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mc:AlternateContent xmlns:mc="http://schemas.openxmlformats.org/markup-compatibility/2006">
    <mc:Choice Requires="x15">
      <x15ac:absPath xmlns:x15ac="http://schemas.microsoft.com/office/spreadsheetml/2010/11/ac" url="C:\Serious Portfolio projects\1) Excel\Project -1 Call Centre Analytics\"/>
    </mc:Choice>
  </mc:AlternateContent>
  <xr:revisionPtr revIDLastSave="0" documentId="13_ncr:1_{E5431D5A-E30C-4E40-BDF6-FABC3A00231B}" xr6:coauthVersionLast="47" xr6:coauthVersionMax="47" xr10:uidLastSave="{00000000-0000-0000-0000-000000000000}"/>
  <bookViews>
    <workbookView xWindow="-108" yWindow="-108" windowWidth="23256" windowHeight="125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507" r:id="rId9"/>
    <pivotCache cacheId="510" r:id="rId10"/>
    <pivotCache cacheId="513" r:id="rId11"/>
    <pivotCache cacheId="516" r:id="rId12"/>
    <pivotCache cacheId="51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5" i="6" l="1"/>
  <c r="M71" i="6" s="1"/>
  <c r="M76" i="6" s="1"/>
  <c r="N36" i="5" s="1"/>
  <c r="M64" i="6"/>
  <c r="M70" i="6" s="1"/>
  <c r="M75" i="6" s="1"/>
  <c r="N35" i="5" s="1"/>
  <c r="M63" i="6"/>
  <c r="M74" i="6" s="1"/>
  <c r="N34" i="5" s="1"/>
  <c r="R19" i="5" a="1"/>
  <c r="R19" i="5" s="1"/>
  <c r="Q20" i="5" a="1"/>
  <c r="Q20" i="5" s="1"/>
  <c r="U9" i="6"/>
  <c r="T14" i="6" s="1"/>
  <c r="Q13" i="6" a="1"/>
  <c r="Q1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U13" i="6" l="1"/>
  <c r="U17" i="6"/>
  <c r="U16" i="6"/>
  <c r="U15" i="6"/>
  <c r="U14" i="6"/>
  <c r="T13" i="6"/>
  <c r="T17" i="6"/>
  <c r="T16" i="6"/>
  <c r="T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A9DB84-2C75-4576-9747-CECFA91F86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6FC7213-BA6B-4F5B-884A-0A0880368964}"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F9A6AE38-7170-4D7A-AD10-044AC2DE4056}"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<sst xmlns="http://schemas.openxmlformats.org/spreadsheetml/2006/main" count="3171" uniqueCount="1084">
  <si>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</si>
  <si>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</si>
  <si>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</si>
  <si>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</si>
  <si>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</si>
  <si>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</si>
  <si>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</si>
  <si>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</si>
  <si>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</si>
  <si>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</si>
  <si>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</si>
  <si>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</si>
  <si>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</si>
  <si>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</si>
  <si>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</si>
  <si>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</si>
  <si>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</si>
  <si>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</si>
  <si>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</si>
  <si>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</si>
  <si>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</si>
  <si>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</si>
  <si>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</si>
  <si>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</si>
  <si>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</si>
  <si>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</si>
  <si>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</si>
  <si>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</si>
  <si>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</si>
  <si>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</si>
  <si>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</si>
  <si>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</si>
  <si>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</si>
  <si>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</si>
  <si>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</si>
  <si>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</si>
  <si>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</si>
  <si>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</si>
  <si>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</si>
  <si>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</si>
  <si>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</si>
  <si>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</si>
  <si>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</si>
  <si>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</si>
  <si>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</si>
  <si>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</si>
  <si>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</si>
  <si>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</si>
  <si>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</si>
  <si>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</si>
  <si>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</si>
  <si>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</si>
  <si>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</si>
  <si>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</si>
  <si>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</si>
  <si>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</si>
  <si>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</si>
  <si>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</si>
  <si>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</si>
  <si>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</si>
  <si>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</si>
  <si>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</si>
  <si>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</si>
  <si>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</si>
  <si>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</si>
  <si>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</si>
  <si>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</si>
  <si>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</si>
  <si>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</si>
  <si>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</si>
  <si>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</si>
  <si>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</si>
  <si>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</si>
  <si>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</si>
  <si>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</si>
  <si>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</si>
  <si>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</si>
  <si>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</si>
  <si>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</si>
  <si>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</si>
  <si>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</si>
  <si>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</si>
  <si>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</si>
  <si>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</si>
  <si>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</si>
  <si>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</si>
  <si>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</si>
  <si>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</si>
  <si>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</si>
  <si>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</si>
  <si>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</si>
  <si>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</si>
  <si>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</si>
  <si>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</si>
  <si>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</si>
  <si>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</si>
  <si>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</si>
  <si>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</si>
  <si>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</si>
  <si>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</si>
  <si>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</si>
  <si>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</si>
  <si>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</si>
  <si>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</si>
  <si>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</si>
  <si>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</si>
  <si>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</si>
  <si>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</si>
  <si>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</si>
  <si>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</si>
  <si>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</si>
  <si>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</si>
  <si>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</si>
  <si>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</si>
  <si>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</si>
  <si>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</si>
  <si>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</si>
  <si>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</si>
  <si>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</si>
  <si>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</si>
  <si>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</si>
  <si>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</si>
  <si>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</si>
  <si>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</si>
  <si>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</si>
  <si>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</si>
  <si>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</si>
  <si>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</si>
  <si>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</si>
  <si>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</si>
  <si>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</si>
  <si>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</si>
  <si>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</si>
  <si>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</si>
  <si>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</si>
  <si>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</si>
  <si>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</si>
  <si>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</si>
  <si>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</si>
  <si>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</si>
  <si>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</si>
  <si>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</si>
  <si>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</si>
  <si>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</si>
  <si>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</si>
  <si>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</si>
  <si>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</si>
  <si>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</si>
  <si>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</si>
  <si>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</si>
  <si>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</si>
  <si>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</si>
  <si>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</si>
  <si>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</si>
  <si>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</si>
  <si>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</si>
  <si>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</si>
  <si>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</si>
  <si>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</si>
  <si>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</si>
  <si>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</si>
  <si>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</si>
  <si>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</si>
  <si>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</si>
  <si>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</si>
  <si>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</si>
  <si>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</si>
  <si>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</si>
  <si>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</si>
  <si>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</si>
  <si>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</si>
  <si>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</si>
  <si>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</si>
  <si>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</si>
  <si>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</si>
  <si>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</si>
  <si>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</si>
  <si>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</si>
  <si>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</si>
  <si>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</si>
  <si>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</si>
  <si>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</si>
  <si>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</si>
  <si>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</si>
  <si>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</si>
  <si>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</si>
  <si>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</si>
  <si>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</si>
  <si>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</si>
  <si>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</si>
  <si>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</si>
  <si>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</si>
  <si>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</si>
  <si>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</si>
  <si>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</si>
  <si>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</si>
  <si>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</si>
  <si>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</si>
  <si>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</si>
  <si>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</si>
  <si>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</si>
  <si>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</si>
  <si>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</si>
  <si>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</si>
  <si>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</si>
  <si>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</si>
  <si>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</si>
  <si>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</si>
  <si>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</si>
  <si>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</si>
  <si>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</si>
  <si>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</si>
  <si>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</si>
  <si>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</si>
  <si>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</si>
  <si>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</si>
  <si>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</si>
  <si>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</si>
  <si>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</si>
  <si>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</si>
  <si>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</si>
  <si>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</si>
  <si>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</si>
  <si>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</si>
  <si>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</si>
  <si>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</si>
  <si>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</si>
  <si>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</si>
  <si>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</si>
  <si>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</si>
  <si>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</si>
  <si>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</si>
  <si>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</si>
  <si>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</si>
  <si>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</si>
  <si>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</si>
  <si>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</si>
  <si>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</si>
  <si>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</si>
  <si>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</si>
  <si>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</si>
  <si>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</si>
  <si>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</si>
  <si>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</si>
  <si>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</si>
  <si>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</si>
  <si>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</si>
  <si>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</si>
  <si>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</si>
  <si>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</si>
  <si>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</si>
  <si>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</si>
  <si>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</si>
  <si>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</si>
  <si>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</si>
  <si>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</si>
  <si>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</si>
  <si>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</si>
  <si>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</si>
  <si>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</si>
  <si>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</si>
  <si>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</si>
  <si>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</si>
  <si>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</si>
  <si>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</si>
  <si>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</si>
  <si>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</si>
  <si>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</si>
  <si>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</si>
  <si>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</si>
  <si>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</si>
  <si>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</si>
  <si>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</si>
  <si>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</si>
  <si>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</si>
  <si>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</si>
  <si>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</si>
  <si>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</si>
  <si>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</si>
  <si>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</si>
  <si>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</si>
  <si>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</si>
  <si>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</si>
  <si>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</si>
  <si>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</si>
  <si>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</si>
  <si>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</si>
  <si>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</si>
  <si>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</si>
  <si>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</si>
  <si>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</si>
  <si>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</si>
  <si>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</si>
  <si>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</si>
  <si>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</si>
  <si>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</si>
  <si>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</si>
  <si>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</si>
  <si>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</si>
  <si>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</si>
  <si>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</si>
  <si>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</si>
  <si>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</si>
  <si>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</si>
  <si>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</si>
  <si>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</si>
  <si>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</si>
  <si>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</si>
  <si>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</si>
  <si>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</si>
  <si>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</si>
  <si>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</si>
  <si>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</si>
  <si>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</si>
  <si>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</si>
  <si>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</si>
  <si>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</si>
  <si>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</si>
  <si>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</si>
  <si>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</si>
  <si>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</si>
  <si>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</si>
  <si>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</si>
  <si>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</si>
  <si>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</si>
  <si>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</si>
  <si>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</si>
  <si>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</si>
  <si>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</si>
  <si>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</si>
  <si>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</si>
  <si>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</si>
  <si>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</si>
  <si>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</si>
  <si>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</si>
  <si>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</si>
  <si>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</si>
  <si>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</si>
  <si>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</si>
  <si>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</si>
  <si>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</si>
  <si>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</si>
  <si>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</si>
  <si>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</si>
  <si>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</si>
  <si>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</si>
  <si>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</si>
  <si>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</si>
  <si>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</si>
  <si>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</si>
  <si>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</si>
  <si>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</si>
  <si>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</si>
  <si>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</si>
  <si>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</si>
  <si>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</si>
  <si>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</si>
  <si>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</si>
  <si>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</si>
  <si>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</si>
  <si>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</si>
  <si>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</si>
  <si>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</si>
  <si>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</si>
  <si>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</si>
  <si>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</si>
  <si>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</si>
  <si>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</si>
  <si>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</si>
  <si>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</si>
  <si>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</si>
  <si>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</si>
  <si>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</si>
  <si>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</si>
  <si>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</si>
  <si>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</si>
  <si>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</si>
  <si>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</si>
  <si>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</si>
  <si>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</si>
  <si>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</si>
  <si>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</si>
  <si>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</si>
  <si>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</si>
  <si>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</si>
  <si>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</si>
  <si>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</si>
  <si>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</si>
  <si>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</si>
  <si>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</si>
  <si>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</si>
  <si>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</si>
  <si>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</si>
  <si>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</si>
  <si>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</si>
  <si>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</si>
  <si>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</si>
  <si>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</si>
  <si>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</si>
  <si>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</si>
  <si>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</si>
  <si>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</si>
  <si>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</si>
  <si>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</si>
  <si>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</si>
  <si>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</si>
  <si>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</si>
  <si>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</si>
  <si>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</si>
  <si>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</si>
  <si>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</si>
  <si>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</si>
  <si>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</si>
  <si>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</si>
  <si>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</si>
  <si>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</si>
  <si>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</si>
  <si>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</si>
  <si>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</si>
  <si>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</si>
  <si>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</si>
  <si>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</si>
  <si>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</si>
  <si>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</si>
  <si>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</si>
  <si>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</si>
  <si>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</si>
  <si>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</si>
  <si>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</si>
  <si>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</si>
  <si>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</si>
  <si>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</si>
  <si>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</si>
  <si>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</si>
  <si>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</si>
  <si>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</si>
  <si>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</si>
  <si>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</si>
  <si>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</si>
  <si>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</si>
  <si>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</si>
  <si>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</si>
  <si>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</si>
  <si>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</si>
  <si>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</si>
  <si>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</si>
  <si>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</si>
  <si>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</si>
  <si>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</si>
  <si>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</si>
  <si>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</si>
  <si>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</si>
  <si>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</si>
  <si>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</si>
  <si>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</si>
  <si>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</si>
  <si>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</si>
  <si>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</si>
  <si>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</si>
  <si>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</si>
  <si>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</si>
  <si>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</si>
  <si>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</si>
  <si>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</si>
  <si>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</si>
  <si>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</si>
  <si>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</si>
  <si>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</si>
  <si>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</si>
  <si>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</si>
  <si>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</si>
  <si>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</si>
  <si>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</si>
  <si>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</si>
  <si>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</si>
  <si>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</si>
  <si>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</si>
  <si>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</si>
  <si>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</si>
  <si>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</si>
  <si>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</si>
  <si>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</si>
  <si>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</si>
  <si>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</si>
  <si>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</si>
  <si>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</si>
  <si>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</si>
  <si>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</si>
  <si>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</si>
  <si>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</si>
  <si>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</si>
  <si>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</si>
  <si>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</si>
  <si>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</si>
  <si>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</si>
  <si>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</si>
  <si>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</si>
  <si>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</si>
  <si>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</si>
  <si>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</si>
  <si>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</si>
  <si>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</si>
  <si>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</si>
  <si>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</si>
  <si>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</si>
  <si>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</si>
  <si>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</si>
  <si>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</si>
  <si>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</si>
  <si>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</si>
  <si>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</si>
  <si>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</si>
  <si>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</si>
  <si>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</si>
  <si>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</si>
  <si>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</si>
  <si>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</si>
  <si>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</si>
  <si>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</si>
  <si>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</si>
  <si>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</si>
  <si>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</si>
  <si>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</si>
  <si>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</si>
  <si>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</si>
  <si>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</si>
  <si>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</si>
  <si>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</si>
  <si>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</si>
  <si>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</si>
  <si>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</si>
  <si>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</si>
  <si>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</si>
  <si>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</si>
  <si>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</si>
  <si>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</si>
  <si>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</si>
  <si>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</si>
  <si>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</si>
  <si>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</si>
  <si>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</si>
  <si>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</si>
  <si>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</si>
  <si>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</si>
  <si>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</si>
  <si>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</si>
  <si>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</si>
  <si>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</si>
  <si>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</si>
  <si>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</si>
  <si>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</si>
  <si>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</si>
  <si>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</si>
  <si>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</si>
  <si>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</si>
  <si>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</si>
  <si>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</si>
  <si>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</si>
  <si>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</si>
  <si>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</si>
  <si>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</si>
  <si>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</si>
  <si>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</si>
  <si>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</si>
  <si>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</si>
  <si>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</si>
  <si>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</si>
  <si>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</si>
  <si>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</si>
  <si>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</si>
  <si>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</si>
  <si>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</si>
  <si>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</si>
  <si>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</si>
  <si>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</si>
  <si>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</si>
  <si>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</si>
  <si>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</si>
  <si>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</si>
  <si>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</si>
  <si>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</si>
  <si>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</si>
  <si>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</si>
  <si>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</si>
  <si>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</si>
  <si>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</si>
  <si>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</si>
  <si>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</si>
  <si>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</si>
  <si>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</si>
  <si>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</si>
  <si>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</si>
  <si>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</si>
  <si>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</si>
  <si>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</si>
  <si>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</si>
  <si>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</si>
  <si>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</si>
  <si>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</si>
  <si>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</si>
  <si>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</si>
  <si>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</si>
  <si>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</si>
  <si>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</si>
  <si>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</si>
  <si>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</si>
  <si>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</si>
  <si>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</si>
  <si>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</si>
  <si>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</si>
  <si>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</si>
  <si>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</si>
  <si>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</si>
  <si>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</si>
  <si>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</si>
  <si>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</si>
  <si>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</si>
  <si>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</si>
  <si>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</si>
  <si>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</si>
  <si>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</si>
  <si>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</si>
  <si>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</si>
  <si>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</si>
  <si>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</si>
  <si>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</si>
  <si>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</si>
  <si>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</si>
  <si>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</si>
  <si>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</si>
  <si>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</si>
  <si>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</si>
  <si>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</si>
  <si>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</si>
  <si>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</si>
  <si>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</si>
  <si>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</si>
  <si>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</si>
  <si>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</si>
  <si>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</si>
  <si>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</si>
  <si>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</si>
  <si>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</si>
  <si>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</si>
  <si>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</si>
  <si>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</si>
  <si>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</si>
  <si>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</si>
  <si>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</si>
  <si>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</si>
  <si>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</si>
  <si>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</si>
  <si>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</si>
  <si>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</si>
  <si>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</si>
  <si>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</si>
  <si>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</si>
  <si>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</si>
  <si>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</si>
  <si>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</si>
  <si>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</si>
  <si>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</si>
  <si>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</si>
  <si>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</si>
  <si>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</si>
  <si>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</si>
  <si>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</si>
  <si>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</si>
  <si>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</si>
  <si>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</si>
  <si>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</si>
  <si>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</si>
  <si>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</si>
  <si>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</si>
  <si>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</si>
  <si>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</si>
  <si>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</si>
  <si>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</si>
  <si>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</si>
  <si>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</si>
  <si>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</si>
  <si>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</si>
  <si>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</si>
  <si>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</si>
  <si>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</si>
  <si>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</si>
  <si>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</si>
  <si>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</si>
  <si>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</si>
  <si>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</si>
  <si>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</si>
  <si>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</si>
  <si>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</si>
  <si>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</si>
  <si>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</si>
  <si>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</si>
  <si>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</si>
  <si>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</si>
  <si>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</si>
  <si>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</si>
  <si>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</si>
  <si>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</si>
  <si>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</si>
  <si>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</si>
  <si>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</si>
  <si>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</si>
  <si>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</si>
  <si>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</si>
  <si>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</si>
  <si>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</si>
  <si>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</si>
  <si>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</si>
  <si>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</si>
  <si>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</si>
  <si>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</si>
  <si>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</si>
  <si>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</si>
  <si>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</si>
  <si>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</si>
  <si>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</si>
  <si>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</si>
  <si>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</si>
  <si>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</si>
  <si>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</si>
  <si>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</si>
  <si>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</si>
  <si>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</si>
  <si>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</si>
  <si>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</si>
  <si>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</si>
  <si>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</si>
  <si>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</si>
  <si>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</si>
  <si>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</si>
  <si>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</si>
  <si>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</si>
  <si>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</si>
  <si>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</si>
  <si>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</si>
  <si>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</si>
  <si>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</si>
  <si>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</si>
  <si>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</si>
  <si>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</si>
  <si>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</si>
  <si>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</si>
  <si>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</si>
  <si>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</si>
  <si>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</si>
  <si>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</si>
  <si>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</si>
  <si>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</si>
  <si>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</si>
  <si>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</si>
  <si>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</si>
  <si>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</si>
  <si>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</si>
  <si>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</si>
  <si>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</si>
  <si>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</si>
  <si>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</si>
  <si>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</si>
  <si>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</si>
  <si>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</si>
  <si>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</si>
  <si>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</si>
  <si>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</si>
  <si>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</si>
  <si>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</si>
  <si>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</si>
  <si>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</si>
  <si>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</si>
  <si>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</si>
  <si>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</si>
  <si>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</si>
  <si>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</si>
  <si>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</si>
  <si>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</si>
  <si>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</si>
  <si>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</si>
  <si>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</si>
  <si>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</si>
  <si>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</si>
  <si>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</si>
  <si>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</si>
  <si>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</si>
  <si>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</si>
  <si>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</si>
  <si>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</si>
  <si>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</si>
  <si>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</si>
  <si>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</si>
  <si>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</si>
  <si>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</si>
  <si>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</si>
  <si>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</si>
  <si>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</si>
  <si>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</si>
  <si>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</si>
  <si>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</si>
  <si>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</si>
  <si>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</si>
  <si>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</si>
  <si>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</si>
  <si>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</si>
  <si>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</si>
  <si>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</si>
  <si>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</si>
  <si>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</si>
  <si>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</si>
  <si>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</si>
  <si>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</si>
  <si>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</si>
  <si>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</si>
  <si>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</si>
  <si>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</si>
  <si>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</si>
  <si>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</si>
  <si>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</si>
  <si>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</si>
  <si>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</si>
  <si>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</si>
  <si>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</si>
  <si>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</si>
  <si>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</si>
  <si>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</si>
  <si>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</si>
  <si>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</si>
  <si>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</si>
  <si>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</si>
  <si>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</si>
  <si>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</si>
  <si>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</si>
  <si>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</si>
  <si>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</si>
  <si>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</si>
  <si>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</si>
  <si>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</si>
  <si>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</si>
  <si>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</si>
  <si>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</si>
  <si>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</si>
  <si>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</si>
  <si>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</si>
  <si>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</si>
  <si>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</si>
  <si>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</si>
  <si>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</si>
  <si>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</si>
  <si>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</si>
  <si>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</si>
  <si>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</si>
  <si>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</si>
  <si>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</si>
  <si>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</si>
  <si>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</si>
  <si>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</si>
  <si>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</si>
  <si>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</si>
  <si>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</si>
  <si>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</si>
  <si>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</si>
  <si>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</si>
  <si>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</si>
  <si>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</si>
  <si>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</si>
  <si>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</si>
  <si>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</si>
  <si>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</si>
  <si>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</si>
  <si>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</si>
  <si>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</si>
  <si>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</si>
  <si>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</si>
  <si>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</si>
  <si>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</si>
  <si>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</si>
  <si>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</si>
  <si>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</si>
  <si>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</si>
  <si>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</si>
  <si>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</si>
  <si>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</si>
  <si>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</si>
  <si>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</si>
  <si>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</si>
  <si>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</si>
  <si>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</si>
  <si>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</si>
  <si>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</si>
  <si>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</si>
  <si>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</si>
  <si>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</si>
  <si>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</si>
  <si>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</si>
  <si>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</si>
  <si>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</si>
  <si>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</si>
  <si>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</si>
  <si>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</si>
  <si>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</si>
  <si>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</si>
  <si>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</si>
  <si>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</si>
  <si>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</si>
  <si>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</si>
  <si>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</si>
  <si>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</si>
  <si>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</si>
  <si>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</si>
  <si>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</si>
  <si>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</si>
  <si>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</si>
  <si>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</si>
  <si>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</si>
  <si>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</si>
  <si>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</si>
  <si>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</si>
  <si>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</si>
  <si>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</si>
  <si>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</si>
  <si>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</si>
  <si>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</si>
  <si>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</si>
  <si>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</si>
  <si>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</si>
  <si>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</si>
  <si>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</si>
  <si>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</si>
  <si>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</si>
  <si>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</si>
  <si>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</si>
  <si>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</si>
  <si>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</si>
  <si>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</si>
  <si>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</si>
  <si>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</si>
  <si>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</si>
  <si>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</si>
  <si>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</si>
  <si>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</si>
  <si>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</si>
  <si>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</si>
  <si>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</si>
  <si>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</si>
  <si>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</si>
  <si>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</si>
  <si>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</si>
  <si>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</si>
  <si>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</si>
  <si>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</si>
  <si>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</si>
  <si>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</si>
  <si>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</si>
  <si>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</si>
  <si>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</si>
  <si>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</si>
  <si>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</si>
  <si>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</si>
  <si>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</si>
  <si>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</si>
  <si>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</si>
  <si>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</si>
  <si>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</si>
  <si>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</si>
  <si>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</si>
  <si>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</si>
  <si>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</si>
  <si>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</si>
  <si>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</si>
  <si>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</si>
  <si>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</si>
  <si>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</si>
  <si>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</si>
  <si>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</si>
  <si>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</si>
  <si>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</si>
  <si>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</si>
  <si>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</si>
  <si>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</si>
  <si>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</si>
  <si>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</si>
  <si>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</si>
  <si>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</si>
  <si>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</si>
  <si>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</si>
  <si>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</si>
  <si>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</si>
  <si>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</si>
  <si>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</si>
  <si>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</si>
  <si>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</si>
  <si>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</si>
  <si>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</si>
  <si>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</si>
  <si>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</si>
  <si>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</si>
  <si>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</si>
  <si>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</si>
  <si>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</si>
  <si>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</si>
  <si>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</si>
  <si>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</si>
  <si>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</si>
  <si>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</si>
  <si>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</si>
  <si>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</si>
  <si>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</si>
  <si>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</si>
  <si>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</si>
  <si>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</si>
  <si>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</si>
  <si>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</si>
  <si>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</si>
  <si>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</si>
  <si>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</si>
  <si>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</si>
  <si>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</si>
  <si>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</si>
  <si>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</si>
  <si>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</si>
  <si>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</si>
  <si>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</si>
  <si>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</si>
  <si>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</si>
  <si>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</si>
  <si>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</si>
  <si>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</si>
  <si>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</si>
  <si>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</si>
  <si>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</si>
  <si>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</si>
  <si>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</si>
  <si>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</si>
  <si>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</si>
  <si>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</si>
  <si>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</si>
  <si>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</si>
  <si>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</si>
  <si>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</si>
  <si>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</si>
  <si>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</si>
  <si>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</si>
  <si>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</si>
  <si>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</si>
  <si>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</si>
  <si>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</si>
  <si>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</si>
  <si>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</si>
  <si>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</si>
  <si>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</si>
  <si>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</si>
  <si>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</si>
  <si>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</si>
  <si>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</si>
  <si>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</si>
  <si>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</si>
  <si>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</si>
  <si>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</si>
  <si>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</si>
  <si>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</si>
  <si>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</si>
  <si>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</si>
  <si>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</si>
  <si>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</si>
  <si>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</si>
  <si>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</si>
  <si>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</si>
  <si>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</si>
  <si>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</si>
  <si>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Reps</t>
  </si>
  <si>
    <t>Calls</t>
  </si>
  <si>
    <t>Amount</t>
  </si>
  <si>
    <t>Sel. Calls</t>
  </si>
  <si>
    <t>Sel. Amount</t>
  </si>
  <si>
    <t>Selected Rep</t>
  </si>
  <si>
    <t>Column Labels</t>
  </si>
  <si>
    <t>TOTAL</t>
  </si>
  <si>
    <t>Rep Summery</t>
  </si>
  <si>
    <t>% of Calls</t>
  </si>
  <si>
    <t>Call Rank</t>
  </si>
  <si>
    <t>Amoun Rank</t>
  </si>
  <si>
    <t>Labels:</t>
  </si>
  <si>
    <r>
      <rPr>
        <sz val="24"/>
        <color theme="1" tint="0.34998626667073579"/>
        <rFont val="Aptos ExtraBold"/>
        <family val="2"/>
        <scheme val="major"/>
      </rPr>
      <t>CALL CENTRE ANALYTICS</t>
    </r>
    <r>
      <rPr>
        <sz val="24"/>
        <color theme="1"/>
        <rFont val="Aptos"/>
        <family val="2"/>
        <scheme val="minor"/>
      </rPr>
      <t xml:space="preserve"> - </t>
    </r>
    <r>
      <rPr>
        <sz val="24"/>
        <color theme="1" tint="0.34998626667073579"/>
        <rFont val="Aptos"/>
        <family val="2"/>
        <scheme val="minor"/>
      </rPr>
      <t>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</si>
</sst>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409]#,##0_ ;\-[$$-409]#,##0\ "/>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sz val="11"/>
      <color theme="1" tint="0.34998626667073579"/>
      <name val="Aptos"/>
      <family val="2"/>
      <scheme val="minor"/>
    </font>
    <font>
      <sz val="24"/>
      <color theme="1"/>
      <name val="Aptos"/>
      <family val="2"/>
      <scheme val="minor"/>
    </font>
    <font>
      <sz val="24"/>
      <color theme="1" tint="0.34998626667073579"/>
      <name val="Aptos ExtraBold"/>
      <family val="2"/>
      <scheme val="major"/>
    </font>
    <font>
      <sz val="24"/>
      <color theme="1" tint="0.34998626667073579"/>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0" fillId="5" borderId="0" xfId="0" applyFill="1"/>
    <xf numFmtId="0" fontId="0" fillId="5" borderId="14" xfId="0" applyFill="1" applyBorder="1"/>
    <xf numFmtId="0" fontId="5" fillId="5" borderId="13" xfId="0" applyFont="1" applyFill="1" applyBorder="1" applyAlignment="1">
      <alignment horizontal="left" indent="1"/>
    </xf>
    <xf numFmtId="168" fontId="0" fillId="5" borderId="0" xfId="0" applyNumberFormat="1" applyFill="1"/>
    <xf numFmtId="168" fontId="0" fillId="5" borderId="14" xfId="0" applyNumberFormat="1" applyFill="1" applyBorder="1"/>
    <xf numFmtId="0" fontId="5" fillId="5" borderId="15" xfId="0" applyFont="1" applyFill="1" applyBorder="1" applyAlignment="1">
      <alignment horizontal="left" indent="1"/>
    </xf>
    <xf numFmtId="168" fontId="0" fillId="5" borderId="16" xfId="0" applyNumberFormat="1" applyFill="1" applyBorder="1"/>
    <xf numFmtId="168" fontId="0" fillId="5" borderId="17" xfId="0" applyNumberFormat="1" applyFill="1" applyBorder="1"/>
    <xf numFmtId="0" fontId="1" fillId="5" borderId="11" xfId="0" applyFont="1" applyFill="1" applyBorder="1"/>
    <xf numFmtId="0" fontId="1" fillId="5" borderId="13" xfId="0" applyFont="1" applyFill="1" applyBorder="1"/>
    <xf numFmtId="0" fontId="1" fillId="5" borderId="12" xfId="0" applyFont="1" applyFill="1" applyBorder="1" applyAlignment="1">
      <alignment horizontal="right"/>
    </xf>
    <xf numFmtId="9" fontId="0" fillId="0" borderId="0" xfId="1" applyFont="1"/>
    <xf numFmtId="0" fontId="7" fillId="3" borderId="0" xfId="0" applyFont="1" applyFill="1" applyAlignment="1">
      <alignment horizontal="left" vertical="center"/>
    </xf>
    <xf numFmtId="0" fontId="6" fillId="3" borderId="0" xfId="0" applyFont="1" applyFill="1" applyAlignment="1">
      <alignment horizontal="center"/>
    </xf>
    <xf numFmtId="0" fontId="6" fillId="3" borderId="14" xfId="0" applyFont="1" applyFill="1" applyBorder="1" applyAlignment="1">
      <alignment horizontal="center"/>
    </xf>
  </cellXfs>
  <cellStyles count="2">
    <cellStyle name="Normal" xfId="0" builtinId="0"/>
    <cellStyle name="Percent" xfId="1" builtinId="5"/>
  </cellStyles>
  <dxfs count="19">
    <dxf>
      <fill>
        <patternFill>
          <bgColor theme="8" tint="0.59996337778862885"/>
        </patternFill>
      </fill>
      <border>
        <left style="thin">
          <color auto="1"/>
        </left>
        <right style="thin">
          <color auto="1"/>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EBC2B26A-8668-4AF3-A5E7-CF0FE44DD7FA}"/>
    <tableStyle name="Slicer Style 1" pivot="0" table="0" count="1" xr9:uid="{25BABDA2-DB3D-41F6-98D0-3EE7CBB0176F}">
      <tableStyleElement type="wholeTable" dxfId="18"/>
    </tableStyle>
    <tableStyle name="SlicerStyleDark5 2" pivot="0" table="0" count="9" xr9:uid="{41D19E69-FA11-4CAE-A574-24F350487942}">
      <tableStyleElement type="wholeTable" dxfId="17"/>
      <tableStyleElement type="headerRow" dxfId="16"/>
    </tableStyle>
  </tableStyles>
  <colors>
    <mruColors>
      <color rgb="FFE8E8E8"/>
    </mruColors>
  </colors>
  <extLst>
    <ext xmlns:x14="http://schemas.microsoft.com/office/spreadsheetml/2009/9/main" uri="{46F421CA-312F-682f-3DD2-61675219B42D}">
      <x14:dxfs count="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000000"/>
          </font>
          <fill>
            <patternFill patternType="solid">
              <fgColor rgb="FFC0C0C0"/>
              <bgColor rgb="FFE8E8E8"/>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Analytics.xlsx]Pivots!WeekDay Trend</c:name>
    <c:fmtId val="17"/>
  </c:pivotSource>
  <c:chart>
    <c:title>
      <c:tx>
        <c:rich>
          <a:bodyPr rot="0" spcFirstLastPara="1" vertOverflow="ellipsis" vert="horz" wrap="square" anchor="ctr" anchorCtr="1"/>
          <a:lstStyle/>
          <a:p>
            <a:pPr algn="l" rtl="0">
              <a:defRPr lang="en-US" sz="1200" b="1" i="0" u="none" strike="noStrike" kern="1200" spc="0" baseline="0">
                <a:solidFill>
                  <a:schemeClr val="accent5"/>
                </a:solidFill>
                <a:latin typeface="+mj-lt"/>
                <a:ea typeface="+mn-ea"/>
                <a:cs typeface="+mn-cs"/>
              </a:defRPr>
            </a:pPr>
            <a:r>
              <a:rPr lang="en-US" sz="1200" b="1" i="0" u="none" strike="noStrike" kern="1200" spc="0" baseline="0">
                <a:solidFill>
                  <a:schemeClr val="accent5"/>
                </a:solidFill>
                <a:latin typeface="+mj-lt"/>
                <a:ea typeface="+mn-ea"/>
                <a:cs typeface="+mn-cs"/>
              </a:rPr>
              <a:t>Weekly Call Trend</a:t>
            </a:r>
          </a:p>
        </c:rich>
      </c:tx>
      <c:layout>
        <c:manualLayout>
          <c:xMode val="edge"/>
          <c:yMode val="edge"/>
          <c:x val="7.5368250396882747E-2"/>
          <c:y val="3.9325825300440015E-2"/>
        </c:manualLayout>
      </c:layout>
      <c:overlay val="0"/>
      <c:spPr>
        <a:noFill/>
        <a:ln>
          <a:noFill/>
        </a:ln>
        <a:effectLst/>
      </c:spPr>
      <c:txPr>
        <a:bodyPr rot="0" spcFirstLastPara="1" vertOverflow="ellipsis" vert="horz" wrap="square" anchor="ctr" anchorCtr="1"/>
        <a:lstStyle/>
        <a:p>
          <a:pPr algn="l" rtl="0">
            <a:defRPr lang="en-US" sz="1200" b="1"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s>
    <c:plotArea>
      <c:layout/>
      <c:barChart>
        <c:barDir val="bar"/>
        <c:grouping val="clustered"/>
        <c:varyColors val="0"/>
        <c:ser>
          <c:idx val="0"/>
          <c:order val="0"/>
          <c:tx>
            <c:strRef>
              <c:f>Pivots!$G$24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Pivots!$F$25:$F$32</c:f>
              <c:strCache>
                <c:ptCount val="7"/>
                <c:pt idx="0">
                  <c:v>Monday</c:v>
                </c:pt>
                <c:pt idx="1">
                  <c:v>Tuesday</c:v>
                </c:pt>
                <c:pt idx="2">
                  <c:v>Wednesday</c:v>
                </c:pt>
                <c:pt idx="3">
                  <c:v>Thursday</c:v>
                </c:pt>
                <c:pt idx="4">
                  <c:v>Friday</c:v>
                </c:pt>
                <c:pt idx="5">
                  <c:v>Saturday</c:v>
                </c:pt>
                <c:pt idx="6">
                  <c:v>Sunday</c:v>
                </c:pt>
              </c:strCache>
            </c:strRef>
          </c:cat>
          <c:val>
            <c:numRef>
              <c:f>Pivots!$G$25:$G$32</c:f>
              <c:numCache>
                <c:formatCode>#,##0</c:formatCode>
                <c:ptCount val="7"/>
                <c:pt idx="0">
                  <c:v>30</c:v>
                </c:pt>
                <c:pt idx="1">
                  <c:v>13</c:v>
                </c:pt>
                <c:pt idx="2">
                  <c:v>23</c:v>
                </c:pt>
                <c:pt idx="3">
                  <c:v>23</c:v>
                </c:pt>
                <c:pt idx="4">
                  <c:v>24</c:v>
                </c:pt>
                <c:pt idx="5">
                  <c:v>40</c:v>
                </c:pt>
                <c:pt idx="6">
                  <c:v>36</c:v>
                </c:pt>
              </c:numCache>
            </c:numRef>
          </c:val>
          <c:extLst>
            <c:ext xmlns:c16="http://schemas.microsoft.com/office/drawing/2014/chart" uri="{C3380CC4-5D6E-409C-BE32-E72D297353CC}">
              <c16:uniqueId val="{00000000-C0FE-47CA-BB02-736A6D21F6BA}"/>
            </c:ext>
          </c:extLst>
        </c:ser>
        <c:dLbls>
          <c:showLegendKey val="0"/>
          <c:showVal val="0"/>
          <c:showCatName val="0"/>
          <c:showSerName val="0"/>
          <c:showPercent val="0"/>
          <c:showBubbleSize val="0"/>
        </c:dLbls>
        <c:gapWidth val="25"/>
        <c:axId val="38401104"/>
        <c:axId val="38414544"/>
      </c:barChart>
      <c:catAx>
        <c:axId val="38401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4544"/>
        <c:crosses val="autoZero"/>
        <c:auto val="1"/>
        <c:lblAlgn val="ctr"/>
        <c:lblOffset val="100"/>
        <c:noMultiLvlLbl val="0"/>
      </c:catAx>
      <c:valAx>
        <c:axId val="38414544"/>
        <c:scaling>
          <c:orientation val="minMax"/>
        </c:scaling>
        <c:delete val="1"/>
        <c:axPos val="b"/>
        <c:numFmt formatCode="#,##0" sourceLinked="1"/>
        <c:majorTickMark val="out"/>
        <c:minorTickMark val="none"/>
        <c:tickLblPos val="nextTo"/>
        <c:crossAx val="38401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Analytics.xlsx]Pivots!Monthly Trends</c:name>
    <c:fmtId val="7"/>
  </c:pivotSource>
  <c:chart>
    <c:title>
      <c:tx>
        <c:rich>
          <a:bodyPr rot="0" spcFirstLastPara="1" vertOverflow="ellipsis" vert="horz" wrap="square" anchor="ctr" anchorCtr="1"/>
          <a:lstStyle/>
          <a:p>
            <a:pPr algn="l">
              <a:defRPr sz="1800" b="1" i="0" u="none" strike="noStrike" kern="1200" spc="0" baseline="0">
                <a:solidFill>
                  <a:schemeClr val="accent5"/>
                </a:solidFill>
                <a:latin typeface="+mj-lt"/>
                <a:ea typeface="+mn-ea"/>
                <a:cs typeface="+mn-cs"/>
              </a:defRPr>
            </a:pPr>
            <a:r>
              <a:rPr lang="en-IN" sz="1800" b="1">
                <a:solidFill>
                  <a:schemeClr val="accent5"/>
                </a:solidFill>
                <a:latin typeface="+mj-lt"/>
              </a:rPr>
              <a:t>Monthly Call Trend</a:t>
            </a:r>
          </a:p>
        </c:rich>
      </c:tx>
      <c:layout>
        <c:manualLayout>
          <c:xMode val="edge"/>
          <c:yMode val="edge"/>
          <c:x val="2.1527777777777778E-2"/>
          <c:y val="3.4313721075379409E-2"/>
        </c:manualLayout>
      </c:layout>
      <c:overlay val="0"/>
      <c:spPr>
        <a:noFill/>
        <a:ln>
          <a:noFill/>
        </a:ln>
        <a:effectLst/>
      </c:spPr>
      <c:txPr>
        <a:bodyPr rot="0" spcFirstLastPara="1" vertOverflow="ellipsis" vert="horz" wrap="square" anchor="ctr" anchorCtr="1"/>
        <a:lstStyle/>
        <a:p>
          <a:pPr algn="l">
            <a:defRPr sz="1800" b="1" i="0" u="none" strike="noStrike" kern="1200" spc="0" baseline="0">
              <a:solidFill>
                <a:schemeClr val="accent5"/>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60000"/>
                  <a:lumOff val="40000"/>
                  <a:alpha val="50000"/>
                </a:schemeClr>
              </a:gs>
              <a:gs pos="100000">
                <a:schemeClr val="accent5">
                  <a:lumMod val="45000"/>
                  <a:lumOff val="5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circle"/>
          <c:size val="7"/>
          <c:spPr>
            <a:solidFill>
              <a:schemeClr val="bg1"/>
            </a:solidFill>
            <a:ln w="25400">
              <a:solidFill>
                <a:schemeClr val="tx1">
                  <a:alpha val="93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5">
                    <a:lumMod val="60000"/>
                    <a:lumOff val="40000"/>
                    <a:alpha val="50000"/>
                  </a:schemeClr>
                </a:gs>
                <a:gs pos="100000">
                  <a:schemeClr val="accent5">
                    <a:lumMod val="45000"/>
                    <a:lumOff val="55000"/>
                  </a:schemeClr>
                </a:gs>
              </a:gsLst>
              <a:lin ang="54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F213-4407-8FE8-394ADCDF3B2C}"/>
            </c:ext>
          </c:extLst>
        </c:ser>
        <c:dLbls>
          <c:showLegendKey val="0"/>
          <c:showVal val="0"/>
          <c:showCatName val="0"/>
          <c:showSerName val="0"/>
          <c:showPercent val="0"/>
          <c:showBubbleSize val="0"/>
        </c:dLbls>
        <c:axId val="1231090224"/>
        <c:axId val="1231091184"/>
      </c:areaChart>
      <c:lineChart>
        <c:grouping val="standard"/>
        <c:varyColors val="0"/>
        <c:ser>
          <c:idx val="0"/>
          <c:order val="0"/>
          <c:tx>
            <c:strRef>
              <c:f>Pivots!$B$24</c:f>
              <c:strCache>
                <c:ptCount val="1"/>
                <c:pt idx="0">
                  <c:v>Call Count</c:v>
                </c:pt>
              </c:strCache>
            </c:strRef>
          </c:tx>
          <c:spPr>
            <a:ln w="28575" cap="rnd">
              <a:solidFill>
                <a:schemeClr val="accent5"/>
              </a:solidFill>
              <a:round/>
            </a:ln>
            <a:effectLst/>
          </c:spPr>
          <c:marker>
            <c:symbol val="circle"/>
            <c:size val="7"/>
            <c:spPr>
              <a:solidFill>
                <a:schemeClr val="bg1"/>
              </a:solidFill>
              <a:ln w="25400">
                <a:solidFill>
                  <a:schemeClr val="tx1">
                    <a:alpha val="93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F213-4407-8FE8-394ADCDF3B2C}"/>
            </c:ext>
          </c:extLst>
        </c:ser>
        <c:dLbls>
          <c:showLegendKey val="0"/>
          <c:showVal val="0"/>
          <c:showCatName val="0"/>
          <c:showSerName val="0"/>
          <c:showPercent val="0"/>
          <c:showBubbleSize val="0"/>
        </c:dLbls>
        <c:marker val="1"/>
        <c:smooth val="0"/>
        <c:axId val="1231090224"/>
        <c:axId val="1231091184"/>
      </c:lineChart>
      <c:catAx>
        <c:axId val="123109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91184"/>
        <c:crosses val="autoZero"/>
        <c:auto val="1"/>
        <c:lblAlgn val="ctr"/>
        <c:lblOffset val="100"/>
        <c:noMultiLvlLbl val="0"/>
      </c:catAx>
      <c:valAx>
        <c:axId val="1231091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09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r>
              <a:rPr lang="en-IN" sz="1100" b="1" i="0" u="none" strike="noStrike" kern="1200" spc="0" baseline="0">
                <a:solidFill>
                  <a:schemeClr val="accent5"/>
                </a:solidFill>
                <a:latin typeface="+mj-lt"/>
                <a:ea typeface="+mn-ea"/>
                <a:cs typeface="+mn-cs"/>
              </a:rPr>
              <a:t>Number of Calls by representative</a:t>
            </a:r>
          </a:p>
        </c:rich>
      </c:tx>
      <c:layout>
        <c:manualLayout>
          <c:xMode val="edge"/>
          <c:yMode val="edge"/>
          <c:x val="4.7054185673593638E-2"/>
          <c:y val="2.1671881327035961E-2"/>
        </c:manualLayout>
      </c:layout>
      <c:overlay val="0"/>
      <c:spPr>
        <a:noFill/>
        <a:ln>
          <a:noFill/>
        </a:ln>
        <a:effectLst/>
      </c:spPr>
      <c:txPr>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Pivots!$Q$13:$Q$17</c:f>
              <c:strCache>
                <c:ptCount val="5"/>
                <c:pt idx="0">
                  <c:v>R01</c:v>
                </c:pt>
                <c:pt idx="1">
                  <c:v>R02</c:v>
                </c:pt>
                <c:pt idx="2">
                  <c:v>R03</c:v>
                </c:pt>
                <c:pt idx="3">
                  <c:v>R04</c:v>
                </c:pt>
                <c:pt idx="4">
                  <c:v>R05</c:v>
                </c:pt>
              </c:strCache>
            </c:strRef>
          </c:cat>
          <c:val>
            <c:numRef>
              <c:f>Pivots!$R$13:$R$17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EA9-4D90-B912-DB489E74548B}"/>
            </c:ext>
          </c:extLst>
        </c:ser>
        <c:ser>
          <c:idx val="1"/>
          <c:order val="1"/>
          <c:tx>
            <c:strRef>
              <c:f>Pivots!$T$12</c:f>
              <c:strCache>
                <c:ptCount val="1"/>
                <c:pt idx="0">
                  <c:v>Sel. Calls</c:v>
                </c:pt>
              </c:strCache>
            </c:strRef>
          </c:tx>
          <c:spPr>
            <a:solidFill>
              <a:schemeClr val="accent5"/>
            </a:solidFill>
            <a:ln>
              <a:noFill/>
            </a:ln>
            <a:effectLst/>
          </c:spPr>
          <c:invertIfNegative val="0"/>
          <c:dPt>
            <c:idx val="1"/>
            <c:invertIfNegative val="0"/>
            <c:bubble3D val="0"/>
            <c:spPr>
              <a:gradFill flip="none" rotWithShape="1">
                <a:gsLst>
                  <a:gs pos="0">
                    <a:schemeClr val="accent5">
                      <a:lumMod val="75000"/>
                    </a:schemeClr>
                  </a:gs>
                  <a:gs pos="100000">
                    <a:schemeClr val="accent5">
                      <a:lumMod val="45000"/>
                      <a:lumOff val="55000"/>
                    </a:schemeClr>
                  </a:gs>
                </a:gsLst>
                <a:lin ang="10800000" scaled="1"/>
                <a:tileRect/>
              </a:gradFill>
              <a:ln>
                <a:noFill/>
              </a:ln>
              <a:effectLst/>
            </c:spPr>
            <c:extLst>
              <c:ext xmlns:c16="http://schemas.microsoft.com/office/drawing/2014/chart" uri="{C3380CC4-5D6E-409C-BE32-E72D297353CC}">
                <c16:uniqueId val="{00000002-BEA9-4D90-B912-DB489E7454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Pivots!$T$13:$T$17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BEA9-4D90-B912-DB489E74548B}"/>
            </c:ext>
          </c:extLst>
        </c:ser>
        <c:dLbls>
          <c:dLblPos val="outEnd"/>
          <c:showLegendKey val="0"/>
          <c:showVal val="1"/>
          <c:showCatName val="0"/>
          <c:showSerName val="0"/>
          <c:showPercent val="0"/>
          <c:showBubbleSize val="0"/>
        </c:dLbls>
        <c:gapWidth val="25"/>
        <c:overlap val="100"/>
        <c:axId val="29139536"/>
        <c:axId val="29141936"/>
      </c:barChart>
      <c:catAx>
        <c:axId val="2913953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1936"/>
        <c:crosses val="autoZero"/>
        <c:auto val="1"/>
        <c:lblAlgn val="ctr"/>
        <c:lblOffset val="100"/>
        <c:noMultiLvlLbl val="0"/>
      </c:catAx>
      <c:valAx>
        <c:axId val="29141936"/>
        <c:scaling>
          <c:orientation val="minMax"/>
          <c:min val="0"/>
        </c:scaling>
        <c:delete val="1"/>
        <c:axPos val="t"/>
        <c:numFmt formatCode="General" sourceLinked="1"/>
        <c:majorTickMark val="out"/>
        <c:minorTickMark val="none"/>
        <c:tickLblPos val="nextTo"/>
        <c:crossAx val="2913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r>
              <a:rPr lang="en-IN" sz="1100" b="1" i="0" u="none" strike="noStrike" kern="1200" spc="0" baseline="0">
                <a:solidFill>
                  <a:schemeClr val="accent5"/>
                </a:solidFill>
                <a:latin typeface="+mj-lt"/>
                <a:ea typeface="+mn-ea"/>
                <a:cs typeface="+mn-cs"/>
              </a:rPr>
              <a:t>Revenue by representative</a:t>
            </a:r>
          </a:p>
        </c:rich>
      </c:tx>
      <c:layout>
        <c:manualLayout>
          <c:xMode val="edge"/>
          <c:yMode val="edge"/>
          <c:x val="6.3365657385729232E-2"/>
          <c:y val="2.2071418704240918E-2"/>
        </c:manualLayout>
      </c:layout>
      <c:overlay val="0"/>
      <c:spPr>
        <a:noFill/>
        <a:ln>
          <a:noFill/>
        </a:ln>
        <a:effectLst/>
      </c:spPr>
      <c:txPr>
        <a:bodyPr rot="0" spcFirstLastPara="1" vertOverflow="ellipsis" vert="horz" wrap="square" anchor="ctr" anchorCtr="1"/>
        <a:lstStyle/>
        <a:p>
          <a:pPr algn="l" rtl="0">
            <a:defRPr lang="en-IN" sz="1100" b="1"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Pivots!$Q$13:$Q$17</c:f>
              <c:strCache>
                <c:ptCount val="5"/>
                <c:pt idx="0">
                  <c:v>R01</c:v>
                </c:pt>
                <c:pt idx="1">
                  <c:v>R02</c:v>
                </c:pt>
                <c:pt idx="2">
                  <c:v>R03</c:v>
                </c:pt>
                <c:pt idx="3">
                  <c:v>R04</c:v>
                </c:pt>
                <c:pt idx="4">
                  <c:v>R05</c:v>
                </c:pt>
              </c:strCache>
            </c:strRef>
          </c:cat>
          <c:val>
            <c:numRef>
              <c:f>Pivots!$S$13:$S$17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41DA-4E6A-A75C-BE36FEB41734}"/>
            </c:ext>
          </c:extLst>
        </c:ser>
        <c:ser>
          <c:idx val="1"/>
          <c:order val="1"/>
          <c:tx>
            <c:strRef>
              <c:f>Pivots!$U$12</c:f>
              <c:strCache>
                <c:ptCount val="1"/>
                <c:pt idx="0">
                  <c:v>Sel. Amount</c:v>
                </c:pt>
              </c:strCache>
            </c:strRef>
          </c:tx>
          <c:spPr>
            <a:gradFill flip="none" rotWithShape="1">
              <a:gsLst>
                <a:gs pos="100000">
                  <a:schemeClr val="accent5">
                    <a:lumMod val="100000"/>
                  </a:schemeClr>
                </a:gs>
                <a:gs pos="0">
                  <a:schemeClr val="accent5">
                    <a:lumMod val="60000"/>
                    <a:lumOff val="40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Pivots!$U$13:$U$17</c:f>
              <c:numCache>
                <c:formatCode>\$#,###.0,"k"</c:formatCode>
                <c:ptCount val="5"/>
                <c:pt idx="0">
                  <c:v>18415</c:v>
                </c:pt>
                <c:pt idx="1">
                  <c:v>#N/A</c:v>
                </c:pt>
                <c:pt idx="2">
                  <c:v>#N/A</c:v>
                </c:pt>
                <c:pt idx="3">
                  <c:v>#N/A</c:v>
                </c:pt>
                <c:pt idx="4">
                  <c:v>#N/A</c:v>
                </c:pt>
              </c:numCache>
            </c:numRef>
          </c:val>
          <c:extLst>
            <c:ext xmlns:c16="http://schemas.microsoft.com/office/drawing/2014/chart" uri="{C3380CC4-5D6E-409C-BE32-E72D297353CC}">
              <c16:uniqueId val="{00000001-41DA-4E6A-A75C-BE36FEB41734}"/>
            </c:ext>
          </c:extLst>
        </c:ser>
        <c:dLbls>
          <c:dLblPos val="outEnd"/>
          <c:showLegendKey val="0"/>
          <c:showVal val="1"/>
          <c:showCatName val="0"/>
          <c:showSerName val="0"/>
          <c:showPercent val="0"/>
          <c:showBubbleSize val="0"/>
        </c:dLbls>
        <c:gapWidth val="25"/>
        <c:overlap val="100"/>
        <c:axId val="41938320"/>
        <c:axId val="41942160"/>
      </c:barChart>
      <c:catAx>
        <c:axId val="41938320"/>
        <c:scaling>
          <c:orientation val="maxMin"/>
        </c:scaling>
        <c:delete val="1"/>
        <c:axPos val="l"/>
        <c:numFmt formatCode="General" sourceLinked="1"/>
        <c:majorTickMark val="none"/>
        <c:minorTickMark val="none"/>
        <c:tickLblPos val="nextTo"/>
        <c:crossAx val="41942160"/>
        <c:crosses val="autoZero"/>
        <c:auto val="1"/>
        <c:lblAlgn val="ctr"/>
        <c:lblOffset val="100"/>
        <c:noMultiLvlLbl val="0"/>
      </c:catAx>
      <c:valAx>
        <c:axId val="41942160"/>
        <c:scaling>
          <c:orientation val="minMax"/>
        </c:scaling>
        <c:delete val="1"/>
        <c:axPos val="t"/>
        <c:numFmt formatCode="\$#,###.0,&quot;k&quot;" sourceLinked="1"/>
        <c:majorTickMark val="none"/>
        <c:minorTickMark val="none"/>
        <c:tickLblPos val="nextTo"/>
        <c:crossAx val="4193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0">
                <a:solidFill>
                  <a:schemeClr val="accent5"/>
                </a:solidFill>
                <a:latin typeface="+mj-lt"/>
              </a:rPr>
              <a:t>Female</a:t>
            </a:r>
            <a:r>
              <a:rPr lang="en-IN">
                <a:latin typeface="+mj-lt"/>
              </a:rPr>
              <a:t> Vs. </a:t>
            </a:r>
            <a:r>
              <a:rPr lang="en-IN">
                <a:solidFill>
                  <a:schemeClr val="accent4">
                    <a:lumMod val="60000"/>
                    <a:lumOff val="40000"/>
                  </a:schemeClr>
                </a:solidFill>
                <a:latin typeface="+mj-lt"/>
              </a:rPr>
              <a:t>Male</a:t>
            </a:r>
            <a:r>
              <a:rPr lang="en-IN">
                <a:latin typeface="+mj-lt"/>
              </a:rPr>
              <a:t> Callers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40000"/>
              <a:lumOff val="6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Pivots!$M$35:$M$36</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Pivots!$L$37:$L$40</c:f>
              <c:strCache>
                <c:ptCount val="3"/>
                <c:pt idx="0">
                  <c:v>Cincinnati</c:v>
                </c:pt>
                <c:pt idx="1">
                  <c:v>Cleveland</c:v>
                </c:pt>
                <c:pt idx="2">
                  <c:v>Columbus</c:v>
                </c:pt>
              </c:strCache>
            </c:strRef>
          </c:cat>
          <c:val>
            <c:numRef>
              <c:f>Pivots!$M$37:$M$40</c:f>
              <c:numCache>
                <c:formatCode>#,##0</c:formatCode>
                <c:ptCount val="3"/>
                <c:pt idx="0">
                  <c:v>144</c:v>
                </c:pt>
                <c:pt idx="1">
                  <c:v>326</c:v>
                </c:pt>
                <c:pt idx="2">
                  <c:v>129</c:v>
                </c:pt>
              </c:numCache>
            </c:numRef>
          </c:val>
          <c:extLst>
            <c:ext xmlns:c16="http://schemas.microsoft.com/office/drawing/2014/chart" uri="{C3380CC4-5D6E-409C-BE32-E72D297353CC}">
              <c16:uniqueId val="{00000000-C7AD-450B-9353-01698431E6C9}"/>
            </c:ext>
          </c:extLst>
        </c:ser>
        <c:ser>
          <c:idx val="1"/>
          <c:order val="1"/>
          <c:tx>
            <c:strRef>
              <c:f>Pivots!$N$35:$N$36</c:f>
              <c:strCache>
                <c:ptCount val="1"/>
                <c:pt idx="0">
                  <c:v>Male</c:v>
                </c:pt>
              </c:strCache>
            </c:strRef>
          </c:tx>
          <c:spPr>
            <a:solidFill>
              <a:schemeClr val="accent4">
                <a:lumMod val="40000"/>
                <a:lumOff val="6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Pivots!$L$37:$L$40</c:f>
              <c:strCache>
                <c:ptCount val="3"/>
                <c:pt idx="0">
                  <c:v>Cincinnati</c:v>
                </c:pt>
                <c:pt idx="1">
                  <c:v>Cleveland</c:v>
                </c:pt>
                <c:pt idx="2">
                  <c:v>Columbus</c:v>
                </c:pt>
              </c:strCache>
            </c:strRef>
          </c:cat>
          <c:val>
            <c:numRef>
              <c:f>Pivots!$N$37:$N$40</c:f>
              <c:numCache>
                <c:formatCode>#,##0</c:formatCode>
                <c:ptCount val="3"/>
                <c:pt idx="0">
                  <c:v>132</c:v>
                </c:pt>
                <c:pt idx="1">
                  <c:v>63</c:v>
                </c:pt>
                <c:pt idx="2">
                  <c:v>206</c:v>
                </c:pt>
              </c:numCache>
            </c:numRef>
          </c:val>
          <c:extLst>
            <c:ext xmlns:c16="http://schemas.microsoft.com/office/drawing/2014/chart" uri="{C3380CC4-5D6E-409C-BE32-E72D297353CC}">
              <c16:uniqueId val="{00000001-C7AD-450B-9353-01698431E6C9}"/>
            </c:ext>
          </c:extLst>
        </c:ser>
        <c:dLbls>
          <c:dLblPos val="ctr"/>
          <c:showLegendKey val="0"/>
          <c:showVal val="1"/>
          <c:showCatName val="0"/>
          <c:showSerName val="0"/>
          <c:showPercent val="0"/>
          <c:showBubbleSize val="0"/>
        </c:dLbls>
        <c:gapWidth val="25"/>
        <c:overlap val="100"/>
        <c:axId val="157601328"/>
        <c:axId val="157588848"/>
      </c:barChart>
      <c:catAx>
        <c:axId val="15760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88848"/>
        <c:crosses val="autoZero"/>
        <c:auto val="1"/>
        <c:lblAlgn val="ctr"/>
        <c:lblOffset val="100"/>
        <c:noMultiLvlLbl val="0"/>
      </c:catAx>
      <c:valAx>
        <c:axId val="157588848"/>
        <c:scaling>
          <c:orientation val="minMax"/>
        </c:scaling>
        <c:delete val="1"/>
        <c:axPos val="l"/>
        <c:numFmt formatCode="0%" sourceLinked="1"/>
        <c:majorTickMark val="none"/>
        <c:minorTickMark val="none"/>
        <c:tickLblPos val="nextTo"/>
        <c:crossAx val="15760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Analytics.xlsx]Pivots!Rep_satisfaction</c:name>
    <c:fmtId val="7"/>
  </c:pivotSource>
  <c:chart>
    <c:title>
      <c:tx>
        <c:rich>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r>
              <a:rPr lang="en-US">
                <a:solidFill>
                  <a:schemeClr val="bg2">
                    <a:lumMod val="50000"/>
                  </a:schemeClr>
                </a:solidFill>
                <a:latin typeface="+mj-lt"/>
              </a:rPr>
              <a:t>Representative</a:t>
            </a:r>
            <a:r>
              <a:rPr lang="en-US" baseline="0">
                <a:solidFill>
                  <a:schemeClr val="bg2">
                    <a:lumMod val="50000"/>
                  </a:schemeClr>
                </a:solidFill>
                <a:latin typeface="+mj-lt"/>
              </a:rPr>
              <a:t> </a:t>
            </a:r>
            <a:r>
              <a:rPr lang="en-US">
                <a:solidFill>
                  <a:schemeClr val="bg2">
                    <a:lumMod val="50000"/>
                  </a:schemeClr>
                </a:solidFill>
                <a:latin typeface="+mj-lt"/>
              </a:rPr>
              <a:t>Rating per</a:t>
            </a:r>
            <a:r>
              <a:rPr lang="en-US" baseline="0">
                <a:solidFill>
                  <a:schemeClr val="bg2">
                    <a:lumMod val="50000"/>
                  </a:schemeClr>
                </a:solidFill>
                <a:latin typeface="+mj-lt"/>
              </a:rPr>
              <a:t> call Count</a:t>
            </a:r>
            <a:endParaRPr lang="en-US">
              <a:solidFill>
                <a:schemeClr val="bg2">
                  <a:lumMod val="50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Pivots!$M$48</c:f>
              <c:strCache>
                <c:ptCount val="1"/>
                <c:pt idx="0">
                  <c:v>Total</c:v>
                </c:pt>
              </c:strCache>
            </c:strRef>
          </c:tx>
          <c:spPr>
            <a:solidFill>
              <a:schemeClr val="bg2">
                <a:lumMod val="50000"/>
              </a:schemeClr>
            </a:solidFill>
            <a:ln>
              <a:noFill/>
            </a:ln>
            <a:effectLst/>
          </c:spPr>
          <c:invertIfNegative val="0"/>
          <c:cat>
            <c:strRef>
              <c:f>Pivots!$L$49:$L$54</c:f>
              <c:strCache>
                <c:ptCount val="5"/>
                <c:pt idx="0">
                  <c:v>1</c:v>
                </c:pt>
                <c:pt idx="1">
                  <c:v>2</c:v>
                </c:pt>
                <c:pt idx="2">
                  <c:v>3</c:v>
                </c:pt>
                <c:pt idx="3">
                  <c:v>4</c:v>
                </c:pt>
                <c:pt idx="4">
                  <c:v>5</c:v>
                </c:pt>
              </c:strCache>
            </c:strRef>
          </c:cat>
          <c:val>
            <c:numRef>
              <c:f>Pivots!$M$49:$M$54</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D74-424F-AF97-74FDB0FE9364}"/>
            </c:ext>
          </c:extLst>
        </c:ser>
        <c:dLbls>
          <c:showLegendKey val="0"/>
          <c:showVal val="0"/>
          <c:showCatName val="0"/>
          <c:showSerName val="0"/>
          <c:showPercent val="0"/>
          <c:showBubbleSize val="0"/>
        </c:dLbls>
        <c:gapWidth val="10"/>
        <c:overlap val="-27"/>
        <c:axId val="39437280"/>
        <c:axId val="39424320"/>
      </c:barChart>
      <c:catAx>
        <c:axId val="3943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4320"/>
        <c:crosses val="autoZero"/>
        <c:auto val="1"/>
        <c:lblAlgn val="ctr"/>
        <c:lblOffset val="100"/>
        <c:noMultiLvlLbl val="0"/>
      </c:catAx>
      <c:valAx>
        <c:axId val="39424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3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hyperlink" Target="Call%20Centre%20Data%20Analytics.xlsx" TargetMode="External"/><Relationship Id="rId18" Type="http://schemas.openxmlformats.org/officeDocument/2006/relationships/image" Target="../media/image29.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8.png"/><Relationship Id="rId2" Type="http://schemas.openxmlformats.org/officeDocument/2006/relationships/image" Target="../media/image14.svg"/><Relationship Id="rId16" Type="http://schemas.openxmlformats.org/officeDocument/2006/relationships/image" Target="../media/image27.pn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6.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13</xdr:col>
      <xdr:colOff>179612</xdr:colOff>
      <xdr:row>18</xdr:row>
      <xdr:rowOff>16327</xdr:rowOff>
    </xdr:from>
    <xdr:to>
      <xdr:col>15</xdr:col>
      <xdr:colOff>566056</xdr:colOff>
      <xdr:row>28</xdr:row>
      <xdr:rowOff>2176</xdr:rowOff>
    </xdr:to>
    <mc:AlternateContent xmlns:mc="http://schemas.openxmlformats.org/markup-compatibility/2006" xmlns:a14="http://schemas.microsoft.com/office/drawing/2010/main">
      <mc:Choice Requires="a14">
        <xdr:graphicFrame macro="">
          <xdr:nvGraphicFramePr>
            <xdr:cNvPr id="26" name="Representative">
              <a:extLst>
                <a:ext uri="{FF2B5EF4-FFF2-40B4-BE49-F238E27FC236}">
                  <a16:creationId xmlns:a16="http://schemas.microsoft.com/office/drawing/2014/main" id="{98E2B153-75E3-417D-9F59-7CBB7E3256B0}"/>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917870" y="3532413"/>
              <a:ext cx="1420587" cy="1836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272143</xdr:colOff>
      <xdr:row>16</xdr:row>
      <xdr:rowOff>152401</xdr:rowOff>
    </xdr:from>
    <xdr:to>
      <xdr:col>13</xdr:col>
      <xdr:colOff>195943</xdr:colOff>
      <xdr:row>37</xdr:row>
      <xdr:rowOff>0</xdr:rowOff>
    </xdr:to>
    <xdr:sp macro="" textlink="">
      <xdr:nvSpPr>
        <xdr:cNvPr id="31" name="Rectangle 30">
          <a:extLst>
            <a:ext uri="{FF2B5EF4-FFF2-40B4-BE49-F238E27FC236}">
              <a16:creationId xmlns:a16="http://schemas.microsoft.com/office/drawing/2014/main" id="{CE1EC781-62AB-2DDD-E8C5-B2F6ED810DF0}"/>
            </a:ext>
          </a:extLst>
        </xdr:cNvPr>
        <xdr:cNvSpPr/>
      </xdr:nvSpPr>
      <xdr:spPr>
        <a:xfrm>
          <a:off x="1823037" y="3021107"/>
          <a:ext cx="5114365" cy="3612775"/>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272145</xdr:colOff>
      <xdr:row>3</xdr:row>
      <xdr:rowOff>0</xdr:rowOff>
    </xdr:from>
    <xdr:to>
      <xdr:col>15</xdr:col>
      <xdr:colOff>413659</xdr:colOff>
      <xdr:row>16</xdr:row>
      <xdr:rowOff>0</xdr:rowOff>
    </xdr:to>
    <xdr:graphicFrame macro="">
      <xdr:nvGraphicFramePr>
        <xdr:cNvPr id="28" name="Chart 27">
          <a:extLst>
            <a:ext uri="{FF2B5EF4-FFF2-40B4-BE49-F238E27FC236}">
              <a16:creationId xmlns:a16="http://schemas.microsoft.com/office/drawing/2014/main" id="{9A44B4AB-333D-49BF-8A36-67D1FEE2B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B9345B80-57DE-99DA-56FF-9E77C1941BA6}"/>
            </a:ext>
          </a:extLst>
        </xdr:cNvPr>
        <xdr:cNvSpPr/>
      </xdr:nvSpPr>
      <xdr:spPr>
        <a:xfrm>
          <a:off x="327660" y="548640"/>
          <a:ext cx="1219200" cy="914400"/>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fld id="{76C8E36A-B093-4ECF-A3E0-B7EB22374396}" type="TxLink">
            <a:rPr lang="en-US" sz="2800" b="0" i="0" u="none" strike="noStrike">
              <a:solidFill>
                <a:schemeClr val="bg1"/>
              </a:solidFill>
              <a:latin typeface="+mj-lt"/>
            </a:rPr>
            <a:pPr algn="ctr"/>
            <a:t>1,000</a:t>
          </a:fld>
          <a:endParaRPr lang="en-IN" sz="2800">
            <a:solidFill>
              <a:schemeClr val="bg1"/>
            </a:solidFill>
            <a:latin typeface="+mj-lt"/>
          </a:endParaRPr>
        </a:p>
      </xdr:txBody>
    </xdr:sp>
    <xdr:clientData/>
  </xdr:twoCellAnchor>
  <xdr:oneCellAnchor>
    <xdr:from>
      <xdr:col>2</xdr:col>
      <xdr:colOff>0</xdr:colOff>
      <xdr:row>3</xdr:row>
      <xdr:rowOff>0</xdr:rowOff>
    </xdr:from>
    <xdr:ext cx="1219200" cy="295040"/>
    <xdr:sp macro="" textlink="">
      <xdr:nvSpPr>
        <xdr:cNvPr id="3" name="TextBox 2">
          <a:extLst>
            <a:ext uri="{FF2B5EF4-FFF2-40B4-BE49-F238E27FC236}">
              <a16:creationId xmlns:a16="http://schemas.microsoft.com/office/drawing/2014/main" id="{63DF670C-55CB-1292-C72C-3D45435F3B5B}"/>
            </a:ext>
          </a:extLst>
        </xdr:cNvPr>
        <xdr:cNvSpPr txBox="1"/>
      </xdr:nvSpPr>
      <xdr:spPr>
        <a:xfrm>
          <a:off x="327660" y="548640"/>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Calls</a:t>
          </a:r>
        </a:p>
      </xdr:txBody>
    </xdr:sp>
    <xdr:clientData/>
  </xdr:oneCellAnchor>
  <xdr:twoCellAnchor editAs="oneCell">
    <xdr:from>
      <xdr:col>2</xdr:col>
      <xdr:colOff>25031</xdr:colOff>
      <xdr:row>3</xdr:row>
      <xdr:rowOff>41494</xdr:rowOff>
    </xdr:from>
    <xdr:to>
      <xdr:col>2</xdr:col>
      <xdr:colOff>220014</xdr:colOff>
      <xdr:row>4</xdr:row>
      <xdr:rowOff>48868</xdr:rowOff>
    </xdr:to>
    <xdr:pic>
      <xdr:nvPicPr>
        <xdr:cNvPr id="4" name="Graphic 3" descr="Receiver with solid fill">
          <a:extLst>
            <a:ext uri="{FF2B5EF4-FFF2-40B4-BE49-F238E27FC236}">
              <a16:creationId xmlns:a16="http://schemas.microsoft.com/office/drawing/2014/main" id="{DCA4D3EE-1F78-44F5-8802-D703209C4E0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541819">
          <a:off x="349709" y="598085"/>
          <a:ext cx="194983" cy="192904"/>
        </a:xfrm>
        <a:prstGeom prst="rect">
          <a:avLst/>
        </a:prstGeom>
      </xdr:spPr>
    </xdr:pic>
    <xdr:clientData/>
  </xdr:twoCellAnchor>
  <xdr:oneCellAnchor>
    <xdr:from>
      <xdr:col>2</xdr:col>
      <xdr:colOff>0</xdr:colOff>
      <xdr:row>6</xdr:row>
      <xdr:rowOff>104139</xdr:rowOff>
    </xdr:from>
    <xdr:ext cx="1219200" cy="254449"/>
    <xdr:sp macro="" textlink="Pivots!A10">
      <xdr:nvSpPr>
        <xdr:cNvPr id="5" name="TextBox 4">
          <a:extLst>
            <a:ext uri="{FF2B5EF4-FFF2-40B4-BE49-F238E27FC236}">
              <a16:creationId xmlns:a16="http://schemas.microsoft.com/office/drawing/2014/main" id="{A50FE01C-A4B9-A0AE-4215-226A415EB306}"/>
            </a:ext>
          </a:extLst>
        </xdr:cNvPr>
        <xdr:cNvSpPr txBox="1"/>
      </xdr:nvSpPr>
      <xdr:spPr>
        <a:xfrm>
          <a:off x="331694" y="1179904"/>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9ACB2C9A-0357-4B04-9FE9-3B7253D6A261}" type="TxLink">
            <a:rPr lang="en-US" sz="1100">
              <a:solidFill>
                <a:schemeClr val="bg1">
                  <a:lumMod val="95000"/>
                </a:schemeClr>
              </a:solidFill>
              <a:latin typeface="+mn-lt"/>
              <a:ea typeface="+mn-ea"/>
              <a:cs typeface="+mn-cs"/>
            </a:rPr>
            <a:pPr marL="0" indent="0" algn="ctr"/>
            <a:t>189</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10</xdr:row>
      <xdr:rowOff>0</xdr:rowOff>
    </xdr:from>
    <xdr:to>
      <xdr:col>4</xdr:col>
      <xdr:colOff>0</xdr:colOff>
      <xdr:row>14</xdr:row>
      <xdr:rowOff>185530</xdr:rowOff>
    </xdr:to>
    <xdr:sp macro="" textlink="Pivots!$B$4">
      <xdr:nvSpPr>
        <xdr:cNvPr id="10" name="Rectangle 9">
          <a:extLst>
            <a:ext uri="{FF2B5EF4-FFF2-40B4-BE49-F238E27FC236}">
              <a16:creationId xmlns:a16="http://schemas.microsoft.com/office/drawing/2014/main" id="{50779047-AA2C-44A6-91D3-A3ED732F5298}"/>
            </a:ext>
          </a:extLst>
        </xdr:cNvPr>
        <xdr:cNvSpPr/>
      </xdr:nvSpPr>
      <xdr:spPr>
        <a:xfrm>
          <a:off x="324678" y="1855304"/>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3E33030A-9046-4378-BF15-7F5695A305FD}" type="TxLink">
            <a:rPr lang="en-US" sz="2000" b="0" i="0" u="none" strike="noStrike">
              <a:solidFill>
                <a:schemeClr val="bg1"/>
              </a:solidFill>
              <a:latin typeface="+mj-lt"/>
              <a:ea typeface="+mn-ea"/>
              <a:cs typeface="+mn-cs"/>
            </a:rPr>
            <a:pPr marL="0" indent="0" algn="ctr"/>
            <a:t>$96,623</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10</xdr:row>
      <xdr:rowOff>0</xdr:rowOff>
    </xdr:from>
    <xdr:ext cx="1219200" cy="295040"/>
    <xdr:sp macro="" textlink="">
      <xdr:nvSpPr>
        <xdr:cNvPr id="11" name="TextBox 10">
          <a:extLst>
            <a:ext uri="{FF2B5EF4-FFF2-40B4-BE49-F238E27FC236}">
              <a16:creationId xmlns:a16="http://schemas.microsoft.com/office/drawing/2014/main" id="{E0C7833A-87C4-44D1-B99F-E0C758E2FE7E}"/>
            </a:ext>
          </a:extLst>
        </xdr:cNvPr>
        <xdr:cNvSpPr txBox="1"/>
      </xdr:nvSpPr>
      <xdr:spPr>
        <a:xfrm>
          <a:off x="324678" y="1855304"/>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Revenue</a:t>
          </a:r>
        </a:p>
      </xdr:txBody>
    </xdr:sp>
    <xdr:clientData/>
  </xdr:oneCellAnchor>
  <xdr:twoCellAnchor editAs="oneCell">
    <xdr:from>
      <xdr:col>2</xdr:col>
      <xdr:colOff>19444</xdr:colOff>
      <xdr:row>10</xdr:row>
      <xdr:rowOff>34868</xdr:rowOff>
    </xdr:from>
    <xdr:to>
      <xdr:col>2</xdr:col>
      <xdr:colOff>212348</xdr:colOff>
      <xdr:row>11</xdr:row>
      <xdr:rowOff>42242</xdr:rowOff>
    </xdr:to>
    <xdr:pic>
      <xdr:nvPicPr>
        <xdr:cNvPr id="12" name="Graphic 11">
          <a:extLst>
            <a:ext uri="{FF2B5EF4-FFF2-40B4-BE49-F238E27FC236}">
              <a16:creationId xmlns:a16="http://schemas.microsoft.com/office/drawing/2014/main" id="{2931542B-6B6C-4F8B-A648-76E31EE968D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346546" y="1856234"/>
          <a:ext cx="192904" cy="189509"/>
        </a:xfrm>
        <a:prstGeom prst="rect">
          <a:avLst/>
        </a:prstGeom>
      </xdr:spPr>
    </xdr:pic>
    <xdr:clientData/>
  </xdr:twoCellAnchor>
  <xdr:oneCellAnchor>
    <xdr:from>
      <xdr:col>2</xdr:col>
      <xdr:colOff>0</xdr:colOff>
      <xdr:row>13</xdr:row>
      <xdr:rowOff>104139</xdr:rowOff>
    </xdr:from>
    <xdr:ext cx="1219200" cy="254449"/>
    <xdr:sp macro="" textlink="Pivots!B10">
      <xdr:nvSpPr>
        <xdr:cNvPr id="13" name="TextBox 12">
          <a:extLst>
            <a:ext uri="{FF2B5EF4-FFF2-40B4-BE49-F238E27FC236}">
              <a16:creationId xmlns:a16="http://schemas.microsoft.com/office/drawing/2014/main" id="{9AC17815-B0C6-4684-955A-32EFD49B727C}"/>
            </a:ext>
          </a:extLst>
        </xdr:cNvPr>
        <xdr:cNvSpPr txBox="1"/>
      </xdr:nvSpPr>
      <xdr:spPr>
        <a:xfrm>
          <a:off x="324678" y="2516035"/>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CA2EC5D-7A47-4F28-B049-997AF4BB8FD6}" type="TxLink">
            <a:rPr lang="en-US" sz="1100">
              <a:solidFill>
                <a:schemeClr val="bg1">
                  <a:lumMod val="95000"/>
                </a:schemeClr>
              </a:solidFill>
              <a:latin typeface="+mn-lt"/>
              <a:ea typeface="+mn-ea"/>
              <a:cs typeface="+mn-cs"/>
            </a:rPr>
            <a:pPr marL="0" indent="0" algn="ctr"/>
            <a:t>$18,415</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17</xdr:row>
      <xdr:rowOff>12473</xdr:rowOff>
    </xdr:from>
    <xdr:to>
      <xdr:col>4</xdr:col>
      <xdr:colOff>0</xdr:colOff>
      <xdr:row>22</xdr:row>
      <xdr:rowOff>12472</xdr:rowOff>
    </xdr:to>
    <xdr:sp macro="" textlink="Pivots!$C$4">
      <xdr:nvSpPr>
        <xdr:cNvPr id="14" name="Rectangle 13">
          <a:extLst>
            <a:ext uri="{FF2B5EF4-FFF2-40B4-BE49-F238E27FC236}">
              <a16:creationId xmlns:a16="http://schemas.microsoft.com/office/drawing/2014/main" id="{A21997CF-517C-4049-A149-69FBF01EEDD6}"/>
            </a:ext>
          </a:extLst>
        </xdr:cNvPr>
        <xdr:cNvSpPr/>
      </xdr:nvSpPr>
      <xdr:spPr>
        <a:xfrm>
          <a:off x="324678" y="3166490"/>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82DBC2A3-BE5E-4304-B96B-750FAAB109AE}" type="TxLink">
            <a:rPr lang="en-US" sz="2000" b="0" i="0" u="none" strike="noStrike">
              <a:solidFill>
                <a:schemeClr val="bg1"/>
              </a:solidFill>
              <a:latin typeface="+mj-lt"/>
              <a:ea typeface="+mn-ea"/>
              <a:cs typeface="+mn-cs"/>
            </a:rPr>
            <a:pPr marL="0" indent="0" algn="ctr"/>
            <a:t>89,850</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17</xdr:row>
      <xdr:rowOff>12473</xdr:rowOff>
    </xdr:from>
    <xdr:ext cx="1219200" cy="295040"/>
    <xdr:sp macro="" textlink="">
      <xdr:nvSpPr>
        <xdr:cNvPr id="15" name="TextBox 14">
          <a:extLst>
            <a:ext uri="{FF2B5EF4-FFF2-40B4-BE49-F238E27FC236}">
              <a16:creationId xmlns:a16="http://schemas.microsoft.com/office/drawing/2014/main" id="{9AFC601B-E648-40BB-9A72-8BDE6AEEE600}"/>
            </a:ext>
          </a:extLst>
        </xdr:cNvPr>
        <xdr:cNvSpPr txBox="1"/>
      </xdr:nvSpPr>
      <xdr:spPr>
        <a:xfrm>
          <a:off x="324678" y="3166490"/>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Duration</a:t>
          </a:r>
        </a:p>
      </xdr:txBody>
    </xdr:sp>
    <xdr:clientData/>
  </xdr:oneCellAnchor>
  <xdr:twoCellAnchor editAs="oneCell">
    <xdr:from>
      <xdr:col>2</xdr:col>
      <xdr:colOff>32696</xdr:colOff>
      <xdr:row>17</xdr:row>
      <xdr:rowOff>53967</xdr:rowOff>
    </xdr:from>
    <xdr:to>
      <xdr:col>2</xdr:col>
      <xdr:colOff>225600</xdr:colOff>
      <xdr:row>18</xdr:row>
      <xdr:rowOff>61341</xdr:rowOff>
    </xdr:to>
    <xdr:pic>
      <xdr:nvPicPr>
        <xdr:cNvPr id="16" name="Graphic 15">
          <a:extLst>
            <a:ext uri="{FF2B5EF4-FFF2-40B4-BE49-F238E27FC236}">
              <a16:creationId xmlns:a16="http://schemas.microsoft.com/office/drawing/2014/main" id="{7337B9CE-347E-4A78-9A04-F67A12C0175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359798" y="3150289"/>
          <a:ext cx="192904" cy="189510"/>
        </a:xfrm>
        <a:prstGeom prst="rect">
          <a:avLst/>
        </a:prstGeom>
      </xdr:spPr>
    </xdr:pic>
    <xdr:clientData/>
  </xdr:twoCellAnchor>
  <xdr:oneCellAnchor>
    <xdr:from>
      <xdr:col>2</xdr:col>
      <xdr:colOff>0</xdr:colOff>
      <xdr:row>20</xdr:row>
      <xdr:rowOff>116612</xdr:rowOff>
    </xdr:from>
    <xdr:ext cx="1219200" cy="254449"/>
    <xdr:sp macro="" textlink="Pivots!C10">
      <xdr:nvSpPr>
        <xdr:cNvPr id="17" name="TextBox 16">
          <a:extLst>
            <a:ext uri="{FF2B5EF4-FFF2-40B4-BE49-F238E27FC236}">
              <a16:creationId xmlns:a16="http://schemas.microsoft.com/office/drawing/2014/main" id="{F000C934-FA2F-466C-80E9-2215BB174DD3}"/>
            </a:ext>
          </a:extLst>
        </xdr:cNvPr>
        <xdr:cNvSpPr txBox="1"/>
      </xdr:nvSpPr>
      <xdr:spPr>
        <a:xfrm>
          <a:off x="324678" y="3827221"/>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A0282900-06F1-4FB6-8581-91957B51AE6A}" type="TxLink">
            <a:rPr lang="en-US" sz="1100">
              <a:solidFill>
                <a:schemeClr val="bg1">
                  <a:lumMod val="95000"/>
                </a:schemeClr>
              </a:solidFill>
              <a:latin typeface="+mn-lt"/>
              <a:ea typeface="+mn-ea"/>
              <a:cs typeface="+mn-cs"/>
            </a:rPr>
            <a:pPr marL="0" indent="0" algn="ctr"/>
            <a:t>16,834</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24</xdr:row>
      <xdr:rowOff>12473</xdr:rowOff>
    </xdr:from>
    <xdr:to>
      <xdr:col>4</xdr:col>
      <xdr:colOff>0</xdr:colOff>
      <xdr:row>29</xdr:row>
      <xdr:rowOff>12472</xdr:rowOff>
    </xdr:to>
    <xdr:sp macro="" textlink="Pivots!$D$4">
      <xdr:nvSpPr>
        <xdr:cNvPr id="18" name="Rectangle 17">
          <a:extLst>
            <a:ext uri="{FF2B5EF4-FFF2-40B4-BE49-F238E27FC236}">
              <a16:creationId xmlns:a16="http://schemas.microsoft.com/office/drawing/2014/main" id="{168C4CF5-1AF7-4C0C-BF09-10ED630B1362}"/>
            </a:ext>
          </a:extLst>
        </xdr:cNvPr>
        <xdr:cNvSpPr/>
      </xdr:nvSpPr>
      <xdr:spPr>
        <a:xfrm>
          <a:off x="324678" y="4465203"/>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667E0DEA-D857-44BC-82E2-C74EB2FC2A9F}" type="TxLink">
            <a:rPr lang="en-US" sz="2000" b="0" i="0" u="none" strike="noStrike">
              <a:solidFill>
                <a:schemeClr val="bg1"/>
              </a:solidFill>
              <a:latin typeface="+mj-lt"/>
              <a:ea typeface="+mn-ea"/>
              <a:cs typeface="+mn-cs"/>
            </a:rPr>
            <a:pPr marL="0" indent="0" algn="ctr"/>
            <a:t>3.9</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24</xdr:row>
      <xdr:rowOff>12473</xdr:rowOff>
    </xdr:from>
    <xdr:ext cx="1219200" cy="295040"/>
    <xdr:sp macro="" textlink="">
      <xdr:nvSpPr>
        <xdr:cNvPr id="19" name="TextBox 18">
          <a:extLst>
            <a:ext uri="{FF2B5EF4-FFF2-40B4-BE49-F238E27FC236}">
              <a16:creationId xmlns:a16="http://schemas.microsoft.com/office/drawing/2014/main" id="{874870BD-EDDC-45CB-924E-8A421E17011B}"/>
            </a:ext>
          </a:extLst>
        </xdr:cNvPr>
        <xdr:cNvSpPr txBox="1"/>
      </xdr:nvSpPr>
      <xdr:spPr>
        <a:xfrm>
          <a:off x="324678" y="4465203"/>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Avg</a:t>
          </a:r>
          <a:r>
            <a:rPr lang="en-IN" sz="1100" baseline="0">
              <a:solidFill>
                <a:schemeClr val="bg1">
                  <a:lumMod val="95000"/>
                </a:schemeClr>
              </a:solidFill>
            </a:rPr>
            <a:t>. Rating</a:t>
          </a:r>
          <a:endParaRPr lang="en-IN" sz="1100">
            <a:solidFill>
              <a:schemeClr val="bg1">
                <a:lumMod val="95000"/>
              </a:schemeClr>
            </a:solidFill>
          </a:endParaRPr>
        </a:p>
      </xdr:txBody>
    </xdr:sp>
    <xdr:clientData/>
  </xdr:oneCellAnchor>
  <xdr:twoCellAnchor editAs="oneCell">
    <xdr:from>
      <xdr:col>2</xdr:col>
      <xdr:colOff>26070</xdr:colOff>
      <xdr:row>24</xdr:row>
      <xdr:rowOff>59300</xdr:rowOff>
    </xdr:from>
    <xdr:to>
      <xdr:col>2</xdr:col>
      <xdr:colOff>218974</xdr:colOff>
      <xdr:row>25</xdr:row>
      <xdr:rowOff>66674</xdr:rowOff>
    </xdr:to>
    <xdr:pic>
      <xdr:nvPicPr>
        <xdr:cNvPr id="20" name="Graphic 19">
          <a:extLst>
            <a:ext uri="{FF2B5EF4-FFF2-40B4-BE49-F238E27FC236}">
              <a16:creationId xmlns:a16="http://schemas.microsoft.com/office/drawing/2014/main" id="{25889B16-EC6D-4A85-A802-58278394182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53172" y="4430578"/>
          <a:ext cx="192904" cy="189510"/>
        </a:xfrm>
        <a:prstGeom prst="rect">
          <a:avLst/>
        </a:prstGeom>
      </xdr:spPr>
    </xdr:pic>
    <xdr:clientData/>
  </xdr:twoCellAnchor>
  <xdr:oneCellAnchor>
    <xdr:from>
      <xdr:col>2</xdr:col>
      <xdr:colOff>0</xdr:colOff>
      <xdr:row>27</xdr:row>
      <xdr:rowOff>116612</xdr:rowOff>
    </xdr:from>
    <xdr:ext cx="1219200" cy="254449"/>
    <xdr:sp macro="" textlink="Pivots!D10">
      <xdr:nvSpPr>
        <xdr:cNvPr id="21" name="TextBox 20">
          <a:extLst>
            <a:ext uri="{FF2B5EF4-FFF2-40B4-BE49-F238E27FC236}">
              <a16:creationId xmlns:a16="http://schemas.microsoft.com/office/drawing/2014/main" id="{90B79AE6-25F3-49AA-92B3-7E7D42DD6ED5}"/>
            </a:ext>
          </a:extLst>
        </xdr:cNvPr>
        <xdr:cNvSpPr txBox="1"/>
      </xdr:nvSpPr>
      <xdr:spPr>
        <a:xfrm>
          <a:off x="324678" y="5125934"/>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96F1F32-D680-4EA3-A3C4-C02B1E0EEF34}" type="TxLink">
            <a:rPr lang="en-US" sz="1100">
              <a:solidFill>
                <a:schemeClr val="bg1">
                  <a:lumMod val="95000"/>
                </a:schemeClr>
              </a:solidFill>
              <a:latin typeface="+mn-lt"/>
              <a:ea typeface="+mn-ea"/>
              <a:cs typeface="+mn-cs"/>
            </a:rPr>
            <a:pPr marL="0" indent="0" algn="ctr"/>
            <a:t>3.9</a:t>
          </a:fld>
          <a:endParaRPr lang="en-IN" sz="1100">
            <a:solidFill>
              <a:schemeClr val="bg1">
                <a:lumMod val="95000"/>
              </a:schemeClr>
            </a:solidFill>
            <a:latin typeface="+mn-lt"/>
            <a:ea typeface="+mn-ea"/>
            <a:cs typeface="+mn-cs"/>
          </a:endParaRPr>
        </a:p>
      </xdr:txBody>
    </xdr:sp>
    <xdr:clientData/>
  </xdr:oneCellAnchor>
  <xdr:twoCellAnchor>
    <xdr:from>
      <xdr:col>2</xdr:col>
      <xdr:colOff>0</xdr:colOff>
      <xdr:row>31</xdr:row>
      <xdr:rowOff>12473</xdr:rowOff>
    </xdr:from>
    <xdr:to>
      <xdr:col>4</xdr:col>
      <xdr:colOff>0</xdr:colOff>
      <xdr:row>36</xdr:row>
      <xdr:rowOff>12472</xdr:rowOff>
    </xdr:to>
    <xdr:sp macro="" textlink="Pivots!$E$4">
      <xdr:nvSpPr>
        <xdr:cNvPr id="22" name="Rectangle 21">
          <a:extLst>
            <a:ext uri="{FF2B5EF4-FFF2-40B4-BE49-F238E27FC236}">
              <a16:creationId xmlns:a16="http://schemas.microsoft.com/office/drawing/2014/main" id="{F2F98BB0-9614-45E0-96EC-8339CFCE13EC}"/>
            </a:ext>
          </a:extLst>
        </xdr:cNvPr>
        <xdr:cNvSpPr/>
      </xdr:nvSpPr>
      <xdr:spPr>
        <a:xfrm>
          <a:off x="324678" y="5763916"/>
          <a:ext cx="1219200" cy="927652"/>
        </a:xfrm>
        <a:prstGeom prst="rect">
          <a:avLst/>
        </a:prstGeom>
        <a:ln>
          <a:noFill/>
        </a:ln>
        <a:effectLst>
          <a:outerShdw blurRad="254000" dist="127000" dir="2700000" algn="tl" rotWithShape="0">
            <a:prstClr val="black">
              <a:alpha val="50000"/>
            </a:prstClr>
          </a:outerShdw>
        </a:effectLst>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fld id="{E395C6B4-36DD-4640-9025-E4E0F023F4A6}" type="TxLink">
            <a:rPr lang="en-US" sz="2000" b="0" i="0" u="none" strike="noStrike">
              <a:solidFill>
                <a:schemeClr val="bg1"/>
              </a:solidFill>
              <a:latin typeface="+mj-lt"/>
              <a:ea typeface="+mn-ea"/>
              <a:cs typeface="+mn-cs"/>
            </a:rPr>
            <a:pPr marL="0" indent="0" algn="ctr"/>
            <a:t>307</a:t>
          </a:fld>
          <a:endParaRPr lang="en-IN" sz="2000" b="0" i="0" u="none" strike="noStrike">
            <a:solidFill>
              <a:schemeClr val="bg1"/>
            </a:solidFill>
            <a:latin typeface="+mj-lt"/>
            <a:ea typeface="+mn-ea"/>
            <a:cs typeface="+mn-cs"/>
          </a:endParaRPr>
        </a:p>
      </xdr:txBody>
    </xdr:sp>
    <xdr:clientData/>
  </xdr:twoCellAnchor>
  <xdr:oneCellAnchor>
    <xdr:from>
      <xdr:col>2</xdr:col>
      <xdr:colOff>0</xdr:colOff>
      <xdr:row>31</xdr:row>
      <xdr:rowOff>12473</xdr:rowOff>
    </xdr:from>
    <xdr:ext cx="1219200" cy="295040"/>
    <xdr:sp macro="" textlink="">
      <xdr:nvSpPr>
        <xdr:cNvPr id="23" name="TextBox 22">
          <a:extLst>
            <a:ext uri="{FF2B5EF4-FFF2-40B4-BE49-F238E27FC236}">
              <a16:creationId xmlns:a16="http://schemas.microsoft.com/office/drawing/2014/main" id="{E4C8A0CF-8A70-4166-B9A8-54F62BD0E771}"/>
            </a:ext>
          </a:extLst>
        </xdr:cNvPr>
        <xdr:cNvSpPr txBox="1"/>
      </xdr:nvSpPr>
      <xdr:spPr>
        <a:xfrm>
          <a:off x="324678" y="5763916"/>
          <a:ext cx="1219200" cy="2950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chemeClr val="bg1">
                  <a:lumMod val="95000"/>
                </a:schemeClr>
              </a:solidFill>
            </a:rPr>
            <a:t>Happy</a:t>
          </a:r>
          <a:r>
            <a:rPr lang="en-IN" sz="1100" baseline="0">
              <a:solidFill>
                <a:schemeClr val="bg1">
                  <a:lumMod val="95000"/>
                </a:schemeClr>
              </a:solidFill>
            </a:rPr>
            <a:t> Callers</a:t>
          </a:r>
          <a:endParaRPr lang="en-IN" sz="1100">
            <a:solidFill>
              <a:schemeClr val="bg1">
                <a:lumMod val="95000"/>
              </a:schemeClr>
            </a:solidFill>
          </a:endParaRPr>
        </a:p>
      </xdr:txBody>
    </xdr:sp>
    <xdr:clientData/>
  </xdr:oneCellAnchor>
  <xdr:twoCellAnchor editAs="oneCell">
    <xdr:from>
      <xdr:col>1</xdr:col>
      <xdr:colOff>166026</xdr:colOff>
      <xdr:row>31</xdr:row>
      <xdr:rowOff>60108</xdr:rowOff>
    </xdr:from>
    <xdr:to>
      <xdr:col>2</xdr:col>
      <xdr:colOff>184228</xdr:colOff>
      <xdr:row>32</xdr:row>
      <xdr:rowOff>67482</xdr:rowOff>
    </xdr:to>
    <xdr:pic>
      <xdr:nvPicPr>
        <xdr:cNvPr id="24" name="Graphic 23">
          <a:extLst>
            <a:ext uri="{FF2B5EF4-FFF2-40B4-BE49-F238E27FC236}">
              <a16:creationId xmlns:a16="http://schemas.microsoft.com/office/drawing/2014/main" id="{C6E4DC29-53C5-40B0-970B-800D692789D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18426" y="5706342"/>
          <a:ext cx="192904" cy="189510"/>
        </a:xfrm>
        <a:prstGeom prst="rect">
          <a:avLst/>
        </a:prstGeom>
      </xdr:spPr>
    </xdr:pic>
    <xdr:clientData/>
  </xdr:twoCellAnchor>
  <xdr:oneCellAnchor>
    <xdr:from>
      <xdr:col>2</xdr:col>
      <xdr:colOff>0</xdr:colOff>
      <xdr:row>34</xdr:row>
      <xdr:rowOff>116612</xdr:rowOff>
    </xdr:from>
    <xdr:ext cx="1219200" cy="254449"/>
    <xdr:sp macro="" textlink="Pivots!E10">
      <xdr:nvSpPr>
        <xdr:cNvPr id="25" name="TextBox 24">
          <a:extLst>
            <a:ext uri="{FF2B5EF4-FFF2-40B4-BE49-F238E27FC236}">
              <a16:creationId xmlns:a16="http://schemas.microsoft.com/office/drawing/2014/main" id="{8279FFC8-5D90-45D1-8778-A3EC1532F83E}"/>
            </a:ext>
          </a:extLst>
        </xdr:cNvPr>
        <xdr:cNvSpPr txBox="1"/>
      </xdr:nvSpPr>
      <xdr:spPr>
        <a:xfrm>
          <a:off x="324678" y="6424647"/>
          <a:ext cx="1219200" cy="254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2FE60B7-5E5B-4965-BE29-D05DBEA96B78}" type="TxLink">
            <a:rPr lang="en-US" sz="1100">
              <a:solidFill>
                <a:schemeClr val="bg1">
                  <a:lumMod val="95000"/>
                </a:schemeClr>
              </a:solidFill>
              <a:latin typeface="+mn-lt"/>
              <a:ea typeface="+mn-ea"/>
              <a:cs typeface="+mn-cs"/>
            </a:rPr>
            <a:pPr marL="0" indent="0" algn="ctr"/>
            <a:t>60</a:t>
          </a:fld>
          <a:endParaRPr lang="en-IN" sz="1100">
            <a:solidFill>
              <a:schemeClr val="bg1">
                <a:lumMod val="95000"/>
              </a:schemeClr>
            </a:solidFill>
            <a:latin typeface="+mn-lt"/>
            <a:ea typeface="+mn-ea"/>
            <a:cs typeface="+mn-cs"/>
          </a:endParaRPr>
        </a:p>
      </xdr:txBody>
    </xdr:sp>
    <xdr:clientData/>
  </xdr:oneCellAnchor>
  <xdr:twoCellAnchor>
    <xdr:from>
      <xdr:col>5</xdr:col>
      <xdr:colOff>0</xdr:colOff>
      <xdr:row>2</xdr:row>
      <xdr:rowOff>185056</xdr:rowOff>
    </xdr:from>
    <xdr:to>
      <xdr:col>12</xdr:col>
      <xdr:colOff>304800</xdr:colOff>
      <xdr:row>15</xdr:row>
      <xdr:rowOff>185056</xdr:rowOff>
    </xdr:to>
    <xdr:graphicFrame macro="">
      <xdr:nvGraphicFramePr>
        <xdr:cNvPr id="27" name="Chart 26">
          <a:extLst>
            <a:ext uri="{FF2B5EF4-FFF2-40B4-BE49-F238E27FC236}">
              <a16:creationId xmlns:a16="http://schemas.microsoft.com/office/drawing/2014/main" id="{97331A87-DB64-4C16-9F30-C8A567010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17</xdr:row>
      <xdr:rowOff>0</xdr:rowOff>
    </xdr:from>
    <xdr:to>
      <xdr:col>9</xdr:col>
      <xdr:colOff>260616</xdr:colOff>
      <xdr:row>37</xdr:row>
      <xdr:rowOff>0</xdr:rowOff>
    </xdr:to>
    <xdr:graphicFrame macro="">
      <xdr:nvGraphicFramePr>
        <xdr:cNvPr id="29" name="Chart 28">
          <a:extLst>
            <a:ext uri="{FF2B5EF4-FFF2-40B4-BE49-F238E27FC236}">
              <a16:creationId xmlns:a16="http://schemas.microsoft.com/office/drawing/2014/main" id="{8FB2B4C5-FDF8-4E4B-9727-706A590A2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259350</xdr:colOff>
      <xdr:row>17</xdr:row>
      <xdr:rowOff>0</xdr:rowOff>
    </xdr:from>
    <xdr:to>
      <xdr:col>13</xdr:col>
      <xdr:colOff>141513</xdr:colOff>
      <xdr:row>36</xdr:row>
      <xdr:rowOff>179293</xdr:rowOff>
    </xdr:to>
    <xdr:graphicFrame macro="">
      <xdr:nvGraphicFramePr>
        <xdr:cNvPr id="30" name="Chart 29">
          <a:extLst>
            <a:ext uri="{FF2B5EF4-FFF2-40B4-BE49-F238E27FC236}">
              <a16:creationId xmlns:a16="http://schemas.microsoft.com/office/drawing/2014/main" id="{9BEAC81B-9CA2-4305-9D9A-7242E37CB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xdr:colOff>
      <xdr:row>2</xdr:row>
      <xdr:rowOff>185056</xdr:rowOff>
    </xdr:from>
    <xdr:to>
      <xdr:col>19</xdr:col>
      <xdr:colOff>217714</xdr:colOff>
      <xdr:row>17</xdr:row>
      <xdr:rowOff>0</xdr:rowOff>
    </xdr:to>
    <xdr:graphicFrame macro="">
      <xdr:nvGraphicFramePr>
        <xdr:cNvPr id="32" name="Chart 31">
          <a:extLst>
            <a:ext uri="{FF2B5EF4-FFF2-40B4-BE49-F238E27FC236}">
              <a16:creationId xmlns:a16="http://schemas.microsoft.com/office/drawing/2014/main" id="{125FD8B7-7C7C-4096-AD8D-2593861A4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359228</xdr:colOff>
      <xdr:row>3</xdr:row>
      <xdr:rowOff>0</xdr:rowOff>
    </xdr:from>
    <xdr:to>
      <xdr:col>23</xdr:col>
      <xdr:colOff>0</xdr:colOff>
      <xdr:row>17</xdr:row>
      <xdr:rowOff>10885</xdr:rowOff>
    </xdr:to>
    <xdr:graphicFrame macro="">
      <xdr:nvGraphicFramePr>
        <xdr:cNvPr id="33" name="Chart 32">
          <a:extLst>
            <a:ext uri="{FF2B5EF4-FFF2-40B4-BE49-F238E27FC236}">
              <a16:creationId xmlns:a16="http://schemas.microsoft.com/office/drawing/2014/main" id="{E929D807-F55E-4BB0-8E41-CAA895800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424542</xdr:colOff>
      <xdr:row>27</xdr:row>
      <xdr:rowOff>174170</xdr:rowOff>
    </xdr:from>
    <xdr:to>
      <xdr:col>15</xdr:col>
      <xdr:colOff>261257</xdr:colOff>
      <xdr:row>33</xdr:row>
      <xdr:rowOff>119742</xdr:rowOff>
    </xdr:to>
    <xdr:pic>
      <xdr:nvPicPr>
        <xdr:cNvPr id="37" name="Graphic 36" descr="User with solid fill">
          <a:extLst>
            <a:ext uri="{FF2B5EF4-FFF2-40B4-BE49-F238E27FC236}">
              <a16:creationId xmlns:a16="http://schemas.microsoft.com/office/drawing/2014/main" id="{CCD262F3-4DB6-5905-E560-454E3E0F320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62799" y="5355770"/>
          <a:ext cx="1055915" cy="10559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1</xdr:colOff>
      <xdr:row>2</xdr:row>
      <xdr:rowOff>0</xdr:rowOff>
    </xdr:from>
    <xdr:to>
      <xdr:col>5</xdr:col>
      <xdr:colOff>343273</xdr:colOff>
      <xdr:row>3</xdr:row>
      <xdr:rowOff>0</xdr:rowOff>
    </xdr:to>
    <xdr:pic>
      <xdr:nvPicPr>
        <xdr:cNvPr id="9" name="Picture 8" descr="Businessman hands together">
          <a:hlinkClick xmlns:r="http://schemas.openxmlformats.org/officeDocument/2006/relationships" r:id="rId13"/>
          <a:extLst>
            <a:ext uri="{FF2B5EF4-FFF2-40B4-BE49-F238E27FC236}">
              <a16:creationId xmlns:a16="http://schemas.microsoft.com/office/drawing/2014/main" id="{18D13C91-5AB9-C168-2B85-8D72E113658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610" t="-222" r="5504" b="78151"/>
        <a:stretch/>
      </xdr:blipFill>
      <xdr:spPr>
        <a:xfrm>
          <a:off x="3187149" y="371061"/>
          <a:ext cx="343272" cy="318052"/>
        </a:xfrm>
        <a:prstGeom prst="ellipse">
          <a:avLst/>
        </a:prstGeom>
      </xdr:spPr>
    </xdr:pic>
    <xdr:clientData/>
  </xdr:twoCellAnchor>
  <xdr:twoCellAnchor editAs="oneCell">
    <xdr:from>
      <xdr:col>5</xdr:col>
      <xdr:colOff>0</xdr:colOff>
      <xdr:row>3</xdr:row>
      <xdr:rowOff>0</xdr:rowOff>
    </xdr:from>
    <xdr:to>
      <xdr:col>5</xdr:col>
      <xdr:colOff>311741</xdr:colOff>
      <xdr:row>4</xdr:row>
      <xdr:rowOff>0</xdr:rowOff>
    </xdr:to>
    <xdr:pic>
      <xdr:nvPicPr>
        <xdr:cNvPr id="11" name="Picture 10" descr="Businesswoman pointing to side">
          <a:extLst>
            <a:ext uri="{FF2B5EF4-FFF2-40B4-BE49-F238E27FC236}">
              <a16:creationId xmlns:a16="http://schemas.microsoft.com/office/drawing/2014/main" id="{68D23D82-B2F2-C862-DBF8-E016D423F33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47467" t="-523" r="5196" b="76982"/>
        <a:stretch/>
      </xdr:blipFill>
      <xdr:spPr>
        <a:xfrm>
          <a:off x="3189514" y="685800"/>
          <a:ext cx="311741" cy="315686"/>
        </a:xfrm>
        <a:prstGeom prst="ellipse">
          <a:avLst/>
        </a:prstGeom>
      </xdr:spPr>
    </xdr:pic>
    <xdr:clientData/>
  </xdr:twoCellAnchor>
  <xdr:twoCellAnchor editAs="oneCell">
    <xdr:from>
      <xdr:col>5</xdr:col>
      <xdr:colOff>0</xdr:colOff>
      <xdr:row>4</xdr:row>
      <xdr:rowOff>0</xdr:rowOff>
    </xdr:from>
    <xdr:to>
      <xdr:col>5</xdr:col>
      <xdr:colOff>322542</xdr:colOff>
      <xdr:row>5</xdr:row>
      <xdr:rowOff>0</xdr:rowOff>
    </xdr:to>
    <xdr:pic>
      <xdr:nvPicPr>
        <xdr:cNvPr id="13" name="Picture 12" descr="Young boy using tablet">
          <a:extLst>
            <a:ext uri="{FF2B5EF4-FFF2-40B4-BE49-F238E27FC236}">
              <a16:creationId xmlns:a16="http://schemas.microsoft.com/office/drawing/2014/main" id="{757698AB-2B2E-AE64-F1BA-6385C3A090D7}"/>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819" t="-1134" r="-2819" b="71808"/>
        <a:stretch/>
      </xdr:blipFill>
      <xdr:spPr>
        <a:xfrm>
          <a:off x="3187148" y="1007165"/>
          <a:ext cx="322542" cy="318052"/>
        </a:xfrm>
        <a:prstGeom prst="ellipse">
          <a:avLst/>
        </a:prstGeom>
      </xdr:spPr>
    </xdr:pic>
    <xdr:clientData/>
  </xdr:twoCellAnchor>
  <xdr:twoCellAnchor editAs="oneCell">
    <xdr:from>
      <xdr:col>5</xdr:col>
      <xdr:colOff>0</xdr:colOff>
      <xdr:row>4</xdr:row>
      <xdr:rowOff>318051</xdr:rowOff>
    </xdr:from>
    <xdr:to>
      <xdr:col>5</xdr:col>
      <xdr:colOff>317695</xdr:colOff>
      <xdr:row>5</xdr:row>
      <xdr:rowOff>318052</xdr:rowOff>
    </xdr:to>
    <xdr:pic>
      <xdr:nvPicPr>
        <xdr:cNvPr id="15" name="Picture 14" descr="Customer service man talking happily">
          <a:extLst>
            <a:ext uri="{FF2B5EF4-FFF2-40B4-BE49-F238E27FC236}">
              <a16:creationId xmlns:a16="http://schemas.microsoft.com/office/drawing/2014/main" id="{2184ADE1-777E-84D1-4471-9E43B234E83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4865" t="-609" r="171" b="66558"/>
        <a:stretch/>
      </xdr:blipFill>
      <xdr:spPr>
        <a:xfrm>
          <a:off x="3187148" y="1325216"/>
          <a:ext cx="317695" cy="318053"/>
        </a:xfrm>
        <a:prstGeom prst="ellipse">
          <a:avLst/>
        </a:prstGeom>
      </xdr:spPr>
    </xdr:pic>
    <xdr:clientData/>
  </xdr:twoCellAnchor>
  <xdr:twoCellAnchor editAs="oneCell">
    <xdr:from>
      <xdr:col>5</xdr:col>
      <xdr:colOff>0</xdr:colOff>
      <xdr:row>6</xdr:row>
      <xdr:rowOff>0</xdr:rowOff>
    </xdr:from>
    <xdr:to>
      <xdr:col>5</xdr:col>
      <xdr:colOff>326517</xdr:colOff>
      <xdr:row>6</xdr:row>
      <xdr:rowOff>322384</xdr:rowOff>
    </xdr:to>
    <xdr:pic>
      <xdr:nvPicPr>
        <xdr:cNvPr id="17" name="Picture 16" descr="Elderly woman with hands on waist smiling">
          <a:extLst>
            <a:ext uri="{FF2B5EF4-FFF2-40B4-BE49-F238E27FC236}">
              <a16:creationId xmlns:a16="http://schemas.microsoft.com/office/drawing/2014/main" id="{07314DD4-F82A-B8A0-E9C6-C68762B33A31}"/>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4973" t="-1523" r="21077" b="74200"/>
        <a:stretch/>
      </xdr:blipFill>
      <xdr:spPr>
        <a:xfrm>
          <a:off x="3182815" y="1652954"/>
          <a:ext cx="326517" cy="322384"/>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455619791668" backgroundQuery="1" createdVersion="8" refreshedVersion="8" minRefreshableVersion="3" recordCount="0" supportSubquery="1" supportAdvancedDrill="1" xr:uid="{B241363B-4BB4-48CF-BC73-1948CD976A20}">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48518275463" backgroundQuery="1" createdVersion="8" refreshedVersion="8" minRefreshableVersion="3" recordCount="0" supportSubquery="1" supportAdvancedDrill="1" xr:uid="{1CF40252-EE5F-43F8-A166-0D64084FD3E1}">
  <cacheSource type="external" connectionId="1"/>
  <cacheFields count="3">
    <cacheField name="[Measures].[Call Count]" caption="Call Count" numFmtId="0" hierarchy="18" level="32767"/>
    <cacheField name="[Measures].[Total Amount]" caption="Total Amount" numFmtId="0" hierarchy="19" level="32767"/>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511314004631" backgroundQuery="1" createdVersion="8" refreshedVersion="8" minRefreshableVersion="3" recordCount="0" supportSubquery="1" supportAdvancedDrill="1" xr:uid="{386AEFC7-0138-43CE-BB79-90810842DC7F}">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34352893518" backgroundQuery="1" createdVersion="8" refreshedVersion="8" minRefreshableVersion="3" recordCount="0" supportSubquery="1" supportAdvancedDrill="1" xr:uid="{2472738C-7FE0-4837-855E-CB9DA3E25DB8}">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2916667" backgroundQuery="1" createdVersion="8" refreshedVersion="8" minRefreshableVersion="3" recordCount="0" supportSubquery="1" supportAdvancedDrill="1" xr:uid="{19F1A2F6-C4F6-4DFE-9834-E0BBEDAA590A}">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29513886" backgroundQuery="1" createdVersion="8" refreshedVersion="8" minRefreshableVersion="3" recordCount="0" supportSubquery="1" supportAdvancedDrill="1" xr:uid="{2374CC06-1A15-434A-B128-306F35B9F302}">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30092593" backgroundQuery="1" createdVersion="8" refreshedVersion="8" minRefreshableVersion="3" recordCount="0" supportSubquery="1" supportAdvancedDrill="1" xr:uid="{76588FE8-AE4C-4BAB-AF16-8E5803801292}">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30439817" backgroundQuery="1" createdVersion="8" refreshedVersion="8" minRefreshableVersion="3" recordCount="0" supportSubquery="1" supportAdvancedDrill="1" xr:uid="{8538AA63-0549-4C84-8C45-83C1281CCF4E}">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69313078704" backgroundQuery="1" createdVersion="8" refreshedVersion="8" minRefreshableVersion="3" recordCount="0" supportSubquery="1" supportAdvancedDrill="1" xr:uid="{30C66114-DC81-44F7-924C-B2E4E96C9E19}">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12.455617245367" backgroundQuery="1" createdVersion="3" refreshedVersion="8" minRefreshableVersion="3" recordCount="0" supportSubquery="1" supportAdvancedDrill="1" xr:uid="{CE7A366B-FC05-41DE-BC40-FCF150135FDF}">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20713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CEE50F-2923-4149-86D8-E6E457302129}" name="Monthly Trends" cacheId="5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C0DF39-2A73-4BCC-A2CC-73604AB441D5}"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5:O4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A2C240-C1DA-426C-8FEE-0EE781892332}" name="PivotTable4" cacheId="5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57B31-54AF-46A9-90E0-0604B0D0EFE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343FE3-E69B-43A6-940B-08ED3726EE31}" name="Selected_rep_pivot" cacheId="5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54:F5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715465-40AF-4CFB-9D03-51886AB15704}" name="Reps_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2:N18"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3803ED-347F-4EB4-8AAB-D57232934797}" name="WeekDay Trend" cacheId="5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24:G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0"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95D48A-7A90-402C-A894-80C9E3C74438}" name="Rep Amount"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Q48:W6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45535B-4926-47F5-9758-DE8C9D7D4371}" name="Rep_satisfaction"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48:M54"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BB6459B-2EFE-4CDD-B79B-1A5D4C7A5C43}" sourceName="[calls].[Representative]">
  <pivotTables>
    <pivotTable tabId="6" name="PivotTable4"/>
    <pivotTable tabId="6" name="Monthly Trends"/>
    <pivotTable tabId="6" name="WeekDay Trend"/>
    <pivotTable tabId="6" name="Selected_rep_pivot"/>
    <pivotTable tabId="6" name="Rep_satisfaction"/>
  </pivotTables>
  <data>
    <olap pivotCacheId="20207136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2BA796D-E55F-4178-AED6-1631C614360E}" cache="Slicer_Representative" caption="Representative" level="1" style="SlicerStyleDark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61" zoomScale="70" zoomScaleNormal="70" workbookViewId="0">
      <selection activeCell="K23" sqref="K23"/>
    </sheetView>
  </sheetViews>
  <sheetFormatPr defaultRowHeight="14.4" x14ac:dyDescent="0.3"/>
  <cols>
    <col min="1" max="1" width="3.19921875" customWidth="1"/>
    <col min="2" max="2" width="14.69921875" customWidth="1"/>
    <col min="3" max="3" width="12.8984375" customWidth="1"/>
    <col min="4" max="4" width="16.69921875" customWidth="1"/>
    <col min="5" max="5" width="15" customWidth="1"/>
    <col min="6" max="6" width="16.09765625" customWidth="1"/>
    <col min="7" max="7" width="17.19921875" customWidth="1"/>
    <col min="8" max="8" width="18.296875" customWidth="1"/>
    <col min="9" max="9" width="17.19921875" customWidth="1"/>
    <col min="10" max="12" width="15.3984375" customWidth="1"/>
    <col min="13" max="16" width="7.3984375" customWidth="1"/>
    <col min="17" max="17" width="14.69921875" customWidth="1"/>
    <col min="20" max="20" width="10.6992187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8C487-1CB3-4C2E-931E-DDC3B2572B7F}">
  <sheetPr>
    <pageSetUpPr fitToPage="1"/>
  </sheetPr>
  <dimension ref="C1:W37"/>
  <sheetViews>
    <sheetView tabSelected="1" zoomScale="70" zoomScaleNormal="70" workbookViewId="0">
      <selection activeCell="X38" sqref="A1:X38"/>
    </sheetView>
  </sheetViews>
  <sheetFormatPr defaultColWidth="8.8984375" defaultRowHeight="14.4" x14ac:dyDescent="0.3"/>
  <cols>
    <col min="1" max="1" width="2.19921875" style="20" customWidth="1"/>
    <col min="2" max="2" width="2.59765625" style="20" customWidth="1"/>
    <col min="3" max="4" width="8.8984375" style="20"/>
    <col min="5" max="5" width="4.59765625" style="20" customWidth="1"/>
    <col min="6" max="16" width="8.8984375" style="20"/>
    <col min="17" max="17" width="13.796875" style="20" customWidth="1"/>
    <col min="18" max="23" width="10.09765625" style="20" bestFit="1" customWidth="1"/>
    <col min="24" max="16384" width="8.8984375" style="20"/>
  </cols>
  <sheetData>
    <row r="1" spans="3:3" ht="28.8" customHeight="1" x14ac:dyDescent="0.3">
      <c r="C1" s="42" t="s">
        <v>1083</v>
      </c>
    </row>
    <row r="19" spans="17:23" x14ac:dyDescent="0.3">
      <c r="Q19" s="29"/>
      <c r="R19" s="38" t="str" cm="1">
        <f t="array" ref="R19:V19">Pivots!R49:V49</f>
        <v>R01</v>
      </c>
      <c r="S19" s="38" t="str">
        <v>R02</v>
      </c>
      <c r="T19" s="38" t="str">
        <v>R03</v>
      </c>
      <c r="U19" s="38" t="str">
        <v>R04</v>
      </c>
      <c r="V19" s="38" t="str">
        <v>R05</v>
      </c>
      <c r="W19" s="40" t="s">
        <v>1077</v>
      </c>
    </row>
    <row r="20" spans="17:23" x14ac:dyDescent="0.3">
      <c r="Q20" s="39" t="str" cm="1">
        <f t="array" ref="Q20:W37">IF(Pivots!Q50:W67 = "", "", Pivots!Q50:W67)</f>
        <v>Cincinnati</v>
      </c>
      <c r="R20" s="30" t="str">
        <v/>
      </c>
      <c r="S20" s="30" t="str">
        <v/>
      </c>
      <c r="T20" s="30" t="str">
        <v/>
      </c>
      <c r="U20" s="30" t="str">
        <v/>
      </c>
      <c r="V20" s="30" t="str">
        <v/>
      </c>
      <c r="W20" s="31" t="str">
        <v/>
      </c>
    </row>
    <row r="21" spans="17:23" x14ac:dyDescent="0.3">
      <c r="Q21" s="32" t="str">
        <v>C0003</v>
      </c>
      <c r="R21" s="33">
        <v>891</v>
      </c>
      <c r="S21" s="33">
        <v>1332</v>
      </c>
      <c r="T21" s="33">
        <v>1282</v>
      </c>
      <c r="U21" s="33">
        <v>739</v>
      </c>
      <c r="V21" s="33">
        <v>560</v>
      </c>
      <c r="W21" s="34">
        <v>4804</v>
      </c>
    </row>
    <row r="22" spans="17:23" x14ac:dyDescent="0.3">
      <c r="Q22" s="32" t="str">
        <v>C0004</v>
      </c>
      <c r="R22" s="33">
        <v>1991</v>
      </c>
      <c r="S22" s="33">
        <v>1886</v>
      </c>
      <c r="T22" s="33">
        <v>1206</v>
      </c>
      <c r="U22" s="33">
        <v>884</v>
      </c>
      <c r="V22" s="33">
        <v>1722</v>
      </c>
      <c r="W22" s="34">
        <v>7689</v>
      </c>
    </row>
    <row r="23" spans="17:23" x14ac:dyDescent="0.3">
      <c r="Q23" s="32" t="str">
        <v>C0011</v>
      </c>
      <c r="R23" s="33">
        <v>1163</v>
      </c>
      <c r="S23" s="33">
        <v>1180</v>
      </c>
      <c r="T23" s="33">
        <v>1616</v>
      </c>
      <c r="U23" s="33">
        <v>1043</v>
      </c>
      <c r="V23" s="33">
        <v>1747</v>
      </c>
      <c r="W23" s="34">
        <v>6749</v>
      </c>
    </row>
    <row r="24" spans="17:23" x14ac:dyDescent="0.3">
      <c r="Q24" s="32" t="str">
        <v>C0012</v>
      </c>
      <c r="R24" s="33">
        <v>1438</v>
      </c>
      <c r="S24" s="33">
        <v>1616</v>
      </c>
      <c r="T24" s="33">
        <v>866</v>
      </c>
      <c r="U24" s="33">
        <v>829</v>
      </c>
      <c r="V24" s="33">
        <v>2070</v>
      </c>
      <c r="W24" s="34">
        <v>6819</v>
      </c>
    </row>
    <row r="25" spans="17:23" x14ac:dyDescent="0.3">
      <c r="Q25" s="39" t="str">
        <v>Cleveland</v>
      </c>
      <c r="R25" s="33" t="str">
        <v/>
      </c>
      <c r="S25" s="33" t="str">
        <v/>
      </c>
      <c r="T25" s="33" t="str">
        <v/>
      </c>
      <c r="U25" s="33" t="str">
        <v/>
      </c>
      <c r="V25" s="33" t="str">
        <v/>
      </c>
      <c r="W25" s="34" t="str">
        <v/>
      </c>
    </row>
    <row r="26" spans="17:23" x14ac:dyDescent="0.3">
      <c r="Q26" s="32" t="str">
        <v>C0002</v>
      </c>
      <c r="R26" s="33">
        <v>1233</v>
      </c>
      <c r="S26" s="33">
        <v>223</v>
      </c>
      <c r="T26" s="33">
        <v>1680</v>
      </c>
      <c r="U26" s="33">
        <v>990</v>
      </c>
      <c r="V26" s="33">
        <v>1508</v>
      </c>
      <c r="W26" s="34">
        <v>5634</v>
      </c>
    </row>
    <row r="27" spans="17:23" x14ac:dyDescent="0.3">
      <c r="Q27" s="32" t="str">
        <v>C0007</v>
      </c>
      <c r="R27" s="33">
        <v>1598</v>
      </c>
      <c r="S27" s="33">
        <v>1907</v>
      </c>
      <c r="T27" s="33">
        <v>869</v>
      </c>
      <c r="U27" s="33">
        <v>1426</v>
      </c>
      <c r="V27" s="33">
        <v>1416</v>
      </c>
      <c r="W27" s="34">
        <v>7216</v>
      </c>
    </row>
    <row r="28" spans="17:23" x14ac:dyDescent="0.3">
      <c r="Q28" s="32" t="str">
        <v>C0008</v>
      </c>
      <c r="R28" s="33">
        <v>900</v>
      </c>
      <c r="S28" s="33">
        <v>1016</v>
      </c>
      <c r="T28" s="33">
        <v>960</v>
      </c>
      <c r="U28" s="33">
        <v>940</v>
      </c>
      <c r="V28" s="33">
        <v>1193</v>
      </c>
      <c r="W28" s="34">
        <v>5009</v>
      </c>
    </row>
    <row r="29" spans="17:23" x14ac:dyDescent="0.3">
      <c r="Q29" s="32" t="str">
        <v>C0010</v>
      </c>
      <c r="R29" s="33">
        <v>900</v>
      </c>
      <c r="S29" s="33">
        <v>1470</v>
      </c>
      <c r="T29" s="33">
        <v>1617</v>
      </c>
      <c r="U29" s="33">
        <v>1314</v>
      </c>
      <c r="V29" s="33">
        <v>941</v>
      </c>
      <c r="W29" s="34">
        <v>6242</v>
      </c>
    </row>
    <row r="30" spans="17:23" x14ac:dyDescent="0.3">
      <c r="Q30" s="32" t="str">
        <v>C0013</v>
      </c>
      <c r="R30" s="33">
        <v>1255</v>
      </c>
      <c r="S30" s="33">
        <v>516</v>
      </c>
      <c r="T30" s="33">
        <v>1874</v>
      </c>
      <c r="U30" s="33">
        <v>1863</v>
      </c>
      <c r="V30" s="33">
        <v>1722</v>
      </c>
      <c r="W30" s="34">
        <v>7230</v>
      </c>
    </row>
    <row r="31" spans="17:23" x14ac:dyDescent="0.3">
      <c r="Q31" s="32" t="str">
        <v>C0015</v>
      </c>
      <c r="R31" s="33">
        <v>1138</v>
      </c>
      <c r="S31" s="33">
        <v>1898</v>
      </c>
      <c r="T31" s="33">
        <v>1482</v>
      </c>
      <c r="U31" s="33">
        <v>846</v>
      </c>
      <c r="V31" s="33">
        <v>1154</v>
      </c>
      <c r="W31" s="34">
        <v>6518</v>
      </c>
    </row>
    <row r="32" spans="17:23" x14ac:dyDescent="0.3">
      <c r="Q32" s="39" t="str">
        <v>Columbus</v>
      </c>
      <c r="R32" s="33" t="str">
        <v/>
      </c>
      <c r="S32" s="33" t="str">
        <v/>
      </c>
      <c r="T32" s="33" t="str">
        <v/>
      </c>
      <c r="U32" s="33" t="str">
        <v/>
      </c>
      <c r="V32" s="33" t="str">
        <v/>
      </c>
      <c r="W32" s="34" t="str">
        <v/>
      </c>
    </row>
    <row r="33" spans="14:23" x14ac:dyDescent="0.3">
      <c r="Q33" s="32" t="str">
        <v>C0001</v>
      </c>
      <c r="R33" s="33">
        <v>1655</v>
      </c>
      <c r="S33" s="33">
        <v>805</v>
      </c>
      <c r="T33" s="33">
        <v>2263</v>
      </c>
      <c r="U33" s="33">
        <v>987</v>
      </c>
      <c r="V33" s="33">
        <v>1075</v>
      </c>
      <c r="W33" s="34">
        <v>6785</v>
      </c>
    </row>
    <row r="34" spans="14:23" x14ac:dyDescent="0.3">
      <c r="N34" s="43" t="str">
        <f>Pivots!M74</f>
        <v>% of Calls: 19%</v>
      </c>
      <c r="O34" s="43"/>
      <c r="P34" s="44"/>
      <c r="Q34" s="32" t="str">
        <v>C0005</v>
      </c>
      <c r="R34" s="33">
        <v>1104</v>
      </c>
      <c r="S34" s="33">
        <v>2280</v>
      </c>
      <c r="T34" s="33">
        <v>1445</v>
      </c>
      <c r="U34" s="33">
        <v>1722</v>
      </c>
      <c r="V34" s="33">
        <v>1196</v>
      </c>
      <c r="W34" s="34">
        <v>7747</v>
      </c>
    </row>
    <row r="35" spans="14:23" x14ac:dyDescent="0.3">
      <c r="N35" s="43" t="str">
        <f>Pivots!M75</f>
        <v>Call Rank: 4</v>
      </c>
      <c r="O35" s="43"/>
      <c r="P35" s="44"/>
      <c r="Q35" s="32" t="str">
        <v>C0006</v>
      </c>
      <c r="R35" s="33">
        <v>372</v>
      </c>
      <c r="S35" s="33">
        <v>1818</v>
      </c>
      <c r="T35" s="33">
        <v>1346</v>
      </c>
      <c r="U35" s="33">
        <v>1156</v>
      </c>
      <c r="V35" s="33">
        <v>1484</v>
      </c>
      <c r="W35" s="34">
        <v>6176</v>
      </c>
    </row>
    <row r="36" spans="14:23" x14ac:dyDescent="0.3">
      <c r="N36" s="43" t="str">
        <f>Pivots!M76</f>
        <v>Amount Rank: 4</v>
      </c>
      <c r="O36" s="43"/>
      <c r="P36" s="44"/>
      <c r="Q36" s="32" t="str">
        <v>C0009</v>
      </c>
      <c r="R36" s="33">
        <v>1415</v>
      </c>
      <c r="S36" s="33">
        <v>1271</v>
      </c>
      <c r="T36" s="33">
        <v>1214</v>
      </c>
      <c r="U36" s="33">
        <v>1135</v>
      </c>
      <c r="V36" s="33">
        <v>1566</v>
      </c>
      <c r="W36" s="34">
        <v>6601</v>
      </c>
    </row>
    <row r="37" spans="14:23" x14ac:dyDescent="0.3">
      <c r="Q37" s="35" t="str">
        <v>C0014</v>
      </c>
      <c r="R37" s="36">
        <v>1362</v>
      </c>
      <c r="S37" s="36">
        <v>1363</v>
      </c>
      <c r="T37" s="36">
        <v>1152</v>
      </c>
      <c r="U37" s="36">
        <v>777</v>
      </c>
      <c r="V37" s="36">
        <v>750</v>
      </c>
      <c r="W37" s="37">
        <v>5404</v>
      </c>
    </row>
  </sheetData>
  <mergeCells count="3">
    <mergeCell ref="N35:P35"/>
    <mergeCell ref="N36:P36"/>
    <mergeCell ref="N34:P34"/>
  </mergeCells>
  <conditionalFormatting sqref="R21:V37">
    <cfRule type="dataBar" priority="2">
      <dataBar>
        <cfvo type="num" val="0"/>
        <cfvo type="formula" val="MAX($R$20:$V$37)*2"/>
        <color theme="1" tint="0.249977111117893"/>
      </dataBar>
      <extLst>
        <ext xmlns:x14="http://schemas.microsoft.com/office/spreadsheetml/2009/9/main" uri="{B025F937-C7B1-47D3-B67F-A62EFF666E3E}">
          <x14:id>{C2F890A1-4666-440C-B55D-28FEE3B9FCE2}</x14:id>
        </ext>
      </extLst>
    </cfRule>
  </conditionalFormatting>
  <pageMargins left="0.7" right="0.7" top="0.75" bottom="0.75" header="0.3" footer="0.3"/>
  <pageSetup paperSize="8" scale="88"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 id="{ADD81B7C-EF3E-4DE1-BD33-A6EB65835816}">
            <xm:f>R$19=Pivots!$F$55</xm:f>
            <x14:dxf>
              <fill>
                <patternFill>
                  <bgColor theme="8" tint="0.59996337778862885"/>
                </patternFill>
              </fill>
              <border>
                <left style="thin">
                  <color auto="1"/>
                </left>
                <right style="thin">
                  <color auto="1"/>
                </right>
                <vertical/>
                <horizontal/>
              </border>
            </x14:dxf>
          </x14:cfRule>
          <xm:sqref>R19:V37</xm:sqref>
        </x14:conditionalFormatting>
        <x14:conditionalFormatting xmlns:xm="http://schemas.microsoft.com/office/excel/2006/main">
          <x14:cfRule type="dataBar" id="{C2F890A1-4666-440C-B55D-28FEE3B9FCE2}">
            <x14:dataBar minLength="0" maxLength="100" gradient="0">
              <x14:cfvo type="num">
                <xm:f>0</xm:f>
              </x14:cfvo>
              <x14:cfvo type="formula">
                <xm:f>MAX($R$20:$V$37)*2</xm:f>
              </x14:cfvo>
              <x14:negativeFillColor rgb="FFFF0000"/>
              <x14:axisColor rgb="FF000000"/>
            </x14:dataBar>
          </x14:cfRule>
          <xm:sqref>R21:V37</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AB122-0BB1-4AAC-B4B5-9368EE26AF74}">
  <dimension ref="A3:W76"/>
  <sheetViews>
    <sheetView topLeftCell="B68" zoomScale="115" zoomScaleNormal="115" workbookViewId="0">
      <selection activeCell="L79" sqref="L79"/>
    </sheetView>
  </sheetViews>
  <sheetFormatPr defaultRowHeight="14.4" x14ac:dyDescent="0.3"/>
  <cols>
    <col min="1" max="1" width="12.19921875" bestFit="1" customWidth="1"/>
    <col min="2" max="2" width="9.59765625" bestFit="1" customWidth="1"/>
    <col min="3" max="3" width="10.5" bestFit="1" customWidth="1"/>
    <col min="4" max="4" width="9.8984375" bestFit="1" customWidth="1"/>
    <col min="5" max="5" width="7.296875" bestFit="1" customWidth="1"/>
    <col min="6" max="6" width="12.19921875" bestFit="1" customWidth="1"/>
    <col min="7" max="7" width="9.59765625" bestFit="1" customWidth="1"/>
    <col min="8" max="8" width="11.69921875" bestFit="1" customWidth="1"/>
    <col min="12" max="12" width="12.19921875" bestFit="1" customWidth="1"/>
    <col min="13" max="13" width="9.59765625" bestFit="1" customWidth="1"/>
    <col min="14" max="14" width="5.69921875" bestFit="1" customWidth="1"/>
    <col min="15" max="15" width="12.19921875" bestFit="1" customWidth="1"/>
    <col min="17" max="17" width="15" bestFit="1" customWidth="1"/>
    <col min="18" max="18" width="18.8984375" bestFit="1" customWidth="1"/>
    <col min="19" max="19" width="8.296875" bestFit="1" customWidth="1"/>
    <col min="20" max="22" width="7.19921875" bestFit="1" customWidth="1"/>
    <col min="23" max="23" width="12.19921875" bestFit="1" customWidth="1"/>
  </cols>
  <sheetData>
    <row r="3" spans="1:21" x14ac:dyDescent="0.3">
      <c r="A3" t="s">
        <v>1042</v>
      </c>
      <c r="B3" t="s">
        <v>1043</v>
      </c>
      <c r="C3" t="s">
        <v>1044</v>
      </c>
      <c r="D3" t="s">
        <v>1045</v>
      </c>
      <c r="E3" t="s">
        <v>1046</v>
      </c>
    </row>
    <row r="4" spans="1:21" x14ac:dyDescent="0.3">
      <c r="A4" s="21">
        <v>1000</v>
      </c>
      <c r="B4" s="22">
        <v>96623</v>
      </c>
      <c r="C4" s="21">
        <v>89850</v>
      </c>
      <c r="D4" s="23">
        <v>3.8854000000000033</v>
      </c>
      <c r="E4" s="21">
        <v>307</v>
      </c>
    </row>
    <row r="9" spans="1:21" x14ac:dyDescent="0.3">
      <c r="A9" t="s">
        <v>1042</v>
      </c>
      <c r="B9" t="s">
        <v>1043</v>
      </c>
      <c r="C9" t="s">
        <v>1044</v>
      </c>
      <c r="D9" t="s">
        <v>1045</v>
      </c>
      <c r="E9" t="s">
        <v>1046</v>
      </c>
      <c r="Q9" t="s">
        <v>1069</v>
      </c>
      <c r="T9" t="s">
        <v>1075</v>
      </c>
      <c r="U9" t="str">
        <f xml:space="preserve"> F55</f>
        <v>R01</v>
      </c>
    </row>
    <row r="10" spans="1:21" x14ac:dyDescent="0.3">
      <c r="A10" s="21">
        <v>189</v>
      </c>
      <c r="B10" s="22">
        <v>18415</v>
      </c>
      <c r="C10" s="21">
        <v>16834</v>
      </c>
      <c r="D10" s="23">
        <v>3.9227513227513247</v>
      </c>
      <c r="E10" s="21">
        <v>60</v>
      </c>
    </row>
    <row r="12" spans="1:21" x14ac:dyDescent="0.3">
      <c r="L12" s="24" t="s">
        <v>1047</v>
      </c>
      <c r="M12" t="s">
        <v>1042</v>
      </c>
      <c r="N12" t="s">
        <v>1043</v>
      </c>
      <c r="Q12" t="s">
        <v>1070</v>
      </c>
      <c r="R12" t="s">
        <v>1071</v>
      </c>
      <c r="S12" t="s">
        <v>1072</v>
      </c>
      <c r="T12" t="s">
        <v>1073</v>
      </c>
      <c r="U12" t="s">
        <v>1074</v>
      </c>
    </row>
    <row r="13" spans="1:21" x14ac:dyDescent="0.3">
      <c r="L13" s="25" t="s">
        <v>11</v>
      </c>
      <c r="M13" s="21">
        <v>189</v>
      </c>
      <c r="N13" s="22">
        <v>18415</v>
      </c>
      <c r="Q13" t="str" cm="1">
        <f t="array" ref="Q13:S17">L13:N17</f>
        <v>R01</v>
      </c>
      <c r="R13">
        <v>189</v>
      </c>
      <c r="S13" s="26">
        <v>18415</v>
      </c>
      <c r="T13">
        <f>IF(Q13=$U$9, R13,NA())</f>
        <v>189</v>
      </c>
      <c r="U13" s="26">
        <f>IF(Q13=$U$9, S13,NA())</f>
        <v>18415</v>
      </c>
    </row>
    <row r="14" spans="1:21" x14ac:dyDescent="0.3">
      <c r="L14" s="25" t="s">
        <v>9</v>
      </c>
      <c r="M14" s="21">
        <v>218</v>
      </c>
      <c r="N14" s="22">
        <v>20581</v>
      </c>
      <c r="Q14" t="str">
        <v>R02</v>
      </c>
      <c r="R14">
        <v>218</v>
      </c>
      <c r="S14" s="26">
        <v>20581</v>
      </c>
      <c r="T14" t="e">
        <f t="shared" ref="T14:T17" si="0">IF(Q14=$U$9, R14,NA())</f>
        <v>#N/A</v>
      </c>
      <c r="U14" s="26" t="e">
        <f t="shared" ref="U14:U17" si="1">IF(Q14=$U$9, S14,NA())</f>
        <v>#N/A</v>
      </c>
    </row>
    <row r="15" spans="1:21" x14ac:dyDescent="0.3">
      <c r="L15" s="25" t="s">
        <v>6</v>
      </c>
      <c r="M15" s="21">
        <v>207</v>
      </c>
      <c r="N15" s="22">
        <v>20872</v>
      </c>
      <c r="Q15" t="str">
        <v>R03</v>
      </c>
      <c r="R15">
        <v>207</v>
      </c>
      <c r="S15" s="26">
        <v>20872</v>
      </c>
      <c r="T15" t="e">
        <f t="shared" si="0"/>
        <v>#N/A</v>
      </c>
      <c r="U15" s="26" t="e">
        <f t="shared" si="1"/>
        <v>#N/A</v>
      </c>
    </row>
    <row r="16" spans="1:21" x14ac:dyDescent="0.3">
      <c r="L16" s="25" t="s">
        <v>13</v>
      </c>
      <c r="M16" s="21">
        <v>186</v>
      </c>
      <c r="N16" s="22">
        <v>16651</v>
      </c>
      <c r="Q16" t="str">
        <v>R04</v>
      </c>
      <c r="R16">
        <v>186</v>
      </c>
      <c r="S16" s="26">
        <v>16651</v>
      </c>
      <c r="T16" t="e">
        <f t="shared" si="0"/>
        <v>#N/A</v>
      </c>
      <c r="U16" s="26" t="e">
        <f t="shared" si="1"/>
        <v>#N/A</v>
      </c>
    </row>
    <row r="17" spans="1:21" x14ac:dyDescent="0.3">
      <c r="L17" s="25" t="s">
        <v>10</v>
      </c>
      <c r="M17" s="21">
        <v>200</v>
      </c>
      <c r="N17" s="22">
        <v>20104</v>
      </c>
      <c r="Q17" t="str">
        <v>R05</v>
      </c>
      <c r="R17">
        <v>200</v>
      </c>
      <c r="S17" s="26">
        <v>20104</v>
      </c>
      <c r="T17" t="e">
        <f t="shared" si="0"/>
        <v>#N/A</v>
      </c>
      <c r="U17" s="26" t="e">
        <f t="shared" si="1"/>
        <v>#N/A</v>
      </c>
    </row>
    <row r="18" spans="1:21" x14ac:dyDescent="0.3">
      <c r="L18" s="25" t="s">
        <v>1048</v>
      </c>
      <c r="M18" s="21">
        <v>1000</v>
      </c>
      <c r="N18" s="22">
        <v>96623</v>
      </c>
    </row>
    <row r="24" spans="1:21" x14ac:dyDescent="0.3">
      <c r="A24" s="24" t="s">
        <v>1047</v>
      </c>
      <c r="B24" t="s">
        <v>1042</v>
      </c>
      <c r="C24" t="s">
        <v>1061</v>
      </c>
      <c r="F24" s="24" t="s">
        <v>1047</v>
      </c>
      <c r="G24" t="s">
        <v>1042</v>
      </c>
    </row>
    <row r="25" spans="1:21" x14ac:dyDescent="0.3">
      <c r="A25" s="25" t="s">
        <v>1049</v>
      </c>
      <c r="B25" s="21">
        <v>16</v>
      </c>
      <c r="C25" s="21">
        <v>16</v>
      </c>
      <c r="F25" s="25" t="s">
        <v>1063</v>
      </c>
      <c r="G25" s="21">
        <v>30</v>
      </c>
    </row>
    <row r="26" spans="1:21" x14ac:dyDescent="0.3">
      <c r="A26" s="25" t="s">
        <v>1050</v>
      </c>
      <c r="B26" s="21">
        <v>14</v>
      </c>
      <c r="C26" s="21">
        <v>14</v>
      </c>
      <c r="F26" s="25" t="s">
        <v>1067</v>
      </c>
      <c r="G26" s="21">
        <v>13</v>
      </c>
    </row>
    <row r="27" spans="1:21" x14ac:dyDescent="0.3">
      <c r="A27" s="25" t="s">
        <v>1051</v>
      </c>
      <c r="B27" s="21">
        <v>26</v>
      </c>
      <c r="C27" s="21">
        <v>26</v>
      </c>
      <c r="F27" s="25" t="s">
        <v>1068</v>
      </c>
      <c r="G27" s="21">
        <v>23</v>
      </c>
    </row>
    <row r="28" spans="1:21" x14ac:dyDescent="0.3">
      <c r="A28" s="25" t="s">
        <v>1052</v>
      </c>
      <c r="B28" s="21">
        <v>29</v>
      </c>
      <c r="C28" s="21">
        <v>29</v>
      </c>
      <c r="F28" s="25" t="s">
        <v>1066</v>
      </c>
      <c r="G28" s="21">
        <v>23</v>
      </c>
    </row>
    <row r="29" spans="1:21" x14ac:dyDescent="0.3">
      <c r="A29" s="25" t="s">
        <v>1053</v>
      </c>
      <c r="B29" s="21">
        <v>17</v>
      </c>
      <c r="C29" s="21">
        <v>17</v>
      </c>
      <c r="F29" s="25" t="s">
        <v>1062</v>
      </c>
      <c r="G29" s="21">
        <v>24</v>
      </c>
    </row>
    <row r="30" spans="1:21" x14ac:dyDescent="0.3">
      <c r="A30" s="25" t="s">
        <v>1054</v>
      </c>
      <c r="B30" s="21">
        <v>15</v>
      </c>
      <c r="C30" s="21">
        <v>15</v>
      </c>
      <c r="F30" s="25" t="s">
        <v>1064</v>
      </c>
      <c r="G30" s="21">
        <v>40</v>
      </c>
    </row>
    <row r="31" spans="1:21" x14ac:dyDescent="0.3">
      <c r="A31" s="25" t="s">
        <v>1055</v>
      </c>
      <c r="B31" s="21">
        <v>15</v>
      </c>
      <c r="C31" s="21">
        <v>15</v>
      </c>
      <c r="F31" s="25" t="s">
        <v>1065</v>
      </c>
      <c r="G31" s="21">
        <v>36</v>
      </c>
    </row>
    <row r="32" spans="1:21" x14ac:dyDescent="0.3">
      <c r="A32" s="25" t="s">
        <v>1056</v>
      </c>
      <c r="B32" s="21">
        <v>7</v>
      </c>
      <c r="C32" s="21">
        <v>7</v>
      </c>
      <c r="F32" s="25" t="s">
        <v>1048</v>
      </c>
      <c r="G32" s="21">
        <v>189</v>
      </c>
    </row>
    <row r="33" spans="1:18" x14ac:dyDescent="0.3">
      <c r="A33" s="25" t="s">
        <v>1057</v>
      </c>
      <c r="B33" s="21">
        <v>11</v>
      </c>
      <c r="C33" s="21">
        <v>11</v>
      </c>
    </row>
    <row r="34" spans="1:18" x14ac:dyDescent="0.3">
      <c r="A34" s="25" t="s">
        <v>1058</v>
      </c>
      <c r="B34" s="21">
        <v>24</v>
      </c>
      <c r="C34" s="21">
        <v>24</v>
      </c>
    </row>
    <row r="35" spans="1:18" x14ac:dyDescent="0.3">
      <c r="A35" s="25" t="s">
        <v>1059</v>
      </c>
      <c r="B35" s="21">
        <v>9</v>
      </c>
      <c r="C35" s="21">
        <v>9</v>
      </c>
      <c r="L35" s="24" t="s">
        <v>1042</v>
      </c>
      <c r="M35" s="24" t="s">
        <v>1076</v>
      </c>
    </row>
    <row r="36" spans="1:18" x14ac:dyDescent="0.3">
      <c r="A36" s="25" t="s">
        <v>1060</v>
      </c>
      <c r="B36" s="21">
        <v>6</v>
      </c>
      <c r="C36" s="21">
        <v>6</v>
      </c>
      <c r="L36" s="24" t="s">
        <v>1047</v>
      </c>
      <c r="M36" t="s">
        <v>999</v>
      </c>
      <c r="N36" t="s">
        <v>998</v>
      </c>
      <c r="O36" t="s">
        <v>1048</v>
      </c>
    </row>
    <row r="37" spans="1:18" x14ac:dyDescent="0.3">
      <c r="A37" s="25" t="s">
        <v>1048</v>
      </c>
      <c r="B37" s="21">
        <v>189</v>
      </c>
      <c r="C37" s="21">
        <v>189</v>
      </c>
      <c r="L37" s="25" t="s">
        <v>1002</v>
      </c>
      <c r="M37" s="21">
        <v>144</v>
      </c>
      <c r="N37" s="21">
        <v>132</v>
      </c>
      <c r="O37" s="21">
        <v>276</v>
      </c>
    </row>
    <row r="38" spans="1:18" x14ac:dyDescent="0.3">
      <c r="L38" s="25" t="s">
        <v>1001</v>
      </c>
      <c r="M38" s="21">
        <v>326</v>
      </c>
      <c r="N38" s="21">
        <v>63</v>
      </c>
      <c r="O38" s="21">
        <v>389</v>
      </c>
    </row>
    <row r="39" spans="1:18" x14ac:dyDescent="0.3">
      <c r="L39" s="25" t="s">
        <v>1000</v>
      </c>
      <c r="M39" s="21">
        <v>129</v>
      </c>
      <c r="N39" s="21">
        <v>206</v>
      </c>
      <c r="O39" s="21">
        <v>335</v>
      </c>
    </row>
    <row r="40" spans="1:18" x14ac:dyDescent="0.3">
      <c r="L40" s="25" t="s">
        <v>1048</v>
      </c>
      <c r="M40" s="21">
        <v>599</v>
      </c>
      <c r="N40" s="21">
        <v>401</v>
      </c>
      <c r="O40" s="21">
        <v>1000</v>
      </c>
    </row>
    <row r="48" spans="1:18" x14ac:dyDescent="0.3">
      <c r="L48" s="24" t="s">
        <v>1047</v>
      </c>
      <c r="M48" t="s">
        <v>1042</v>
      </c>
      <c r="Q48" s="24" t="s">
        <v>1043</v>
      </c>
      <c r="R48" s="24" t="s">
        <v>1076</v>
      </c>
    </row>
    <row r="49" spans="6:23" x14ac:dyDescent="0.3">
      <c r="L49" s="25">
        <v>1</v>
      </c>
      <c r="M49" s="21">
        <v>1</v>
      </c>
      <c r="Q49" s="24" t="s">
        <v>1047</v>
      </c>
      <c r="R49" t="s">
        <v>11</v>
      </c>
      <c r="S49" t="s">
        <v>9</v>
      </c>
      <c r="T49" t="s">
        <v>6</v>
      </c>
      <c r="U49" t="s">
        <v>13</v>
      </c>
      <c r="V49" t="s">
        <v>10</v>
      </c>
      <c r="W49" t="s">
        <v>1048</v>
      </c>
    </row>
    <row r="50" spans="6:23" x14ac:dyDescent="0.3">
      <c r="L50" s="25">
        <v>2</v>
      </c>
      <c r="M50" s="21">
        <v>9</v>
      </c>
      <c r="Q50" s="25" t="s">
        <v>1002</v>
      </c>
    </row>
    <row r="51" spans="6:23" x14ac:dyDescent="0.3">
      <c r="L51" s="25">
        <v>3</v>
      </c>
      <c r="M51" s="21">
        <v>31</v>
      </c>
      <c r="Q51" s="28" t="s">
        <v>20</v>
      </c>
      <c r="R51" s="22">
        <v>891</v>
      </c>
      <c r="S51" s="22">
        <v>1332</v>
      </c>
      <c r="T51" s="22">
        <v>1282</v>
      </c>
      <c r="U51" s="22">
        <v>739</v>
      </c>
      <c r="V51" s="22">
        <v>560</v>
      </c>
      <c r="W51" s="22">
        <v>4804</v>
      </c>
    </row>
    <row r="52" spans="6:23" x14ac:dyDescent="0.3">
      <c r="L52" s="25">
        <v>4</v>
      </c>
      <c r="M52" s="21">
        <v>88</v>
      </c>
      <c r="Q52" s="28" t="s">
        <v>12</v>
      </c>
      <c r="R52" s="22">
        <v>1991</v>
      </c>
      <c r="S52" s="22">
        <v>1886</v>
      </c>
      <c r="T52" s="22">
        <v>1206</v>
      </c>
      <c r="U52" s="22">
        <v>884</v>
      </c>
      <c r="V52" s="22">
        <v>1722</v>
      </c>
      <c r="W52" s="22">
        <v>7689</v>
      </c>
    </row>
    <row r="53" spans="6:23" x14ac:dyDescent="0.3">
      <c r="L53" s="25">
        <v>5</v>
      </c>
      <c r="M53" s="21">
        <v>60</v>
      </c>
      <c r="Q53" s="28" t="s">
        <v>8</v>
      </c>
      <c r="R53" s="22">
        <v>1163</v>
      </c>
      <c r="S53" s="22">
        <v>1180</v>
      </c>
      <c r="T53" s="22">
        <v>1616</v>
      </c>
      <c r="U53" s="22">
        <v>1043</v>
      </c>
      <c r="V53" s="22">
        <v>1747</v>
      </c>
      <c r="W53" s="22">
        <v>6749</v>
      </c>
    </row>
    <row r="54" spans="6:23" x14ac:dyDescent="0.3">
      <c r="F54" s="24" t="s">
        <v>1047</v>
      </c>
      <c r="L54" s="25" t="s">
        <v>1048</v>
      </c>
      <c r="M54" s="21">
        <v>189</v>
      </c>
      <c r="Q54" s="28" t="s">
        <v>16</v>
      </c>
      <c r="R54" s="22">
        <v>1438</v>
      </c>
      <c r="S54" s="22">
        <v>1616</v>
      </c>
      <c r="T54" s="22">
        <v>866</v>
      </c>
      <c r="U54" s="22">
        <v>829</v>
      </c>
      <c r="V54" s="22">
        <v>2070</v>
      </c>
      <c r="W54" s="22">
        <v>6819</v>
      </c>
    </row>
    <row r="55" spans="6:23" x14ac:dyDescent="0.3">
      <c r="F55" s="27" t="s">
        <v>11</v>
      </c>
      <c r="Q55" s="25" t="s">
        <v>1001</v>
      </c>
    </row>
    <row r="56" spans="6:23" x14ac:dyDescent="0.3">
      <c r="Q56" s="28" t="s">
        <v>24</v>
      </c>
      <c r="R56" s="22">
        <v>1233</v>
      </c>
      <c r="S56" s="22">
        <v>223</v>
      </c>
      <c r="T56" s="22">
        <v>1680</v>
      </c>
      <c r="U56" s="22">
        <v>990</v>
      </c>
      <c r="V56" s="22">
        <v>1508</v>
      </c>
      <c r="W56" s="22">
        <v>5634</v>
      </c>
    </row>
    <row r="57" spans="6:23" x14ac:dyDescent="0.3">
      <c r="Q57" s="28" t="s">
        <v>15</v>
      </c>
      <c r="R57" s="22">
        <v>1598</v>
      </c>
      <c r="S57" s="22">
        <v>1907</v>
      </c>
      <c r="T57" s="22">
        <v>869</v>
      </c>
      <c r="U57" s="22">
        <v>1426</v>
      </c>
      <c r="V57" s="22">
        <v>1416</v>
      </c>
      <c r="W57" s="22">
        <v>7216</v>
      </c>
    </row>
    <row r="58" spans="6:23" x14ac:dyDescent="0.3">
      <c r="Q58" s="28" t="s">
        <v>5</v>
      </c>
      <c r="R58" s="22">
        <v>900</v>
      </c>
      <c r="S58" s="22">
        <v>1016</v>
      </c>
      <c r="T58" s="22">
        <v>960</v>
      </c>
      <c r="U58" s="22">
        <v>940</v>
      </c>
      <c r="V58" s="22">
        <v>1193</v>
      </c>
      <c r="W58" s="22">
        <v>5009</v>
      </c>
    </row>
    <row r="59" spans="6:23" x14ac:dyDescent="0.3">
      <c r="Q59" s="28" t="s">
        <v>18</v>
      </c>
      <c r="R59" s="22">
        <v>900</v>
      </c>
      <c r="S59" s="22">
        <v>1470</v>
      </c>
      <c r="T59" s="22">
        <v>1617</v>
      </c>
      <c r="U59" s="22">
        <v>1314</v>
      </c>
      <c r="V59" s="22">
        <v>941</v>
      </c>
      <c r="W59" s="22">
        <v>6242</v>
      </c>
    </row>
    <row r="60" spans="6:23" x14ac:dyDescent="0.3">
      <c r="Q60" s="28" t="s">
        <v>14</v>
      </c>
      <c r="R60" s="22">
        <v>1255</v>
      </c>
      <c r="S60" s="22">
        <v>516</v>
      </c>
      <c r="T60" s="22">
        <v>1874</v>
      </c>
      <c r="U60" s="22">
        <v>1863</v>
      </c>
      <c r="V60" s="22">
        <v>1722</v>
      </c>
      <c r="W60" s="22">
        <v>7230</v>
      </c>
    </row>
    <row r="61" spans="6:23" x14ac:dyDescent="0.3">
      <c r="L61" s="14" t="s">
        <v>1078</v>
      </c>
      <c r="Q61" s="28" t="s">
        <v>19</v>
      </c>
      <c r="R61" s="22">
        <v>1138</v>
      </c>
      <c r="S61" s="22">
        <v>1898</v>
      </c>
      <c r="T61" s="22">
        <v>1482</v>
      </c>
      <c r="U61" s="22">
        <v>846</v>
      </c>
      <c r="V61" s="22">
        <v>1154</v>
      </c>
      <c r="W61" s="22">
        <v>6518</v>
      </c>
    </row>
    <row r="62" spans="6:23" x14ac:dyDescent="0.3">
      <c r="Q62" s="25" t="s">
        <v>1000</v>
      </c>
    </row>
    <row r="63" spans="6:23" x14ac:dyDescent="0.3">
      <c r="L63" s="14" t="s">
        <v>1079</v>
      </c>
      <c r="M63" s="41">
        <f>A10/A4</f>
        <v>0.189</v>
      </c>
      <c r="Q63" s="28" t="s">
        <v>17</v>
      </c>
      <c r="R63" s="22">
        <v>1655</v>
      </c>
      <c r="S63" s="22">
        <v>805</v>
      </c>
      <c r="T63" s="22">
        <v>2263</v>
      </c>
      <c r="U63" s="22">
        <v>987</v>
      </c>
      <c r="V63" s="22">
        <v>1075</v>
      </c>
      <c r="W63" s="22">
        <v>6785</v>
      </c>
    </row>
    <row r="64" spans="6:23" x14ac:dyDescent="0.3">
      <c r="L64" t="s">
        <v>1071</v>
      </c>
      <c r="M64">
        <f>_xlfn.XLOOKUP(F55,L13:L17,R13:R17)</f>
        <v>189</v>
      </c>
      <c r="Q64" s="28" t="s">
        <v>23</v>
      </c>
      <c r="R64" s="22">
        <v>1104</v>
      </c>
      <c r="S64" s="22">
        <v>2280</v>
      </c>
      <c r="T64" s="22">
        <v>1445</v>
      </c>
      <c r="U64" s="22">
        <v>1722</v>
      </c>
      <c r="V64" s="22">
        <v>1196</v>
      </c>
      <c r="W64" s="22">
        <v>7747</v>
      </c>
    </row>
    <row r="65" spans="12:23" x14ac:dyDescent="0.3">
      <c r="L65" s="14" t="s">
        <v>1072</v>
      </c>
      <c r="M65">
        <f>_xlfn.XLOOKUP(F55,L13:L17,S13:S17)</f>
        <v>18415</v>
      </c>
      <c r="Q65" s="28" t="s">
        <v>7</v>
      </c>
      <c r="R65" s="22">
        <v>372</v>
      </c>
      <c r="S65" s="22">
        <v>1818</v>
      </c>
      <c r="T65" s="22">
        <v>1346</v>
      </c>
      <c r="U65" s="22">
        <v>1156</v>
      </c>
      <c r="V65" s="22">
        <v>1484</v>
      </c>
      <c r="W65" s="22">
        <v>6176</v>
      </c>
    </row>
    <row r="66" spans="12:23" x14ac:dyDescent="0.3">
      <c r="Q66" s="28" t="s">
        <v>22</v>
      </c>
      <c r="R66" s="22">
        <v>1415</v>
      </c>
      <c r="S66" s="22">
        <v>1271</v>
      </c>
      <c r="T66" s="22">
        <v>1214</v>
      </c>
      <c r="U66" s="22">
        <v>1135</v>
      </c>
      <c r="V66" s="22">
        <v>1566</v>
      </c>
      <c r="W66" s="22">
        <v>6601</v>
      </c>
    </row>
    <row r="67" spans="12:23" x14ac:dyDescent="0.3">
      <c r="Q67" s="28" t="s">
        <v>21</v>
      </c>
      <c r="R67" s="22">
        <v>1362</v>
      </c>
      <c r="S67" s="22">
        <v>1363</v>
      </c>
      <c r="T67" s="22">
        <v>1152</v>
      </c>
      <c r="U67" s="22">
        <v>777</v>
      </c>
      <c r="V67" s="22">
        <v>750</v>
      </c>
      <c r="W67" s="22">
        <v>5404</v>
      </c>
    </row>
    <row r="70" spans="12:23" x14ac:dyDescent="0.3">
      <c r="L70" s="14" t="s">
        <v>1080</v>
      </c>
      <c r="M70">
        <f>_xlfn.RANK.AVG(M64,R13:R17)</f>
        <v>4</v>
      </c>
    </row>
    <row r="71" spans="12:23" x14ac:dyDescent="0.3">
      <c r="L71" s="14" t="s">
        <v>1081</v>
      </c>
      <c r="M71">
        <f>_xlfn.RANK.AVG(M65,S13:S17)</f>
        <v>4</v>
      </c>
    </row>
    <row r="73" spans="12:23" x14ac:dyDescent="0.3">
      <c r="L73" t="s">
        <v>1082</v>
      </c>
    </row>
    <row r="74" spans="12:23" x14ac:dyDescent="0.3">
      <c r="M74" t="str">
        <f>"% of Calls: "&amp;TEXT(M63,"0%")</f>
        <v>% of Calls: 19%</v>
      </c>
    </row>
    <row r="75" spans="12:23" x14ac:dyDescent="0.3">
      <c r="M75" t="str">
        <f>IF(COUNTA(F55:F59)&gt;1,"","Call Rank: "&amp;M70)</f>
        <v>Call Rank: 4</v>
      </c>
    </row>
    <row r="76" spans="12:23" x14ac:dyDescent="0.3">
      <c r="M76" t="str">
        <f>IF(COUNTA(F55:F59)&gt;1,"","Amount Rank: "&amp;M71)</f>
        <v>Amount Rank: 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30" zoomScaleNormal="130" workbookViewId="0">
      <selection activeCell="E3" sqref="E3"/>
    </sheetView>
  </sheetViews>
  <sheetFormatPr defaultRowHeight="14.4" x14ac:dyDescent="0.3"/>
  <cols>
    <col min="5" max="5" width="10.8984375" customWidth="1"/>
    <col min="6" max="6" width="12.69921875" bestFit="1"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Chandrakant Mandge</cp:lastModifiedBy>
  <cp:lastPrinted>2025-02-24T11:09:01Z</cp:lastPrinted>
  <dcterms:created xsi:type="dcterms:W3CDTF">2021-03-14T20:21:32Z</dcterms:created>
  <dcterms:modified xsi:type="dcterms:W3CDTF">2025-02-24T11:23:52Z</dcterms:modified>
</cp:coreProperties>
</file>