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Ex6.xml" ContentType="application/vnd.ms-office.chartex+xml"/>
  <Override PartName="/xl/charts/style15.xml" ContentType="application/vnd.ms-office.chartstyle+xml"/>
  <Override PartName="/xl/charts/colors15.xml" ContentType="application/vnd.ms-office.chartcolorstyle+xml"/>
  <Override PartName="/xl/charts/chart10.xml" ContentType="application/vnd.openxmlformats-officedocument.drawingml.chart+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Ex7.xml" ContentType="application/vnd.ms-office.chartex+xml"/>
  <Override PartName="/xl/charts/style23.xml" ContentType="application/vnd.ms-office.chartstyle+xml"/>
  <Override PartName="/xl/charts/colors23.xml" ContentType="application/vnd.ms-office.chartcolorstyle+xml"/>
  <Override PartName="/xl/charts/chartEx8.xml" ContentType="application/vnd.ms-office.chartex+xml"/>
  <Override PartName="/xl/charts/style24.xml" ContentType="application/vnd.ms-office.chartstyle+xml"/>
  <Override PartName="/xl/charts/colors24.xml" ContentType="application/vnd.ms-office.chartcolorstyle+xml"/>
  <Override PartName="/xl/charts/chart17.xml" ContentType="application/vnd.openxmlformats-officedocument.drawingml.chart+xml"/>
  <Override PartName="/xl/charts/style25.xml" ContentType="application/vnd.ms-office.chartstyle+xml"/>
  <Override PartName="/xl/charts/colors25.xml" ContentType="application/vnd.ms-office.chartcolorstyle+xml"/>
  <Override PartName="/xl/charts/chart18.xml" ContentType="application/vnd.openxmlformats-officedocument.drawingml.chart+xml"/>
  <Override PartName="/xl/charts/style26.xml" ContentType="application/vnd.ms-office.chartstyle+xml"/>
  <Override PartName="/xl/charts/colors26.xml" ContentType="application/vnd.ms-office.chartcolorstyle+xml"/>
  <Override PartName="/xl/charts/chartEx9.xml" ContentType="application/vnd.ms-office.chartex+xml"/>
  <Override PartName="/xl/charts/style27.xml" ContentType="application/vnd.ms-office.chartstyle+xml"/>
  <Override PartName="/xl/charts/colors27.xml" ContentType="application/vnd.ms-office.chartcolorstyle+xml"/>
  <Override PartName="/xl/charts/chart19.xml" ContentType="application/vnd.openxmlformats-officedocument.drawingml.chart+xml"/>
  <Override PartName="/xl/charts/style28.xml" ContentType="application/vnd.ms-office.chartstyle+xml"/>
  <Override PartName="/xl/charts/colors28.xml" ContentType="application/vnd.ms-office.chartcolorstyle+xml"/>
  <Override PartName="/xl/charts/chart20.xml" ContentType="application/vnd.openxmlformats-officedocument.drawingml.chart+xml"/>
  <Override PartName="/xl/charts/style29.xml" ContentType="application/vnd.ms-office.chartstyle+xml"/>
  <Override PartName="/xl/charts/colors29.xml" ContentType="application/vnd.ms-office.chartcolorstyle+xml"/>
  <Override PartName="/xl/charts/chart21.xml" ContentType="application/vnd.openxmlformats-officedocument.drawingml.chart+xml"/>
  <Override PartName="/xl/charts/style30.xml" ContentType="application/vnd.ms-office.chartstyle+xml"/>
  <Override PartName="/xl/charts/colors30.xml" ContentType="application/vnd.ms-office.chartcolorstyle+xml"/>
  <Override PartName="/xl/charts/chart22.xml" ContentType="application/vnd.openxmlformats-officedocument.drawingml.chart+xml"/>
  <Override PartName="/xl/charts/style31.xml" ContentType="application/vnd.ms-office.chartstyle+xml"/>
  <Override PartName="/xl/charts/colors31.xml" ContentType="application/vnd.ms-office.chartcolorstyle+xml"/>
  <Override PartName="/xl/charts/chart23.xml" ContentType="application/vnd.openxmlformats-officedocument.drawingml.chart+xml"/>
  <Override PartName="/xl/charts/style32.xml" ContentType="application/vnd.ms-office.chartstyle+xml"/>
  <Override PartName="/xl/charts/colors32.xml" ContentType="application/vnd.ms-office.chartcolorstyle+xml"/>
  <Override PartName="/xl/charts/chartEx10.xml" ContentType="application/vnd.ms-office.chartex+xml"/>
  <Override PartName="/xl/charts/style33.xml" ContentType="application/vnd.ms-office.chartstyle+xml"/>
  <Override PartName="/xl/charts/colors33.xml" ContentType="application/vnd.ms-office.chartcolorstyle+xml"/>
  <Override PartName="/xl/charts/chart24.xml" ContentType="application/vnd.openxmlformats-officedocument.drawingml.chart+xml"/>
  <Override PartName="/xl/charts/style34.xml" ContentType="application/vnd.ms-office.chartstyle+xml"/>
  <Override PartName="/xl/charts/colors34.xml" ContentType="application/vnd.ms-office.chartcolorstyle+xml"/>
  <Override PartName="/xl/charts/chart25.xml" ContentType="application/vnd.openxmlformats-officedocument.drawingml.chart+xml"/>
  <Override PartName="/xl/charts/style35.xml" ContentType="application/vnd.ms-office.chartstyle+xml"/>
  <Override PartName="/xl/charts/colors35.xml" ContentType="application/vnd.ms-office.chartcolorstyle+xml"/>
  <Override PartName="/xl/charts/chart26.xml" ContentType="application/vnd.openxmlformats-officedocument.drawingml.chart+xml"/>
  <Override PartName="/xl/charts/style36.xml" ContentType="application/vnd.ms-office.chartstyle+xml"/>
  <Override PartName="/xl/charts/colors3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emant\Desktop\Shopping Behavior\"/>
    </mc:Choice>
  </mc:AlternateContent>
  <xr:revisionPtr revIDLastSave="0" documentId="13_ncr:1_{C0B1B2D5-5DC8-4209-847E-962AC57EBA53}" xr6:coauthVersionLast="47" xr6:coauthVersionMax="47" xr10:uidLastSave="{00000000-0000-0000-0000-000000000000}"/>
  <bookViews>
    <workbookView xWindow="-108" yWindow="-108" windowWidth="23256" windowHeight="13176" activeTab="1" xr2:uid="{98A97BF4-2DDA-41C3-86E0-CF590A62C773}"/>
  </bookViews>
  <sheets>
    <sheet name="KPI" sheetId="2" r:id="rId1"/>
    <sheet name="Dashboard_01" sheetId="5" r:id="rId2"/>
    <sheet name="Pivot_01" sheetId="4" r:id="rId3"/>
    <sheet name="Data" sheetId="1" r:id="rId4"/>
  </sheets>
  <definedNames>
    <definedName name="_xlchart.v1.0" hidden="1">KPI!$L$54:$L$78</definedName>
    <definedName name="_xlchart.v1.1" hidden="1">KPI!$M$53</definedName>
    <definedName name="_xlchart.v1.13" hidden="1">Pivot_01!$M$18:$M$42</definedName>
    <definedName name="_xlchart.v1.14" hidden="1">Pivot_01!$N$17</definedName>
    <definedName name="_xlchart.v1.15" hidden="1">Pivot_01!$N$18:$N$42</definedName>
    <definedName name="_xlchart.v1.2" hidden="1">KPI!$M$54:$M$78</definedName>
    <definedName name="_xlchart.v1.23" hidden="1">Pivot_01!$M$18:$M$42</definedName>
    <definedName name="_xlchart.v1.24" hidden="1">Pivot_01!$N$17</definedName>
    <definedName name="_xlchart.v1.25" hidden="1">Pivot_01!$N$18:$N$42</definedName>
    <definedName name="_xlchart.v1.33" hidden="1">KPI!$L$54:$L$78</definedName>
    <definedName name="_xlchart.v1.34" hidden="1">KPI!$M$53</definedName>
    <definedName name="_xlchart.v1.35" hidden="1">KPI!$M$54:$M$78</definedName>
    <definedName name="_xlchart.v2.16" hidden="1">Pivot_01!$AD$57:$AD$60</definedName>
    <definedName name="_xlchart.v2.17" hidden="1">Pivot_01!$AE$56</definedName>
    <definedName name="_xlchart.v2.18" hidden="1">Pivot_01!$AE$57:$AE$60</definedName>
    <definedName name="_xlchart.v2.30" hidden="1">Pivot_01!$AD$57:$AD$60</definedName>
    <definedName name="_xlchart.v2.31" hidden="1">Pivot_01!$AE$56</definedName>
    <definedName name="_xlchart.v2.32" hidden="1">Pivot_01!$AE$57:$AE$60</definedName>
    <definedName name="_xlchart.v5.10" hidden="1">KPI!$AH$21:$AH$70</definedName>
    <definedName name="_xlchart.v5.11" hidden="1">KPI!$AI$20</definedName>
    <definedName name="_xlchart.v5.12" hidden="1">KPI!$AI$21:$AI$70</definedName>
    <definedName name="_xlchart.v5.19" hidden="1">Pivot_01!$U$17</definedName>
    <definedName name="_xlchart.v5.20" hidden="1">Pivot_01!$U$18:$U$67</definedName>
    <definedName name="_xlchart.v5.21" hidden="1">Pivot_01!$V$17</definedName>
    <definedName name="_xlchart.v5.22" hidden="1">Pivot_01!$V$18:$V$67</definedName>
    <definedName name="_xlchart.v5.26" hidden="1">Pivot_01!$U$17</definedName>
    <definedName name="_xlchart.v5.27" hidden="1">Pivot_01!$U$18:$U$67</definedName>
    <definedName name="_xlchart.v5.28" hidden="1">Pivot_01!$V$17</definedName>
    <definedName name="_xlchart.v5.29" hidden="1">Pivot_01!$V$18:$V$67</definedName>
    <definedName name="_xlchart.v5.3" hidden="1">KPI!$X$20</definedName>
    <definedName name="_xlchart.v5.4" hidden="1">KPI!$X$21:$X$70</definedName>
    <definedName name="_xlchart.v5.5" hidden="1">KPI!$Y$20</definedName>
    <definedName name="_xlchart.v5.6" hidden="1">KPI!$Y$21:$Y$70</definedName>
    <definedName name="_xlchart.v5.7" hidden="1">KPI!$AG$20</definedName>
    <definedName name="_xlchart.v5.8" hidden="1">KPI!$AG$21:$AG$70</definedName>
    <definedName name="_xlchart.v5.9" hidden="1">KPI!$AH$20</definedName>
    <definedName name="_xlcn.WorksheetConnection_shopping_behavior_updated.xlsxTable11" hidden="1">Table1[]</definedName>
    <definedName name="Slicer_Category">#N/A</definedName>
    <definedName name="Slicer_Category1">#N/A</definedName>
    <definedName name="Slicer_Color">#N/A</definedName>
    <definedName name="Slicer_Color2">#N/A</definedName>
    <definedName name="Slicer_Review_Rating">#N/A</definedName>
    <definedName name="Slicer_Season">#N/A</definedName>
    <definedName name="Slicer_Size">#N/A</definedName>
    <definedName name="Slicer_Subscription_Statu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hopping_behavior_updated.xlsx!Table1"/>
        </x15:modelTables>
      </x15:dataModel>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AF26" i="4"/>
  <c r="AE25" i="4"/>
  <c r="F11" i="4"/>
  <c r="AA60" i="4"/>
  <c r="AA48" i="4"/>
  <c r="Z55" i="4"/>
  <c r="N37" i="4"/>
  <c r="N35" i="4"/>
  <c r="V24" i="4"/>
  <c r="V45" i="4"/>
  <c r="V62" i="4"/>
  <c r="AA49" i="4"/>
  <c r="AA55" i="4"/>
  <c r="Z50" i="4"/>
  <c r="Z48" i="4"/>
  <c r="N34" i="4"/>
  <c r="V43" i="4"/>
  <c r="V60" i="4"/>
  <c r="V34" i="4"/>
  <c r="AE58" i="4"/>
  <c r="Z49" i="4"/>
  <c r="N39" i="4"/>
  <c r="V36" i="4"/>
  <c r="AE57" i="4"/>
  <c r="AA56" i="4"/>
  <c r="Z61" i="4"/>
  <c r="Z60" i="4"/>
  <c r="N22" i="4"/>
  <c r="V31" i="4"/>
  <c r="V48" i="4"/>
  <c r="V22" i="4"/>
  <c r="B11" i="4"/>
  <c r="AA64" i="4"/>
  <c r="N33" i="4"/>
  <c r="V67" i="4"/>
  <c r="V21" i="4"/>
  <c r="AA46" i="4"/>
  <c r="N26" i="4"/>
  <c r="AF25" i="4"/>
  <c r="AA51" i="4"/>
  <c r="Z68" i="4"/>
  <c r="V39" i="4"/>
  <c r="V30" i="4"/>
  <c r="AA50" i="4"/>
  <c r="Z59" i="4"/>
  <c r="N32" i="4"/>
  <c r="V49" i="4"/>
  <c r="AA58" i="4"/>
  <c r="V19" i="4"/>
  <c r="AA69" i="4"/>
  <c r="Z70" i="4"/>
  <c r="N36" i="4"/>
  <c r="V37" i="4"/>
  <c r="AA70" i="4"/>
  <c r="N23" i="4"/>
  <c r="AE28" i="4"/>
  <c r="AF28" i="4"/>
  <c r="AE59" i="4"/>
  <c r="AA62" i="4"/>
  <c r="Z53" i="4"/>
  <c r="Z52" i="4"/>
  <c r="N24" i="4"/>
  <c r="V23" i="4"/>
  <c r="V40" i="4"/>
  <c r="V61" i="4"/>
  <c r="V18" i="4"/>
  <c r="AA65" i="4"/>
  <c r="AA71" i="4"/>
  <c r="Z66" i="4"/>
  <c r="N25" i="4"/>
  <c r="N28" i="4"/>
  <c r="V59" i="4"/>
  <c r="V33" i="4"/>
  <c r="V50" i="4"/>
  <c r="AA57" i="4"/>
  <c r="Z58" i="4"/>
  <c r="N42" i="4"/>
  <c r="V41" i="4"/>
  <c r="AA53" i="4"/>
  <c r="AA59" i="4"/>
  <c r="Z54" i="4"/>
  <c r="N18" i="4"/>
  <c r="N38" i="4"/>
  <c r="V47" i="4"/>
  <c r="V64" i="4"/>
  <c r="V38" i="4"/>
  <c r="Z65" i="4"/>
  <c r="V25" i="4"/>
  <c r="AF27" i="4"/>
  <c r="AA47" i="4"/>
  <c r="Z69" i="4"/>
  <c r="N30" i="4"/>
  <c r="V56" i="4"/>
  <c r="V52" i="4"/>
  <c r="Z46" i="4"/>
  <c r="N41" i="4"/>
  <c r="V28" i="4"/>
  <c r="V66" i="4"/>
  <c r="Z67" i="4"/>
  <c r="V26" i="4"/>
  <c r="AA52" i="4"/>
  <c r="N29" i="4"/>
  <c r="V63" i="4"/>
  <c r="V54" i="4"/>
  <c r="Z51" i="4"/>
  <c r="V57" i="4"/>
  <c r="AE27" i="4"/>
  <c r="AE26" i="4"/>
  <c r="AA61" i="4"/>
  <c r="AA67" i="4"/>
  <c r="Z62" i="4"/>
  <c r="N21" i="4"/>
  <c r="N31" i="4"/>
  <c r="V55" i="4"/>
  <c r="V29" i="4"/>
  <c r="V46" i="4"/>
  <c r="AE60" i="4"/>
  <c r="AA66" i="4"/>
  <c r="Z57" i="4"/>
  <c r="Z56" i="4"/>
  <c r="N40" i="4"/>
  <c r="V27" i="4"/>
  <c r="V44" i="4"/>
  <c r="V65" i="4"/>
  <c r="A26" i="4"/>
  <c r="AA63" i="4"/>
  <c r="N19" i="4"/>
  <c r="V51" i="4"/>
  <c r="V58" i="4"/>
  <c r="AA54" i="4"/>
  <c r="Z47" i="4"/>
  <c r="Z63" i="4"/>
  <c r="N27" i="4"/>
  <c r="N20" i="4"/>
  <c r="V32" i="4"/>
  <c r="V53" i="4"/>
  <c r="V20" i="4"/>
  <c r="AA68" i="4"/>
  <c r="Z64" i="4"/>
  <c r="V35" i="4"/>
  <c r="V42" i="4"/>
  <c r="AR40" i="4"/>
  <c r="N58" i="2"/>
  <c r="M66" i="2"/>
  <c r="AH26" i="2"/>
  <c r="AI21" i="2"/>
  <c r="AI31" i="2"/>
  <c r="AY22" i="4"/>
  <c r="AU24" i="4"/>
  <c r="M65" i="2"/>
  <c r="AH41" i="2"/>
  <c r="AH66" i="2"/>
  <c r="AH49" i="2"/>
  <c r="AI67" i="2"/>
  <c r="AI29" i="2"/>
  <c r="AH69" i="2"/>
  <c r="AI49" i="2"/>
  <c r="N69" i="2"/>
  <c r="Y50" i="2"/>
  <c r="Y41" i="2"/>
  <c r="AI60" i="2"/>
  <c r="AH59" i="2"/>
  <c r="AH45" i="2"/>
  <c r="N60" i="2"/>
  <c r="AI30" i="2"/>
  <c r="B17" i="2"/>
  <c r="Y35" i="2"/>
  <c r="N57" i="2"/>
  <c r="AH43" i="2"/>
  <c r="AI54" i="2"/>
  <c r="AI56" i="2"/>
  <c r="N61" i="2"/>
  <c r="M54" i="2"/>
  <c r="M71" i="2"/>
  <c r="AH24" i="2"/>
  <c r="AH22" i="2"/>
  <c r="F42" i="4"/>
  <c r="Y43" i="2"/>
  <c r="AI32" i="2"/>
  <c r="Y61" i="2"/>
  <c r="AI37" i="2"/>
  <c r="M58" i="2"/>
  <c r="AH58" i="2"/>
  <c r="Y24" i="2"/>
  <c r="Y48" i="2"/>
  <c r="AH35" i="2"/>
  <c r="AH47" i="2"/>
  <c r="Y56" i="2"/>
  <c r="E19" i="2"/>
  <c r="Y47" i="2"/>
  <c r="N59" i="2"/>
  <c r="AI26" i="2"/>
  <c r="Y57" i="2"/>
  <c r="AH30" i="2"/>
  <c r="Y65" i="2"/>
  <c r="M59" i="2"/>
  <c r="Y63" i="2"/>
  <c r="AI48" i="2"/>
  <c r="Y28" i="2"/>
  <c r="AH44" i="2"/>
  <c r="I17" i="2"/>
  <c r="N70" i="2"/>
  <c r="M78" i="2"/>
  <c r="AI59" i="2"/>
  <c r="M60" i="2"/>
  <c r="Y62" i="2"/>
  <c r="Y23" i="2"/>
  <c r="N65" i="2"/>
  <c r="AI42" i="2"/>
  <c r="Y55" i="2"/>
  <c r="AH57" i="2"/>
  <c r="AI65" i="2"/>
  <c r="AI53" i="2"/>
  <c r="Y25" i="2"/>
  <c r="AI61" i="2"/>
  <c r="Y34" i="2"/>
  <c r="N63" i="2"/>
  <c r="AH62" i="2"/>
  <c r="AH33" i="2"/>
  <c r="AI58" i="2"/>
  <c r="AH67" i="2"/>
  <c r="N64" i="2"/>
  <c r="AI68" i="2"/>
  <c r="Y31" i="2"/>
  <c r="AH46" i="2"/>
  <c r="AH29" i="2"/>
  <c r="M63" i="2"/>
  <c r="AI44" i="2"/>
  <c r="Y54" i="2"/>
  <c r="AH70" i="2"/>
  <c r="M72" i="2"/>
  <c r="B35" i="2"/>
  <c r="AI69" i="2"/>
  <c r="Y64" i="2"/>
  <c r="AI23" i="2"/>
  <c r="AI34" i="2"/>
  <c r="Y39" i="2"/>
  <c r="M62" i="2"/>
  <c r="AI64" i="2"/>
  <c r="N73" i="2"/>
  <c r="AH54" i="2"/>
  <c r="AH60" i="2"/>
  <c r="AI45" i="2"/>
  <c r="N72" i="2"/>
  <c r="AH23" i="2"/>
  <c r="AI40" i="2"/>
  <c r="AI50" i="2"/>
  <c r="N77" i="2"/>
  <c r="Y42" i="2"/>
  <c r="M70" i="2"/>
  <c r="Y26" i="2"/>
  <c r="AH64" i="2"/>
  <c r="AI47" i="2"/>
  <c r="N67" i="2"/>
  <c r="Y53" i="2"/>
  <c r="AR22" i="4"/>
  <c r="Y38" i="2"/>
  <c r="Y40" i="2"/>
  <c r="AH21" i="2"/>
  <c r="AH27" i="2"/>
  <c r="AH25" i="2"/>
  <c r="Y44" i="2"/>
  <c r="AH37" i="2"/>
  <c r="M57" i="2"/>
  <c r="M68" i="2"/>
  <c r="AH39" i="2"/>
  <c r="AH32" i="2"/>
  <c r="Y49" i="2"/>
  <c r="M74" i="2"/>
  <c r="B44" i="4"/>
  <c r="AI41" i="2"/>
  <c r="N71" i="2"/>
  <c r="AH52" i="2"/>
  <c r="M77" i="2"/>
  <c r="Y60" i="2"/>
  <c r="AI35" i="2"/>
  <c r="AH56" i="2"/>
  <c r="Y37" i="2"/>
  <c r="AH50" i="2"/>
  <c r="N62" i="2"/>
  <c r="AI33" i="2"/>
  <c r="Y21" i="2"/>
  <c r="N68" i="2"/>
  <c r="N54" i="2"/>
  <c r="AH53" i="2"/>
  <c r="N74" i="2"/>
  <c r="M75" i="2"/>
  <c r="AI57" i="2"/>
  <c r="Y70" i="2"/>
  <c r="Y33" i="2"/>
  <c r="Y30" i="2"/>
  <c r="AI22" i="2"/>
  <c r="AH63" i="2"/>
  <c r="AI46" i="2"/>
  <c r="AH34" i="2"/>
  <c r="N66" i="2"/>
  <c r="AI70" i="2"/>
  <c r="AI25" i="2"/>
  <c r="AH55" i="2"/>
  <c r="M73" i="2"/>
  <c r="AI62" i="2"/>
  <c r="AI63" i="2"/>
  <c r="Y69" i="2"/>
  <c r="N78" i="2"/>
  <c r="AI38" i="2"/>
  <c r="AH42" i="2"/>
  <c r="AI28" i="2"/>
  <c r="N75" i="2"/>
  <c r="Y45" i="2"/>
  <c r="M64" i="2"/>
  <c r="AH51" i="2"/>
  <c r="N76" i="2"/>
  <c r="AH65" i="2"/>
  <c r="AH48" i="2"/>
  <c r="Y68" i="2"/>
  <c r="M61" i="2"/>
  <c r="N56" i="2"/>
  <c r="AI43" i="2"/>
  <c r="Y59" i="2"/>
  <c r="M56" i="2"/>
  <c r="AI39" i="2"/>
  <c r="AI52" i="2"/>
  <c r="Y46" i="2"/>
  <c r="AI55" i="2"/>
  <c r="AI66" i="2"/>
  <c r="Y51" i="2"/>
  <c r="AH61" i="2"/>
  <c r="N55" i="2"/>
  <c r="AH40" i="2"/>
  <c r="M67" i="2"/>
  <c r="AH28" i="2"/>
  <c r="AI36" i="2"/>
  <c r="Y27" i="2"/>
  <c r="Y66" i="2"/>
  <c r="Y52" i="2"/>
  <c r="AH31" i="2"/>
  <c r="Y58" i="2"/>
  <c r="M69" i="2"/>
  <c r="Y29" i="2"/>
  <c r="AI51" i="2"/>
  <c r="AI24" i="2"/>
  <c r="M55" i="2"/>
  <c r="AI27" i="2"/>
  <c r="AH68" i="2"/>
  <c r="AH36" i="2"/>
  <c r="Y67" i="2"/>
  <c r="Y32" i="2"/>
  <c r="AH38" i="2"/>
  <c r="Y36" i="2"/>
  <c r="M76" i="2"/>
  <c r="Y2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E50E6E-1C91-4693-9B9C-3FEFCEBABD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A63A52-E589-4DC5-A4B5-C9A8FA6A6048}" name="WorksheetConnection_shopping_behavior_updated.xlsx!Table1" type="102" refreshedVersion="8" minRefreshableVersion="5">
    <extLst>
      <ext xmlns:x15="http://schemas.microsoft.com/office/spreadsheetml/2010/11/main" uri="{DE250136-89BD-433C-8126-D09CA5730AF9}">
        <x15:connection id="Table1">
          <x15:rangePr sourceName="_xlcn.WorksheetConnection_shopping_behavior_updated.xlsxTable11"/>
        </x15:connection>
      </ext>
    </extLst>
  </connection>
</connections>
</file>

<file path=xl/sharedStrings.xml><?xml version="1.0" encoding="utf-8"?>
<sst xmlns="http://schemas.openxmlformats.org/spreadsheetml/2006/main" count="51367" uniqueCount="170">
  <si>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</si>
  <si>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</si>
  <si>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</si>
  <si>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</si>
  <si>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</si>
  <si>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</si>
  <si>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</si>
  <si>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</si>
  <si>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</si>
  <si>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</si>
  <si>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</si>
  <si>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</si>
  <si>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</si>
  <si>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</si>
  <si>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</si>
  <si>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</si>
  <si>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</si>
  <si>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</si>
  <si>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</si>
  <si>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</si>
  <si>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</si>
  <si>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</si>
  <si>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</si>
  <si>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</si>
  <si>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</si>
  <si>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</si>
  <si>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</si>
  <si>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</si>
  <si>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</si>
  <si>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</si>
  <si>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</si>
  <si>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</si>
  <si>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</si>
  <si>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</si>
  <si>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</si>
  <si>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</si>
  <si>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</si>
  <si>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</si>
  <si>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</si>
  <si>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</si>
  <si>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</si>
  <si>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</si>
  <si>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</si>
  <si>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</si>
  <si>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</si>
  <si>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</si>
  <si>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</si>
  <si>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</si>
  <si>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</si>
  <si>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</si>
  <si>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</si>
  <si>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</si>
  <si>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</si>
  <si>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</si>
  <si>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</si>
  <si>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</si>
  <si>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</si>
  <si>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</si>
  <si>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</si>
  <si>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</si>
  <si>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</si>
  <si>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</si>
  <si>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</si>
  <si>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</si>
  <si>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</si>
  <si>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</si>
  <si>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</si>
  <si>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</si>
  <si>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</si>
  <si>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</si>
  <si>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</si>
  <si>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</si>
  <si>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</si>
  <si>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</si>
  <si>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</si>
  <si>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</si>
  <si>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</si>
  <si>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</si>
  <si>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</si>
  <si>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</si>
  <si>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</si>
  <si>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</si>
  <si>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</si>
  <si>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</si>
  <si>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</si>
  <si>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</si>
  <si>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</si>
  <si>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</si>
  <si>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</si>
  <si>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</si>
  <si>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</si>
  <si>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</si>
  <si>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</si>
  <si>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</si>
  <si>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</si>
  <si>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</si>
  <si>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</si>
  <si>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</si>
  <si>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</si>
  <si>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</si>
  <si>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</si>
  <si>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</si>
  <si>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</si>
  <si>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</si>
  <si>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</si>
  <si>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</si>
  <si>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</si>
  <si>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</si>
  <si>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</si>
  <si>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</si>
  <si>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</si>
  <si>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</si>
  <si>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</si>
  <si>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</si>
  <si>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</si>
  <si>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</si>
  <si>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</si>
  <si>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</si>
  <si>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</si>
  <si>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</si>
  <si>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</si>
  <si>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</si>
  <si>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</si>
  <si>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</si>
  <si>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</si>
  <si>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</si>
  <si>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</si>
  <si>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</si>
  <si>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</si>
  <si>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</si>
  <si>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</si>
  <si>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</si>
  <si>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</si>
  <si>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</si>
  <si>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</si>
  <si>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</si>
  <si>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</si>
  <si>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</si>
  <si>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</si>
  <si>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</si>
  <si>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</si>
  <si>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</si>
  <si>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</si>
  <si>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</si>
  <si>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</si>
  <si>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</si>
  <si>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</si>
  <si>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</si>
  <si>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</si>
  <si>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</si>
  <si>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</si>
  <si>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</si>
  <si>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</si>
  <si>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Purchase Amount (USD)</t>
  </si>
  <si>
    <t>Row Labels</t>
  </si>
  <si>
    <t>Grand Total</t>
  </si>
  <si>
    <t>Count of Frequency of Purchases</t>
  </si>
  <si>
    <t>Sum of Previous Purchases</t>
  </si>
  <si>
    <t>Count of Discount Applied</t>
  </si>
  <si>
    <t>Column Labels</t>
  </si>
  <si>
    <t>40-49</t>
  </si>
  <si>
    <t>50-59</t>
  </si>
  <si>
    <t>60-69</t>
  </si>
  <si>
    <t>70-79</t>
  </si>
  <si>
    <t>0-17</t>
  </si>
  <si>
    <t>18-25</t>
  </si>
  <si>
    <t>26-39</t>
  </si>
  <si>
    <t>Profit</t>
  </si>
  <si>
    <t>Sum of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</si>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</sst>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b/>
      <sz val="11"/>
      <color indexed="9"/>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24"/>
      </patternFill>
    </fill>
    <fill>
      <patternFill patternType="darkGray">
        <fgColor indexed="21"/>
        <bgColor indexed="17"/>
      </patternFill>
    </fill>
    <fill>
      <patternFill patternType="solid">
        <fgColor indexed="42"/>
        <bgColor indexed="2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23"/>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9" fillId="34" borderId="0" xfId="0" applyFont="1" applyFill="1" applyAlignment="1">
      <alignment horizontal="center"/>
    </xf>
    <xf numFmtId="0" fontId="18" fillId="35" borderId="0" xfId="0" applyFont="1" applyFill="1" applyAlignment="1">
      <alignment horizontal="center"/>
    </xf>
    <xf numFmtId="0" fontId="18" fillId="33" borderId="0" xfId="0" applyFont="1" applyFill="1" applyAlignment="1">
      <alignment horizontal="center"/>
    </xf>
    <xf numFmtId="0" fontId="18" fillId="33" borderId="10" xfId="0" applyFont="1"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16" fillId="36" borderId="11" xfId="0" applyFont="1" applyFill="1" applyBorder="1"/>
    <xf numFmtId="0" fontId="16" fillId="36" borderId="0" xfId="0" applyFont="1" applyFill="1"/>
    <xf numFmtId="0" fontId="0" fillId="0" borderId="0" xfId="0" applyAlignment="1">
      <alignment horizontal="right"/>
    </xf>
    <xf numFmtId="164" fontId="19" fillId="34" borderId="0" xfId="0" applyNumberFormat="1" applyFont="1" applyFill="1" applyAlignment="1">
      <alignment horizontal="center"/>
    </xf>
    <xf numFmtId="164" fontId="18" fillId="35" borderId="0" xfId="0" applyNumberFormat="1" applyFont="1" applyFill="1" applyAlignment="1">
      <alignment horizontal="center"/>
    </xf>
    <xf numFmtId="164" fontId="18" fillId="33" borderId="0" xfId="0" applyNumberFormat="1" applyFont="1" applyFill="1" applyAlignment="1">
      <alignment horizontal="center"/>
    </xf>
    <xf numFmtId="164" fontId="18" fillId="33" borderId="10" xfId="0" applyNumberFormat="1" applyFont="1" applyFill="1" applyBorder="1" applyAlignment="1">
      <alignment horizontal="center"/>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minor"/>
      </font>
      <numFmt numFmtId="164" formatCode="[$$-409]#,##0.00"/>
      <fill>
        <patternFill patternType="solid">
          <fgColor indexed="24"/>
          <bgColor indexed="9"/>
        </patternFill>
      </fill>
      <alignment horizontal="center" vertical="bottom" textRotation="0" wrapText="0" indent="0" justifyLastLine="0" shrinkToFit="0" readingOrder="0"/>
    </dxf>
    <dxf>
      <numFmt numFmtId="164" formatCode="[$$-409]#,##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7.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4.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2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[shopping_behavior_updated.xlsx]KPI!Totalpurchased</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KPI!$B$20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096-4B5F-B9C6-8FE105B3E6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F-4E5C-B741-F34FFE23D7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F-4E5C-B741-F34FFE23D7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F-4E5C-B741-F34FFE23D7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KPI!$A$21:$A$25</c:f>
              <c:strCache>
                <c:ptCount val="4"/>
                <c:pt idx="0">
                  <c:v>Accessories</c:v>
                </c:pt>
                <c:pt idx="1">
                  <c:v>Clothing</c:v>
                </c:pt>
                <c:pt idx="2">
                  <c:v>Footwear</c:v>
                </c:pt>
                <c:pt idx="3">
                  <c:v>Outerwear</c:v>
                </c:pt>
              </c:strCache>
            </c:strRef>
          </c:cat>
          <c:val>
            <c:numRef>
              <c:f>KPI!$B$21:$B$25</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4096-4B5F-B9C6-8FE105B3E69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[shopping_behavior_updated.xlsx]KPI!Previouspurchasetotal</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KPI!$I$20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05-40DB-9FBA-9FB5684D80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05-40DB-9FBA-9FB5684D80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05-40DB-9FBA-9FB5684D80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05-40DB-9FBA-9FB5684D808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KPI!$H$21:$H$25</c:f>
              <c:strCache>
                <c:ptCount val="4"/>
                <c:pt idx="0">
                  <c:v>Accessories</c:v>
                </c:pt>
                <c:pt idx="1">
                  <c:v>Clothing</c:v>
                </c:pt>
                <c:pt idx="2">
                  <c:v>Footwear</c:v>
                </c:pt>
                <c:pt idx="3">
                  <c:v>Outerwear</c:v>
                </c:pt>
              </c:strCache>
            </c:strRef>
          </c:cat>
          <c:val>
            <c:numRef>
              <c:f>KPI!$I$21:$I$25</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0-01DB-4C54-9DCC-4F8F7E4F91B8}"/>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KPI!$N$53</c:f>
              <c:strCache>
                <c:ptCount val="1"/>
                <c:pt idx="0">
                  <c:v>Sum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00-45CD-AA90-016C258406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00-45CD-AA90-016C258406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00-45CD-AA90-016C258406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00-45CD-AA90-016C258406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00-45CD-AA90-016C258406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00-45CD-AA90-016C258406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00-45CD-AA90-016C258406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00-45CD-AA90-016C258406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600-45CD-AA90-016C258406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600-45CD-AA90-016C2584060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600-45CD-AA90-016C2584060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600-45CD-AA90-016C2584060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600-45CD-AA90-016C2584060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600-45CD-AA90-016C2584060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600-45CD-AA90-016C2584060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600-45CD-AA90-016C2584060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600-45CD-AA90-016C2584060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600-45CD-AA90-016C2584060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600-45CD-AA90-016C2584060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600-45CD-AA90-016C2584060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600-45CD-AA90-016C2584060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600-45CD-AA90-016C2584060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600-45CD-AA90-016C2584060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600-45CD-AA90-016C2584060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4600-45CD-AA90-016C2584060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KPI!$L$54:$L$78</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KPI!$N$54:$N$78</c:f>
              <c:numCache>
                <c:formatCode>General</c:formatCode>
                <c:ptCount val="25"/>
                <c:pt idx="0">
                  <c:v>3.7051497119027291E-2</c:v>
                </c:pt>
                <c:pt idx="1">
                  <c:v>4.1337560762138487E-2</c:v>
                </c:pt>
                <c:pt idx="2">
                  <c:v>4.4662585109897415E-2</c:v>
                </c:pt>
                <c:pt idx="3">
                  <c:v>3.8690412345922659E-2</c:v>
                </c:pt>
                <c:pt idx="4">
                  <c:v>3.9793033323179496E-2</c:v>
                </c:pt>
                <c:pt idx="5">
                  <c:v>4.4276453250157673E-2</c:v>
                </c:pt>
                <c:pt idx="6">
                  <c:v>3.6369330833487069E-2</c:v>
                </c:pt>
                <c:pt idx="7">
                  <c:v>3.7999665352388225E-2</c:v>
                </c:pt>
                <c:pt idx="8">
                  <c:v>4.0222068722890324E-2</c:v>
                </c:pt>
                <c:pt idx="9">
                  <c:v>3.7613533492648475E-2</c:v>
                </c:pt>
                <c:pt idx="10">
                  <c:v>3.9681484119254679E-2</c:v>
                </c:pt>
                <c:pt idx="11">
                  <c:v>3.2383591970173459E-2</c:v>
                </c:pt>
                <c:pt idx="12">
                  <c:v>4.2946443511054096E-2</c:v>
                </c:pt>
                <c:pt idx="13">
                  <c:v>4.328967183082276E-2</c:v>
                </c:pt>
                <c:pt idx="14">
                  <c:v>3.9471256773396371E-2</c:v>
                </c:pt>
                <c:pt idx="15">
                  <c:v>4.1020074566352469E-2</c:v>
                </c:pt>
                <c:pt idx="16">
                  <c:v>4.4327937498122971E-2</c:v>
                </c:pt>
                <c:pt idx="17">
                  <c:v>3.9642870933280706E-2</c:v>
                </c:pt>
                <c:pt idx="18">
                  <c:v>4.047090925472261E-2</c:v>
                </c:pt>
                <c:pt idx="19">
                  <c:v>4.0337908280812247E-2</c:v>
                </c:pt>
                <c:pt idx="20">
                  <c:v>3.7047206765030184E-2</c:v>
                </c:pt>
                <c:pt idx="21">
                  <c:v>3.9694355181246005E-2</c:v>
                </c:pt>
                <c:pt idx="22">
                  <c:v>4.1397625718097998E-2</c:v>
                </c:pt>
                <c:pt idx="23">
                  <c:v>4.0595329520638747E-2</c:v>
                </c:pt>
                <c:pt idx="24">
                  <c:v>3.9677193765257572E-2</c:v>
                </c:pt>
              </c:numCache>
            </c:numRef>
          </c:val>
          <c:extLst>
            <c:ext xmlns:c16="http://schemas.microsoft.com/office/drawing/2014/chart" uri="{C3380CC4-5D6E-409C-BE32-E72D297353CC}">
              <c16:uniqueId val="{00000000-2527-441C-8633-AFB7D94235F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[shopping_behavior_updated.xlsx]KPI!Itempurchase_2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KPI!$R$20</c:f>
              <c:strCache>
                <c:ptCount val="1"/>
                <c:pt idx="0">
                  <c:v>Total</c:v>
                </c:pt>
              </c:strCache>
            </c:strRef>
          </c:tx>
          <c:spPr>
            <a:solidFill>
              <a:schemeClr val="accent1"/>
            </a:solidFill>
            <a:ln>
              <a:noFill/>
            </a:ln>
            <a:effectLst/>
          </c:spPr>
          <c:invertIfNegative val="0"/>
          <c:cat>
            <c:strRef>
              <c:f>KPI!$Q$21:$Q$46</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KPI!$R$21:$R$46</c:f>
              <c:numCache>
                <c:formatCode>General</c:formatCode>
                <c:ptCount val="25"/>
                <c:pt idx="0">
                  <c:v>3370</c:v>
                </c:pt>
                <c:pt idx="1">
                  <c:v>3877</c:v>
                </c:pt>
                <c:pt idx="2">
                  <c:v>4563</c:v>
                </c:pt>
                <c:pt idx="3">
                  <c:v>3796</c:v>
                </c:pt>
                <c:pt idx="4">
                  <c:v>4317</c:v>
                </c:pt>
                <c:pt idx="5">
                  <c:v>4407</c:v>
                </c:pt>
                <c:pt idx="6">
                  <c:v>3702</c:v>
                </c:pt>
                <c:pt idx="7">
                  <c:v>3781</c:v>
                </c:pt>
                <c:pt idx="8">
                  <c:v>3901</c:v>
                </c:pt>
                <c:pt idx="9">
                  <c:v>3673</c:v>
                </c:pt>
                <c:pt idx="10">
                  <c:v>3769</c:v>
                </c:pt>
                <c:pt idx="11">
                  <c:v>2663</c:v>
                </c:pt>
                <c:pt idx="12">
                  <c:v>4943</c:v>
                </c:pt>
                <c:pt idx="13">
                  <c:v>4302</c:v>
                </c:pt>
                <c:pt idx="14">
                  <c:v>3869</c:v>
                </c:pt>
                <c:pt idx="15">
                  <c:v>4205</c:v>
                </c:pt>
                <c:pt idx="16">
                  <c:v>4338</c:v>
                </c:pt>
                <c:pt idx="17">
                  <c:v>3790</c:v>
                </c:pt>
                <c:pt idx="18">
                  <c:v>4088</c:v>
                </c:pt>
                <c:pt idx="19">
                  <c:v>3925</c:v>
                </c:pt>
                <c:pt idx="20">
                  <c:v>3659</c:v>
                </c:pt>
                <c:pt idx="21">
                  <c:v>3965</c:v>
                </c:pt>
                <c:pt idx="22">
                  <c:v>4121</c:v>
                </c:pt>
                <c:pt idx="23">
                  <c:v>4199</c:v>
                </c:pt>
                <c:pt idx="24">
                  <c:v>3648</c:v>
                </c:pt>
              </c:numCache>
            </c:numRef>
          </c:val>
          <c:extLst>
            <c:ext xmlns:c16="http://schemas.microsoft.com/office/drawing/2014/chart" uri="{C3380CC4-5D6E-409C-BE32-E72D297353CC}">
              <c16:uniqueId val="{00000000-DCBD-4499-B61A-DE121D573019}"/>
            </c:ext>
          </c:extLst>
        </c:ser>
        <c:dLbls>
          <c:showLegendKey val="0"/>
          <c:showVal val="0"/>
          <c:showCatName val="0"/>
          <c:showSerName val="0"/>
          <c:showPercent val="0"/>
          <c:showBubbleSize val="0"/>
        </c:dLbls>
        <c:gapWidth val="219"/>
        <c:overlap val="-27"/>
        <c:axId val="1829378799"/>
        <c:axId val="1829376879"/>
      </c:barChart>
      <c:catAx>
        <c:axId val="182937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376879"/>
        <c:crosses val="autoZero"/>
        <c:auto val="1"/>
        <c:lblAlgn val="ctr"/>
        <c:lblOffset val="100"/>
        <c:noMultiLvlLbl val="0"/>
      </c:catAx>
      <c:valAx>
        <c:axId val="182937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3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[shopping_behavior_updated.xlsx]KPI!Frequency</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B8-4738-B451-295DF6A522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B8-4738-B451-295DF6A522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B8-4738-B451-295DF6A522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B8-4738-B451-295DF6A5228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0-7C08-4626-B254-C2C1C8DA77F1}"/>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[shopping_behavior_updated.xlsx]KPI!profit</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85-4C75-A5CA-6C6302E26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85-4C75-A5CA-6C6302E268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85-4C75-A5CA-6C6302E268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85-4C75-A5CA-6C6302E2686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0-CC41-4472-8506-ABD99D6EE0BB}"/>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[shopping_behavior_updated.xlsx]KPI!Totalpurchased</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70C0"/>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rgbClr val="7030A0"/>
          </a:solidFill>
          <a:ln w="19050">
            <a:solidFill>
              <a:schemeClr val="lt1"/>
            </a:solidFill>
          </a:ln>
          <a:effectLst/>
        </c:spPr>
      </c:pivotFmt>
      <c:pivotFmt>
        <c:idx val="15"/>
        <c:spPr>
          <a:solidFill>
            <a:srgbClr val="FF0000"/>
          </a:solidFill>
          <a:ln w="19050">
            <a:solidFill>
              <a:schemeClr val="lt1"/>
            </a:solidFill>
          </a:ln>
          <a:effectLst/>
        </c:spPr>
      </c:pivotFmt>
    </c:pivotFmts>
    <c:plotArea>
      <c:layout/>
      <c:pieChart>
        <c:varyColors val="1"/>
        <c:ser>
          <c:idx val="0"/>
          <c:order val="0"/>
          <c:tx>
            <c:strRef>
              <c:f>KPI!$B$20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343B-4A1B-A811-31323A28039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343B-4A1B-A811-31323A280394}"/>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43B-4A1B-A811-31323A280394}"/>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343B-4A1B-A811-31323A2803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KPI!$A$21:$A$25</c:f>
              <c:strCache>
                <c:ptCount val="4"/>
                <c:pt idx="0">
                  <c:v>Accessories</c:v>
                </c:pt>
                <c:pt idx="1">
                  <c:v>Clothing</c:v>
                </c:pt>
                <c:pt idx="2">
                  <c:v>Footwear</c:v>
                </c:pt>
                <c:pt idx="3">
                  <c:v>Outerwear</c:v>
                </c:pt>
              </c:strCache>
            </c:strRef>
          </c:cat>
          <c:val>
            <c:numRef>
              <c:f>KPI!$B$21:$B$25</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8-343B-4A1B-A811-31323A28039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[shopping_behavior_updated.xlsx]KPI!Frequency</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rgbClr val="FF0000"/>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06A5-4A9E-81C4-D149CA357E9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6A5-4A9E-81C4-D149CA357E96}"/>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06A5-4A9E-81C4-D149CA357E96}"/>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06A5-4A9E-81C4-D149CA357E9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8-06A5-4A9E-81C4-D149CA357E96}"/>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[shopping_behavior_updated.xlsx]KPI!profit</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rgbClr val="FF0000"/>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261E-4181-8020-0B2E2658058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261E-4181-8020-0B2E2658058B}"/>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261E-4181-8020-0B2E2658058B}"/>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261E-4181-8020-0B2E2658058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8-261E-4181-8020-0B2E2658058B}"/>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KPI!$N$53</c:f>
              <c:strCache>
                <c:ptCount val="1"/>
                <c:pt idx="0">
                  <c:v>Sum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C9-467E-ABAA-679D87EF39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C9-467E-ABAA-679D87EF39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C9-467E-ABAA-679D87EF39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C9-467E-ABAA-679D87EF393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C9-467E-ABAA-679D87EF393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C9-467E-ABAA-679D87EF393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C9-467E-ABAA-679D87EF393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3C9-467E-ABAA-679D87EF393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3C9-467E-ABAA-679D87EF393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3C9-467E-ABAA-679D87EF393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3C9-467E-ABAA-679D87EF393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3C9-467E-ABAA-679D87EF393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3C9-467E-ABAA-679D87EF393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3C9-467E-ABAA-679D87EF393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3C9-467E-ABAA-679D87EF393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3C9-467E-ABAA-679D87EF393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3C9-467E-ABAA-679D87EF393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3C9-467E-ABAA-679D87EF393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3C9-467E-ABAA-679D87EF393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3C9-467E-ABAA-679D87EF393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3C9-467E-ABAA-679D87EF393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3C9-467E-ABAA-679D87EF393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3C9-467E-ABAA-679D87EF393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3C9-467E-ABAA-679D87EF393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3C9-467E-ABAA-679D87EF393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KPI!$L$54:$L$78</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KPI!$N$54:$N$78</c:f>
              <c:numCache>
                <c:formatCode>General</c:formatCode>
                <c:ptCount val="25"/>
                <c:pt idx="0">
                  <c:v>3.7051497119027291E-2</c:v>
                </c:pt>
                <c:pt idx="1">
                  <c:v>4.1337560762138487E-2</c:v>
                </c:pt>
                <c:pt idx="2">
                  <c:v>4.4662585109897415E-2</c:v>
                </c:pt>
                <c:pt idx="3">
                  <c:v>3.8690412345922659E-2</c:v>
                </c:pt>
                <c:pt idx="4">
                  <c:v>3.9793033323179496E-2</c:v>
                </c:pt>
                <c:pt idx="5">
                  <c:v>4.4276453250157673E-2</c:v>
                </c:pt>
                <c:pt idx="6">
                  <c:v>3.6369330833487069E-2</c:v>
                </c:pt>
                <c:pt idx="7">
                  <c:v>3.7999665352388225E-2</c:v>
                </c:pt>
                <c:pt idx="8">
                  <c:v>4.0222068722890324E-2</c:v>
                </c:pt>
                <c:pt idx="9">
                  <c:v>3.7613533492648475E-2</c:v>
                </c:pt>
                <c:pt idx="10">
                  <c:v>3.9681484119254679E-2</c:v>
                </c:pt>
                <c:pt idx="11">
                  <c:v>3.2383591970173459E-2</c:v>
                </c:pt>
                <c:pt idx="12">
                  <c:v>4.2946443511054096E-2</c:v>
                </c:pt>
                <c:pt idx="13">
                  <c:v>4.328967183082276E-2</c:v>
                </c:pt>
                <c:pt idx="14">
                  <c:v>3.9471256773396371E-2</c:v>
                </c:pt>
                <c:pt idx="15">
                  <c:v>4.1020074566352469E-2</c:v>
                </c:pt>
                <c:pt idx="16">
                  <c:v>4.4327937498122971E-2</c:v>
                </c:pt>
                <c:pt idx="17">
                  <c:v>3.9642870933280706E-2</c:v>
                </c:pt>
                <c:pt idx="18">
                  <c:v>4.047090925472261E-2</c:v>
                </c:pt>
                <c:pt idx="19">
                  <c:v>4.0337908280812247E-2</c:v>
                </c:pt>
                <c:pt idx="20">
                  <c:v>3.7047206765030184E-2</c:v>
                </c:pt>
                <c:pt idx="21">
                  <c:v>3.9694355181246005E-2</c:v>
                </c:pt>
                <c:pt idx="22">
                  <c:v>4.1397625718097998E-2</c:v>
                </c:pt>
                <c:pt idx="23">
                  <c:v>4.0595329520638747E-2</c:v>
                </c:pt>
                <c:pt idx="24">
                  <c:v>3.9677193765257572E-2</c:v>
                </c:pt>
              </c:numCache>
            </c:numRef>
          </c:val>
          <c:extLst>
            <c:ext xmlns:c16="http://schemas.microsoft.com/office/drawing/2014/chart" uri="{C3380CC4-5D6E-409C-BE32-E72D297353CC}">
              <c16:uniqueId val="{00000032-83C9-467E-ABAA-679D87EF3934}"/>
            </c:ext>
          </c:extLst>
        </c:ser>
        <c:dLbls>
          <c:showLegendKey val="0"/>
          <c:showVal val="1"/>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[shopping_behavior_updated.xlsx]KPI!Previouspurchasetotal</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70C0"/>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rgbClr val="7030A0"/>
          </a:solidFill>
          <a:ln w="19050">
            <a:solidFill>
              <a:schemeClr val="lt1"/>
            </a:solidFill>
          </a:ln>
          <a:effectLst/>
        </c:spPr>
      </c:pivotFmt>
      <c:pivotFmt>
        <c:idx val="15"/>
        <c:spPr>
          <a:solidFill>
            <a:srgbClr val="FF0000"/>
          </a:solidFill>
          <a:ln w="19050">
            <a:solidFill>
              <a:schemeClr val="lt1"/>
            </a:solidFill>
          </a:ln>
          <a:effectLst/>
        </c:spPr>
      </c:pivotFmt>
    </c:pivotFmts>
    <c:plotArea>
      <c:layout/>
      <c:pieChart>
        <c:varyColors val="1"/>
        <c:ser>
          <c:idx val="0"/>
          <c:order val="0"/>
          <c:tx>
            <c:strRef>
              <c:f>KPI!$I$20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920D-466D-BD5B-F4C5FD27F70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920D-466D-BD5B-F4C5FD27F709}"/>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920D-466D-BD5B-F4C5FD27F709}"/>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920D-466D-BD5B-F4C5FD27F70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KPI!$H$21:$H$25</c:f>
              <c:strCache>
                <c:ptCount val="4"/>
                <c:pt idx="0">
                  <c:v>Accessories</c:v>
                </c:pt>
                <c:pt idx="1">
                  <c:v>Clothing</c:v>
                </c:pt>
                <c:pt idx="2">
                  <c:v>Footwear</c:v>
                </c:pt>
                <c:pt idx="3">
                  <c:v>Outerwear</c:v>
                </c:pt>
              </c:strCache>
            </c:strRef>
          </c:cat>
          <c:val>
            <c:numRef>
              <c:f>KPI!$I$21:$I$25</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8-920D-466D-BD5B-F4C5FD27F70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[shopping_behavior_updated.xlsx]Pivot_01!Paymentmethodpurchase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00B050"/>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rgbClr val="7030A0"/>
          </a:solidFill>
          <a:ln w="19050">
            <a:solidFill>
              <a:schemeClr val="lt1"/>
            </a:solidFill>
          </a:ln>
          <a:effectLst/>
        </c:spPr>
      </c:pivotFmt>
      <c:pivotFmt>
        <c:idx val="20"/>
        <c:spPr>
          <a:solidFill>
            <a:srgbClr val="FF0000"/>
          </a:solidFill>
          <a:ln w="19050">
            <a:solidFill>
              <a:schemeClr val="lt1"/>
            </a:solidFill>
          </a:ln>
          <a:effectLst/>
        </c:spPr>
      </c:pivotFmt>
    </c:pivotFmts>
    <c:plotArea>
      <c:layout/>
      <c:pieChart>
        <c:varyColors val="1"/>
        <c:ser>
          <c:idx val="0"/>
          <c:order val="0"/>
          <c:tx>
            <c:strRef>
              <c:f>Pivot_01!$F$13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81A-47BB-B5FA-D241BB000E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1A-47BB-B5FA-D241BB000E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1A-47BB-B5FA-D241BB000E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1A-47BB-B5FA-D241BB000E9F}"/>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C81A-47BB-B5FA-D241BB000E9F}"/>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C81A-47BB-B5FA-D241BB000E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Pivot_01!$E$14:$E$20</c:f>
              <c:strCache>
                <c:ptCount val="6"/>
                <c:pt idx="0">
                  <c:v>Bank Transfer</c:v>
                </c:pt>
                <c:pt idx="1">
                  <c:v>Cash</c:v>
                </c:pt>
                <c:pt idx="2">
                  <c:v>Credit Card</c:v>
                </c:pt>
                <c:pt idx="3">
                  <c:v>Debit Card</c:v>
                </c:pt>
                <c:pt idx="4">
                  <c:v>PayPal</c:v>
                </c:pt>
                <c:pt idx="5">
                  <c:v>Venmo</c:v>
                </c:pt>
              </c:strCache>
            </c:strRef>
          </c:cat>
          <c:val>
            <c:numRef>
              <c:f>Pivot_01!$F$14:$F$20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C-C81A-47BB-B5FA-D241BB000E9F}"/>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8930943031598857"/>
          <c:y val="0.16916430446194225"/>
          <c:w val="0.2889325192053343"/>
          <c:h val="0.6750047244094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Pivot_01!$AE$24</c:f>
              <c:strCache>
                <c:ptCount val="1"/>
                <c:pt idx="0">
                  <c:v>Sum of Previous Purchases</c:v>
                </c:pt>
              </c:strCache>
            </c:strRef>
          </c:tx>
          <c:spPr>
            <a:solidFill>
              <a:schemeClr val="accent1"/>
            </a:solidFill>
            <a:ln>
              <a:noFill/>
            </a:ln>
            <a:effectLst/>
          </c:spPr>
          <c:invertIfNegative val="0"/>
          <c:cat>
            <c:strRef>
              <c:f>Pivot_01!$AD$25:$AD$28</c:f>
              <c:strCache>
                <c:ptCount val="4"/>
                <c:pt idx="0">
                  <c:v>Accessories</c:v>
                </c:pt>
                <c:pt idx="1">
                  <c:v>Clothing</c:v>
                </c:pt>
                <c:pt idx="2">
                  <c:v>Footwear</c:v>
                </c:pt>
                <c:pt idx="3">
                  <c:v>Outerwear</c:v>
                </c:pt>
              </c:strCache>
            </c:strRef>
          </c:cat>
          <c:val>
            <c:numRef>
              <c:f>Pivot_01!$AE$25:$AE$28</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0-CFDB-44DD-B13C-0D72740D6B1A}"/>
            </c:ext>
          </c:extLst>
        </c:ser>
        <c:ser>
          <c:idx val="1"/>
          <c:order val="1"/>
          <c:tx>
            <c:strRef>
              <c:f>Pivot_01!$AF$24</c:f>
              <c:strCache>
                <c:ptCount val="1"/>
                <c:pt idx="0">
                  <c:v>Sum of Purchase Amount (USD)</c:v>
                </c:pt>
              </c:strCache>
            </c:strRef>
          </c:tx>
          <c:spPr>
            <a:solidFill>
              <a:schemeClr val="accent2"/>
            </a:solidFill>
            <a:ln>
              <a:noFill/>
            </a:ln>
            <a:effectLst/>
          </c:spPr>
          <c:invertIfNegative val="0"/>
          <c:cat>
            <c:strRef>
              <c:f>Pivot_01!$AD$25:$AD$28</c:f>
              <c:strCache>
                <c:ptCount val="4"/>
                <c:pt idx="0">
                  <c:v>Accessories</c:v>
                </c:pt>
                <c:pt idx="1">
                  <c:v>Clothing</c:v>
                </c:pt>
                <c:pt idx="2">
                  <c:v>Footwear</c:v>
                </c:pt>
                <c:pt idx="3">
                  <c:v>Outerwear</c:v>
                </c:pt>
              </c:strCache>
            </c:strRef>
          </c:cat>
          <c:val>
            <c:numRef>
              <c:f>Pivot_01!$AF$25:$AF$28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1-CFDB-44DD-B13C-0D72740D6B1A}"/>
            </c:ext>
          </c:extLst>
        </c:ser>
        <c:dLbls>
          <c:showLegendKey val="0"/>
          <c:showVal val="0"/>
          <c:showCatName val="0"/>
          <c:showSerName val="0"/>
          <c:showPercent val="0"/>
          <c:showBubbleSize val="0"/>
        </c:dLbls>
        <c:gapWidth val="150"/>
        <c:axId val="1898220784"/>
        <c:axId val="1898221264"/>
      </c:barChart>
      <c:catAx>
        <c:axId val="18982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21264"/>
        <c:crosses val="autoZero"/>
        <c:auto val="1"/>
        <c:lblAlgn val="ctr"/>
        <c:lblOffset val="100"/>
        <c:noMultiLvlLbl val="0"/>
      </c:catAx>
      <c:valAx>
        <c:axId val="189822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22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[shopping_behavior_updated.xlsx]Pivot_01!Genderperchase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Pivot_01!$B$13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50-4F41-B1E5-F5528F4D43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50-4F41-B1E5-F5528F4D43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Pivot_01!$A$14:$A$16</c:f>
              <c:strCache>
                <c:ptCount val="2"/>
                <c:pt idx="0">
                  <c:v>Female</c:v>
                </c:pt>
                <c:pt idx="1">
                  <c:v>Male</c:v>
                </c:pt>
              </c:strCache>
            </c:strRef>
          </c:cat>
          <c:val>
            <c:numRef>
              <c:f>Pivot_01!$B$14:$B$16</c:f>
              <c:numCache>
                <c:formatCode>General</c:formatCode>
                <c:ptCount val="2"/>
                <c:pt idx="0">
                  <c:v>75191</c:v>
                </c:pt>
                <c:pt idx="1">
                  <c:v>157890</c:v>
                </c:pt>
              </c:numCache>
            </c:numRef>
          </c:val>
          <c:extLst>
            <c:ext xmlns:c16="http://schemas.microsoft.com/office/drawing/2014/chart" uri="{C3380CC4-5D6E-409C-BE32-E72D297353CC}">
              <c16:uniqueId val="{00000000-0318-4683-AA75-FA54FC41EC36}"/>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[shopping_behavior_updated.xlsx]Pivot_01!Discountpurchase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Pivot_01!$B$28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1A-481C-A1D3-EFE153F715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1A-481C-A1D3-EFE153F715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Pivot_01!$A$29:$A$31</c:f>
              <c:strCache>
                <c:ptCount val="2"/>
                <c:pt idx="0">
                  <c:v>No</c:v>
                </c:pt>
                <c:pt idx="1">
                  <c:v>Yes</c:v>
                </c:pt>
              </c:strCache>
            </c:strRef>
          </c:cat>
          <c:val>
            <c:numRef>
              <c:f>Pivot_01!$B$29:$B$31</c:f>
              <c:numCache>
                <c:formatCode>General</c:formatCode>
                <c:ptCount val="2"/>
                <c:pt idx="0">
                  <c:v>133670</c:v>
                </c:pt>
                <c:pt idx="1">
                  <c:v>99411</c:v>
                </c:pt>
              </c:numCache>
            </c:numRef>
          </c:val>
          <c:extLst>
            <c:ext xmlns:c16="http://schemas.microsoft.com/office/drawing/2014/chart" uri="{C3380CC4-5D6E-409C-BE32-E72D297353CC}">
              <c16:uniqueId val="{00000000-53E3-4CB1-9B40-A850616DF61B}"/>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[shopping_behavior_updated.xlsx]Pivot_01!Paymentmethodpurchase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Pivot_01!$F$13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3B-4786-AB8E-9757569CE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3B-4786-AB8E-9757569CEC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3B-4786-AB8E-9757569CEC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3B-4786-AB8E-9757569CEC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3B-4786-AB8E-9757569CEC7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3B-4786-AB8E-9757569CEC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Pivot_01!$E$14:$E$20</c:f>
              <c:strCache>
                <c:ptCount val="6"/>
                <c:pt idx="0">
                  <c:v>Bank Transfer</c:v>
                </c:pt>
                <c:pt idx="1">
                  <c:v>Cash</c:v>
                </c:pt>
                <c:pt idx="2">
                  <c:v>Credit Card</c:v>
                </c:pt>
                <c:pt idx="3">
                  <c:v>Debit Card</c:v>
                </c:pt>
                <c:pt idx="4">
                  <c:v>PayPal</c:v>
                </c:pt>
                <c:pt idx="5">
                  <c:v>Venmo</c:v>
                </c:pt>
              </c:strCache>
            </c:strRef>
          </c:cat>
          <c:val>
            <c:numRef>
              <c:f>Pivot_01!$F$14:$F$20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0-FABD-4A4D-91EB-34C6BA9CFC74}"/>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8930943031598857"/>
          <c:y val="0.16916430446194225"/>
          <c:w val="0.2889325192053343"/>
          <c:h val="0.6750047244094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Pivot_01!$Z$45</c:f>
              <c:strCache>
                <c:ptCount val="1"/>
                <c:pt idx="0">
                  <c:v>Count of Frequency of Purchases</c:v>
                </c:pt>
              </c:strCache>
            </c:strRef>
          </c:tx>
          <c:spPr>
            <a:solidFill>
              <a:schemeClr val="accent1"/>
            </a:solidFill>
            <a:ln>
              <a:noFill/>
            </a:ln>
            <a:effectLst/>
          </c:spPr>
          <c:invertIfNegative val="0"/>
          <c:cat>
            <c:strRef>
              <c:f>Pivot_01!$Y$46:$Y$70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Pivot_01!$Z$46:$Z$70</c:f>
              <c:numCache>
                <c:formatCode>General</c:formatCode>
                <c:ptCount val="25"/>
                <c:pt idx="0">
                  <c:v>143</c:v>
                </c:pt>
                <c:pt idx="1">
                  <c:v>161</c:v>
                </c:pt>
                <c:pt idx="2">
                  <c:v>171</c:v>
                </c:pt>
                <c:pt idx="3">
                  <c:v>144</c:v>
                </c:pt>
                <c:pt idx="4">
                  <c:v>161</c:v>
                </c:pt>
                <c:pt idx="5">
                  <c:v>166</c:v>
                </c:pt>
                <c:pt idx="6">
                  <c:v>140</c:v>
                </c:pt>
                <c:pt idx="7">
                  <c:v>153</c:v>
                </c:pt>
                <c:pt idx="8">
                  <c:v>154</c:v>
                </c:pt>
                <c:pt idx="9">
                  <c:v>151</c:v>
                </c:pt>
                <c:pt idx="10">
                  <c:v>163</c:v>
                </c:pt>
                <c:pt idx="11">
                  <c:v>124</c:v>
                </c:pt>
                <c:pt idx="12">
                  <c:v>171</c:v>
                </c:pt>
                <c:pt idx="13">
                  <c:v>171</c:v>
                </c:pt>
                <c:pt idx="14">
                  <c:v>160</c:v>
                </c:pt>
                <c:pt idx="15">
                  <c:v>157</c:v>
                </c:pt>
                <c:pt idx="16">
                  <c:v>169</c:v>
                </c:pt>
                <c:pt idx="17">
                  <c:v>150</c:v>
                </c:pt>
                <c:pt idx="18">
                  <c:v>157</c:v>
                </c:pt>
                <c:pt idx="19">
                  <c:v>158</c:v>
                </c:pt>
                <c:pt idx="20">
                  <c:v>145</c:v>
                </c:pt>
                <c:pt idx="21">
                  <c:v>159</c:v>
                </c:pt>
                <c:pt idx="22">
                  <c:v>161</c:v>
                </c:pt>
                <c:pt idx="23">
                  <c:v>164</c:v>
                </c:pt>
                <c:pt idx="24">
                  <c:v>147</c:v>
                </c:pt>
              </c:numCache>
            </c:numRef>
          </c:val>
          <c:extLst>
            <c:ext xmlns:c16="http://schemas.microsoft.com/office/drawing/2014/chart" uri="{C3380CC4-5D6E-409C-BE32-E72D297353CC}">
              <c16:uniqueId val="{00000000-64DF-4F63-8420-70F6ADC06354}"/>
            </c:ext>
          </c:extLst>
        </c:ser>
        <c:dLbls>
          <c:showLegendKey val="0"/>
          <c:showVal val="0"/>
          <c:showCatName val="0"/>
          <c:showSerName val="0"/>
          <c:showPercent val="0"/>
          <c:showBubbleSize val="0"/>
        </c:dLbls>
        <c:gapWidth val="219"/>
        <c:overlap val="-27"/>
        <c:axId val="1898188144"/>
        <c:axId val="1898177584"/>
      </c:barChart>
      <c:lineChart>
        <c:grouping val="stacked"/>
        <c:varyColors val="0"/>
        <c:ser>
          <c:idx val="1"/>
          <c:order val="1"/>
          <c:tx>
            <c:strRef>
              <c:f>Pivot_01!$AA$45</c:f>
              <c:strCache>
                <c:ptCount val="1"/>
                <c:pt idx="0">
                  <c:v>Sum of Purchase Amount (USD)</c:v>
                </c:pt>
              </c:strCache>
            </c:strRef>
          </c:tx>
          <c:spPr>
            <a:ln w="28575" cap="rnd">
              <a:solidFill>
                <a:schemeClr val="accent2"/>
              </a:solidFill>
              <a:round/>
            </a:ln>
            <a:effectLst/>
          </c:spPr>
          <c:marker>
            <c:symbol val="none"/>
          </c:marker>
          <c:cat>
            <c:strRef>
              <c:f>Pivot_01!$Y$46:$Y$70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Pivot_01!$AA$46:$AA$70</c:f>
              <c:numCache>
                <c:formatCode>General</c:formatCode>
                <c:ptCount val="25"/>
                <c:pt idx="0">
                  <c:v>8636</c:v>
                </c:pt>
                <c:pt idx="1">
                  <c:v>9635</c:v>
                </c:pt>
                <c:pt idx="2">
                  <c:v>10410</c:v>
                </c:pt>
                <c:pt idx="3">
                  <c:v>9018</c:v>
                </c:pt>
                <c:pt idx="4">
                  <c:v>9275</c:v>
                </c:pt>
                <c:pt idx="5">
                  <c:v>10320</c:v>
                </c:pt>
                <c:pt idx="6">
                  <c:v>8477</c:v>
                </c:pt>
                <c:pt idx="7">
                  <c:v>8857</c:v>
                </c:pt>
                <c:pt idx="8">
                  <c:v>9375</c:v>
                </c:pt>
                <c:pt idx="9">
                  <c:v>8767</c:v>
                </c:pt>
                <c:pt idx="10">
                  <c:v>9249</c:v>
                </c:pt>
                <c:pt idx="11">
                  <c:v>7548</c:v>
                </c:pt>
                <c:pt idx="12">
                  <c:v>10010</c:v>
                </c:pt>
                <c:pt idx="13">
                  <c:v>10090</c:v>
                </c:pt>
                <c:pt idx="14">
                  <c:v>9200</c:v>
                </c:pt>
                <c:pt idx="15">
                  <c:v>9561</c:v>
                </c:pt>
                <c:pt idx="16">
                  <c:v>10332</c:v>
                </c:pt>
                <c:pt idx="17">
                  <c:v>9240</c:v>
                </c:pt>
                <c:pt idx="18">
                  <c:v>9433</c:v>
                </c:pt>
                <c:pt idx="19">
                  <c:v>9402</c:v>
                </c:pt>
                <c:pt idx="20">
                  <c:v>8635</c:v>
                </c:pt>
                <c:pt idx="21">
                  <c:v>9252</c:v>
                </c:pt>
                <c:pt idx="22">
                  <c:v>9649</c:v>
                </c:pt>
                <c:pt idx="23">
                  <c:v>9462</c:v>
                </c:pt>
                <c:pt idx="24">
                  <c:v>9248</c:v>
                </c:pt>
              </c:numCache>
            </c:numRef>
          </c:val>
          <c:smooth val="0"/>
          <c:extLst>
            <c:ext xmlns:c16="http://schemas.microsoft.com/office/drawing/2014/chart" uri="{C3380CC4-5D6E-409C-BE32-E72D297353CC}">
              <c16:uniqueId val="{00000001-64DF-4F63-8420-70F6ADC06354}"/>
            </c:ext>
          </c:extLst>
        </c:ser>
        <c:dLbls>
          <c:showLegendKey val="0"/>
          <c:showVal val="0"/>
          <c:showCatName val="0"/>
          <c:showSerName val="0"/>
          <c:showPercent val="0"/>
          <c:showBubbleSize val="0"/>
        </c:dLbls>
        <c:marker val="1"/>
        <c:smooth val="0"/>
        <c:axId val="1898193904"/>
        <c:axId val="1898177104"/>
      </c:lineChart>
      <c:catAx>
        <c:axId val="189818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77584"/>
        <c:crosses val="autoZero"/>
        <c:auto val="1"/>
        <c:lblAlgn val="ctr"/>
        <c:lblOffset val="100"/>
        <c:noMultiLvlLbl val="0"/>
      </c:catAx>
      <c:valAx>
        <c:axId val="189817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88144"/>
        <c:crosses val="autoZero"/>
        <c:crossBetween val="between"/>
      </c:valAx>
      <c:valAx>
        <c:axId val="18981771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93904"/>
        <c:crosses val="max"/>
        <c:crossBetween val="between"/>
      </c:valAx>
      <c:catAx>
        <c:axId val="1898193904"/>
        <c:scaling>
          <c:orientation val="minMax"/>
        </c:scaling>
        <c:delete val="1"/>
        <c:axPos val="b"/>
        <c:numFmt formatCode="General" sourceLinked="1"/>
        <c:majorTickMark val="out"/>
        <c:minorTickMark val="none"/>
        <c:tickLblPos val="nextTo"/>
        <c:crossAx val="18981771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Pivot_01!$AE$24</c:f>
              <c:strCache>
                <c:ptCount val="1"/>
                <c:pt idx="0">
                  <c:v>Sum of Previous Purchases</c:v>
                </c:pt>
              </c:strCache>
            </c:strRef>
          </c:tx>
          <c:dPt>
            <c:idx val="0"/>
            <c:bubble3D val="0"/>
            <c:spPr>
              <a:solidFill>
                <a:schemeClr val="accent1"/>
              </a:solidFill>
              <a:ln>
                <a:noFill/>
              </a:ln>
              <a:effectLst/>
            </c:spPr>
            <c:extLst>
              <c:ext xmlns:c16="http://schemas.microsoft.com/office/drawing/2014/chart" uri="{C3380CC4-5D6E-409C-BE32-E72D297353CC}">
                <c16:uniqueId val="{00000001-CE71-4C88-A124-CCAEF7151B2B}"/>
              </c:ext>
            </c:extLst>
          </c:dPt>
          <c:dPt>
            <c:idx val="1"/>
            <c:bubble3D val="0"/>
            <c:spPr>
              <a:solidFill>
                <a:schemeClr val="accent2"/>
              </a:solidFill>
              <a:ln>
                <a:noFill/>
              </a:ln>
              <a:effectLst/>
            </c:spPr>
            <c:extLst>
              <c:ext xmlns:c16="http://schemas.microsoft.com/office/drawing/2014/chart" uri="{C3380CC4-5D6E-409C-BE32-E72D297353CC}">
                <c16:uniqueId val="{00000003-CE71-4C88-A124-CCAEF7151B2B}"/>
              </c:ext>
            </c:extLst>
          </c:dPt>
          <c:dPt>
            <c:idx val="2"/>
            <c:bubble3D val="0"/>
            <c:spPr>
              <a:solidFill>
                <a:schemeClr val="accent3"/>
              </a:solidFill>
              <a:ln>
                <a:noFill/>
              </a:ln>
              <a:effectLst/>
            </c:spPr>
            <c:extLst>
              <c:ext xmlns:c16="http://schemas.microsoft.com/office/drawing/2014/chart" uri="{C3380CC4-5D6E-409C-BE32-E72D297353CC}">
                <c16:uniqueId val="{00000005-CE71-4C88-A124-CCAEF7151B2B}"/>
              </c:ext>
            </c:extLst>
          </c:dPt>
          <c:dPt>
            <c:idx val="3"/>
            <c:bubble3D val="0"/>
            <c:spPr>
              <a:solidFill>
                <a:schemeClr val="accent4"/>
              </a:solidFill>
              <a:ln>
                <a:noFill/>
              </a:ln>
              <a:effectLst/>
            </c:spPr>
            <c:extLst>
              <c:ext xmlns:c16="http://schemas.microsoft.com/office/drawing/2014/chart" uri="{C3380CC4-5D6E-409C-BE32-E72D297353CC}">
                <c16:uniqueId val="{00000007-CE71-4C88-A124-CCAEF7151B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Pivot_01!$AD$25:$AD$28</c:f>
              <c:strCache>
                <c:ptCount val="4"/>
                <c:pt idx="0">
                  <c:v>Accessories</c:v>
                </c:pt>
                <c:pt idx="1">
                  <c:v>Clothing</c:v>
                </c:pt>
                <c:pt idx="2">
                  <c:v>Footwear</c:v>
                </c:pt>
                <c:pt idx="3">
                  <c:v>Outerwear</c:v>
                </c:pt>
              </c:strCache>
            </c:strRef>
          </c:cat>
          <c:val>
            <c:numRef>
              <c:f>Pivot_01!$AE$25:$AE$28</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0-C40F-43CE-8860-ED4B7DF61677}"/>
            </c:ext>
          </c:extLst>
        </c:ser>
        <c:ser>
          <c:idx val="1"/>
          <c:order val="1"/>
          <c:tx>
            <c:strRef>
              <c:f>Pivot_01!$AF$24</c:f>
              <c:strCache>
                <c:ptCount val="1"/>
                <c:pt idx="0">
                  <c:v>Sum of Purchase Amount (USD)</c:v>
                </c:pt>
              </c:strCache>
            </c:strRef>
          </c:tx>
          <c:dPt>
            <c:idx val="0"/>
            <c:bubble3D val="0"/>
            <c:spPr>
              <a:solidFill>
                <a:schemeClr val="accent1"/>
              </a:solidFill>
              <a:ln>
                <a:noFill/>
              </a:ln>
              <a:effectLst/>
            </c:spPr>
            <c:extLst>
              <c:ext xmlns:c16="http://schemas.microsoft.com/office/drawing/2014/chart" uri="{C3380CC4-5D6E-409C-BE32-E72D297353CC}">
                <c16:uniqueId val="{00000009-CE71-4C88-A124-CCAEF7151B2B}"/>
              </c:ext>
            </c:extLst>
          </c:dPt>
          <c:dPt>
            <c:idx val="1"/>
            <c:bubble3D val="0"/>
            <c:spPr>
              <a:solidFill>
                <a:schemeClr val="accent2"/>
              </a:solidFill>
              <a:ln>
                <a:noFill/>
              </a:ln>
              <a:effectLst/>
            </c:spPr>
            <c:extLst>
              <c:ext xmlns:c16="http://schemas.microsoft.com/office/drawing/2014/chart" uri="{C3380CC4-5D6E-409C-BE32-E72D297353CC}">
                <c16:uniqueId val="{0000000B-CE71-4C88-A124-CCAEF7151B2B}"/>
              </c:ext>
            </c:extLst>
          </c:dPt>
          <c:dPt>
            <c:idx val="2"/>
            <c:bubble3D val="0"/>
            <c:spPr>
              <a:solidFill>
                <a:schemeClr val="accent3"/>
              </a:solidFill>
              <a:ln>
                <a:noFill/>
              </a:ln>
              <a:effectLst/>
            </c:spPr>
            <c:extLst>
              <c:ext xmlns:c16="http://schemas.microsoft.com/office/drawing/2014/chart" uri="{C3380CC4-5D6E-409C-BE32-E72D297353CC}">
                <c16:uniqueId val="{0000000D-CE71-4C88-A124-CCAEF7151B2B}"/>
              </c:ext>
            </c:extLst>
          </c:dPt>
          <c:dPt>
            <c:idx val="3"/>
            <c:bubble3D val="0"/>
            <c:spPr>
              <a:solidFill>
                <a:schemeClr val="accent4"/>
              </a:solidFill>
              <a:ln>
                <a:noFill/>
              </a:ln>
              <a:effectLst/>
            </c:spPr>
            <c:extLst>
              <c:ext xmlns:c16="http://schemas.microsoft.com/office/drawing/2014/chart" uri="{C3380CC4-5D6E-409C-BE32-E72D297353CC}">
                <c16:uniqueId val="{0000000F-CE71-4C88-A124-CCAEF7151B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Pivot_01!$AD$25:$AD$28</c:f>
              <c:strCache>
                <c:ptCount val="4"/>
                <c:pt idx="0">
                  <c:v>Accessories</c:v>
                </c:pt>
                <c:pt idx="1">
                  <c:v>Clothing</c:v>
                </c:pt>
                <c:pt idx="2">
                  <c:v>Footwear</c:v>
                </c:pt>
                <c:pt idx="3">
                  <c:v>Outerwear</c:v>
                </c:pt>
              </c:strCache>
            </c:strRef>
          </c:cat>
          <c:val>
            <c:numRef>
              <c:f>Pivot_01!$AF$25:$AF$28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1-C40F-43CE-8860-ED4B7DF616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[shopping_behavior_updated.xlsx]Pivot_01!Agepurchase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Pivot_01!$AJ$17:$AJ$18</c:f>
              <c:strCache>
                <c:ptCount val="1"/>
                <c:pt idx="0">
                  <c:v>Accessories</c:v>
                </c:pt>
              </c:strCache>
            </c:strRef>
          </c:tx>
          <c:spPr>
            <a:solidFill>
              <a:schemeClr val="accent1"/>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Pivot_01!$AJ$19:$AJ$26</c:f>
              <c:numCache>
                <c:formatCode>General</c:formatCode>
                <c:ptCount val="7"/>
                <c:pt idx="0">
                  <c:v>43</c:v>
                </c:pt>
                <c:pt idx="1">
                  <c:v>232</c:v>
                </c:pt>
                <c:pt idx="2">
                  <c:v>247</c:v>
                </c:pt>
                <c:pt idx="3">
                  <c:v>225</c:v>
                </c:pt>
                <c:pt idx="4">
                  <c:v>229</c:v>
                </c:pt>
                <c:pt idx="5">
                  <c:v>239</c:v>
                </c:pt>
                <c:pt idx="6">
                  <c:v>25</c:v>
                </c:pt>
              </c:numCache>
            </c:numRef>
          </c:val>
          <c:extLst>
            <c:ext xmlns:c16="http://schemas.microsoft.com/office/drawing/2014/chart" uri="{C3380CC4-5D6E-409C-BE32-E72D297353CC}">
              <c16:uniqueId val="{00000000-819E-4D70-B860-A801CE040786}"/>
            </c:ext>
          </c:extLst>
        </c:ser>
        <c:ser>
          <c:idx val="1"/>
          <c:order val="1"/>
          <c:tx>
            <c:strRef>
              <c:f>Pivot_01!$AK$17:$AK$18</c:f>
              <c:strCache>
                <c:ptCount val="1"/>
                <c:pt idx="0">
                  <c:v>Clothing</c:v>
                </c:pt>
              </c:strCache>
            </c:strRef>
          </c:tx>
          <c:spPr>
            <a:solidFill>
              <a:schemeClr val="accent2"/>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Pivot_01!$AK$19:$AK$26</c:f>
              <c:numCache>
                <c:formatCode>General</c:formatCode>
                <c:ptCount val="7"/>
                <c:pt idx="0">
                  <c:v>69</c:v>
                </c:pt>
                <c:pt idx="1">
                  <c:v>335</c:v>
                </c:pt>
                <c:pt idx="2">
                  <c:v>319</c:v>
                </c:pt>
                <c:pt idx="3">
                  <c:v>329</c:v>
                </c:pt>
                <c:pt idx="4">
                  <c:v>339</c:v>
                </c:pt>
                <c:pt idx="5">
                  <c:v>320</c:v>
                </c:pt>
                <c:pt idx="6">
                  <c:v>26</c:v>
                </c:pt>
              </c:numCache>
            </c:numRef>
          </c:val>
          <c:extLst>
            <c:ext xmlns:c16="http://schemas.microsoft.com/office/drawing/2014/chart" uri="{C3380CC4-5D6E-409C-BE32-E72D297353CC}">
              <c16:uniqueId val="{00000001-819E-4D70-B860-A801CE040786}"/>
            </c:ext>
          </c:extLst>
        </c:ser>
        <c:ser>
          <c:idx val="2"/>
          <c:order val="2"/>
          <c:tx>
            <c:strRef>
              <c:f>Pivot_01!$AL$17:$AL$18</c:f>
              <c:strCache>
                <c:ptCount val="1"/>
                <c:pt idx="0">
                  <c:v>Footwear</c:v>
                </c:pt>
              </c:strCache>
            </c:strRef>
          </c:tx>
          <c:spPr>
            <a:solidFill>
              <a:schemeClr val="accent3"/>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Pivot_01!$AL$19:$AL$26</c:f>
              <c:numCache>
                <c:formatCode>General</c:formatCode>
                <c:ptCount val="7"/>
                <c:pt idx="0">
                  <c:v>20</c:v>
                </c:pt>
                <c:pt idx="1">
                  <c:v>107</c:v>
                </c:pt>
                <c:pt idx="2">
                  <c:v>106</c:v>
                </c:pt>
                <c:pt idx="3">
                  <c:v>114</c:v>
                </c:pt>
                <c:pt idx="4">
                  <c:v>142</c:v>
                </c:pt>
                <c:pt idx="5">
                  <c:v>98</c:v>
                </c:pt>
                <c:pt idx="6">
                  <c:v>12</c:v>
                </c:pt>
              </c:numCache>
            </c:numRef>
          </c:val>
          <c:extLst>
            <c:ext xmlns:c16="http://schemas.microsoft.com/office/drawing/2014/chart" uri="{C3380CC4-5D6E-409C-BE32-E72D297353CC}">
              <c16:uniqueId val="{00000002-819E-4D70-B860-A801CE040786}"/>
            </c:ext>
          </c:extLst>
        </c:ser>
        <c:ser>
          <c:idx val="3"/>
          <c:order val="3"/>
          <c:tx>
            <c:strRef>
              <c:f>Pivot_01!$AM$17:$AM$18</c:f>
              <c:strCache>
                <c:ptCount val="1"/>
                <c:pt idx="0">
                  <c:v>Outerwear</c:v>
                </c:pt>
              </c:strCache>
            </c:strRef>
          </c:tx>
          <c:spPr>
            <a:solidFill>
              <a:schemeClr val="accent4"/>
            </a:solidFill>
            <a:ln>
              <a:noFill/>
            </a:ln>
            <a:effectLst/>
          </c:spPr>
          <c:invertIfNegative val="0"/>
          <c:cat>
            <c:strRef>
              <c:f>Pivot_01!$AI$19:$AI$26</c:f>
              <c:strCache>
                <c:ptCount val="7"/>
                <c:pt idx="0">
                  <c:v>0-17</c:v>
                </c:pt>
                <c:pt idx="1">
                  <c:v>18-25</c:v>
                </c:pt>
                <c:pt idx="2">
                  <c:v>26-39</c:v>
                </c:pt>
                <c:pt idx="3">
                  <c:v>40-49</c:v>
                </c:pt>
                <c:pt idx="4">
                  <c:v>50-59</c:v>
                </c:pt>
                <c:pt idx="5">
                  <c:v>60-69</c:v>
                </c:pt>
                <c:pt idx="6">
                  <c:v>70-79</c:v>
                </c:pt>
              </c:strCache>
            </c:strRef>
          </c:cat>
          <c:val>
            <c:numRef>
              <c:f>Pivot_01!$AM$19:$AM$26</c:f>
              <c:numCache>
                <c:formatCode>General</c:formatCode>
                <c:ptCount val="7"/>
                <c:pt idx="0">
                  <c:v>18</c:v>
                </c:pt>
                <c:pt idx="1">
                  <c:v>54</c:v>
                </c:pt>
                <c:pt idx="2">
                  <c:v>52</c:v>
                </c:pt>
                <c:pt idx="3">
                  <c:v>71</c:v>
                </c:pt>
                <c:pt idx="4">
                  <c:v>61</c:v>
                </c:pt>
                <c:pt idx="5">
                  <c:v>64</c:v>
                </c:pt>
                <c:pt idx="6">
                  <c:v>4</c:v>
                </c:pt>
              </c:numCache>
            </c:numRef>
          </c:val>
          <c:extLst>
            <c:ext xmlns:c16="http://schemas.microsoft.com/office/drawing/2014/chart" uri="{C3380CC4-5D6E-409C-BE32-E72D297353CC}">
              <c16:uniqueId val="{00000000-66A3-43DD-B2F6-3D7B0A451CAB}"/>
            </c:ext>
          </c:extLst>
        </c:ser>
        <c:dLbls>
          <c:showLegendKey val="0"/>
          <c:showVal val="0"/>
          <c:showCatName val="0"/>
          <c:showSerName val="0"/>
          <c:showPercent val="0"/>
          <c:showBubbleSize val="0"/>
        </c:dLbls>
        <c:gapWidth val="219"/>
        <c:overlap val="-27"/>
        <c:axId val="1956502992"/>
        <c:axId val="1956513072"/>
      </c:barChart>
      <c:catAx>
        <c:axId val="195650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13072"/>
        <c:crosses val="autoZero"/>
        <c:auto val="1"/>
        <c:lblAlgn val="ctr"/>
        <c:lblOffset val="100"/>
        <c:noMultiLvlLbl val="0"/>
      </c:catAx>
      <c:valAx>
        <c:axId val="1956513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0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[shopping_behavior_updated.xlsx]KPI!profit</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73-4506-A326-C209A73F45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73-4506-A326-C209A73F45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73-4506-A326-C209A73F45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73-4506-A326-C209A73F45D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8-4173-4506-A326-C209A73F45D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[shopping_behavior_updated.xlsx]KPI!Frequency</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45-405D-A4E5-019D846FBD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45-405D-A4E5-019D846FBD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45-405D-A4E5-019D846FBD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45-405D-A4E5-019D846FBD7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8-4845-405D-A4E5-019D846FBD7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[shopping_behavior_updated.xlsx]KPI!Totalpurchased</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KPI!$B$20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D9-42D6-9393-1E68643320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D9-42D6-9393-1E68643320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D9-42D6-9393-1E68643320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D9-42D6-9393-1E68643320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KPI!$A$21:$A$25</c:f>
              <c:strCache>
                <c:ptCount val="4"/>
                <c:pt idx="0">
                  <c:v>Accessories</c:v>
                </c:pt>
                <c:pt idx="1">
                  <c:v>Clothing</c:v>
                </c:pt>
                <c:pt idx="2">
                  <c:v>Footwear</c:v>
                </c:pt>
                <c:pt idx="3">
                  <c:v>Outerwear</c:v>
                </c:pt>
              </c:strCache>
            </c:strRef>
          </c:cat>
          <c:val>
            <c:numRef>
              <c:f>KPI!$B$21:$B$25</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8-17D9-42D6-9393-1E68643320A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[shopping_behavior_updated.xlsx]KPI!Previouspurchasetotal</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KPI!$I$20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33-406C-9BBC-C7BE141EEE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33-406C-9BBC-C7BE141EEE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33-406C-9BBC-C7BE141EEE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33-406C-9BBC-C7BE141EEE6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KPI!$H$21:$H$25</c:f>
              <c:strCache>
                <c:ptCount val="4"/>
                <c:pt idx="0">
                  <c:v>Accessories</c:v>
                </c:pt>
                <c:pt idx="1">
                  <c:v>Clothing</c:v>
                </c:pt>
                <c:pt idx="2">
                  <c:v>Footwear</c:v>
                </c:pt>
                <c:pt idx="3">
                  <c:v>Outerwear</c:v>
                </c:pt>
              </c:strCache>
            </c:strRef>
          </c:cat>
          <c:val>
            <c:numRef>
              <c:f>KPI!$I$21:$I$25</c:f>
              <c:numCache>
                <c:formatCode>General</c:formatCode>
                <c:ptCount val="4"/>
                <c:pt idx="0">
                  <c:v>31900</c:v>
                </c:pt>
                <c:pt idx="1">
                  <c:v>43771</c:v>
                </c:pt>
                <c:pt idx="2">
                  <c:v>15114</c:v>
                </c:pt>
                <c:pt idx="3">
                  <c:v>8086</c:v>
                </c:pt>
              </c:numCache>
            </c:numRef>
          </c:val>
          <c:extLst>
            <c:ext xmlns:c16="http://schemas.microsoft.com/office/drawing/2014/chart" uri="{C3380CC4-5D6E-409C-BE32-E72D297353CC}">
              <c16:uniqueId val="{00000008-0633-406C-9BBC-C7BE141EEE6A}"/>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KPI!$N$53</c:f>
              <c:strCache>
                <c:ptCount val="1"/>
                <c:pt idx="0">
                  <c:v>Sum of Purchase Amount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0A-4FFD-8B76-DA096D4B0B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0A-4FFD-8B76-DA096D4B0B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0A-4FFD-8B76-DA096D4B0B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0A-4FFD-8B76-DA096D4B0B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0A-4FFD-8B76-DA096D4B0B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0A-4FFD-8B76-DA096D4B0B7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30A-4FFD-8B76-DA096D4B0B7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30A-4FFD-8B76-DA096D4B0B7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30A-4FFD-8B76-DA096D4B0B7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30A-4FFD-8B76-DA096D4B0B7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30A-4FFD-8B76-DA096D4B0B7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30A-4FFD-8B76-DA096D4B0B7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30A-4FFD-8B76-DA096D4B0B7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30A-4FFD-8B76-DA096D4B0B7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30A-4FFD-8B76-DA096D4B0B7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30A-4FFD-8B76-DA096D4B0B7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30A-4FFD-8B76-DA096D4B0B7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30A-4FFD-8B76-DA096D4B0B7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30A-4FFD-8B76-DA096D4B0B7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30A-4FFD-8B76-DA096D4B0B70}"/>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30A-4FFD-8B76-DA096D4B0B70}"/>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30A-4FFD-8B76-DA096D4B0B70}"/>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30A-4FFD-8B76-DA096D4B0B70}"/>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30A-4FFD-8B76-DA096D4B0B70}"/>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30A-4FFD-8B76-DA096D4B0B7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KPI!$L$54:$L$78</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KPI!$N$54:$N$78</c:f>
              <c:numCache>
                <c:formatCode>General</c:formatCode>
                <c:ptCount val="25"/>
                <c:pt idx="0">
                  <c:v>3.7051497119027291E-2</c:v>
                </c:pt>
                <c:pt idx="1">
                  <c:v>4.1337560762138487E-2</c:v>
                </c:pt>
                <c:pt idx="2">
                  <c:v>4.4662585109897415E-2</c:v>
                </c:pt>
                <c:pt idx="3">
                  <c:v>3.8690412345922659E-2</c:v>
                </c:pt>
                <c:pt idx="4">
                  <c:v>3.9793033323179496E-2</c:v>
                </c:pt>
                <c:pt idx="5">
                  <c:v>4.4276453250157673E-2</c:v>
                </c:pt>
                <c:pt idx="6">
                  <c:v>3.6369330833487069E-2</c:v>
                </c:pt>
                <c:pt idx="7">
                  <c:v>3.7999665352388225E-2</c:v>
                </c:pt>
                <c:pt idx="8">
                  <c:v>4.0222068722890324E-2</c:v>
                </c:pt>
                <c:pt idx="9">
                  <c:v>3.7613533492648475E-2</c:v>
                </c:pt>
                <c:pt idx="10">
                  <c:v>3.9681484119254679E-2</c:v>
                </c:pt>
                <c:pt idx="11">
                  <c:v>3.2383591970173459E-2</c:v>
                </c:pt>
                <c:pt idx="12">
                  <c:v>4.2946443511054096E-2</c:v>
                </c:pt>
                <c:pt idx="13">
                  <c:v>4.328967183082276E-2</c:v>
                </c:pt>
                <c:pt idx="14">
                  <c:v>3.9471256773396371E-2</c:v>
                </c:pt>
                <c:pt idx="15">
                  <c:v>4.1020074566352469E-2</c:v>
                </c:pt>
                <c:pt idx="16">
                  <c:v>4.4327937498122971E-2</c:v>
                </c:pt>
                <c:pt idx="17">
                  <c:v>3.9642870933280706E-2</c:v>
                </c:pt>
                <c:pt idx="18">
                  <c:v>4.047090925472261E-2</c:v>
                </c:pt>
                <c:pt idx="19">
                  <c:v>4.0337908280812247E-2</c:v>
                </c:pt>
                <c:pt idx="20">
                  <c:v>3.7047206765030184E-2</c:v>
                </c:pt>
                <c:pt idx="21">
                  <c:v>3.9694355181246005E-2</c:v>
                </c:pt>
                <c:pt idx="22">
                  <c:v>4.1397625718097998E-2</c:v>
                </c:pt>
                <c:pt idx="23">
                  <c:v>4.0595329520638747E-2</c:v>
                </c:pt>
                <c:pt idx="24">
                  <c:v>3.9677193765257572E-2</c:v>
                </c:pt>
              </c:numCache>
            </c:numRef>
          </c:val>
          <c:extLst>
            <c:ext xmlns:c16="http://schemas.microsoft.com/office/drawing/2014/chart" uri="{C3380CC4-5D6E-409C-BE32-E72D297353CC}">
              <c16:uniqueId val="{00000032-630A-4FFD-8B76-DA096D4B0B70}"/>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[shopping_behavior_updated.xlsx]KPI!Frequency</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KPI!$B$36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70-4A9C-B806-0548E85D8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70-4A9C-B806-0548E85D8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70-4A9C-B806-0548E85D8E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70-4A9C-B806-0548E85D8EC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KPI!$A$37:$A$41</c:f>
              <c:strCache>
                <c:ptCount val="4"/>
                <c:pt idx="0">
                  <c:v>Accessories</c:v>
                </c:pt>
                <c:pt idx="1">
                  <c:v>Clothing</c:v>
                </c:pt>
                <c:pt idx="2">
                  <c:v>Footwear</c:v>
                </c:pt>
                <c:pt idx="3">
                  <c:v>Outerwear</c:v>
                </c:pt>
              </c:strCache>
            </c:strRef>
          </c:cat>
          <c:val>
            <c:numRef>
              <c:f>KPI!$B$37:$B$41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8-9E70-4A9C-B806-0548E85D8EC7}"/>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[shopping_behavior_updated.xlsx]KPI!profit</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KPI!$E$20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3-436B-BFA9-1432A304EC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3-436B-BFA9-1432A304EC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93-436B-BFA9-1432A304EC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93-436B-BFA9-1432A304EC8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KPI!$D$21:$D$25</c:f>
              <c:strCache>
                <c:ptCount val="4"/>
                <c:pt idx="0">
                  <c:v>Accessories</c:v>
                </c:pt>
                <c:pt idx="1">
                  <c:v>Clothing</c:v>
                </c:pt>
                <c:pt idx="2">
                  <c:v>Footwear</c:v>
                </c:pt>
                <c:pt idx="3">
                  <c:v>Outerwear</c:v>
                </c:pt>
              </c:strCache>
            </c:strRef>
          </c:cat>
          <c:val>
            <c:numRef>
              <c:f>KPI!$E$21:$E$25</c:f>
              <c:numCache>
                <c:formatCode>[$$-409]#,##0.00</c:formatCode>
                <c:ptCount val="4"/>
                <c:pt idx="0">
                  <c:v>42300</c:v>
                </c:pt>
                <c:pt idx="1">
                  <c:v>60493</c:v>
                </c:pt>
                <c:pt idx="2">
                  <c:v>20979</c:v>
                </c:pt>
                <c:pt idx="3">
                  <c:v>10438</c:v>
                </c:pt>
              </c:numCache>
            </c:numRef>
          </c:val>
          <c:extLst>
            <c:ext xmlns:c16="http://schemas.microsoft.com/office/drawing/2014/chart" uri="{C3380CC4-5D6E-409C-BE32-E72D297353CC}">
              <c16:uniqueId val="{00000008-5C93-436B-BFA9-1432A304EC8F}"/>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F26D382-04D8-4036-8116-E859CD49C526}">
          <cx:tx>
            <cx:txData>
              <cx:f>_xlchart.v1.1</cx:f>
              <cx:v>Count of Frequency of Purchases</cx:v>
            </cx:txData>
          </cx:tx>
          <cx:data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D2A7B969-CDF3-4CA0-8815-3A998036CED7}">
          <cx:tx>
            <cx:txData>
              <cx:f>_xlchart.v5.5</cx:f>
              <cx:v>Sum of Purchase Amount (USD)</cx:v>
            </cx:txData>
          </cx:tx>
          <cx:dataId val="0"/>
          <cx:layoutPr>
            <cx:geography cultureLanguage="en-US" cultureRegion="IN" attribution="Powered by Bing">
              <cx:geoCache provider="{E9337A44-BEBE-4D9F-B70C-5C5E7DAFC167}">
                <cx:binary>1H1pb9y40u5fCfL5yiPu5ME7LzBUr97ieEkm+SK0l2jfSO2//lbHdmJrOrEPxhcX3QkQOGpaJT6s
7aki9T83/X9u0ruNeddnaW7/c9P/+T6s6/I/f/xhb8K7bGMPsujGFLb4Vh/cFNkfxbdv0c3dH7dm
00V58Ad2Ef3jJtyY+q5//7//A78tuCuOi5tNHRX5x+bODOd3tklr+5trOy+929xmUT6LbG2imxr9
+d4r8vzupo5umvr9u7u8jurhcijv/nz/7Ivv3/0x/XX/uPW7FKSrm1sYS9EBEwwxQpj7/YPev0uL
PHi47Ah8IIjEEmH2eNPTTQYDXynNd1k2t7fmzlp4ou//TgY/Ex+uXb5/d1M0eb2duQAm8c/3V3lU
392+u6g39Z19/y6yhXf/Ba/YPsPVxfeH/uP53P/v/0z+A6Zh8j9P4JnO2UuX/oHOX+nmepNtHifp
3yNDYOY5pxhj8RwSyQ8kdQnBLlb3n8eb3iPzCkl2o/Jj4ASRv473FRGbvCEgnB4gSqlwsXs/7fQ5
LojhAyyUpBypfyDygiS/BOT7uCkeR3uJx9EmtxtQ37cyXUQeUEkFVkLsNF1KHhDpIukSdo8X6NH9
ve/15GV5dqPyOG6CyhFYoT20W16RFmZzWzzOzRsYLnmglGTMpXgnLshlB4wKSTh5vOmjS3lZlN2Q
/HyICSjeh70E5S8TjUX+hraL0AOsCAY/Tn/owlM3jxA6AGfDFGf8MQx4qiuvEGg3Mj8GToD56+ue
ApO8tRWjBxLUxSXowUrJ515F4QNKFGKMyXttmsRhf5mXJfoVNI8jp9ic7yU23iaNvhUmj95Sb8QB
ZpRzhdRuW4bUAUcCC0TRrljsdTLtxufp2AlC3l97idDsLt10G3P3aPbfwNeoA9eVguNHHw+R11O7
JtgB5ZJTgkDJtp+J9rxGot3o/Bw5wWY230tsFuB7o9s3VB0sD5hiDFFyrzkueg6NBMMmBaFYPnxh
Eg28QqDdyPwYOAFmsZ9pzPKuMMGb2jR8wCmk9FShnTZNkgNIc4ig7oPHmQDzCoF2A/Nj4ASY5X5a
sxXYsih6O1v23ZWAMXMJf64p4PwPGBbbcJp+Rww06Wlw9rIgu/F4HDeBY7XeSwP2ObI3RW6j/HFy
/r13ofSAE/AZhD9k/BPvIhWQYxiMnNptwl4l0m5sngydwPN5P+FZ327CN0wyARoilSvwY9w1CZsR
AuwAFyHdict/UZDdgDwMm4Cxnu2Frvyel3hKyDz75n/JJRN1wIBsEeA77h0LOI6nwZiCYA1t0371
kIQCgfbUjk1o3l+LtRuhyfBnT7IfHPI6TaO8iOzjtLyBBXMPEKgITPrDlP/TgiEqOWHyIfuE608h
eY1Eu9H4OXKqMvsZhq3z22jzppSMOoCsUlH5mNhPtAVofqBrhALa5l6bpnbsZYF+gczjwCkwp3th
y55JDWWxddG9YdZC8YErKAcjdh9quRNUFAEb57ocPYRiLsRqzxTmBWl+Acn3Uc+eDB5sP8PiI5iO
5iYZHufl3xsxIrbhL5acPRS8Jr5eMtAUIQRBD2HYRFNeI9FuXH6OnGBz9GUvdeXsLs/tkLabNyXJ
qAsUJnBkD+miO830hTiQRMptneaehAH8nurMa6XajdHz0ROczvZTh46LJrJv7G7cAyUh4edQnbz/
TIIzBCAiCSWCn9XNpyC9SqTdCD0ZOoHneD/hOdlE+d3jGv739o2yAwIcM2WPJOak4M/VAUYcUXBM
98hN4uYXxdkNy8OwCSQn8720bCcbM6Sb/PbtUIHysgK3A5g8VxTBD4SLoJr2mMVAhPBUUV4jya8A
eXyGKSb7kWU+kxois5ONtZubsLF3df2WOQ0+gIoL8JPiwd2jCUBQynQhESVyUvB/tTy/gufZ4zx7
WnjY/TRlp3fXZvNCc8p/31EG9TAixH0l2cXP4QEWAPwQtG08xguTaO01Eu0G6OfICTane2rTopsw
CjZvS2hK0Bsl5EMQ8M9IGpRKQdL5cH2S3Zy8QqLd2PwcOcHmZL2X/ub0rt28ZbUMuDPCOIUY4GeM
/JQ7Q4gDn8nApsn7MBuM3lOv87I8u3F5HDdB5fTTXqJyEkGLrC3qzePkvEFwxiE4U1DFfDRXE2+j
oCtQQQkTmmseb3rfzfQqWXaD8mToBJeT/eRoLoqmDt/NNsnbQkOhNQbiYibAYG0/k7gZsp0DTFxA
j08i5tfKsxue56MnCF3saawWWbv9W5bR4zL+97qzbWHGUNH8QS5PQmmon0G/GYZGwQeK8x/u5lVC
7Ubp5OkTTUA6udhT82Zt0Zi3RAh6ZLkABpo+9AJMgzVo0gBiTSD8EBBMgrXtJL8k0a/huR85xWY/
WzZPirx+0/oAFQeQwzCkoBHj+2fCRCMXtIcyhDmZWLdXiPILTB6fYQrJ5V6qy+ld9261yUobRm/Z
c0bJAZcMaLTHLTMTYMR2Sw20pCn3oWdwEhi8WqzdIE2GT6A6Xe0tVId3xt4Nb+d9gJZGBEBgZLdt
E9AhAK4JNnDdRw9qokbbiX5Zpl+D9Dh2itDh3iJ0ctdHN2/YxAFd6RQDU4DoA1Uw0STk8gPkSgBR
/iPd6d69LM2vsXkcO8XmZG+x+VKY5A11Bx8AwYnpdpfZLucDfbUQt7lgBR8o6UnkttWdlyT6NTr3
I6fYfNlLbD5vwP3kQV28JY0jDihC0Gkjf5H4YPeAAZvwI6ybaM/rZNqNz9OxE4Q+/7WXCJ0WBpJT
b2MK6L7ZvJ0OEejaJNCB9oPSmaSnQh0gCYwO5w/Wb6pDr5ZrN1LT55qgdertJVqfhwK2RQdvBxN0
fID/55j/YgMOcNWgTLDzE/o+7gOFx3vf8zyvEGg3Pj8GToD5vJ+G7n65vTnHA6aOcgIBADTifv88
ryZsOR7Kt1vbHqO45+i8VqrdED0fPcHpdD+Zng9h9IYhHATZFPrTIUvdzVvDLg+4QmCfx8+e0Ke8
9UvS7MblftQEjw/7mfpcQk8OHI5wd/e4cN+Ad2NwQgAU2NyHWsG0BAethYQSsHjAzn3/TOKDV4m0
G5knQyfwXO4ndf0hSaFx/U0PdoC4QBKwag8nbkzbpRT4G0h6XPeR1laPK+Pe4bxGot3g/Bw5webD
fp4o8MHcBW8aVxPIeiTsFyR8t7P5HldD9Rq2r08weVGSXyDyMG6Kx/lexmbnIZzH8m5t37YRB46o
4VjCNpuHLZxqUrTe8m0ILN12+/r3D7AIT13Ma6XajdDz0ROcztd7idN9Aev/QcYD+uNCXxRGD4zb
hM+R20ZR2FYIpw3cIzXJeF4v126spuMnaF3sZ8bz6c5kQMw/Lup/Hx7A3ilXMAx/JvjAYU8cEiHF
gXL7/plUe14hyW5gfgycIPJpPwsLl3f9mx5kgyCFIZKCXvwIx572fkDHFAEiDvqnf/a/PzVwL4qz
G5SHYRNILv/eS5N2VW/Ct9OQbTcOdBhCEechRpuURb8flyKgWRrziQl7SY7dUNyPmiBxtZ/K8SmC
7epvur9gu/8DYamgUn1vlqYBgDzYbj5gsB30/vokAHiNRLtx+Tlygs2n/aQ6P9/Z+t3Ph7o3Iv/e
oUCrNBxUB3Q0tEV//0yYTvD7HMo8UMf5GRc8NWCvFms3SpPhE6g+f/r/Y9B+fdbgj/MYZ5t6M/9+
kOOT4wZ/f/X7DMAJk5OhDwHvTijvZ3p9++d7DKfUgCX7cUDk9pc8C5WfNJ79Y9TdxtZ/vnegZ4dK
Aqw2o4pAY9V2A1wHywouQeKKt5uyIYGCbcAIOnvev8u3JDYcMwkGVdLt3mCGoa4ES+X9O2gc+X4J
jpuATY5Mwe4taBSC3/zjGM2zIh0gwfsxIw8/v8ub7KyI8tr++R6hbd9def/F7TMyVyHY9I2hNgI9
+sjFyIXrN5tzII233/8/JExUVtPcPcpdpwirxoPyozPrUe6vohr15TyhpC70QNrSLHoHdpXNeVmT
u75PhdXZGOW6bAZ70g8+VYWuSDx+7seU0k9IpSSZdRZdBxIHV1nfCC8KOPvcUlqfVG5Qn42dcvxF
VMQs0EXoiJOgg4tey3tVLp04TFamjvMjEffjKuvZx9TU5NrpqD8cubbqpaYc18dtrGh+RRK/Ecd2
rEbXa1LeNZmmGWlu43EwOse293xeuFrF5WIcbDcbEzvMiHGJFwrSfOli1oW9btrMOUlIxEZdmUyU
iwSwvQj8NOMewXmRzMvUj65QOFQ6CLt89EwUt3wN/IW9FaaoLjht8NqKOlziPr5NKzXMIxFFnnWr
KNZti/EyxtHlkJDkjMfCj1fwFXIyiNjPZnVPolWdk9poA92v8xo5mz6hvZZunHVrY4Xjjbki80ph
1XutDNvZGIqKzUfq2HPkpuykVayfo7oRaN0oVRVH9aj8T2MmxUUpmH9p6gHLtfFr4sxiW7L0KLXU
Vp4wfvx325lw7hAsvIQLAXNQtrpq+vyQqyI9qksBc9lkXaQxt76rk2HojuqmDqTnBGU4FxEfz6s8
oJG79IPMrBLEEw2Hl3Ya191qiLsxnwk5tKFH/SpeyMH3V7TI8N/lSIZMj9YZL1UqUqrroBPRijqu
TMFGyya/CrbbGt15k1PcO/OuTpW1S9zEg2vXYcDyTGdxyiK0CexoAkAuRZqxVM0zSz1clfR0ZH43
710/n3OVo3XUjucy9PlchTT1kqToYi9iJtC0qDIv5KrWpqmt1OnokEhbhrt5OvqtZ3pZ6twRl0nP
ZhnD66AxJ2yQsR67UYuoOKXVWHkNS5a0z/xDkeSLnCf2ynHCjz1BQhu4zSIY+1pn7fAFud24ECLy
F347XLhpbNeVCcP5yKv4uMocd10ymixqv8KHyslrnVhk59YJY53RPjqkTVosOllER046jGu3AtXE
PMVXasBf81pSr0KB0HFYOx6t43ZR5KKuD+Gc23hto+7aFCY9NBENjioumtk4Zu7clMOycJRnadks
6FjC/DjVLMqc3AsqRzm6RHHoBWF4x8bqb9GjWCu/KDWv3FErahLpuVR2M9UMwXHO+lzbaCiXVTxe
1JFjNSoipFvMfI+aGJ2B9PFRzAbHaL+vyzUipLkr03KYyZDA5ICyraqynSWiJDoPxnpVVNU679hF
RdLzREbHI/KXyjSuF+PxMuL1snCtOhRBd25VtM7HDM+kO8yDGGY/4KEnW3plq2oph/4kxk6vFWv6
hSnTet76o9WBTz9xMka6yzM7Q1l6l1LXaJx3fBanYXMROfmJrBDyVM2trmoGRjCSJ7TMjI6zvtcu
7CHUQNbQj24T5vOsN7knVNvB2iotygEPvsQ2s54TqmYlTXoziiHSFRypesjBXB42hvi690l8Gqo6
XjWShDPQCvQxCKuPbWznjoSHgsMRT3tJ4026tWZJ44tSy9g6R2WJ6XmEK35YlHXoAWBmUfal+iKq
8G/Xsa1Ocf8trDO0CoRtPBtVqeZIDh5zfHXYDBGZWzDrH2vSlToYuVonsTj3ufnYtbW7ADMhj4rY
6YRnE15/BrvSzHAr/FaXpI5PY9y0XlUn9dIFoBZuUTWnLGDhOel7dWJ693w0Tj2jcfbFBhh7sWo+
DH22yKsq1H1cCj3m9tzyHKxLGGq/ceNFTBIC4hV0E9LoNCEheIfK9/oEqWUU15dpnvAFzkb/oku6
k9KpjNejOr4STnzFAhXp1Gk3dlR/8wCvccM4rOOmXGRp2usQdwvbmXXB46XCsQ+zWNFTjIJq2Ulz
k7OBzZkZ7cqt8WXpiwQWcFLIWRam7RGrOvc0ROS8UeVxasNPPMGjxuk4dws6aLC0c+6or1R11iOU
ecnWlpaOPJOWLG0U9+c9QJfpsg0qD8yo/Jr4Afo7ZZLPDBGgag71NRbtiRjaeVslh5By1QvWVvjI
8Fjqqi2jyvNVEXrJkMpl2jfjOizqVV3Gh23kJ8s6dSMvUE6po9ZZgDNLvdFXQsuOqkwXtKE31AG8
dF048nQYXfoxzKijR2Gqk7SJHG/o2mJexiy8LntOvQ43x31UgU/o0itE21XuFyeqHcGxxkrNsakv
2sGeVpHIbto+Xyk5/B2LJJ238Dy8T4rEg3716KgdyBqZDC1o6EvsBYyNpz2jaauZX5WzZgzREYtY
sBgcMmjbBOSLXzTlOXFRkmvH1Hk5lwlYpjYj+VngtDbRhQm5V4NfK6MuXw0Fi2eQqJaLvCmbYxzk
vhdhXK5U40baJ85V6HRb99wFs4Ir7Uh22sG+rE9OnuYf3KBs+xkdUhpEehjj5jyPHblWNhkP+5Zc
0d4trx3TOsHKz/ImWTDREatJijqjKS2GdgV+Fs/bWt1kTnuGQhF5Ne3qc8vysy53HK9KnI/ZEDYf
kj76bA0xi6bnxWE18s/S0vSyj5JD7KB6juDxZjhPq69gXumqQ4O/iUdk5h3zzZr0Dp7HRRsuecoj
LWWZeFlC4WFt+0UFgZ3nrnROgrZLPpWq7rRqrfzGGxbMGlZizUKSbgophgvROVwnjfxCElZ6mczE
JyHGaOb43PWwCOPLPMhd3XeuXSqRZpqQvpj1dKtEAFisSU+SRSUjMMgKxAuMzeZZfFua5HpwHXGu
VN5+Jradu6oJT1M3YbOhBZct4hJlnowMDb2xNFSXrkmP7DgWq7hpKMQIeXCCcLqqEz/xHCbKedOo
4lxmuArA3IbNR6cicjUKXn12RrUq6qG/bG1AF0hFKvLUmETHeV3fVom8AeucLirF1awxfnMVxeiI
50QtS2WGGeucaO6XHBxEpPisxqT1QuiRzD2niPFpTkjkFZhVxzGyo4Zj7YfjjHZq1RWon4mwukmD
DHlNn0borCxbdAEG0vZz0pBUal53YbqkEIgvaEYTcF7Wyb9UQpGjgA9skUIs+MntDBm8Qqay1w4d
yEUWEnSdp4xf0ygPdTXWgdJ+WGkHpRAwNDDnWIGxHJmE8DhrD0UzOjpq3FlO8AcfEhUCepubxj8M
VTrLIPLwQhm1QehlPsq68Mg0nVgkWRtcKAcCUXQCgZaX5e0no8Y1x91t4XO+rEoxzrK67OeNH/C1
nxdYjz1TGpzkElA7ZDGttYracpYWRax72nxta1p7eCwbnZc+mbG08LXxK/B/SbEKaV7qwS9rXUqU
rkiNqQ5N3B7mbjf3DTmNw5hcRZSbZVpyeRSFWXEU12HmJUJdDGO4SNvKnJuwpUsXXTdpCAFT7Bfz
OPOvUGAynVZ45juUzHhYljPLjJZt7B8aPuRzUaWrMYd1l5neaqkw8gonL72ItjOZ9hWYk4hpOByo
1bZqtRyT8Gun6mMOAf7ClTDFmSqv+iIv5lDhLzWLsqOOR8MsRjKbQaoSw/JwaKoDUYJPTIt1UdBz
1WV0yQNyk+bNVVEO7IPDx491BnkKrtmw6LuceqasZyUdQk1KZk4c07cLMzr4U9oZq+s0y6762mYe
xjG4usGhOkbG0aRIvThkTqJxXBTHSTZeZVXZLwoLMV1U+NFtYtAM9WL8OEawyvuU68Glmea99K8E
So+rsKGnhqraa6r8GwS/ViehnaN4LLzQSTBA2n7oQxsuxrTJrgyNo1lKm2BR0VzNKYVgB1eS6cGJ
05MkAOMydEm2UC6rTrn0r11rgplKer4Mu6T/WA3CWSjLkTekAqIeVKoPbhmf5v3QnGK38LKi6rzR
mkSH1B1OcawOHTjP3Bt5QTzRtq2GrZzdsSTitoB8I0XOFyzHTVDypUC2OYY0d4DJSBZdOq59mbTz
0XGWafjNkVWjEbfuMbJxuaoSc1ZF5CjvQzCPYSW9po3cRVlCettiQ5akbpe4YEiTOD6CVhxwoLF7
6CbyiomQaBKNm140N34TXBdFAuunIB+b+kQU/lXRjrWGdCr46ji49RqarutoHL2AiONRyb9lWcyM
UsUyAeeocSDLU9/HsXZyFx1TWn6MO4jOHBu7Xt2MNtKJDNzTxC86CM+cs4ZXrdRJ1o/gEmIfHhc8
QaVdpwwXg5R2bWAFfx1MeEeSDtaI3w06JNga3dG0bnXIsi9pEWfFPIpQdgoui466L0gKAV5hxAyH
Jv/Y1bhetU5feW7Mk2UcOYHxSmzc0CuSuvyCOxR5fdcySHLK6qprZLpu27BdQ1SdrJUI8yVVOV2U
wxgcdW7DFyZvLgczBroq1Aclm/gsjxz0jUW2ORrDiB+WRJoVTofksCn8YcE6ai5pPhQzafAGcvj4
JMkpJPiB+2Ecg9ZrbREck14Qr4FXdZxA5zSdV2PfL0nRy1ncQrbUCuosatj7OzNRAAFAni/bnNBZ
0DuQVFVBrOFdI8EMuA1H58T9ENBGeryMyRyHqf+Bo5qvRDpcy6xROsNiI4IUZgyC2pO8SfOViYc1
M+2oTdeeoqyAsMKGAnyx+gobIaJZBae9zuIsbLVTshzCIDPOugR+vVWd14DuBLyHcA+y/gXFcQ7M
APaKvo8XYeGma4gb1yLLYy9Ns3YB5orNwZoPAD3L52kSLeOw/ADJlDxvYocuIRUGxoX08Zc2UQoi
aeomJ+CqwQt1kC2cDlYd5TaXukxiOsO+YLpJMs9pIf0oEK6OxGBdzYM0WtmEIs+YMtZJbd2jOqnq
Q1uQb9XYnAwqNXqbW+AxOkVg3ef9GGRnsQEYi4TrWCV4jtK085zOQZoXUT1LKukcdTQ+i3CGdVJk
JwEXnwqp7BLi68rrS1j+tu8XOXKXQQd8R1ozyGVYOCyaJIJfJRusI3glyliUH3lRnwzlEGsz+LMx
IHNgGSDPwiT3MifLdVeH8Hgp0DXEem7Yg1Vmrr8Ki9TMx6RkELQMhx1oqtf4qa/dpgYbyZCZQQB4
3Yr4OhJsLWl11tdFv47sgGeQQh6Bif5U+m2+oE0/h1QLVjIahFe3ttOgDe7piBq8lH0HNMoITpfW
ZG1KdD7EzlrGzXxseeJVFcoVJDpj/rmiDtAmXdfJBU7RJdjOczwEAzxRW88T3kHmJTsvMJAO1o6r
x7HUDTACM+RH3WEIxLNmNL/O60J9jAMHgJRsWXVVOOM9Ga/g2PszMap61pcIz4h1F7VlQlNjYu5B
oOzMeCoGDQlOfJn54Z1E1akd8VEi+YYgvCjhhTkoWza1/GbaoYQ0NxrmORpjz2ZqVsW5h+Iyno1V
+62sTeKlTvI1rJxwXlEMSWbpeAkuCiBVJHAlY6yCWZ4DFxCiEcKW2P8aF/GZCcFAe7YxvPdKl4oP
WdPiQwdi+lL3QYp110JS3laDgS+BJy/bJNPKLat5bvvczMJa6K7iR2WGjozLPB73GQRiSdosgMUJ
DsFlMZ2MSFTgoYeqOXaK0SypxanSglOzjtLKP5Ng1WpdWGRYBqFxFUrdQ0ReXzqUZ3aRSesMC+Mk
nfEICoFq45AjDGA+cBMtYthqW2GdwxwxvwTOoXEG97gRkl7bpBdJfewjZYGx0E9f2POM5b2BmADM
U/jwvqQfP/7vZZHB3+9v8Pn5n9vXLf38Cc4X3nZI2emXtkz8j2/9fAvQlv3+8UqgCZ9+/v2dTb8g
23978RkTf/P0PUaP5cnvTDylv+PhJ0dZPuHit+MemHjOD5QgBM6qg+MdYYf6TyYe+vq2FTPo/wNe
HY6vl8C2PxDx0CxDoHsJDuF8eKfTAwuP4LQbgqGPUyE4vEPBifb/DQtPoOL2hIPf3hEBpQNFHyyg
ORcOm37OwafAy+SoSxhoml83kDeXtHRSzy3baPzEWFMmG+oYZoEYGexAIQ/pWdhDDuK710FuaO5A
FtIn4lCFbGhmCVCE1apTWWpPUpaVzqALICrLa5bUMeRoDudpTLxACIruRF8MzXka9iLdSMlK/4Zk
pOKnAY8qYNoyFFkQhULomX0IkVt3+SxImUlKXXQsy46RAO1R8yDL0HCEIf2OvwGxVMCYJ5DuKFVA
UezZHMHWNEwVbNPYnp0G0wXIPq1TCJRFTchDeed3RR5XqzqjKV2ltLVGrEYb1OAKxqiElx6krh9h
f/H7228rP8/vv93YS2CPD3R7wHmGanv9SZ1kjIm03OXRbYyAuYfsvSCMhFop7ACPbfouMPXMhHVA
Q0jUnLGEvJ6SwWIoqIy8I4c1D/MtLVFUxKBT6N+q4NrvhYRi0lMZ4SxsQiCAg9IvbDTaLsvnMvZh
5ECERpxbDlyEi2fBKAJRLVIJ/sYFQ1Rz/jUBf1dDo9aPstfL2GzvSxW8Wwjq/xhOd5jeF2KkQhQO
kbfBAGuO69YtU/t3SH2cB7qLoyb6kPvwGrlah2GBMb83ePcvKNtxe+jwnDy2gG4QOKRdUQZdBmI7
LU+gCVgbOW4fkltHpKICdrBzOduAIjn1uhgjkZ5CNFmgE5JUQ3ORWNcFRwP7kFKYlN9PBHT8PJeE
YdhHBC8f2W7Uh4ahCQA1j9x4SHL/xldjzsyyqMrMH+aOn1k1LAcJ0SGe/f6W/3x4ODGAQ3kJTqLb
dpNN6nehCP0UKiDmlvIOtHwxID4iIKBM11g6j6RP+VfTwKxX2nLo4fhauENr1LyNCrfsXlgIaGLJ
xLatAHqlt4oKtU14odQECjXGTJW1cw2bjEXmrHqIhUAhsr4I4TV1TRfTkXpRBnETuHGFCUjFIhe4
9Kzk8eDlDjL5hcrCzOSzihUGn2dtlNvr38/Z1p7+rHlSAbvBXDixFLaDw8v8QFsmtqTpfGlcyAeu
e1MbWARuk7gwWW7fEebo3pDWuShxUm2Vpu6K7T9RGTT/7WTBKTVweCpxoR0DSBcwbc8nS1bY1oPl
xZbOccCGx2C9xk63g1sP7Ij4DOy+hcpSssliloNFNVBZQGwlndhpE12FYG23ln8IYVQejUBC0z4p
i+wFs7J9IdtkvrbdJBj2/2JAmPOJf+pJl5cqH8m19TF3snlc2zJtzoB7isrc66qhAuEckbVwrRiq
rICiTTIOzkVXlv4aQpw0DrxsHN3hKAurvPZ1DnVxH4gF5jrpOc9UMAKBQVQPJhE78YDyQ3dUKfzW
JPK7qnpBTbcT+xN/RqHqjmCLxTYcAIWBn59PfDeMfWRGlqxE7piEeSLLBPnKTQLp7Qvq+c9bwcsH
objOYYsBVCenGGc+zoYm4MHq3hy1LNkupx5XGfzz+1WNYB/Ck8cC+wulGSAqOTwcg9Pc2cQOgr7l
VZu35VfBgO1mEDfDfu5K+z6UgY2HRuGAw/KHe5+QNhSuAXEKRrJEPlSWgMqtCa8WTUdeNlN06pvg
4AUIsaBvAUHXA5jHyWIHPsNCLlGUX0sDtqGaE5tIeoJRSIYjYpsBQFZ+m46fsrAfBqGb0EDC4oEb
6/h5UI2+szIZjcdPxmksP5UR34Y9QEFlqVomDdsuusISBYoxtIK156WJk/9L2Lk1x4lDa/sXUQWI
4y3Q3T7biWNP4htVnGTEQUIH0AF+/fcynl3fzuyqmZt0xW53g1hIa73vs8T+uvNi8lMTc34sxQNi
CmEn5xqSU0OQW++vFZw6RCTJxw0vyw4uoepUvpDlDC/0iMgpsAFpk/7r6+uKRVCXKhlGfIRESoQj
hxN4ZDyrysX0PcCw0upcO5O454zIfb0zZqKmQa1uUhRjjIpwxTKkDN/maobL6GKX4NYpK4bsyelZ
IvH699j458KE0S/RIYGtzbOyQIv/P0KD0G1mSa34254IyG4IwLhUS+PlKPk1sdpj+vv3b/znHIsn
cGTASZCNABg52Jff77HFxEvvBfHfyG6PYPQ2Oyb1dCknpCSF03nxRkeyIwjhIq0Luy8xXSJO//0w
jgev/nZTEDwWNC2xHEOWT8Hi/OM4duIs3OpCvIpsFiuBtWXz6JfUvcYc20/LnJwMLeXwBB+EYR5V
fS7ZiVVr6mQD4MDDhFpTpm85rYrnQAyv4ED5pHCf1yqCn6bzPchbBFHcN2Oc0UE1GS2SYwrrY8Qh
FDjkTNd0nNZjPnPAOh6Px5iqrSGTIcFd/v2M/zlbAzcC0APUEuYrChdUOr+P/FTQfvZ6KV+cnWOk
5rkxKVJztx9xi8dxZtlVn/iAsA1TTfDC1r/y9Qjq1nFX2NGn9JnCfcLxpnrYgXEMKiXHxK/3JU7O
mju1DJc93ybcddRDWCZNslUCd2eZaNxG/3FKv89smDeR9WPvd2xPha7SIv9nMM3x2tMRxvWPeEwR
NxmB1facFlOO5doQwdIr5ys3izYWmUnLpjQccQaFIU6WdiVzKF9GKI3R838c10fZ8b+WEiS8BzmF
YjDGFpsVumF+H+w4xt1aDv1yMXsaQx1P83Bk3ha7OFn557LPSN5auTDlF8iEFEZm0aw5g35yiwIN
5SaDaKqA/dylWZjH+EnQnDF5tUGuyeUDhe2XhK2lKSaib5CaoEyezJhmsz4Jbvd0bWMZF4uAEprH
A4fomUhSPNUfs/xUVC4ij3QWiQ7Q4HtXozy0rhiSuoF668kV5IxyEB2PRoXbk3OX4x4sI/xZDzXR
l3hhXFa4TYttQvqY1qa319Nfo+l7keLWriPYDuLkXRoh5ZNpVfGHObUY7gSVpC0fyMKPhSga0yOl
UkgEcN1i2DyAK6YF+MHezIup56ErVMlH2wANITiMQq8Fvj8OAZe7Hhn+xXzrMb67rrSh51I7oq/L
OJqK9KQqia8UUxiJu4kRwwNreRDYNAtWuOYjfyHSjjV5KLa1ztT1WMTQ4G/yxRlM8mAdJtz+td8W
ort+sqJ2n/0IDRlcEcCZCppgZCXzsQDkhko5fap1rUp/Yhq9NvpLvsH4ll/ieDvmOZpMcVo8yHXx
svgyKCjQrEOcI3U+9wbQyNiKpFrMn1uZ6qW6yYvg07ckD9taPWTCU/VprusReuk4L1HMYYLGRVhb
8IPIG0+z3HBtOx/S3WzQ94OScJUQ7nnVbtlG/d1ULys8SaRefriZo7oyWC2HHmZtFvPVvxexmLa+
oxlV89yIchbmK7iLKrJN9TER474/rppG7seKu0oMJQrduecFRDya2wRXXmQZxQXagBjh5SM0+ACN
5W0u+VTEF1Oj+lONM3EhksYsTAJgC+kE98hPkasBoxlZPau5jvhZwOHPm54x/5xvA/z6bfD0AgeO
XA0x2a9hzbkra5j8XJoibUOd9w/lAKih1ZkzXyiC+ipjuVwa3H39+wiU5yuLB5jSdUJ5U3GyXhLw
kMAW5vy2UvGbBJ4GdkEVd4UfVFdmfY+rG0fmPJYhg48+2Md95Gt8QuSup2qLCUfEFuJHr+wzAFJ1
a7KI3Qq3rKd8gQWBootdOWnrrq999alUvUYOq4afw6Jpx3vFmi2b5y6ntb6p9lScNzojN5gBeOGj
qw1WwDiXZ4+PvK6irX83QdoLcnz6U9cThzGU8L3Z6jE/92MsnxUQSFjPLNZLExHJXnzYq+88mvOm
JlZ88VU6nOJ0jW+yuO6HRkYRucvWfD+bdUGrLQjET3GUD6jNV1L/TATLYKQlEKddOvYDXJo5OiWL
AKrgsvX6mAq6ZQv2hixmm5pc+KqlZU376uvg0nq7Rl5qfyxpNiYnIBqradkg+q1xeKrKr2rNSwGC
IDI3okaS2mVAcz6BoJjaHBncbb6skPxp1cvvMYCZu4Ddvm5hCR4RSvNjZQW4cBOMDfdxObnrSsjo
ZgAEdKBdA/+ZeE9myOFV0jcrNLRvXmn/S0dRaNMh2bED8wibuqYKUtm+L4jcnisO61wa26kdNuRN
YRkogjhRw8OWlJiIhQJn6QknN9hBhKsbE7Q5p8qmtzkXoRlJ/pr77UdsKX3IEtw+brFrJ0oNroQF
4cou3ySMiHKdH1SfmW+bgoM7xkh62AKbBZnx1JYDy1UTWZJ9R74iG5Ly+SJRjzZpLNZPwHGnT0u/
rVM7rSt70cBPv5qg4JjoYGF8JYchM+L4sA5XBVAfU4d+b7NQ+ac6XXrezrsbv49C7U3EYvGKB+vo
5kASPtUyq65h38HmNDG9AVWQfV+qItwdUAlALmBB+FK6Ar+KdLsxy+6KKpIAqZKp/m4idLJ3lVZ6
bPJx0U+FL6YzJvqiaOthL6/WRPZPqEmR8fvevKRyVhdnQ3IZlSu+g2978bAqX3Yt9gpQwUFKacF+
bRiQC0R8a08yj7fn1dQ5YIFMb7fJxNYm7p27LuoJQGFZw4oFv1a/1PNav5OgyJfRUPnudrf/sgjw
zpUyvc+Qbl5irBSw4/X6LIiMmtzP7i4yy/S2x3K+ANihUCHsnj30MMOxlgXMSPE4VBFW7QmOHxK8
Vi3zeJlya16gYxAcP5yJJJ7JeYSr9I0rqp/quTdXycbrZyHMfsuWUZ9CiSm3GWcxPMxZvN4Ym/mn
eaHmi6mq7AeZHCaHVG/uIdsEbh5N/GNCVnsbTOmvBx+IbKSt5gstRNb1uoCa6DHnXe+RoXeU9ubT
DvrlpcK8/U3v1foFCz6ApMiU93sSrajXi+HMa5rfDZ4npF0FAJBq32aCeDfzeWeRfJqmqn9iQSrd
ol6Iz8aP+ptabQaTNN/3O1Nn9hZF+dTAWJJfGNmBjvVMgGopp+oqkYG1Tu3ZY+UYufTWRD8jmkJv
udvybB/qdhMB7StdaZWoqrspJ65cgciZia8NrxW985FiT7VN+AOAl/mVr+Y7/oY1yzokr3CYbDfa
cnwI9QipMVfJcFNLlb7ZiFrf8t7H9ygAQfKkzulLn3LwLnWflLcZlaYCfiDm+kb0lepkWGBvO9H7
rqp3AT52X2vXCELnBxkh0b3dIl1irIvYr+ZOg9zk5ySYxF/PmRaPJGTRp3KuBwWWzfQSFqwyn0c2
OHEyXG79rRgmCWLKgBy8gHROokvplmX/vFUAcPrLkXrEXa0Dnjo+YdSkZ9PNBHXR8DYpkbm0ubDU
3cO1GgEN2oR98eUuwQPFvADB5GnS+QQp4u2Kint9zYd+rwzmEfiReYHEic0oNq/cWpQ3eRriefwC
ypqmrtmCBnV1k2Kyi+Fn9m67aL4dvplbcgvwh00j6jLGa4DoEWUcoFVWh+eBoJZqUuDSn+SWRPvF
F2Qb27jUaXzn6zGA+TA6Lu9Ljum0gxi0d3Leh5sxXYcWWyxMN2u0hWV85FsEL5Rg+Oc4iC6JUzEd
tbtKc/G4rtlYrd1WjICYAZwvEvdDtQPms8mWilOWAO+5m3o1Fo2YVdjbfQ0weonY9mdU7eN0NQ9Z
Lk/M5/5+GlAodWMYwhVhePxXV1RxX0IOHU1yPTGjpkbZHI5n6sP2pQDe8BDldYBZP9JsacpsIqbd
Nla8JioyP8HXj2gcUFt6kZKiH4K5PrVpixSujySQw0Og8E3ZF59B48gSiZmttoG3mElXvEHG0YCd
4zAJ6ao49WCcm5zpJNSnSZRJ2Z9UGmQOaiFyhX0Zq1nQq1FX2Xfm3Nu+9+yF9eqN1SofG5QJ4tn7
cjzRippLjMUjxiRRmOeiKvdbvqX8wZDBnl1v6lZpBae4hCSpGiFy8WxmDrjUFFtjqyHD/OpW8WNl
FLy15LzRLNB7IAGAbJKweN3tWGyyp3rpyXOJstJ0g6soEr8eAQNbdvA/E6mmT0rPS3VaypLdLSCi
nq0GSnGygTl6XcwCJHokQn0t5KhBMmp+njTNn+cpTk712svbiebRfTqF7DZVhWslW+J2ArwouzSl
eFyPLe1lD2nKG3TuctHFtdPLSSWFfICq5CFoGU+bevFxAFfJxjYrFqeaOhEUeilkMnu9FDi50yaj
5HmneNQvTReuL2MEvsDgpvTNvk3mAas8Fv+hmHg3jMgvcAj0M1ad4WzLumjtrPrXcWDJG3avCOe/
GGQZ1+JcqnJ8isbYAEgtgFrP4oWP0AcYCrdzmdLxm/QpumpyIuU3ElNzY1NCQ0NNGKt2gDZ3Q1WK
k2YxPWdDcC3kRfKIhhh74wAU/Jh6Un7wwVNC/J1LZuB0SstrAkzgVZY8nY45LSgwSrG+LyglyFsx
OR5BCMp3OuTHbRbHqh3S5V26CgwYiNEBK5RAyXI95/Mg28UMYe1WvksUAqUfk5ZwzCNNEQ1jfs/V
kr73fQ9iOOU4hmbkZV+1Ez63nYsCMdFvKr8WhU3LDiW8Ax4SYfm+EUqufyhUbUCVFSHx2wcpW0eV
d1fROgG1VGN0Neg8fSnGrD8nu5tsM2wRqJY8jO/WgYzCjBQBaLM0nRtJc3K35JW5BVaUcLjtSGnu
wmLV+5SuAe03mUFiOzgefqzrhnsFNyXqNKtykv10vsYv69G50zw6cgPJmVEsrsBXrg4x8Rc2PHf0
LMp+vQWJZ1DLIh1ZO051lJ8iLaBvx7vLX9eF828g/EI7QUDseBzp+MH6MnleUeXVZ7oih/ub/PRI
qm4w+81oSdE9gFkdaqSe4Msj+UB6n0SAUA59ZhNxrtCP4eCm6UUhiNqsF/2YTe7MXKF0LaZ2nJCk
mdNRxrqWbnpIkVOTme5f58XO02MqE790qCrohCmtLiQ6OkxiGd8uUQzAKHssLKGAxxKwb985xMQD
p46qMNIzHiM/gWuaelnIukW1HTIAJ3sv0DNQYsHNt65PsG7xxsK5yLZudhsV0+1WUUg6ADRQgKkn
7qDHkybA0qjt2Vilh6+MTRnQKI9bpXSYvgmZTeOClsV6ZsjV5mvb20j8ueglODBO0zSI+ZTrLZme
aZxGpbuoaBzWuTMbWoXGpxFmOa5DFsllsCP07dkHB0sHp/9LoCfv6GtZxnnratWH/GuOErd/1gHR
+hapAvoBYFfIDFGa0KBu0b4ZQ4cASHWI5bgP9/Iny2gMZhFq+477TSdoLvlmle+jvpkrWAsRKls6
okeEGEzH66vtIShUdysSyvAQj3W8Za1li9XTZR/iFFcLSx6Ql3eCHicnQMWudptvicXp7c0g5zRd
WnSXEUGfyZqroTgVkC8HchNbqzdJOzKsyHFQOzANShGkadpHq+ymnLP7tEfV0FBVY8bc0P2woBno
Mqyl2DZ17jOXEj20M7IR7rMTm0M28JPyPpM1tINZVnc7Ur/qRCNeoKtjdbQGvZtkus5O5baT7GJS
I15VZflLtMtlBXEI0KLJLO6dU1L04mc8T8iy4PT0ZjrJYqn7zpl0LkOzp3r9BHPcbn85Sjf1wNxT
Ds30img73MmYopslLew9CJ1NnBQR6/Xq6vhCQEc8j3Xw5bVGClc2ZFZb1oTZT/PFrHHarqFSfoYR
7aafao/phKk1ExTNSVVmu5Xs2+dliHxAghAd3QgrKkQ6qjy/mCJbRUdFFd6jnQbgTQnzOvlcTQMA
dY9HKvwweCaIaZYRhGM875FDNYIOpv6EdMIsV7bPJ/eTReFQXJBRp3MLWJidwSQ4Gp2FhYnzYlNd
zy2NMylPGfrXrpJFlt+44xkEy5KmTLYQFIccFSrQuweBHlJ01sS5Xb8uuzcMF0dR0bdzUoNGnkE5
3mYZxK0HhsobjY8aefh9UBadg55M5amcCn4TsUXC4LA5jMTKPSix6Tbd7NJVc17rpozQswiPDhem
DAx0aKg0Wq64HlsLwex9H51BbND6k41iifPc1blIVHjacLG7rKZVfRqt9L+i8UgKplGxOzQFpssb
ikvffypHYY6si6TDFTKY4sZkZT68Y4ok24W4bPwsPaH3QUTsJzMJRr7ye7ha4V9BGdn3ITRqiP1L
FXL75A3vcQpANuAflEJePGIaFtaU15+PzrKyq0fprxOIFkPnCRv+8CQDM5NPS3Y1Z+PYam/yZ02Z
PK/pHH8tzJI0dRn2rjd8h2+z7FsDr397AD+UDl1qFweAgc+wTUC11+6aFUZimp93AOOMevRo+pr3
jTeohls1l1t6To8O3iYmgGg65ojD1BvBBRsaNFJS2xC2oNGJzWifJRZdKSxNXNXFOVPleVy5+uJD
uSbnbZ1xlgINmW8ZuDgG3LTPHjUIXPTUYaOMuUFOjb6xYqI1jOBJD32HBX0EAw255GkXUACavVCq
OE1uH9GcE4vhtGt0qzVotVmuWYiF6hxRf/oFfWopRbOsX/PtW4nZwt2GdTag+LWr0K5iVouvy3ON
gmCACiRSeU84TW+rnk/lO/p50cZpElrfotcxfd84+lZCpJYnIpaxTYYq/Q4H2M7g9Mp6Q7vlAmy9
9BlQeeu3cWm4qVZ6sv1Qccy/hvDbMUnRDrEWPn+NaK/CA5SriUAMkGJrOAi/b0M9M2B3KjEPktZL
fCp9vqEoqFN4XZrGOTpP0K34ZcqD8S3WTWR1yM+7nhiNRoyJFo+eeMjQJJX0oeKCfAVZmLDGWf6N
LEJ+NSuIRWxdC+1xxW1T1cwh5Ln5xiIfM+RWIWojZB73xsLKXqC7vM0A/q7NiJsaiPFUPqJNVt6s
OTpLUZFPd9AFyquIxtUrFOOhRBiw4l2lOzmFLF4+O7Ol1xOe3oK2OFf5I1uLxXVez5B4ymWprhbS
z0W31xFajMRQh8ucp45/Bhk2dAbiVmcQ6mj8JLk9IX1JbsFL92cx+uRrT7fwtaZr0qgFjSEMVvhJ
VJz+CdQr7rI8W18qpPuXJKPJu2Ru+hrjT/ImChg4GEFf4cRW90FHw0W5FXddZb9LIdcnZeMNXXOr
jBPcB/tTzaIJGU2SiQvWAzOjzFhIV5X5LVS06M7r1PwxQuzoqoBCRaOLHbh5n8jXqOLZ89iTTLQZ
VP1rpeYkl83o+UTIj81C/TenCW0m2rxjgUK3SgeTDd72V1S0UqjPJltklj+uY68xyy943qYGnqXB
+sECD9soNLyGURH5mG2gn7eLT+HggYaVMZiVa/RrinG/rihM4Rc6BJ//yOdMTlejrNBH0NIMYGjU
VS7PvMHkNdXFGygCeOnodRqKuHOrTnakjeg4HVozFSYO1xa9jTRvCtB75yybffVWzGhDWhutJh44
5rEcjmGHPG8WUEm3grGT1hmT7jpMSOPHc9jA/eGmwUMOMjRWuF7JX7GOtnLpsPcAL9lpUX6bjvaf
gU0A0hSjCcwNxKCGDcJGtsdoHCXVihJmIKEwBqi1p27sPBqGUPfBSB4COjdHuVjZLR67FySnWBG7
6Hc77S7ZGnyKGrbWywwpWbOrHjPDFbpE87FuoVgfZ5IVLK75pWfBlfoPG7E9zZsBPRf4HfbyKYtw
G4E5xsu4LZQXbYjrqnTnf7fnfkcG4RqWAPVgHR50GHYIPGDQ/82FQSqr1rhn8y8h1eEsuyFXKHtI
PhvY3UvZZ9aA0Y7RMtf2wwiL7j8O4Hfv+TgAPHEHQBg21YdLCFPo9wMY8g3ONBvKn9PHAQjECeIP
PQAcERdJ+GL/4ZSmvzulaPhDW1cKNLXI4XVjh6R/fKWGW7XLcU5fqrUnoBBWxQ6rdo2IPSCHv4gH
bHO5wcWlfThgiLQA/6yRT2iARlGfAONMQn78SOoJz8Lj9VhmV1AMD8dYb6gNH6gOeNfQk8MM3pgo
lvMUlYacVWUcwPoNvBCM4X+/mmBqf3PycWo1qJ00SdHUk2fg/X4fzRXldcmt3F4IZiToj6vRMOF3
vg/yxxpXE6rAbZV6fy3T+eCjRCQTWNehEJxtp12gZYOdaxJZ/wJK0WA4oJsQ+PTE7eAu0HJSw4zP
PFf41WIBmFwNKYIC2SSINHzhsNIY/wNjm2AoYJRgKNa1RLLd5lDo4B726BrG/z7GhwEamb7/+yD8
HlG4vAUBXVemeQXsGNt2/INmSPyeFVuhoy9OlBIcxQfemPZVcFMLshjR/l8AxfGR/9/h/usrMzy7
I42RmMGl/Cd4G48SCKEK5ZfFJogQFLArAgrsF8YnG1Um8xP1EbTUpuDYwsFccUdnIGtZdpAx3gS+
PpXFgqkU1W9WAZsAuuA+QyDFu5DsAZFYwwyk5+/LxjR21fBN4NUMqgC8wXE52BSOC4FS75jO6m2E
ORtjycGR5KgJ91e0nx+c8r+PNvZo+T8nf+AywCkSbAbzf4la4IAL7BKogiijCjSErHYiqqU+puMD
fLfMbCfdm0JVTZ2m9dg3xuhB38TckpA3CrRbdGuYiLJ7ZOtoR9Ie+vgPWFXxlac2K7CdwSz5z2zk
u/ksZCHMdw/5wj9mLomRi1bjXKP7VoMfXOzZ+xx5u9E9DbIpRCySOxKbpEb/hKmTdgyrNWjYQd6+
j00/OwNDkoXJ4WZwu/Ebb0KEtszxjPZGmz0XfN0yCBchsd6i4dX3CQW/RxnKrB6mOm/Lnft9B9aM
UFRYhDYkrVAgxuLs6pJBchJR2L/4QqbDK3rZGGrRbE3RwQc+WW5oGFqXuquH1E/o6ebsCpPk2mmJ
ntNbWs9xfEl80qdnFi1VH58Uun+yly13bIpeaizE4UsAGbHeR8s6R59hvZT2Z26KwrzspWOzhDkl
k375VGPDmelCB9Dt5x12lpBNDc4u7dsSaoqu3hMBGfVnn8IlDx1CZdO/art6D4WNY4OaEUXGrPOq
Awea8+JCBaSpBzjF0TRdILBAG+x/9RW2ZcEohwTNaNn9TqRDSMMjW1T/iRTxWsSnec6UKrHtCh16
fmx6MQHXGB1bvbtDezYbhjOFuW/zz3RG5X19aFusOiNWCgIR2u2H2sCXavA17JWsQM7SU4OU/dqz
JeqHix8EuByIoajQtw4N/zb/KiMLeeAaweEj2nrk2eDLrQKfVjfrRqpQPHKwiXhBt+7xw2gYOF6w
EXWGr0PVnun33eo6dTdjYaAvXSUhisqy3cZ8suUFXEoiOFqK3EEQgd0YcDqM5FhUvge6FXHdYkeA
OmePm1delU8jjZCpncuJRKm6nuxWV+6xgFM61I2u64NJLw26uKbXklEa7ahd+YKRijaNKfses7bu
89uIUFPyu2TQQ8KfxtGjrDyByPALO/0PIELS45A2h7w1PcWs3wbdxVCsTdXNK2zt+WvKoDVo5L28
RtnNKq1bAw4aI4te7AErSAuV4vgQHD/grkbr+sgDs37B2beqh7JanMfeHyNG+DrhBY18a/Q8i/KY
8jOHzW/KtvarRADsUGuKy1obgfepj1PtYbZj+PR4JAxYSxaKb+N9AplpRj2E65IodM3nfyQ8HOM8
Z/WI1C2ykcGliGYYctkveAU12EwzDGDSWl+hvQy7RFR9brEhEDRdbV+xU5IdZowXWsgknLc9S8J9
he0WcCgDrrSCNYLIwjcQ/Eq/0ygcAVaY6Ljy0LjwM17DuF475xK8FUtspT2Owc0Lvrb9+3yMIUS/
o+Gix89ykCfF85RntCYtWt/RANCoEpRTfPo7erCVypF7l2N0nBwE0L8GwyJqTPs3DVjn+0EdpWTJ
p3sSDyZ6/nuoo4+3/88gf7wPpHg63ZcpDMSyTWZo9u/TUKjBXIaZbDhpne4B38VS1P3xMwBsJusm
/7hQckdqjjx53UCSXEM/2ZCSJxMcsOKxFlZilFwqON6SqjrBUQFzp65upng78ECG3X7wQ6TasUax
+9cISoU7CPPaxzn16QCatVVyLnxyhVLloLPjj0v7ER7w5znGp0D9jJe85MfJh2LDPk5nlkDcQSKR
YfchmE4SXlr/skcDrCNQPD05hvcjkHa7WRwlTvL4lGQwEIaQ25YE0bWs/XHoHwMaYU8i/EdyIrPy
FMX5PI3XSMjLoC4szlP8tR+g27i7D8RKLR7Xd3AAk96Tgs0IHwjr4jh544AFPi5g9I4PTN3xkjlW
4YXP8XE7iD0/jn+2Bev9i+WMs+E8M2Boz70mCSNX07KVyXpLPmJlGJd6LS9/DzkUeIPDCR8sFlYA
iS8f1TBhnXcJ/Ov4BZnbWLlO6WidhzZeGMWX52MPjRo+hUJvC4d6jzT/g0YqJcQN8HhYX/GzabPY
KeU8IVlEnyepFx7k1ZrJWIiW1xl6aRu6MFRxwIQs3t9DtccLksacPwht8e8GJq54y2OfgGHT6OXi
Dw7KO9J6b0Z8e9KjXnstZhqAxNFtP2If7gI2cjoHgnoXHJLpua1OXGCJFacQzVAsUNhjqQrfwHiN
mG9A3MkJm599tBNBCsJGCGfbc5DBP7ZswYOIrtTYYzgu5K97RmODCIz6Alue7q+kr6RfX8AP9L64
gnlznHqo2YIhIjBLJ5zRxPySn4o9PjCuFVIKfofd3o6oQb/CEeIfwHq1TB5/jfbV43zXYUgP5BIB
jvfrAa0w2FuC71DPsc/xNNcN4O6tEPcEUgzeUUCnR1C73C7oqPjA0fck50D37AyADxtnUb3jM/aP
1guKOg4IocZmVyiQwNAB9hQClOncrhwId34LFey4n9bMD2jCYlO1YqokBYVa87CgkMcww+w9Bs8O
5ICqU1tN6MUaORQiyA4bx1l+80jPaHTj6WLM8FCT8WhSARyI6aecKCkgS6ONYUP/Mh3BYJ0Lj+1b
lg6Qd1JkoKOAAr9lDL2wMIKwVuPi71G246zgbh7LhsBWLBg1aOMJgu9jJMcVttwDGeIBeCKqbUHL
T9NuffRskEyjIN1h5BRvmG8RX5FXO0ZgzOLjHIDoRZj8/wbyOFwDfDHwUenVW1FvvU7eM+zfwB+K
QqsNjmEKJT76E3DIGCgkhJrwvFmwG5+O2oonpXlFR4qf1i8x0yNjoPk20ofPHpt4Ef2zdoPTgE0p
8EQQfMBFBdqS032ZXnfsbZfJxmJ1gKuyJolETlmWOWiN/8femW3VjWTd+omUIySFFNLl2R0bjDHY
mLR9o2Fwor5vQ0//fwFkldmuwifP1bn4a2RlDsz2ViiaFauZc66RXV5mobOd+EPqMhs1w0xcdi9v
8ryWbQPWxwPr5RrAaPSE6HyBnIbU19l1eP/m8KZ9aT4BcoA5i7In3KhnC4tPUOA0H4zc0eMTYJwN
ty0tooajHOMtRlfroO0G2Y8n8CqjMr952bIvUFI6ErJmPX6A/82YUytG0k2jsrSxYfwG12OCbFi9
mUUFlFFqRJKc87mtzCmPrdXUgnp4gvxH4pYN5wAv2d8SUZviCt6KGXn+hIIMnx/kdSFXGukyFvs5
YqvSbAWgnFWk6G/yZ4MFysN8cxvYhoxkFa2B4Pad30m5K+OyRSwF0A8lqvE5jzHMsDini9SJjRuX
yIVnqKkwwxqfDpxV59wjwHaesJqNY2imO+phZk+qaHXyFE5zT65pn2SFgdM+Twg8IGP0YHsbDK7s
bSt7lzhoQAS/oQicBPQk5LAP7GCy4GRqfqEVJQMcMvhKzqekrn1GrWLEFz51c42ZbS1pTlDxnDGZ
0taM/TfR3evYzjye5AyV+ZCOLDz/JD0EiLC25l4B6n82jRmYXjP/4G8KunO8RZA8IVBxmgQwOJ4F
uJ9/+yas/4mhOAeoHES4kn/vEZEvdb1tm0jKD4iWmB0fIkrDf8Y0Y4VritWckxfj+PZYXqcQPIGg
PP+YTloKYVIora/HEk2uA9Eliz+ZvJn/LfVQBmwPZJSVu0el4ffz/OsDAciTOPCRoYCGEZ7kLCBV
CbsoRfTxucwa59z45+oJTP5yst9+wSfJ0n9nLMwbmv45Hm14A/RMScG9fsOlyGRcDYX/8cVizKCi
OEoaqJLnHRbZB+Avm2jtbsYZ9NKuHCtjz59IBVa/Su6j34zo9U5nRIRSaP1BjQ09MrOntEgdCmtW
2m0/Fs+Hasav44wvI5WH9pAGU8oSkI7UnMzQ5XLAtbASMxBS1O24bqeWyP7ggVn0uMoBWGvA8U3L
x8koRvZVql3iye38zGdsns3s2y9xuowsHFQ24bm0MbTt4DT1xL3bDuhuTldJnxvLtD45Qg0CZuMN
QiOjvPznz/NQdhDmf6br2+tVVAveiBOI8erl2lvQPMw2osay1iDJ0/gfpdY8ATnK9MXgYMAykb+Y
AxcwnV1NacZ1Y4gGOMlmNRCr41xUfWsujKcXfFEyvn7ekc9qvD/rKfwsr/B/o9PwPn3o6r5+HE6F
Gl590f9/ag6vhKV/VnOgUQ+p23+ZT6Ml8UpWGfpd9dfDkD6Mw69/7UXNAWEGZVicPhkj8pKBoeu/
6Cor9w/yo2wbFyUNGyQLxvhvXWXnD8P2dOBLcxJJlDMOKDZPusrij5AImlZD3pPhCO1/ouggn2oL
P9kgibVEuVnAOINjLMievt69noOTgr7NdKwh3qGbBKwCYZdw6w3DF+3n94GYMtJX67CvQMds8wwF
0WVB4Ciw82YrhuA2mIL8wiLj8H4Zi8spMEhEy79y2s7dgCuq0MmbQNOaEj/AkfUg3VLs2picKQyR
8NCEFkp3/hhuVejcIE4jdhTxgGjJIN/bLfCL2OaZZDenbWajdCZEK3ZZ3n+ZivB29FK0nJvaAXmS
3ftWI3YoICMABhBrW0+qO2+m7osdJM129SYX5Kxn7fFo76iGfiSpfj91PN73mi9FnT7W8QDuB57U
lh4CN3YSoE5b8T6klYH+du0X387IVXUKgR6L10MSD3oH0KjdZKnzrgvOsefDPuqZmimM9vFQkhnO
8kcnR7bV95nKOuj6nWj5Urhp7kbm8WdegWkQwXmZ9v0u6vjUJBjD1EhrnwD4g2PqoCkou+ZQE6ju
/Nbnt7m8mYNx2Ju/mUkQUWkIkGh1/GqD59lvGmgke2+w15u4Lm5CXUz7oueRRbx67zzZMvzZdfZj
y4Dcxs93Yo0/c+eB7lNjsAvr6lFXbX1s3Q7MaKSRyM61E2/CIn6ICmSRgLrfIhE17N2qaLa9AKtg
ipEHOaDoV4vJ2XZZ2N8C+MwviRjAo1vFegDlsh5RKUV/rOehs6fOA9u6fdokaauDnZZtv2sU+8DW
7k05BdQlRQg/xJ62Ts6/QJndTCmDirNcnrtWFx7sDHRIDbj7QoUD8pWN2UUDnwUBc5X2dk4yt3f2
akqyrR/5IEccNtZYlAhGet4V+/lxCSnVO3DCNsWc3nNxs/YrP2WRt2ygvVa7eQjAvEw1f6dklnq7
CXakm9f3UFrCbdd3X57Wu4wBOkwF2wrHdz3ECVuGqh5Lb9RiRz8oLoQdP3LI2dU+nw0Sdmeg2Cq1
OQtxO+jPBZz5jR8AtrIZCCcv2ExNnl4B/z1XUt3qlZWfW84JzM/oYibt8T5RnI5Q9V8UgOOtj7fG
gWMzBZzGp8moGg7FbPHRJi/vicqcfQQi+qJwCLFlxKYt8j660FVofwQE0WypKoGu7vS0dYcGOfLS
cfZdXotd2UmmVCDyNMdJ/w55oeUs9h3S/G0E03RYnX0OlYECmwuGP6vIs9TssopfIhWYvw8cDiro
DhgZU1Lscx0Xe8E5EcWU3kwJkqbmeCHRvh4FIT1Ig4Kkd422JMFvvRElyy2TML+IE1GdLcLN98A6
OYZ5UG+f1tYqeX0rqi59UkGYELZARdy6JdeAQrTZ5cQ166FuuvAMxc18T0IwPMDiK3YgrZrt0wYw
O5wjfpPKFc6FxoyFYGv2cg2ReTfLPOCYcQ7YRgvozf2U2dH3JvWso5fwqqvFs8A8WUeSjlgvQET4
PyyBnT/GqDaQr+H0CIvTXJKy3zqVHV2IbqwuVQoGz1u8s2DO7q041RuLMPUyyp18T3yTbsdVWMfY
45zWq2dfapWEB+WzySq0Fi4tsH7Ir2O+wDJ9h7oRbOy1Ahcoz8KkgHZmLXyZPU9ETa6/VYNwQVd7
aEM7fXc+UwTbqQqEz5KW4ihq9N0t0mNbFdsYt5mls1QenkWjc5O4YXC22pU+awaMSSOnaeu1vDap
yBQutc0pUk19LAMsWKnAhDzZJjThEVgzhxbQ8gTT3Lrlu5NrxHvErvPkjaMzfeZHVrDxEAfj2pnZ
TO3SEPrBYshr4B9JK6pLxH2Xq1Hlj0iuMDWaE/A0137o5bu85CvhZ4QHiaj5Xi5Dv0NhDBMoPaI4
KPbXjr2WO2CKxVkQtY+t4o/LMdtz6NGRpoZxIa0iPZAjegjI0u/R/YAH26q7spb1PreSa2ser1Q9
oCI7B/GFThcE+ayiL+wdcEHoePmMRma1WD5q5cWKqo3J3SFgIRFzD+yejNLaZfdIXy47u8lCb0vS
5NaLAXL3wdxk7zUIzIuUOl6wAX8N2BetZTnuDcpik6BLd41uiR/FG98uYnXoQJ9mW51DBFx02PX7
VSaNjQveWhdNNH4Hbln/6MPpAd37etzE7pI/Bq1rrT5WAizOloMxo+vf1QewujQ32HSg3rZNBv2j
zKir7GKuoh2V7+h9ONerdSjcau6vciq76rwKZV8eyYQP1hcNPW+bjPFUXEZJ6CJQ3xW2v201qK8r
b/IdBM6dKrI+VuS9LhLl3/7kir34rD93jDBF9hO/hho0KTRfmYDuNHosQhJBJAvHo0q1PuvW5DHN
uVzcKrgdu9plW3HqZMpOf/u5r6vQOG2KwBluBqTZQCg89Nf+VKilo8OhGY/2/GTsOINumv+oZgRO
lyZ/fPtpJ7HO89NMTsKRlNnplvP6aetM8S1dq/FYaDaI8QTCPLL21CnF83v9bxDwm+YqNv75T2vy
SxDwf4rv99//3UfUqMA9/5W/G6tImuPh36NXQNxmsgv/CgCC4A9J7O8S0IFd4d/s4ZcAgCbjNAr1
8P0F28kntfKvAMAVfzioe4XQU31yQgDi/lEAcHJM+BaThLCJAIw0wCnyJ7MbhytAWsfQsiRSople
jyPH+Den8XSfmsegB02QQ9CK9JU5rT/llVa7x4lYJ+tI1sK+pXwOtnMUwYdyRornN0mM0xPIsxBv
cUHguKTrSGS9fhZrQakGQdCjtlFpFX43vUepAVbsKpbrxi/Tl/j4v8p6ufavr6eM2JonAPsgo2ta
v/78ekveey3ZajrR6A5bHLX1cIntieFBwj30KM3N4Z0gpeIcBCbRKEqjhXXm44FVZ60Xj1tvmuRs
BHdBKmZpdwzrxULBPezEfbWkhtPXh2eAgMOzee3Ss9LXzpbSTXVBPaG8KXK0ZQrk5T/bg19doOjS
HNDySq8iPaRXMkaVaefGVXKmW7CZadyDBhn68sahGPAXzPf1Lslld6ea+L0YdbqfVVFtR1iVx9Vx
8/dSYuy2SeaON04/lo+ru9YfVnfOPjuCVjGViIoDlz5ymmmJVnBdzTgNEUI0a4uY6CRIg4DH2tsJ
NJ9icPt3yh7qq64JqI+Ak/wuitg60gkH3lZnzccWXeV4I5cw8sHpOfVDH6Df56/lAgd4TcaNaLlr
N10gD8Ccuq9pboVzvluSTvXc33qmZPQ1pE+i7i+TqskOqlKA2OeIfY6WKnJiIJ3L6n7sVPM1o9T+
p9F7/RgCBUy2s+jDH1kAdmRDjYlAr3R0nSMJkdJyYwqA0JLVS+5zJGm5qytZfMBnDXC3gT9eKvAp
7zRUjrtAr2ioRGkHE8wwsrMVDrVMM+8D1Z6PyYLYfLRk+mNCYLTvbdF9BSdFu5NFDIdg8i2PMNQv
f3RlmZwlVfKgu6zZxeSp38XoDoP1X72k3PdMTlJFxfu2KNc/0Tuzblz0tS7FSk1k0y92Do1tEtYu
T7NIbKya5L+feufI6kqUSKp+7+o0vxRZPP6Ie3+4z22dFfs1Xv1qbw1peMEU9EA7/Id2KPBb5+6q
KgQ8FVX8EO4yA0mW7yJrWDY5gWzYA7Rto6Y4s5rAlJrKZdvj71OBlWIL1sTfqGZ4l1mdJMweYnKD
Isi+k4aM+LD65kaju4O7o6Eg++3HaC6cSz/pr71lnm1aBCjJ1ub0LACIEcmTaE7Y019LiR6311nD
e5B16/2ATuSWlfXuGwjrH0Bck3tch+FjCw5kiwDER+pM6X701i/WiFq7sybO3tFrf2Wpdd3PoT9/
qqpw3MZ2OB10KW+qufxTuVHtHFNIe5Pp+DMl+qHyU9QhomkEf+qPqHkUGx0YEeAVxsUuj8ucuqUz
6hyd8NZfL4O50Mt5EQrEB7cJfFaxiSwQp3d5P1ObRupo7OeYiajb3ainPrul30wQD8WG6lgwzbdK
D8k+tHsV7zy4XTBdI3KMG68V/iYcAoSh5wmRlC+LJcHqkLh2oLQFM65AWlg6OPQZfVMkyICBwm0+
r/HHKfcMqqdBVf/Kb2H6bmo0QebrGEpc4G4av+2Td2FkTbDoqdl6X50GojTJTRy3ZA9kLnTuMiqD
3gFKmKd+KJTI0ccdgJ1c5Boluu5TXiLqAkKbFhRfLa/JP4VTmZ51osIM16XyjpMYijsV0U+HUpmD
FPg8+u4F6jT4zfM6zePGo+vMmTe40N2cqL20l8U7OvQaUrAoNHD8cg3tWyep8bz71vyxivzok9bj
/ODjYgabirTRAXKse14XSItsRiS5UZcp5HnTi+oC1HS4H8pxRXu5jaDgwO6r37VSQuNVk7IP5J/q
XdGlELpoRbGtemGaHGgU/a0oCr9BqS6Jea3qEyDACKJiZY2wFKa5vFlc2fyFvxhcMpCUVk9UJSH+
heW6A3hAHwQaTtXnyCGEH2gI5X8vSjgRwHcmUK+9Km+sOVdIKRDd08kB5EjCZAzlIzT14o7Ycbku
SMiBvlvL+lNcJmmz6ckj2hiPnIADxcX/9QKfVXh/6wVKXOv/ngrGCwRh/HMWmHoOf+PFCUS0F1Ff
0rmAw8F3o6P7txNoNH0BmNrotILHcX5OAhtNX7DRVBZg7zw13vuXD+gZuV+B0BQ6qiiLOK78Jz6g
a9yTf8dKz7K+NkhlZPkYNTHTa/cFQLsuy1HIvxKxNtkjd0nkit08oxgLp3bIHH2XEf8Ph167BaSR
nvLUwxIVDSCu2qtblLYtQ1qjeEgpF83ESMCrCoo8WT53okQncdvJxifITCO41dZ2cieUcKDojlDz
YCyPvfPBVpCRu00sGmv+nAwjHFEUlmI07iR8QOqd6yi84MztY9i2m4WrlKJvMS9WEB0qWkw16Vb3
JI6t32BrbRND/Tw7xFWuA1CA/3tcoaezUyPrgjrS6v0F3mgKC/DUCgbRhjsM1yiMYbqgFGSnVfnY
+l2qb0FFGxlDB0vJ+6CXHC+ff9pb18/P/jm2dX4ZEqUJ21MU6MBbUq87WTCVOQuQ4i7+YRcCKEgj
IVFcgHkw3ImEdBIY8BKxLxvt+wTKIxQ3Qk9kI0QD0BsEtAHNK2AJ2QWXeS9oxxLFq0lQLCzFfhjW
BI+wI/2ygLzJEVle19zmYyWRAZkTQU5Chb9x2+XraUabF2QOLSOpbNmhz1l4vQmjhH5CVl5Uf4kZ
RsknWN1W/bEsonq9fnv2TmrcPMhFKxuhNo86J7GZmdyfYhGNjQ1Xehb8cFltVBHok5hLYFiCE764
KpMf5p6Ul6nDegUg+Ya68/SRmxbs/dsjeR02UDFkIJAghE01B0Ht08K+7cZahEvm/5j6oPOvPPoB
QLLpSgu24AX+2ErTr7ef+Do2Mk/EmJAqIORzAsKjk0l20qrIyU86PxY77lP5l4OrnSTnUTOyF+K6
Na9daH9Eje/tB5+ESObJkCIcYhwP5TCfssDrWae1i53PoOd+9CTfSnVMw6j6XCC20QLrAl0bNx+W
cI1EeVmnXWXghlOCLGbWq4aaRVlgOWhzQOtJOgVkIAbkNpkqp7jMp7gL9HGcJbKNx7cH/cuW9Fw/
8IAgKOg57JmTMZPrs5CXUO5DQZEEGHOrG8PXmILVIGP/6bPY+L75xwG+EZzq84HoRViOqtYDDKOR
fgOZKqAgRI6VsiXeftQvm8ADVoEMNmI9NpXJU4Nmh3ngoKtZPVR66JhccLU5cp62tsBo1yVdaqAV
TzVshrefa/86nwir+iYxZjsSpsKJ2YosqAJN51n3FOFsZ6VW4aUjJZWgAXqxtV3qEMWRY5Kr7+hd
oe2za7uuC6m3WIsz3aZAO6HmwSFZB+TkKcUd3IpE4juv1GAlnl2d/xrVs9InFsnIHlNuZ+FDKrBk
dV5vWS+em64kWXifBKAJ6QoS6GG97pHQYX1WjR8/0QqrgRECAjxlf/QVbDliDF9rjGWYy1g/sJZl
9uj3gpnh+pM5oMDJlnX2+GyAkbXDungL2rtf+jiE7IgUBz0XBkpIgynXGTV0ruHKtSdWJCkjY6Kt
HoFyvXM07JMbqKbD8nXV7GQfbYY1Yi6cLDOKDGJNDaDTka3Hjm2TOTUpEPoY/uWTm6eXBTC0fr1m
Q4felyqtOHEdtCzGaJLRFQx6yhdfYHc2WbUf/QXZ23Vw1XQ7PXGa+ow/AQSMFgVTkiR+zZo5yQJO
bFO6CRnXbQYHHqNCPGrEYmuKhFDMNYxQdN/6GcAceo12agBrKXCu0j/zpiUZbga40lxmpPwNT6kH
ZQQ1KotDHv03kNGFokKPgFg3/pWL1En7lR5ucPIjObXp+0JWAWRJmyYb7yC36PFiRBOGvUTXKHOW
0ymFGhZMiL+iuhuhyo9QNTIQGJEmIDlCExv6fAHPfHkBLxue1KsVmOJsJ0RkoPieqNh+/RIbg/mC
k237yEhPp6rRJY1GDMb/7+8ACGN1ezeN0D/asuVquNhusnrMweimhpK0NAmGWLs174TGrplVmecz
M+cFzcgHZhrD5BdV0Y2wXuwEvE65dy2F16abyGhQNlq1vJ5pvsd2qcOBW8sFl8qmySI/Kz9Wg1cr
aNsuaS56SnqZw5ma0HBk18TAflkzly6B/C2oXZE6DPGQB+6FJZdUP7TlMjGHNVUGnu9h7+3oU1AA
i6GNClXjYj6PyDgYxOtaGd8tsxeX32kfb5GXyMLGB/YOUL2CG4EcGCNWzoQV2Her+yTL7URm/3Zu
K3k1otAW6GDYT5JvqXVt8OsjLQ74yYoHhTVGMWNgSJq35w/nMTNjkSGUXJ8aqOII6qAFxrZzQf+S
9SBDyfCyMg2M3wbcgKpqb6iRX9KRbkNgEVxtMDR0RTFz3KL7lD2Oy2xoiWugzJ4rcAHlMRsWiD6o
f/hmixrXerptgop/t3ZQcIBVNmAbcB1XvAxwwJxz3WnTTGZN6Cj5PaOybo40FCS+tAPrw0p4PX4j
hcXGdqdbRYaBWUhqNJD1cVpEn5XvjfYCX0jZvmN85JXo47mlBV9qaLR5CGz5uAQFBPJdJm5ptJGG
084OJBLiW0QxEwr0viBhgk5R4x4GSq9SoHmzFgnMf9Gs157WC9s/6Mlay31YkrYAQv3Ep/Q9b8q7
TULI3goK6ZmbfoDYlEagGbLRrHCVogpvw85V/WTRd0gU1C6Xrh3qfrsUfW/NiCb1ijFGVs/atDJI
a48SJfQItP+gMcf1p5AwXCJt1tfhQi8rkcJ13GOIMTf7wY0zWAtxM9Zh+DfAF7X3ITlGbkZ7yHgT
5JhZ/2GdPQtUKcZW885IfuUr8XOXLEkSX+Z1MtrqaljIq7J5UuRW2YnDrKGiwh4z+1Kgqc0eitwU
aaZ39Vqv/K51phEE9+ohwnrXt5RY6aqasx7VZhGWPbZXUJEdTG5WtSOrVNkSuV3IauXMd4WtMFaQ
dstG/luksACmgxiamU8SwrT8bugiY5dyMZl055AZjxDAXYx5auTiM39DggDM1cQschZsZ+jZUBNg
G12fs/pGLToAoiyPQdGvDBzyLPy9rYS0w/gxl1xHNENS3PKQvBtOXiALc8kOw2gUkRcfPIrFpdxp
7IMOEkt+WISGboWsUenJY9MOFa8U1F3dAa4Dt75SUAYb8lAGLdHISxyC1TeTA4LQrRE+J9vb0n0l
yWbXOoeDuiL/FgRuvGujuYr2ElnK9tMLX7fm8tf7Sc+KEatstpilGloiBzuj8G06C6SjmcGXbV2m
UB0wMhKiskNzlcU4zqhCG3Pfw9Bf72w6GjHHrgLgTIdvjQwp55PCOidXBhFIqw2kQhqMOSlmd9eH
cNItej7ZGog7PWO7T6JcittX3Em/aqb84NfT2Dz8SqBEPjJtv5F29VcafP9n7iSaCAVJLrBTJIVc
b27AgvyWR1lwrSKiNkz2tmWNfsOjlEoXDgyvztLD11dsyqyV+WKB5nF0BEHxv5MqQ3gTojtEzkpW
7Jla6QP2moWwm1f0yjgjCcfF5w/qoif9RsX6V5IlOjPK6PApBwz9G1RLYPI2/cMHBW16m0QQXK+f
aZcQ/LusPhON0jTR+pV9KS3Zr3dDxa7evOJgFqgLdg3NzSD+LBsxqcbf/T8RMjPPHcftCKxBbQxz
aRBn/4CWWQf5SAnd9qiTo5DkDq4VX3UOL5Ndv3jfQhcIs3+c47KujfZ9ai7UpnTLxvs8a69p5K6J
5g6do1qIGB/luZEAfe5nDgwEAeNr0jGCfO9Zh3C7uVZCDAmHu6WLG3ctFzjHIUFuDtNQesJ4mKml
Izs6ZLqY48K8WDMH79Y2Ntx7WopNXD3UHAzjb6i82FnPtFJ852H00HBZN6h8mshBZTZda9F2nky/
g7EtU/+LR8s+hoIooYGNQFsi19CMrYeZ9Poez56WyJBXz6Tj4QXPAt/Ngjs902f0XRak5tKIrJl+
Sjs4o54wUB9/dY8weWhUcKyoa2JTyrEUvCh+SUC+CZXezhjEsqBJ4GGmBoprMlOZZ4KQvDE3J5TB
hZF2caJ49qhWVa+fJpAh/A5xFnqgE2/WEWamp8EL4++hO2JRcglyBMH5zAYBsasiOqR338MOkfT0
7LkzhDOMnX8/Q8SoD76TqeoyrrOJaxEQlfGlqkYZl4VW6WaOBgh4g/04Wr3Owx2Cp2i5AC6jl6NN
uSRamNtQdB7Tjw03lI36Kd3j06aCW+rlBpM2LDcKq8JkLPxwNqO33ch0a2limdGoU6fIGD4Wo8XE
YmYyMwLYTiiVHf+eibWFwLwZG3fFI1VVwjfWFAsQFs1B+BjVNAueQwpEBT/go1cukfelQH0mR5vc
LCMXpm3fEf6Nw23QRgtv7Gb0qu2OaBIpNG+qOJ/m5HpFRi0Kv0658hDARGEpLudziTs63a4KYY+E
8lZjkk9dN05pct6IyjgVYqBSSZ9CR5uYOEAY0f9Skq+zly0AmU7RoJ1+fTjOKKpzXQLUA9N0FE3c
T8H1OgBcSS/9SAnGo1dpzoHrdob7P4HFmm6LXpojgnK9SXjRuosPRBNaKt8zuyA0TlvKdEh3RrBx
nbPWUSinmi6c5nZF5Dfm0jTkRH5yXXBQt76LRJfRNDX7kd5HGZ61YAayx2hVFT/w5+bTeCUo0MxF
oLgu7YRxId2QwDsmoYrIs3Hm3caM9vl45APVr9tinGsWFbyPO5SI6btT/A31nZjSMc2E0L+nlMFe
KLapxifIDrKTZu8WlRNW78vZpj8j7dH6wEYZaSiB6++KGal2gGXWBLgOQlPHK4inxm5ZbxvXOpxq
ZCxiFabd96mDtVZu+hzhbIyLniVa3bM90OQ88hz2WUk7FGY2azwiNoH0KwvSyxD3ksCTdUZ+b6Wf
yuwQPwF/0AhaLBAD8u9TYi9MSvTs+fSgfvE1elCzvG0KRhPH4CUiDoAp4xgscSyIvqq4dfkpJmZB
XNBCSfvBncZ2vRbWJMTWTZqEcAR1UYhQx8Bv3PHWXwsXVrI128w/NSYTdCsfUSxSIottgnxgm8aR
j5ua/RH1UcyqDSUJXaTawUvRn7ibPGpLsClq6ng4IdiA1W6Jec9b1YCMMvED2wmAMW3F6CG9GlPZ
YJP9Y6O8hYIeAnNs/SPgEWqKGsanfng+etUE+xLFdKsMUfaHcQ71fDdMKLizMdCCZ5hW5GqzJZUI
Zpq/y2WpWiZkNRG3R8McJnJGqJUjTrU+bt77lGtxXvWcxWc031jGG39RK/rtI2Ltx4Biet9xsVkS
tQV3QURPHfwir/maUA4dtiprK+OJOpWDFd/Oz1Hjksc5p7TNJhsjhcM/+kgpzljnPepTJgp8DiyK
aDWDruFQ6njLKdPUqwZaUmcXEhUwNjpBkhEumZOqYklTezRDH6uFm3C/JGME9hLkooT82JAc4YOr
ZkdBsjYGa2AZrQQgZp+mT8Kf/UplIHFR76CbronQ9bPlCJfeOLqlTVfW/Dc5rv+QMwKyQ58NCjrK
s09ThsFiVIrCYr5fosHEmVNiFYm3s6Bp0rCzHzve9zePPM2qkaZCFcqjqYeEZ4Lj9DpNpWmLECDq
MNx7sD+x8M9bowgsk6t8O4P366MMVsmhX5oRtwHJ8/pRqLaAICY7cY8Gr7FPNfyFCacQY43tevtZ
T9nAn+ouChkTEq+u5yiYUb9WpXph94WR0bpf3HIkkEHpymEneoNMOIZJVxrGKT21MRpjJT2gHyPq
UUGxbQaHuJsshKlsgHc1GZ7+2TK/1D4quOvGRVJez50A1mDmp7eH/8tUoX8DHCi0AXDZwKvM73+q
MixdVA4xQlnfEQOn486eC8qEhVyuhFBvP+qXPeeS7w4pBVEJgsdxmjrGjUoREvKb72ESuKM+RjrI
5jvaaJkjAjZ0/u2WOy2hgHGyYUA4Hs+Ea3gK5+ogmwcxtYLv6EEYGzUsKVnEEZkALggnNHdWFCKq
gjOh+fkvZD1E9wFrV3rnb7/76TRTNYUUaYCWkuP2i4zUXA3LNIex+42cBHGzTqB1PwTgfbCAbz/p
dJYdD/0FCrEQJKHMuKfJ6xzHECGrzP420kgnfz80hQnN00y6XPKJY7zGtx/4motHgQYiG2lnirzo
SeE0neygIQtWjInuvnUwwtlBtCAwZg6jaDqERV2LVANKf7FOoM7kXsLN+PYATrhBjMBnE4cCLQZF
70bPPbUsMk4Ku1HVtzZBVKLaU8ta8z1ZjyTM0IQ1bsvUJcY19qU09vslKW55g0l5lT7KB8n5/Dw5
L60BSf1rTnGNxBHRwvosngR3vw6Q93QHoBeb1M5hou/V7JnLctJjPdVgGQQHf+NinfBFBjWSPAKO
tMwp7hspuj0M3dQZzlNKywFa7jRt4TE9MBqMhdU5iigG+Iu5zsFR4NvAHTZXfNN00FK26jlB3+Pa
YzVp+2KcJqTdnzw+xzbOcpSVpu0USg5G4SmIM9ovXjgTglYkWaqctOzb0//LhlMSWJTpAxw6/0Eh
bSSySCyx6q910rr4rDH6UgQc4ToYD+AlZf32I439/tnkGlOLUjA1GtTyUDc8KdBQc9ID8s/z1zAG
zuruxzT08/cemnG5dSWeFa5kEY4EUYuN/ABJ2KI0o3l7GKdvjryyFFhOg+PkzD2Vv3+ynZXfVjNr
mXzNa9KfF2nZDeVnkPQIZTv98BvK86kFMVRX5ZIp8l0kSKV3ssl9W8Rp0vT9t8mQ/u+8TJltkWWN
8azefq//oAwHHZXuK7TT5F74BRwezwv9/arJ+Vz1gwh2EfoESL3FpFGJdNNs5nbYUPAu+Y8iYcO+
XDw3vCNY8zrg3aR1ScEQ8pj6fUOrF/xQe5XGUU9jIhR6rHIqkjozSm9ysUwaIBhg9yXnUwDDjti1
pDpyO1m2y8tZtCWTxzi2TKXInkpjrwkI8qU9RxI11cWhqkUs3789CSfzzQzDrnZRfqACSVtLcVpV
o6dYiND68nksUStC77imVAHmaq7J0739KPdkP5s1xXj5AC6Qf8SOnuznuW7Iqdoyug1k/fSs0SN1
mk+tcfVHTD0m6Ln2XjyrwFVLZbKkLz91E43YUwIEqB9fPKlMPpNY0EgGOiVykPO5lcOCXy97jipt
LNKmzOcz7Y4ETHu66xIepzC6CUteCn9Ui0wRySoyh7OzBmLld1NdmgVfvYynWE+VePWcmphsMqAI
LBm1TcqPz4o7asLw17uhS01i+aWExolk72bUPLj3oogsh7vRdjmTAnl7SoPXy4fwEzKVgMUBLCF+
IWCMvvZrWt4AFCzdt1FJV18g4XuoB1MePfp50Ehy/AmC6HIJ0VRH62LXyKg6lk5e3E1IHKEADQWU
omkM9wlIIsxKlGs+R8Sv/XWx9FOyTYIJnGWY3ZSVEg9QIPtmg/JTorfUcvwPkxfV7xKR9u+5kZKV
aD2Z8p3VZ+6fK3Xk6SLq5gxBO2CWckfWML+zVmsgOCiAJsJu6a4lt1J+kIXlvle6mxDw1+2emnhx
lwBNuCgKhypB1gyorNX5TAlvsItv4AC8dxqx6RQ5+VbYECY7detwP39vktr2UO32E1IYcd+foVFf
3c7KHe9S10XhFOKQrFBJ9Zqv+Rj2Pwqr6T75su9xi6LxmC0j3cooUkAVo160QJALU2szynK6QEdn
P8y0c4EjmGV/juhEkDWPxnw3zF19u6JivcP9NIruwPcRxBE3ctDiHuGE/putVvk5QWFjmyAt+S5X
fbpHvTh99/aO+GVD4H4ZdBqeiukpfYomGL0+rAGPlz/aiubDYBcbmjuXLi0sfmM9n77p37cTW494
ynGox9PNnnvqNLZanDJ3UENO6J4FuxRXACu6qYkDUrDfhfpYOWX0Me0jC3w3UlXNzp2atDhDTdXf
LcUAGgoMm/+h87vwoqJhzmeuoR73YSyGu7LkTneGqmw2zmDLG1jP1WM5usH/sHdmu5Ej2Zb9l35n
grORQHcD1+mz3F3zlC+EIhTiaJxpHL6+F5WZdTMi80Z2vRdQqIeqkJxykmbHztl77VNB1/JWmZP5
7Kcc31YEdOsVQJ/o2pI+t1cT0qWpkTGiMgafflPjT+8pTuIghYWwNSJHf9PHzsKW6Fv/Vonw+Y18
fvuUaUtq749SppLWm8A+ULzzrow3vgnPcuPmixsNjq/7+PMb/f1i+tuHCUSKS4lF/fxjNRjONmV1
4xfvri4k+qxRf0BXa7YrKbOzsq2es3dUylvGs2hWf/7ZP4jw+PClDKAM4gEggdr8sSQwNNGONqL6
d7tfnrI4seKdVab5fpzHN+Bo0K+hoq57MwL0Uzeau0fji+vh55fhLKvbd4+gWMSaix7EQDjm/siW
MLJQMj6ICVfoITnSTmtwdXn4eNYtUxJ4dDaJuUJ2IxkgWiUhZZZyX9K3OqvKhb+PsUG7no3I3lvE
WTGfQD4sSYWAdJ9p52QqxGkCMl8QMPFADzS/hplI3JTLYGwKZsiy5wHgcRiIyhd3lI2q3EIk/5jc
NLlYokp2GZ3ifRKV1bV0urxbl2Hbf5nyuH8EoJbdasUCGHFHY9haZoe22mqS6GHIfXzR+Cn5A+KR
xE0IdIwARFqnkCnZE+8hfHinJJ7sZ2PBC4E5hVD+D+/3shn/+N3CPKAGdTnNCnNZaP5U9fW0hLnv
gvjAxHYu2A7TpyqxJpTadaFfjGFRjP/8dv4QRM1ThVV6Ud2iR8IqiDTu+4+EL5Q3kq3zW1ql9pG2
GWaksJ+0KxqV6ZZBRMdK70TNO8Sb/CmJxu6UJL5+SyCktf2Ha/mbR4tKFE0vkixT/KVzZJkATIHH
Zt/g4aBhxzGUfkFHMAEKBUNB1S7e57Zfcom0L5NKCY2YXFX9k3nq774SgFAUZhbaSGxrP3wlaHFa
2c4i/xbiMerXLmF+N+4M0u2U5GSd6DNZmHVT9NvJjcNN5YfjawxMudrH7Ww8/MN38jePBInzdC95
OBHG/agJnWU/qBKk+LcIk+d97RrtnZlr2lrQOrxii+kvfV53x8ou5CEfLePcFYI9QeTdeJOQ8IPk
tQAXmGi99YE2u3ZWXp1k9z+/Svevd45DAosvFB/xd3ymQTpEMnOTopHREB2XMvy1xHGqSOIGRg/8
JqM3JUuiPTuHLu86jV2H7ytK1nS4fD9gVC3jdVPi3SAlVC1Ne4YfhdbG58xN2n1tWePF7ePoEDki
slclpAwgepNhgvmqMMOvGgPfOy4Bp9phfK+2S4bzGcea4h8MQjt93sZpHChEcKFX22ig7gpKA/OP
ZEDPWcCSWFDyOifBUg0p03dQv08QbqcNVWR7D1GnOMQyt4hZEwABWUMY9AUu/doby08KhuVIPLHn
j0wEOzfPo4CgkOo8VH7bEpNbuSii8YAbB2RFkOhBXZrPRKomL7ilug87MaF4tirFffHzu2P8ZdvC
Hot8nlcczTSHyh8eaCXJefBru/9G17uOHtndnDagk0iUWKuri+nC6F4N7UxKrdc45Uc8k9i5mkPY
BztLlO2TA/DipIshezQb4mKCnl1g26RNzssQpSIgYQ9v7+dV/8dt+zBV3/7P/3p7l0mxTloOKV+7
71wTbK30wf5no8WhHL63Wfz2A7/7LHz9F2TxLJ7LqkFX4XfSju/+4lKcfq6rnF7gmv3LaGtbvzDd
ptdhs9xRvi49sP8m7dBY9XGf0V+3wWu7/47JggL1u/3NwUVAa9dyqV98nSrWsr7fbCbZdaoQiXfU
UdFdaTgWAKqY2d3IKeVdFmo+DHDHRQBmFRETIqTsYtH3eUXuzBkoFK12gxIdA2JcTerGtrrwKZvN
0L6qk3H8GndJGh14l+swCIve0gKUoNG2J+BkE465eJqcbrjtm8pqVw2si/AYp17+rtTknIB2eU/x
WKboeUg1kQxlDJNwrHKUQWcNh9i3k4NyVL4h6aLuVy6s72QhTbjvWJ7zb4UuDlGezxeijtQzkm77
Dhd6j8dJVeEHIUbymjP+kg4Zs2uBFHzFYFK/2WGknseInBET58aHxtgUuky0yCGbUaBTVb5cjxNH
w9SJxvMsGgP6cWNPH2RaabdlkQ7QG+lbXJRmsjHalXBXETPNBM2EZZ/MOM2QmqQzFQ36vfhtrqIC
n2nYIi4P41fwMtEYWJ70dq1wYCrSl8jvJyOOrzk1HZySFO09eQLRLpp974iwXe30cqxoW0rp3ss4
mpn2oakTq2mKTRY/w+yRwWaFEa0J4fDfp0XwHExeI/QgzlV/BRCSIIMwq499mIGZaA13JomqdIO8
5szckB6HSHIC4aP7lUe+aulD4laiv1NC1nt6veU+0/T2S6whASK4VuZlQDJVdV/nQ3c0hEduIPCz
29LPqRu1qsgx1jDzXnnRnF4n7lRibGQm+5L3Otzz3u68KwN9YbyK52kE/cN890gjnMw4hvIpxKCi
uS6QJAZEQdbTynKrmjHdGANh4f0+dik6X07xY3TjddVHy2/p93o316SJelb5QVBobsPGgM8O23nu
vhaN5cJDCb38KezH9KAsEuJBUabWoSpc9QbZ1eM4xcG8rApn62sWWUxoma0tbm4Ll2RiDNe0QKP0
qdazcFS3s4aEkMMX5/xuJwyV3A3gUG4kGc9G/s7dNQfMArJBRbMa7SLWWvyxiEOSCwW+DEmiqv21
RD+xMuxOvQ7O4B489tbHyOMzQoauQO/vbVS+mwEVNnYFw1DFPiwM5HRlKFcFbyi4J1Mcp87Otq3M
JK/3EsVZNqgv2F5EYTQr2wcZQg918QouOhumWBweoRVxPGAHjyzC7TPjyoTdfiaXBndjad/ptr/P
Ca47zXRSgklvAHughti7Y8333o9EK68UOerrwmt4Au2CGD/NKSd33ba9FVgcMLYgPLsjwmZEyekk
DtboD6femombqmW2q52+5xgt5/rKbWuiVtNe3k1GYcOLKV1n56ZFd6f57e0c82JmzPZpaT0u+dFu
7mXvXlPa69Sl+1WCSH7QevJxcGWJoC2gHSWjY9zDCmLV8mSRE3Vpw3N3U0LMQIYQkxN5gTJtxO59
dmPZxZNvEykLmFlhVraQ2EZ3rltgPCrJoQ/pMAQpXSTsX23u7ZvZlYx76W1oRGg90HCN17qa/IMo
7Xlj5q7aeWZq3rkVnBmWJxg/duMchGPLjev4HGAiu+3Pjp/pG3Tm4wl54/xs0fx7EZLo1DgDgowi
Oz6KvhMP9Cf6q2pw85FFqmVNoXvIWpk4ofZVnwki5s2P5uslDHCVFFF6MyvWxiyqvH1Jk3aP8iY9
EZboE+bWRuMiqOsDpJQyGFonCqIkqy8SvctONNK7yhrzjQY5VQoxvdsxlDMT/brbyBbFMq9hEd8O
eYwScIa+FeAl5ds2EcDCAdd8/2uSTIsS1gJIyk3oRiR0WnEip629TmnwvysdDppC77+TnalvdK+i
MrQFcYetJ1/ANHs3cRdVE4ytonuBOLo1IbhfnGwsrhEoJetFQvlAxZ5/tJPdvQrOtPcCcOYtkKto
Q/CIvs0ruz+ruQNPpttkQOeZlm0wROUsunHS3ye2VR69uLXerJZH2rLq4TSadXH2jKrdkwBhXLet
kwVjV/e8VcN0HxnS9VZSM5JLp/zupKO3IkwzD/d67KQBEtpsTawCS2YeXWM5TvdJqCU3GuEABEYq
KOwRa/7aSjsT5zaiZwIwKrKmslReEjMPH2MSPci9qZz21+mzJJ01lZxMRsn7Fu8x6WTG+EUSrhHM
VjU/WMoygypkZLDK86SLVqJuH+toME9zHA4nBJNLUe3qKc9bHd8ROG/cm5EyOdNh558GSF+Bi6v7
uaqX4DFcaTdxWy40n2W1Z0cf3+Kszh+s2F4oYCidNgMxeYFu2nOQ8lQeiTm77fqJnOKosQyYfXpN
7KvJ2RDIlP4yaVFe7MtRNMkzbZWw6ALw/z07UYbz/nouY0VssdXLDaOIej1ZaiS/UB/nd69T7ibM
piKAPM0SjJ7eUEB8yKslvaDfDbok9W2sd0k2EJkbJeGBW5mv+6LIb61q6tZOIY59pFXrGlvkb/2g
/9TH/1Qfg7H6WXn8X01CO+D7CvnzR/4wIuv+L1h8HWpQZl4QXilCfy+SDQNSDZia33i0vu6a/yqS
LQGNhp9Cj80wkv+Ha/i9SLZwIpvQSPl1i6mM09f//d/fWax+44pG38q/87Waf6mR6ZVZ7PA0+7ge
quXva2RZi7ZlRR8Ih6jQqzO+GtBIIot23FK/KivlmZK+qkBBustMCa33uaMlbTBtqWT7YEq7m5vV
Il0xNzlntGpIsfAXdeXdJ+i1QVwEfVogLAqqgVpga1tDIYkV9ad9qg0D8iHmGaZUB3JGWWl530kA
7KpzkU9psVYqYWThs1aenDAdjxzblX5IqarOkx2GD5QpFZ1l90VrS7Xj5RdLaA3BMk5andJFHyrp
9hsrx8nMh9gF3BQkMfgECs+B+DnaKP5mYBg3ABuYgce4uTvezZly3vSKonHFfECdE+iYzcaMl+4d
A6oEdagV6fmuGFW+Q+sLKM/xy+TgyqgWFx+JHC6kSQfMoWlEA7q8mruuyVTPGIoBYyztbF8xNdmm
cyOQvCF374n2SMMxkCpU16YTFq/dMKFHduNC7eguE/bStqxs7A/ETmPjmFECSvwmTq1eOgr0p3Au
kSA2UV2NByRR4xJr6vCHEknbmy+IIWtiZox815pus7GNTG3cqKoNZK/NacAqWq3p3A0bop7iasUK
4xyo2sWTn07jib6l3+4QXtTdNm4bPV8pHvU1wWGTflvDeTNBMcid1eUhnRVnREKQdgJSe5pqcHak
EivPtZtyrfdk03HKkHuQ5fEaZ3rvbc1hGDZDl5aBjEyFVc3s9KU6qyonWARJHyJM9LcZGPU2c3gb
twvkZaMX9vQmDd83t34jnV3PMeHeKJr4ihCf/AXbm7sKdeZ5MDCjjuSpONLXZiOuCQ1o6FrTSmuo
wknjQHHBQ2OMhtrQg623kyL+GzWofz06dQVdpUF6TtbeMab1JlalJTPykSxwdU7cA2VJtfIANds8
dFJAtnNE+CtvQ8PkDb3yF3ydnI6mtlPZLupq8yHMk/4wNFJszZzZysovwvbes9VXHffMWk1IKUJc
BhS5+ZQc6OhYErA9JrAgcj3jxIHJPmax470ucKOdamM3XDl0Ao21o2CFtnA6rHUb1g8OJpNLzcTz
S97JcN3X0fTUMzDdhzOAkEDTdB/OrEaqpKq09noqx+JSO4TprLoyTZMVJrEwcNpskciG5aMb1R3O
Cb8AOpdEzx0AHPCyXZjfZXZlBjhfqh0Z8YirPZ5DEdpgRChDbxGy98HUjZa/LQubLprnIHq/qpY0
4t7pqutGUjG3rs6p1simA9ylMhgXoLMCqLcqwu5rih9pTXjJEDhk0e+XvB7kLOYbqsZnEiOcoMgi
RhG+MkUDJJP+ccThpwKK2Ls3Q6uFER9LYEQ/Nf/pGv1/0TkcJoI/2xWDtxx2b1Mk322Mv/3UHxsj
ux95WDbNoEXW5jn8wj82RtP+hc0PtreNfZ3RI/iMP3GaOVMv4qzl3f4kuP2xMZq/OLTQEQXov22b
/xam7Ye2vKOjBUNyiYpBWAgKzaUK+PNwpCPFq6r7frzA7PU3asDzy7ufLnAYMahbgFHTMR0p6De6
nnWvXWmrx4wzKwEQflE//+nb+5t92vhemvZ5NQh0mDgKQFELvO77q2G0htEw7ume1oVxibKZkVAv
SpcJoALXSQfZ7l8FL3ICzcCj00wqAhscCUvCDjxfFO9+1+nX/I6YtOg8Nx6RhXnGDuJC+A0fujH+
w3Tlc3j038Ol366YcR1SKtQ+EOh+kC3YyzSA01R3IcIsitYuQWyPit4iDkgxlQ4qs9FI14mAFjQv
04XVlOnWTqpmMtYNXvj3eGxbI2Co56zbLikJFZExQ2jROBnZRkhubhjuHyWp4e1awNl/auP6itA2
Z9xgYHHPSRMrufv5ffjrbaBtqdPsR4uJj//zj/7TxExQ3Q9albeXogv9pzKia4dd2OTRqIB132AC
8e+r0Mhffv6xy7P25+8S7ScyYCSnoCuW/1ou608f6+hjZFdtVFwKbzYuRFL1lwLdeEJyxNPPP+n7
3v2Cugd0ApOcyZxLqKH3w3NWsavONRvjxat0+41MwibfhZ03mausijd6TVpSYOkTsw8y2wb5Tw/N
94OdT9I+Q2f6euhmXFaHHz5eCCshpxKMnqgz503iLn3L8uUayElrN6Rql6tJ59bvhrwezFWdleJb
lxOSRGSUDZrWgmpgMbDNOKsV8tFqKhO+mTdN3ypNVWtdmyXBZD4hGntIFHP/T6OPv94o5GYsG0zz
yOJEufP9jdLd3ikc2hNnow/lG/7gNloZWtYVdOSmqYiOA17CL5HnV6dxrkkPKu0xCUxDiY8OFloZ
THHEfAPv0rekscS7wsUg/kHCALPmx8dp4aws/JNF1rFo8b6/SrfxEr2JO+tMRVeFvrfu/Hje0bNg
j+6gq5F4U+u3ilFaD2IgFkFjFBSOWPnyZavP8lreVTluJOZ+Q/Q8pLI8UOF0eNvr6hFbGkI7ZtaY
c5Y6IuksaoowbYvLsBQa9VJyRLDewPZ+ViKmiuXeoWq7M9PoJpoKa1zlvagvHVVM91nPuEtpYyST
ydpg9zP218FLT+j8vVfqW/sYL6XR/FklDXpMNDRvV3LQPuuoYSmpjKW4mtPxK/q07r7XNSqvQXYC
6FfdH+zQNB/q2BiIihT0Oha7ePgFywFVXFLU2q/9UtpVVUvuNjbTg1H7+XuCwID3fikHQatQGaql
SGyWcnFaCkeUFf51PcgRJ3pTb43PCjPH+BoFii5cTRuOIlQiil33lX9Nu4gKldykbs9WYw4BqWmL
mFDkL6PU4ysTN9G9Y3WUun6qmVRMcn7z3LLZtPqI3RoQd7TVSKp+g+kxfLSf9fP8WUsXn3X1uJTY
1lJsT591d7OU4MAh5b6g1CZlZqnQqc2p1tPPyl2EA2S3z3reXkp7tMJU+Q31fmQvlf+wHAKSz/NA
+nk2sD7PCaMlxpObzXMe3vY0XCRWmgRHe/Meh7Fpzq/toI1CUvliFsvKryb+6I4pZ9/1faVfuqyD
g3z0k3reKaI4wwONZAQoqZmX97rQrEM6WdZSkvukrk41PB9ul/SIdQxD9kP4lkO9cemR6AFeIiO8
RmbhCrr4kxjiNfwO2lhu21k8UUNYGu0A2tvRtq4Wp+G14tVxscp4FbxLw8pauS3ypPEZ1LJ5kfoF
PRsGHXNPQrZDDiEB4hAi4mK/H8LtkIscRiSshWzrFJGcA292WDELM7P7QMaYIFeqBTB90yaaxFcY
Jd6H1ivg42u9NLtdYnu9d3GoWMNjYYkOu15QYJ6Zp33L0ayJNxVaGPKxWjXXHHzaItlOuSunvd62
MNEdjNZQw0dnyncN6ZiYOpnTPSOMmdFVWG7GASWTunadp7pGf6sriucUtr48WI3fgYUneekO0L1l
bTnWmMZVPMQtSE4Rc/zdEZRQFfdsxtaRuHAzw1vBFWzKjoCDjWeM2LNw2FXDWXoTj7bGq9KsyU7p
jw3ZGvk6Cq2oXzjn3M5EtNQnxZxa8zcsJ7679rgASZlPMu7BoOLfR4nIXAII8AqukzIJ1zMjHKLm
h6byCRIdUjuAFJDOdA/TWbuCiWpvjSqMHC7XF9XGQPpZHmLGF9Em8+2YIwH/bmX4ECp5fCJScRCz
a59mCg3N/0Q62YqZhWdeYLcnc7LylK1ZD9hzzf7iVv6E+ZSO8NnpC7akqBUZP+BLBo9bUl2N4pV8
3iI+1gz7xm07OHNyRbB092CnpvPm0FEOUfvy8JJwNwprA26KXoIkgos5BE68NsDJhAcLrko+DFQW
aZSq+xaT0Zeqia29EkMUbryMRGZUnSG/x8lLcm2LRmExY0pm37bIHR6MTuNfDC4OISYnkxg3UKDS
ZN+MpjkcChHBfks04T8Ver08nGlatzuRt3A/RzrLXqDXS3MkHgourGxZdK/Ywfwny9N5uiWrZLP2
DH/k2Nv6oXmTNn2W3ZkeMPLDaKOpPndjtxSf8TTeOBiNx005SD66LOcZkqkpu3mnZ2L545dLH1if
uK5KGhfbKfgrMCrzVS3EDohFmeLVqXIMb7dFI3jlm56qIOL/Y01FPxhf10g5F09eFevcbhwK/VmS
A9CuEr2vx+2Iv8TaTKo2l0WDlyngL2IBGX1jqZNRID6FgI2PRC0lHrJPJ+O5gOfwxuyJyxgboLFW
N+rtVUSZm9ITIwDo3mO32LWFblxqP6pfQQa69ZLNmZjH0ov8/ioEj6nWUyPqgQJ3snaVydca6KKe
vmZ55tyMfauT9aFPKnse6B21exlq8oNcyGUNwTgRrzkHeNYmQQHcbuEo+8+aHsqtHKoIt7DNMjc1
Q3yXAMu7Ah6fOmvHbEwC63Kk0yssMv5Tk2oq2uRmwWsyY170D3ZRGvU3yYI8kSjDI7UZlhV7kzoa
3+gIM3rDJjPUV0bTm9hC/bxT7LSW0im96/TXxkePpIFVMY6z3zXGe8coAUmiYQh1SAZSPjajNOI5
sIfIjQ4Vt2UItMx3acEr1Z3HSeT3qcI85ol2j3pPOft5ANsaZPjP5l2F/bE8F+5on7ROZ4AX14VU
VxHmdBA+TivjByqR9l33F1kiS2erYO61A23CQXk1u8BU3+dRbSQvRjlbnmKCoGXTY4Xt3+eXtfTy
YuKbo6MWVsMX2kKaIrSVZJQDQjPjdqRfMO+aHrLfJpmXbh/GiNS6GbN8di7SrXLkjpXSXczhMSna
E9VNuyHjgrs2eEUCJnkWkrWjbRmRjhZUGJWDD93NZG9zqfYYifUUTnobhLRH6+eB0PiHFHcdBskm
8Z941mV7U/h0Q7a9WfnEVsrYHVZj/0ou8eAZmGWUeHTMgrblgLjfPtvhgi5jcurjxI14ojfo+Lib
HBxo3yVWl0FKbqrYujFHPXcP4Vj6/F3jqEXnrNGqYY24njWDvlDfnfMckPWqwfm7bWMvi9eYKPTD
BL2iASvkioSmYix+Myn8Z77wj/MFh0PO/yy/+a8mg8Xz1n6n2fGXn/m9j+L5SG2A2FHN27iIGBb8
q4/i278gwfFdl7PIZ4cFqc0fuHt3UeFwjl2kMdQ0i3bnjz6K9QujAPoxZDj8HoX1b0wYmCZ+f9rA
UMR/MC4Iw8Dd4vzIXCT03uTU0NsHJ/e8AAYmOfVFp3ZzGI9HXlRef63EsF8Ow/TulK04OZld05w3
jOGuLHuSD9tKe6O00s+kSfuQAkLrweVowdSucot11NrigtijvZtSlTwArMh3GWPdg8RT9WtZhSTq
piI90lbZdFNbf8GiljLt9BoOJylndlzC1fxVrzItSMLIxepHtsw9Lrvs6Bd5cRUKK9/1yHhwaBfn
0jFBVvGOrLVUxkdDtWxeiaQIlJprrU0tEkdZ9xWJ1vl4XVZezprm+aepjYgGEu5o3oIw8C+gpvSz
MSX6GQGypqAnWPUWvWO+QxkRvSxlyoWV68YY3f4cmsbDrFOAGG7IsKC2fQ0oe2V9cKxcTjIT4HY0
EgRAYd26QYdhw7CmxkDaPSI/oue8c3K9emeYWW+thkj5OqGGISQoe6ztlL1rzO10V8kx3fsc5daD
Pci1LiaDEsLsn0svCa+7Ph5uuzKZv0K0mF6KprduydllkDylzcW10vHWcflysCIl25pw0St9dOsv
0urHNfgxsa1UrhCMZPwZEdIXOyvyvSo+D/J2/6751ippHGhofnVlFhHHMkSZfQKxJ9PLYt064Vlm
leRcpx3yTGTrqC6BsEPG29W1cj4in6SiNu2Sq861hx054uHBlLG8MWYxMyfQUnJPJuwKGwsjx1UF
puopmhL/VdSu3DBVqo5h5Q73lRrqBz+0k/OMweM8cMBSK8jlyTNysfaU9np+b5d2tZO06vzVUJf6
3kHxBfw1t6zbeRLJOYrseQuvhd0CNDtWiaRimlt0tceRyVInF+P9jd/wrGBcIKkrne3866IuuYSu
m++nsbeuXCyvO1m5yWvvieSlJnIeoEfl3EoIS/uR8urC5mVdmYOzxNiW0TWB1e1DOls+GWltfpBa
j8YnZILsF45H77AyX4macs81+UuHBGPVPk1zW65k1ubo2mPnOq+GKzMebB7HutlrpCWhgu3eMB2j
XprGzNiYVSjeSJD+5tSjPERTpVYSHQdKuNDe4ggiT0wU5pNlZ18Jo6qiQIts81V4xUOpLBBebTXt
Zr3Qb8sYpclq5OB7dDSc44zVPP0SK8MxgoFU4ze26vRGkNuUr0D/IrEIvXhXKH4IHVj+SBdDBsoC
8KdjSL1KI27iYFkM4vqc44Sdy3thtd0XyyOeYdVlxgPglwO1pnssh3qHiR8UCHN/xCN5mt3iCM3v
nDDfuxPCLjeci4OdyXLdVn226lks6fH6CWIWGW6nxKrXCJ+RbxVjele1oJznseZ8nSHgn+OJAN/K
yV4EuU+PhIRpt5Upy4AbijCsiTOTEb1R3WjNyJnRra/qBhxD4PtbB3nXLmwH/QyBIN/V+a0KQ/Wi
LT7UzLWM21QnKL2AfdcGqJTUpdBV89XqJq4Eqtygj2JXGgMlf270ZNkxRH6h31rTqNDnHJkevVdQ
I1N0PbdlttPGjmPONDn0eNTocn7DFbiKwmlDbiAy4rnsl2A6Xz1G80RaSZ5h8smZMrLM4b9Y+VWj
XzFHrM5TERI1b2gvqZnhnIwimjxJ7qOpcgHX+QBmAwLansH564dcb/UNE7p6ZaZZ+SUnt/sqLGP/
1pGee2hbZ5SrGdzFbdJp2VqIIgD50b65qRh3KUPzG53mB5hgaekX5ZV64CHWAaDk5e4GsIr/5LNr
XAhiip+JrEhOcla/YuJ19+yIczClrboQQJbwKA3pqU1dIsQnzT/J3m5uujSszylYpyctTPILU9Zq
Q5Mg2hp+Ga1nWr0bp62tZ4xq5t5lSrBpQq/cxmNqfptF1J8HfFBvtlUvm0s/2y9IuJPHjhZfviK+
AIBq6ke7ngYTiLqIytgI4xvDwGlBFDxd8age7/Wer76InXk9TV21aUfTu/Jo5KWYqsr4GmLywIPG
aNPX8MhzZ3vQUJHV7wqERwuSrnrM+3CXGFVK0Fs432S0NTaVAja4mjp9TmHO0JFE4rl161JdDBWZ
Rx9r069DbRIQCE92pQBdnxNe8asWYfae9vRYghtv/NfMdZO1LAb9JQ8JYGFlAmfcmesJGfDN3Kfa
18oW+rHqPG0LtrG9htSdHxxbIwOdUOzbfBq8RxAJ4dYgV/I+VonOx4lQC6ZJc7cWo9dLM9Vfinae
kHn1LP+4wGaAh6Md7UZrMNaU9SQHttqVU+gmJp+iSZi7wAJyJOf7otcTVrREv13msOz9aRo99A6F
yCrt63wKCsvvbuuozvdlzCuN4kxkCNDbBosH84j6w2+q7KDymOb+OGinxJSbySvkjaKxs++c/tVp
HPJSyhYJGCV5/yXr3FcQo2962H/AT3v1yvGuMGamrPOAy9Cq5aEpxLRp6uTBJInzSFtXPJAvaD4R
tFZ8pf8xPsOqefVUwbn9zU0ABWdHpIycYY9V3daq26FNqGf3TKlVRC55ipnucDYsO3uzGI4Rcjli
3Q9j793UXT0Bt3XDj574O4/p98CNIz/BREDJCS8IS33XT1Q9OxlX5TkBk1q+Viyg1F4LvHIMs20N
qFIePY2qf/G8rinysiuD9uyxbxLx6tDk/BXzELK7EDPglYgdo3noY3RYO5R/OVKLsR1mcGpR56Tv
HuMc7dGBUeUQS6OIUSy1JCuB9iTWutB0EsPIv9wqt30mbmNAj0zspo6KguwP+3nUzGFPDp0IEHX3
F/7luPWJ5Qv6PD4mjX3qfZOGna4xWMoidhli5rU9tchjMZN2GOP/ObKDaPexlkQnslSMICqM6YIq
oL403M3j3DH3jpPhzc786dj4rrZqba3fGcU4kaW4lFvWbPYr37GaqyQ54EiAPjStVRl2gB+hY8Pi
h1jmOjpkVPtWzoyl0lqLDrMddYc+DMNjI83k2OnRiei4nE6AUZ0IeunWUyTqX3vLhZBG526X1CrZ
pvRWNnSEkSkkebkZQrtC7oxActVxbAzAF3v7HpEKPltT7hw91D/sHphnUIEbHxM0M5bxTtal6z23
eo9J52tvL0OVx7C2F6sk/QWkzP8Zh/9/jcMFpNufHeIYN5TN23v550Pcbz/zxzBcJ394MUTw+DD3
AkLyr0Mcvm+iiV2y4TFZ+LzDTHP+GIYbnNRM3LmM6rCvfacSc39huGP6jK9xjUNT9/8dmdin0ffP
A0hgJKSJ+QwE+Thk08tE6U8DSJ1VAv4yTVYEHzUUcGbz3tS/NMq3i+aY6mQfoFRGZRanO8oiEo9O
Fm2sYRMRYOCIboVA2q6iIy10L7POhWaieEeM3dF+STFYE/XS7vos7cZwl8GUTpITMHDF8jrzv+LZ
Dumd+Paj7lCaz+igetmP8clQ0pnmbDV4QoNSrrGdQhsu5BHnIR2+zBoWGO7/Y+/MluM2sq39Kh3n
Hg5kYr44N4WaWRyKpChSNwhalDBPiRlP/38oWX9LdLd8uq/tjnA7bJGowpDIvfda3yJhptdfZKEA
kpQ2APbpIakRzBhwWPFqnVmausi7jWOyVVuPXsoKBbuW+7R58WllHZCracXoN0gR8peMBv5+av5P
Tw3jIcEA+N/3Ph6WAO5/+K+qzOKfJZZ//OgfT4/j/kaWiu7Ytg2K9vIY/KEkcQ1iW1hybeIXsBMt
MsrvDRDrN6kvJnq5sE++PVbfGyDLs4gBkicHIxvdkf8o6wXYxs8NEISfqCF0k5E6n0P8iUHSxTIt
VBKX+xEk4wAfi/sSBWTskTOGc9AuJB1u5Ovu2aNr16/IjIhvBhvkBFsQ5lrK6GgQBrHx0V68oSUR
Sw89L/dPuEmBy8/GwP5smK19pZaGNU1M0CYkSJFQj6HIh7lp5+tWG5MGTTE+85ObadFNKkpMdERD
GEcAC1m9qZF1zSs1TYPw0w6DyXpeLPlNjmgMLt9kblOtMW8jsrHu0igwfQ2mqYYmQDOYek4Q87gE
oHxB4UnwJyMWqh5bxLUEOg7rWAbGoWNWchxwMxw88tiKzchU7UXP+VDrOg/aLxxlkTyb1Kh+0BUN
ccrVEs/k2Nm08SbLOIxBga8RiV+ZbmJtwHmto26hntfzr+A5rL1FePQdqHv62mKOg7cZHThLkxia
jxWJZ/xePtlHE735R7aw6T1WhJENTBzdDl1QPFaNW962jeqnq7EeQ2ttdkA/GGWAIllleSYCpILU
+4wcK/dMT5hcP7viRJJDjDFFBzVPXyMZnTOzneqTCJH1B1lJUTXOCopF4Dk4Qj2oMpTKebOyZueA
o6S6TZkp34EiZyMHB93aN5w/QCW1d8rsuN7NUTScInY52xFVS+6TjVI+CFG7Z1AX8U2SEojlTa61
z0VIIypQ4jEAEnHA1wpJPouZzCAXuk1V3WsPs5lPGxtu7NFsENXVWdoxyIX71dCKy4F6dsIg6CGu
fx/mvH6hsyA/VvpkGj5kSwsgXGg1b7Dg3I0ieGyRDE/eeWQySSVpeg8Sh/t5NGbsOzBdNZLte+OT
DJDzsNBrloR9rg2v7py6xEIL71RVhoNvjniHozmiFd4HDnnWh66DHriLg047SQLRBp/ZAuh9fXSL
aNUY4HUPzGqsAb9t1d07TGTTU4TV5q5yNWGshLLtD+zxzOuo0fQBvGJmariykoT8Zt8GXWjsQsC9
XkDUYDJUvI04EWo/AeN2X+oewZHWekPtR5VtBFwfDYsMDK2uHjbL63IbKsGGcB+UBOEdWywvFLZ1
PcUfZdV4+AT4izAibp9nNsnawzSohmFmcO3kjDPivm0+RnV+Q3ZyeMq6PPY+M4FJMAdIg6hj7Rjm
ulOsHZnpHyxDj7fxTKMPfM28CdSUbnl9gqLFJH/gfTg8xa3E/+VF5XWTRPWmqdr7pBMROXSVJAMw
QUnHlCQanmzwdPaex1t7LEIj2JVKzczeLVDHPtkCFdlQsmZIPCImgOoXvmEqkPSj9BjCQt/Jbo2W
EzOlqycHqmxrPXnFfTm7pzZpggNAysb3qH6OAxlTG2eMs43Zwuyoy3E3aKb2Zs2sNBSOfs2UZXRF
AiZXitVUtc5NM40PFHrhmgJg57aJ9SSUmijauo70j668HVz9nhxSuerVzGVD+rUOl1ZxnwVsIqDa
boOCROXEKq50OgZfksm50XFsvtQqHfbjUGcPON7c26QHjj+lJlkPWdPfIdYxtnXJcH6AuLAz7fkm
rsmyyEy9BQxLa2wSKRFvGj+FRDUFQqrKap2680sZOBZpg87tXKnrdkgDv5JRz86jVCiHC7VNbE2/
VioYbm0cVGiiy989VltKdeFu4mAKtqVqGfIHeKRxM9b7uSxjP+t77UhigriasoneoxN+KmPZrEPQ
/+gPiQeQXleuwJgr5Dc16Z+wpD4stBRujEHbhWr82ik7200RzvJWDeKxFzL4ZKQWwIUxiMyDnZg5
ChyEe4eOWNR0b+SmdVXUeNUJ00JHWIUl0ahdah7dYOFiaVBZuopgwBjr1foirm8tEyt8b8/ODX31
xcgO8T/ZYPlv772mDp48Jrkbg44ZQNkuusHUSV1fMthdzWOcPlfIJbaiozsXxNLdAjbzduXcVy/V
EOgf6Y5qG/RIpFkOxYz2TZZXUz2oPVxu92zwH66h92i3oACeHEytBNp4+JZCnOXgvQMx4taj63e0
xiQ8eWnuequwsGo/a+PO8VNpkLFY4wnAXZlPKyiXJZIcYdwYAVlqcx4xGMDOiTusDNydQ4/gqCmK
Urj83arWOu2prfTmI3dcUa/jbqiudEPdE9FQnonL0W+MJC3WbsuZ7jJuA3PY6qMkk4Gp4V5KKPI9
BeZBBU7yxWjM/AthI6gzIgPVCEEig8V70J6OBXo9wyeAwVoTEyA+kKLQ30POdd9GtwvBQdTuqQ7k
J83rvkJhDZ9JA1qiEgvdb0zrA5hO7ZpnKvWJlWXGIFjn5qkOPoTKpJeSfArs7rMra2s3l5gCZ3C5
iCqm5wlX37rNSkn7Tb3WOfFrvaEf0mhMN0rI6ksYOAwzEYmsib1K9r0E0uhLmoQAQgNxlzXYDIjZ
TM+FgAzKTJIunOo2i/dtWuHIioHZRmqguyXy+SacWtAWefPWJdEjUw62Uuwv4tkgJcDoM9pPyby2
GFHWGBpZXFMLZxjOaAQOpmpWI2+5DbGs8StqkUdN2kCahlr/FEknBgbjOl+UUPddL74GOXNnlDG0
zpyXIhP6mpDSeDemunP0aJWdaKaZK8eoX8pwrraz1x2HIgX/G1UV7r06Xbthj01ynJDM9NXBmhib
Jrb4EA9TeoIXHBDIYRNgqRoPLlUb+ZWe7FSfVceyHR9MugJbMWPKznrL74gGeWvZf/qt0ZUPgTv2
PlhPznWQG9OaEX2/wYbT4uBGhzR2ZU5ylPsZOfuzqMPgRa8t45bMsczPXetci5b7yvqcy1wcmFw3
m4p4yquq6MurrpZfnHyAYSneGjetI4ziWeWLohn2LnY6eh2VuYnrCNW9a0c7dizOPREO4TrKhmSr
s3u8lYUT3KmgPCouepmpXRzRrZ8a07cwKfiJcMP1FI1yrWB23gDQ/jCmlX1Pc6jbVUOMltCRRXnf
RR3i0QZ8BXY3y8Z0Y/JKP2l1g4PWJkcgAerOZrMWxW3ptCE6Au9KVuVXKw73NQ6kFYzG22Bobpd+
NvCzxlcNkrUq/wQvuaCNNz4OTXdXifYWwdo1u7XY5xdPPPc4bEhJSNkDdiF9YB5zy82ghlgGnlIi
dk3rVCSue7LzuvAjW63k5FgN2L58viO0J/0G8vp75v0XM+8FromE+d8Xfjdfhn8cv6jmy/Rjx+SP
H/te9Bm/Mbq2HQ/TGi2QywT7j6rPsX7DagDWBB2zbogfqj4T8xzB77QxKNNQE1Pa/f+xt/sbmESE
4vwXzAUwgf6Tjolx0WT/0DJhro6cGUbbYq0DPvmeFCZB9jD4tNTe67XY8AtltGgzSpVeRUFvXY06
W/EHNtLBsdTxpB36uGjPETLlfJcmgk2GYtXIUUF5CPqCDkxlRw6wrEaMyyGzybPXN/qOEs9YhV6d
+POoDRgDRGSsBXE6j6MsrGeSoV4zgaeYX/XYM5J9QAoynxvlPZZVmIDTqlLoNnZGnhAUeybFRjJf
dwM6LHbKrrhv7JKEnKrVn71UoEfVtFjeF8WQHqmR2k2Zu7FvV/zgYDvahlbPeJOPZbMWmhD3wSw1
BK6a97WRipqpKg0CrHteBAdG4TkGfVaIV6MX7WYeGs+fzYZs8+VEIe6i7nWi37n+4CBx95HaInp1
sFI1uztk9x6LSN4d5hQVIOQ/frCxhkauZUGm4wqtFGqpPiFMwy8yly04mrNru8JFZUlv3ucYbvft
0KhDr3UcXbjDgF9Lm7ZN3Hr+EJcG0ufWUxYR4tTvq6Ex5r1K3C5fyyrUXrrOsB7YoiJutTtDnJTb
ePpucdg9TSmN6XUfduIZKwYbqXTU+W0ZG4pbt8q0r3M0MJ8FG4KPa4zetKwZbyqsoLvL50PJpA7c
2cvGl78fZNZyMQpmWL5jOwW7CAXQkeKo90u3mrcxxNZNQ1AeY72ePGmnjeUpdAVbfPSdRJmdbBlE
ZDVlIp33CF+VsY0sJ413BhaXcpUEaCILUmSJMy0PvTJbespJ323bmPdMpeHQQVU5ufqOW2Xed23O
veBW6TFhSoUucxFDMLKDdEg/5QGqQfakNCN7iCo1LSPr5uQyb2Eo3bvbyJDKptSvSeSwuvCKXnT0
EcWoscqo7q+0iotN0Fhqr9LWAuVe8iWTGd+8Ncum2EF8MfFx1bTqbY+6c0yq+WUuhmnnmrxuAUka
XwebdgjvuTwvV4IalApBJnFKGpXe0vSglW7xUs9ou9BHGaQPTp0rTEFROsmmDdPmnsDL6ZrYi9Q3
yjRes5VDdmDn8ej3TK12AlrEViGIeyIsIN3lLmUBsRGRl63HNoZskgodelNpPoOD6065pX8s3HFK
fBSION2JU9LmTZ9m13kYzBCShW1vY+IAfcBp5IPoaXEMA9eUTA9ddYuKurzj7ZWfG82wt8M05XdW
bAp83oW3ol4INzkA3D0WmnYDAHY+RmadZqtUDoY/ZJbxYRS2viKvkQBtkJk8qIBZVsABeDAk2WG+
MzDrQY8zbpZRUgbmOJn9DtfcDnlJc91RaN+OJLhdFbRb7lpyaDZ91JORrjsMFsg2z9g+QEAwT5lX
x90iFnOe+1mLr1H+hp8nlSR0C8sDwUn2eq68dF3QTR9omJTsNqCQMH7V+ZnXuWYvi6ZGjcUeqmH9
UHuE4m2GXkRoEHoj5j1czB+YkOibOamjmx4k6HHWq/JJsxmbyNrBg4yUhg0T7lFd2xTTLGhCZa1J
RGJB+EhXWGwoWSjEqmN6vu5te7oagqo8R+PcfPT4/gaqkxlKSpWXTrO251ABjmGmT0IupJl0cNN2
lRcWs2/MMB2jfqcUPhN+hepSRo+2E+ozTFay4qXKk6u+XWjYvaKJpYOgjVfgXNiweP24i/Sw8Icp
fy1nvWbKM8lDGWAgLqdOe0zTjMUfmyo5asOYGBwiayufKDt1p9w0PTpFDy51YDGHp8Wq1Nhd8HJZ
WUDtBl+9MU+PWckTKsUs9G9PEY0M62FEpPykhtxdU5myrPayhFnmTLxhVGkXuzFkeYZiI00eh0He
C2s5UBupcV1IqK/UpulMFtXQg99Y/KA3vO2nm0alQHpR+LabBu3AtcK8/vd26f/UJ8fN+EuJ4PpL
9jq8qi8/7pW+/cz3rZJFQ9vDuIY5koTVS+T5P7dKkOZt62Kz/DZB+t4g937Dx09jnOhiDHxso37c
Kpkmaj5CJi2qO6kb/8lWiZCJ9w1y5lsoDuF8Eg6NgPGdVTBN+gi0nVfvJ5paz7jdi2ptVwbr1Dij
moGlkbfbqp7uqEfnwWfH7uuY9Gia6ID32Dglq9mYxXMQd9hKigLXAFLe4cvY2tra5ZcjEEHxloXt
XUFIBwry7JOpKXdt0NreFiHm9snQw40aPYZSnERakDkvs6QditOIROYmSyxeOm6nz3uAI/S+QdOr
oy30dN2VdHw1J6MbF6l6xSRf0Tpmq2bnBtqv0Up2Ax9OAv60q4NDT/pADGd7X3iheURj+Clxau05
znLtMawLe2WCdMHiI6ntQ16MldtUt/MIBzsfm3Pv0pDTUr5kwDcVkTybkmag56HSpT2uYRko2h0J
ZV+ZBcQDTKsWzwJdw41V4ZyXdUug4szRoZCcbWPU8WG0121ZE5Eo5Zme1CO10TUIM1J/oZAybBOn
kZATlD8FkwmXHqh0SYye8pPpVs9EbhD/J9rxiFjgk2fDBENQslpUcPTJPtXWongsywcyZecXosb1
dQWgmc5Z1W07lO8+LQvKR+9xNIINnRBe/IG9fAQyai1+tVePxo6cMP3WSDUNc1paPoSNlz2xSJpP
qKuLHTCeyqcaNraI5UcUdrCnI6YBzVzdYTCeSafVji1pMK+liUChAs8AzBbFv29UGYptWd3hGd0H
7oz432rr24nIomczdR/tJi535ajIUcOzQ5BV6mxmkId7r7ZpfWfuh2yutBpt2vAhBK12NImIhyYX
NvlZekH3WdMpAnyn1o1zKzPjJqfAFshrotFllF/PmywqHgy8txvg8Aq5f2ncN1mLG94NCuw6EfJ7
npxVQnQuhTg6dSIqa2+nagN9SlgJAV95YgvHmGvVur1d3kgxdlcA5ttuOyjN+uAQ8HNl5rb+yeSL
r5upjf2cFm8MLQCd/Va4GNbQtU76FUmcVnsoEViBy0ja6atWWLO2AzdVBl8nzxmuM6lAYIXEAW0y
ZBtgP4BOVnkiHi7F3t918V/UxYblmr9c6T++MgCiWVYWP671f/zYdymBYPQvmHqyqHvYqkwq7R98
9Y6BbZn66J+TUBN9AfgiClZ+aAHU8BH+mISaFNKmJQyP1d9hyefT/SdS8J+WeRNFOS7Mi1BB8Kb5
E+h2iXPttKazzznVKL4jJgpnQtiXjfxQN59+aBj8C8f8zx7Xy8EQQHjU88ji+brLUPYHxUJojWbm
RK15jrSpeoENKB8nCFZPadwqokqlXr2EumO+ej1p0f/FoRnzgiHAAM9J/fnQsZaKsS2FeZ69kUPT
TIcfMA0YY5zOFo+GO/I2aHTFEtRQfMXf5AQ/MX7+UXT5XUlHoPnf/1l+/T8bD8s3h+RMXMDyLuXC
vT+8NAhU9ZLMOPNKIUvBJZa69vW2m6tjXC6HG3NaXL/+ypJ75M8H5VYxxQLkdYx3p7tAZdyFlSfP
2FLkY4E+D+W1jQUFGjSWFtj+JzM2OHgnOtXsorZr39gJx7tMszkPNQq2XeWEybhvaLIHm3mezVcI
5bi1Aosgxyu4loABYDExpWkqAb13zArD8H/9PX729387dzatpEUqgJ7tPfDeJbayGzE7nhHPcq90
GXPTjHyOrduM4hExyZLHyvDz10ddXOHvr5gNidoGXcGBvXc3DPtwJxkthbhX9OKx0IBc1iTSfdWT
sT5PYh7vLbMSN7wnyV+Yoi7e/fr4PPvvj08cC/0yFPHcN++fld7zipTAbgHUAvwRqaTVy+SBMwj7
WvxF9ov4FzeKIUBn08HngHQ1+Cw/PJfB5ADg0ztxNmNvvNcqcny2BMMjusHQ2LyNqWm+Yq5ank6d
OXflLEZIDeXvHTNu7S8u97/64uRYsVoKB5XU+7tWmlpJQHSgn7u25iExHUb10I5yfbF9p95/8ZA4
i4jr8j/A/jQff/zuyHH1WDPYeamGiL5iinBfmkQbXnWOTsqMSkxmCk15VWPcRVudwXrIe4+G35Qw
fcbQMZdXmt2P95hmGK6numTsmoKwEu3CsYtoMPBbE54yyyXC7+hFOqOnX98rtEH/dLMsfdUFym8x
W3jf10yyMOjcyRPnIEj0ejs7Su0v983Y5tWLUrnmZ+7AujdxAnN3III6plMPEYsNfjXlGENj/D3Z
bgZRqtYi0BuQlvp4/+vP+a8+Ju1digqTD2vp72oKbZRdbwemOKOw4IRcTrMgeepF6IF4rAlR/Ys7
e3mD/vQULRw3IgGhAlAZueL9EQmfk4meTs15qIzyympz65VM2+VvRhKuOt0Y75RhN2Cp4gAPInkX
jIHwPHkPcZcisTGKqX0zyp47XWcF0MmXe4kNk4VzuScup6jhrWHDQYi8E/GuTENBaJxoyZoH6SwZ
6czI/yJrhG/w/mvxTbjOaAiB4MBzeXfTzm7qOTVsy3PJkuZ71TSDHXO05LY2yK7aFzSDBmgbEL/W
0tIySi8A4NHWi8KYqoHfjR52rDzSe2W/0RfkQr9o+/eR3XTCB9w7LamaVjCvEdh6aHhpKnyoNObZ
a9KCCDwfYPBaPiorBLWQS3gykmboNrwCwC+kScYAya2Kc1e00ZXb5MlJ5m55A9jcqdduqehRVTLT
njFCp7einLLPOqqTNfBIBb9zmmdwwWMfvU1IFO1jO0VgtPEvl0fyeHJjRShCdVfrUQn4NKLAWVTf
+toCbkOKreNo1VNXZMmwNgLHefA8cttWdRLSwVSyr3HGkGUALw4QjvLtVrq/k1qnXL9g1E1EKHNi
ICYdvoODRDmiHQJ4gScZdgtQpg+O+BU8hCM99DzH7EN11hbmwopilPyKupFpBFQA0AMmmTxTOJrN
KFgTReg9hWiFnqqUe4TODo+cXU7ehugeZFFsDYh6Ey1Ks7y0rNfGM9kmXMgybAFZiOFajPdNPPFj
k9NgQw4MQo1d4pfMFcyezDm5mK863swiEi5NKQT3TnWEiZdM17ZR1idy4F2xDacyj9IVcmT3YBL5
ddOnXvvZpTzHYiIjfafHiVp7BjhpJU21VUjxy7qsXgZdn59F48ZH2bvj2mUf8PvUlqVvxYtTndSV
raR3/Sn3Guu5NDSI/3YVvXGjjF9CunXMsaHIrPWOywOGtS129AMtiMNO73Nj5TpUY3w7VGHE1lLw
Axsya90m+isOq0cNyFh61Rdug/QBtqaXPzo9gnl69lE2lc4aFgiq+FU7gaKy05VpYYLn/wXtZGsJ
q441AYd3omOYr91UeNWzFvW2wcdNkwILLXwAdwtSms3PbI33ZZpypgsEe1d6iFyR1V4DveMOCyIg
W4RJdIqzD6PWcMWmoOWlMJF45feOx7rilawV8cRdiQBWLDlLRc3v8IRTvXiq4craYuaixkmp0TWh
6TEQPF+tirDh0qc9S3ZshmdwrTSj58k2XwOLWUgY6+xX28xlNcoH63UMZu+J7ODmrZkX8Uhns/CY
rEOOmXubXOGrXtU8oa5PtDG/nlqSD0fFUV6xrQueyKl01+mUl1dpkcJa0a3lD5WZd2pb5mMEEThB
gBrRy8O1EC3/JkRl0qxARYgbqev8i9lBN7J1LU6OIlyQaIfM4E8oBIk3HUJKz/cIzzyFde6dPAcD
hoQpUwOQYkW9rJHs4dxTYPESJWdFIdxym7faW04liHPx2DQd/3j5tHnXhcnKqM3xrmTbKdFHxdNd
fdmLpBmglNsiRyoWhtALupkrAhCa1VheZDazt5ESZkAXU24YBI+h3ZS8ntsRn/W07B4nybkX+cSX
4pHkSGnUN29xyc2QLP8EAwt6QYgz76AvLEqXzIoNsPvmrcp4216AA0mKltInBXS6v2wUZjJbpuOY
ZParHNnfJ03Gpa35MLiHkjfTyGAdxo5h4NPT9Bs94pG2y0CncYvh/sRtxLWTy6ctypoXT1OqfYOW
8l5PdDbhJUrEjSXS6iXoAO8inkLWuQmYOLzazYzqtC8hnR/qRvHJe36mX5XlgPm81piD+pcNTrds
VdI5ad++FT+w4DlpibfgL6zJzHxTS8H+ORWQ9OvBmtwT6aXmKx42nKq8dviAlQR1w7ShAJQOLyL4
HSUrBy8uj5AILGgY/aiWbRBvnnathrNrDgSAeQ3XCCPwgrJs3rxwiaxGGsPaBlHaQNaS0+SZBBsD
JLz0sJwBwJbhHPg65ZXRa/Y9GcsTEsEo49P2HaHfw8Abt11uTwsdyY0eJryZwLzwm5Oe7aoJCqW7
roZQi/Y5Hkd2aXbBXYtDBqaDy1/IGrE7ryCYc85aeqNP0GWcxyR162zT1gBEDelxj2RRZr1GOW4/
nEo53/+yCGA1He+nuOCsZGnsnexFHlt7PGGVvRw+HyB5IHZkO9aK6oVxS3lFTqzas92v93VgcFWR
lLnrjBc552FgCwpSIXgi+W0EBAIAQ7ktzyvQj3wj41mz16HFE68UKR7kvXEnItcUzdUQswRY2I3H
jWAIYrCnrcPmzhsDsB5uuVygpDZZmiTzjX2uhIdccR49OJOz1qAXatkUgTZgDyTJnX6Y9MR6NZJE
PErNpQbwEsoQE63g42AsBB1DLiph1nkvgyzkVS+QTBeSB7bHu8s35E3EHrmxWYFUSfvuUvDOg1YB
aDFQwoWUqDFLNzNlStrHruZfkvDCZWmXXdoMhgXH6XJ3Xl6bE/OZYc3k1jgY7oKgI/TFOxXSpd3a
yXwNkIRKZjlrquqBzyaDyGZUMHycyOZbpGQRvlYLVMcvohBBb1rwWM2TEawdZrDbrslQZ1pNyHIU
pzxc0nRZHSGtWgbRExLhJRKk8Z6upW0wD3NolMcWuAmLQaZ1P2JbU34xmNBSNKVbryZyqHjpcXpP
RIZRtmaY71P0jeUG28aQHXMw6fmGbAhZPwhi47lFgpQTPS8vF3Sby9o3ykTblaFgkWcrguJgMwOB
mqHXck9cTsC3tWgp3PtEsi4sCyt+Zt44l3s3CEkpX41tpfajE0+/o5YNzpf705SYE1GndjsEVSbR
4p3LLeLqHTeUlfZHIjVxkH67IXIGVV8rp097H1YMhuSk8DbZVEGAsemlXO4Km7wiRnMo/m5sxNA7
sSASE7rhjN4bLcZ2WxSiWDFGZyXCLqLRkpU0IZSVLHSP5QtpQ87dh/k88xW0LuYBbITUmtoT3J7J
V+CWE49WhFByTdOTJ8sJat4wDu6CbUm6/F2X4DvFfCxuLUfOZyp1bmpdwzvvtwOPymUFNNMWAhOa
UU52G2jL65v5YLgynIHHZnkBkdYRQjr1q75lUShD1QfbWnPhehTd8mkTuPi0i+uFIhRW03ifQ9i3
VxWl2pMHL/UptC6RiRORkasBzr8GZF4RW6zYC80PvXDjcd92Pdgc0STwci7YHYWBOqRobDlCGJfc
7boIZvWI1ZFNSAi95UkfyDorqnH5vo433KGLdx46d8xvcQx9JhxD81MvafZWVi+gGJ4dGELJ19Bo
SnRfyOIMm5KakT5DEWPk9Zjg5gPFEw+z39Ly9NihTDZuSGAoVgyoaVVawzzuNMLttnrhooLF7d+u
Injph7iqkmvDbAR8yNLKD1T2I6boqkDkVVXFdVAShOFhlk23thxZDNlkAg5qZOtuxrFp9WO9LP7H
JFgYXTAx2VN1ZkkFk2FVXcBXjwVdtg5pfDBoD2EiuTwqr/h77QlOkmHN4x0dQGZCBoJUA8wOVJie
PQ6JUON9HbnjfRoiLASprflIxnlmlkI5zVhl4YkuYCO4NoQKKz5ewFThKZUl+wMzGPik4+VlEkSs
2zNy9PRLyR6Tt4tXeRuoDsZBaEnwFLgBd9ClMAyZJVckaSbkuaiWNa20Rye4op+m9g4e11PMtOkw
VB7s0NHynoTWNm+oNRkCG7gEqMG4roUteX/iVOFuzUNWq9mO5WPPkRnxsER6ScriiO4KmlJd8Exk
y35zAQiecpCC+TqoaF9B+a4Y9SD0KVvWPVXzCLUZNw/BAChoS2trh8vKDO2QNxC1XbSXVhR/MXsb
xJJVdTxxF4AVHCbvpH3bYdT0SIBrHPK0cM2D48y6c6BgG9t9Q33DYK5TYLKbjhxZKV1qlRaCd0o8
musKWnYETkClCHCrsvXTeG0EgaSSyG1eLHY/2Y8RHev1XDtEolijuIEFviwHly2zxSyJ6CwiKLwi
17dhmjvuhggBueXI0WOkCNYdI3s+ReYUf6i6MF03PCGszlQ7M0oR2UHRs3Nd+ljgtDuSEjHlsJ0u
XMY+xriXoaV97irDeku8Dhgau8qvJdGsbLdJwkGcNckr4hl0CO1NicjFHZ6Rr9lQA4OAqWNdFwmS
+nKsj5YxxjexA4EhTOz4Y1614QM0xn70O3hP67Sx9B0ekenGMyqSFzQn/VxiFFZrbNRxw06ZmeTd
XGhUrJkeYgNyWp1BJmoF++XSnfl7wvMXEx4kjAu699fKxxdEgD/Od/74oe/DfPGbawmJxYReOxOV
H1K3HO83WrgSDBB9GiY/No3m71ZRJABMAemD2Q5NIQKa/znk0X8zGRQQJYBAwLoIKf/rIY9FC33x
2gFithBSko77ru8mervudT0sDz01Ml6FIrRuDXTeN+QRuesfTs3dtw75v590fDuWu3SsyUhAj/C+
l4z+EWQZRS/r/0D3q5947Xe8CC9tsXqpfX59vJ9bYZfj0U4kL5OOomSde/fdkLVJHi6d4+WC9+VA
shBbWwQ1N+1oGgeYwOzPjMtGdVk5f33wn0cTl4MjKLUhJHP1aAO9a5xTtDUUxKo4ML5v3whiYH+R
id49XQYEl/o8kPpffeWf26jfjsr9Ao4X4YLrLLfNjy1rgu8ThbsWfEGO1zBFbv3WFzlvQC9WDAh0
ukq//pp/OiCWS6IvuIlIKmd8ufz3H+YDCcCUSqJP3bOloFC/4GQQYm5y19A+GcH3lejfTsvek7VN
HiDdoIME0ZyTK9/3N6dGECpIqtWeBIEa0AuxBxLZXc0+3yW9kR1jF4sbNyt470ypuAc0VDxBTHUG
FOJwuFeh0zj37SSBA6je6iiNFtGjGL3xeZLuX9wFZOv91I/lijiWEJJn3+RqLnPbn09QkXtumABB
2FuOEZqPWk5cxFUTZvTiQ8zJ67wOxXBEXEde0Ir3IPVHEU7kSWW8sXWQO8e4oeTNL3too2HzGNm4
NVZgPphBzK64wQwJ16onqjXfXNiSudQ5D8ADgIh2eMKwDakYwuQkZ3d7eWFqbC/V5rLHrTR2pZeB
RAAWN1vNqi+t393eqKa1reax3+A/AKOojMWoySphr2OXzuCenoH2MclIWbivFeI5rDHJEpTpNFC3
y5WcIyG+cJeOcL9ETFLPdWt6vXkei2k4FXpE4WRbkIbxiaOevCwExCgsNUjf0AEaWqpDACauPwY0
OLqlZsGSSbXfp1SPY08rzM2N/k5vGpq9Xj2zfI16wo5LKHowipoSEjXNIEI6qheDfs69VmvsVlsQ
OdBCQXx6TD8PxeSNL7g22D7apqDAv7RR6PHyTZHQDqucmTcGlKXWhn8DXqNz6bBlHRsPd6ZZFSzd
qM7jos1uTdetnq3Xb5O5ECYE5CXL2BKmRhHijXAu6Z1RHH67V6MEDIwfIf3pruN0pPPBHobph8WX
lVNfNbtm6KniNCyE0dEjWSOnMtTqnMRjYALdpjVl9JGOvvdEtDsD1zbtqDe+FRmgSczXsnGrF3rO
PPyXRtukFmJhzoaO0os7A0W39m2opfSJy29UJcVRBxUWtaXklPJ0Vy/jmFACfYN49t1CqvcigT84
oipYDUv/OR5M9mnu0rC4nH9zbC3f6FxzE6WOs/ZcLWr8uvD0m8ufaYOg8HM6B6wb8/9j77yW40ay
df1E6IBJuNuyrCJFUiQlUbpBSC0p4b1J4On3l8WefcQih4w+1/tiJnqMhAKQyFzrX7+JLwzu9WPs
w3iZJK5KQ9OxgGP9eXh9hly669IourQ6HHHWI9MEEo9VEN45eHK08N0Dh6kB4KeZXveN19Wk2JKE
ru5xmzNbsONKReMOC92ZoaXBH8Ai2DIPk9X7IxFnhYEJbIdNrrGfzYHZQCONObqjMXERrwC5g77G
GBtf2aTwfcWkj3Cw2WjG9ZR2S3I7zZidfOl4/DEGo+S/dJBX8RA1swq53kjcoJnBhXUREGGn81A7
UbxVCWrQiFCdXejk6yZu1AGjN7EjZMO5dgMiCMdxuojCWV32slIPXoEIJ66jhNduzNiuQpnr/Nh6
7JBYbep49oC3lXVjeHF/NwHuSmxHRvcbWFVItJ/TwS6WYaIuR98YL0RQSciqpl3Biq2W66Ad5E/8
Mymui8Q/EiPtXddmidJ2WMR8ZZVTwQsH0K5WSyp1W7n0P8Mkpu/sDIKtNizu8CiiXiGVZvoF0dn3
o88O6fMlygLxCdsIrPra5ntp+el1mpuuuGgmhy0bagKL7qmfPWGtscV/WLEvqzuOOdayHZVxwsSS
KeC0AA7NXV9/dWF1fy4YrQM/yqCAATUyZoU9Hn1WMbVFLWjF5i5TTEey6TsBO/JzijTrsqjs7CE1
zPRL2i58WCeROiNN2h3dpwV1qH3NQuhcHKPVg4ccEoUkXnbcBp5SCBndIw7RZvhlgdXwrWgNYzmA
sA/BgSRSpP1rSn+FY5+FHRBMCefHIkfX2yJGOuZhHV2BasnbFtHvAVf5Bz+Om895336fC6V3/8T6
3BXhsEkHnpOiP/dWbm0lx7Cq7W+DEQ2aTYnZWB1O/j22T5m/Scbp4DqDMW6Q0Fm0qZZ/KRA5B7sQ
wviNGsCjdouwPxdxUG8q1aGiHRksbcQMA5uII+EyWHIiwgp8Q/zILYf/f82J1X4CPbSxVQ+mpKVt
qaNqtwQVTGpbIkBHC54ZV5hlDTy6Aj3vAtf8cfaD6iIRZXDjx465SbklDARr6NWzHXVfKxVQi9Sa
XuJg5bzONIFiahCwYj7WCTYLkUvspIJuPmDUGlwbGiNpiwoUl1klLrJ5GhIt5XIMZt7CPsQ0juEX
Tr8bqQy9lCDaoyGIKyRtJzS28Wz29DTk7xltfo3X62ks+A3M6FxPZIoTUOMHM/mbteC/IJ6UJagc
oD+PRrhAkUC4Qa7hrPkk5h9d2XX70/QiBGZcp4FOrk45TIo1+WB4PDhc3sOUN9/7M+c4kmHA4QiK
zAKBfliftkA/1tizb0juYiZJPb6FvhqUq6GexNU0DIiFcpcRUtsb3c/SQdGIQKJlRdiI+r+fEry7
xNVesLDb9ZiqAhZGfOJTMcz0Nfunn2WVLnA8SkEqicjQ7lAntIeJOtDyDGukH6l9T4N/a8mZSTAW
80q8xudCqA8WrbSzNvF6+jrZqEMIuxr51UlRc6/TuHBJzLxm/040xGxwWnjIcgsgcKlVDei/mbmu
pRLecci6FAS7cef7CFThqxdbbKxzaxD5WLc4IBF+m3YcGZZ8mPylwmDUzL0rsTgBZsqBb93nlYFN
2RAbv/sWViW5YFjJ85upck722LaaWBZ402ggKOxhbmHfVa8kAoVs1/oab5Uq0U8UiSEtsztzrA91
QABJAcOjvIe8ySAmdXhNQ6GnHB2v0bCwulj19kKy6MbtSGzZ5kQimWAys3AFz4nS8t5ziFC/Hz2V
e/U6mWIZB3d5FoQeR1UdLg5yd8nEeDdniSGtT2lAtYw52tRjfm6BQIEzYQ5mCjxrorxINv2Ec/YE
lLAvkGqQj8r89ZiJNr52ih4aLvD1ln81G8U485inS/2B19/cVQE7SzbGxqMywuRo9FLrlvU8fg6K
C2nDTp2Vb+zyYXK5j8aDbYysEnb2pcBpc90UWIQGbOlOK4edZUoCHBYLHatSzaEaCXCUfW7dlYIt
hmFY365SxBIrK6Mi6b0i+w25wd0FuGxdhEtV4AaGMwNEWVz72RV+l23z28jnm1CJ6cC6pjAYGvMm
RJl9g+Zl3IxYRHrdXFyowW221MbRvSIHapdyiGLPFU9bJcSNMDFRhjFSfuRtcy6XKj9y8hV7UWQI
VQ2nXweFt5Vh/gE9PD6wPKobc64lRAVv+NpWtnNdjYXOV5AmBSQhjXmYl6Qp3DqFdUflV25tYzJ/
u17kYkR2khwRl5uaKLv8SUQBwPbyy208XogY+IR3uDqRVlBgNVpRaBNesjY4gbvVjLEtO0iM2/0T
Fcwn1kHre42D5+Dz+KFjglCvGCsC+nktK3IZI949idRxdztnU4quSg9j327bdNfx/yhsdCX4Q9Fw
uAALFhDEedu/jHYacuLVF/UJqaSMRRfd6vnh29d50f1wIZyZwDJo+wWN2/PuJ4xgDqZVX1/k+OTB
JiQ354GhI+irUCB9ntCty2k7fPu6L1p/fYNoQz2PzlTQKT6/Li157qREzF2cJqy9UeBC0Cls/idf
hwNWRTnfEcnLXtyMusp9++rPCYKnp4v1F10xHzg/4sTJ+qMpJmwU9MTyqouJ7DR7tQSt/RBojD09
pSgQG8ueb2p202mm+jQ/Ov2E/0Ps3kPsLEvzMf87Yvch+TtO5PdnjGz76Q/9g9gF9l/CskOUAYAM
aG10zuc/jOwQ7A2uWIinGhbezxG74C9GvqYNN8jxQEL0S/8PLdv6C7qoydH/vxDgv0DszhEQFDx4
pmAB7mlXhZffVKNwgW3yzrosa6G5wqNE7HjRugQjR7FZegViBZgbV6n2wPmUKJAQVc9xjW92yCDO
T/Cdtjb0Xg7dj5sitcf3RmAnfSlt6E4rql9dWJUdc7U/nvT7ACBgDT8Yi2Wf4AUXp66z3SDoBo41
/GsuTxNfS3Ma3ImCbh5983qi6frH4PC/okXOuZs5l4T5CPgCvIpmimf2fCMwktypDayWLz0vvKp6
iHAI4ixdHQnG3jhV001f0HPAvqEObYDexeiLCw5uJnmujK3qEPkJW9cy+jyVEjvvZW/38DfJDmDY
VukcMR39+5DbcLT2Iir5zDtNWJAJCl+ORmScq6ZtmFzhAkkpIifCQ5+IobnWTaP4c7+jodJlaqMF
yCGKc9RNPqIlAgP0DjJhMhpwMLaMYArmJgM5SMb8YdawZWs5LILJgXTQOvAiZmFQTi89TIc2QBGL
wAU64HZKQu2xpX85iUsUjKRQ2w84AFMKJadtqWvT5utpLi7xpIF3bicBs8sTFjFOVE9eZTfxjYoL
ftGpcUKvGatPbePGuBI3BmM4O41hGNgV4tjrJZuoNDx/9upHGy1nfOxbiDTobTSiYfvueLe0jPZR
H9vqS00gDYih3evykohbiuK+IrOkrTWnYGxxKF1HHgPaVV7r6SdON/w6OwXeXKsT/EdXR8hchKWR
tyLrEMq5IAo6WePr4n4nSB1W0+zRBTzhF5OFfUuTeB9j/F6WNaQZHtITMcsTfd89kqcy1hdigda8
5TlyVLgnRjxcXxpfhfRouZ+pcbB/Qc5gXUqCQOLjaQbna24H6lqGx5Mml4aNocnweW/4HO/j9CGW
0/IRT6ZYgUfz8YIMWsEGHjHS+q6d+QjzUEPWredP/qYabWyZIl/Cu2ksTAUmNT/ATuwJsg+Vvy7S
iCJncYfqu0x798MMGeSzMfpEtYx1fus4mfxuTwJrFbq9ABZJ6X8vZTZ+qR0o6/ibsGTpKtXtOI2g
VHE68cTRCWc0A8qjPHYZkH02vKbrPz4RS1xyPGgjW80egE7itTdmr4C5iGk3CFsvNEUD3gu8iMXZ
pKxI+2+CtXh3iVOL6fcM1Yazr8bR6HetJtCjAt5D6mmmUnUiuqFKABerQuthtvWbJxmdrGNstXm3
GURk2nIf5iFPho/LT0s+yqyuiHRixlB3jycID6M5PgRj8XnAiV3b3v40znVBJmvqqw5C2Ej03O5E
9xKO21zA9YEC5ZSagelXBBxvn7gKFl8bxKwTCIb+kn4Ao4jqssQYvH0gOcswPhuDvzRXvd0a7e2s
Qn5JPjtsvwup7OGnRJhFdhdp7YoqjBYq5gjasIyCDWKZNT7PkIBnqcyJYjAMJQ+iNilaCAqhaKHa
5uupG59e7LSQM2Xw4ioNElO06o+ibwV/i5o0nHJSzyQDrmqEDASx96jyYLBv0ihkowgkfv5/nyYw
sRfQ7gb0GzVabYbPFziftUTGWO0kicsdJATnKOizLy07hEV2ZbS47Q3FEza1DL3J1dr6uQRJtjGb
0PRBMz12jc877zVhO8VuW30JhqjJfrl4zOMGhK4PagqEfdu+Abzlw13ZA07whwh+TmFDQqOgOsS2
g8kZIgC8QjEANr8lyL1XSSKD69Ixw0d3HKJ1tVj3Ptm/QC5FNXzSaVDbrO/iDQtD95EyPjh5GMH0
jZJsVYCT0D9bs7uJ/cK9MLqJEO1KYPmbfJEAON1O1K6HNLWqZ9yO87o61AyPPncuEXpOYX4zyMFa
9SVuP9lc9qsknlRwYWW2/JF3kf9LSQdim9WWNz1t6zC1zbzN8lZ99CrcwFxnLLdoVMWmgqh2F+A1
9s2i+N3ZpSmjtb+AYZm930KIwkrErzMUnjauzFg9y/yTneKYE5pdv1sMPOxhSCoMSgjxGskWugEg
xgdajMN2mPz8I9t6/Y3RdHw/ivx28kmbQ4HY4dAzNwpVe1XuR+K50GV6+aepEHilt+SKXYUcYJs8
a5ZjboQQNx2BzUIzAQXkPhkyyehUDxw69WPpFnW8SZeu3AWJWX1hRqEfLZZ4xEZjwrr2fGJYAYVx
OoFcToyY3/1OWr/dQGzCSwsMERd9274GRvHFJjbdcsYSinJg08HCvmy6otoHeTPna7jP1cHHpGgn
XeQ2UVXvTfyJNi33+JhmpJdzSo0eGH5EHPRc+MN104voPqxjbw8Bl77MCAmAQ84a7GbCcK6NuG8u
2bBJYCvL+TAZVnhYwJi3c9e2697G2rMZZmDpsvMexmRcfppgTpdoRJZLRJ+4RrxdEp01SNQn2Npo
tj6bUegwLHxenzRV4QRpXkfHE/Mqg3G4NifNkz0JnpmxVJdEOr0neTtr/05Xxc+QBBUqXZ8x2vOr
YpkQ+zHO98cmZxdNRMLGUPewC99phJ5rLBCbc3e0mAzqqPag/Z5VX2NceUMXEo4nQAvZU01aHrzA
AXCV5sK8/Shfuxg9n8XjZAT6wvTY4hs2JEXg8cS/rSp4zx2zMnzJhn859eS+AjPEwp9aHBG8fz71
bCR5dYYyvaPjMcQu6fH37hTm604zMDu/eq9d14XxH+26vh7CQBuxHnJ7AkLPJtlWUPHZ5gW25xri
fjqCypi5AkkLnYbhT+z/tx/nWQutrwnBgGE9jrq8vPNifS6k6MO2R/TOFIUcX0OTutlQOYFLMuFQ
VqBcdSDoox+BOZdyfLz9A14uUsgJeMQEJnNsmynz80VK+nhjqjwDOnzi78LnVBbMrP+Pq4CxEbuE
eTCdyfOr5JBeMaLrvKPEDwCipjYQ1Fjwv78KDSUsDyQgfHhnV/GIr2wwAvCOYQOF10vwgLMVxJ+3
r/LKMnG1b4QT0O3Qbp49sQynnqSGYXe0IyYlBCrzzT0pWU8U5L4mLu6dlu7l/sWerr9y4qwc/uns
xspkjOYJij1Msch7tIZAYvEyUooMeRVu4QGCKz0xzt++1Zcfu06qxqqEu8Vl/fxWGcIl5lK79jEb
+Lqjin2y1zDZkoLhvn2pV26RxYEymBrch+ZwtlmSmdtyqcI+qhbX3rkAt1r0ECoXLJiT85XSq+bt
i752f4i3II5oEMs9lzqOZlI6MUbyR+Jm2ouygK+Sm8TpwHPgpb59rTONoN6m4W74rhDCRyH48kuL
gzYw2U+OkPbDAH+CApte1zfzu3pc2uuKKX+5imZUEUDsdBXUWt312Iwq2gk8pmkuKgYkErWJFXcM
VoKlZJwRZB55SG//1JcrPMR3HxEyOxJJ8+eSzDJxJ5Q6gLK2jvEk/iuBKq+NXldjKrS1Y0hZ//Yl
rZf7UAiBiLrSgW6tVbfPdwiZg5egGGKJY0bSbjFXon/AVLdHB4nq6TSXZb2nzE/J226+jqMmXjha
L4vmixlQIweU1VRJyb6fLUYmb//A154JOyVrBWEs1gBnX73ZdDFmXXz1JzZIaropPtbYSHc5ntCr
qTHfg3FerE1NLuJrAMphicJref5AmqTTRf+8HEcBY7QzyT1FQATDlJOdbvztu3vtYho5xrwGftqL
tRksdmhKZD9HRQTZbaplviZ+G/nKNWu6pLcv9uJVc2cgx/AxcSVmOzv71JkeWDXJijNxUnrEKJOe
lcWHSJf49oXOBPh8ch7bpS4e8JDgSD+vjHInTpTH5IgKogXof2KeGxBhs0+Mx5busk71oE1IBKWE
+pLdnde+wxxWyxpUBZmdZHJwAmOiWVp31gI7RjOWTzLUENQLFnau0Y+pyWiOJ1vOt31ZhQzn3r6T
l+8HF4EQhqPOwsBB8ezrSMo5qP2i644nevJEQt1lQWr6/t9zzXhmLvaMHs78ALb+Cz5fL00b37O4
PbZa9UO2K/ffaKGTYYOti1K9ix/q0+uPugv9LPsh2Rb8OzS3F2+pXArHalpXHL1GiV8EN47HVqDT
OAEint+B6jRL7n6qlLLf2ens8yWCGtHGWc3DEsKEk88Z8PwzE3nUJ9jBpEfipnA03ZgpGhikDt4y
OPZ6UlHww7OyTJBp01nd9UlKUzK3Sy7snniv1UnVZp4mmcspvbdpfd1YEAdEuCxTMkiCXpfuB/7+
W59IrZK/CePXi5CBVgpwGTjVRxeOy2e0IBx3BofBnpwjqz4+Kd5sD6KWSxztgDFGBu6XARxFK/Jw
iEwN5GRnH1xTT5xN5oMfJ9CG69brjb0SiXdbzZax7Cu/RJE59iUR8ag8zCtgabOE2+IOIfG8bY1g
HpOstZ/Xy7Sp5mahgV6S4xQk1lqMuTug0LLiBv+joUkQca8qc5yq7wQGkqUA4TIFPBpqK7d+Tviw
AYobKd9LiLYPMHSWWXw7zop/9o2G8GloYIDeYcvc6uKJZ1Y2C//riWp+Kj7HLAJ5CXNd1zS1B7eq
ZJD8G7Q8maAzSLx+GGqrEL+fwFB3NY5YMUNFAmeuMtmM/cfO6YB17drXYyirqDPc2E3Oi3boLRKS
TbhUJ6MA9DJVdufXFiYLncldTE7qLr+w30Nt1zYWEJ0/5bxmZSb8QW4dQtvEz72vrVAg3LNTcfWP
sq/GL36XIGYhQAy7TVK7rRnkqoei5+0Dwiid7ejoWHRMKCPrxzI55aFR6WDcK/geC1RCPegPzVIA
4cS5A+OynEa3v7MYRHebjOUSE46HenuNbBs/x5N+cxxbIrc3A4LR9VKXMBVO4g53kawgiFKayuBP
iY9gPrKmQ6wM5p69ssbk+om4h+sUAcMEXYJv2UkIyigHU7UPT5QGYmdYYGUcePa1kcBufaoDwOxZ
fYvEOgfNegVuZnm+MxMKim1xA9pWqd8Q/aPbE3fvCYJz84Ef48R4hgid/Z1gwIkF+tBBPXv6rPDk
1A6KfDPIfNPgu3YURG+ko4AtHMITPKYSsHkbPt6wbj2XVdQEHp0ZWkCeq91pzNxJu+HHnFTTuFMJ
OPzTaAajNTS8ji4kSHkEj6uwuSmsVCOxLfA8KegoPBTeZcv6dPz53gDIGINdEb2K1SxaKtz+010V
ZCgyilDymRa1waQhnwUPVkSjIB8ei7LkI97n/BDLBDvZ1bnd3ZWL1ahvmKg4RJrmvksyeFCFavjg
qtzSqa2lWA9tlMy/4IezZNOgsQUmJwzSNzHR0BNOZNbkF5zHjAHiahUDV7BWBNOcjC+4d/wvFOYZ
zAG37ZFerfJkrI0UScdSgM0buZse85aY6M2cQwvHibtcAiCJVETHwjQVUBsIea9JXsswkqR3Or7+
b076zpxUZ/xS3fz3OemOCKzk5/c/hQ3//Jn/jEnNv/grTJfB/lMgD0KJf8akgf8Xvb8HRRvBHXWz
1jz8x6aQDCxTb0AOP8C0fYcS7J8xqS3+0jNBCjBED9jeh+6/ca86P7qpUF1BkQrxgn8kd+v56Snx
NV2CuhrwWAfHZoAQ8h3Clg2vxOCE3cp32/Iq84YEzmL8Lr/irCrixKY4DkgGAz8BuLHP2uKmYRo0
LqrfTwM2Gv4MG8VK7Jyo1aR4pz959VKh7tqw/OLRnV0KB2jmmYXb77HLQ8BmW9PK6Yi9dAKreafT
eO1SPEoG3ORH6gL2+TNdLNjCsxBEGyqFTNdZmo2eW6x75Q+HPxbbK6PiMwrF6QHqbobKn0XxAjBR
Yz9kucsDDNHFAmLYH8t28H6rEVVzGaVrHx8JnRSWMSchCOLti5+1Af9cHF2MXsVM+8/uswdki5y6
7/dGJfBvSVW8LS3RvIMrvHyars26JHsGBdDLvrKTgdPh8T3sWyzRWtYmfNmVqxp/3OKO/24jdQZj
cFNMIfm2kCfZLJNzIYIL0cWJrX7Yy9lDl5m1v5Bh/oZ7U+ALWFwShPFPUNp/nb6/fIyubdOqgwph
NPbCJzSKycqkhhx0CKyL+ycAaW2G1fbtl6Vfxh81+um+MFCjN/fxjnMd/Zj/INug4Le0Hdawd5Jx
huplXEmju5kt22acxqnx9tVee4p/Xu1sadDJyUZSL+yDEVfiiEgSOcJ9q9OsXlVhiJVxlv14+5Ln
jcDpDgO8SVyEYHjen29lc5x5+J3z2VmxB/mtEvlnaQ54d5LjgwwGBePQ3PnjHKB/Fd1PrzeDIwrj
i0G21X4cwnE7KJuIzsmv/1bKMQ7YhoQrO+qb+wXbcnz3JDk5zfLOxnQOnOjfjVuXjzW/C4r8YsUF
HdnsVc9nhLxBUOYbU0a+sHLHrWE4WJl2FlOHAIk20Sv11iYv9pu54IUw4FJz7TM8XMtahjdYocl3
PnD3laUJuM2ogC8cBdw5joQVAVogN+/3qo+hmMfuBrRUranZGMDjhvBJJU7KJMZj4FORjXpUZdpe
dVExZhi7Ykk6QgWEWpiuGqJbVo5VR5uoRMNd0mhfysFur21vMfC7Jwiasp+Adh+zmaZHfjHAfP7c
j0G0Dh2STVph+DvgCKZtThtskTUd+6zF+NvI0aJHbkjUu3sZi+zTMAXddSYwYJodRlstdribyehv
qtBfLprE1xP33CEuKI+uzHg2vzBpHvfUjMY6okfJZueuZ5q7CsnovughTN7wN5e7t1fryw8EkJvC
gK8e3t0LBZrqpDu4k37pXXxtZEO8TgLzYCXqYViiejsMhfWvP0muCAYNOOQyKDjHZ8NWjUznsn7f
RtHB6sQ2x8c8LMVV61C8ZqH3+PYdvty3A6z7YBzjVwmz8Bz+6mQ4lrybfp/OORYYI1RWWU14hNjt
/M6B+3KZgg/ZuFsCrwNJnbOX5IAh7zRWnIIBGRSV0ViHakKf/PYNvXoVyIqUKYCmPMPnO2hBVGhB
FhbHndeaQEx+aFwMjQxu376M9dxLkFVhczeglJC/fMvnOHp+HajPi+XVuDcruJ8bUrrTnacwEPK6
ElOwqPMpKVj4JkK5Yxt8aW25r/C6em9b0rjJ8wNDy2aZ9oDpMEA4N41smkosyeh3e6FyfwvrK99F
U9rvxNQnwdoRiziQIhxuW7P6dQrWyfp02kvXHD8Uy+Ic3ayK3nkD9qu/iUkwVoNOSM16dqxIYRhG
hE5nX8qhPJituw3NARFR2TfXUVfDhfFhzOQun3IOmehmqJN57SWmjbKqJDmyzH/llhqv4URtlmX6
Rqy3vSbWq76fy4EWsgfWoTOejuWcXxtm/x5K+/oNhCDQTF+x79OmtH+ewpHVhmQWTDzUeL6TrV/v
SCWRnzCH49Bv/HQTIdxck33Qc2K1xXGOl+8B7jkIGsPDUEfRWgXtuI3NKvxYwe15CMTya3Gj8oiH
S7ibajlvJvKrOCv6fEciVP3OkWBp1PrFsvjjDs5W59Tn/GAGG/sZo4+jFvwfexdFE2qhTZ+0bPID
buNpah4cnXPRwV56ZxU4r64C5p2MfAKGveefO6YZYprdodun0BRqRmiB+4Oy6tYXHYyU0PxZ5aP6
AqU7/ruDrDCMcp1WNv7cDvOZUXY72+yqTQuCSjKeNZHwaQ84qnHBPb7m6Rp1i/VrLi2LrdK/951s
68IH2XhGCP0ObpI1uuaVQSiKTrX77o/mvQctYg05DaOtCfe2d575y9ItgM5jYVMHy5bB/dkjByX3
gdPYEJo0/1JGe1wJ842xIMEi89F5p058ZduG6Q5zl7qev/h80NsxSS5bNp19LcvfYRJgcWJhdy7U
v9Wd632OK+n5pBAkFJ0PjJpIDsB7LiuplQ+Z5UhkstrTDVkmei7yZoCSPCM4Rh7Gc2/vsa+cvh6S
dxAthvYQlM+awV4mjY3PJ+HM/vw16oNb5Td3yEp+537/g5bXe+eAOtWeZ18NRGi0phZgNSD12Ssk
LKlTScKSpQ0v7waHumeOnM1cYvrvjMsvMyoewBDVRs41xY0gf2jsJJAw1crbt/7qYmIMxslCXPSL
MVgCzujGI98vwj28KGsfb/4YbQuOQnLtxunvty/3yqHpMWbgNTPDeTn38HBXkcWgeMnAvXtZkzS7
DEH8To/46vNlrMdoVj9e/FGf76swiSXW1HW3p0du1wHjj81YpuHaiwLjQMoRX+coho0x40E2YY+z
Bg3It2o0LpcFKdLb9/yyKQ9OZtE05UwnXgylp3lwCcRjBuGMvbkFZ5W7rl0+ED5IyFVhGeu6K8o9
Ol6IfNlgvvMBW699wVRDPGzq9gAR9PNn0csxsh0Uvbg9ifhH7WOYv5pa2d8gXXULSNKV562rgb+A
QEXtxIa5Re4yN6kzVODYHWZrSObThzF2kEXZfY+h6Skb9+2n9MrPRPfhYb8AcQXKztlZHhtBMrul
1+w9FbW7AY7nVnRMqajlk3ceySuXIh6aqT1CZ21ffva5J6nV1Ux1mj2AdvFbODM5xmVMUpfhYdP7
r29LOzwwrdSQ2otdDQAfTnkgmr1rJ+1HJoLerppx6EnbHhTxf4HGV7CfVzYxrgQsQonoA2qdrXl7
iWRaDVwpIeVjgx9ofV/Ixt5yujEmUoXA1DWe39k+Xn2U9NfCw/IF0dzZW5PSLPswdpv9bFuYl7kY
IiVpQTqiaXfvXIrB6Mtag0rDDCH9+cg5zivuIBPVIEHe93hTYgThzYzV1kksJlIziwgGtdeSjeZR
k6MOd8bJ2NE5Dmq7gNMXHxEh83ElDhjjIerm/LNdkzy+QWMcDPjeEUCN+ruJv1cTYaIZZKFuJ+Oc
IX1X4kW8KrklAoq8iqzycCRcaYcUmwmJa+iw2Ln1l22F0jBdMR1jBDDYTKdyoVx7BzFEeVsHdqX9
GE5WUvzyUsASyPh0MPElo1k88toka+NPXV5Z8yEvQdf2cWIVYmuYtQVFQSlj32Et2V27RTkEH0Q/
zNFHr7Pycsd/NqZdMeGDShisCAlkLbNRyA+BX7r+hilWle4QBub3I7TO6NiSg4Z4A9YkNmx4UKCc
SD5jtOJgfIs/WHogmFjW62CoGOAjvYThX9Rz2V6lI+0k/hNhPeX7rptIuVKjOyuo9nNkXhYGJABw
BxzENnXh6uIqITbwu9+R5bzyEbqT7CSq9r52UZ5qJ6t0vp1IWL0vE9GSG2g0oX9nkrYntwS/yUEb
EapdE6gwwfBVYoQsarksa3wNwn1Jem+1zQmm7eHR2WG2ajo3+EQuNCm+eVEx3hfxSKxIXbsXRTB8
BOfdDaNbf4lwSn7M0RHc9SUc3KiAg2fMaY7hXHgz5POubLqdiv3yLvIBUUWMCfkCVckW2bTJiNjd
yWE8OlDE1nbdfSfITcD6tqPNkCpnB8MGH1JjIkd17vgNrb/3usnchoxv9wJ554qKGYs7XKguO1Gr
H37PwEvAnkUkOZIP5rkXo6PQCSjiepP8M2ZHW4wxmls3LNqtZZbJbebgJzcwwbwMijz+4Ey8D7oF
DGZx21CL4+5dw/qYJDBuMGyMDhHmx2uVZgNFBdktOafEpuv85SMOZgeov/Cyl9nl3zKd0L5Wk2iP
GcP5DXYMzVb1LTpt1DVrDJGLy8khcJs3e0t+211hxPhhTkG8W5Z2Wc9EsmwiGwHuQul6F8m8/obF
sHlVxqQFohz2Nsrs29+eQfSo0Y/1JgCwJnu4cg9tHi4rv4zUgSBw+9DNOJABUhwJe9mh2LZ2mTs/
FubQPOIpcgEvC0fx+RFKbLmdzBCgbogeC8+QLV9gERzGwS93o9FEG6L1HrIwiI5d5CQbsliDrZkK
g/fQEI2dhssmpm+4S1pjvG1kG9x1g+JcdLqrfo78Va6Q6TDm/wVltL4InD65SLqigF0WjL9F1w/Y
c04LCFdG3C8BrEPVlPg2r6g0dcZDlYT9Q1ah6VjZLJ4v2Mw4auM39BEcpmwSqRymr+QWZdfQxhPg
EXj0GCofzEGiVq76isifJbjkHypYVDzuiAz7mcDBeZJT93WOW79rVhgFiCnbLJ3dfkXCsINeFMiV
YfOb975hV38rZAH1hZPh1LYpgpZc47myfG2s7vV48/oBlh+kcLvGEXjW7ABpm+SibXlSqz4r880S
FCMOcqm6PfnnRkWZJYcpJQDZDZPm2pqItq6QCyCnwKbtGCed+cMzI+pJ8N16i5ldfllzyP7dd4H0
cLeUZFtOiIPInuq8ewFF4HcIuI9gCDEezXc0mhu8+9Qn5kzF77aGULuai876VipI8bRo7k1Y2vCw
wxIqb9zN+56K5SGYRfp17Ph7EASpLQ41zXFBwrM+zY1t4XRfQOF0iBQEMLKWBlZC7ITNYyyD5u+m
FtkOnUjzCK8iuUjbqM8PjuqzXTKb3RcXJzn6w2piKh+5Rb8ZFpyFV7ltuOvMFNkG/oG7RhqDy0vj
Zhso/TaKcxjBu4y+qbgoaob0K0Inx89NNKFFCIi7DlahnCJEPKZownXBaJBouphkvIl95CjDNL43
izhfVX472DuSoWvjcwmxFL/0OgtjBIgLP9XLRrwa1DB9kFEkb5IAkVxl1suHqseFV8RwIWsHh0Jh
Jt792Nsu5pOz3xwxFY9v0qmrvwHd2VuAM/dGIqn2tiUyrd0yqGw3VUoUe9/35U2OkMxf127s3vAR
NXxUvF1A+OaYFaHAwCKuf7TaxV0sLXbTCc87IR1wv8wlCZYxD9VoxXxpsDQ/1m5b/8CVRTu7eks9
YlCT4jVBxXfhqoK/1kAmaLWiOdYWgsdl7Oof/Vy3jyPiBrRMfvN3pckjzLhjHmtTFtFRgkbshxDn
x3Dq3BuxNIRKjFUob1SC5Sb1blHMPxf8CsjRqu3JIQ2SCXqEYwvHcr2ZcLdYGxjfN2RAxZiYBMMQ
YftdobWqEcLcJG4Vfaq9WOJVMVTf8HnMNj0aKHz2jSWyVniSdj9dyEZb2QfNcW7NaCONYbxsC24e
h3/1KTBS9kUZJRdOzZ+uTUPeDORtLbibu1TgJarwG+E0+aHNIrhBfQiIs0myKTriTMv/IRohnEo5
5T2KkroaVgvfOTBW2X2ZZ0DrwMdg25fCXUfRnB8sCOmscgz3iQmAqnGfFPH4GStQEuKnih+ZuyYM
hr4lpzaNvXsjXJp8Vf8Pe2eyHDeyZdtfefbmuIbG0Q3eJBARjIa9JEriBEaJInrAAUfn+PpaCOW9
leLNSr2qcU3STJkpMgJwOI6fs/fa9ZTegXevrY0SdfelbMGBBgQaPJlyLnCfcbtJeA+u3dyCZoWu
6GgVhMuGPhGVa9hqeicUVw24gr43oQO9mQscXWMWRL3StI8f7SoXR2IH6mvyTPmJzYJ2xzLnT8hZ
1esyjYSaLR0t8Z1RpfrNJ5O+juIhhaJAv0VhwPWMCeeMgSCKnXwhlSMzvPhRpBy58DriTjxW40hG
bArw5H4xWvIdaSCx0tiz0ruyyMm1rKyluTecnCbuqNeMYJSS6XiE8R/UpL72bw0KVpfZRZVDephg
MTS59SSSFfY0KeuHN+ZkZPLotQ/sFstbY+cEZXo22SBRl7vDDyC/i8s9I3HPkJLL4vEmV1fmVFjd
Br2u9XGxS+Mx7PHTZr43/kDj3j70cU3jv7XlbT+SVTPncftg9UFyF3stkthw5XGtjDP2MQx7OuD5
ro2k/9ySNmc+EKGu2OObonKPDcrjNypq/4YzcbyXEFTYxOAr0jftnYGBsBM8Q0bvb+NKJldjWUI7
8ipuDa/Na6cTxYCuOcnuPaHkXtZCfeoIbth0S/oGaIl/paSU23iUzjc3TFw8YcifJLT4re3MRN+N
jndlcb02TDTFtug7nsPeqfSjVaFAumBUMfcCCisTEZVG86EPxQ2s/NXaZ2acZTpUQ0OY3wIJPplD
Op7ySiLFUYV3Z06VdYs5jX3DISQAXZdxM3uGvKu1G3/w4L0dwzkbQDtl1bKxaoaNLdrBo5v1p1Hr
EgrKMN4AAu2u68QnljbFV0WpTwmIXB5MV/ISuml7LHx41kUzOq9jKU5tZlpsaQH/ADG+qz1LRnMv
zrgdxWfqbXOjzbn5Fk7rnKnp9ymd5WMbNz7TspSCFAul/hwgoXtEQT7tfZgLXlO22xALMdExbXMI
puWF/l/1FRTrAlu14Whlg1Nio+eEE/laixSTbqGOhWE6mzEmL76ohNzjc2bwZQ1yS4U63Qv0TVdw
xtWHoTWQa01h8jgofsngxv79YKIBpDGtCcFAlRyiF3siPbk8ZJn/NOdmdUW7NKUOpJTDDUgMXwOn
5SYLaNw0ln2MCX38BqZj2sO4M696XNnbIBuc7TTyMCqZ9hs80KTjYCM7U1yIz7lwr2p3bvY8TmzA
DUrJTeJBpgnLMHwbi8H+PAOiug2rcEG1UImPMp1zTJSh2LvsXecqVuWT5fr+gx65S+4IiGTvUxdu
ur5Lduid5Q/wrqUdSdjEt23OMsjqMoEmNteSbQ1X/wYPrYpmmXcRA4RNSEIJ9H6Pgl4k+Uuu5+KE
3/zQF22Zb1xhEAWZzw+LaX+Gd1bhfW332SqWJEsRo2+Mga4SbvyJjAHKDDHugbeZ+UaCmn4MzG7Z
EmMQnBU2mSg2013qrnZIp3PvKukS+EFStsXQolyOWjfjjefC/6ZGMwoeOK8+yWTO78ocPTWhKwtq
v66rOZaWxoqRY4Y23oRxn3+pQKZeIQWueeWsoRIt7otuM2QGRMDYaa81zWxOdf6Ir5OQ9eIUYgZ5
JO3n1AG1P8RjH42kgdxc8r9UPfns+g34FQY8m3pS/TV9X40rJT9gOQ+/hMxMOee8dHj5yWdx0TtK
jyBrIr2CzTj21pcZaPexsf1v1uL9iLumfaZiLZ9LjIpsWsr4BKnJ2DvjkOx6f6getEfFUurOYuiN
1hDsUJxKyqH5MNrVCJbHaSZku76p/INfWCjyauE1d8a0sqBq7Td3tG/I+iUJApIiAQ5sQo2Frr+q
8vrBboPqwcPxRUqIZgPN06l/LZVtfqvhir22MW6VyAZbfNeiAji5Xd580MKGQ9xR8XDfMg45pPGU
vCUMhNSlBFl1yb7jbUnvbAGaOND05z818cqGqgtOpkWVilOyMgqrggAWxJGr7lwP1VsBSTDdqKWP
n02VW9+KtONN3wgA+6qd42e7IM4lEnFmhJFcYvVquOQFYW8dQwI6C7f+ULYzG4NK56nZ+0k/NnsR
TnQ0hjlleaT2QIGD/635kHpD4VJjNvGza5EUtQkl2c1bPw8LdyugIoPqc3RfbEfFp9zlLnKpbY1K
y+cQM/NLcyhE6pwtbs+50azJqo4mOWXJnuKVn7wYAcgBMdF+3KYi1MaVodcSAPg7X4nDVHidp6aA
FNRVFK1l7HGXyH/zvaich/h57MaUxM0B78cmTtzqzR4Gfit2eJTik3DC558X0x2NZIBK7lhZtKg1
OM0nNq4BEuU1V07oJpEDx7CI6AVx6ckQqj+46MfqqzLLafegLMg4YBZzcZAWXaA7zGWzte/dxT1r
VJYfoGoUklvIvDWa4pbvV/gu/ZBOmkV+VqgYxqtKI/y4Ccd+fBs9eqObwXZlegNiIf1Y6NG+qoe6
/lxhXH0o/LCNo9UO/ZEsGqUPM234+E4MfOmDPWJMptUu+NRZHXPzPD3XBvO/Bjw/94Rnl95/Ck7U
EVzF0YBSyyaBWyi7QP9/IkDUqH5kucrLq3DogH0PIbmnV1gc7TkqYVRR73I7FzwmlThNmTJgdzQ9
FZ2bCpkfTa+jiQIlAoLmBiV4x6OOjYC/a/D+gkhgIketgwFZlU2OU3mXjiRdtWsJWWJN78mysdNP
Vk4kOZ5Y88RMmsyQanAeqiSYr9EyZU8Led2fgPSPP9vq/6tB/Y0GFXPDOs/4V2t4+9K//J+fEdu3
L9WP//d/P2fqO3747BdYzx9/658qVO8fiNlsnnZMgHClTfq2/4T12P9AbQAHlQMkRmRKjH+pUIX/
DzNA9YMCiC4zc3c+xh8qVAH9B8UqaWGrtIN5vPjvqFDXrvF/jsfIDgxdphWoQdFuQNp6r5hEHZsW
AzkUP6NcLlBm12JlLVoj577wUP50gf6id/5XvxCtFUo4Sj+mNe9653g2bGnTszwjqwy21ojnbAk5
MXjA3g4J9OTfxOj92jb/+QUxRXK9sK/TA33nBQvBB6kQi/nZb1LvhVku3MU1CkatOKK//2rrMOPd
teRWc6+RR5g+JKFfxz8dNqhkKCxxLtaEq8xnYO32C1u+ZycgvRcSr/wih3rze4zZX3xLVhIBvegn
2fDej3TwUI3a5LR/VrgqjnUgeWUbbg29mXCa32kp3ulkLteUFWghnCQC22MO8usXnRsKC3/OxHlq
EANufLkiUafcxO429j6++ZqQu/RU0W4KIt0RQfUFcDHvy7mEqWna9e+SMP/963smi8lDMYedn1Lh
1w+UWykpUkkszj+pxSE24yuMPfzjf/a7cHfx6mMJs3DeLagkd0BhciQ4OwqQKz0tjv99NT9eANB/
v6DW6/jrgkJ0wEjVxcqKg/j9PBF1DKQ/Bk3nMU7flA2smXig/25mKRIxBJD2KhUDROW+VxoSGymY
h5bivBTEQubE28OC9IAuWyTb/C5L+J2IZV06sMdsfx3GI4X9N8R+ENObW+ianokMhz7krFGUVmzg
bsFjATAbKPiLWJkFF3uqTnvnyFTV+Y14+y9WMCoEtj1Owasc4f2CiW3LjmOv4BQZ9PbJKWprFWtz
BJeGYoUSK1TtCuA53kYvA6XR5eF113zh/w8D71+tXkFtJVAHc5gy362oooRBXhWSh3cFb19SYC42
RXKCfseF+KtfhWOPwAcMgyhL302o6XZ0DeNY55wBZnr8yfGhd8tWT7fpd+SCX7d6tm/QZsxhEZmg
Ffr35cuJlHN2K2lzY5pbNniT5dfaIUZumSjo16HN73Ae1q9b8Por1+YKGEePdQYSaf1If9JaywKQ
MAqB8GTGeA1EwOF0ozo1PwIMg+KEPrYCGEZzLQ1y+2OW8EihliUXwFjtX0HmtYdlNQpfdpCfQWp6
sbEjxmDAIWStoWd//4y7l1fsfz7lqy4UHsYaEX1RUPJq/PUz1wGNjLlyBH5os9qbC73yJvOMfWIp
ukGNWWkSeykbu4ZGQC41Tg1+2EMHpLLaMUyTTBCqmL03duEhLfBXX2eONEwDLplRNsi8dEvuijVu
XIsQpY2VkLJ3iRS6ePeZX/Sv3epY9WFZdVuV01OfbFhr/ZoJGyTC4dzKBdxo0pTuk6zEZI7wJHzC
nweuDsB+ax0s5fKjYX53AH9DkgyisstiCDtDRkuqrFt+xwof8RQtyrZF8oWtkpKWYzMgOJU2rJCf
VOwGZfWVgb7NO00rnEz1SQU+uLOwyl0CI8hobb/6konEqbIyWluQ2e4Nu8cgtgCuzJ4tHXLLwDx5
RQHjd4qfLhiZui+8F+p1VvvFRaetkPhJS65vaDzxLxUhhN85ANqHsUWVhBW0gppCqJSfJWLcsP+O
6DlClxfqJdvPcFpcvfPa8o/RPTqzgJNLGO8Th1lQh2u+YqcIZr7kP/WLzfWBu+U/KpUsT/ZIcKMM
Bfep8sDjW3OnXosqscFROORTLCpe8VgrDn+Qmv/LiDXMtgv6sFpDrRA7WLBd4cL9fKPWvKnp03k0
C3SVdvkhAXFPU8H3WdkCYT65n7Ve/FO6FiaXBOwLcd/M7bXbpr15V5qMqAjvIX6wzVpWTeEQ/+Z7
BVdT57mkbdEEuo7Gddh0ugQ1QXHjLKTECEbAnm0+DPrdotpdoNBek/L8NWayzrWXgOahQazsVjPO
CSLiMpnG+vTW6FAWRA/RMXRYyyOBSk/KjPmxQU/ndTZIQ5PWyh3sex+HqL74LUms5Xwv0RjcLH65
YBDIMJiODehpj6xaGy3BCkPCANl9SJzFPqA6xXdpJ554rsex/hgsmb4p27HctgShML02SM3bW5nZ
nbKyGY9JiUVjo3ASRVO9NMPWVLFH9t2S0Vz1AmzBvpvrWwA1zONF2sDILcIwylxFjCbtt0jXi2Ya
arpI5lMpT4WpmTewJlPY+6p+6KUK6k0eDxVxXF3/hqC0Obo2Ha7wQqnS9KHBPRbsTBFAuYrZqwRl
3K+IK68sOrVXrva+05mwttCh6+tGMQbdI1zxp02IAHdrXVhazdDchqiupqheVPqcrPm2ftNL6IxA
qEj5JLhA92h0ApBjjEerfq/R0jBumZoTJ+IE+BVz9Oe6bNFjQqfDzT9yG4PYZU5dTPVzLnO/35Lc
jNXWZAq/FqMY2OYWjUjXVcaupQbcjBQv+yrgKMvGBIqsMePHoVDGEXeMPOZQBvZoS/WPmEbbLjUy
40FDA/iSIbCISo3NUtb003JyADZ+0b34veD5IEaSKXiVRsPYWXtmfvygwCDdkThgEDRx02yKDlvR
dgXuNn1UIHxw3A3cQoxF652X0zWVbnCwL+g1cDETSu8VyCZWNptYKW3BymsrV3Ib1G9jZ680N1l4
KHzHWu0Ht9DkMJrfS1819OoIMslCBunKQGY4lHwOeob0wy6wOJzU6bUn2mkjE5M76pPxfQ28sL43
+0HeE+TBojY8KrKXCxHHYMBB4MeKC9w1sifmBM0WBTbNfohY7Lb9a9KtYSrNsqII8WnbYNrIie2Y
hya7YJhdc1dk6UxcYdOagPQJul0igrWbr7El5vtLntyFAd+rkPdxQK8aipItmvNPj7NpzYj7iqxn
C7pg4y8BHMbMOQpxCCWcNxKLNkoUZNGAPOkgZoHK4xLtKgny4KP5+P83BUl4X+2mTajnIKPDY2vW
eAd4LLJ6dnPY/29ajmIN7u3jHWpQtatzMf2ogqlFHlkY7mcUNeGxS0N1KBudoBOak2xYLfTpNzX2
LznNxJ0rsiSJYs328aVcDBziGVM75xDYaXA7kkUXeWVW7NJpag+54S17HdTyEznhFb06X0yfRrer
HgkAfbPL5ctMbs5d0dvEwnnlikQKu2EnBmm/AmNKXpcsmz4kA8r3e574fNeCvgkJ+vQZzY/gLzQ0
DOWfPJegte08lbKKFEEROioGlUyHPpzNs2gbfQO40nn0ljkzNl1VDNbG4y4gh6af8ATWb653s9WX
N3PXibsloznUWmJ4rBg8R6ti+LsYjZL5++J8a0JvPPeeXOyNG9sZMTyBQ2pWSjb5NCxTiMywZLsI
Y3ebV4E4EQb+LZbG9GHqk+LBGgbzpssS97mYvCKJOtJzeFeiytq02kluQyLpbrqZpq0RTiFJP2i6
X+xskufKd6ApZe5wtjzTgL3Vq6q7stjy9swNh3ELXNMGvQAldN6nZe189AopD2PtwAPIUvxAelge
euT1m3BMpq9D2bfDzlRKZCfs1bMbBQ3okE0QT0Fx68GhlFdhOqgDp1zjOofH/8nMOjuMcPRUNeMb
3yxIHQymW+aG8s0aW3UzSDle0RnU5zpXVbmVcGzJxLQ4XgBJaK8KEdPulFQWBqJVf3xI7BH7eJ3H
BAEotryvxdw7m06X7vWc2WyjjqnDnm78iC7CrpDFRGXd2De9r5lC6rC1gl1Q+oIN0Zp+NLY3xPsQ
jgNJm6QnCoFk0Cm95aAGP3vEgd9+GiytngJs8TvQk0W0AF9FMILqSZiESm7mJfe3jpz8LCJPM301
q573UG8i94+NMSu3gkt1Py6cU5hx+F3EAD27o7s8fzK7ybhhEkdUeea0zj4wnM7f1GTI7FtoFlPU
QDCgq8nafSMGcOXdOv136L7+6+T1XrY3iVFGZVVaNE3zpvS7TYx38m3plzbbdoBJh4Pfyzc3nZN7
CBIOb7lM9SdnmpmmNE3dbtM5a/VG+HAMC97Od0ZJ6jLCvLjfhgk1ewLcFABk2vgpKi/RB2c0umQk
C3/8kpIGjQgjWfI7Uhd9cxPLuryrw7Kkj0rn/CE1HO5aSQNJIP2YaPw+zSndffFTG/m/vdDf9EKh
xQfoYP/rXujNCwv/pX79syH/j7/0z6RBMgMF51v6NMI0kehyOvujFUrSIIgvZLuYsDiZ2pxb/+nH
J4OQ83kALxFpC5MQpKp/dEIdn/4pLEU6pz4uTo59//NOKLYL1H2cOuAm0iq0/80MWpOs1FVpsRz8
hMkNGgJRXydzoj9V+JaiJMEh/KfL8xed0F+7O5dfCFdzPRfzybFYv2ta9WWY9sbiMayY8+7BNMYx
Yt78u6bkO0n8+rXgCINIFPSL2WPfnS57V5kj4Iv5gCQwA7M0tw9F05HQ4Qu5M42JV7DiyCba3HhU
ExvF339JUh9/aWKtX5MdH/8FKh+bP7x3Pw6DDvA9+/2hKT1QwfPE+ZbBjnkY4Uhezza4pDnn8HOF
AhDrpYwdNuVOgjSPFHLvDw3NDFJL40DfKLhNzGEtdETBMqGYtQv+X4oBqgynNGAVM2dGu+YiOnaj
PtBwb3pdPAJEQa83B8uBIRBbpe+1p8pz2y8xG9JVzPwcEVxioTdrWgc1EnqN5WC2M+JiutW3HeqR
j/Y8EkXjDPFp8pR8gfmdmZFCjvuWruq2sS7Hp3JAeKXyub6OLWRwUEkCC9WPXV+nsdk8pxniEisx
+YvTTMI6w0d7Z3moaMLRR+GG5spsjlwq6rkEOb0VofsUzpVNB2x1HSobbR/zTjQmwdafUbe47ULZ
L8JVGJfYDNx9lO94sNjkR3/qo7z3g43yUs5IzpwdYrPCyxxnSE4HNGGq6uPTMvjzFbm1JerUhY/j
9OMTYgREc/nifeDuoP5SDJ1qm31/8Ob2u2YOHiU+IvRsqvWntI+br4O59rlbWZsHDrM8Q1MXn5ye
Rq8HIebQtmiKJs6xvIb4K9rs1OdV3n0dz7wI24QsHBjn6nNOwtD13JAvXFUBV4SkdoEDqpqYUXrD
wkQNTdxOSSC0wM/tXdPaxSMCsRDGS+JFud1030XMHxOG1rizc3tJDsYcwEgTQ/sd769GEdbrKy8b
ymMTcHP1ejyeBwiCW+XUXb0zPVUeOZoFm35ZdYXCIDTaiovHZLKIfw7S9lbgAIlKODY/ONNhqQYx
sa9KOhqw3RtY0O34FIfNchNyukQJmOorgj2DjbW2CpCdyNu4WB92o3XvjMQcI2IH7Z2HPhb5GQTH
sShYimNajz8sNOFXOrPFXSK4ExcxmqhJPqwMTmbbUg5c1yKRxC2FLmriOM+3/WzADGlARDyiCm2/
u6G53CAw059sUsmvajA827Jri71R1P2rmRN7DmAXElBSLnuLjKpIJdzHfFgv9bpEy3oef6xigf1S
aMT07cKdQA+gr4TF+u+KEedn4senUhVfJ0MNSFK76i4J3swh5MyBjgNdGL03+5gq99m0dfuF9uvw
lNisTWo1GvW2CZNWiPKZAnH80Qtf3srcZVHO9hjNKTfK841+H7dC3kmaZUTyTO4dynyStTMaxwPh
ac9GL1atYkFKsh03z07l6nPOcffDHACB2xh5EEZBDX0rCXxVR5mjjU3Yoa2/fLkg5SFQjTIeZy3r
fjtn+XIzBVp9lsooHnXTIx8dE66P1VvwkMucKKDJzA49ygsL2QzIEXfOuu+yZFDBqiXqMNLIG7+A
R2Mub2riGDzbaW97BkKB/TkoQqvwvo5NPfXfs24QXzOrJmASUfpSiwMSZ6PeOYSCDze6nWBKTokz
iEen0BwsxKw/WYHuIwjG6P8tdyYxoV28PevQNTc9PvR6Q6A1W9NQ3w4NHZGeFXYSaF16UxkPpFc9
Gu5wKypZ7YPUdx+WDrWg68/ObecmH2I3vq2M1lmdcMkB4Wt6rOzik3KFtRvKGJi30N+yoOJANA6v
RWpXR6NOvutBpMd08RgCIYy6bqpx2pXuOENgo81I5HRL7oQ6c3yFQA+s80SdG24tXB0RdKdkS2mc
3WJx1jdGSGRh1C3xycuDk1HIloQCBN8bScPxyGy03NooHKPWTFwEU8XYkIRZviXYgAKkC7V/NSih
o1DUj7r2M87tRnjOiZq8UV4+7b2UB7bNK+uc6XjeDcSgHhfNjcReYx7N2hgPlU/Kl+ydYNdM2JWl
E/BY1lZ+lZr+qmCpzDOy6hCOhfUB6H645+CuiCMkM3Fnc+2/KzlNXuS2obFsKoSj8SYp+/Fgy8xH
aj49103cXSNUQYZgm8MxQZ0EmT70Cl5hXrvVsfqOEgciipvwzuMFHuxHWJooTuZ+l2PheqQFbm2s
vsBBMw6kNaQF6KowmJ8DnPmomov5zDGZ6NmyKL6GhHr5kTd7GmrNCA/O90D8hm6QRv4oHCpEp32g
Ogv2AiuLf5TsryZBLHh1Nm1B0CYq3ri5EaWS52mJseHYpn2EE6y2TpryVKldkhQtrR1WoO4t9yS9
bv60QIZDnlmN5KjXh6lk6mM0J6vzlhdJ1OLR1tXyUeYSG6SlwsO8uOGxGmJ9nxXOsh3jYRU8S4HO
s6SbgPgaP0FS7BR0pQdfAe5oYm0N5KhhKDZlsG+NsdoRPbBsJtfRW6bp+RffQ5UWmHrai1iPG5gj
WJZSsrCGpHooLYN3eWZOxyxzoMKLcURHnIRPJWEESFpY8UhUaQQBlN3RwhU3KA2hzxeT8Vj1c3Br
tYs+afzhxEa5YSp2BG9VP8hvuU3jxb8O5972IjHhBSTVzXa39AuLG6kW64hOnwYzgZbdGQuuQ4ws
HVE6i5O/xmiU6pzCAAyiHOHHD1lVnFqFX3sznkFzPC4tInZJXgOIxNL9OpVDlm2Jmc2vRZ+o75WT
e+YNwIlxoelfW4n7NRxN8zClBT00E2EDwbtr9pyfuuM3lLZNhMd8rQtk+wA+ttx67Vg3u2CssrMx
l0jpYu3nPsuvSo+dM3bX0KIbEXWzUoTpNYjJ5zqIVZTDeL7DJ5EdlrSW32wZGCrqpC7We2NuLiUS
OXa8h0prOeSugu5vx5zxawm0NosntEGTjSfKLNTq3mIXfqtJqt9K2LqPsvDXZ6CgTPBjE7AJRA8K
ojQjUxjFJx2SzHg0Gklkzpg56X4osoL4RTNwESDTG98Kb5bfZjksEoEgN8laeDvrgarwZ/HVZiTF
5BzFX2ls5gTguCnfz2LIAs1Qa3tHGep9mIuWsmwtGAljG3Ek5KmNg8H36uuyW5aDMBWjkGZiM+5W
Ai1mLSwyqUt63CasGuOxTsLhKbOd5C6pqDRq15O3yXL5FJgkHGMNJIvbdt2Ul0q/9Tk1SRb6lCdh
21r3bIP1K6r2ZtwaCXpARZl48pI1/aNCSLzVSuqr1DKGpzQzuXcWkt46IrRDXyWVp89Mfvn+wzht
L0L+hmLrq1Q4dPEDUf6GXvPV7+fyaOOp2qwBMB+DakbwrnE2zEvc0J8jUcHKJoWklcBBPLXSKY+F
HbYPf3+IeDeu/XmGgIIIjc1nvscO9OuIjL5O0SSJ0R8SvAwn9Kkr61D5Nfqotnso14pmcZA00nST
z0p3aOogTWIT693fHWjejxgv55n1kzCyA8/jv/dhDo3TVDJv+4PIqPwjYKfuHdSI1YOAaUALCsI0
5MpCg53vfehVu1zBOlr65jmJaxZmjYFD4Wk715NsvwwDeYEkXM6fJiru/W8u3Dsf5+XDroNeAslx
jDJ8//XCIUgq/NFwaJNhVd2MqvY+aMmDZtI0vTNoXW95FbHArJEVX+AX2pq8p05FPTf0U6mbfbT+
N3//oS5Hzj8PPJlzwnCh+86Hwj37/uCbDC1rhNnroaroREXoduKtCob2epmM8arrhpTsp3LZacfh
xRMPVFC55PBKMh6PKfalx3zCqHJpnQ2x27zKrPQfApq2u7CHEhUbKGA3be8a27//5O5fLESYYwHN
Cw7VQObeMxrcwXBkqSdwly3vNGB5kq5vRUxyo2d2p4w+YJg6/ttIOPYhgwu1Nyz7Jcjl56lOnF3m
Ui4Z7pRsB1k1N2Nni6+jlPVNtjjF2TQr59kWRTrfyETW2FjSNDgCYSi2JuE5+4yUtCuSsRnthZl7
Z1pA9Drieh7nEt0nBeSyr2d8siKlmu/aAR7tusPYYjAesQl5HwzX1294Pk13Y5OQacDhY49F+Uzd
OzXlcRjYwLB8ULNzWOZckhT8T4tYV0iXVOzEl1p9rpf2gYbpuqeEa9leUNCHlQu6dzU8CWeFZc0x
LhnHIq90oOE5WrQcaPyPT8li0LoPXbt8hg9F4AA+Dn+8Xi1aXCQidHglqZ5IJ8y9JmRc8oKMg+Pk
kBsilxmvElu+UG0/NbHALdM6sjj63lImx4KSZhsTZVocYwr6eGsqNFNRnCFiYvRNxX2+mF0YBM3I
fSdq+s5cbUcxqXQjFiTIbzObcIoPkVLeh2iKTZ8in+O0eeD0zRYbCPWZebkX2bXlRooxShdVIc6v
C3o/QOn5TecD6KuMQN1hpLoyi4kVufQcKNLaG576rHz2O86Py2yhd5lKjJKdzkYOlVy7sAAcfFoW
Lj4vHeOxW2fxFi+Oh8JBrxYXeGWjwMUpR0Rx8zJro3kRINup9wmsYSLC/XT6oFtTxoJr3ZrQhycO
/V6JX6muOMuANnKOJpqH534929Up0DucTuMUiaWcsSqWE7mqS1IdCYHm1FL7zobayX+onG54Mq0B
m3ttNy+uQmBhCk5Y0uL0jLkbzT5DJgvTX05DqW1L7DR+Ri83FuwmeGyCrRP0nIxiCI1+1LgLz4gy
BySys8V/7M0Fk9kavhJUC7INToe4cgWK2pR3YitbunKkKoAbC9dXaFqxXbrapwFU2e2XCRPrtTXR
ZsEKEV4nZDoTM+zjd0q4cB0v0Ksa+kqE02h8CgSmrn7S2VWwdoBgacnbqqA/5GcckwPmvW8BT+my
ywLA0oVX3Y+zjyFu6Dlum25yZ+HM2YAR9yJL8ENrpAAPl089i5AmVpA1LIyGgfK1dibMWuujOq/7
u8nAdCtpljy7LTnWc1fl3iY3J3tHRgudkfXwmuGsqemWi/bBrDvuTJNTilzexbIGLrn2evS5AMaH
lLub6Os4HpdqbUrQl9dn2ML6Brt4cH1ZhvZMC4bl3ZqHeSCU72KncpRuHy4dn9ph+VQEM0XQXkIy
czkFY4vPDqWgoCpRFVwPMVbLS3vASAwug2g52dJwXJOXaOQtWaD3haQhNKXpWxcs+mbhcaujWScU
IxPcZFK96F6Zq5kN3yeeXwrgkHMKJdmAU+e+HUaaczUC8U1C1PRxXvhGQMeYhtLyp+rHzf/Rjj20
AklhupEcjGYX5izBmsbdtKsrnphkrtw7u/DcDxQ8WMyUN6rPfb66WRdRtF8WR9Aoc/up/Z7kdFyU
2etPtcFjHttdeTRWpx98CbY1TvQxpg06NQYBIRv8Xatvcsn4SZVNs6fF4LtzVpzppX9zeUnOBb3b
eg31IYjmh2kua7lMmj2J6BXFUqvMYv9zaWa0LuXq4auZPT2agAWuJbHv2xZcznXQq/ZLY9FDs1RC
Tw2ne309MU65Qy3DvpWYPZu7gTi9KcPmeU4odkA0hNcIVRAOTdhDNoxhu+9m7XBDCqaJO8XxaacY
Qx76nGd6Xc9tt27DKm7UuVQlHckw86l5i46/zktUnzPQtR/TtetNXbK+BTigPVsBS0Isg3odcFi9
pBbuV6aftI26df0URPhx1KEZ6fF14rX7dSlvAwb++6Soi8dqGukiCV6THhrBj5d3g9XTAiaXJb3z
2fLpO9FEHQ0Xg2tiuLwqJmR5bUgZ0qLP+Th1DLvCCo2711AJC47DUeoh6JWeQwTbwI0MaRAfdWnW
1wupjteuTREL973ZpZSHX6EpdHLfLWAdqwkXLj6k8UlPlMmyoD9nNiWJjxX28Jh97EujAhDqXrla
2tn2Ly1BUqYFdH8ysbCtTtt8pvxU7CZYfgxFfGaAjRdj9nKA+GMS387+0zsOXdCm5KHQRGY9X2zM
ZGiPT04Wc1ToKZydFcdt01ze8bJn8Vy22dnnatA50ueuEclnTvWaUHK7Ws8TaqYL1aGO6WjafJI+
VbuxTLQsRjVyMZm9XqUjz1ER4gw2vVFyxnNYawbCixkYzbNdzlV2rIXborQqaSKuW+WKKsan4BR3
S2AX3MoMQybE0p3ThrwfUlomPJMd3emaOeeNv5oqndYffqxAgauej76pKfDIPgGFAO2jkd8YBVNy
tGopj8AYOMQw8b2z/foZ1RVX7YL6tzGCTrQ+uQZ9SZZ2PU7tF6oSTPHDrHGOkUAeUrcMbkYSq8km
O7WUE00TU0EC+NmOAzdcB8VyU9i01C9/vDyYGk+StTGsofvuTrxTYWIgkV76+X628dBWKUboZmp4
oDOqyuQ/2DuP3ditdVu/ysXpc4GTmY3TKVZWqSSVsjqE0mIOk2mSfPr7cdnGsY27j+/ubxgwDFip
qsjJP4zxDdfmkBlsrmyrdlnjznYyX9fOTEem3Gk7ttlPkDmVsyFJhte3DIpdHN2WQWeqmiWAB1f+
sK6Nud8xSOAVq4Obp2rfe9br3CwWv2UT0zFQ2fS2yy/Lqt47dmFX/WdV+Zv54h9WleK3ILd/varc
fVekTAD9+e3HHb7++79+/54/TBv6D1JPEHjjnVoE2Ca7uT/Q4fYPB/OCAToJtwSYaf7XH6tKtpZ/
rCb1H/Q4ZDHZmD4AORr/zmaSFeTfd2i0mfyDG0wgpoVi9tc2zjcqxiqVl+9NL3pVNAirrsU+RoPy
UmrOfTNoe/aX8sUrxAtOVLHtuVJbiB7dgvbAjG0cTFVMh3YBf5RC2Qd/gYE0k16vCZYoAyRDzc8p
BF5dxeBDqgUkokUgRSAB6hftF2ZkAY6YOTiU2kuSbaiVDE0j95IugBI1J+vM6wp6WsaK3UDqhamk
3LSaYaynBXICi4Qo8+Jmag17VS8glBQiCgEM852NvGlducpFVqn6B3QIWRAtMJV4wapY8FXUAlpB
B/rsWEVCEQiEBaJ/fN0tYJZ0QbToC6xFOC2MjAXggkiYUzR/4uhY9QviZZLAXgqoL1VPQO0Asmjd
LEiYZIHDZMjbVuYCjKlzibNzgcg0C06G/VYbKAu4BXk1X90CnbEW/EyygGjwor4bGH8XusoRgx/i
toTTK10ANtT70Qa40kotcJsCyk0H7QY4xk244G96TY772gSlMrqVuPgLJqcbAOYwtN0WvrqbRVdc
MmClpyT3mn6VAiLM8OPn1w2SR7UxvAFzGOfsS4/Rn+aAssNstS4wzRL3ch0Nzb00tfAeAZN9RYOG
FVEr7GYfdY7ELFYn56bK1UvoU0jgNPKfUCBnLAwqukanopSOB7/YtCpjPQfm8c5VCnsagT1MMJGu
7hmK169ukrps3dwhfyrJML6ykQthuUA+atENYNQUOf1IhGzxBONj6Y9N2rLEN1A4xT2L1taoy2PT
hmG6miu9PEptxlwsvdKVqyRnvLoSVZGcdYAsVxOcqq3BXPTNNbCFrscwKjegvsKn1MB5idav2PA4
q+6Jj8U+4CyJO4pqB5dy+lbXITWwL1DykjMyoxRMtXHT6Tw8J4xA577LIhJakMxu2gT1zKzItjUZ
6FAvsr2mmyYEQ+pm/jRBJ/loetc8aKbZp0HUdryrTcXXxGyIeQO1AJ4Qilk28wjjKhs2c8ePdI1+
QkRaknNE0EX+ZDPhzvY2mv+F0RxNFxf5bbIqKh05rkNKUVvZqKjNic+h9nJ+oID7LjfIqsvNNBTT
euwKahPuv12CtnwhVzMGZQuFmQJhYP5UizI5TxK+QyLnYSd6s/5mTTTehn1FKuvyl6VA1dkp9IIf
TwPp3kVIutGwNrYTmGHs3f0mb9a64me++GtLu+wfWnR5zOEnYHbJ8sJ/8QVA73WP7ljwhXmYGgcb
qXC7RiE0bXS/hfKsrPTt15WW2hQJqxlKcb8i5sW+Skblb2jJqhuFJAuCRJSCpoGL8YTL1mBysuCn
usJy79hLWYcqwyUhsOKiLcVMbkQ9eeg1KsQts7TyqBULytJghsx+CS18x2D4XOqVc8M0YLqSxJVf
QqKKLkpqxSbmisxWs2+Hb74B3kTZRYxKNxz5QYPHb3SnJackirX7agZWPTuYlWWEib7KUWn/+rQK
VVT3Cd41L2izsOzYDw4eTRt37+Ra9knI1gpXjpfHA0wkfnyv4BG6+chVP/Mv0F2vHqSWwJAVood0
PrdlfB7kdNtr7cMgsVgPdvVWJoBIGNwGvndtdP2NrqLbeNAp0bp4X6TNT1v5V76JqLLDyFwa7mVs
TUzf8a5z5qeoaZF2EzFzcuAyIbOwN2hvV0Y9VYFnlNWl4znWIywFhy8S4VysOn1sBXY1Z+AMz4QX
UbPXZiBcoNVJMZ2T0V+rMV3TRBzN0g1vRaeNN2I00q1XRUC2FA3qjpCgdOX5g7WZ6gwWBjjA/TDk
NfKMTMZrrRFfZTQGgzS+ZUlIoqRGv0ppMVAcFOJgGvZnI7p96dl3AF3yIBt6EztxFL5qkfHSah4b
RxIC5rIttvmAGqyYSvjtBYsfeAdLGd0wuKkJK7rvEckEQ5zOX8Vg47JlbbrgIrd1N96XaV8ffTeD
39DFgW3PfMAMjraj7MNVqqaMrkk8OhMzDrzGh2ycioPuGeaeOTPjOa+nvy8zckb9HorAXG+1qnqV
eg/oDaHzacp099hw4QOdcvS1PYSvuigk4aQS6cL005zqS5147ndigC6xlNTfXEer1sRnPXRwqN+n
STM33Ou0OAy6A6YmuD7gEx0tP7TkaphnzgNzyPdROpt4jj3dCmagIH54L4v2K54Q1eqkXZ5h4ClK
XSr9jgLeQF9Xzoha5wGVSiWcc86Zf8dl1SCECMWtOaNFVEZfVliUtXRPE1evrRarRSuM+rsl4mgz
s9ifiipbmXX9TqymsZZe668xnLzoIe2ZXvG097GAw+/uP9GGvcrYpKmR4aMSNZEIJis9GyxNUFkA
ARvLfgynUg8cbkMM8WX04jEACcqW2G5kMSflwTGgSPC+mEwOFxdr/CMjyKWGwGkDCM6ZjqoLFX2L
EXojc8f0MXV7JN2tVXyThZ1+d02TH/0G0W8ZtSFUPQ2ShGOpbdbyvVFhbqa5089umFZ3pgVFLIol
ldUinVd1453roWZ7q0/5mzKEeXY6Ij5sKiyE5cm8zrmLOMm7hDFJXNqkqYNJ81fOmEanYewycWyN
ULCsbWfnzLqk33pYMXRuieipc0btxhGNF2QmYi0+xEoPwibSNkOW9icQuTREogyRREm7NlbWrHgM
jmj8K8yRRws84yaUdrEJWxk+kfrUXcCCJCkqHlmiAvdL7dxFnn2gUsgQ6FZyk4w5wlVlV9Ymbsaf
ZWEYN6KIukfVJGpfx658diTdCbOlco2bHySBq9q1ZtVJgDjgkBVUYcB/tKNecYDhPZX7CrxwUDdd
CqJrCjE0IYUNJSJbEgA+WGEhS2pCdZM5GoLjsGy2qPObnTSg8vYqCwNqhusRmCLc8V2EaYNB1Pya
Nk1Vr9NygDuoZBPMIhPknLf5trB0lBBNZu1mdDcjU7xdA4mMdjE0t3beDrdzRo2HRqDlyTV4N5MC
0ijTVoGZy7RXHDdnUdbtN9JaChBn6rZ+7URbhA7oRkwZQQJht9qjRljBwTdWoKcuPEGrm9IdIT35
/bRqdWU/mfW4G9UYISaa7yfHdM8ohcUKLli6A2y9Q+CHl0AQrTZU0bccp53Z8cgbmA1shiTtN6M+
jsdkEG3Qp214UDI8JZG8WKFtr93QSw/T7IxXYQp0HCKVFmfLbnq++Bmnq7hye81JlniWOBf1Dh9y
Gt2ZTirX3MKtiiCxKWvAhqRpWJCiSCKBwKESTb+y2qbxMFL/zkxMeoBKaVRkNrHjKeJtrzags/TZ
mObos/u+WhdOArSWnWM8fcaZpwYL31JYGXuehs8gEO403R+2RekvpI5e3YfuPG/ENLfnKLWrbTrY
1jXjvhc5m8lmrp1L4ldakM5dd4mBza3RM6U30q3tD9w5E9Kucv4QreiuVeFq20QM303EJlbZxnDt
DYO5dj34KtZI9wNxob2Fz2EwE0MiEVGqbIwQUs6kuW8kFIUMOfv0HcX7BMSqsZB4h2R5aajlo1TX
8YggDhqGZAxCsBA8KkmJhTjEuNvzH/wl4N7GOYqiTq2w5X25hhpWliyaM5uaIK+sz5jgMlBKiX+c
2OeWm1QsRX8E+eJDh/Hy5WZ2elIk11PHt9beZMRyaFL/Xh/QS6GiGzC1ZEOXHWYW0y1FgjWdLKCJ
d/gp5ue80fPrNi4+aUCjAg2G7GFPMJm6IlSxWidl/CmLgqe+Josvd3CWMyvsum2PuWXbCL15pXxx
NgYekksX+nNADXQxk9S+MdM5alfCyM2jbvlyjYydO60v1ZPTq/5K1kyP5nzwyAmZuvwmK+Wyx/DM
+AOOpx6twjQZt4UgjZTnYAMojNawog7Ife/Li3QOjiGyxQVElPfcNS5GULMoP+a40pm4hKalceTj
hQl6XZUP5UJhtBceY7iQGVsOxo0n5gNqnRJFAE1WtZAckwimo1jojs4v0KNdxglik1RVK4NffiMj
ipL0FxSyXPiQKIwXViRumF/oSKrnhSQ5/saVNFsYk8A9BkSdcCfdhUDZLCzKEShlttAp24VTCQzp
lDV9QZ/VeBen0IfbKO5qdKYQLrOFdTkvI1N74V82CwkzXZiY/GGPNH7h2vXjaqthvzjkvyCav5aU
/xGo/8PUxxD2ogv411Of66RlOtMkfx77/P5Nf4x9/B9gNZj6GLA4Fg36H6AO+weVg+E73p+C4iz9
hyPEom1GkoAsffnlf0x/HDLklhERXwDG499EdKCs+uv4h3RXIhPI2abfJ70CbMZfxz8NuERJ3kl8
nCngJYcOcg+INsAvp1XtWMOrjn3prNl2dUnAB5/x+WBn9wqdGa3fpxvaXv0+7bJ52jTGmN3EXpdm
K0crkYq5zQ7or3nsSppy2E+o7Gxv9ExEVb7F7i5T7naK7fhqyFV10iN66FVl5Kc6brJbQs68HRTN
eBdiythZWW51gNY19vmsdndzEjeHDPTIdc99Q+5HS3Np9rCkWTixjkXDrN4yWhroxm4IUwg1CtES
2K2QHYWXSloWkGtNjYde/8iymciHLPeu58zEWNyMXrfhCyI4ms64pSl0blQ4QjQWhCLpwbLHPogp
tPZZY2ifqmokWMPE55QrPcBRRfMdjUYo2X7W4pZJU79M6ZsLRaI6phma/V9+Z5TlqfGd6lRhqb14
lHNEcuyFI+cMkRuwcD1rn6UDxnMl2OKcNfzjhymRL4M/SoQKhrPLYm94jOuuu4fPyu4LpXrzgc41
emm0LPOD3sabS1eWApcsfZK6vfLACNxl0oWn6RDbfuYGxPM273IaVQ85TT07hmPwJpf5R5503d6f
k24rrCT5nPU+P2FivdHmyD5mTVcfm3Cer9BMDwGQ6nbroofGlwmgK17hujIaPs8oewFIh9qCd6nn
pwGY3hqtmV9Nwg3xmBUOL3T0IXSLsD+JxNZQbenxbpRh/lCVVvycdcmCry9riqMJCfcGgX0q1kSh
c7jHhpnRuXDtHWRj9dc9dGYKnEqHzDuJIdzGM6OPPJp0xm00v+ucJoZATn9UP5PU6JugHpes8DIn
b7VO4/I2ceyRh+7knpi9ACXHfkSn5xXXdaelJ0MzBS67QnEKw/lywTtXdfREDWJgi2fM8yGxtDJ5
r21n5+YNX1XrxX6uZyzCA49VJqClOM+F7d9F4UTB62kbpHqsmiZ6+MY+J7k/fLIbzw5o2WWgUk0j
+KDt0USX8Ui2Qee0RJp25aNfpeELCugIDoI0ZLrxS1d8SaW3/SpG23sZ2NmEm2HKxGvnQ9kOWNX2
WPFK+caA1ghggIv3rDFRUAxTNy0ujdzbo7JQ+CQ8v9onxtSiKMN/vgopJpkvYB1/Mgc9vpJ6bH0g
bCMMTFhctIHbzPmegBHvLcVRc53Z46QfSAP2H+AqU4BNqRsu21la6XUdtRXK4LJ4J5nHf2wS60PT
Vb126sa8Fr0zfdt1MzHFE6IqN6EXli8QlluB8x/jAR9W2bx2rtUAE3bT+sAEu0O3PvDc7GzbPy0i
1nXdNXdk1PsWTCzuZ/ZEMkBIaeGbq+egMIAaz0PfrkeaDVzsPp2q6hAoAVQ+2uDpgtmMU4/3wUp3
Vd9zojXm5AZoh3XomlZyYVZoUyno2bjW/C60NvjP9Fcji7HYWxymg6HXjFTKBeaFfy0/RBMKbayA
jLD9yuwujZdYy7C3SJ9RVmJgk6IzFYdZ2B/CCL0jWz9Vvw0utNy9BQt0L3Wf+AZbn1qorI32Wdku
iDFmKcPtJCeNw2Vm0V5pqQ8Q3oJhqGEqeHPUpL4x3avXySrFtQlgvNh0qvVokO2pIYwNtOBNPPlh
tmb5iPE2VozIDU0ZgdDr+yhrYXxnvrpqnCYJijyTa8qpo1VPWEvKMr/z6ZTWQ5SEhzTj2CS2Q+5I
IHyISrvfYQLCnsnSl86+SbAGahlOf78bnI3UxxmuxDAWm0EgS67MvtjoVTwYLOW89GZkhT30Vxa9
A8Mvi/lC8ozKJy/3jL/KTH/xpsyhWYgbU3Qdijd6iptwDJk+gWe6EakKt4yKGyqpXL9glI5uORbH
HeK1+YAZ9Mm2yvIiUQtcetGGOJwTCKaKvT4iycbrobmX6rgIZZ+80qFRaRW3lZfUuKpB4t36LhEG
CBuxBCWZRQ55QRM4YHZJbcI5VtgycOwXE1Ngw++30nNlujap/86pr/PnOpm2FS3DO2AAWs2t7hvW
SjBOO0nBnz+z8b627TKcobR24b3lNc4hTTL1EPWaRxw18J5vcyYTC2ZsXyxleUWK+BSefSSq9wxP
3EPEC/+smdIe1NTYNBuMBMZQzm8ZXuoqmJmL7yPBBiG1JgO1TNdvZIcEP+tszqM+EfMVgHN3WZgw
p1Hprcz7ZmVLw7wJgTVZHLIZ28k5PFSQl3HwViDBS4Rd3Gt9dRvNLtYw3s+HphrFiV07UUuk/u1Q
V2o3GWYVk3ZB2Xesj+KvkFZon4wa0/lGjjW/Bx3FcZrd6Q58iNr5k+8fBtG3T01YoZwR9rDnfiKb
quyrhiGR6xd8REygVlDGyK5K2aIHPWDwO2Xq7Hfa1MSnAeUKdW6CIIDQyJs+K0JAD/54aHkwYtcy
1JlV8qcO9P1TtKZRrewWRxe+nvhNV2GGk0Ord6VJ2skqgRhMomgT85AmgNAOMFW422RIs1t8OuqN
1TlxA51wMKgn3o0xldx58XJoKj83lm2AsudN0xhGdV9O/gugQ1qIIfbi+kq2kpQWRmsG3U2h/NdE
CzNgiH4rbwnJSNq9ycAQ/YTjZOiPUyH1k+EwAd/Vvih1cPIdE8+ABz/vfGXM030jo/UIy2zamrHj
bmtCDJkilU5IR75showqveoaEFzoC7T4xa5NO3k3HG7xAEMcuIlGsWZ2Vhlmrdm5FmIkrHZHCmei
90cuWaPJju4Az7l9l+H8Stk7PmeZVn6mw2g8+ZCqH4SM6qOUyYMs3WlTmLI4gPmoA7cfmBRU48XJ
51cOwJ9oYN/Tznl16Q8/zKqlgrAY0q9au38lpS/dw1nIb3GXbZRVaCc+HGPlNSj0yqyTP83ZHhhJ
1XLBtEjTS9BvJPmenUJ3Z9oKrgIT/Viu6saPogfP6RswIsZ8F8/UO4h0GNZr/9mZ///tzM1f+MF/
3T3t39V78pfeSfz2Lb/3TsK2AB1SFdOgmNAOHdqh39sneqQfhoX71BKwzPgSLKK/r8wN4wdgDddg
tb0ogQ2PzffvTZTwfuAWZVBtmIQH8X/Ev7NDt5ce6X9Ex+j5gF5Z7JcMvFe4Jr2/rdDRkuVzakfG
fdvWC5t9LpCtD4K/c4Gr+KfaAqQfJzn2LReZURxn2oXRLKpB6qY6yBOkank7ogDTw1ytNUcEna/V
jF5xv7W6zs+hmUciqw1Vcps2Y52ttNoGURsjB+otw9jUC1nf0JCFM+FS61+s/srAnwoif95jgW9X
i1z/u5xpEIimV9aNxijzZizzJGdY3Kl3P6qndxdHYcJEmrctiKOByrnJmnnL/lAe7QmBXm/E6XsX
qemWh7hYQ+mdXqdmbiglI1oJk9n299BEgu1Pbh0iQqDvoti5Y3/DycrzwnhcdubZP6inTa6Av38E
ADXJgmLzSR6btziF/wTnKmbLSrWwdQj1Nf2Dbfb2pjbGhoq8GjW2B4akakyMwr+t3No4lcrgpdWO
V9lBkuns3uJ02riuDWZ87ofrObTjs0GMDq6yTHsupd1e4om1rp2k6TXrSBGvvGUPykLS20Uxqq++
Nasbz2seO54Ce3thv+AzeTBiA3G5/5VKR378acRw+9sF9n/KvritkrJr//u//L/27lx3mEGXCxgw
I0RIFHx/fdE1+skIk0p5b1VF+IrRaLyNqkq8CMMCWuXqzaFPzeZQpIpullqbIDAN017LLO567Ef9
o84W+aZvq/EmKq3sqCpM0eHEf0nTML6NuhJX2CLUTdw74mRGcry1vfCJVbaBy4tFc1bi13WyXN8j
Tyf9TGs0gBSms54qooBmveCaNjt9uNJn8wuJ8kk1hth3KOv3VOILOheQTTJO2Wa00anq7GihEb/m
tZ8eLatSnxQdJktIU33WTLugiOXNvukoJMOYcX499NsuUeOFmzI740bgZmoJTc1M8BVJCpY/bBzA
QSkDTI+BZpCws+nXCU7BVeWmCArmhi1vslh8SsDwY8mntOrKJL0u4gW27eXG80QG17eXM4QFoE1p
tqLBkDjJXLEt47bd+2OdXOVdp1+HxPTc0twN1zZz3o6FZw9GTcZzuodUSXDdbEXGRUu68abtBG+o
sUgGZrTByl7uTS2b7/A0ts9W3MoPHyD2ybIaP9DRGfwTuvSvZxbh8h4PX8E+QZg+n6W/uDv+dMMs
vu8QEIl2idFG35FDUOJEbtEgjArRp9vDZvGXa4cO+FMZHmCmDs8P0vYp/sJON55rBx2r7HT57GKc
Xedxru+kV7+MizRP9k7xWEh+SjY0NrlDgwm/mc/+VKGIX+kd+ufWjsYNuz3jMupsV1buxEudfqmI
YzIDOK6m7WCxL+BArTI2nHUnNnanGRuKDYIt0nEYz01WzXe/Llt8MxCyEuTJjbTFiYFJ+BNRJB2C
VrTPPmlxzyUDlDMSjGYxTMWYtdhTJR+lnu1k1WhF0I9+H6/MvifiaZozd5N5sXfj6WB0Nv/7rft3
nwpvP0M9QvIAixqLjmu5tf/09ispWtYkDeEZTe1o7B5dsZoaqd2ns88roJJiRylb7SFFvw+yZKz9
GiMA/f/O0xMeLyb3IGOJXIZHD5P0ezY4xHP5DJQjtmRN+MrSnxezKGYOMum1f3D//L9egLU8XsF7
8lw2fqW8/ekFlBA9G0EK4gXITLcZUzGeZR1FW+mEsNXbknMmlIrzwnA4YsrY1jaAzep3PdTtK6Gc
kBiRxuRgnqp3c3TFyVHg+mODWIutzL3wIXclAu+4jNjn/e9v/q/n8f88r5dr37SgesCWNxi9wgr9
25tf0ITOlrIvVU9ztVIwsH5yNYfeviEH6EmAQbpOx3a8yalldx0Mf8ZlVMkHr06GI8lmSaBQdBxy
W4HGd6X20DkF0QfK6tgPyL5E3tomJ5Y3460qKPOR1Kn258Bjgo+IUUcbqv6gz7MH5ExCjOwJfSpJ
gIWqgzOd7KVFLtKRWPNskNW01zwCM1rSTRmEuLiwW7w/NRydV9qqedeoIWRzETebmWbVCzrDGL9F
hDB2ZRSWtqT1GmKDd8XfmlX2IVAftbFZyhVemvqQW+gFGDY1kN95apAaCuzR16KvJtTiYYPumj8P
9cFxHhvjwvIJoVGRIv9m6Q4kCKPpNtXj8JUrb/i28mI5QZa3hlnPsU/K+drSl/kbqDcDFQJJwgiM
swcdCWvEjM1JXhh+YEQmTIAh9HjIlIGbc5FVaBZLNqj47dpGznJOiR8o/+FCoEjkk/7LleCbCzeE
FFP7Vzn4t7KBs7ro22yQF3aaHR0rMR7j6tfZnKuRhTLu5ABrGC+AZCD4d3pVvzu0w7RKnEkbuv1D
rEl3HedpTpoIAgcAiXqSBQOxDgXZPuUWMe5yuwpX/5iwHzxy/HcfBqvS7x5OirYGyFe46zb2CNUp
KceuB6wKmwKJNdeBBdN0lZt5mG9zwdCZjIui33vsndbTXLsH8pweUSvBo3CJzsoDjY7Sl452xx55
Ik+r1/svafNY4foiJLEikWQUM0HVCxrKzRfTgb58rsQAdM8tSH1bA7C3HsGSbnxzehYYyNYk6Jgr
/p6Y1jrlhvAji4s1NVps00B0PkmkLdbNMGTHCivxfvZz2AcsjuVuZuleXePXsvAS91n8xHMgeWq1
lBTguVamRw4Jsy+sT4ymGSo50T6mbgFZD9opIxShjr80mvULVoelwGG4cNS9kUdVWzjrhrFitGKw
321QrxU6LzfjyMurJT4CJT7/HXY9t8EUE6sZQKG1LKa/onyIoq49hCR9WegIU/MjBlwywUVx6uxK
g7hB+eNPd1GXVNpmZpP9USA1j4JOFsTfcbLrgVbO4hTRRzKcqDLEUwoZoWZNzEiwdpovosK5wvUE
eAxZeogazU3HS0Ntue80dKFw9+b5p+Fk3oFYIW2T90UGgQxZTLQiakQBPhgYVLROgg20YS+oGo2r
MJFUmSuMGevOh1u3sutQX5Nhkv9kzHBh8Qiq1aZsxRlD0g3Ci6w4u24R3xqFq2B5kqO9av1pvvt1
ov5nL/gPe0HSZwUPj3/d2R6+3uPqz0vB37/jj8ZWCLBViHzoX03doY39n8ZWuLSvJq3v33eDLBLp
cXTdwOJq43Clsvu9rbXED5j70IkNcznP6Ib/nbYWvvHfTsflJ+j8WTS4HJ2m9ze+UyZCiYsgdM7E
TGgHHMajvGJogzRC88hQcyMeVEVmIkLF0Z3f4zyz/Q+45t8xEeb3lpsxDhMVOD5HMAZyteSK/STT
stzwcLvXpQPzgmWNX601tGDdhbSfiKFmBEDxUcdjra1KwHNmcZX5SbtD2ZemZ9eIfaSUlAhbEsXK
QwG6NnAx+wTFJKJ1WeTWWnDebwlepS9O/f4uq322ghjhwlOOjOzU9ka3m5xBHmEuqi/Gw28W1Ngv
y2/1VzaR7k6H2/sGLVEP0Dw5ZIi17yaQY14vUR4pyfJNfDVPgK/0urK2fFDauaT9HNeuO2xj3aP+
ChqfGrsJ3LoXxbC125z1PzjD9EaLY+N5mMaThWh2LXDeBm0S65epXZSSvSzXQ6c/58A/HkdWKLTo
o7mrDR97pedsBn0KQnMo7uh3AWL2jXFuioJOD5FyoKdJciqGSh2wmibXvpa/+51EekmA8cYmpO5K
ApLd5ZU2fDDrDA9TaJtbCOX5d5EnFBCpJ76XwlVy9DTV3jeS754tHmCKZHyxBe7FVZTACJW1FwWy
yL03w+ght7ppzHtTPRdJ8Sw1fnUpa+KKYzUQxK7ZGwrtamNliRvYtQtD0QWxtJgrB1usoLEX9+48
kg9PrFJ9WK7IRzm0zpZ4KsJ12JZkexTOkoew63b89YO7BqEyoPOj1ZzwAbG5XDmZiC5WJrLbaWrn
m1Bh8Y1nS55i09BYEOqjzW8xsfYRu7yz0pxyGdJRcg9zKz/ZZOOeYkRV14aPyNSJQ3WrGtlsy7Yd
PzvPytly6WYX9JlW//TBkwIFUZbYFW6qTki3cKfZZXvqQg+p/+io6AtigxbkNTFhsUCyDwSidq8E
HW61SjpXP2MA0FdO42NqakC0ABxwBuhSXts/meMExpTgHIPAyUyiIdHdBL5wPMBowROaaQUolqow
/KuhKJD5djW+5QClV7P11XhKJH+UK5362M5T+xihl4EukxnxzwpN/8bzch87auacGlv7ctj88xSN
U4gd+NBWZsPaBxwk7bJJ1OTWTXX/GaF6thoal10vZojCI0Upj2z9Y3BEvjXQ9H5CrJgpEouBB9YQ
O8z8EQchr1Uv8ExMpkWhC+7HC7d9V/lRUGZqugJ9w1LfY3t39JyM9V9B0blhbzzfurZVbWaJYsdx
xhLwlEmYLDuAC1QXe+fhJH6yY7siHreMJ0jHPAxdP4IlUptsZAvfKxjz85KcClUWfZLfBjwCyZhs
hmkj5iFlExJOm0R58+MwynGFJ0xsYwQS69if+Eg6K7yOvbK5dVhLidBrHpgEORff7PcNZNEbhZIo
qEZWhT23NY4TYzywVkP0h/3tlvRsbSOUaMeVV3vTfdbm9XXRDgyE2NO+JbqQzPkQ9faqUQdvAlN6
KBFr3I+pZC2LlBAjuX6NHg1pbaXuIks2pwkYcsDhqZ9b1pEBIvs4YLlocihIfx2ZSgfbIr7w4Djn
2kIrAG7IOBRt76wS0RbBWNa47viQdzCs4nWY1A+aW08ESBtmd4/4cvou9JqFgeZOe9zp1p07yYIR
oEBdTkUZA8K2sx3433qdhBzkujF3V0ncj49lrltbGG0RJeHgXOtjyd674iDyI2yMIQmEr2alx/sJ
fGYA78XHBNNNGjpq23nlIYhP0fe1b5GyzgDjZwaTY/U/01CrzpadVJdWMhStLda7oIbfo7mINkz+
oTRVw7Dzhlajc6JYf6Wt6E5NkV9a3BLH2HfKwGya+opMwu52LlEHKvADt7pArNEiM1naLGBDVuQ0
u8JCYYpyzVu3mcfqy42t72hRfIMu/GS9sBCpQRwvupU4aMh3O8Ua+uiqttUzAoYksEQ9XxxP+dgW
Kue192LuDdOp17PtYdROsvG6jHuNAysikhCr4FuWD6TPuTI5i7Asd7NeiXdVRBb+i/kRWWEYGGoy
9vbg1PCHEDzc/1/2zmw5bmRbsr/SH9CQYYwA2q71A3JijmSSkijyBUZREuZ5xtf3iizpmKq6b50+
7/WimsjikAkg9nb35XFsTOtKX9w9g+Xjoht71qLMBeifYpPqqDQ+OD1vLePhOkKsf9YmJ18lfd76
syiihyRr58LXaqRPPST77pGvPISoTS530MC7475J41+nn1qpWY/L0j/0YUzZYqZnR+pZ05XDe4+t
hJmrhmGfS4KxBbXpJBZw1p6rPaakSvDQNiWJZwvnDZ3fLpqe6EmvdtmmReFd6W5woqUr3ZWiReom
MoFVnI7IsaKvkgsKsE7OPBR2PaiiKaO92g1yztsNt+8xGN8IYVc7cD/iuAytfDdkln2l40O7OG1z
ba3ceaKj/JM+2+0lheiFIRLkVAMSc+eCVN7Ujhw+tXnUHxyRvyVL0u2jRLK8SONyN2BQveuXDHvA
pIXtIcbfSeArtB9h15UPC/PUmhZlZ/CT5EofpvkChXg8IaGzqCHyMTwbcazdZcvgnPIqTg5m7GxL
K1Esfcodhf0ZfdP2dUq/N3FhBT7R2OwjiLBq13dufV+5HcS3tqL9uQ6+u4SHViQ7IhDqHl5MdPa7
tsyWU4Q/6VhRjIAbSGHL26Ek/E/5JKzT5YdTZx+jHNnOTBP5lAZ8C52RkuGiItcXiXXG11RgOzFe
gxYjS17atAdX5SkbSfFPYjpBv7M/QWUnOJVYOBu0ZtjFTeRBEEiD16afp50NkO4V9yLWVq/3cB2b
w16OSb/NRPs6Yo8ippQb2xALa6rcpFkfvWm9Q5ppBhgj3WQ5eN4McD3MYLZRoiRsPOdQ3S52Bq8r
cnVKFXWZfQKmXTxxqEqPRe3yqHcMBqJ4TPEHlJDzdp4Mqwulo9tcWNXOZZ14Hi2K6orJ0XZRYtN8
EZnhSTKJbRoz6e9C3KQ4+Om9fsDoPu0jOyOO4fb0ByQJqXR7fIXsnIAXZ+u4w/a73ANGTlapA1Su
XJpi67jj9Na7gQtMoqY0OEjJwIOQDOvCF+Si1k65TO9FGlWvglC5zjH3LQ+hvvON/Mj7vN4m+JdL
QP5as59b3UW+TbU7VoKpWMk6zRNMNWlxrqjbWFmpLTbjkLOM0OwQkbwxKfxbRh5pAtnZ8VSsK03u
OfdiQ9CzLc4wcBBBxRN0DIyDaq4g/8BpM0JKAOmg6T/A9zh+N2fwyjriTqXoMLfFDMscPZpNm6VX
h6pxC+f5jCU8aFUk0KRqjpf6FRBHeMdUH2xk0VetTzyJ/WwLwpksU7uugYXhucG196WO9MbbGr1U
tfT6VVY8kHwSSsnFGDvjfapkhslh4oYwAKqzgtTcBsUCIuLJnYI+CWijdaPyPe7zgVRkXmRe/lFO
UZrah8Bx4/TYTbiUPo7zwG+NZsZJ09iwFZyUfdgMxgKsNDMk5jT689Y0nKdyPUdhsda6IOmIns/T
94rm7G+jx3fIGcH5wucAe6TIGwLsUEF7CaYGhJELFq0Fn9IPbn2uKz66bIFYWVx5MBObLV9RO9PR
UK97rOM7wEdV6YfVVLBH041zGU/uXlCryhXMMHeRvfi4RCRQa9Jw32x6VgJ/kUt1DBxv3JAQah6b
vLb8ROQNqbMqv+rwL9aQ4mbCGdHY39kZJELuBoTTa1Ixpc0RxhxbtXOK0zvRZPZGZo551IuWalAd
JSx2dAvrUzStHTHnbHQ0vp6eVuWnKR7s55YOSHZfcUVwpTU00wfwkmI+GJNHFjXIZFk3v8Dsvg8T
2EO+nnnTE+G6cD0k2H5WHQjV81yF5irp2nbdWND/keoR1imDrNii8xQmHEvmidZQlmd+WxX5YcqT
5GPoZt1LpxAIDWm+C90W4VPuLO3WVb/sgBD9DnuV8uzBhrtowTBiK4QbuhF9pe/npK2fgiDXu3Vc
8qE9gbs9y+nisQsxQYW1UX/GnYEqVgF7KkqseizXTrbJzgtPpA4ByFSqbeFhJuwH/YiFpHqimrxV
9J6qkGeaOO1rEdVvcmkIfVXLBN5Ci3SKjUadx368hHhJdQox79Nszp4TnXibi/NohwZjhGgahrlj
FOo+Yewevw1UVK0q0BB0UYbVmu+o2CYNpvI1+32MPgLjDe4Xyp3J8tfmOoic8evCqY8TvwYXBR8N
LTcYmKI1jPL4sQkpQ9brhZUxFdagR1zN2EAZ9vYkbGN4mUtycqIh3ueWJy+UtTLAToI3k659zdxy
+RSFJEB8YVD84RMWKze6k87PACsIpBnDqIOKl8u9NuOFzPoq2HXmkD0W6pxkLbyvWKVjdIKUeQjM
lIgOJ190GLyDwO0Nuo0NFQks1EHWcJqTY3G4jgtdVZYu5JjnegTj08ZJDpqkG9383kiT1tpkRECt
c23wFKD3nfUoDRCCGAw9vmL5ppHhGh+MmwskIqIXF4M2P3cAfqaPkL4IhPpax8DbPfR6i3yx6Xu4
a5XvWc00HvmVNK67LcM6IoraGiX5rf8J9qONbGKGlyWcdoEmawpZ8unzb+uf/4dm+1fEGwxw9AcH
OBmnMrY7/1eLFObQJLOM8QL2wsE2SEuRYQ68IiBOXSK24auZW7shUc1hzlazm60TGRtXBueqRzMr
uw0/6s5bknUK6eHvvznlU/h9G3773tBzDFtIgG5/rWvLjaEu9AD3U1U1F1lxVgzuoEf9518E0oAt
iQmSHP7rL8BJuomhdxgvsamjyDMCa9m2kOUfAtU/K8l/u5J0lYf/b1aSWRYXZdz+eSt5+6RfUQUJ
MF+asBAhrkOHUBvGX2kF44OjOwLDi+d6Jm9iFpY/7TZ0h8KQ8HTXNoRkplbbxJ97SUt8wEgmXRfQ
BGYbHf/O//6v9+l/hd/Ln5dM+5d//t32IGy1d/ztfUpzKYxEbD2wMiQbw5sv4jftMRYx6xujjQ5T
TfyA1GTp+PQliWNVS1Y982TYa7sn9FSloMIoMHZ4QOmD65C1bBkg7xp4mwgCUOPhoUmbTpihXEa/
0/XpSpI3t3cGrFTtmnpJ81zTT+2sBtgIUPmCTJAnMtuBk3KOAzMLmFb8PtcXfLxlLzA4CsnDbWyW
PRpRZ1PxUWIHzlDYcLgmU7SysGQfkBwrkl2uhs6fzPL9FuDuXI/m80W3Cj+qKAXCQelAdDVYNJlA
TDsw4l4uziO2EOIU/WML6mcrW4PHMQc53eLBbsRPVZLMVzqKuksTmvmjohEUG+IQGkXz7hQ6fuHo
IdNeUj1mTkV2PxxrNiLlfBeOwjuYFEEdue3uCBdiXo/KuNw6oOtWZhvRut2NZmqsJ4fudEhr5nPm
4b6NrSZ7MsxJbADUvoZwhO6dcvbWxKCshx7W0X4oZ3sdGeZDJBYUvULIjTYTipsqLXuwpJZdrGJ8
dHTOtE6WgdKqJhm9i8CsdrYsrRUbrPRoKEZtLKb6cWi4qft9FIdnjp32ZYyUUMYZpD/p46Y2y/IS
VE3+IxmEtx1SG2KJgx7DIqx9NIX37gSk2YzACDBWYQKkOI69s7M8exBB/IYN5arKnMMwllgSY694
SprWerQmbzpiMR0f4lavr1UafQWhF705pcCzHU5HVlPz2umxF6Am2zzJK+06lFP+lDVpzsYray+E
FSIUWhrrAy+9NlnSXbQp7VcxV+wnUmC027TmdJnjNl9XkwM03+E71SawjvoQhB8XV8Krp8+WlvKk
KJm0iyQhT11VxtGKav2A5PQt4+Pvw97OrujXwOfhnXiPMnaqKzUKFNk1QcL6PVyWi62x0kwqniip
PpU7So2KR93kHS1F353M1LaPM/I1pnx7y9G9PZeTtbywB3TiDUJZdLAT+q8qwjnIydZgr7FbjjsO
7sAp6/4oLK896JE4D0Nbw+wQRebXpZus3GTi3EWvASIf78H1pM80hQdARnATfNZ4IpBfxmY969tA
Hm3yLoxZBSnpPnmILAIoWK/gentrL7MfOXtkG3pp31vMtridys+zRf4erfo1l022pZavm1d5bB4d
m+0TSIBjNn/TQuK3pdFV/tLrz3bvAQrAAH9XjYMGmt3zNkFfhetEt1+4Gbb32OKnrcZWfJWlobOf
AS98toU2rqZEtiwukbY18iki0Q6SI5tPe/zLIIN60+PQ3+FmMDn4HpYuPnV5B/O6AxwDQ6MIGCGA
/fiERfM1u1yauzC5b9MxmVY2R6FHek2za+U64X5I+DVjTLH20Finaz5ly47iQXNd8cDeLekkznYz
HObGGvfNTHHgmgXkeMWW8BkQgHan1bNzYWkdFVxgJVkkHTYBOru3rg3m4oc5GK38BGv5kjfuV8Ri
ZyPE4n1MOBVubZM6oAiA8sOMm/aeHOxbYVdsa2o4A0tsvIlqcJQTWu9e24YfWc+jat1UmXnErs8I
bjq8pfUww8psZ5zvouxh5rbrR8RvEG2bslzJYn5dei8mscn9mSxwd4rnaX715gl4J60Y9VPdAFTQ
cWkBAczvS8Ahnj94nEsfQieA6VAxE6GW2Bz2QMOjdi5Jua/SIWDrXoCdLqvCe+wS+aMq2d+GAAy3
Y+RmLBVcg3i2JhirKlHkFGLCKKTobIVJhGV/pWozDVWgSctcTmzt1v9Df55qA4r+6Aaake4PeaFH
Pc8WrX5PtaScMVsmvb6ZIoby+7RxS4g75eTepT0LkNNkN+I68cB+spqASyQdeeuxqRqcL61BmUYE
XLKlLcJyvna8++lmUmG9FVUK0vZHUcnHOtNchgSyt4fS1N1DPQfatvOSIrwL6o64GAzoKOuzJ1dL
LOk3A977KA1443rLGL1Urt1uBtPO74w4jN5cTv0UebmkXOEkdfYptBoauiS8MtIyYx/sB4DbrFeG
YfAxcpIb5tb+o0htjuaWbY7nbmjbBzwgtb6WYmZ4RnCvSIc7+D59e1r6Z52wyVvd6PELz2TQOGPe
n4m05/fB4Hg/9CnqFwwVgYXqnw7PWpotl1yXe6xIyFS5Jb45heeghePQ6/3eGYg/eww6DsWKOXdb
SKqGOa9xCip5kdottD864D73w+ycWE1l37RETwhl9yYUUFHF45XqB/GZ54i3qdA9tj0Sp8byR1bB
CgxAFO4buq/eU6Yam5tRCPsgLYaHSTL0wASJtIc4ga2H3y9vXpI5SC9WhheKdzFlExS75QtMrDr9
ZuMFwWpRPGVtRrImXopgj2CVg+KIuFirsqvvl9qqgxV2IbI55i2nM5uefsbuM744KsYTqEAPLuRh
W9xSPrDkQ7ilKvyDbWx4IIfHFsdS4SBbxYTmhkCBb6nwUH/LEUkVKfJu6aJZBY2qW+YoueWPPBVF
qm+pJFcFlJJbVkmbiC2Jrsr2XHNkmfpbrmlWESe+c29jqdhTcEtAFbc0lKGCUb2KSAUqLIWQJVfF
LUEF6whYwS1X5RgY/q3UlKdZxa6MqBPEv2xKAVQoK1PxLKmCWpOKbNU64S3yJd3GiQoSXUZbEWNr
u3WLEn7KbskvqUJgk4qDtbdkWK5CYuktL0aSm+xYP7XlF2pGqmLT2UyePp7B5bvgAHUOdNQnyxRf
bRVHk5hl30oVUbNuaTVu8STX5luKbVSBtgRhVt/HkpibR9TldXAaom9RRQrODJ2FVJo1W18lzL5j
pwJz3i07595ydHWD9EmVW3kHzZG/TZc+de8SjNePbhrUVJJg+nob6G1Z0aBWvTKdd1fHg66xSiZT
f+lvmb5QxfuqW9IPpJXxzbvl/4JbFpBsevCFQHrxCTc2WUELV9OxVwFCClDJEi4NsUJa9dJ9EqYP
+tLHXwhjXELyPqUKIg4kEke3R1yaO+9qd55+6VVwMfRyZEgHpNi9UMFG1wjlDg+XU/lOM9hfvVsG
0lZxyOKWjExuKUnjlpg0KEHYeVkYXtrOXDYjlpy9mWRYr22nWy+VlW17XScAigJIGiP/Ht3CmXEv
5HeRsHpWiHFqY0XXfApxJXwV2Fy2wy3nyatJ5rNS8c9IBUHDWyY0uOVD4yZMbMiudvKtAhsBbVr9
UWlRxq3FGs8lstFzFkzZRxZk0U5X+VMIz/2pQdNhC5sKuuKa3IOOyhkxH8ODe4uwFhj97txbsLVQ
GdfWlQbO+mBEBYhiByZOVZkE3FRANtWM6jBi/zjxE2YnU4VpAxWrzVXAlkqEYRt6VrGvs9Ba0yH8
XN3CuIbK5YYINA8UASCOqcTubfT7Z0r+N1Mypk/B6PrfT8n3JLTL4vcZ+een/Mu5Iz5wKmM+Nj1p
CcDt/5qRcdd/cITFk5JQCHOwIHfya0YWH0yBn8cjFqjWPyYbmJ8z8s27wzwrLVdgToUD+Z/MyNyZ
/jwj645qKJeMh8oMxKbur96dtl/SkaPUQwKiFeu5Zah4fxOm4t4LKtu+2qJuWkhjYKC3QeAZAFDH
IRarNMA/gpnXEkaFNlNzQifaSIcopyTq3J8dd9AwxgiuCb8aihTNQu3iuqzWv6Eej5wDKEBi2EI1
Vsp7b5SsS8vIRFPdlZ5NXTOc14MCp/6wgNxSytnW7ldN7Q4nAg0HmSpRtQy583cye0RpCXYh6J21
RfSexGBcss+3RN/7tYlHx1+yqgGlatnaJ8lK01W7zVxtOQu17xRq8xmrHeiktqFycPpXNCpzYxM2
YHlZiOixuS1TW7VXHfol8NYkAPNmY4HG4ybX0/lDWVVWrT2KMoG8gR0cYtyAjMtfY7XWbQcRJRdY
wNqa/bm8x+bKQniOJ3AhmVB1cTICxBN4k0fQU+/i+Uk6XVeseSXmL8FcIshya+rZXAThk7StwPPb
knMEKng07GMRYDcap+kL9w3D2Ql70vdhYQ0b2nzAyVC4gMwmOxGFvoyt6nlupoZWQRBEK1cO+UFr
YdT5muNW/SoPFpbxkBd638rUEzyh9k1thBm41rSltA1Adzm/dD1Yywd+EozoZjrkE6MW0gHWe2vT
KjkBB0r0g/EKsJNSHNrY7rdjSPTDwW6+ppZaXmtS0HQ1RWm4NueuvAKHbg5zCbBOz2vjqimtoxhy
cQhsti1gkNBCwPSxXuCiweml5JJo5oyfIjGR+tnWhVad7FBP5rNe9LqsDoyoI8wYitNb193wi7Cr
FRaUonqAyh2Ve4CZBlqrFc8cNJleRMOyprVPpDhV82xUGK7LSh97nr3OiapaV+pzea0WY5BPeVXQ
diC1yas+Zw1t5ET9W84n2AoCH74/2wFrmpj+6Nxqy0NC4xKldFUYfctrjlqrJJOpZFifiScODq0U
lO5N5QWwXHxiVIiOIijGN0QNdkppO/Zg7ODo7ymGjCgAoNuv8TX6vnBN4C7BjaUjU/odhdo0/y2q
skSHMrYtwjh+IENjQNupQdDBWQhyrmy84pz7qjnu1k0CexODRDUMp2WJ+3ptajRclxGv5roa8kGl
TLVm8RPlTX0QBRGDVYNMKc/Tko+A2xx916SyX0ehBdmIDTK+8kTSQZBpMr4ApMuwJlG0TlTB0EWz
xho2fjHpJt51sCrCg623j6SZk+Xq9dq7tngF15QmyonGgYSptCstnORdTV3ANuzn8suE29n2XTIM
H/HJm+XOZqFT7PiX2M88jV68O+5E85MNObrcm46gszrOMpAYGWIvWOSEuJBVVs0PPEafnF64Jyt2
2uVpSNH17gDdGuW+CeZp7VYau5O21Ul9JeYVgDjXI45lJvGEUxZoKsK66Vwnu2Wy3EMCth0DwKhN
02kyxvIorbZYmCubdIeTqd1kRhiggPBalZTxsqg3F9u6ahVw7q3VRzQfeYl5LAVitOVSSL/R0Nwo
DorohKwWO17rVqawXmjmydemlslbonfaJ1Zsw0urT0OzAddtc63ZE+08yWJtckNo3b4JQ8rM4Ya2
GxG1YXPkA2yMxxorNqQzweHUF5xdWNq0GlLaarZRKXU/mckArKdeRKz4BBONI5oQbtVQDWwMGhxz
dIyPhNlLGkaopyqq3vXdAjiHMYfW52Fcnm3ewp0fYyDntaEK4Q4TjLwChTfWIS6rdWdG9R76ktQ3
wLFp/dNgYGOeIrnF/sO+0LLQ0x/O4s04YxwpzzT/imTn1qX1pe6mL+SfsMbRFAyKyYiDzF0Ng961
yHXJ1J+RR+FpzEbLrrNks4btaAqvxjQEjekndjYv811uyU461F7jfiK2xO7DvZAZM/5RHf7/Ir62
C4f6b85T++Jb/Fa8/X6gMv74nF+ig/1BEsGwpM2BxbYkJ6OfmoPrfgB+xkaLWqSbeMB/+nWeMj5I
h7OUTjLTIAXs0oP78zxlSbhKKAR82k+p4j85TyFP/fk8heZgGXwXgLI5a7mmOu/9Htjq2X7HSzRp
+8BaprVVZ9mbkxCh8/tYN3lMAbmk4KSdCcr1pBVWaUjYTURNfl4EJSUrwyjSTaDHwzeJIfh+gQL7
6vEgwyXgpfTH8Vn5eioDZoJiKV5zh9sXyG7zvolHrq2EjfcZpzJBvDTJMdO0XiZg87pPskmzx2bq
h3t9eMvLhhmERf1n6gGal5LeGm21DBkxoVSvpjdcyPnEhaoRLtGsENz05KHkktGUtN5Vok6/RkxF
pCoaVQMwm00ABG6OgZLWE1TQzOvPCp9tMasFCy6XxnTtDSVZkhW9RcgOmnRi7WpKGTAER0F0shI5
uBsWADHYjyITFubVtHyvSEq/lEQPL+Cb6OKxqKMLvXZ8x1lVvJCjohGW5RBdEWNaX+cqCd9I0qI0
0MPqEyyEK5xXK8EmAr6aO14WZyof0JZLsNjuVJP5oHZkl01xenGtfLqCZli2ilYyt+VeyrHHw8za
fShgWQh73o1mLB+MuvW4Y1j5+0QXOeut3H0QjoELpEu6J2smiwQHrN0QgrTo3akoNyGzWRycDrRP
Mi/90Z1GEChLa9SHYck4t9AfSdgjdmp5cvXcLFaNNmefrbzqn3o7ZTPVGyNUpnQwvsQyDb50Gnak
anTqTVF42mlcOJuRRxV+CSyVat9gOS2h0T9n6VzVK8fLG44yTX3E2DP88DATJxyVOo3SiAxHFz3T
2abCRJusi9HDmmRghjkjDzSG74k+Bfqk4IHtBD81jHOEdDMZ29eEfA4tuPTDcS6prfChcL3CoGR5
jh+jKrWezTCPr97i8NXIJzdPBgjHbV9H9tEwE5auEce/O6QFiH8zVE2zG+q7ERjTYxjldHnkyfRC
n2dzAMnhfccAK5ut0LE9+oZFR9EGurv3iJC2jDgRw1ID/WOJh8iO2UAPLnR4RoYlfber0qKdl8li
E+pLvvYcDkZ0zBQfeR1T+K9t9CCnpD23xhwdJKEyb2OUI47woLBx39Igs+btWn50rVq/h7JVAh6t
+e9MLPa5HuyeWo8yry4UFSHPsKfkKv8yUdJJcXAWep6iPE0YM6D7DrHOX0qKELvO55g/JwILqjfp
2alAVSwIA4NQXyBYYuwOhoWajHkcrPkA/iy5q0fxYLgJK0BbLiv6PBD0CP4+TcTohk079dkLI9rs
G1kAO0n2JBVWaWXCWclb56nvHSiNc2x0q86egY6xhLvYyBWnjhjAjvpth3GihW+czjgugiHduJSX
rBqul8egxVsOxWTIPk239T/Cj548yBjAsbe2K8SRJ3tpmYcyRKHCuZhGrd2NffPZZiV51VKXjlua
Qsa9hfQwhIU4l0qNyJUukSmFourz+YrqY5JGR7+gczvE8Nxm17GxsHP/1Dmg/jPfbSTwhLWFHJIr
XcSoowtVTBzZUUyYm05DcsC2w//J0updr9QVD5mF+UgJwNCPEkTBmvQXgAB6Q2/qjNJpIo73+0Bp
N4ZScaTSc2KEHU8pPBQAYF5Uqk+yGAHeQO7WM5JQobQhTgu8yPO3ph2O3cLvMOj0Y3ITlAwv1bd6
G32abmoTspMrZ/QnhCiHV2yDfvqoK40qQKxijX4vxiR56JCxsNtg1pqPUulbuV4+DbGV+/kku9Wo
hDB9TIe1eVPHsFq7dzIC/ol7l8KtP3Q0FLUaR/ehsdpjp8Q2pqNhZyoBzmhnTM22KVm/e2l0aEJp
x/x41fKCpak9gz2ztwKQqcnb6CiUzKeHnJP0m/RHvchOcwpN5Z95N2H5uYCHQi1sSzL3Lpu+az3P
3iPGH+xHGIOza6rERuE13yTjxCGNQ+O45F690VrMPKvKmQx1m61RLV3efh8liMw1jI9yXSt5c1FC
ZyjC+ZIp8XMejObTkob9ipIe1FIvvjqNVnNJIJs2qIgoU0ipGLzzpyELgqujhFZSMBBkS30GrTQc
PXa5a0piordsCt4iJdWaSrQ1lXwbKyFXKEm3V+JuZ4lDq+ReWrq582v6s6OkYEeJwlEyAcYSfKdm
Kt9HVrWPLmHE1dJP4HPmxdv20NJ+iDZQVMQNCxfwBp2NDt0oSZp7jHZKuhidmqmmfqTAIFvXSsa2
lKDtKGnbm9ro3b7p3V7ZtiuZ9o+8CTPwTXr2kDjKlqWk8liJ5oahP0gIgpymEdRzJa1nruWttV7J
7aPx6gwN+0ZDS59yJco7Sp7vMAZu25tmz+1Q6feYpikWk8WW6m92uI4ldoaS/DWk8oPTjjM89Hja
i45H5JQuYq9lhjD+4HX8s3f8d3tHcAt/e06+fB//x/n7FL//KTVo/vFpv3aPuqUYoMKB3KATGtTZ
/f08Kxs66UBeMt1mt+jJG3fn51mZAzHdkrhlXNOQrBnt387KxgcLJyK2HoPDtMnB/D85Kzv8j363
53Dm5stjcbMdBxymc7Pv/GbPodIrW8awSE6N2cfzm13auBYLW3b2Ro8Y3T3f4pmfzHcxVKdc25dm
VDkAZBxZ3JUjKgH4KO64FkSzlaZXdM8n87AcJ66E73WTSSwgUjRLfVd0IQswaFTZONtPWhst0Nv9
AV2var9l9KpR5TqHgFc3KQvAyLvXY62TWDL6wbA47Xbk8Z+sogmwHbDHI/xHoV48+4utYa9oImpD
8kPsKo0f24VvDpS+L+yiFiedohNUrLpynyKsluWYrIAO6Ng1crsDsJMUVd5+bKkpxbuXcE/Qn+Na
dtQ2FdXgMnu3OjrxMSYTAnVQr9/xTTdbWVczwISs4CYzjwmfKmZtea0K0l9/FKX+cwH+mwuQW5X5
t4v/41vRvv3ZHPfHp/y8+DyW+/DhJEEwx7Y902C7/6+Lz+Tig80rXMZFgDxEg38Nqqzffw2mmOFw
yRns5C1BLQiZ37+Y3/7ODMeU+9erTd0FwAQb3A9cU4i/LPrroHOzJJzEMTcritNMeqWo2TGQiutV
32pVV5NXRecd/TS3yuBSFjP1oo2jaxxNlo5o8lNGpkrL8aQJ7LEbDdKDHdy5QW8IBrOBi1fW2ULl
akQaWW7zBgPHeOn0NAaWMJtytFdslAgQbLs2y8VpsOv2PYUnB8wPwqthajQ6KtxcRsYLJxYMukrB
6DR3IUS/3Bh19R/AOhW+XHbIXnREFRPF46uEZTPRvkbR7rLa7esHgrYpILvAe2lBuXIsuFHymobK
6aMomoiJFY6eZqEP8iVmsWwmEBzxDnMQizxLAfioUHDv07oQLzWz4FpToD488MnDwkNzW/as7BEc
iVZQ5UjMrbyR/joF/UuXPNsnCgQoFBLQvNEBDQUKLCEGZtN8cfUmwcCSssjlj+A89MK6jxVsEFXI
2HQKQDgx+PAxCkvY3wiF+g1WOCpuIU4LL/dLhTPMbmTDUUEOQdfkDz2K9+cpyhFOm3ncYV2cr15r
zgfNS9TICwRX8wNoFXdRlsTfeD841+RGWBxKU7snD4Srj+0eASKAgIDbi48RO+8dt02MmgrZOGBt
L1e2C3bSdgbzWbsRHoWCPVIR2K+9KgMCyeNlPygwZIZVfVjHvd1vDLOgflhxO0eC0FtrBDuW3QiT
QDSWV23Oq60bZ9oOT/tCtaK5vDMPg5UkaPO0KGQl/PLyVN44lrZCWk79IgaDXM5gd4AS/F9/ZbCw
h+jMChPb/irW0aSpVRg8u2gOSdWGY3FgeBizci27oE68LcccTm6El3GSU3s/LjyG8Mu83/ZZ/9xR
/80d1eKxxkbuv5dSP34viu9t+/3778u/n5/1a/lnfBCOlBw8/rT58/QPWOQtiWnYQBflz3/dULEU
c/NUd1qTwwbJAW6Lv26w9geABUpj9VwWiv8hId2W3LV/P87YhDQgZXm2DpSQs41yQ/+++QNLZWnR
6BSUuKa8WXeY+qh43eCgIibd5dzqfRzR5njqzBmbYVvPDGFE9mUYyLs6t2M/cII232CnNi5tbYuP
U6qnGxHrNJ6E3EZWDMKbPBTTl3ya6no9Q0GExlcYe7PSs1XvOeOqJqSxIVH1rS+qbk9JQLhzaK9Z
C5qOVtRMRSuw0P1uHmjdoKjGLumdmlqyAzU9u4XLwZ9V4xe7qt23omnzPcY2EmKx2PatJJfNVLAa
kji8h1zg3hVznAGus7gbDa3dsQ00Rfklwnq2MwdtObRD5jH98TD6ishUsenLKbdjfx+G57KZybkk
nXuakkV/7EeyagUV6vSAeWc9sWqyk2H4mrGkJI2RDncL4M91GtcBFQ96s2tkUNyNsb2CSj1fy6qU
+6Ywi60AN4hTczBoRfEoR01J2E3pg8Y6yJcET3z6/dxNhg7HNq12nhpc1CySbH2FNdvGlj21+75d
tLtAW4wDRejaIWuhIqRmjW6GjLJuAbGfaxHJaFO7GvrxSGGgEVf2xjQcWOBB7uzsysi3Zg3XQl/a
5VopS6yEyuqnvflRTPn0Pqe92LQjPIRApu11SalgG2eRbaldAxNdTfOjTbXd1z6YsPfMrzwIWgYw
K7nrh9DccU4PPg90PG+TJBDfECzT+dzPZnIOHbTuzK1wkE9Tl2+Ij3LrZe9314qmgbtlxutZN8wN
1BATd2THHMr24avbFOOPcJy97aIXk7uqg5xSHwhZV5uFZqZC5Z+i3iCxRBfKG+xJ4PQFSICzVqbD
0dUIAZXo+pEfexRNV/AJlLuZlPySuodAF8W9ZQzl/2HvTLYbN7It+kXwCnQRwJQ9KVG9lKmcYEmy
E30X6PH1b4N2VWWqquzneU1crQgSBCPi3nvOPudsMJ9pj1ctfWWnPrCjpPdjWRsnj0H1rZVr/8qp
0W6vwEIyo4lNI1eHzqBA2OkmnXvQ6Q4xhBTXw4k5zy4paNetOIrYu8ipvDVtJ2QEWN3yw4RyEsKw
DwvWchjOYYnvaBoNtOA3SU0rtjHZXUeLHdMw3IPvomGIQJ6ftbTeygxj4nWNPS26ooH7RcZaPeSl
i+PHM41jw2YWWHuIg2D6V70/FP7HTFMt3sJqn2/nfmzums7y8g/65jRjnQLnmNd2z9hI7TuA0RGB
V1mqnpygAceuSUhG/epDVlTWokZsMngVzHsfqtGAy7iOpz480PVL9bOVDQ4kcVekjIY3FDulOhU4
6BoDOQM8uFsWSu573pOJHMikkAT9gH98naN6aNeiMsIbmPW5+oL9yKrxcLqTeV+AtAt+TYIaXX08
kxOFujNieksp1hEsh6M8XXl+zunQ1w5dprHPCIYW6EfflRGgGSbSXJRoKzEG07rrunTTd5oxX4BM
0zkTZ+W/5FPlvqWg4nhSBBCWI1I+0a+KGvwZOb7Or5Njt+neCsCZHiAKKAgnBhlbq9akq7kt3JRL
zlm4iApGcg1t1B75GmICEwhkeSQNhw5XbFPmyyvLx7e9yaGQ2KuePk55q7zJKiUtO5K/2itqQVds
SlK3VqEaVcheX8jbEbvzzl0CHYTIekDuLvd4LTFDP2VLWoSm5NSE5eoatxshmXtqNnlGaEgcW+zz
u8fwsHEvERRWZ6s9jr5oXzDZ2JdLVkVhZbTlEQuBSnDL63HJtAiqiqMkDSGIVA7zkYVlQwBGt2Rh
tIm0Th7xGO6Sk8FvlcgMM5TxVoelbewo98Qj2sdkK61mNnGMuAC1jKK4UXTWH7xeyZtW1v0rEygL
majtX6HJhpNZa3OTjk64bzXNSsJ9uoyQaBggH/VUv7NHkSNkO3I3qGVCTc/aW1miFo8hjc/diAv/
2XXC5t5hSsrmUBDWHqrmtmw9Y5cZkzj12MM+yDlw77CHbxolwyNLZ3Ag20N8TZUZbxrIG6+9WY8l
thurIsmhHq8U1lbOkxaYrHqkyT1MybeInsfJJc34xgnHHUws0uwYByW05CKER4DCnC1S2vmOaXmy
JdF932RF9Tzj8j3C7iFIELPk3qUkR8JiDsN6JjhuzamPdGqHfKeNpjNP0jhLvI9CaoOFAaUx138E
UOmuLBOyDPOv6I6xONnQc5RuncQP95IPsKtgwmUrc3AilsbZ+WrbtWYvRPn4RvXenk01m7/RZ8AZ
gzR7CyjJPMimtoEtcD3LL6lw8EjvkriqthrZ+U0qhvoFX0R97nSr7+ic+NcIBos1SYHJNam7MSrZ
qL9JS3de0wKQCz/gG2rZ+HpyougL3iJxEwSmz4s0kpNADjam80qxLnMbHghVQctZ2PXu3ESNe9+S
+s2DAFY3Mt2g027vdeOSD+LknoQc0fiIcaL5ykzS8n1oQqSwYy626USuSSTCLwG6qLVZkBtHM4LB
nTHZ2xj6ircSpsEIJBBbR4fV2Y1jcWUbDQxhdv96MxqYzDEYMCAZzfaZNkrrbVDUNM3KUePWN4hO
avpR+uvaFXQ5fMgnqyK0WuY23qL4Fak0STDld+/NNgC1TvftpgRf8GaNZF6ODhGLK4V8m91NpxRK
RS+nSKGeT7yQLY/BVBg9NXKq4vv/ne+LNm6nvzjfI52xOBL/9/P9Hed72IL9W/Fz7PUff/jHEV85
v0h/OcfTIuAMfTnL/9E38cQvPO6myUOJ98pFFvnPYz6mQv4r6UE7ozdp2+6/GN62/4syka2APwZh
e5n9/40+Cqjuz8d8IOG0R02BN4TopUVK8OMxP8sRIOWVmA60IdNpg2wR9YqbDfYNGxcWPjoT+Lbz
PNb5bmD19ZnoaaiZXmmK3VzT0FxHpOzyZDdt5gIRcqWxahhlbLT/UfVtcDtIOV1BKRMbJ+5GczXn
nksuksFEOTGxx80yQ0lg2Ljvt2qeOEpZ1KnWVifRDJzXKl90MyGgS5iKQUMXWxz8UGIsIFZED3Bs
1VjYWSvLvCaxQ4/FQdR+7W1MJnxvcMBh4aQmFvlVKW2JYb1icofDJdh0UXGI1Rz/Zphm+DHA6zyP
/M1XdyoTan7Dd66Z23KQNVUjuhXezIbFB+D5tjQG9w50SXZFMyO5xYDfngEYG3szSOZ1IAIHo1Hb
j1tEnOkOxErSA5CBRjGOQ4flSS4QsBx3lw/IcNVnrv3saW6zaZDGtIIDI07kH3XbQknnADkpZHHl
zjuxY56G2c/vWvo8OzJoASTMGdilztO3UUDVuCK9lsm8spDhedAfYfaoHe0lshzxhZyRzIdiOyk5
RBDOUWmRXyS+0Dhvr7vS+QqbuH00m4aGiacDH86QkYTVKu+8dF/ozn4ZM1AVSbdEVFUhTq1+DoKz
g96C6k2k67yEfOq6jIyUxO+GjSpwT7YxiO80yoqtk5sPqr+D4FNsSE2s92ga75yui8tF9mffmEbT
vZrQFJ41loHbvgFKgvOTmZrXrqkDKHmiNt+Tx03SaKaDa79KinuyMpxz6lhf4sGRm7QU6WaS3bQr
SLR9nDo0BdJw88MgwG1gfGMcnCQPQcfsuzMaRbqzMxxDWe7TxPa2tPiGddSJchNwGgMS3pfBIfED
d9fJPP3uD8OHCSd2hxQNa1XUZuYDDzlcS0rYI4cWYnMz395C4mMYZ1vOhtnxfcnTtsZyfFUKKND4
Z+XGiJqvcw6NZR7JXowsScTi5PEuGzSQYYd1xSRB+pT1kfEV9XR4xAmzDNOq6jw5rn9SXlMvWZXE
j6H4WmeOjm7sHiNkwWM7QGKDxlFNEaAtMvIWNx+q2kqCh8f9PDKDb+HAhLFTsvM7+RSaz16AamTX
+OZgY2swZ0d2m2SIwsh7GOSI/Xc9Gb7XPVpW6g6PbiNpCROHgp7wxXR4FqAnJPGV1ELdtx4KmC+j
M+ftigors3cgXwzCqMjH4vpkg7P/WV98Gy/aKktMUpiAnAPydUxID5C07SI5Dst4BH/cnPBpEorZ
Yq9LaDwMjWNneGzTuMN/EYa4u25SW/TJa5q2ei420FELhb3Obaz1VEniA/vGGlnZujgMX3PsXtka
9yYK19Qocx7PoZzwqU2zSaEFlpCP7w2TCjcZoWbets45xIeHCRbea1cWQ/uhUh93xCv3yEe9l8F1
O8VtYTPbLgIE4/yLJCuFqppTLnFUXRs8FVTHyEdrGgprC4xNwA/LHLf/26n/Pzs1s4QF0fnfd+or
tHzdRzr92Ij744/+1YijbfaP2eHS1/vHHu3/QntqGXhgt2dbWvpt/xgs+r+YDuNDwXgRmjkjyH+1
4jBJoL7Dqw8/VF66dH9jjzY/DRbpxAlw457LQYCOnPXZ04ANI9Ks5eGpNwkjQxRgqvvBpJFlD0W7
Z8Dmn3rxniyhflW95PuRzekTpdu3B6Sl/d6uzXqPjIQc1h9u4x+Igh+RBK7FZ/zUJOSWMBMSnGHo
R36WB44U225qcbbGYFCVtz7akFtvltTVjCuosc2l2r7U3bEOVm2IcMmoegBOl/rcKwrzvmGmStle
XWr4eSnnMZlS2Tu0yF/zCHuchlNA8T/30kB4fekJoP9ZGgSObA0PUXMwb5zf+wfm792E8tJaIFku
PBCEsXQcfDer8RQvjQhHNehOULD5J2/pVKD0S7aj9p+Ysyx9DH/w7LvZlB1Bc1W2GnSd06fJYOmt
uiGp33NY16QH2+Sw9g54nzVpDYR+eymiD9TgVpSdAOFlKXFIE8Rntks4OjV5DEM47Bi7vmB3MPY6
nvWpDhNz33V28xGLSN/6OawGmTRXwGNOFZC4J1XEI8AXQo1V07UQqaL+NBq9seHgwuwjQy52Uzv2
dF2E0c4g/wRNJme4B8PxX4WdNCsDMXq5mdMs+grqvVIr0bnD2UBedo8BD/e3iqZmO8T9eB2q+VF0
YXarp45GEmJ1kEgDhcnOSw0H0Bx0Lr+KmtXoQi5kRkYj9UF4afXQA3TDYuHld24/K4iBtjbTM0b3
xn5OQjxsI4Ebt/Ncb50psHa1nw1PkxAslRDZj6Os3D3QmWJXqZbEQ1PLbt2gAVjI7uZhtIOKgyH5
mzYj4+0oqvLozO2wpjUm77nr9RUUTc0xKxOnkEPzaZn5nyJTZOEmKET2lQSF5qlUZfK9HkzyddPO
qB7rJp6hL1jjtd0L9WuoIrnDclhvkVnCfrT6dp1NqM6tuGxBtEa9w3F3wDlSpVX0lvLY0x/WIyYX
9Iwz85cHocC7gJfpr9yhoR3mxP7eqaNsC4CvgFIFsXIuWhxFba4Rks60KzWdzE2GnSHYDbTZp/VM
o/yry4usoUUy1fKI58MvYr5ZYRIBS5um3zgOBucaB/jGG0fy8SoH3W2bJPKVmRiJNAG6qaPVy0Rv
ysEmaXFuMZjvmYUthhesLnQ/6lxZyCjrrMQk4k+bLMzCGR5EYDy5Y4MyzjGy9ugjmLzyKxdD/Mh9
PPaQoJpVbmbRNYaq4gpzN3fPgSS5dvpkmzQ9eNTJcvEgeYHzgQtygL+VDfppHqri2s8AhcGRqlPO
iEkAlt8H9OjFy68r8mrcikz++n0vIb8jnvSHe4Ujw92rtJRHNvdnPxrmd9XP4zYYGufoywR3u4S7
SNsBYiYr4fBKeLanVxUSAlpAeLToDMVUzGvmY8OE+1+rb0Wg/A6/joYgWwKP628QpjpHCPGU6fRB
FCf+vo3y66lUrbXyp74/lpwQXVy35KEQv+5lgD5KTDUYoqxbNKfDvdS9SeupiHqGw0WT3SKzr9DX
ehQeA8nkBv1eE+RDpWd5I1kOrvIIjBX0hyx/YSRZP8Sd3ZbbkaT7MxES9bVBQHyzUYtIM17kmoph
ZrYxu9jZiEXOKS/KTr2IPPvZhf1nRdFdbA3pM8aA4slbZKHhRIs4rwZYxRfVKEVI+pGE9J1W8UVX
atha3jXxlBlfIb2gPGUS4z9YFz2qumhTw0pLvXMWyaqe7fo05ebwCjkTofIibTUXkeuI2nU2pAF3
bJHAiosaFleLcxX5fbJTQ68fXZuz3CowZXRPfWt9Kfs8flDTmJuHRjfhHeykCsbM1KbZ2gLr/41j
GfheBxu9u9eLYDdYpLsRtR1nZQ695xbRNDpyc3AjjMfLsCcl+Y2Ap0UITBHC5cCf9t9Z39HVMsza
1QpEozR8LhH6gjY2a/MumezkqFNr3NaLAJm1YTwmiygZG77JP3joWOf5kafI8VaTKBdB4gwuFMwj
ymZaferavOid1WQt2ucGGTR6QxTRfQsNpCUM5fK1EWgRXeXM9aMVwu+11Ztq20TyI7FR7g0eFq60
Hu0XBK3VMWFsf+fTE+Sq+YeFspcH0U3tW2YN1/TTWHLc7DqcvADRNulNighQ0KwjNP/c2HiCflxV
OcnN5ML1dhjh8wfzaN2SK4LeeFi04+6iIresztrk0YSAVPOP2BPGt2TRnmvLHq8ct3aydVNFaNNd
0ln7Ra8O3lxtNMiB/XIuec8WXTtPqWuvMT8jd3cu0ndqj+i6AVMboUy39ZXtLUp6146QzJsN9KFt
NxlU/yhsfXs3aSMGBIfq9kUmWAS39aLJh7SDPH9i5DCuQjKEAri5i4S/vcj5vUgNqFq8RWt7Efx3
i/YfOnr6whGOrwvsppP0t4Zw0odJyMd0DNx9crER2I5GcVwQCHJuLkaDRUBzizkOvWwbld+mxZHQ
Lt4ExPp8X6BasSwY5Bx/s9065zVxNFiLt0FcbA5qcTx4dWNeNyxn/IoWR0R4MUdw7qK9kXmQ/lZK
WekbYrTXxjBxDE6mjbg98atTwjxPoQ/zDAepxhhE6y4LhmJrlHX+ANK7vSkXvJGzgI7GC/Nose+H
K72gkLqmeQj9gc0addoZOnSEo4Kf2HVMWeluGIiisRwcmsIrN8eIiqOx3wQLfgkRcv3u+XXVg7Mz
qCqdBsYv/SjY55iK/C3uOlhOesE6eRfCk7/Anpj+wn2q4gxizmjMGARVkvRkd86UZMOFGKUv9CiO
J/qLlSxMKRrb8KWwugNwuVCnBM9AsPUXGFWfaHYCXJ5FfYCn7YybcQgi4IrwN2ikZLb3OI7ArcoL
58pZkFeeTlloI2rIvVfKLDnraErHNUs7GaOFN75oOiYP6OrVtzrwCLK9xEmnsKw/HDNgPEd+TbGv
Gw04wwhzhn+RObNl1Iwa9vESX01IVZSfvCXeOuwU8PNCOPhaRSiOlZeQhl0sw5bG7qTARXYZwsjf
RzL/K+v+X2UdbdM/bcBelx2hVZ/dVb//1T/qOu8XpGYIGRzbcxZZKC3WPyo7BG1igfEBc5OIU2Gj
/KuyQ2dqUXTRgJXUfTjd/1nZWbygT7kJJw78CEejv6Visz9VdqbJDxzbF3N0KkXlWp+ar/Gkh45+
qz6Sdau8TZIY5oOI6vnsMTTblXXigbmtiNBpDBU8kacHNDcvgpOhY1hq7P9rlZEhVTKO3qfO3C97
SobinPP6k4cUc6OiCmRVyWBzbSLsvjULAtcSjUdrjMLsxSEfcFstwU4868EZlyle58JS/UbXtl7T
KyR8ts2JymUdko8M8ca/wCJ+kvFxBxyH0tHlNizsvaW+/rH9nHBYo1AlkImj5ngng8bfc2bx6ZK0
y+fiff9FyfpzwXq5HsJBZMCIaOh6f1K10HYRY5im1XEwiOEaw+ydQ0+/BOTFf3GlT8655UrKtkxY
gVTuJqLHnz/ZTHTgzO6eHTEUNRuL5ZuTJGBmAiviR7C/zn6KkuDhb388xnyKfgEPE+MDOhk/3U5h
YVnh9HnE1kpygbE4BBphKXfTjS7JD3//ai4dDtiHHuzMzxKh0PeGuMgTGO9icNNzofN5N0ptDrdd
5j/9+bXMT4OK5X5CI+YiygaAuIi1f/poeGyziGiS+FhHY2av7YhaflPXebmhdU6/j1yS245y/npg
inmAPNhW27ih0/7n72O5gz9AGHkbrhAeWRmCjpBiUfn5bcBfVFPecWKsyU9mo20mfPBhEDz5cmln
/vnF/v0ZcgUXtGj+LAmrnzs/mkLZbrVMgBXN833p6WbTGvyCQe6kEfzsmIGvKnyCmP78uv/pQyrJ
aMqUEjm9+LQupWEyxKGskmMx1D2Hcr7Nwe6GYVXEkOn/1rUYSvP6EEUwrbIKikWf/+Mj68TGYPaR
D62Ceh53zKQAEwg9XYXTYD//+bWW1/rhy7tcyyXHhVxMJRxk+j9fK8lbahTObsd5mgeTAavKT1ls
93/4PH5id/7YGPvcFls+E3YEz1/CWXlcrZ+v08ms0Zj8YxD/bp9wmqGeWDlTYeGBs93HKI5pjY84
70Ax00AKtlRa0e9S9//6Hj49O8tnNREEOvw+FWO/z88OxRnqMrflPfTNMpfva/oNZMifA3vKT2Xo
Uc5Ke/qL9fxyCz/dYoslCEoxtFTAa5++zj6UnO4CBYAZgN8Xncj8hPZiumFSE+21XRVg3YxyRJQw
jaFaB0M39cdBFuOvpkTIwcjQz09pUOBIW8TZAdkip2BOjN/H2v/17vyn9+nyxSxySR8g72f9eOra
wTArwzgQ8yjfp6lz9LqvM8osWKeDRHlMCbaaEkOB7CyH9Cx6C4SzXQTBsUtL5woyVXDEhGvf+IZs
1I70lzIBJOWrfv93n1pPcDdRVLqcSP5N6i78gkZANsQIGMSUYrH2xpTapWm3f36dT796nhiwPXxl
VCFwcQnp/PmpjQ2Lm4Ko4VgOpIv68RJgWKDMuCLu3n3882t9Xs4vF4ONa7E7uvTKlw7+jz/7yWvc
xhkTlvNSp5vQC/qNyBA2Z/xUdkhoiPMcicoxu1G9GnkR7ilp2r+4saZwl1/iz4+rhyZXkYrNoYC3
8+kzZ7oyLH4ZwUEh2ZyOKoPXs4LdYVfHsKvme+as4t1d0iFjaPyIzasoCfn3iyZE5sK9akiUPfld
N921vU80aVMnlV7XxF4RqpLm8xnJZ3CKIJo/zJkdfO/xSL54Uzaf5wwo98qvtXxU6INOFnPxq14L
FtwmH6wHt0vlo4wqcWjRAlxHsMW6DRFdBuk1w3w/hYHdrTIaTre5Fu1bFkzifTY4xuF+oEj2kat8
zz3DrU5FXuczkpEqOODRdhpapREpgbbSyxmhBGKIas1y3iKwgR8kM9vPg21X9WoM+pxUFHIMv2d9
6wybvMX0CWk9ic5Yk/OT47K0mLqP37uIxbtsQvc7nWXPwqHLsZFyTBCYNcR+2JFFIZ394AgOQ4Ua
m189BY2oSGr16tWD9h4IUeR549cfpru09Lk8floDdGvD2imaTr3OGEg3Y+qHZ7X8bUOhiyvfRTFV
x0MDfwmd/ZNf2tOZfSZ7qetpuL3c3kCSBG0Vkbiv7Doir3FWWXQkc1DaJwte5zkF8UY8CmnYdJov
qxXg0CvEZKxQnjka34oy5YksxUgGYpaZ86GLK+7dRBgDxBghoidSQZwvnRaEX1mhKO4Wwl+xSRxe
Z4ji6CxbPLdNreJ3LZBXrgKtpxCgORnqKyw17iNmb1QARY8p1bC4tzkxye9ZmFs7E/DJG20meCb8
aIiZDeJ8vndBseBVRfBwJ/p6vI0n7AEb5Zjxt0y2LE0YKoHFAs/Z2stzmC/8Za9LBsj8kdfGm3k0
OcCYeTnvih6Aykrl7XxGMktIXUDpNRHf2pPM7BoMjhYeJ4KJJQs54QPQBU4G5AUND9gWM3D1Fg2h
YNbi8fS6S3iqDqKxPHQRFQNeUuNJRik3TITOdA6NLDmlXrb1Zxp1uG7G29LI6h14UhMYM0lddRO4
zJtLTRhlFB8FYt4rhifOOiavDewQ0BrTLuYTQ3x5sJUbPIWt2pbOYu2XRXqGH5Wu4eCpW+BG+zSe
K2I8ghHKXWK/etAKVpWT70U5IdtNYQEJY5xpOlrW2sRKswOtk68dXRAEwV21Xvy4v43DYjolpr+L
otreDV1UkiHErDgyOpzS+eCvyIVLTlnq6TVBHRk4xyX5roH61LrOq2bmdEaldatHSKuEuI2bfvIA
16DS24GOepaBzLdTU1lXGQwI0aXuumqLYY/YS6zTmeD1aBYSJ4ozL5Lkhyaa3iESvlWIGLaJkduI
HhymDPScjobwvtaLQRevTZWtp9FjV+sq61tuOyf0ZSYo7/gmkssM3JFPfR9clYUKv7b4k7aRM42n
KMtZgJ3ljJRb042MbfuMtLK+N+OsORk9WUDzLK9TVU9ehboOFrBPAlMNEOq3mnCNw2SioWEg3geg
e0M7OZmlU5qrwAjVdedmvKEyIxuSfq81P7uzY+/GISNwqO0t/6o1zfqWg5ITbQa5DM6UyJ4xLYbP
tCyHx6l0OT+UDWF8q6qfp3OqUCPCgFQ7JyXQMEGsdESyQMBN7edclFP0WYfiAVHG8KCGadrac9dt
l/3HXdG7JrsNjWp+17Q0BRW/tOyIVJijgJXCw9UTZ5HUY1iVFrJZS2SqLEXFQEsyYEdQoa8OVULp
gx8IZRHHvJ0/C3pdQ09LV1dWfgv87EVlM4FqDNpunHpGyR2CD0k2LUnDyY6ZZn5lIL/cFUnq3okO
D4NUXfilTcLhyu7GTRsHwykZOoE6iqStbzbC/mDlFrBSYbRr41j4OjrZNed2Jk1AT+c+58FMODtQ
ImTGfTZptc0nTRQIKZEib/vXzim8760z4jCQhWk9Wbmrvozoi+a9cGMDFeIwLnR3zmNEYB6qefZv
RqOW8LuZVNllWa2NtlaQ8AafOHjTaiGKdfq3ykI3UeF0PdWtfVa5I85+oEFQO755TR8ZPVZYICZW
mX+fBTWSmMAObIr/JHJoU2jzyYgJNjPbzD/xpcKDcEHjsglnLeCR3vkYZ9HcK5ghx7Eumo1XEhfi
SR4B5OEQIYLQ3Q+w1XfSa0kxA+v6nMI/uQvbxgawYCbHIKmtJeo63thwP+s+MPe96/Jg+8VZ0j5Y
B7lv3YV15h7o7tvXfgjSQ1ekewZubW5ybyjhbc3VLpsb761bGKUsNPW6bxjyrb22RDabktSzj3o0
0qsCJscqbAL4oGK0bzrhlbcC5dRW+HYpVxXJwMV2Qo7iAHrps32GguXVTSVNnLIOr0YQduiREJUd
0eBMv7WU49etPXQ4DQ0if+zKZ6TOPJs93fEHvXQm3Rsqdnx7mNYoAMzylMFP49fVVuchybO7Srrt
rYdq6WDXTUSCvO8d8nHWx8Ejwg6hgXdVgno+Jx1aMCfs8/e0YHqyJVS0/uKEbr2TMkEP5eZkDFSK
kSwgBXpJ5Eu+qKb6lvPSW12XjA98dybkqAnm/k0wkoADYjTEqlYdZ1nPRJhWRwWxKAkcGYTpMSIt
pvFuF2/T3PoYDJ/QPeJXUvKe7GZbhOF0ZnxXvqMi7k/zmDDt8NkDacDO+8mdgg2Dt/bOFH3znuiU
NZtw4Jz0Oh/5frvuHVKm3OdWdIVqPqRDrbgSTjFG3yMDhkgbN7DcQqctKJNa4zu+mOI8upV1Ew9u
9ww8vX93dOy9hp2vi9UCq8mguM8ejW93yjOVr+mIFAcDuM6JeSvBBrnsv4Cui29EmhN+6PUgdpJ6
mVwOKRp3mSN4sCa1gSRJV8Oqg8V1MNq8q3Y8OEUizs4QZ5ssHdgzGGVNOJu6TiIkSssIzllSjwcz
GNqTqcHrbFrHKlnOJsKEPDuxyNB0re7o+uic1ybdIZ5LuvLrEE/QU0wu8s5PCVep2BT2tqjaUwUn
76OiNlqmIxmBozl3QXvxt8BaHmU6SuIcqcoizJTp90EKO3iZXMt+M6zK+G4h/bgOPIAXboG40Cx5
2dEZ/WeziHugmK7+BoUz5jgpFsVo/MzBONi2gQSek9YP0n4JmdkCe2d5DbKAhyp/EW4hVoKEPdWP
6SpRxbzGGLzDLLlwLEHcO6nIVyOHk40COLkyCx2uPGpsSJhOufbH+D3NrKhYG9TJcHPakq0yPFij
YSHqG35Dyu7vqeWddc3QYJeanlqn0BmtJifHN+7RqrrdzoM3vcZhYmywXbFBJ6N5Nbk5uUvm21zx
wlHZeXtrwnST51O2h+U0PtaS8Eir88JzUvTfjYoxQz2TAyv73jrFNHa3Dd2sU6ynDMwh7QFr7AlN
r3S3rzCTvKet6a+o8dl1OAidIPM4ELDiepcPbXMt2hENvTnuU4LyVjYHrjVFtdy0w4joVpgg2Ed5
cDX5aSLvPUqTiiQjL2KDKIO70WwEk7QEf2rb/NZqo9xWRjnvTRkvqCn/m56MfKeR0F21Fb2DmcEH
lCSCQoy3WDq7MoiQtHX+DTCeU27Ur0M+33ZpcGpL+Vzp4MySS8Moi1tUgfN3HEovpk8eg1XsK07T
BDiQ0iti/LwpTUrVEqHsimY968Vva5juc7lE84rSeh99k4OVEbLIR9Yxk7rdIGhFhlqhQFDDqgvl
R977gMhzutpQTKgIwqHrvsz2/DHCQZWAT5n9ZvGwnvwp/CKwy5I4pb30hH4Hftk0rUiisPfmvO3r
+OuI3enQtdG1Wz8Lr+8QBtX+NmriR2WH0UENfrrWdd99NSztbUcYCoeeGua66zQQZaJM+ZljG3Ht
WH2VDcrFOK8l8ZrRoI9xLWmPDslSTig/GvflgO4ZxPEllF3O1zDwDb2L8vEBFbj/q5BMz05GldHQ
WaV+4wnMiNZgXzH9Jo4XyEo/3mWWXl7PqtPkbaLpDIU1QSt2DPOWJ1oNKeNfupoO4W+CCJkdJg0A
tCnnoYOyO2XctF0L4roxyoQsAJ+mqWwGSk4CqNe6s4JXL0yD700g+QFyVUYMLhoIzVGEQmpjLVrw
dchj321Klhf6TMtMYyq74LULKRACo6bGKC0XhNAMY5c97sWrg+lsEHK6BkFmbFuwq+ImMdy437ZL
UnveKZaloUnsNTnNVCdIM/vfktkabhM5QZQ203lnhjo9RekQvIa5QZM7ROP+YDZuu5WuphJhAive
4SJK99xG/VLy+m05rSO3asi36Tk6ZIYU+8q09ZGzPS+NTNlASk6BzngWiZ0yFfUVKLpvElrjJtYc
/1ZOVN25GiSd2RdHKP8JEptSH620YSNt7OBkRy5NAXz6Z3I36REsk5rL9frKMbYTypFjIG1mNgSh
7oVy8q+X/wvpvbCTJGV/qRJ/r1x3PoD0rt6anIye9agtugSePdwOM8ceg2KTWc9cyEc/5WZi3XfJ
nm7r3aVRTDw0Y5SxxIiS0jfO8rgieCqOfFLleIt5NKQnUkcKrD9u86WMWz5AnPCKrCMzqrxuvHPj
zPyad4JvvUgF73kY9REP2XiXjpx3Z8LgDnPazeexmqaWtGY+l0PE0FPlUvYBZa3KtYtuf89Rjdq+
6zKlN30aDCmxiHRFaF6yGGAqY74OlaF0ehfjWSDynOdfzMY1jqIKCb8R70Wa0FH05itf64Z8tsxv
aclAgYjw0czlriVBwrnO6lbcuAhCrspkZkI2uzSvgjk9XZ47Iy7mXZ/wDdgzbCridub7qG0kZdJo
LO8vqoLvBsNjmiKUWfdIe7knWceUzeQ/8l2NN6XquW00KddL6u3ZKkzgrEsrrumQviuiRG5nrHU4
8TBzSogw59YRvLbfLy+YJfIxtHyDvKDeIw8XfU+roMmOIEK/5oI/QYGgj6pY/tey5W6ZEnvq2rTV
dO55oS0CL98latIQGJNdhzi0Fo9Y3PDcRwbHa5O0T36RS8FPmGHwfTYdmkoJT5M986Lkz5RvtBIL
eOs4TZ9bCyICmu/g1EdB+RZEYsTjFvHTMSJ+wo7dMZsc2uD/2Duz5TqVLWs/ESeABBJuV8ta6mV1
9g0h2zJ9n7RPXx/ap07ZS/qlcP23dVERVVF77xQsSGbOOcY3jkFllM+pbBGF1bidQD72mY5qIAuM
Ww4HXGGBRHQJPQxTKmC0C3uviM1zzi3No/KW25sTrHhEQj1f9Kj9b4dU4QFcXlizTUEH40J5JoKB
pceu7Y/ELgYHrOU8kJ2rtc8zGQOhTkdO1fx7XkMIJpvv985u+zVqbo4eqvpR6K639hjm7du+CY66
4tdRKuBlH3kDg27y6FgU3l5hr9qGpTNdCFrgF1XeB1+bAS3renZm4ywDYnkFazs42pngL1ecfOwN
QGdvr+PVaVeMRd2NvTwFQ0Vrzq5sWgpwU4hKdhH3rQav4ymRs/4daHP1zChSI+UlqninywZLZcnp
FAUg+yNi/WIPCEwD9xsEv2RQccGeWp7BRidBFVRtcERklgfUAdPsa7JzN4TscexzgWS/uA7nZHI+
jfGpJW3z29hjjlu1FOQNrdQq3EaUFXwZiXw4N9q+uIwG1d3F+Mx+Vr0V/IrLEfWwTZILue58max4
qHeTLYHmwj4kwMqrg6+JY9vFqoVbF2xkSYN7k1VxOf3Tfv4/ksQnTjMBq5629P9bv/7wgpqqUL/L
1//97/y3ycz4F7NmxOECo/urlew/Mgcp/mUJS+oYhf5RorPSf8N57H8hTWe2aLJ9uRZtsv/IHPCf
SaTtMCRsmyOYDRb2LwTsJ1M301tsnQxLxQK4ZfB+MhLC8dHNMV0H33VbtULSTUptSMrrb/fk+p+e
/e8zt6VT/3snf5FxcI0I7wXjHKYlfw4Ugo42vsAZ7oOWKehw6R64ZnDa3wqMWNf0EcSBDkyKKHZW
1deP115+rzeLM/NDGMJtk9zsPxdnzM+RDSakH1peme7g9gybfkTRkONrv00wsT3TYq7g2xex2OBM
jl9GTRXF1mkcgQCYAfbUJfFe9S55wLVWH5kxRVd02gsNnjrdUDU11bbldHQBuiK4zZ1s2PwvLkIu
lgaSk5mSOid3UG+sStAC9vwapeB2tGgM51pukfcyTPe10NlBjVSKrZazMaGjqL6yz7EPljThOTl7
6DeQU1+XIOlXej/Hew8e7q5HmHkADZqSazsYd3ncqR1Zt2zijHX+MsrTWh4CVzoe+PpF8HM69Gz5
YHUT9TmMtWrYNJjjVpDDEc+j/f74bi2j4tPHjVAompDM5plgndwsG7UvKjFW6gWN70mRSqoctz42
StQ3uh3mn8hJTl6i1ysjNxQLH4+46S04vd/nZabRFkWuZawXxs0NOwpi4y70zj++qtMRIPcP4IuF
gtNleitOGXZew3YB8sD1G+TqKOuSX5XwYj9t3buPF3odrJ3cP9tk6C958RY1zskbk4SG6Q08g77J
nOIwy9bcRh7PzDTxw0052PeVEXEQIekc9WZvu+dVhqfb4lxzC9ViPsttG5Xq5PB9dnpgXZURU5D0
BgCmMOOjWWaI3mOezfs+RP++xjxA4jvKBjh1VsgiY2UBrnPN2G9Np30cnDn2P75I8TrF/OMq0eAg
8sJviczM8+xlSP8bEzAwA9LfZ/okQyLoI4QlhP4waA8A5tNdmVLJkm39ayRVaMEsENIwycTPcsLk
e6NSO85tzSXiViKbcZhtmG3ojwaJIZe2N1nf5JDnj3btYAEczC+GlxP6SZvVWDcOlHpTTxlWzHGx
UaQ6k3ZcQKQJ42mfhjsCs8JvbGckZivbRt9o2n4fl+UZX5fIz6vA3Aq4DD7Qwmld2nG+jUzL2Lei
dO+awE4OiZbkmwJOrVrhRvhBKeqAAErDA+Tc/qrKjIFUZgSe55gds30fOPa2Im1t7ViMeJ3OKbM1
ydalnzZl+qAI88hqVNWkQGhX0Aamn5zI2xXhoFRpWOr2dmBhZUmcyFzPaYV7Us7WjR0J/a7q2vxR
hlH6qzKiclylugeNiF54ESC7p99SEgL1JF3AOTI3G9/2PEBmUzKez7XnkOeUuhvlxgucMY85mCPE
/05nwn5mTrklAQN3c5C+aKnmXoDxxnEUxuFWk80xz/EVZ45Rg9LxDmOvFZdlUAV0cPAIYuyA3qbJ
Yo8z+Xy5n5uSamwNtQnJaDm0KyMXX+3loG4RWXoI0zw/J+lhuteyFMuBwenn0ug07P5TH5mIjAFT
kyol9ia8tQNsBvHcBE57jR+kLQ50M+mmMWG6S61dEVU8ET2h1l0txHNZN+UujehbiWokGW6J17gv
prZbl+k48NNggmjHMvSHqWO2JW7MgFEoe1t/UBkxfhNTRnfVROZPWAP5piEe52Zqsos4sKO1hmll
04cZwSdBCoE9V/Ajdf0IF5uo9NCyGECMIWmLqE5C51tEepgfKaXfBohtt0nj0BlNn828KDZD0yZr
LXG8B0VvYSeaxjiXYzcc4aR4qxLTxxqVLg6spNYWmmuwkkj62aI6jEB5QcQB8YJnGm26fdqOBdND
N/iqVdHEHzMGO2jZFnM5hhbU1XXPw9UPkqBWhUsrdB0mtUMcE2LvmPumbbUzey7Lc4Qq+roZ7emZ
xpd+w0xUuquCoS/cYDOprmb8vGxTrVGfTZNhHSKMyb4hYt2XJa+LQ3a4njLhNzkkb038GSsoS6RG
KrTNYEeKH01vhU/EhXc/HdlOT6JvhmMO0vyQ9oSb92FlnTc6+L0aCAzoXL0/dAbvlzZh8+qyicEa
/RyScA9FTAgZ46WaIWKuh7RDwRneW71e7OCYRQc9DautlZXWOpm6AAJVF9Poq4vzeCyBlDIOAiTM
/5kUXUq/nazZo1dhpHaAAu41B/hR3eroMpJ++tWrZigvIYxmm6CiKJh7dNNNaUI4QcKwiUO+HMYc
LIyVrtrq/QDuWEXNUTrK3CKySDf426ezWent4+wN1hXtSJ3oV73uNmlAnA8W/bJ/MZJmIHxHn4mB
SZofkRzDnVPG8iHCbXtO3B9jIp36IiuriHgkRJxBT8lHt4ds7dBL+OsyzCyrzoBPSmsivcX5UD8l
iUg3qT4Pm1ijLkQeMTFvMcRhsOp0V4Ve91DCczzUpKb8fO1wZInF3tMs4nDCYy+cjDn67Fn8XZOo
LkVEo0G2DV+uQUhj7QhmowlpIVCQeq4cWuQVRpFhY3fC3BJ/SgQTtJmrmZRFQvCsmX/H9LL2MXSI
W+4awV+Sdp6+73vFJQGmAgEk5EzwUprYW+FF9hUxmNmaFhBwR2XOvp44TFlkFxypVRgbB3DEqSOb
Y49mc2WQsPeLGrh/iNEWwIA062MC1wItE6rcvUEm0T4oNPtM4a++nVgg2hC/Q3kRyJo/m1Ceb0Ng
01MPnEjdkj7E/wbf4bbRzXrTYDZ70hGutKmR7GUPSLtNzHlYUS+KM3vU95zXOyx9nbjsRW3tqqge
D3mKEbrPkmhX0rbelkV3hyjfXA9KxcgHBnsLCggJQUFwVBqF/Z4u7RTtuf0y/dFYbh2dN21OZiAZ
OmqlxqJDrIAKZtNgyQMLEOTMY6xxaolhIvs3uhwHk47V4fXz/n8H1k8OrMu58EPD9cVzXLz8flz9
97/x7+OqAwpWOLZFfByCNhom1H7/VuVL418cotAP2gbgLBDF/3NaJZ3ddlGmSU+nx2nq4n9Oq+j1
7QVNi+4ZBvOi1/+L0+qbElgCCtT57ywHSYcD5Z8l2wRFUKhpkbwHWI+29nThJlcf14Vvl8CVsJys
ORVzBH81fP9eFQ7dMs3wZr8PBDmY7kqbipXrcEv/0yR450D82SrL//+3VeB3jKNNTe3L4lurfSvH
F2V/cij5bIkTPa2MS4tZM0t0843Ub6Z4U8/fP74KOHtvjlouJkwLVaLJk2EYpy6JNtPIQelrijet
aH6U6JWHLR0sc8tBb/btgCAYwLK0+zK2QNHq3W5sxbh1GNHtp7Ef9jFl9IMZzcIgfLaFkaXkDbHM
PbiafhzOvcaJGWexfQg19juDQK8vmLYYF8i8S+6mRfshE5mctU6PHqxkuu1WRGi4hF6RD0DDoVnj
pY1IwkZQDVZCRheAOiZCRLpyBWmvZALW0b/WM3mmY49H0ChpUUTsrRd6rTk0HDOsvzpKnkiz+zMV
wqchY4PcZjza3XlHlO49kZnZJqoogRNZ/3DMXCKOzcXW1eoeJtmc7y2zPbdSU92PxWTdDICM9xoi
i21J5UZfnlIk6wxr16Yuhq2xMi5cRtLbRFgj1MCxvxUSuIpFB/Nczsm0LckfmxDotMZFQPqPXzLN
XodlF91QBgw/PEW+RT+LjuFkMMq17LGya/H8MsC/eIoqrAcbSC/zPWpaWxA3Ybw0zahla3Sf6pdW
U/hCOM/Ug2fGbrQbHWXd9D10LLncYGwHFyVzZfpFakm8mWwHH2ugSDJmMI95lSygwC4kWJIWfh8Z
KBLLXKJdJqH1olpsdMOkup/JUgXN5otHdPLX0bTDtdVp8ZNKx+SgTyiVqGxrY18M1ssywgESONSz
n9RY0xPUqCNzLoLZO53/Xj7ydySjTI+5Z7cPsUa4LwWGPMvdLqKFPARbYTe4+bHQ3QyZmRyWrMKN
11TNDhuwvsd/DUXddpxw7QVTsHWphpkcZWQ/2qjMfIgDLGDOzrquE7Ufco5niZ30X9Jy7r6oKuAf
bryWB4NAipssxJCoZ0F65CRPFoRWdtseqfOV63E7+fwawSZHfLQx2Tsv1QBO7pCgK9yBLAUcPBKk
EVBu0L7Hvx2iJo31L0v1B6lyiO0rM+NzHoWhvjesJvgeSBt0w2hqwaU5eIii0ggN5mLOJdYbZcrV
FAE8ncLJWZMkbR2nqqnPa22ZxuVzf3C8yrkONKHt8ZKKa2nk4flg2Q9BXtPQx+yLY9LudeSCTMwP
dQPRrOvGbFxTPQXfFZJZwANDqVZC67R9iX7xl5Wk7i/0GGrdErlx1kjD+x55OtzJrraI+aF3AzdI
eQiYvOV+BCDWNsY8/swQFyZraGwZCY6IaynfJz93PfOckF7rjmHXvA0mmpYsZht7aHLwCnGyP7lm
0OMdt6MbSiad87KZORurG5lDybhHWYQs54eRtupYEyF42YlxeKacKy4K+jRXuMvFHVMrRJA48LXt
WBv22WCG07XomWSGVeNeE/dbPFNvDfQ1pvF6TCJ1Oba1c26MzH/a2rPP0oqxoVHb/ZpUJ+dLhe95
o3Az+IyEXCBTuskCtbFsXpkZqJtm1mWxIncHrGdBhblBsF4CqQDJZMWOylcR6MAvNRTxn/bstD4R
1u021QhS5NFAbUu3eVdNVbtXJdDLTVvF7YavCu5d3arPMpomCcqHmrRCRhThKuyx5vLSRM4m8YCg
o4Gdj/y14Z1plPNxIk/wDLHbtM7sIK7XCQ0NIkzyxDu4VAw7TK4OEtbQO9itx1CP4de20hdYRpTG
QO8c+KVrZC3MZT1dbYmZaQ7/jEGj2p12eEZBiAVdALVBz7w1QeTch7Gcx5XJWO+6yJr6+1ArxTbW
pzcch1BoJfq0VuwC34g5n7dlL6VP0kj/AjV93pnYJM5eh3xDGWc0lHEFPLdpaXyHqYBCNmPY9Kv1
kHRPLXkwuFyY0C4zQbNw7C8wGhiDj2h4cWvLZWyLBY+Ec7WlKcr8hGf4NZ3L3VhGuEgJlyURqyIF
QDbQrwHgMmwS2aIESVX7KEfVbhjW8I9ajdC2MfCDi9f5s9mG5i0yJmY1VlQ+9HGe75XXFXtGyME2
ng3yDjUAWEON7kYfl+lU2T2DsFEH2qku4Q5dYm/cINV93N8pm2fTX3r0FRivRrZGh8mLL5wU072h
KXLXkXeOfokYzVy5FYcn3OI9J363z49JazC8kqWjukXUNfuKUAjkB6Mz+17MbNsAMPH0Ki2OrUVK
8Oo/tCu32Mth6ebNVceyMVP94zhz8uTs0KOVqLW7KnbwIGkjP70rYOiXkrl9l4no5+sIM13Gq3nj
2GeBUeIjdFp8d3WIA72GcrunGm0OotLSh8GDzFEUNYPz2tG2ttV4iPYYhYevgoflYwcIC3YKTMnr
wUGeAOvXW5ce+sEIEcS1aCbr2aDfti0qHnAs4Olx5ole4zpSMMT04iXhG35AqNzetakzP/AghddO
pIVXKuk8OiLoDh0Lt2PcVAWwNeE8KQpSgFmxGZxnQ0Hc6Ouo0gy08VqpdL6ZNb1/6YtAu885OyI5
UImxcTXn379Tqsbg16Tzx46WGHa6VRmXDPC1uzBI2WTEIoWDGLzV7DH+WnSte+OV/bjT4ME8im6y
HvtGsx4TzsOXfKmcXVRH2maKYw16s4XoJQjIpwy15pas9GJrNuQJEJk3Xr7edWUjJV8a/1fmkg5V
FCUfvjY5sxtEv3UJXL/ogEuUPIi7kciiM4nob1t4iTrkkxLbivwy9A26xUssvenYMfi9CtwFqguc
IF2/Psuza2BL0SxgwJxQzmbyei7JXA626O5Cwn0gUawYVKZXep3kBwcp1JMXABRRAV4wUpz4GOJb
5+efcdimbcmIvEaxEQ6eAA03MYS2Z2OZo6PRT6fxkk1hgkUeFFeymedNXNrErCDRnh50zCg2uOgh
2c7d1KISSb3zzJsSINwyuSK1CVe+QK1hdTmil2GG4SMHhDBNNV7RqOPTLSPYTbIumaWPcy5pisAg
j1euEXlbvk39wWvQ1RLI2qLYVFlhrAtZlHfQtItdx4ZDDYSC8cywTHVVo3NBp+P02HhRHEwDses1
pocd/lRtIvGv0O5aXWckDDGDitkS8Ad7ZCt62PJqKrtKINgsZkK3Zy4HDoCxuVFkDzraoG1e0eFg
CmB8f1XvWzmKbCh5+nfSt5j4j3EpVpq1mFyQOW9jRo7HGRXxTZNKeXQGC+YbwyuyzwigBW7Q4+zI
PQf3vuqxnqyKVsw3uoN+D74CHUfwic54Z2k10aseUoTzTmnJOuAfvaaHThReOdeB3xqJtY91MR9A
Jzj7gfHLckVXMhrpEXs2qEgCntt1F+dfzDGFGc0obTtXkbZXdqkamh+T+W0qJjfh21B/Eb3A3ZXG
2hkSz+sOGtWKCKkIOoP24takYxhW8SQ6tJsZeN5zLiPdZHrJzmmHRNi4bjNsS3QD+yBA6FhQl5zh
VmnwM9W63FIhRigrbZK3ounaZHgO59nJf8hC+4FI5Wo0W7EzxyFf6rb6ANnCXAGmvBvKaF43rhb6
7FZ7bsQyd7Pg5yM8R7jpPmkFNm2yNWhrxm0dbNwhDCGGoJDTXYUo3AbjnsmK64WiApSyY7rEjo2m
tQouqiIK1ynZdUD5M6yIpYAvvCQGfQu73vZTgkiWseTYb0d3Lr9UGLlniCp6jfvDjM6ixKmuiyKt
nrQwLVZ81XO4FhXqUUDNX6TRWOMGcHt66PppPpqQr/dk53W+FgHK2pRhbV1bbjNfJ6HTfKkI094i
WZcIVscm3ziz42xH2QTroImifUbC466vU47kehYfoWZNKMJU/d1r5vzM8DSBECmzvWYzlKEY0DR2
Y5qetcV3ynvj6+gU7oXhdYp2rmmXN32d0J836R1fB/NUHhTZ1ntoiu1OuWj4zRzyO2I7DTUh6dxN
t4Ec8t2KrBpkcjRPV5ahkpvCVuWuw8P/1Wmor2BcRebl5HrqK7AteSR2vXgMJkmnui5AZ+rLF9Ix
cjDjkRv5Y1F0Z1HsWhdR3qpHuFC2P6p6OGZ22J8NtHh/KCtBG09gc7kqoQhe97LKf+atJLOAMd4z
6r8SKAxMr6NBNsh5o9B/ORjcUef0hcVZtyWgZNKUdS8KmW8RpBsIr/o+uiy16SXtpftklrJAhT67
5KZn8w53UbJO+nwC8cXoiCyoHIlxR9TdxpkadrIkS/ykondYOVLn5+Vre5w4VeB7FPNqMNxN2FZk
CsT5nZYhpCxUTdArskMaN+6GaRKHYqN6bEQiNikj7BiZs6Tva1MZ70vPye/KNKfxPmfmoWmQHFPP
5wj6YcukldtpvmgHDRQ+U1LtZVIZFoehsQ9G57gPSiPpk3Onu+cUM6xMLQ7uke+ocz6K2TWlYvI8
GqK8T+q0fqq6apT7SoPBsoqDOk7hYy25c2RFmhymVHFjCWMo4JIiqkkbh5TbDtbtsTe7l3BwEZ3S
3jkfPbc4E1S2P4pKh8UeSMzgWno5lz1krVZo2V7hkVkjYyzP076CugpsRV0iOw8vE4qhJaeZ4GrX
tcH0hw6GqiYxb3n/f6pCBxPEN81bdVBjkPeq+eiVbXed4v5nDpVFD2PTCj5cxOvArA5u2kqU34VW
fWNYNnzDxvNl7jAg7SRCoY2GRmif1DM7e6WJNa9a9oXAJ0B7GJqaW1vP2nzNSGnnQD/dzX3fIWiK
LF9zS2sfEWN0bqZEh67SpiO9hqQ9n9TJ8DuaKeYH7IQrW2iA4sJR3nHU4XuC3uFbkJPHSE/90QKy
eqZXhrnnv2Li8q7VFyu2fsrMba76Uk1gGAKi1FPcGty3KbnwvJnpFO3llVe67h5Q3kgsvMdNEYF8
lH1k3cV9CfWti3lhGw/MUEFNNUWOt7M1ew9P3bzmDPLAhpxejdXsHGs8USs1KGdbZUXwXHrpvM5Q
chH3LZJLh5BZADkEZa/MhuoWtmG9DvuhuC2gu1Hhajd5nquDItf+Jog151rWOkkkMO0vjagXv4yw
KNZlMoA+BzV6DIqouypsEtMyO7W/WBVeHKx3c6B1X1F1ILNM233OdrvtK+jhsxr1myDoIKAPzEiZ
epfEmojsi2LHXXULYN3zeuLos+4u7MiMHKXuHEVYTns1NN8ir5B+EkZ8sSgEj2ykGuHfXn9OKSeP
g4XLANx5Sv1bFr86lfTxJlPVd4Fb9WtLkAOy9RBr5PdSTxL9zKi64Ax2cbKhWzLwsLXmXWdq47TW
PNP2LuOsCc11WdT1uBJNWdm7uhiZ0LlRgx6c8eBdkXvFKrcnbx/Fi/2cFtYdvr0XMjy6lU7CEQJq
0RyZw/yQNqcGOyMdjqKKQ1KNBH420HvmsWcAlTN8DSfFkffffpK580COCpr/gJElVWG2od3xozVj
pMf6FKDL5/s6DYPfjc6z5AhCHMu53eg31FAOnTPaRFrnGj8sLxvOrNIWW6cWNFLSorkKwdn3nhb8
ihjiXJMUZt60o/erHi3tIeTVuzdN2UQbuy1rBJ0NBOnWNZZ4Z7vc697IiC+ui42jQiJDcdF+4qx/
2wWFOCNtx7Nc5C3mKXjCAQxX9Jrb+APzj1Wv0YyLq5Jnst5zHs8/sUa/6ey6y2qegY4KbI5zSmWQ
oz1SJ8nGn8oQVTHG3lWcg7LPwirbfNzhfW8p+ChLbJEJOPLUgq23TkX70eDCIje8GxOLT0bSGxek
86SfaMQWucWfcgzUTSacGYiuHiue9KuN1NanTLBU0RTdeZopBBBNQsnJw4uQYcz3Zc/D9ffXZxrC
EPThIKieLmrHwMw1gpT9KeUumpinVk5Dy44zqfXJ9Z1yJ1x+NV5olyQy+DbWqYIrZfOfq0pr/HyK
RLDKAi1hc3OTQ2rS0SRwtb6uJoMOYjZHF102jp+sv8xGTu+vKRD5gU5aZjSns5PQqiJGza3v5hoN
+IILdOrh/uP7uSirThcRJg/mAmLRGQv8OdcYDT4XykPLoRStWzlEVBGhFMFlZjIsnidzXPWdN27L
hiL546Xfe34EOR+woRjeIJX6c2lCP0cjNEWzNEkmTFM25O9kaQRLTScJCnOIvZoiFWw/Xva9Vx8t
FrU5vyzMNkZfv09yROs5pYxZVtZJdjTy/t7BIuGHDk+tJ3l+P17uvRcSshUwCGShpAyc3OCQNBgD
AwvLtcq+q816z+EfOmIg9U92mTcUiOWBBZNsov+y2Wj00xtKetc/v6Uzd8OP9vXZnILu56h4NjXS
6DH4Y9Bw3Fl/joKlmTTQiv/4ct97aBHeOKg2BdCkNy+NFIrcVr3BSB6iKgJgeUHcU/3JKu/dVH7C
ZXyFOvUNDsoCotDBv2dDXXaBnvRq7LDTuDIsdEF/f0EWSnc0vXTloer8+bikY1cAHh7YUIcakOpQ
fnPc8tv/3xonO2lsK5MkHp4RXL8Xs9PsLTf/DNGy/PinLzrPH8ReHkVbvnk4vMQdGnDpfkXtehF2
unk0ifFEcDLET5HGDoOnRifBnjEL0EH9AHHmsx3t7asnoGgxQuH9Qxh7Onu07Aq/W+nVfmigSFSg
gNeDkdbnmZZgVam84pOP4duHkfWk63nUUcDDTt+9mmOVO0Gp8PNipEBxphsEFvKTUuLts4joZ6GZ
09o1cXaevOBeaBDWm2a1Hysix9uqjNeY4M9lwizj48fknZWWCENbQqYExCFPHhOvjeN5mtzSZ2vD
ZqO1Z2KSd1WTPHy8zjs/k4F0WUervlRH6NX/2CGdKk+F18jSn2N922TPGjLqJC0Wh9Dx45XeIs9d
+Oq/LXUi/KVH5SyoAdgWyI02VmGFq3yQCp6T18MQ6Yv5frKpx8ipDppNbZEEpBPb+tXhyLpF/qO2
CdPfvdnSRssbQQM8t3Ao2W5SHZUYcUYP0XwRZJwDrboQuBuZFnGuUtvMVIk6yj4bL4eyo4M9AZpa
02aDMEx23CcXapEyefL68QVnrqfzAiBhPf3YZdmsCa/ouKdtpB49gpsvjd69nRwnfs7nTh67DJEh
DqCvDXC2nUwneiajc3DQoMU2k1mjrlLcr/d5wMEIXRe+9Py2GtyLOaCxlJdpvW3TgX5jLCQ8lERg
HBxKTEW9KY9aonVrNOiWz2x72Cjlmkjx0oQYOU2epxZahiSFGjqyX288sqxmGY4biyv0uFsmzFZv
bvXvMsBf8/ET8M6zZgKgQ8HBN4uS/+RZC/K+pvqYuC+J1p735Pcc+NVHP0waXN1jIIZPZMRvCx4h
YGohC8PWumAS/3y4MdH3/VDlpe+5Ckx1XObbOmzUuSMqtQ/cUJ1HtF7vwI2HZx9f6juvL9WcvsQb
uMCRTl/fJpx6LeqcAtzNND31zmCQzVUZd5DVkpePl3rnIhF4sBvR6+B/TktH5qKcN6eu8PO+YSoC
gaChXdthc0yK5uC0aeyuWwbs02owadp/vPg710ldJfALvIZbn9oGJHI22k5F4bdBSSLZUNyFC5zM
Tabmr8sA9PW8TxCnOF7Zp7xLekBtCOko82FkPE5TMWxMd+x4i4T468eUcgPBFMIoTh9vAGcV2P8u
7LsMXUE3ELJE41UkV8NgOzsaTz//9gZaOuYj6hssOMg5Th5RosuqwspqLsvOhQ9/qiiZITLTaTOR
foZgfPsCshilDaWBzUD79PNVow2JnC7nyjTrLhLaIzyVn8ko7sLB+aQGWd7lP0sQluJY6nBp7Pmv
+LDfNFS5iOKp0BBiwNHZCnqlXmlnK5n1M6h38BOZ+Vk1+v6KHqUosdi8dKefF6uSLgSt1K+N/piS
vFdOxp1oUoSsuIwIdzD/1vKBmI/CGwgaVQcrLnf7t0u0wYOCi5Kpr3XdEV2ob1npVezonyzztrBZ
luFoiD+H6uO0odC7+khwj5X6vWYuBDNI29XIF/Hj5/DtLsIqhk6xAXvQeUOVA+kwFklipH4j6GjR
6cEE2f2ShXOT1MhpO3dei6n8ZJc0334pWZWWAoZsrFPOKUuQUEIs6xHNBM8GvDaQEsy3rkrxRXtM
6eeCIXY7ESCygvBCZDFZFhVjL13u1ViHh4w58o7Eobt5sutbnKPg8KqK4mApC0h+tc+QxTn3ngmV
EISN/clf/+4PA6mSJ84AcnH6wyBJiDImG5lPd7oge9JLjtpIn/PjH+btDsstQldJS4ksnTclZ27V
fEbCMvNJRgXpXfa+nhp3rlSfVS3vvLC251Dbsg85nGFPnmaZiaLCS+KbY0VCpRZEh9HRx93HV/Pe
DoShkjacu9ixTjWic6KbY9hpKeIhEAy95DMFsQYTeJt9x2D+91U0Z0ZkonwyFqjv6QkVWJtDDAGv
6JQGP5d718TOTd4Ejx9f1Xsvj8vbLpHkcjA4fYzHNi2MueTlyWICNdPJYMQW2MTYEvjZhLb7YyCb
9UC3sP3kU/Xenoci1qKu9t459NA61SNh9akfkqahCg3Lf7irkocqmb+wXX+y2nsPPMcek4edk+Wb
Jhn0PiSksLb8KqzSfe7Y8mYwwQh9fDPfAEYxIOrcRGnyORLInE/2Va8zR7IC65RM6EF/iCO93Gko
jon7Fn3GbE4O94nhluuOoMCreirSSzuTYh+5aDpJQXQYLCcVjg6gaAAF0GN0XfLZ6dZ4985LTti8
mcC3TwufJmh1GxcZX5vRYkyg6mdDeeUaVVmL7dN97Ea6E0SdM8QoRPyAy6I9BF75LULRMTsLLmjA
IEoXiYjlSavIceE6Pr6R77xrzLQpQTEQA8M7/SBmkr8hHim3h2L+Wc2G2ukVYsogQ78yPX+81ju3
w3jVGJMVToP4tIwxwSXqFvgufw6MnzoNByKo9ed2ygpfegV5hrajPqkw3nnpDIOJHRUNX6w3JXbf
ZNNI/DGXl9hPURyCj0S1wxyjmVcCnNB93Qz1BjVG7//9tUKzJoCUygbX7MlOaWkeckO3LX3OapdA
aRq60tkN3fgQFFP4MLnkjH+84nu/JCUbbQATizFb2Z97M+8K1CKrLn1ND+s14TGoEgqhbgYofX7u
cJD+eL13vjlcIDWU4MNGsXjyBuZBY0WYGkt/7EMmFxZ+Ir0u641AEfu/WcoD1+Y6FIzu6Ue0klas
8oIjmuGVxTUpQeCFpHLO4s4wPtm+3ntGBS/U4kNYOv0npXaPJK6Y6Qz4bd7dgaF8wQd7l7X8fnFY
37hQ2P76cMQGhunCxBPO+OT0BTRGZm3kcRf+bM5o/ORw23TNpqIP8MlC72zMtNQBZws6z9g4lt/z
t0q0msHL6AFHwCy0H8Nx3LtzfffJIyHe1gd/rHHyTHhakiaWxRoI+g0CVePqCFPVvjU7B+pphjMz
DnVYHkNTgcdOwvtyaAhmsZnVkrGa0vzrUEMWMZNea0QBJwwDwiD4rlio5jhbVnRjeiFBJBNIEexx
xZ4ccsbSqTutkcEGh8h2GVLoI3QdY8HvEsNi3BLpitiqMABAlnnb7PW+DjwOUGN4RdII1WG50MwI
srqKRhntjaadDpmNRLMXUX7RE4vpu6l3F+MoXnOH011Or2jxY8rKR5yI63OYq23wX+ydyXLdyNV1
X+ULz6FA3ww8ubg9+0ZsNEFQooQ2gUSbAJ7+X2DZDonkT0Z57Ai7XK4SiXuBRDbn7L12nziIhXN1
WtlWCpYXm/HHt/e9sckq7hmME4s+xauxCauz7iaXsYlM+Kkeuyc/kRc20e6WqKBAEa/18fXee8PZ
c7PZo3xPQ+jV9ZxkKmsrnso9WVNLzelcmflBdeUnm9e3bbUlooPGFrVMynTBq8tAyEysZgzKPSLy
KynTBs2g/6POv9KEPkOQEvaO+S1uyk+OTNb716VKyx3lcP16QxZIuM1SOdREqml+SEYdl1Bja1cY
XfRig2aGM07tCAB6+VCvC7AXNLdLJvLaHA4OKn8nU9rB0ntta3R2GUYIQxlwcke/kw52kH13DBK0
1IgUEIZqvA46w6X24s3r2IhusMy2oT879QpUj52DwYEnk/F5YBXKn3g+jMvsJX1phBmDo4t/LmYn
TNou23jA9u5qy/nsUbz3xF04H8SyUGawjOWW/TZHpHrriDIfyHjunia6S6tJ6bvc6IZPRtZ7c9Fv
13m9MRrkIIoKTvPed5aoH+oNIeCSzcfD970F0QUvT1+BfhsxGn9+Gb02ZVXDGd7TdCL0fWHs6ASj
5UTGJe30iens3YtRr+TMEuBue32IcBsmo7LgXdESl/RLSH+DLbcoQNFS47r8+Ju9NxG4lP1ZLbDs
vdn8Yk223AwV1b7JmisI3m4I2vO+KpqfXYpmIXE/uZPGe+Ni6XlzgEVC4L3u08wtdAjfZp+WjQX4
y9k0jv7cqINJLX5dWVqyt2UNokwG1nVKCvN+ijE1xFVanvmxn2+Dyp6+eliCsGdEMYzlj+/Hux+P
CZEyEvXbN/QONUatlidsc1Qtf1pBfJeYw01hoSP5L64DJASjC6KNN5uDdtCmRKLH23MSlVRzuqdy
0tS66ptPFtL3tq1LFgslluUv3qv30FIBDg60l/sOz0jSInFV5VVTOSSZGRdFVd+KIvikUPHeAP7t
kq83rNlsF2j0dLEn6HZHzuDPwC4Qt7vHpho+OXNY743fJTmKWjTgDmpJf76ZnfIBWYyeYJoxp29d
In8BsV8sy4YfUr6NwwVoR4qtXm7SevEaaMaizGwQ/cHivbcpqtxHNRjm3sSxgKsNn1HSNTfxHJBX
U0JzEFHrb0dP+Xe+w6wJgblFMKW1I1mtS2mzMn/pysTOAsBvlPq3rOrPkeLIDfF0P1PoBSsxWemm
F5N5IxFds9ibziej6b27ECxOXUocjNvXDdiikETB40/Yz3I+zN1srDrdvod2dkLN9L5LJ/XJBd97
xIszC6GMR7H19W2XmRFPNZuhfVoDyRtk38jtC07PiqHBrtpFk/7xC/OinXhV4UUxY/IFeV04Zr56
0rE2FXRJC7F3xRyEierdGzsxhrC0JuckqYri7oVqkNkoJ1/sAj6h73ein6EpI+nbaQoW/Ce34Z37
zmZjsUCTZsZx4tVBKXBJgu9Mq9iTdWBvEiA3Z2XCtnHKqvY+AxZFrnPy/ZMb8U4RE1UCVZ9l1obJ
Y/455OPRmWU08Ea3c4SU1YrtLYJUa9tGTbsjJMhaMVJQTjpw+4n0DSd6Mjgv7M+yc6x35srFF74Q
yzjm2K/L+zrSCFd0qcC3nMH9fPE1pBasRrTVpXPCnfEOXYYaGYsVWO2CIrKhCfqoADCHS2UpfTtN
EXzEl0C0btYf2BaXu0QxpHBM5VtEfc4OSf7PCTE2U/awsd0s2aAVtteNVnb7xK29zZj03tqPT8wq
t25yqxwveG0xoU28CPeJ3wfHQvcedSjWnxzM3/v+dMDwoHtLh/514YhyW1a0ncX3L/LxhlwNtKju
mN6nhpZsP37o710K4TVaA9zoLBuvNiA0nQjQWpYlUjOStaz9xc03yvwYJEV8//G1Xp7b6zdtqf6C
e6LKiIzxzwFWam7RK5FyOBggvKzITZ4we82AUiJ4H4SCFMaJAVHlshtNdW6aWnxldhqgTauQO1nC
H335QP/DN3yCb+AtN3j5/4MSWD91T//38yWS8fxJ/PznP84rrAL/Fz41EJZLKmh//bvD8z//8a8f
/Td20AHJQNUGzRSnI/bjTOf/4jj49hfaCdRCgIkh7aDp8x+Qg+V+ocFLwYm0IYuOr8tPtfgXkn/+
w7K+8Ecp1rAdJviMTJ6/A3JgxWBE/T7iUOgx2mjLsJBje/CWYsBvhwUvH2tBVkGGsYKDKB4Eiuhr
xNxgTUy6zCM8fIlyHZFh4h4ic4rtQ2mWgR+6MzjXkIZLNm6teRT5poJyV+81/P4UWvBHCZDkidU+
C0rlpxBT6WZVnXFOd9A+dHYP0nYys/qxkK51GLBaEyOfFQS45AXWBFYa/zQAuPpIfK18lGQBNJsh
a1PcDCVsf4wk9lPZDMa5CIRGqaEEDrPqK9OXO7MgaxbdhLb8iBUJEeZZiua57oK7nmqEuVJyAc52
rT9eM6kHdyI1xmtsBdYhAjMVgRfHV3MRm0Q7HSsMev6RDLj2GbK0cVuUIo8Br0EdNIgKTkOJjeBy
Am7Yh1Bp+BoysBt3ZZpxs9fZ797qHJ2fPJN6RlVp/d4aEuvrrHzMtlbV7FtLhy/kitY4j80lwEaC
P7uDV8OvrutUtlCcsrbdScQaz1lDOWZV2pV5C4ZfPlpRDdFttBr+GMLL6kQgEH+aYn4OVQwfwDEU
n1YVXA00lHmLXYbglt5yE7LMoV9cN3bONf3cko9FBiJixa51xsmhdOvctVNxUgJkOrdyLTv1CYGA
npaOZxkOrgPZ5DlUJY+fQdu5MObGCKYVEADNXTOu+Sd/PdBCj2FKxmkU3JlgPQqACZCTeaRt++BO
1TSeKhlNxnrMTfBZelvk6ZUmTL5CNS2BR4SP8Fe/RW4TOkXPfcFyxmdMQCWAMJtszUFd6sXIEjrh
DHtJ6qB+3+APtraFmLVqNaj5VxL13Al9KIM7lH/XRLU4QBZJXAoLEtTuZrPNrrzBDuwVyAItlIYw
b0vqeo9EuC+jVjDQ8xESwHaSMb9pjkz+6uGnTvkkDKJOt8bLxFX8f68bGA1m0/JkMRADhCTX0qIJ
YPT2WeF5XR3KuGXwaSZw8GgwefU8Jbtnuj8q3ugdxlQwC7yEXjDygCvJcrHyg7h1V3kmidkpsyBP
wzwoCrFhy894M3gtTytJJ47CXWQdtGwwrRDiEp87nfsUOVEejWBAYrhvpRKMGKha7fOI7yTelLPG
sxuWcTIFo3zsl0fEqdc6QPaXj77R8su6WodYSV9g49lwKadhCDYSyPPjEtB39zKEU83j/uIcPYFK
aJxnyyCNcDJeK6vnlry4+UcKl5diNqsTO8nKfLv0D+9o9nPjukpaVigLnwHTe3p1UpSL3/nllegh
6u7cFI4kFhbgXDUiUhIR0/px9ppmXzsSgy3gPOPWBt5/p2U64cOyzcC4ZzWwyaLxeDndCmLNbPqY
IRNHDSuVCr6OnsLwbNForWosErwPus4A0yxecqIyuT8Uyo3bwez41vrMDIISwjp4SRWcKuRUkPJI
IVux3ec3VNLIMAHiQ/DD3iM/+zKr4SsCI28n5lPON0uMm7eHv44PuMgCGPoj7DmVaA1O/Jzva9Hv
UNu5nfpkE/BSwMwjOHRYEUw0XguzUsk1Znp5FmOU3qQTzk4SscfrZS98gOOnBRthFPwe26X1lOcL
1bpjytD1yLjFytpzB4U9XssXKjWB7PVjrkf1HkN3vIMXbt56FmPezQsVbf2EPstNC7nR3o89U6Q1
84WxDjKisLrwoAjYNm4jfZ7lMa48Z9xYpSiSo4igtWY6wMreNvERDYqnVKQRtjwM3M2GcgdjKqJH
SLwAmPU6bNqFKsi5OQ3H0jBu6x5hR+ZMalrnjSCbW5Asn4Pm7wKAWIxSxUnSXQm3Ns7TKjBuhTD4
PJmQcQTpYxk5noFf9mhnDb/eBCv5HOfIl9LEYXTT97m1lrHXpI6RncBdbPY9siSyI5Yxb5s2P6R3
fOfQrJfx31OnOu/TIbij4IrTA10glwDZWnf4JZ183Oppy/zWtCgai8RaxmMwtX7ItjG406yZB/nX
lIZlJxVr6SmGEju9pj9kfgu1rx5s1WykoRmXtsvbhXwQvmKvuL1wHbYvbxw5FfadKrsRO3jtNMn2
ZWatqoTCpEr8+s4gxry8w+Y65feOspgnCnuZpQxEwTs76ZwnnD3BJutrcWWglgn9uHyGARkcGpwR
DP4ahvKSEcQMDJ3GOFezw0RWsH/oYfugbluNSVIayYU5JdOe6ccC3mbEPVuIVVyVFYi3ag5OSNmF
PW960YhHtE2D4mrOip+ZnhYeopNOI+tH5BhNcMbziMBczKu8H5lreSebdcIUQ568Mp0stOrGfa5K
cVehMT4GEd1w8ht8NbIPsZpbJOsHmNvcXUj1xW1K4eqENca/NIDGR7y7g7XFS5VC/TC6cyQ41Unb
F3E4+HHyNfVq9EpTGX2rge9pZlWftnrghA0+KN3LeAdWvTCEpjBTTIc2IVKD5IFGRJd6smSnBDhT
636LHKXeakQxXUp7WKFfvY7IdNbvJ7eQGutEJdzoYBiVYFbNeMM5Z69n6s7mWupSrDl/z2W4uAlw
wNZ2FsrKFHuDvFc4D7b0Q83OLdD3JmZHDwi+3o/q6GTEqJHZoiaCY0qZTNvJ5axOToq2FODb3oHq
QST2SWfZ84U/dt6xzQKWuZSsqnTUJOggZXy1qXCfaQRkX6Rz7h89M2L0koG4chO/2sSobhfe4Giu
stzrT5px0M8I+cBD2wJKeCrsKvs6eeKrnXl1Qb5Aa1/VOToZrWuVH9pzE2z9wRp+tVMDf8YHXNMq
gsNmBtmmdsjU8Jup2U5aFuxp6gzraewgNPoS+JEN/mPVW2125jdJNp1xv9znrPPLLV4IQnUKpMxx
qr5Sp5fbPPUabBjqG8DO0Ekz73tMVO514kzl2ihqc2stMmCzc5qrVue2ukHpbpxRjD+y3rwFZBGt
DNW2Z36akK2B0giiRi+21aTZuygYvFMZpKSm1O1tHfRatmpcdkZgQOuK3LeIKYpEgdBRidzE7BuO
RGEaR7Ml7sTBGHfIg94+raxZD7lp5WbIa+dmdPEtA2D0N1oA9yhjxloxQvJLuyaRjF2nNufGBYvA
xJZvKLfInN1D0VjTVVwRhFRa5d7U6IX5ywphTXJYj8AZ907OA2vTSXtso7FeE7YZnM2ZA5yTeA6I
2vo1cTL+aUXt86sJsOiUQz7WHM1HxbBS7F2/d8QZsy+BxnSEHFjvsrSrHjK272zvejGkjG8zv4Uj
6O89ZWnnulvrISuvt859e0uex7TNcCkfFN6kJy0XD6NW52BAvUKEQ9O0W81j2KwmT+lLsaDfYQ5P
iA7K65DJP17PTsFCFCfdYSidZ5lQ4jE7A4qp1ItltjIOU9ZYT/DIZL2OqnZ8YEe8YXfdsBNM9XI9
5Xq+6WrbvY1qZhRm/gbFdWWkKy01vb3ejtZOQPRft6RF8dCg8Z4mPTCmlbT6LCCj1PUb7l3n6NeD
ygs81k7RANz1avK0rvGroUg1MmEXe29uh/iZyT/eJhm4RxAcch1pQylBTUSQlHHbRzu03YRJTaiS
aEP26k4DbOyz7EWmu6IDnqwb2XECSeqN5zbVGdqXdE2/VN1JKm+H2Z0Qa9ML3eIGmjd9gsc3yLx0
65qF/lXFo88Qp4Foa8fUWTZ+TKRYQ3/QIY9P41qcJ0PX3mtJ0J+IxodSU7Yhi1d0I0gLfAhU68JV
5uzSHfO6ntJ7/Ia9DoLSDbqjVhuz2e+ZtYItIpm+VpvMgGq7ijm4RRdRFyh2syTUY4gHYf8Y1QWT
epTh8p2Yvic9IITPaGZr52VZRfOLXHdNJ+tN08nZjB29J28yEay6Zp8Bx/LBLyGVh6cpTmodEi1R
p2y51rojOp/RYwbNxunZgyYQj4BXqpaNiDuANcfKIIvpqBvzeD2ZgNTZi1JFrhXbckAF8pMS5FKM
eXV0xrThIw1Bes4x+lWxpidsL5Vdmu3BZxXNWlSVNd7P9ty3D/Y0z/XWxgIOS790ClzsKmfx/a3k
cPnXpX7H+b8pF3F4R7hBJKCNgINP8ao2pRIXX73ZxXsHlz3I0bKNAfQGRoTdWmuTmM1mJHeplSbx
CXC0udxIIi/P47JDV6j3xrld5ewqP/5U79wWNB5L+gLuyrf9ldLqoyrJbHgcGls/AvLGeIMgnz3p
wOEYCL7JzqcnywSGKvjex4+v/kZTxs1YJCbLf9mCv/EflmSj4+2auSdTwVEoM+pJsuLUvsh4IMnk
aOyilQ8H2ou0g7Fsv5Fl29nJYNfSvMBOBGsMs3NHilW3nKBlHZcZwU4OZ5jSYqL95AMvReM/hxFg
TqqYKLewNRlvxCpBnEJ985F9EiXcrDC8gQtMXMJ0V40TYLCHDQV+ZGzrJ2Hn03XdUauoE87yBJM0
16KsP9GYvKn302dlD2ST60JkBl315RP/VhPSnFqbe/YNdCaXUBpXc8frjpLUXUuJByw0LBNKCqbZ
PtOEtg5y4HxRqqopUF2wJIdtK5czGHf241tlvVamLB/MtVFeuj5qsDfZ9N6gSwyrdbKXbswOFVR8
VfSrQKE/AT+ZWm15I5PCt8nVYtu6Hq2qzY+DbQ7XvT2ACUsGFdzp+sRp2X7ZFxsdx1gt5RBFP5Pt
exq37LkjonZXzVLrKQOdN5vAaKoludeM/dlEYfD5r0NpKtR43c9LFaCc5HhNAnaM0jWDZLTs4wDA
QjwCjOADC8Prwwno49thvu6BcDvwLmAbo25gL6b3P59TYmh1Og2etrMShznQrOYyIb54OeqUI5+e
iT84nUx/0G5Kc6Z4MoqEjzWl/XwzBi53K7YMTifODHIyK2z+lpvFX0evmOLNS3nIMuXysHGAj6e9
6uN0X8VUwOD5ySHexAPI0XkSXN0xc4o3bj4NjBAOBM8vX/Z/lejPKtGo5nkN/v+V6DMgNk8/kp78
wa79oxD910/+GygcfKFRRlUbAb6FVOZ3oLD1xaFUgp7T5+0iSJvK97/zb8wvNLBpRvBjqDrRRfyn
EG0bX1CaIpNg6SFMBF3B3ylEvy5DU+3G7oO+1iAshE/3asoJLEIqcqnJvZ8Wv5IKQj1QlWiV+pzz
frs77yya712JidZGzYvH+I3+qiixI86jwZUWBDcQo2+yJBRBRUn/yfv53pW4Brph1Jz4xJd//9s0
Gncauz9J0HMHrZxkLf2iHUTG6W7+pEH7zoWWKBLcA1xOfyPsGOgKBVUzkyjd5r/yIv/FYf9Xxv/+
7TvHZRwmGyReCDlfPSN2sLgcnVHuUakFm8Cv6xU5ikWYj+l/cesYq8xo+L9wQryWpcZSFzZcLwn9
WTSnI1HfMEpN/7RhJf74S9FJ+WP1ZeCxUQAJwXOiGfNaX+QNpLOzg5X7RBG55/bT9RSPdyDh7l6W
tY8v9npr9HIxC9MFRsEl6mT5ML+NCBI7K97NSu6DuiWiDLDcPiPkcVVp6ZPuU6JMYVaujAli68cX
fm+E4F7B6v7SwH/96DhR9BSaS8lmJq1uemohKyfQcmqk/N3Hl1r2nL9vZ16+I70uZgXUELzVf37H
uc/6CfulxCvF2kDANiEWJieNj6/y7hf67SpLp/63O+nTFB80CsJ7LRihjzbj3SBUeSyb/+7W/Xal
V6Ne0UuohpIrJUU/rd0xe5rZHrBcfvp6venF8amxAbB3DbzAxjX7anhUIPl9UUlB99esKAsNWr6a
ZDdezraYNkGkV2sjaIwtkFtnrzdjtc4KK9gQGVAeKT8iNlYVVUkf303YVCXYoCQVhLXTDFgg65zL
818T3cVDPBvDmfRIRyewmwKqGVQ1ZWv+yJREYqPnyuQ0D23Nozt4RdnGvM89szo4URZ9G8QwrZUY
nX3kUbSoJsICVcZ4zr0RbjM1a02sSEP310NNObrrKAX1eVFuECWUN4AK7SM0NfWjjpjljc7ls4N8
u5oyuzohlX0gTsbzk2oz2YX+PQMTiRGEz6PRLn8SEV86J6F7WwWxpEE3VxzRbZJ16PNF2croiwBK
jdUFOxeQ5LbWgXJkNQlcWiM10lH4drNg4hJgjkKvK80w8phckjhliw3WC4LkaGwRM1XkYCPgPdpU
O3YUwKsTQycV2RfU2n06jqFXoEOMk8E5GWMj+xb7VXHnqpwTT0srrXaFeR/x3Ze+Dg0SKex+5jMN
9BYSTwZdaFkT7/ro2uywNbsp7iiWOSfEOIorNt3dt4hbAz+wlhdun/3Sqa6GPRyte+Gnv8ZWRTed
O1cUWJZP39JumQpUGNumgC3Dux0UCahk9u3wCuwDM3pH9IdIdwTRWGzP3HRhH/clsYkc5VY2+7rz
2JIBubFx+cuF0X5uwDLfuX2BlNXUlO+vXoZ90UKuBpXsnyYutyxPuQlopsFu20QdC9I/bv156fzF
Xpp/C4BckpOsSGZ3EnaHBTjLGcJp4xa7tDR1eWb0gwzWbhIND0kkOSOaxsAGtKyW7oKrl80pWKD5
3gcgdTuWufjFsaQ68h2nDdy8aAX+pt4TeBXcVUBhbi1Q+1lIX4XM3MZ2gCPhMxxAEI7shBvsbih6
yZtaddGYO7C6ZUyFOc41vCQuxxtygNbSJlWVfTBL3Ay9E0iaXDhvhZLJHb4rgjZ6v8yeCObStsQ/
DmdwDsgfSYOhIFGTBptqguFhbuZ8R6OlQ5iuNWa6zSDhzJs5o8RFLTxWPd3S3Pg+B7J9NmmFHWxt
aYEWymm/Dh7pe3FGKqk3Fcyh9IQcND6adXR1O50gi6b0nnOehJPE+beaPvVxjGBUNmNrhtT2fpl+
EpxGhmsd+SBkGQMIXGtTSz8xEW5yDsN33PRxEQB05An1FktfD4kvTOhZrQlEiG6yoYHymFCE/VnK
wNmXubt0aRLSl2liPsh2GnYUnJYDa89AmJVfglBLOSejqa41KJKtUewAtP7s+sZbJ+14U9bmvquG
75Qz06MoXXPTRyRnsxR6V0nPS2mUfCzdKIYz8nM4kuW851iNaH5JL7+nrDafwBDbitkrwngeZRcK
lbc5SNKloN4VDGpmRYo9hZzWJWW8C4tN5bbWeOtzsoDWw0D6FNXkaTM3zG4khA87Y1l3pc33NkX2
RPvGv/DxGT0VI/hfa1gECzGlpMyOrOPYM6IoIkfflj5/qBdTtR4wOmycduY1IsgrwJu3UHq0hqQy
OI9amJAWcGW4Tb2y9eLJcZgom4b5g3qgdzWncKDNppnWBMnQlnWs3r+C49qcGgo+E/wrhmEfNPWu
0EW/JpSLSczsq7WruHRTIR9IQdOFMHXUjwQluSyLEppkC//SJtOnSYsLS8LgTBQQ9ITIqou2XvbV
Fc3XwpAMJlXTS10Jw0bezt2hSa/Wwu2Nzcusq5L0sct946eumK2GZYw4FOPOCSFKzzOHmiehM0ST
K3YSK03rHMIFnG0L1DqEPGiGjrXUgLpqDIfZrb7SdwiI9YnK9ah7TWiDpcdw3DFzFzrNwZjV4Hag
eRcSN1Ueo7kXV23P3KPFzB4q4KXPB8E9D6p+a2Wo7uNySM+tyNS/B0bfnQyaw3606i/8vC32rasP
O9q/wU4EsXbWNemFlVrDg5Zl7cU0Jt1ZlM33EHLVvZ9P/tqfaA3as+Hs5yCdN2VSiwtIYdFlkT96
NcTV1Ep+EZ8JlqhLv/I+3zWDHu/J9iYPOxZ1iAIAL8fUmth3p3jH5P5dc6qeHgyL3ktzVkuT4g7W
aXlsSmYcXfgGSbMGIdAzj1T+NckCvUbTyTPYcvZSq9wlOoJ1uwxBFo39HhGr3ezKJFiZRiLVqmuD
rFxNRcFklnHIqxkiWSBCI9bRZ6haD8DZeos5huLJehpqatKFtNDpWXHd6fQfVb0gxs2vrTDFUdWW
OFZep8uw8vv6aBUt2WUGIlriouoRY+jJpF6ighTFEeY/Qa32ujYVFEQiqKEH2+kgkiP1HwuCMcz7
wT/aA6nGpCP1KJBC9uIoFlczNBqaQlkCM37IxU/p4Ksz0tg7jHQijFBN8LHZ3Tj6pm5H5vXJX/Rw
kOi77rJ0PepjmQ3nOWz9OENpmjQ2HbXeGARzT/vNpwXQhdVY3BAsOCKrMVzKM2yu7UVPMA3Hssjy
dSr177bf72WWkbY5WWJlO2gITXQpayaO4cpxMu3MQAiQrTtPQNyyzWnHe2qSm5eBt+8Lv9ubNc7m
sY6e8sTJyVwxc+j6qJJBspMOToL0ec8aTds0JkGltM1eo89hzee8rvGPuPCwEedGq60Kj0ByRFDa
IR0d3d96MYmBSxefST9md8JpyVa0aNDorCVfeE8rAXmTPznD360t+wFrp88WHomZSR311Q67ncmo
6Fu92NcsoGvXVMMZJCTdw17DPoFAivR8wjNAf3dmX5EHDYoPwMG0GkVMqzn47KD2utj18nmoEGCA
BmvxBo7gxeRAIBUo9o0wSBuZTpqcOVV56VNZ9NfRxDL38RHjzckQgwBuU65ksB9HAvrnEaO1B0fE
Shb7oWYTVhKZwALFclyWSXWi2SCRP77eW3/GckFvyUnFJGm9cZuWDRscG80FEwpJFQsRuVqnbTmQ
o9OIJ4L2gk3eYhZzHV9dviw7Cli8u0todWwT9B4hMT/OE+zvYTcStfDJwe6t6JjPh78RD7QH7+bN
oVwuRXzf7vN9IoR97IdW/KosoLMr1RH9JwgqZ7NdEOCOQDajzz647DWNnE8sDTbaKV+CrUx59M3a
X08mJ0/UfJQSi6l3Tmzg16clVpjT3KUG2w2Lgq3rI2cfL7wZizCWamPT4r+BQmY/IdugcUHC3LDz
NcO7miKDBTiaRjyCaZp9e1kV6XQiVFRzTqrgJ89qOcX+ccpd7gU7SkgDLkX41/LzmO5zxuqV7zsM
kBBx24qINTwPyrIf6hSwrMa2ceVnibl1SKMPYRH9XYoDUEBcF8A0eCQM01fDEw+hcjE1pPuA8/bO
0eLqRNrqs2ngTcWCq1CoAPwDz4s2xasjaZ/2BJOWVbp3bTbPLkAH2hFuF9ZmwDnDzeHaTxmHB3Lf
h4eP77H59h6zRVlidhcD9lsw2mTkNtZvhS2pVWRW0zAOTrUoCr6Jnq0xEaHOdBFoCO9Ke7rLg6n+
pUlHbTqScEkCJNQ0XebbhvjVovetTdxJtpM2vUn238Ep+YPtcx0ZUXfQIhzdf1Vc/lev/qxebdD4
++1Bv1FO07pul//gAf2jWv3Xz/2rWu37XwydpsYy2yw1YZdf+S/ZdGB8+atIbVIT+leZepmq/q2P
1r9gCSHJKDABZbie4/+dsrTrv14FKKWA/GHycC0roMLKB/m90ERsEbouSBgHQe/6zItJo9HM1uzD
WUiOSl2iY6x1OACaRrdsL+qJvIaBBFkMxNX0dY6Wg00Vtya6wBx6wCowaCGFeUQKeJPaRO7ChHgk
z6aZzVWb0Zo5iVJv6jdlK0mihEJ4FnikZy9H+ghwKkbb8yEpyd7JfDreNfDAbZNYNLcyGnrX9UJa
bbIIY7ii7U0WJOk5VkK694AkpXLGpZ9XjuUpHxMvJeQ3+QTBbt6yJuWcmTTrMPVTZiD9sTXqhQVa
1765MdiKa0d/UcKSdovd7XmIST/eqsDTzDt9QCq2EX08NhlZlJrzmBAxTFpCoIIuOak6Yt+tlaI6
oC5r08ML5MWkMJzPNOV9Ip4nI76GLuoihsxFbWMvF+x9zHbo9LWWAJ86GPbyJ2OCP7yHscmJg0Fw
4q5iLU+xhRGslZO73nrx2lA+GkkOx64BcAtlYEQbgKU0/o6gJ74YvKnaoCYoIKh7U43ePa79h7kf
O21TGmrcqLL2dr07Q5NQ46rSh+aHk9XDuednehvmemztC9cyOLhRoVMkpzwAhAj8oNiJRuhndNMK
ykNb2Qx+hhXOrU8aobY1reVL0OEmA0Z6Ousa6RbaFERXAxEsX3Pp5A96gtPdK8oktLC60ibPnZ9a
idbEbztKWgFilDLQiKsujRTAemA9Zg57QwVmZI3wqTykQdkd7Yjtg2EU1wmb26thRO2DOBtOG+eA
nWYo99hWJVHz0y2ZXcAltCBovzsVgeFiEf6PlpUecrxFG1114sSDeL9ppS1Ckg6Kr9XglpztjWQX
j1Xww43zJU0bKuHloLn1UzywfcA+OunnweTPyYrwHe2IwpqfmvRSv2pagmRRNc+IfYvbTJPmI0lv
Mg5NO/+RstreuT4vFa1Ze4uXzV4ynwf6JaM4NJb6GWEHfJqpmmwCCch8NSRx99TM7SabUyCribJX
uVT08RPnouD8t7WI3hMsWlG1b2I7RyJouGdR5RF2Yfb+ueGVitqC6g4BKr8Dq0gQ9nbV3rZ9FV9Y
yiF72xLWiUoIuilwce9FLB3M7Qki0EFmD3WZZI880WI3jr110ldzse/LUp7n+DB/SE6zSzRH7B3T
xpova6cbTkXH3kek0hhWkfS96ynrRMHB2WJascb0zKcoeBXMusuuildiX4xNhIjZT9Nj6cbWRe/3
8BQbK70nIWokfw1v95nMh/SsQ8V7SxKiusHAJY9WTj1IG9PgEdduxkHV7U6glePvGnsvAyrvzebW
EIkA4h5EB5ycaocPLF7rWeAjlhycX85A3QFe6XQ/ZiQXxwFhKbkUB8Knz0gzKNcU/vSVChD8YoQ4
mIE8mRySwqLAWpHP1T/3pTJXVg5pSkfxvSJphQK20RJVm5beloRjjJyjW3+XkdOf6LVKt4XN+c4t
bXWVVU7NrsKf9lXTW1cRGuCHnlLgDycyhituSHQxVrK/n73JWKp1Ys170q0rMWZ7hZxjJ+3Mpc7b
V/lXaATFjsfO26ItNnwvl8+W5na72RdjC45StzbYx+wVVpju0jMGdqsEfMDCNwnG8lvH/DWbKIhW
uhv1DGWOhjCabuWYD2fUyy/l0AXnZmXGD/i8i91M0OV2tCZtWOlENp+5aa6fBV0enGuVMK+I2+xZ
KKCdnVbVUiMrxoui7hGpGLyox76POcbaAce6SHXjIc2N+CirjEQb36Wq2ZOW1/8/9s5jSW4sy7a/
0tZz0KAv0PbeGwBwGe7hoQUnsGCQhBYXGvj6t8BKVlF0Z3bNc1CWVskMergCzt1n77UlvT/C4FKD
3HOl2FZ61KWp3dtzYek4lhVKMqQ9v8fpSCMErXdN4vVtmu5bNMBPmU1yT01pXpoydxPKSv+Y9kNy
yFsr30l4Hw9ak7Z3EUUA13oHf1np5UIvzpzJx7bs3evJEst5QNx6q6te5Y6mjXd5UsnI49sjTuU4
0k6vVEC3s0giHZbWeFSiYtiFrQaPo2uMow6pf+skUj6NSGI3kzWHwWwOy85IpviWO1v9art99cnp
SvF1TjJMo3ZHVbHrRp9Hmik3ZrLAiUIgHBEprmaaKAK23p1PxyNdWK7SKgeHgoTRI04yvNGfpuX+
oI9GTnBJSY8rzu0Jjkq3qURdHcgXJ7SH22n2lVYYuSWhLJ/xGVKwY1ZR8cmIImdX4mU691roXA0O
5RT5tDSH2HUYwDMEn1nn/ublZpdfd6aKku4U7TnTKLLrIQgBqVOQmzqSMWAirOsxF8QLhrJ/JufL
AqbGyO63pjI5XmuM/S3pEOe0UB73Bc/16nHpE27XrGkiCgU75SGOLfuVIxGXngxinle1MEDXizZQ
rGUJwV2oTnURWWlcE+UHTgruGm9mPmt0UVrOTtDkuX4mxgQ5xlWQjDRwVYg7zhvF3zAPEuON4z+2
4Ki07p0oomNOnYzT2Lkml8FZvyGErPpRWJ7XN/AoqQzYYeREoiqTwE2lfkbXo99T54TQxGV1UwGF
fxRON1BZpORbKSuL1vS0xGJu09Bqc3Mk9wPLtDLqw7yo7a2wIvOdVnR6vLSOxpx+HNx7zcLpW+LG
36pxoz2wkYpNv6B+7SYLJVVA+jC5FH+WAis8N1lSTCcnbEbedirnzhjbz51pT0e3052NlijyC+on
DarKPLr7sJNiLxRwXm3ezn4Zzu1NveQ1nLda7jnL6fsJXIe/WOjv47i4yy7UGvHMLKA/TIabogZh
vvgK2b9/LSrH2oZZ/WLJXGwwN98aOnVvPD/SPRiNnRbVaEyA43cpYlndKAe71Fv68Uy7WRNVcnlP
sDuxZE/C8aj3U2BV3N7A5ER8NM12W6SZdRMym241yEpXvZ2Z6XZ0GpEGBrjP1J+4CF8bUS8DNhtP
pEOLyzBCtPDDRTV33O/K7cB5nrWMMm+VRBN7vcqdCx41yDuqSF4Z0OzWV1LKfeUc7ntSPnhaM8zb
Qmu07IBLV/P5ZOc3I3DsmJXLlFpUNNKzWg7tDFswG+/spsFVjOfuYKtzeekyOfI9MeyGD4crPjP4
xhuOZfouU7mswMpgmKY7biq9TlfH+0HNo0c1q/JHU2cGpGdlMX0rlPJSZ517tWQrSzmywoMq6h4R
Qk0N1csq7mCoiuGBA2yzYIs20mPaua70wOYmPSOmW+0LqUftF4NdYOui63ez5hB2ls4pHCioJxDZ
0LkSy1tbaY2zaTbztSsbLSB4xfkSb/kxLsdlEzH4vyy2c5XiNo5sVNBeT65LIiU8S/NYZEL7mHC6
9vDG5T6dc7S+iMJ+0ZZBP8xQPgmQxEYge1pFa2N5a+L5EwrCrVOD2HDjwQ7wsuHnlolK5U057lRC
2H6G0D1xRLhKcq3Y5FCYeFuMbY9G5ru0bQYG2R2PgqnLYCbGubXMV601qcQZKJeJsizHru40fl3k
vDDF6Hp5gfzsGAahO8JdxyiWxrbsnW0ckTZzkuESz6b+ZDRlnvnORIaQvECzxc5Il5wyLWhPvREs
1dxRClfshIP+tCSp8Tor+oR/fKl9Ggl3bmiJy2THmV/bZXYu+fi9KaAxdGGFD0XX2vuaPdjR0luV
0q88CYZoNP3FabjNtXFySEC/bue2W/waR6Y/m/3osauNrksl586epfPFUnlyQHeo9OwKzgl10/l2
Lf6KsPurMoJ7Q4euswZ3gR9wPvz5YBiHJlbH3kkOKTQqRrhJhMdmcbhKWz0NnvRbynfgB07JLVvN
gh+OzP8LE9P64Da4McAHFlHlX/tSlqRs7Hmpk4M2Vc37ksJVqpM8Zu3hZnd//lC/+jl4KOLG/G89
/TrkhH9+nolMUnuKCx6q1mW54TtCCWA5R9WXP3+c383MPJBJvpFDv4q981f4DmWvswmoPTr0hEG3
bCLNg91P+iYvk+5GNhlmysGN1YQ3vXgjEMiJelyi+AK/dD1chzG/3Z//Sr+/xQIODctxaA+caX91
5vYqeaaOU8ZBTuVyVotm3hnpGu806bHEkB7FzTsrQd5nein/Ie/9rR/9pX4kHPeHt+l3/agqIfL8
HLnXvv3MH9oRwtEHdEObiPxqQGJ98U/tCM36gwr4RzXsVWrHY/NPCcl0PwDx5490mEwW6Cc+DH9I
SiZB/dV1LKBPQiO3WYX8v//zPv1X9IWpBSMsQuEv//9H0z5h/Z+1Y9WyUc9X9JsBgRnDz/qN+8G7
VC9VpofhHF9EXbuanysFYaIx1i3fkvhn9wKaBgWmWRSz1k4MUp462j6xmPhzG9IyiXpS6LXvqLGc
DvEii5LxT9jvC9GITVEmNAqZRT2fKpk1+XMCCPFUtYv6OTWiyfW0nvITD3O1mINCGQZjR09b9Si6
TugH+rOH4TgZSTOeG67QG4jN3IhZ/VFKONvZueYy4Wt92HnWrJwge9QJHiKHatm0XPRAzs3Hodfp
ltbj/GAOE8fBGdzRFwznPb0/KzHFdfjCblCeLPJddpycQRaNVBT3Yq9ATTwMVZHWHkfEiUylstMJ
ZwWV7j6PJZmdWKE82y8iKl69eV7S58lqa59ocR30OJRjV0MKSBemEy0YM8TdoK/ylEMeNcgWc2TJ
pYIhp2m5aYUZtB7eeV5ldem1G4IJFknRpb1p6zG1r0ZMse+8IvNVxoY1bB6guS6HrjFbxbwSTTRl
G0AzHqq7PdW7xsF6viFONZ6r1MyTNRnEuK2p5dbmnDmwzzTjuDP2kFppA5/IFWMsEVeIT2XjLr7W
AiZAgIqzPo1ZbUTNpA8Hrcg0d2Dmh0Rq05+hAfTODpGjCFEHNYvg18HQtbu2BUGQAwSaPrulqNOv
bqq1XyG8cOK51kuAcNo9uxNta3eJwMJfi1C81GPer2deGvBGJoKjXfY1L1SThZBr8j49JKZbGlSF
ZLfkFpuNSipzreQbLy0MdG/ds/CxnLIqmPGIY9DSAIqlGYnBSF22S0JhZFbFFy3BG9/ZvZmQisr1
IHE5D9D52kVHx+mECbyEV9vXKandoxINlHjAFToAjmq2jNjtW6XX+bveSc3gBt/aWGHkKi45oZN7
UUcODFC4qx1b0lKeaUQ580ySanuz7D+SQxk6f6lM62ZluVrMJnUEhtBUr/DXFFtcbMpuMKiLFTzc
GWmv3mmLNt2WhNfB4WROSpFpKDAxOVh2qAjLrphPJTtY5MnAyezyMIyqdZ3gYdC9qcvNk+2ky7Fk
xPZgYHPo6uM3fscUhbXAgpdH13bcMnT3pn0iHdfCLMzCj2SZXLiWrLPq1DA3GX3ER6LI9WPaLtdW
Kazb9ZN9QeRUA6EamNWkRqZPzF5MBom+d/oF1/ZmWs+NWv1aQem9VFYWvUR1slw10gRoObBabHO7
9ubEjnZpOmS7MMEDGMrVg4STZlfbjXsfgVPwbFawJycTYBHUS2mkEsBCaJ9IC1lMGlKh2bIdny1J
Ep1U6DSepsTQXykzROfp56Xi3pyrxh1EqR5xqDW+Knj6qPbl1dhmS9odcEa9Q6Nz/SZB1guUfpau
lw22eV8bI8lPXQzVu+nM0YNFlkhFPG+sT13BKrB025a/o1YOaHI6PrqaXWk/5IdRtavjyjOhlCJN
N+EA+MAoI2c/WYBLx7ocHK/HwLklY0tzuei75Epz4/6BM2bm57w+D+0kb/lYV3eOPp9cAvm+lYXu
XhFxjUnBkOLoNErisnjMnc805sY3bu4kuJSr8jO5Q5e+45ki0rpgb7iZK5N0o6odQju968jdHWYM
EUHGp/teU/B5cgqcdeQDI/THbnl01FQj/GpFwhNCYq/JB67svWp8pDUZHx35xGAaKcPCPGNbr2yB
3cDAFHVXTW7im6IZn7MYQpplpNVZz2tKJQYxvStTOWxAQXRfowwOZ2bJhRrmuN1NBNte9HIpLouW
uJeBBuObmaLGrZZH3Y3eNPUV/iP1nrPekiEoUbCwrao22lDuqL45pOUDk2qZOxahuCVnDjF+nPaK
R/Nv9HVaUC/LoRSvht4tSkD/FYY6Ljl+zILO9khej0FZceV3RnqGhTPYZ10ukc830uCUp+mPkURR
dEYrPlZuU99IGkQDCBQDr6wbz18IU3b38GJlyjYyjINWnQmxxtra0TpJeBga56ulmefeN3X5pSgS
Y8O47HqGpVdnoN2prxiyOS1lNd7mlHgjHLlnOcCW9sScxOHBIJNwjlVNBpou0495O8BPAWhxFrUz
36uj1qKN2bF7Z7pTtx8c1LpqChPUmNBcW5AT9dIMdfZcoNs8R07Z3JR9Hj7VWZhc9RO9oDHbiket
of4b9Hm6m5th3oTwLRAayzYOwA+oiDIcg7tDmS9DjauyfzQhCs1kwtsyUBCFfNh01UaqsXoj2YAY
G+GE1bGkAw57XDbOV1Y6Fxnbd9LWTmUavI7d+GJOwvKsIbZ381Rwck9luBy1RLPf8UOoil+FZXIT
dfHo26nqPs+L1e5Vc+FG75RqT54uagmfUpJyEmz6HkIxNJGngCGhIzV0EpOWbfJCkvJZ1gdwgr5N
fH8Px381HJPg+dPh+PrLp+atzX6ejv/xQ39Mx671ATMPKR+Tgx0JofXv+2Oz+m1wtpiZbdKbVH/+
a79qGgzHuIAgCLNbdb4F774Px+q/MwxDVv1lGEbeZNakZYC7Fp/U3/FqvQJwhQp7A+LTEJ+XrIGH
RZczEfi5PA0iMWd2DskQxkh1Cp2DWZKND5bT2Id26cL7vHDCxSv59c+NltoXRDb7NKWsh70uV2pf
b3PGKd1olG25JP2L2RbFdeNQExkMuttv3c5JrvXJMbgyNlHn1cOiA+CIW98C2XPdRYWFR5wUsjo4
xU2WqeVNB8/wDniAnnqgJrKnhjLdo6k0Tu9NjV2+sMoIsSjFiu5Jp3LvcgoL7hq9Y72VLQcKcacd
Glt0Y0trucPv2tyhT4VbBET7soTdtFFGgyQ2wCd/Iqbo44+fNmZsomEkrNwe+iSd3oQoYDi0FV3M
5mJPN5iU2hsKHONnWWT97HNBqQMjGvStGwumP0vGd9ZkU6WsmrSsK2o5nYDMcJeX7SNKC9F+BlDB
AMFE6atGvTyUXZ/5qjZ9yqapaT1jyLgIKENykkkJl6GsrfZjUi6MACs05zEnAHjtjEO8Vbp4OTYF
J30vZuYP8sERPqQfnJwp2aQb3QU4puTRZczSdCvSKQuWGMxHSzRir44V40RM+WypaDhLtMKGhFeM
8z1Xxh4Ek5v5HXLxhYB+u58RJc5CquOJC+K8R1gw3tiEV8fU1bp7DDT5xGVQyTalXndUscW6cyi4
JJ0XTapbqQklKMO8vMWxbNx3s9m9ktPNv84IUA/60CckGqfyUrSWcm0kYktcvXvhtapnH1HA5ZLr
FC9GkwxbtMMyKLlWs0POlh1DobJRjGb6LGFKXBCwq1M6dZOPKRKHNDyyiG0G69d3w0j7xpeNJmNP
WYwSXS+Ps43JdHFbtoNKKsmV3WamQmfl3wxbpyWNSgDmbdAH56pkdbMj+lNfm40W+X2pFoziSw9j
Opq2k0ZAZkMTcnqqIa+Dja8dKBs2GJYySm9U2hn5TEXLJUNXr7GPhsq7UxlO4YVRq7meHO188pCF
+qsysQXXrzg+JpwrPZLQaZAqufWSaAW0rSmdTrabqZvYbPsz8VDYI1Uth9tGiZZXmXNYQY6sp6va
SqIHlyXIxWHXz7Ep2g2DKG8Ste3uWLjpm8wyOqT0Acorn8lSeFYl+8WLu8kK7LYT8IfHUhlJB4JU
MdI0ZPeoNQdr5ubsOVJDN2UC4JSLkF48cRmpmWtY35aRVDdDX1ibRKlhmMQaaiqbXOo7ZOJsEF7l
pYiK6NLEph7Y0jY+5kmONMx3e3puwxjL6eT0871tZ0bkY96kuSjV4j3zZXHsl4FlewGNJfQHRVrD
tmQVfiF9o8EctwgvXCto909CK1kUCbsKa9+UMuRKkrDdWIrqM4QddZ1Ri+lsLKLgLp9ZVLenVMw9
RUOLLy6lNSJEMqDHz0i0FNtwiq1+O01ywcILM+UWIIT23LRh2fsR54FabnMbJPB01nCxTXgijKhA
VtsymUSFC6V9th0C+ipez/uwnfXZfoxEAYyCdvh+2FeSxEt5XGq9VRa/gzQy1YE56Nl436RT5Lyb
EefFksxOro7WYzGkI2BQp7aUbEtbVpd+npE5tAxXhNY03LhIuv49B/zVHMBkjlvufw4FX9ht/eSu
+scPfHdXqR+45a5aF3bTVSBDofpjBgBKSRKXBpJ/pXq/m6wI/IKJJLeIBRf1+Zuu9t105XxYb+Dk
0Gl+5scRz35RxP5MIfvNCIvbltooy6J0x9H03wSycCRlE5eWdUA/qsNAT5cMP0sdHpkfBp/jU/vs
GinGpgbzEz6d8OjkJGZIPUyPVgktElZt+8wpuaUigxTED6/kf6O9/6oK89vpQNRpvLNQGe1f6Qhu
7zShNrrmIR3M6o1eee69alyeym/mKpnk884lu+fTGYsV7M8fm5nr53kJ3geqIWl/hjfhEOlcf7sf
xEOkM3iZfSIPYRS+FDIESjb2iXteDdh2YNeWOCGvlzYvky2uJtNNHjWgkR+nhWog0bfwleplNo5R
DtU+I9+163KSPptGVjY9ug43Ngwi1iEci+6k1QaWSbU2vaXB/pySotJ8E+PvJdZn8gFYJTSfBJak
cRIVPej7hYsW2GBFksexKRknsfbKyYeYIBw+b2md6kq05rJpADfcxfC8wSuZJavwzoAwz4nPjX03
JE9mJKb6rDQNva6ZeOjZteegpCSmU2HX5TWbxmijxCuGpqmMYT/DaPAzbp9eyhZ69hYxDqRDQhpV
6xhPVaFP80vJTp6bEGLRyRrTMLCbuXumUnOdq9QcFJGqxaunhhruvWNk83aMc3s3uXoCfUsfW45l
urxb2U+3Kq29WpByQ3nNK9UG8iLUJnBgqG3GnnlgOxiTw/Wbr9LdRP8oUR4p6SYkJtc9aH0VE18T
Y39YrWNRAFG1uyNF7cS+ZoxIMgnO4y0sOxjAZdjB5vQsGyjcxowW46qkAmb0oijRyYaA9PGIJ5q8
rali7q0BKDAuBBvbh2W9UHzubLAKlDcZ9vItWFcUot5ifjCbjtBIpJJ2VNO02TbdaN2QIVR2i+5E
nyXw/W2mJozHwxDwTXUPFDMVd4s+DwaUxj49kmVLA8fqxFssunq/FOqycfO6289JUy3bDi7N4omU
G4ovB3MiTynLdocpQENWcFjBO1r4ZKQrWmiM15WwsOIv5qgOF63SJsvDI1R8AX+RVUQMMItLKykL
zCYRjQDzsFjYkUVjpwHfvfs4UlLjus+S3mKICQt7vNeaIplqTwoigX4IJzXy0yksNbIwXfa5TKF1
MFY26Y6gxvgZRmKheTTIcRj26rIe1DPKb5O8DQmI971bAsa4tC1rnqVfjAPaVjq8QJzGSDwjJ7zR
A4z5IXT7qeFbQf7tncBAmgeNS+2Kb3eVmWwIwpXKpgqd+TzMGiXdrSo6bdMPcHLuZ4P9155wDtZS
JSxXUGDZFFHQ9HFUf4QKysiVkYLEBEIJxtqukqn7BToct4KuPDXxmNSBhGz31lYwWVYQCx/1Sa0O
wDizO6Ts9WKIedDL2B5e0qXH3NNX0mVYdHm0Zn1upH+t+yZctBEwWxuuwBSzfaZaL2VQSwZ+eypf
l72spmWfVGMNX8yqXkfOUWBOrQH+WDzyRd60aj8pXq9O/SdKunr1nCaNhSswBALq1zR6vEF6dImw
KPmy/XYpd3nmrAPQ+jdd6rBiy5RuuJ4SfXnKW0PByZGNxoJEOYXkN5eAO4E2v1l9DwHs6AyJyj+y
yHVNPkfYSc3Uq7RlHF7KaMqTFoOdVb71c1fw0cExSFJlsa9lq/EbA66qlO2IGJiuc169k5wZLoBh
yS7ZVaLTS6mlE+w0evfMquKLlSA8XxoKrAof6HBlkRsbhgPemU4HL9vFxalQMGFwSVxo89E5bRyA
WTrDtSmZkqEPWWEflG0jPmIAGmfOAk3m+nm0lFpQOfasUmM6O1QTSTG+ViiF17E9uxjcbLqTQ0fF
F8maYZONbfWp1bpHYxrtwwACz9rRTDfe0nht5IGSmeGwc+BBmp7mJBgp9YrR0bTScKuxkT7HxhCu
mT1O2XE+Ng961k82PNveereGEgPiYGjxthrZcugVs1+uWdPJzNPqiuN6fOrFwpkQO2N+mCTz3saZ
Gu2KgCB2SrhxDO1tqDxk3GfogTVcAkyuzCsM0oXQ0azalkG30jlCz50o5105GjNXv8FOm4DreORb
kWVup5ALflsY7fPfg+M3OvlfDY4GbukfRo7ftqvXX4a3zz/LR//4ke/LVY3lqmGi16hIUd+oL99H
R9b2/9qm6ghGwhAMiuba0bB2EH2fFS3+iO4CTjLsX79pSf/OrPjrQMQqVawPw6KePAw2kV/8CXFn
TgMFHMZZhK14mkfTQmbXIOlaS64Gc0zaP5jq6oiLQmpcFeSwURdmnxGu3q6nYv5khWqvv3BTzK4r
kTfxlZxYCfl6LTlv9qizT8ZgDi9dRnqyi2YOovWsc5AfHHSUuku7AENLSS58nLU7YJUgy4dwuMC9
hENJcn1dHC2NWDyJEW2bAPHaiyYFwt1kJMtFPXc7UEt15dUxSogfRRUSP1HE6cacZ0Gr5YRZfo9v
YulBZKdAEXrsaVznsuyzxCd2SSJrKPALF9MlBIYIw5gqEDUo6gJLOQCATByquTHZyWk9m0oOefyp
0Vq1fuydaMaZbsn5EHF3SYOimCec/vyC0JnDBZQDJ8DCuNWdurp1zTS6W9KMMk6oqHUq8i4Y4wJV
OGwrorZjI/aFm0MkA+YAgi1B8LhBFsuQqs1m6uqzkemP5HA6sdTY59Wqk/tQs5J+V4R6ZIgd/pkM
+F+TqIsaTGnRlKqflc50bYiloLuL3YFyMFutAntQRzLGowvUpSyzTeJAFueUXudma9wNGTNnwxIe
T5OVhMN0nTGEuCFtHEnjYhmKmmLLeRlqXr+S0LjeKHEKzVCblS3rHI1gskXDBOtidkuiAwmrDHHA
vEfcH3zkqIVQR+I8DKTZDusHh/siZEgLH/eUEqfPmEHy4dh1fV+r19pcpJ3RcJdtQZGDxxgZJ7WX
iHFeX145lc9l87kbwZcXnpUtSx7e/n3B+19e8FySpP/zSfn6y/gf+zdg53HSfPnpyGzAo+JfvLXd
//1PRagfSDyiHprM+FxB/zguC/0Dx1QuY0RlDUwoQLD+eVxGaOfiRC6HzCp6+3rI/q6Z6x84P/Kf
GwbgP5qT/q0Oh18NWhiT+IvYla6XVAfx/ucToQmdjxALH79sdVQYC7tO3Y6efnhR/ptDL0+x/inv
uD6IyyV/pYfxj1XG/+HYCbZBqV2Xfh28ztKbRLsEsRiEj8+/2/z5Q3Fr+O2hTF4WYZmqUAkf//xQ
FYwXmUbGQiVp0nlJnrBy1w3Ct+vGNI+Sbl9ojbKbFsv0XCL7f/Hwv72cSA4wyIiQrT2sRM9+fng9
x8M3cs7bp+X4oBfi2cGU/OfPcP0rfnox14ewsCe57DwgQa3Bxx9eTA61cw+JXe4tbXyYLOOJEykl
x7omMKLIL3/+YHTH//5wJmd+dj0m/TXkRX9+OEL+OJ5Zmu8J1sgjmRqNZL+rFMfMQrbMB/PR/EYA
MKNvNACjSgsiky6UAOjc3PPYMbAR1SPk4Bh+yaEfBXQB5mZXIlWv1AGUSQ6TutSgEdCVQy7f1Q9g
641PejruUC47bPXrVN90qv40t269pp/6gkkPg3osexbZcWYExLqnpxmrzQmHwhhR7isa1qB03z7Y
eI2fk1lUnls05EGiyrpYXZnd2fBuvcFsCvou8IH2A0cchM2QUbqn3VG15Hbol+WA9HruU2WgZ7P4
aor8rkrMd5w5t12DmXU0neJYq9PHiCwJD5HaG7aZhVegMwVZvcgdvGbSF4zoVpuOX7BryINI4wsd
rwqWFuwxpl70G3YX9vU0sbTBOh0euac9CUULjymnNJ/9bI3/ePjCYtkFZ9MmwaylKTk4GT10tpn7
vcPCxR0i4M8RXt0xHPYEr8JNqk7xGRuPD3TWg74zj1cWgblsw+68m1cRN3IJhaU9CMtKuA9SgOSM
Gb58ig4AV3PEV6/KWsMBhHrQ2I9mKZTnOBuaC7R2/h5nmvQHes2xGjVJv2eKRBMhO1vwrlrxVVjI
5lzlqrXRS0l16ujyESlkeiOravZTGlk28Nb1Ladl9QmoLPnuAYuTEid6/9onqmQzoc7aSVlE9JDE
OBBgu2vwIAoziCUtWd6YIDEswDZOYRg3t/XCtrxo2lPozsYrbvbuwewNOriVWDtrk2Hvi5LPglzs
ZNt35bQrC+M1xiOCTy3po20qjGlvwpy/VaE+7EhjN+clUqqbFQOjt/18JsJWQ5uuc3XbjNTQVLbF
RoboFHuwyUp2jWv2VzjvIc8tsX2TiHYbhkbFYqQT2ipDEJrJ4gM/9kx3MpyocJ0zx9t6zigtZwhT
hhQURlEOV9iaMy+JAWMOfTTeKuGo7XQjoe9OBS8wF515sOpWXs00O+WeGlnVpZi5b/CJxq3oKWGk
3iJgzG8t4QE/50tzGqJUueoiWycZD6nbzjng0ntAOQIxCIEQIHm0KDPgi7uky/xKn8JtCCH+OClO
+OpkHVWnTkQrXxiOVxN+GV9UPdt+IplgjNSQ736heDAHWS+GPTs0K8M5YefjkSiUdprg727DFZpE
eXTKhi0pA1vEb0ZoPLvaMpO27tS7ZJrVvT4YHwXvK4jb6B6UM8dRwSttJLDFzYrESJg16GJKF4Tj
kAXS0RBMlvSstLK+xZeQB6VcPieRw4kxVjP0xTAaDqES4SxS1Ntp7rfdVEX7VCFWVbn1uFsgwBBN
seVjoymi4PI0KjR3NXCgiKO8tUOOHhnX9qadthCrjAfLql2/pDqiPJRiaG96pTbeuG47Bxivxg5Z
kKXcupmK4553yKL48DrMM877RljPj5Xm5CcuSAt2bJe5WLdemwq5UHcdxRuxY/iI1zoGlfiEFrqL
uQF4xYBUgIiH9JIXWnndFs4hH/THrCBTp4da6UfED8ASYZ3BqhiEmeKcozCjU5ZCiEW2G9HTgNSr
Zs15wBguNYttF04V3z0uCfYlmVnIubaWH0CRNXvDYZFExfH4UrFTxjVGgYGnElmZ/dzmC+StWVNs
g0r+rI1SxdGxmLfGktoECRB9tbxIW4/qJmMn8rjb2OQ7+J7Y02cODMolkyWekLYEPiXSJwsS0X52
SSex1sx7XzMnkxMBV4/ckRy6FmGeciMZEYnrZWC56ih7HNjohFK8sxRgC7+iogMZWunBSR1Bd/ek
7UorKTaNbs6+GOZkT/WuvsEPGe9J0wIfmXprb3WWdbETDUaFEkUfHWsDjGTe5XPMyz/E0yPCPV0L
JhFHXqT8wXAIsFjwdzDwd5l+b0p7Y0NUee7IR3+cBlhZdmMvz21pBCDJRsD3ddNc91rdbbOCbuhu
FunezIA95RT/BJZRfS2zVkftbbItydP2wP1xPAypwTVDfoPndP9A6egrVufbrf7vddhfqBqGzXjz
w1T0m6rx/KXt/uMpaaD4JT+JG3/85PchX3wQOnRONlxr3bC5Lle+78UY2S2+r8CWv6keP8AHTI4G
xmonB1aKLdJeYwLftQ7xQWNoRgqBl0pbO2abf0PrwIj+6yQHU5Ml28oLZ39n/ErjiGZzzMs0ig9t
QRFH5ZSI4Pga2iuDOp+A7CHW3qw38ANrijcXETeTZEowJWrjPosbBVNk2Au0fre5R35X6KbK3aeE
So4d8db1mty76zeJmYkldJeRIIutQxsuotn2aR9Sb6HgdmbstlCXWeHboLjmLKB5adrL0DyWdBuw
kZkj4GfIAo9YP6H/D1YT+q6dUjQwPmltHoLfZtX8uHTD4vOU5m0yKGrQIf/eRmOlHYF3wHJjQILm
gWd4WM3a8s6i5+jEj1Cv0KgCp2yl3CZhnbZBzJF73xgUcSzjXHpTa6jPS9MMV2TB5gcu0cZ2btp4
9Z2QCXaX9ZnnfE83emFTs6Cl+dYWiJ4Y8ubiPoota6sbU+2nLX+M90e7wn37WGWV5UVON5wdc946
w/9n77y24zbSLfwq8wLwQg63jdCJ3QyiKEo3WBQlIudQBTz9+UDb50i2jz1zP3PjWbYospuNqj/s
/e0StykCvSChFGZKmZnjh4KZyB3TAwpUAMQIIOze1FhxQbtCMaqsgTcRWu86M3kW7QxlYenKgJ+5
YBwzooRuqKt0tN3oF4xPUwE7WMvSG8dc9L02pbeJu85jwOrNLAOH+4hpLqZ3GFKreTOScE/+TY1K
3LXXcRdX44Fw7vGjCWIr3yED1kJl1oGu5Rvlqh9qi9+HNd2srn4Yc/VzluuMu3gtIXC3p7he1BNb
h49LseAow7//hTJpOUEcQw29uGlgFdzy2mgFmM+Sh8EkjSSYnaa8oBHoroAMsC56ZZU6yGEb+zaZ
BvuuMLjKFDrHz3Ef6/dL1+ShldjyBjPT91Enpx5r0WpjSs6SuxWq6El6IAZym7QTZFM3pV1wX2p2
HEy1Et9rxvicADTw2UIVxxS5R3IWo1rO99JLmu6lx7f6RRXd9Jbls3ZvV8TysrMjqxTVf0DJNN0w
iO5sf5wr3jLRVv1l0tUvQmKcBE+ghLpQv5t19cURohkoguqOs9ycdmVmqLdE7WhDgC3I/YycdXpc
FcANOYhP1Nkx995aTRPxyOZk5VFsNyh7SrzRX9JkbdRAW6asDQcFtBmRbvgIVn7LoeWQfZNtsp97
UJmw7NB13rQdMwZfagu8iFa/E5b2eR28z2pP8qsKALZ3VHi7np1RxZhO2vV7zJf6XqV6/ES4FAHQ
7XdVn2JWDU7Zhj2ThINVzrN7m5YsTEhzzPw8tfVDwpnzwN/AktUY0iuWwzOzAHGUWl1x+9tmKv0p
gcZ6GbxhTfZuLHskR337uUJRMz30XIf8SENELRbfzVPdoNUv2gs7w5n715bRpHr7xTRSQsnWubuH
fOlWhynWUKIgrMnPhYExHfQg2podyysL46IRh47RpMcU/0LYtYj8bUdRAq213U+0fYu1G9dzrcJc
SsYh3WNyJgnDhs5pxcQieeoionrzeLAJKp7ptrG95J040xdFZk2Ds0UPTrj8TYZ2fW7dpwTwhK1d
QJ5gtumDpqN4odk55YWxBg3zvD1bscyftSq5iNkixGTK1/Wxoz06WphGLxIHPvFbQTqVZzYtSVCV
jCXxnDZuKBWjAgZ6hvvxrMeSzXE/6Ee5xmto8afOpaU2F+099tzCDt7vuqbT1cDajMXHwp5dTqq+
u4egZzy6Fgtj2waZkVrgL/yFzf4+ViBcQJcris/rFmSD0pdm0dSg2/XzF8pD6FzzlEoiCbw+ImUY
Kt06X8s1Wd6mFKhWOjtOlOK9LolUaCc2bsOrSTG91fdooVJ7W1Pp6nSMq6X0m2br1svpCxcLPJix
nA/1iv5xt6UorLuxFcL20V6Pr3rNbRM6qBhvaJa8aE60DwnWyoOhVOo5U52W9trN90ixq126EoxJ
6OFO44INafUWwjaV+aAzED6qi6Oxa6X7soUpQ2jb6tke2d+DC3IRHKs62ynNO8vayUKplw+xvVI0
Dgmm8NajjYj77G3KlmlLIMIthdrJ9IU2l4Fn6N2x8zSkdjl0kwDL+13PbEZppE5MEI/oJW3BXWUq
yWMFwV7+shZeYOmZdkKdGLNH7M6yqjp2DHL4ZjW99JOqJTGHLfLNaBjERk5meuxX76vrjdUxsfpv
nUcrMxXiK1i1KVS1hZ3wxHWj9enRhVV1mERpBFXsXmc4LSO16NWo9BqdxWzdCyI6o14ZrsmSP0zq
oNyLNL+TvK+nWFqYjtXyip5rjaRdoPVjY22ppOUMdmStAwJ+qJQ4BuZp3Mzby0ezWNByTLyvDx0r
T5st/7iQejGoSRPq3Jz9Ts8kegTkkgsZWiQtLirdgLsi/Iu9dv1QYYNQnsWA4AIujeOuQWZBpVWZ
yLMCgd5SlmbI3ltbDigBP1jvO/z1fZ8/FKV5nQsNqUdjacZOpy1tEGX01fflXRKgTmt3i9leIYgZ
0cMno53kp6pR5cnZZAXTJjDoFkWgNagcafvaUswnxiSCo78EckQPhzxhEypoFSemWyj2C/a0nBEX
goZZ9Sa46JvMwV2n7FSp1RAgxwmZjYpoeZdFQG7cD5tUYljcDrN9p0XGu5KighawKzqDN6hYSBJJ
1SR5Mpe4DZy8GvHIFeAdvcowD9m7WkNdrWknmkkTO263VWzOJOPcY2FPwxHZHgYVfZk8d8fNpUbW
sDEB3CXF1T848FrXgoDFhbB3srJgZk9H8EHTGd2oclTehSYqS61ixyrPu9UsWCdYx9cui3B/EJ3o
MtwLUmOyAwAd6ueBHDnSUnI1v3fTvnsgIo7u1bNhsTTIx/YACGREHop9wIiOQKYr5IxYZumdzS6G
hqaEIRfEm66mepfYlJvaZkXCE9mDtTdGIFg73Njoclz2vHw9sI1hk+0k2abgUTJMJYZUqqu5bDg9
KqCO3CYbqa65yYCYCOWIGVV8acm06YTad83QUEAZzoCBPnN4ryEjK/sM4uer6RC4shBoUdHgTuy4
y4K54s7rizQUIxlTsJTBpIwAtFFg2ml1C0/CJbOwSKdwtNILFLk28jYBlNikUKTgoYqqDde6H961
UoNVl3uztvsQvYFxct9VVQRLLN+Q+qRfPGruj8henHNspiixtowW9keUZkGcaIl3qZh6+/riPI/b
ZnvZdtx2wra73PbeOuDPY68va+9DbLE/G605CxCnLahfw+EcKHXvUtK3f9cZDBHJmmkvnKfZKROK
Fi7Mep9nhNqwV/rKiSMiYlI3GNWVuBw8SNFSj8bDpDVGaNkCexFxSWFhZt7ek4wvLTnP59WZxXWB
Uf0wOIxmmINLP7cKHQ9Wm74snZAdWoLGBDvRjPau1do+7HR8dlUj4TBD0QhxxdiRPqvON73W5U1L
RNfV7db2Q7uZKoGsN/kbDrvh0avV8jnRYDwEyHe9E9jc+JShJT2h/Osih8/rWe0Sm1HEKKB5wGrR
V5VvsJLjpDlmGy61o1H747ey0FUQ2QcIiaO5qiOBGm4PTBXelUot3nqleCSkyIgUtQ/HtstZnIKm
yPNqvua4v88cEnPAA8jD4szbwICTzyj6zEfP1ob0+ziPTK1CizIv3a7B90/FQHJUm1GjlCSYUUBh
a0sL21oxf6YizLrJfptHBEZoelNyQMHTX5BoSSMSvdlE/+3//70lHzKDv+v/r+9p7cFL0Yw/tf/o
N7cv/K3990hd33SV2FugTpr6Jlr4rf1/t8aYWMpVncXUz3u+d+P41t8DZFDBojA0+K39N61fKJhV
gz2PTj6bygrwP2j/Tefnzdi2k9pYEyw9dNZjpvbHzRhTq3aABa3frBh7knXPsbmMLDp0lY5suCij
SRxzxVJ+N7tQ63bIddfPJEzbrAEy7TDMrXLDon7ilFCqKKH7Yui7DpcmqQ9pb0wnuLNOANyAc5T+
6gPXKZuiOmHSnLmb0bmyP8xozD/m1C418h0G3FrbNbtqwCBqY0Im5hQOr05sOTq1OTb2eYfmiJ8b
r5uVHIosvdhG1Z/0TaiVdvG94EKXQxOwQ1U317p26AZAoy5OGRIW7JNmMvqcKLHSpPs2sS8Lpryl
EZv73O+NernAV0s41RELzOprqthkvJaDEhI/SJgFkcR7vAPkcyX6fhPPfUJnlodDW2TBShkCXe22
p78NyQAAJaeP5IU7FY+pxWlrVDbfv+Ii5p0yyc10PQJ2puzBSUDuVZq2EjSue2RuLJu7tOU2G/Pb
fvFUFj3FGqKb13YTQyHA762Bw88yyEDHWyvQ34OILIcTiaWXVGNCQnbjg6dW27jD2XsVOGpzWzwA
ydot7JZ8bM1qoMcqWWU5A8t0eQImt/jzuL0IODjBiIk0AKSb+D23PXPW6Ws1sFWTkrUWxMAzWunF
NzCYN6sD66dsqf+6OgBVouwyBk7IK+2DF3unkS2E7xY6m6o1Vp4WgxBeYlctXJ94YI1Jykg3E4/1
RrUcdZL+Hp0cW/yAwC1wHPBqjGoZnwwK2ZpSNYEWwreyXGjok43bHL996JGX0crWPHcKntg6rnxI
K10wDb3YGQR/Upk4TEuJ9ixxWBR599gM9pMr15tcF84uwSUcKTXRr5q6pnunrV5WK/+Sd6O5z2lH
SIcXsLCYZZ/A1H434X0F44zckM/ENkmmr+Mj4fbJvdfk7ASSYtmioWm2EwpHV2MmNZR0HqN17PRc
+7KAhOc2Hc5SKb6uCx0HR3kb5lm+HKya9IB1rdnScC/7+KK6wEla85Cu1PJkYkhSAvh3FLXPyjCy
8XQkwmMafAqgpduzOTDDBvJoZCN2iWIj/9izvb/UalpFhvt1Q/mfEF12vtXaymPJ9TP4E3DOwCmz
7KGaC8Iy4Nxjwgby2eKtf8TY5QYwUouHleYmGIb1Mox9GWHNFyFGWTtaC1avFuaAsJbAlkZdUe8y
u19pWooq1Aa6yon7PoBWwEbFye2jRtSrzwqGBkxPAADO+nlQ1ClQCK7/SGvKu+jGBoP13PHthAQB
C9onkImGMEArVz8CXYd6qWi0guDnt3wVWtQJ/ALO4vpDoRgLIKtJPWnjICwqT7AQvlCo12huBSSm
yvYnBnahQcJVxI863ThsjvmDyg1wYuB+hX1VzOJrxsQeoxmaxLnDrDO5sxI4K+9nuw6k2QDFBKih
vsmYmkiKxjptbj8K8PGDCskHSJp9cldQ+WZvPdhx3oUCRW2YelQ8qyjtwETHzEbUe8W+/pDBXIi1
6a4EI7dT80zbL5nyvTLXJSp7TPejc5MJ/vzg1Hth01cRPVaDdFd6n81mGywxO5TUMdydZmYvHTET
TBdJWmdXd3BmisKycLb9Eb2ZprpLqJPaEPRQ6Hw1sfvLojvRVOkvXkc75oJaoukZrA+xniZ+5RAb
sQAs5FHD5919nwcEW866xFerz9lolbAakLEWUV7qDPwWwA/LWKDJ8ir3kDLbakr9i20PNzla2uNg
ySdXDPjSgVDA6zbs46Rm9aPnzZ9KRG1B2zrf7VRgeo7Zc4ukfNS16eyYY39tXf2UNazSrYbZYAmN
FRDZXZmSAREblETo4t/6flJZooOnstap2ZsmvruYejDsGCjcLKhT96bsXZztmPFLpAaDQZm9uN7j
YgKILGvtvNpsY2Z96aLRpYqTLt+x3qYy4K/uBnzKucYlJJWYaZtgoQVVsYzoA6ydWlkfWtZugU0t
fV664Zj0GLQgoyiUzJO+Y9+lBkwz7c9lIZ9FPE0HZ3G+EanFsCQpU7aKo9jLWipRUgOlcqoZQH45
36mJgzXSNLcfXFzaboj90YLcUsUPTb42oWB5Dddc7DjQyqOWKp8mr80hrMpvBiwHzsJpOrrz2nPW
ZD0OwNg+cP5mJ2TZyCoUTjnhKogCevx6sBBAuayGFSWOMCJsIowMzVbbJ07+ScyZxXbdfVzG4TwU
Xb8jk/zNUFrnVNYlXYJTYglobS2yQACGmlmpJ5c5Cl0pN/nKqRr1hIgFwl1wKH4tyY5ksAz0gs19
4iqdVx8kYCTQchJFcCOeRtKGnM1Wbg95uev49FXubQwKHaG/k+rF9pChM7EG49DpTYaNxGltPf5o
TGSssi1fmNdjS7OGhtO7YM/figzHqR5bD4ZZOXb/uZmBMtWn3pgHh8yEhiwDa1fnZaak8Knanvn/
5b/l9b9VXrO5wob0/2vobovyhanoz6X1r1/0e2lt/gIHidZONzTEatYP6ZPUxwiCbfYrjq7qBBpT
kP+O9Xa2/7KR36130d1vZbVhoMWzLFw4uqlvX/cfuc0sa9M//SDHIm2SCl3Hc8ZPoBmbee1nORZ3
aC1trTuZo4Kt0iy5n+YRndDo3luYh8g9Iz4GHCG+WyssentSPqajlX/jMNPZuElcA2vNkNPL4r0y
Yfp9hGZSnpFXZPndCCbvy9xnzmdrJess5dw5jyLXA/L3eoQaWVadEGewLS48+BZzXt/kbacgIiaE
DKPI1K77auExFutM6lGqt1E1i977PGeL4R6gQJGDMnYLbb+Qk3u36JaDfIi1EbL90QwNG1uqT1qa
i5llVNLnqS+HCqpug9C2hURj34yWmo5JpNDCmj4D64zpcCWI4RZXOKm260Ss7df22gwDLzeVWBd8
NPtEIh2QtuBxDiuIIAjKaqLYgPKA4/DYJRUTyKGrq8NAF9SyvJ9MgZZqIi48JtaAUn6eGeRqaayp
r0KUAzDFIs0sBrnkk1voz2oOnsKvpn5Vlp09sWHa1a6uVJwyXBYkqbkr2NsA67K5+gzHEzLXe1yv
KRZhxFDNmn9b42UZLBzjQEutYE5QfaFlM+dkrxcy7q9ONSpHVaA2UgEQ7SBeQipHTrbLh7Q+pooy
7xOE0tQouO7IjlLX3Yxt+F4jqSuyvXZ5AbeEDqucSp9VWRpkzYDizK2KG0gxxr4ZzOrYNETcF/UM
trerG3tXzuV2sEsfFjpqqqpuAsNOk1tL9wj5SUsZ2NhqA3Nkv5vbSXMYVljhfSWqT3GtjO2uiEsC
2ZS5vS1z+2PRVMk9Mr/hTjC8v6chmD+jypYgm5Ge9W0q7/k8NNEyNxl2Gkmgkd4swGJaRffFNOGP
cvQ4EFrmXD2viJ/SVhoHmdrKrUJ8NxVMD3h8dnrjJrbjcq/kSrZSYtI6PbWdC/EzLu2Pna3VH+BQ
FdqOvORE+rSghvSBRjnSbwhEP9aUtiyPx6FiwF2PR4Grby/KInky2sY4eyuYnZ3G9O2RyHOaSWZe
eMwn3OZvmjBxzyECx1UOkI3kOdKOdws6Syj6q3PshfWYI3wa8skkz86Qzo0Guh66araSiBX303w7
JYl+1qRsDqbJYmTMF37XSOn7e2x+9VM/yHo/x077VejpJ63rZ38sXffEb7oKlxZHwMJG4rKSwXQf
20N6qqlJHhPNWJ8nY60qJoZSf82bXj0ra43/p+sM5yRK6UVm3n5HLRkfCEHoQoBPpEnHTv7BK9zp
GdZ3+WnBlfXJEGO2QeDc4lOn1B4AM54wWxn7vepAb/EcMUYZiWmigZdFDmC5Byy13NZebZ2EHJAe
1UsBO42vVW61nAtztVZsl8w8srs6ziXirxaDWoMwjE8xcQWp5ZKMlI3KEJhKt4SNmFpfxBAdeF9G
MEQlI1dFpSEexKlRvTrAfas/mY5i3LJw/pit/Ye8VZxv0gJqR7m54QosAVsE+8RKa0hC07kCDnGj
jnT82HLjwMmSo2cOzmURfcejMQ0fVkhOgdWrzas9YYBvxdrcUeqtX4kOJORHQ9jP7Fy0QLsS82OS
mpZvdyWED7qMBX2Ul1wY50yfRwuaA7AkYKSV6q8FPTqmv/7EpjV5oWbMvpcCf90wdzesQ8U2ApUB
2zDjWccOyCKKWFNUl2K50eUGoi9s5uAj/RFPnJki4++o8XosWSl7Rbe5L3K2x347aoSGT1K7zkNG
iFsZZyqVYSVyedCBFjw0whxYFyXC+DCPsfu1EBUB42Sr6IbvgnZDlZEuDwQAukC6autlsghT8giw
tCnKNc45GFDyLtHquKWlSdkMCFjGDtztx0Vj9eMkZMDsGI2LQDMstEhDhjCxcmeCruB13iia3lwJ
5Sj4iFpEC6jytePOe9DoSrB9xIPPX5r4SY5cibALbz92prxRRnyvjG6w+De99dYo5res7fQbDYUc
uKcOp2/pUaITEs9DDilJ0BZfPKMoblK1wT+Wr6+pilq8U/F9mVJ+bNT+A6ACxgustsAro0DL6GWj
DDnOXs1W777T+obhsQ5KyhzEcEiU9FoWcxLREcT0Pr32iTwO2ny2WBHP+2tO6/3Q6bg1Utxlj4mD
4UNL+5b0MVrZvo+t8mKRz4iZo54vTU1cmyLkQghGZY97E67dPZ/cKiApSNxlJHN86ySdLUBuraTs
Md2nxEbXwk+IbBSEGIsphkN0ZlZ1V8WKFZU6QVAa3A9fHeDZsyjLbpQ+cUjZqJv9OMkpMCc5ftah
IAelSwja7BRfxkH7SrRnAdlWX29mUSXAKgaR3pkuUWz10IAfrtB3YAIa3jTAK+GEXuBDrtpWSO3f
h03CGsR0iRgDbBN/oIAerjjGx73wmKQsA6w4JKKGRjYCGYw7tMmur/SpchTTmdiR1Ldq8bVHR/Kl
k2KKEuEW3yrXYYGwApfi2PuSuuX3vsiGo4GZ0VfZqQSdxf8D4OvtFotpEfJ8drHkxgdzpumRPmba
zdoq+auXuxZnJ0lwowUo3Rzi8j4fS6jvBJxEOKa640RBEk6ozA+G2QyRI6m8FBryPVlN8zmrGsJO
SskEaNTY9avLOvo4pObQcIb6dbRE5vOzP6L01fxpSe2DmI3Oz6zLahLlXJsVq6/W06NGs147tb2f
yOzcEdSYo35Z9xzRyKMM5VkDLrRLSTKNsmKlwijZIhRqc3Xa/t5Rh703dPuVcR09YkG4XVo/EBZd
nEiCSSI8Z+6uY/K7IwhV38F2PA1rmUSxWV6MSlEevEGKfWlP3oEABtZ0BsGuRX239FkajZXKDq9R
oHeVy703T1oA1ogAUTAxwbhCkjERC+ysdEL2OBsrh7Bj3Cqj1FFrKM7jSFzWYc1RlnqW9h2mtBLS
Lle7rAKBrWfsPVDVptwHxnQvGHS/ZtXShY7Cxw9S/MHGMndvK/DwvBGU4mxN2Pi9djrKqvcwPiR0
vtnqnqpxuS8z64sZOx//20v9W72UY9t/u6p4SJtv3/91HMqX+ttPdqRfv/B3paL2C3ZLnUWFjenx
133Eb6sKR/vF9WC0eYz4KM2REP7WTZl4MnV0g8zO/9fG9Puigr/OtNR3FAjKxv9gSWGof0rtcrFC
qRhEmWvgb9nUkD+aW7o+mfrKg66u8Kju8iVtKHM4G8KE2OQw061nUc3zBTQXYtqpfS4TayvAcaM3
E2jxak2LoKVo5qmoamZr6hP+TBIF27LLo8YUbrDSYh17jRBYE3x6lC+gxt3BubblTJiq1O5yKfoX
z6guWPAuhiL25ETEwdhb5LsICBDlPLk7WrK3SZ2yK7MylMdOy0KjJgZbVVxkChZsBTyI7JPVO1sb
GDX24gXltMSexyTGxFjZj9nbsEVIVsjWQqdxr44h9wLykd8SouwVRCNo8wMqDGQS2RSZenEBjXmH
/u7MZIhOJVd2Ms1eiPhuggbcv8XZUs7aKxGbz90yRByCpd9XqfEp7jbdgGvvhAoEqEGRuasVEmxG
47mYyxeHSNZIZWGr9sVlewfGishrZMlveVsr/sBiIjK2sFqDwFxcBYylCAJ4TAzxsLW+Ph6l5NiX
3quICzK5U/OQJFBvUcsf17KEfiEG3hhVRW+YnfR00hGGykebokW05nNqFCfEVS99lxM+aF2d1KBy
IcQ0NHlBCFRY9S53ZsnvajHGCKojtnOzODEhx+OCX565DrWo3vBG6Sk6B+ZE5JvoahpmBUnZkzI3
55Gs2jBRtvcyrV64DUn2QHuzG1m/+Nv3aklGDglNuCOL8G7UATul6/k93FeZ1XPrNIQ6F+mbUfLH
LC27FIU8I8CyDhDabNoEXmFjLk/w17h5RrtkHmkoAYt0xnMZEpGUsMGbnqQVWpmn3iR7OrXkI6v8
QC618Ou0x8DQkEY5U9AhgACjtZ5nPdmkdX2G/dR5zqT61e2MWw+zi28T2rjo4wEdSH/Acfy4EpWS
AXPlg2ocEqZnMNpclhIjPgHAKme7WdAvAL4CIaYZJ8/hkyDXkZZSrwjcGdSnOtFePZqIXSV7xhWQ
cKnVHrt+ejRl+VapBLKASAWJXMlHIyZToMgIUKEXhMxpK7jvtYyKb3vftdqmEzSfm67OI9jY19Yy
HW4tvo7XyQiAMa4w7OcM+Qe3CR9HRZNXBJPtFwBvHpnz6RJQmMz3xhakWkoifVmiAeyHJ3LotvRV
8j9mdMy2e5SzgoMgXcqQMR9iDKVdCPfAPFul3eDrSmm8IhX4ssy9faO5BfHA5ENkrOQQdLR54FWd
EZBzJl5ip8FZQf8PtSU3u/qpqOOnStK5B6s5eKQcU9HKNL6adfGFzmn2C1myzLEXH7FK0I4LQgZT
ooXpUYmzKkDdeHKbMUdxiKJVSe9qQt1C0JpPjUJNOTA+DufJepH10r/WtT7xVOZpSOwXGt8F0e3q
2VHFpYxmt4nv2Chh+aj5+K+5/tpgaCTVoWIROqu+LXWkRA4XND9FvJtAG+IX19hrAki6xSmJEE/n
Q7cUzrOj2NdJ78Qxnvs3RfRnUkP/IV3yzxZFD3sigCEefSZsf1Saw/w3J2zMtMqzAoyRwCHsQvKa
Wd1ljTV798O48O7XWduPTPQ/6dphtXtcaAaWT5OwgT8YIj1TTLW9ODX1PlmzGHHIBzJSIMQc6H//
nbZZ3g+zPtPdTLes8PlmKuki77fXD9ZL4TjSyOO2Oehj8QKPBLYbx3EOiNc3IH1QyotF/VWW8RMB
/sdX9/PaHi/p9j1dnc09SZbbP3++EROj9lIXINthQVzESHt+bCQPtoIWTGx51dvrLUsWRgOn29+/
XONPuKjte3vQ1bEMWOhh/jDbhMstVhhA9WHANRnkNIV3C1Ck7bg4501eHAhUfxWDBPYjIL/n88Bz
C/UbUCLxUViJk3o9TwluQjYLB88juBxaYai74ixsjm9mtK3PmAKZan5BERVV1vwgq+RJtdIqsKV5
nfDlEyxECLdFfs3nhM7BN12Oh79/pX/xESKpAXmGZmukNG4sih/LDr3MvKrRTYQM+hCZjXqneutd
tTI9+Ifv81fvKNqLrbRCP/Gn5FdPaK7kP/JZ9UrzOBA3v9BGhGrJIVzbHlpCtyApWavuy3m5c0a1
umdJBJ95Td66mXN5K1VyNII7TZfnRIH25InpUfHsq9HP+9TluLfarIIDAZ23k7p8Tix92VeJ3oYy
W0AHq/3wUBfySfZc+4TNmCf0GRXrpBFmQ529xRkr97ogfbeXbrOXSv4WN+uTm0zROqLFlK1xSBfr
kKZ1hjx1jfFhyTPLxtLXp/XOWaAtwSXQQPUrX3p0/iCNqLH+/o38ixOGyf7msyZaA1XNH35hK81I
ZypGfVgFoYGUE5KTjUmrvYN+evj770WF/aen3lK5p1gCOZ61aX5+/HCgpkNSRtzRwSrmB7Tbp6r5
pwPz/Un6w8niAIMz2VZoukeuw8/fA1MrIWWqWh8ab26jIZO4M+KVbBb9la3csh/hKxW6efAU/Spi
Lw2dujwxXv2Eyu+ry5AeUtDcs8bLjQMQRS5Zj9OpXaqLpiVvpMNDdo6z4kByEuJkFopMhdbhpszs
EE3ORxc1IyMENzkSoYenz6JuIVUX0zFCikjviUA2vE7fAwBhWa1nbxazwl2XFZdZFjjBk8WHL0SB
iiBVWjjEiblG466OD02tE9BkrOd/+J38xRPL78LDbMA5DCBB//kNw7eEbXOp6oNW0ijMaZX5GcBZ
1J8FrznlHQAalSNqca+VZRNaNfQg9bXqdsz5LMcF8YYkFkQiRjw72loTTKn6LPLWCFyCpDaW/HXT
pPtkSF9TT88ZMHIStY1AbZQvT0QjvK6DuiPh9YM0qA69jhfcK3JfpOrTQiGGMyBt90Yp4PmJh8Sy
N9Ian0+z5eAb7BmfuIKNpIpLb69b65PX9vOvK8f/9+r4i4eEO2P7nwZxR/8ja1AkHWouMdcH4dYB
JY7cYUTZe6Y6ER+Z/MNvBMDBn5+TjUbBsQbqF/fAH57JzjQWA2J/fej1oQ41G2GWG+enmJvK0/j9
rNCgdivZnjvQsyPKSSrApLxgyllRg2Hramqs/bCmutCzwZxk2xC5XtyvQ4H3G79J6SFfST2qfVk3
RmC0w2uVrw+yXM6Vs13GfMwSo3gh+ZAqVeh+vqqXbsLaLBvdp1wNZ/Bg0civ9L29XE1poC/nD6Lu
PTEq5ytaMUdtPI27ch3To3Tl3XsTFNeS/fVYwEafxGM20ki6RYJJp6PVs1bx2I8JuH4TuL8xA8PS
7jolOxkG1ZrmTEFWFwsrDyQvFf8mnrcPZDuB/TX7Idweo0FaUGDEo51sDYRVKDxP+APKjmpJjfOL
ZOQaMFgawl6xnrvc4hEb4+7Gs+QrGuZATLzBrK8vGYBW35OU4mZpPufp/CAME55jYx3mujphKz+t
QI12fcIDPI7liaYYfA43S5ZsDjCeDluMF3BdX1I4uadCsxhMzwHxc4u/NUZsXbK9wA59xmp4LUfz
WUcc9g/3sf0Xjze1jsUiz2KFa2wGzR/PXEQieQccqjoMzvKK3ukB2t2V+oI3z+Kx3uqv91a7GT0t
Gj0qvfdnvk7HaBGD2IH/fq27ygiwquehhwTQnXvDIawu6XyILHXoyWk5lBq6+jkjN5j8+SzEh5y8
dkrpXdoeX/yacC8y4iJanrPcXx3jqiucMZganmaDckvtjdZnPTL5MgEPXbpU1gmNIfdhaqBewi0m
4DxMj+PMCYpC8KFH+4h2qbzM0/RgWlO2b0pbhjDcyHAT67lKxSMEQlJeNfwvVrO82gOBin07Pjh0
B2gg7evMJUKTOT0agLu3an50fr9f/2sG/iczsEYH8cNV9Ccz8IdmGtN//VkMDKVn+8LfFQv2Lwyw
NNuigLZAp2yqgB/FwHRGBplQJobhDRHz+4wNxS8MXA9KK15h1lz/pwXWfzFd6Ll0AZ5mqxpf9B+M
2fQN9/tjSUNSFRZlVdUod+nIKe1/frw87ARjHHfKGRDifA/8pQpXVGvHqlyLkCTEIVDJF3wwShsI
YIM9QpsXj0hUjJtJ0YjHpbCrszHo/8PeubXHiWRZ9BdRHwT31yTvKaXukuUXPtuyuUMAAQT8+lmo
qnqqe2Z6ut/7zeWylJkkRJw4Z++1q8hqVcBdaY7uBtVsHQEEAQYBfXxXqOQxoVZ06EFsYmclsDr1
6zQU95NwFDqqhKECDfuN5eWa/XldO6sVBOAUYCNapxRPqoZqLqXwOWEn+DumsX+u7ZA4Q1852xkt
wodpkKkb2C8cR37ZEo2AHw8Pczirxxy4xqGdXKfe2PlQPWZQK8+oUCFl+Cg0NhrS/YHueLbNS2j2
8+T5pyrR1S4HAgs7AZOZ6gc7IpNo8bYJl/PaeYbQmwljznbUGqCQr1tOmthb5+NidubOlE7MuLN1
b8wuOJaleJQmXB6bVeqWLKZLHeuK3Yj5MU5gIIwpQIq2DeK9MmUVccM0u6DGBNQStrIBcRAxa8XJ
gdHwsiin2Puu4Z8rds4obmKYNY4v91okGgFVDY2IORVg26Jcnlq8pttpTl+JmhMvtC29k3YwztZW
A1W/b0OmInYTX2U3w5wvG4gOYbTiUczLWMf28lR3jOKGXTY1gfGjKLVFUQR111jwdvc5GNiaVLAI
jaaDA4eoEbVB0zI/tnYdXMMkNA3EZQzwcXOPLRuM6Lsj6z3RBVUN5zyzHIIcK7i1BmccRaaQgXFi
Eyy9PdJ6ytwbvCNmlFvg53ZGsdBFQINL1jUD+uJqzOSaGeylWqNjb35XazV/iLeK37Vc/KJV2SV/
13n5ca08VF+rAqxbPtVgYd9kqzisU02XTw9wcisyepvAJ7zbX8Zx2kMSxjJ2cBbZKeYxn3Dz6ZN0
bozzij2Hi19iPRXJJxKd/MNPQnrxOzB9yuoZfDqyPVjq1opVbxCyP2B/obSZP7nryOphsBcrjj37
JLMbQ09bDseP8Zp+stvFJ8ddYf8gDBiAF/Ob9sNdkhYrKTqZx5oxGQFmvtsCrsVf8xr/TorPZ2FF
pLiZd8s4eSPeoJUrP7QpHSKLVPfzvILn8RQb5Fz60OjRic6wW1dGPRM7/VZ8kutJlLO/tivOvlzB
9u2KuPdW2L0awd576UrA5w2Yt4vZr7AMAPl6ReVnKzTf67v6Fe0rJH2/Xan6DLIg7ENI6KA7gd1P
VwB/IH1Y/MDyfLSACmSiZVhqwbYHuB+3Pgx/Tivw/K1PgIrZq0eAevV9u4L/feCkqTW6d2E+Js/x
ZzzAZ1JAu4YGfK7y/9kQ/78NEVrbP0Xgvc1NldXJX6dNjJXWn/ljL/x0vwBi8z3gd2w560znz73Q
sn4zmfj+ZcP7760QKMaaGeOQWIzGjg30z3GT+RsnGg7+JpMiDDMca/6NvfAfDvdmYDK5Yt7krodv
qBhrIfqXlh7iMisjD3i6DtVH0pfbtPz+l/Lgf+lOrlvpX072/+MF/qF/12m7rKTmBYLcQ3LGoh1+
y8ZrFkZp9fHPX+rz0Pt3r4X8EOqcIFg2RCz3j/3JmRTA0kXlf5u75Wyi5akMagNvBrkhIJB97T8z
F1Ig0so8mPIzlKHhsE9Eg2ljlKs+mt9XwASbMQfvA/4Y80ADcPiZATHMqhuApmt+oblmGZZw28g1
DHJzvnikeMXPc6v2uSAHscdQe5/T1YOYnMdtrSKcfLgm7DVGUYweIyF0cnaotm5ZtWnx1IYiGTtG
MTUQiC1vAtdr5s2i39SDOHeWzF5mXeJRjduBamBE1Y2QMUMWePHZeLau9vAIWoU7fYVy5QGATqA1
s8d2iA9cx75zDF8ul1yFqfE0mYiN6509JnHI8qmKXOn4ALw16w//WTX+lUG1TTnMk/R/i36ff+pv
/d+tGb//xJ/1s/2ba5I4HRJODKDXXoOd/lwzTA9ijiCdlSc/DMhA/Vv9bFN1M9AWVNWMsJEQ8yz+
sWgI9zdiqeimE2/2hwXv31g0WCDW/tJfHjU6HK7D6Byxp7WKjMXatv/LugGjwRjB15mnqRXd22g4
/qYv5x8BwIArhBh0egbeL02r8NGfgtu+l+MXb8zbJ7gzTy092PMw00lf0Zu3cMyM0xzbXnwYmzy9
H+rW+Db4K63Qa/CFOkHMPM91yRu/J8xxth8cJytEhVSvtPwTtvpAXBkwms1LX7YCkBklU2MfsHZJ
eYsO0vRzLPTTQrwiMmFVOZs4LnJnvxCz548o5rqufSmDWqGP9OuqtM6YVjzyp5Diqp2fmuTFA/sQ
8qycJCvxvJDGZJobsAYz9QpNGOvsNzPSvjnpW5o8TKfQ8DixDg6B8MnjBLLlgoUraKXmz/FsGMNI
Y6QY223auM23vI6DjwT3tr9dRK/7ljidxhyZLfcEIz7RcyCOSvEW+kNBL+cSmPayOplC4IK5hbR5
UiDq9yOkwnG3NMwstkGTH0l6le+aBGjQn7WtgLzpAFNO4L7Po+uwHCUpIVjZUwJfgS9ryG9bUTfH
XEyveYP8NkdqvYEugvdwSog9aKskfcOfPSW7ecxOxJTfNk53SVHBvvVJVWMz6u9tvLp4BscQF0ji
/WBpmbCMT/A0XOaRIPMLbZ8SXbzqERvkjMeGJFPne4LNZWeTg/60BAPLHvDkw8AlpcndbFwfMF3v
p2ipRX1Ajf44LtmrV4pfDdlbl6VvaCcWyXWB+o7iWb1jLz5XY1MfCwXZ38/srV4qselnBKCSM8me
FNT7NKkaUkmLV8mCCKvaaLApjz9RJHm3lbfE91OI3BhhGuyBYe1a4hIs5qE4OKPzyf24E7kNxGlE
i5ygNITGBNo9HsruNlCT2LHwmifE5BnYyMXdDEaSRkvfBt/RLo6HanSz70HaoislZnEnW9fgvDhD
JMqTn0QuNHeuQUSjyvRTDSuE/YoVnbCj7FgXCIHhQnobYg9wctcuKDUOsSfWhXTfdSLcJ5XrRG5q
hIfRm36SZVqdVIpQAqkym0MyZAAMdfa9QT8WjW5dkTqL0A0TZb9tGgBHHLlWYoeB+dAcS1CBPbuJ
0M+WW5sbMm1fjTI+4dyDWNrT0XOV8eYSmLuxC52f0xatiIGk4JeNGPMrxDpOMjQ8iwlKDPJRnIzD
bBY3+O+Gi+cpnnhMOC3mgcVA7eAxQBuDwCJvFjYJIQ75CIBkZhQNtc4cHmdrnPyn0imosU1BfjNk
8Gx1Snl7mk7BLiaet+fIMeTPPRwuFJsWtB1ySQXNS8jV6AIVr8aNhZKYXumPoWztyIzH8Z6hrRWN
I7dFEo4laRdazx+tZFHdJXCkzoPKaoaf0zwh8+TWAtI5e6aOWt7tmtIyqV9W2wK6S6ZY7j09DOkv
qv6QZ20KW44AZiunK83jHmwEdwtnUSclhWeE4ZLWYYUAJpCIMQ34Q4KzSlvQP5tz7+CnDauEplXb
mAlyNRv2Ofi/BKFea+8Q+5YHsOXZRgTLFw397BX4jL6WuQFTsngTSwbepSRcuGrVWRmtc81NUWy7
UuSX2sg+CJHttpmQ2WvV5ehN8f5nt3Q8gWxVJHZsGRzQ0a3iF3TDBbo3aMc30imbsxVi9fDt8WZE
JfxInWk8FU7vfxOVm9EqgXG7VGGXo5pJeYyReJNd3dR6P1Of3Xox/GEVq36bKKWuZZ82CAIyUm0M
cz5061PLcNR7INjX3setS7RfW2JZxRyGsyLjoNgfJ8tMAQauQrw2WIIN89n6YbLn93qg5euMVfiD
dvyDrx0EfX0BNcMO1BdvXuV+Jqd0YY8np7QC/BZEjm+UJRXjPsfZ5YYyLjNpL7DKEBjW5oI9fEU0
zEmw6hQt1oNgvmZoP+8Wwxxv5yzMadcPPt1ulIa652w7+gIohiNw5YaO3piTCKIwz4eNtLrDbAB6
C2x1Gw6sWky5qFPxEkWm0vVJFQ45wlMHM82aHocAo2URNMWuWdWZfLYQ1Ys+GHMbnjpzjEGNaHPj
e2H1Y16VniaJKtGwqj8lhjXYpqsklCoYZkSW42wO6MfTYgq3vWpPBOnhgjHkL936L1XmN7uFoere
7CU+0pkcRcOhMZPWGrMe6pezUbQfY7HclqBJsASUBPNMbhuVwq/vOGWY6L/5YmtzzvfTqnJdVr2r
sSpfWwlYHkdNFgVJATUy4DMPBR43URWsd633dVkVtPWqpU0L9VU0RXFxZYzHmwy6TWwT+CE5u99w
D/SQVZDiTkXxi8yOcK/l8jWR/NbiU7Sbz258C0wuFuQosfSD6vmOQ37CUay6+5gQ+Shddb+wi0c2
dxzbnpkQGOL+kmH701FZuS9dCoZRO29VNxCCVPTtaxnwq5YOhwvwHPWrGxxmJj0yNodFdOOvImQw
n/lDKBp5Mj/lyQXysQnV8lDF5pbFFEM4lr032NtsGMp+yjIP20pCmyDXaNQGLyu/k2gkSF1CHD2A
Ddjnow9CJTTqPfOJ6oZJF173eXGi0Z6/9ynsnJHe6WYKeQ9EoBfYt9vgtTfFAjMOpzS76eojT/1B
11wwydsfqfrfeewLdaumOoB57PKzAP+eyKo6EVs4RcwBkocB8+G9Sz73O07mJ9fzpgiLwNURTX+0
yT/AJpnmEl1GzIVOs9R5Cd1iirRL1Musgp2zxJ5Y2c3A6YZxwm+wSt8zb8RFmjTiw6117W5nvueN
kFZzN1qLOoJ/8o++doOv5Gqb70Th/MhlrO4W04bCOI7peMylsu/cyht31pITZw8lgDYr3n4kWCMd
UsYk3BFm9dgGofuILKU3I1ZNgxJDSBG5mNR/9Z0Nv4oHNeE7Re2yAq067yCl5fLIwAJsjl0fEgaJ
1cDbzon9hIxuiOjY3YCSz7/0cC2+E4t4Lqc0XtCH4B1uE/sDg6f7VHuZ+IFLBL/V4nhhAadn0Cf5
acnIijQnjYK87x/mat6QnzaO1dARs3jejqlRHkhIvcfydoFHpvztyHagj8xEcm5nb/Q/4sSvItQa
/l2o3OwN5IJzaw2Zu8XnVO5cGoQMa+VChlLrV7tG2c1jZzvQWGYuxVUXImB8E4NkJH1qQF/dBdjr
R91jiFmtMYnVQd3zscxYq3lG8r6YwXvGIScBpzowWM3eWM2KN7a44Us5afOJUyQR9LmfnUx3ouKN
W+/c1iN88QyZBqZU9KSvicD3fxmNudqES9qdmefzQKQmOTmSlttZtBiH0kpbxUY7tdziSjN3dNe6
B7Vo9WaClvpwmVEeg74JL02eqzsnSbuXxna7guevIU/EbiEzVS5uKKorBstwuJuc40M/4TdihY04
J8FMX0Jpr2BJOY87MFGquDCUqKpdsNqxpjhYvC9JsVq1xoBYanhhTsiD2GHomjtCA3ZO4XhXzy7S
99Gf4EA0/vBULvVsbfG+Gbf01LP3GObhvosD+KLVossTxi1zCzIrCTaOA5OYdB5caWasYRPyT4/A
zzTRr+ET+CR82nU7fK9XfxvQR5SEakku3acD7tMMp6qxembshzbB9MVhWl1z+eqfg4mdbpsECpQ0
lrLfuB359tPquysdt+u27kLvPGfstxtza7ip6gXQncjr4+Dr5F5IO54fAz/vmjudpLQkw0SbrVdE
AY5NioVKpuG8BhANQsj+g3IzC4ZkU/jt5Dw1YLWLnmVsppXc9cc8TKtwMxHCuVxK7RgR3XNrhx+y
7rZQEllHUXOB+sQJeVSp576BXEfxt0yJ9I9dwbP4PfSCeGsaeZzcZOMa/8ot3OWoqJJp64lhREJF
e5fVBxb9DSZNeRyAaT3qVnEWIE3ssLheuh3VDNFi6uSp457cDsrObmQOlT4Wg/+r6hrnh1kXtGk7
oFjY/iv53BdhnL0jCh+iigyxW8XziABpWdYg1SD4SUM7OXokogJTUqTdt1nnvy75ZO5o3SyQOnoQ
Ab3ol28mhfVlmiXqac7HjS/NQ8OvPS+iVQ9SZvJLqp3qcZosl7DQbIpE5citm1rACay0sndJgRYA
wDnVQbvmeBV4vjtSZq6O01bk2FvOS08VuVNahxFRWPkuYa+jOMeWpkWndkPpnwxZj9uGg/sjI4Zw
3xWm+OZClz6SVCA3gMSBfTEg2vhZkx6yBOpk17jBjZ1VHl9vn07fyxBHJ9axO1un4YdZ45PhnTBD
MEUkhZiPrVWC6xiG5Ab1aKDpdjvTjvum3ctQu7sWMDQqT7KFNjjsEOTGANtQgqWcRoziK6MvuWlC
vzoaWWxjaWEnqSf4eAh7VB8ZpjFjQbHtPRHx6J5D37hT9jI/ygmMtS7KW12Qlu4mNWExyWSUO9DV
6U8pPec2jrOMhbZNjpAVeXZ7Fv6BEPu5hE6+dCV2J+Z0bDrT/ACxILyOOiG7i9jeY+FlkPtLkwWz
b5pzZlr3QVCNELt7TfDEao7z6xzrHAwICrs2uBZG20W6MoudVcbOJi9D+x03KYOwqa+rqMrS6t2Q
/TsWR5CQY3BwXA3Bp5Hjh6nZWAPE86e5IrTO4uCZYTFRhGPXyWqStek++AlhlUv5jRzydDfybW1E
rb8AfLykCeEBS0tCX/mlzxlKlmIwmx2Qf4IAtW3viJaCyZCFhCpkvfutwM+6qQhDiKiZLTNaOeYl
mHD2vMTR7Q1OtJq7pfcPlln4keic7KZMkuKe/oNpbgcH0/RuJLDz2ivq7dyE/NWu7R8d9PIUtm25
W6ZxOSZ5YP6cao5oucrHY+WoYTsZrcDZxJSqkN0PlWp19ity5EwyK8/0tbZpOksGJF7LBmygavWr
8WEp0mSfZO13zmuUYnON9sJZ8upUD3Ik/gkJ5hs2QdImx+nWJmb5lVLqOQPrF/kwRS6pZ0+ETy8U
jlBRYwhKeLIHo9vW4/A1tFpcBzOA91y81gZLXj46zl56XRBNrh28pdqqNnbb1VscjCN6v9h9XprC
RQJTiEs9pzeZUb8r6ffAjtKnzrN+kThC/TdTHdWJJGuxEe92ClfeHmvno8dvuDUTxKXSqF41sbK/
pKwYMiZ14OEgxcsZGVoOhH96cBVnxWS4SXJrq2QQfx2BFI4boHPotsN5emxxbDaoMOKYthMx64AP
kbNR/FcWZxyNPWyww8eaBQt1lu02xD/h2IXe2qUKFifPgGcW4KUYPU1LRuomOLktX5X0bwsUN3ej
59AksApjzZQs4DN5AnswAjpkJDsS2+UVz01w4g/8r6IOfolEPDp5w+IRZOmZXNfiPLtsrpY9/YgL
OZALYhTEJ3sDtnJIj3TD9XnJ/IJH3Xrt2JLIzcOwPYi1FyjrBAU8cCPf8sb1maDKY264qsecKOkF
S4Knu3E65g2MkbH9Cg/mjNqU0IdMmqciMW7jsKfWKd12h/3xLC1ABZNd+Du/8MqzdGn/4UnrI+DW
IIM4xUWx05LzPj6Eef9hAufcwgF20c7UD62zJpZXs3+qHcy7vqHSA2cXGohLZdwx4n9jyNtfIHDD
hek8pKKlTXqBKZNd1lTWUecczjp36E810ik6FwpYZ+F+SOSND4Nh0oaLMeqlzfy1SCw6ZwoON1Nh
fD/K/h67o/U0BW6BShgnMLLiZvrp9v74xNqHqc5zSdI02+HcET0SmGgSrNhwbksSEeizZJnYdWZR
QD2ubx1V9lG82A46+2wKh52P/Nbf5GZanNfUFitcmn2RzfIbwWHN+6rrXaNnluUH4oVYr5hQ41vj
Vd2db5bGMWfD6/Ca+xpCaN4xyOaIxAgsT7fgU8+d4UCrrOb5O3UWj1YCfyrLreCumez4Fs3Z8MPI
vF9JhwF9w7CiP7e0oR8WjbDAzfypjmRmTi+Bdod7IVJnua4qXbmZ/Ko50AWtMBcrW662Zm9vNZnl
k0Gf6a0UGbmf2TJLTOCILhwzNq4WGskxctkMjqScPc+J+0KF4D61BOQQpzurI8/BvPO63uJwFbxO
AXAVEnHFU2KWMupT+y6w+vhbpfGV5DBmI6Z/AmQ8h3TjMgmKmpuyprXaqjG9UEMovQc+1GBeyrzh
7NSsPxsP7UNOkgjyRJpEZbqZ6IVR01Setak53FDeTY0EjOM13WsnnfaCYiLAIt1AzkPGSo9vljkO
EdaFd6/RoX2dMtd8HvkF3jYg+x0WuiqBCSMNIb+8R1OS1BDv7EFCglp95JEpJ8yvbZ1hQZWy27Jh
hRvVDQkV04yW1BJqxbCqtRJilXmvCs//6nRpwKM95Ooog5Q4GUO3FK0BiXKbxIA7jwhIP7mDVDSf
zEJiepnNgG/CCF9L0ScfboojfVsnMQIAemrzI8BZIvxsHrTd0q4+Y7/n4K0FWzQlaCW3oy1/TZTX
O0YED7NBWb+A7zrLwmOSJgewPlncPuhkFG/5qmoh6ZQFe+lc675vGyvblO0YPPY4pKh4u6S5L8FA
vBkYzM522tKXqZYwuO1mQ70V0jCvQOXmg5CoTDm89vZDjzniMTRiji+dFYcXw0jF95mQrbPqg/FJ
iFXwqMXAU9rULKubyg2wtwZ9CtqC6CMeygmn1ZawQwJB7A4t55UOv2I/AUldYqUQs7tX3uTyTVcE
DqguyYkt7O8JXSSW1Zul2IF70M8mWUDnHFhrhAZi/lXKynqPrZ5CbfEU8jkaTOh2wyzZJHnWvg2e
2+wng103aRw2M26pLYedbGcmfX6QxgQsmtbopYu1fxonU+2AJRY30qprQhEYRt80yFdfSD1WEOB0
Vm1Jj3Yir4MwaENAeJBFK6/IpoNjBaRl14+LPOAlcyJbFtwlRoeoMkDl/4XuLVkJxN8+m9R3N13T
TvtBUf3TzvTp0hjp45zmYxSECSAqZhmwa/vqdlDhD2O0LKD5FViH1FWEPC7WLXJxN7JzRNZZa5+a
1Aru8eTp0zS7I5JWH3kz0A1gIJw6BipGiN+qO/cEP9/izC5uAi/8TkIiCUwx1pU8mL8lc5VGwik4
GQQ5bUULUve27eZXgCTx3u+sdCfFYu8MbvRDOsJTHBERnYq+oWfTFPUsaLQR8GZra4vbAhmHi1jX
MJfuPUNGH3FUWI5zx8CWjawf7gO/oQ9shSVRPa4Yy0ftpkRbpWw2cGMbuOrLWNwA9d1OLuMbeqzo
qOYm3VsFUuKwWa5kHvL3ZvzQ23q+m1RNH3gsXsNefLETFmvXqHcZ4uAtnZJvYY29ECJPtp2mNNn2
BmmWxFk1e2EVWGqc6uAk+eMSEO7bOK6LWBNoS5IsdwAg7A00vjfZt/m9lwzH2BBHCit1GBdn/Gpo
xiACX7iNsmFvLlTIGhHwQRLqu9HB8K0K8/YBxPcDybXlvDGbgK3dWg+CaWncBaTcRrEp0lNbgyDH
OfXBzHq4bURN8iPrP4ayBZmug7FOTeCfk0rfIMPRWC/bt/+Mrf+lsbXjCfQZ//fY+kV9S/9uav37
D/xN6QLN1TWxMJsgpsTfTa3X5FsP05iLHCYMTIfR9J9SF5zVqGIsLEF/G1fbPuwqE80F0kx3lbj8
W7bqT/fIX4bVZOXi40KZ//ukGtv33w+rEXUA8JlJDg8ZKy40MiY5z/vKm8JXqPH2qdBAZejBJvLC
WKb/sOY5O+gMefHc1t2xA6SCqLlBCz8M4a7KLP2YzrN7zyrbmza6QE2qNUY/1HGcdarKIxIQZd+s
yXIdSLoNnRcqpRBoOshBVvFkIq97Y5axcRdWzCjOSPDoNEYCokaAjNOfSZGb8KXp8ZT4g5XFpxjI
Q45tNWjHJ7JPTOfJqBufzpyTCmeX5BPMRK4lSo+goCgzeVm2ecmMMKlEssq7FzShXeWQnDuV2TWu
qpQ2HgtZNNVe/FxXIn1eVGMf+VB4TrGJfyfAIUPe4lAgyCrNH3TjXpWmS7m4WbJHRjN8Cy1QDF1f
xXT5VtazZ0JSDBv0KSAq9eKL+pwn4PPQ1S0F4x8suObYXgRFMnm0sCb1NU0KUmnhSdIcLtCtzE8G
kRIE2JpJka+TFukK/yAynQ5wGT5Dby0zia2sJGVthKb+CHki624lJFwSdNhyBV6g039WhH9pRXDt
f05c+F9zoX7/oT9WBd/9TTgef4ViZJWrrDacP7QsASw6n8wKJ8TqENCt+IuWJfyN3QVxCauA5wkw
c/+9OECatrGDmr7nB0II798Sg/vW//Ak8vKcR/iVvAvkMatE7i9SlmD0SOGbE+sYBAyZMKw3QdSZ
oUsfbW6BkNqIOuOvc01sEwChJH0x6flEDmzTS5Ymw9Vu4CaHHTNK14+teNfhfbxPZxaTzqvL56YG
0gukNDi1sXqOR0Qh0Ty030wqoy7b0m5MXkCE1a9CseDIagJZNAqj+3DjmjipNAlvnFm732oTjBzF
MF0bW1LTbJj2h6/Ka4yfhfb1C3GFlf4Z+mgH83PWO9OVE8KuwzIUJDq/kAwjg4M3xvUzjhiYBtTo
AwZTxaKzFWljPBuOK9VmIYx7J2lRo1qlpd5Xq1fcJ9DpanWacUKRBuSglAEMWzUGXBZi6I8YHBPA
exZto8JblzYB+DUOJihvVktmIaTL70611JdkyuTGDRYHP5lTfOlynFKuFTtbA4xhVDLgexUinx8r
Iiww4wGMPhBcK++ZcJs+YSqpc2JRNN5VX6LYwD/6kpp9Cv4FkA6cS7i1r+Dyoen7njYw5ncLYwCd
x2a7j8PVSEownxJ3bWYv7d4gvuW5awOCAFlGOYmVk3x3Eie4IbzdetacSLnKhcW1SIlGeA4Ll+bZ
LCbrOclU029KuU4ZlF2axHZB5L/2tk3rzFc9Zz6bFB6mCRzUOQCkjOZACLVETE5Mby+kdICv+vxj
SYDWgh3Koy7DrMW/m9OKnyFrpyB8tNbyneiQCnm8opuVOwGVqTt4AWFeDqGwJYFI1jbRbvjKfNge
IpwN4as1GIqZbjA2hPiQovUsLJePUQ0j5iW/QdYNBNA+2ZAYv0ldtv3BIXuHpVz3yyVkiMHnrCx2
vcRiZ8zRgBNWsV4UBjQw+1WxkKDB+JY3MMH1SmgaoD+HTxzLd4hvsKmSeIQM5c6dnW8DjYF0S6Hr
iWs8llO87xVYkpOSY0ZxydDmg6wSQFhw3BBJ6PXXpg3ph4eSCU8bgfrBg7XxaABDFw5qfr321g8f
LNgZN4tA8h91k+Zvlta3T45XOSetU76WpVfynWLViBxD8iHiQZj3AaTjm89X9PyBuJHR8OzTVFrc
m+0ouL75lMSvEx3hIMLHgirLmcS4HLrOcr6ZIBGDyCEB9eKZhDe1AgEWAHDdEciRu85DklMkFDZi
81NmZ1jWYm+w7agV8Ck2iV3yseYqCG5SBk1vHExm4/XzXQZsusmxnIHGRpgZeLNQq7nL0LBa17CD
4Aw5q4fi2GNnHWgQAIN+UmAGClgn61cqEDRwTfJ1wqcgn0NB65vL3DX8dzhn+AY5VDGbMZolOxSN
wQ0B/iE7+OTixRs/b7sj6FqLQLlWlr8Yc3BH5p6x3lPWOqZLXCOoDg1j3ObiW5UeolQWOtJ+oaat
CsUCadGbHs0J1+CYz/IdIgMGEpOcloD7tK5IcXRCknwCkiakG8zExRgtjXSB6n+oaobJc4e/2zP9
+JKHc/jKl8noxrZ96xEmBrr4suvlO22InpNYLjREuBCZGqOv/YIuGJFf4j4Mmep/5AaYD3qhPBZl
WOqnwGMQ64uOG1t0U8eH4QLceKZj8OkQH9iI9ty6j9RExsXWDWs6gFwyyjkduj4yk9D/0ZJPZ0P3
aAJ7R4UHhU70hXNKktw52fV6fWf4GK+d77OCDG0z8oLVdMdQx9nBzBQ4JhTOY0AU9BOqzpEnW6Oy
a8ogTSOQAclDzXHosRwb5kxjURLf4xepeOGMB3V+6uafjl/Z5xh2zjEHtf5Ruj5m3mTQ/h7uaH7T
0mf8abd6eoatMZ9khbBrzkvUIZnxAjCne6VY7EmELWg2lgSXHSDgwY7RRnljacRcBGzUezOo5l2d
mMvPbE4gpNvARS/EevskRec+AjU87/Y7rES6m1PsEwMsfOs0LNBzqL1c6OUTbWLIl4L0lnjxb9yk
xTpEDhF+x9TZLUE3kk82t/OZbkJwLSfj0UKprXccB7D7FMHYWzflZ8TZsqadES10UCP5Z+iASEJr
C3kL8gLp3pqTVo8dqwnJafVniBoNCw69E3wR9Rmyhp7IvpEFR8qXWNrN65SW3VM5OfepO7aPswAU
PiW99RhzRHmqiT/ZwCJUwV2L8/qI713SIcEZnYhJX5w4eF4S4b0NmGEOBD023cGd6mZNv5WlPDIc
Xh/86aglEd+DFPd9nyCmYmBKeOuaRTetqXRz3CrzAbFTw2jOx32UdxbGU0iwzIKAu+/KyWRMnMbp
9DWWuiojRoWE4JmfgXiwcQnHMyyn3I1kNkaBNtWzQI/6ngl612yF8MeHNWWvMg15Gj2bu3qy86+a
7f0CaXW4qjWkjybjrew5FGysSUsPJG2sbnqig7ejE4qnGXf2Zda59VBYnvo1Quv8On/GAurPiEAw
8sQFKgj0p6Qs6Mq23Rdid+KHNLVQSa5Jg5SCnNCVZUclvpcR7PR56G3jruuUt+s/4wpnv/qJRVvf
tEtGt8udGQhlanwPMkIKk4rk6FCG7p0eJpiAxWcoIn4KefWNuLg1Y9SqxMSZxoNDuOTWd4Zpx+Xy
N6Pj6TNdo/prNih0kI18iQdpnguze1VsiTvmOy60U/PdAsifk5R4Y8yu82WaaJfwzM0d7fLe2sVG
ml76xMESFTTD7eB3x2CgHVr4AsKAaaEJ9RupnZspVQ6fkBgkWtJ2uYWiM9CRnI2rt6ZPmvCEqymA
m1JabzFdu01SerQQReMw31RrE5/uj8W5jrVQOjBOvZCdIkRUkjj/xd55NbeNZFH4r7jmnSzk8DBT
tcqylSzLQfPCgikOCIIIRGD69fs1AMoEFMaeVtWgthZPtig1gUb37RvOPWcBGwV5Nvgk6BNeQy2R
6h8d37BuHJANn5LMoPaexTC/5DO0d8LtGj5yVDaTjLIU0I7PlrIgYZSR8FF1VDlJ/ZonbhFFn0BE
wpswE/qdGiIXcOXMZzBBCbgrCTmTOjtpyxvYkPSTUCiBKkITdJPryle08DBQUOteYoGWZ8Eaesyj
InI/6oWyPE3jcsp/NSP9oEfbxe3UjEgGb4QeaVlJk05XqJSWQq8U7JNylI2sc4fG9As4lTeflUrh
1IzKL9Ny+g2wCXl/U4Vc2Eco/PMScBZZ4TVYn0Wuv7dSpFPXSDWSFpoi7ldavIeCfjbrIIrgMAGy
UEKrshFCrMtKkzVdI89KvpfTcU4r/QHomPlpCgjsCwVqeqFheP00miX2Sb5ejGbHHIerM2eG1jxs
i9Aig0RT1pl6OwVmmCOtiZTEFsz3B8ivYM6tZMTWQppopWmoFPE360u70i6ysTcPMyFo5FTSRpXK
0VQIHqW2vThzMxcRJOFapUIYCfITaI4qtSSko61j6pdIZsRLcHOlU16uUlU7Gm2QUKW7cIkqBvJL
4Qwhpi1KV/pnzjdIVGJIgJaHEcpUN7Mi0A/z0Exuge/51i1lfFgRzYErcGDIm6IrZnwPYf3xT6gI
Uf5bKviCoaWG1z6HrL+cry+oieXHgJ9d5Kxyh1wjbsAlPPkplnej+98ozgJU2erktUeGe++jknW7
Ha1EE44/PVmE5Qa1UNO8WsRIbKJPshgcgdAk757Miw9rdbE5deJgfaOaRX43XUUUHhYfUme7PqI1
ZoHKdZKPLazl6bJYZO9pehudZr7zBUdtdWIjxbe0M+PjjLwDAuPLMESaAR6dOYleCFJOAncLQeXK
yCj4o3dA2SDSrO1tqSvp93UYIXmJyZvTCAD2/0CPqYjG+mh7EQIJB08JKupm4G6214Mpvf8AKwKz
/E7u8i4tN3FoAxgpjZF2Gg0wbueIUp4uprp9m6jzr6k+X08/xPOFPbrQY8UrVm56uaZF8QBOtEV5
Hq4oV0BntQmPqZVNKS3Q8698DSL+la0OMjAUNwnp1hOTZEcGwQzQp6/bKZhtQ88c377xtXRxw+l3
XkScoKuzvdzeM61bIi22lzYzICA0SbvC6m4ZqkEXdzswRokEAL6PX2tnmXG+0olEzWCq3W03dv7g
ZmpQdwu9yNdhimaz9hfCc+/AMKPbCpQmXVKT+ZS+UhOQxVkMk+YFgPX0Pscwe+GgQGECisPxdK4Y
xpW/dEr9PMsskEqHOYTCER1fszmWj419bC1iI7uOsqV6FQ2sbfo+01T3C+KF7vEyTHAAjW08wm2L
LGq6vqK7BPRGsf2kWYMRFGbrEK24ssTNBB7kwbO2Kj7lkD/m0P+o6orqsEVDzJ9b4olQ0HoRsPkj
U8fX94lFoE5W7yJbT+9RZs4fWDLxX852GX/S4WyFDnkhACD0Cab3SgSrL5L2a3sgbKdCgKWiyrsd
5GV+4s4IHE4dP8nONvxidm0kqWqdZlMVtoRcdZL7KhaOrIV69fpL7zQE8tJt0zLI1NAwoJCc6bz0
EA8Zfm7Kz+ZGxMtmQG/KQUkDr1+n1F5822Kg9svmi1yLLiJyH7rWXV1ORgSH6mtyBgKHV5w6YO9o
eOf9sPcMLw8cYms/WROEbDll719/zKff7ii644IdM+iuBP3aXtspOUabaj0Iz1mq3VkrCE2CRbC5
VeN5dpYgSgAHY2ETBAxWEWHb61+udqliXNoiDU2BuE21dffJs69mJjqzowxqejr76JNZ+aVxaYcL
7S6e5YTNhmrx8EtjA3UjmGZg/llcCkCgb8/PAOaod9UN/b+792+6e7FtUEO8XO84ChB3CsbFu+Sv
d5wMZfQ9aOl01H+/S3RaQ1dxLVCiDg16VdFil+i0kbJXBV2XotMcrFKIeCx/6A7tvIbrwpRB9yrU
JXzUNO3xEfROEGJAJWgCHPi1RGdFd9TecBRnMLDYV5E/FU++n+fcqHGoIqmlnNFCdhj5f839wfV6
MzqfOc5RvIrPgLe8z5XRsTsqvwHyOZjp+dHe5D1zoLhPdx06bZZFJwXPDGlhx7gk4MdTx/GVsyTb
KFcj49uGdEAOQXeMol4IBl8pFuWRCwMswNzRZZr6s1MbXrrjlXZvLLXD7fQoTgf+pbJFdy2Bygif
LLXVq4Ug2zNMeuqgtBwsfTKQ6dhY0+MBNq6MIQMN/wSYQgUYtgrDgFF28znfJqcBwtzo3W1MaKaT
QgAjEPRYKMt4c7BViqSkbk1K70gJS5qG4i8bygsZa+IMVNEBxLUHhqZ/8EtU1SDX+GiQ9gOoiOis
M7iEpQe9t0LPj/PwgiTDR/IfJYlkoc/qFh8t917VB8eIKnvbnDuIZuRG0Gk3LDCrCxdPcoqzPAeR
HR1mZXiL9BIKDVCXh8g/LIv0z9LVlFOUo2/A5gEbiL9vYWMqZuHhApj1KeBA52AFvRHeTDyO1oZy
GlLbhqljNY4N/8i3yvwChxx8oAJQ3AK+lWyh8dav/WjmH/5vGZfGSgqqm+OqJvKxnGSb20leAird
dcmKT2+SIC7u6FwpAqi7f/GXXh/o3eRnqjHkRyiDtMxVdU/Vvbw2xNzjlsuHye+/UVmlDmNhhFxR
YVUUjqY5KpTNxwNVddEHssnYGDV1Wv2Fe3P00iy8/oD1dL7+O689QT0/5w+//0Zts2uzf3USLAPG
bsOwkRyt6OGEoFJrEkxtKAhcDeiB9tf6a4vg9Ud7w8enhC67BgxIzinCcxTUj48Z3n98F7Yl3H6T
mly9RupW9h6tAYqJghJNbic4Q5zPCl1QzwKQhP1ZcBQ2Ar2LLnCV6qJuyBf2aBY0DXSS5CwY6pDy
Oc8JPUl1UZ3dnwXXHTqAlIQPUn/+b62FMaK5hTDLNILH+xgUTZAj/MxK6IywZxNd2BaEaDFhZ3Xx
pjtzoKgOLpPw08RVf2GfVgL0xLy4n5kF7wG6mp1fy3P+OBmcoQ5bNYFJs967KwGrQJWcdq/mYPi3
VkLnCfZPBqXeo3UM+mitf+V41IZ44Aaogq41sIZEipRvwTDVV9+sAa009RuReHpjSIMxZoUO8erq
TIIKXxGzY0KJXVuL+iTq0UaAIJD4SXYfYOxAghCgV1fXQ1LMoWnQimH170BQAHhJPj5CJ7h/Oqgc
2KXE1Xl8FFIs4kg42Vkc/ToPySM50lbQHeIaw6u88306Z4FjDdkegGiwBNXVOysIR7esayScAttU
Tcj+64fsrgGsJJz8dYqjX2sA+ZzaKElYQVCskCRZmt64x/hY++4AgDZy4ZZIVddWsndLQBNnmKwd
YJ9rDoDd5iHFomrNAmuEhJUijoPq6p01VBHHlTUHmjM0XeqLlFaf3QmOIKaFn0sTXHzi6t0sAOxS
ZGdBZ78TcNmgZZqrvRYccgYmIRl+Uz0L9RncI79AKJbI7ghmwULRBTB54yB3rCJoVpIKnJwk96ur
d2sB4Q1R6JByj6r8EGsBWG57EZAvEKGk8JrgQ+Kq7XCfFoFRgX+lHt8whpSNCIh36bGOWaTTnr2A
JjbEmj30j6SzJoYyhClURMNNiNA5HDEFuGEWheOdrejfLLiN6/rPXQShBmgDardhM6qujpfoCv5G
1NdFrrK6emcQwYxKH446uvQaqSMVhtrq6swCzJBD9GnIoDn9swXozEg7ig6Hv0FuzG7yRp0DwSWj
Qm81idZmL/QvYuJAk02mU1HA7JOKRF+9ujoW0aH/A+EgmwVXr5Le2cWGr1nuXNAEKzPtcy/k1Mmh
DoUfKViJ62nqm13EIggdBLlZ4HRgu7uQMNfvupNDtDkc8SKhwa7noH+ZVAignNpv++engw5DN0lz
hUJ385htT8kVIrMqrUtU96urd/lklPaki2yGOURZh/Bwz/rtB5CWO4QOBCwE7V/9nAUomVVp66gD
CqFwQBfVs2ckVSbaPzkgKbxWV/88BYUIV9IuCJALhwQrob0TbGtoK9BYP1ZWehcy8d5c2ZCJmMEh
n0pzbvOOn56QJFtFZ15f14AOakc6fOYARBfNpchUr/TOLNjUYykyInnVfN7DtWBIV9kMC6sIAgyF
o9oedH1GoAnoQZC5qpM2PQqfwSo60uVmGvvJKtMt9XzgRJ8vSRbWCRDa/jlIOPKyhtAd6gJea7Lf
q6uzCVCkIn0AlZhNalVcvQuciOwN2cDJsIcG8plgL5qtzvmy7xqQrcNZFrFJU4vu3SwAobSkZwHX
QHeoJBB/1Ndzs4AjSbWxh3tBqEvIBQt0/ztMI6IztSnspA+oNJrAUuhaa6Bq/bOIJL1lgwUSao4L
Hq85Dp7WW22UOxDBJsfwaDGY9j6dC/SHSO8FwmeA8IYAWFRXdy2YVKMUxDB3yIT+ucm6JWD+UjtC
J4Oukzt+PB06dtEmuYrAkWNZTcKtj7Mg9KGlZkGcDoaF5imphGftoqJQgBU4lR/hdc92BLhv2cAR
u2BQUsFT+rHv989IKo98Aj4RGOtux/RuFlxZ6yh2BFKhpNrrh+yiUVyCCjLM6KA1nkTtoPbIOtJn
oUl7jag30S5BHr05JTppNUApiASTe6RKW12985dEKgVXV84uUG7AyBo4BbVZ6FhHEixD9h3RVROr
9moVPBUE+1XUuq5i9lAkIFf0+Jb3LQJQXZ3zE0/hRyK+XxaBfOATfrlfngWeEngafmFjEjp7ocIo
7nihxILr0yoAilE7sf88uUwyiQ5NemPNrosEPIHppaOxOTZ7WGeh21LeCIDDpsCAKOZzzgH1Z5s9
QKfMrwNyfmKlPPYDHU6D+cOxaNoJJvlzvUAv/cKuT+Tp5037i+hxEZj21i+KPsb6u2u4s/j/Hy0g
dLXO9z7crfvqe5o/bx7w6Ve3vmv3VLsfngWTzMvGU0hfRONTc5tXXkQ70X/m3ncv8vbx+BgnVuaP
O/n9t9Z97r3/vxk4DzvjipKE9LhZsE3i9sAVcFp+4NCL87aoI13hnMSyIx968+CvJIvbrad1L5j0
2DBDZd5DsrtLsfhqDLX8yHE8GRfBuCxag1foVNnBjyZzb+Vlk/2Ra+Sn9Mg/1/H7crfeo4vz2uo+
YdaDh/YqrNGKsvd/Okkyv71SGuyb7MhnzHgQ7M94AyeTHfj8wZu2FiDi54KkUXrc+TyIkyDfjVQ1
D5JTxA+VHjp+CLyOFanB59IjJ6v2soAtFz9XdtgPT21TDYCRHpgBynG42d1iNck1qkR26IukRHy0
O811fV527EsviFvWo6l4y4+bbeZe/LA/HeBi3+IVXnp57o2nZT4pitaa1uquD+lbD8bTwPfavXV1
9VN+aM4C+M9bK1sjJMQZlh87h10qD1BJ2g1WeVA17PktRk+g6+8M/SY3nsRFZ3E3FTbZm76afM+8
jvfU9IrKD7302ucWEbeoiskPvHp35kVpPg3axzrji0rDW4z/fpLlk5alajBPbzH45WQdjFvHWAOx
fIvB72Fr281BtbrrlLv00ElWTN8dehkqye3TDEFDkc1+my848sLu3qeBm0hQdvjradCe8TrvKj1s
OMcjaUc1Gvm3N/BJrrOJ321friqJsvd8M0GJYzNfep0wQatLVLLD306Th8m78/zJ2VZ3GskO/ykp
X1iIDQbrbb7g6UJs8pKyw98x+5M8n7RciibzKz/2uh1V6tz0G1jcl7QcJEObL5Ms4mTbbW5hrajv
irSX7ES8RjUvedNfPc6d2C/aW7OBOsje99dJXrx79uZrFgvp8YN8nMR50PLcYFkSuTbpsTcJdAH+
bqDqbVrw+e5+8Cy/1o+kayvT9JiKbf10L3f2t79ABkyksMbziZf98V8AAAD//w==</cx:binary>
              </cx:geoCache>
            </cx:geography>
          </cx:layoutPr>
          <cx:valueColors>
            <cx:maxColor>
              <a:srgbClr val="FF0000"/>
            </cx:maxColor>
          </cx:valueColors>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data id="1">
      <cx:strDim type="cat">
        <cx:f>_xlchart.v5.8</cx:f>
        <cx:nf>_xlchart.v5.7</cx:nf>
      </cx:strDim>
      <cx:numDim type="colorVal">
        <cx:f>_xlchart.v5.12</cx:f>
        <cx:nf>_xlchart.v5.11</cx:nf>
      </cx:numDim>
    </cx:data>
  </cx:chartData>
  <cx:chart>
    <cx:plotArea>
      <cx:plotAreaRegion>
        <cx:plotSurface>
          <cx:spPr>
            <a:noFill/>
            <a:ln>
              <a:noFill/>
            </a:ln>
          </cx:spPr>
        </cx:plotSurface>
        <cx:series layoutId="regionMap" uniqueId="{FC7F1A21-23DF-47D7-B9F2-8846229262AD}" formatIdx="0">
          <cx:tx>
            <cx:txData>
              <cx:f>_xlchart.v5.9</cx:f>
              <cx:v>Sum of Previous Purchases</cx:v>
            </cx:txData>
          </cx:tx>
          <cx:data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0" value="1"/>
          </cx:dataLabels>
          <cx:dataId val="0"/>
          <cx:layoutPr>
            <cx:geography cultureLanguage="en-US" cultureRegion="IN" attribution="Powered by Bing">
              <cx:geoCache provider="{E9337A44-BEBE-4D9F-B70C-5C5E7DAFC167}">
                <cx:binary>1H1pb9y40u5fCfL5yiPu5ME7LzBUr97ieEkm+SK0l2jfSO2//lbHdmJrOrEPxhcX3QkQOGpaJT6s
7aki9T83/X9u0ruNeddnaW7/c9P/+T6s6/I/f/xhb8K7bGMPsujGFLb4Vh/cFNkfxbdv0c3dH7dm
00V58Ad2Ef3jJtyY+q5//7//A78tuCuOi5tNHRX5x+bODOd3tklr+5trOy+929xmUT6LbG2imxr9
+d4r8vzupo5umvr9u7u8jurhcijv/nz/7Ivv3/0x/XX/uPW7FKSrm1sYS9EBEwwxQpj7/YPev0uL
PHi47Ah8IIjEEmH2eNPTTQYDXynNd1k2t7fmzlp4ou//TgY/Ex+uXb5/d1M0eb2duQAm8c/3V3lU
392+u6g39Z19/y6yhXf/Ba/YPsPVxfeH/uP53P/v/0z+A6Zh8j9P4JnO2UuX/oHOX+nmepNtHifp
3yNDYOY5pxhj8RwSyQ8kdQnBLlb3n8eb3iPzCkl2o/Jj4ASRv473FRGbvCEgnB4gSqlwsXs/7fQ5
LojhAyyUpBypfyDygiS/BOT7uCkeR3uJx9EmtxtQ37cyXUQeUEkFVkLsNF1KHhDpIukSdo8X6NH9
ve/15GV5dqPyOG6CyhFYoT20W16RFmZzWzzOzRsYLnmglGTMpXgnLshlB4wKSTh5vOmjS3lZlN2Q
/HyICSjeh70E5S8TjUX+hraL0AOsCAY/Tn/owlM3jxA6AGfDFGf8MQx4qiuvEGg3Mj8GToD56+ue
ApO8tRWjBxLUxSXowUrJ515F4QNKFGKMyXttmsRhf5mXJfoVNI8jp9ic7yU23iaNvhUmj95Sb8QB
ZpRzhdRuW4bUAUcCC0TRrljsdTLtxufp2AlC3l97idDsLt10G3P3aPbfwNeoA9eVguNHHw+R11O7
JtgB5ZJTgkDJtp+J9rxGot3o/Bw5wWY230tsFuB7o9s3VB0sD5hiDFFyrzkueg6NBMMmBaFYPnxh
Eg28QqDdyPwYOAFmsZ9pzPKuMMGb2jR8wCmk9FShnTZNkgNIc4ig7oPHmQDzCoF2A/Nj4ASY5X5a
sxXYsih6O1v23ZWAMXMJf64p4PwPGBbbcJp+Rww06Wlw9rIgu/F4HDeBY7XeSwP2ObI3RW6j/HFy
/r13ofSAE/AZhD9k/BPvIhWQYxiMnNptwl4l0m5sngydwPN5P+FZ327CN0wyARoilSvwY9w1CZsR
AuwAFyHdict/UZDdgDwMm4Cxnu2Frvyel3hKyDz75n/JJRN1wIBsEeA77h0LOI6nwZiCYA1t0371
kIQCgfbUjk1o3l+LtRuhyfBnT7IfHPI6TaO8iOzjtLyBBXMPEKgITPrDlP/TgiEqOWHyIfuE608h
eY1Eu9H4OXKqMvsZhq3z22jzppSMOoCsUlH5mNhPtAVofqBrhALa5l6bpnbsZYF+gczjwCkwp3th
y55JDWWxddG9YdZC8YErKAcjdh9quRNUFAEb57ocPYRiLsRqzxTmBWl+Acn3Uc+eDB5sP8PiI5iO
5iYZHufl3xsxIrbhL5acPRS8Jr5eMtAUIQRBD2HYRFNeI9FuXH6OnGBz9GUvdeXsLs/tkLabNyXJ
qAsUJnBkD+miO830hTiQRMptneaehAH8nurMa6XajdHz0ROczvZTh46LJrJv7G7cAyUh4edQnbz/
TIIzBCAiCSWCn9XNpyC9SqTdCD0ZOoHneD/hOdlE+d3jGv739o2yAwIcM2WPJOak4M/VAUYcUXBM
98hN4uYXxdkNy8OwCSQn8720bCcbM6Sb/PbtUIHysgK3A5g8VxTBD4SLoJr2mMVAhPBUUV4jya8A
eXyGKSb7kWU+kxois5ONtZubsLF3df2WOQ0+gIoL8JPiwd2jCUBQynQhESVyUvB/tTy/gufZ4zx7
WnjY/TRlp3fXZvNCc8p/31EG9TAixH0l2cXP4QEWAPwQtG08xguTaO01Eu0G6OfICTane2rTopsw
CjZvS2hK0Bsl5EMQ8M9IGpRKQdL5cH2S3Zy8QqLd2PwcOcHmZL2X/ub0rt28ZbUMuDPCOIUY4GeM
/JQ7Q4gDn8nApsn7MBuM3lOv87I8u3F5HDdB5fTTXqJyEkGLrC3qzePkvEFwxiE4U1DFfDRXE2+j
oCtQQQkTmmseb3rfzfQqWXaD8mToBJeT/eRoLoqmDt/NNsnbQkOhNQbiYibAYG0/k7gZsp0DTFxA
j08i5tfKsxue56MnCF3saawWWbv9W5bR4zL+97qzbWHGUNH8QS5PQmmon0G/GYZGwQeK8x/u5lVC
7Ubp5OkTTUA6udhT82Zt0Zi3RAh6ZLkABpo+9AJMgzVo0gBiTSD8EBBMgrXtJL8k0a/huR85xWY/
WzZPirx+0/oAFQeQwzCkoBHj+2fCRCMXtIcyhDmZWLdXiPILTB6fYQrJ5V6qy+ld9261yUobRm/Z
c0bJAZcMaLTHLTMTYMR2Sw20pCn3oWdwEhi8WqzdIE2GT6A6Xe0tVId3xt4Nb+d9gJZGBEBgZLdt
E9AhAK4JNnDdRw9qokbbiX5Zpl+D9Dh2itDh3iJ0ctdHN2/YxAFd6RQDU4DoA1Uw0STk8gPkSgBR
/iPd6d69LM2vsXkcO8XmZG+x+VKY5A11Bx8AwYnpdpfZLucDfbUQt7lgBR8o6UnkttWdlyT6NTr3
I6fYfNlLbD5vwP3kQV28JY0jDihC0Gkjf5H4YPeAAZvwI6ybaM/rZNqNz9OxE4Q+/7WXCJ0WBpJT
b2MK6L7ZvJ0OEejaJNCB9oPSmaSnQh0gCYwO5w/Wb6pDr5ZrN1LT55qgdertJVqfhwK2RQdvBxN0
fID/55j/YgMOcNWgTLDzE/o+7gOFx3vf8zyvEGg3Pj8GToD5vJ+G7n65vTnHA6aOcgIBADTifv88
ryZsOR7Kt1vbHqO45+i8VqrdED0fPcHpdD+Zng9h9IYhHATZFPrTIUvdzVvDLg+4QmCfx8+e0Ke8
9UvS7MblftQEjw/7mfpcQk8OHI5wd/e4cN+Ad2NwQgAU2NyHWsG0BAethYQSsHjAzn3/TOKDV4m0
G5knQyfwXO4ndf0hSaFx/U0PdoC4QBKwag8nbkzbpRT4G0h6XPeR1laPK+Pe4bxGot3g/Bw5webD
fp4o8MHcBW8aVxPIeiTsFyR8t7P5HldD9Rq2r08weVGSXyDyMG6Kx/lexmbnIZzH8m5t37YRB46o
4VjCNpuHLZxqUrTe8m0ILN12+/r3D7AIT13Ma6XajdDz0ROcztd7idN9Aev/QcYD+uNCXxRGD4zb
hM+R20ZR2FYIpw3cIzXJeF4v126spuMnaF3sZ8bz6c5kQMw/Lup/Hx7A3ilXMAx/JvjAYU8cEiHF
gXL7/plUe14hyW5gfgycIPJpPwsLl3f9mx5kgyCFIZKCXvwIx572fkDHFAEiDvqnf/a/PzVwL4qz
G5SHYRNILv/eS5N2VW/Ct9OQbTcOdBhCEechRpuURb8flyKgWRrziQl7SY7dUNyPmiBxtZ/K8SmC
7epvur9gu/8DYamgUn1vlqYBgDzYbj5gsB30/vokAHiNRLtx+Tlygs2n/aQ6P9/Z+t3Ph7o3Iv/e
oUCrNBxUB3Q0tEV//0yYTvD7HMo8UMf5GRc8NWCvFms3SpPhE6g+f/r/Y9B+fdbgj/MYZ5t6M/9+
kOOT4wZ/f/X7DMAJk5OhDwHvTijvZ3p9++d7DKfUgCX7cUDk9pc8C5WfNJ79Y9TdxtZ/vnegZ4dK
Aqw2o4pAY9V2A1wHywouQeKKt5uyIYGCbcAIOnvev8u3JDYcMwkGVdLt3mCGoa4ES+X9O2gc+X4J
jpuATY5Mwe4taBSC3/zjGM2zIh0gwfsxIw8/v8ub7KyI8tr++R6hbd9def/F7TMyVyHY9I2hNgI9
+sjFyIXrN5tzII233/8/JExUVtPcPcpdpwirxoPyozPrUe6vohr15TyhpC70QNrSLHoHdpXNeVmT
u75PhdXZGOW6bAZ70g8+VYWuSDx+7seU0k9IpSSZdRZdBxIHV1nfCC8KOPvcUlqfVG5Qn42dcvxF
VMQs0EXoiJOgg4tey3tVLp04TFamjvMjEffjKuvZx9TU5NrpqD8cubbqpaYc18dtrGh+RRK/Ecd2
rEbXa1LeNZmmGWlu43EwOse293xeuFrF5WIcbDcbEzvMiHGJFwrSfOli1oW9btrMOUlIxEZdmUyU
iwSwvQj8NOMewXmRzMvUj65QOFQ6CLt89EwUt3wN/IW9FaaoLjht8NqKOlziPr5NKzXMIxFFnnWr
KNZti/EyxtHlkJDkjMfCj1fwFXIyiNjPZnVPolWdk9poA92v8xo5mz6hvZZunHVrY4Xjjbki80ph
1XutDNvZGIqKzUfq2HPkpuykVayfo7oRaN0oVRVH9aj8T2MmxUUpmH9p6gHLtfFr4sxiW7L0KLXU
Vp4wfvx325lw7hAsvIQLAXNQtrpq+vyQqyI9qksBc9lkXaQxt76rk2HojuqmDqTnBGU4FxEfz6s8
oJG79IPMrBLEEw2Hl3Ya191qiLsxnwk5tKFH/SpeyMH3V7TI8N/lSIZMj9YZL1UqUqrroBPRijqu
TMFGyya/CrbbGt15k1PcO/OuTpW1S9zEg2vXYcDyTGdxyiK0CexoAkAuRZqxVM0zSz1clfR0ZH43
710/n3OVo3XUjucy9PlchTT1kqToYi9iJtC0qDIv5KrWpqmt1OnokEhbhrt5OvqtZ3pZ6twRl0nP
ZhnD66AxJ2yQsR67UYuoOKXVWHkNS5a0z/xDkeSLnCf2ynHCjz1BQhu4zSIY+1pn7fAFud24ECLy
F347XLhpbNeVCcP5yKv4uMocd10ymixqv8KHyslrnVhk59YJY53RPjqkTVosOllER046jGu3AtXE
PMVXasBf81pSr0KB0HFYOx6t43ZR5KKuD+Gc23hto+7aFCY9NBENjioumtk4Zu7clMOycJRnadks
6FjC/DjVLMqc3AsqRzm6RHHoBWF4x8bqb9GjWCu/KDWv3FErahLpuVR2M9UMwXHO+lzbaCiXVTxe
1JFjNSoipFvMfI+aGJ2B9PFRzAbHaL+vyzUipLkr03KYyZDA5ICyraqynSWiJDoPxnpVVNU679hF
RdLzREbHI/KXyjSuF+PxMuL1snCtOhRBd25VtM7HDM+kO8yDGGY/4KEnW3plq2oph/4kxk6vFWv6
hSnTet76o9WBTz9xMka6yzM7Q1l6l1LXaJx3fBanYXMROfmJrBDyVM2trmoGRjCSJ7TMjI6zvtcu
7CHUQNbQj24T5vOsN7knVNvB2iotygEPvsQ2s54TqmYlTXoziiHSFRypesjBXB42hvi690l8Gqo6
XjWShDPQCvQxCKuPbWznjoSHgsMRT3tJ4026tWZJ44tSy9g6R2WJ6XmEK35YlHXoAWBmUfal+iKq
8G/Xsa1Ocf8trDO0CoRtPBtVqeZIDh5zfHXYDBGZWzDrH2vSlToYuVonsTj3ufnYtbW7ADMhj4rY
6YRnE15/BrvSzHAr/FaXpI5PY9y0XlUn9dIFoBZuUTWnLGDhOel7dWJ693w0Tj2jcfbFBhh7sWo+
DH22yKsq1H1cCj3m9tzyHKxLGGq/ceNFTBIC4hV0E9LoNCEheIfK9/oEqWUU15dpnvAFzkb/oku6
k9KpjNejOr4STnzFAhXp1Gk3dlR/8wCvccM4rOOmXGRp2usQdwvbmXXB46XCsQ+zWNFTjIJq2Ulz
k7OBzZkZ7cqt8WXpiwQWcFLIWRam7RGrOvc0ROS8UeVxasNPPMGjxuk4dws6aLC0c+6or1R11iOU
ecnWlpaOPJOWLG0U9+c9QJfpsg0qD8yo/Jr4Afo7ZZLPDBGgag71NRbtiRjaeVslh5By1QvWVvjI
8Fjqqi2jyvNVEXrJkMpl2jfjOizqVV3Gh23kJ8s6dSMvUE6po9ZZgDNLvdFXQsuOqkwXtKE31AG8
dF048nQYXfoxzKijR2Gqk7SJHG/o2mJexiy8LntOvQ43x31UgU/o0itE21XuFyeqHcGxxkrNsakv
2sGeVpHIbto+Xyk5/B2LJJ238Dy8T4rEg3716KgdyBqZDC1o6EvsBYyNpz2jaauZX5WzZgzREYtY
sBgcMmjbBOSLXzTlOXFRkmvH1Hk5lwlYpjYj+VngtDbRhQm5V4NfK6MuXw0Fi2eQqJaLvCmbYxzk
vhdhXK5U40baJ85V6HRb99wFs4Ir7Uh22sG+rE9OnuYf3KBs+xkdUhpEehjj5jyPHblWNhkP+5Zc
0d4trx3TOsHKz/ImWTDREatJijqjKS2GdgV+Fs/bWt1kTnuGQhF5Ne3qc8vysy53HK9KnI/ZEDYf
kj76bA0xi6bnxWE18s/S0vSyj5JD7KB6juDxZjhPq69gXumqQ4O/iUdk5h3zzZr0Dp7HRRsuecoj
LWWZeFlC4WFt+0UFgZ3nrnROgrZLPpWq7rRqrfzGGxbMGlZizUKSbgophgvROVwnjfxCElZ6mczE
JyHGaOb43PWwCOPLPMhd3XeuXSqRZpqQvpj1dKtEAFisSU+SRSUjMMgKxAuMzeZZfFua5HpwHXGu
VN5+Jradu6oJT1M3YbOhBZct4hJlnowMDb2xNFSXrkmP7DgWq7hpKMQIeXCCcLqqEz/xHCbKedOo
4lxmuArA3IbNR6cicjUKXn12RrUq6qG/bG1AF0hFKvLUmETHeV3fVom8AeucLirF1awxfnMVxeiI
50QtS2WGGeucaO6XHBxEpPisxqT1QuiRzD2niPFpTkjkFZhVxzGyo4Zj7YfjjHZq1RWon4mwukmD
DHlNn0borCxbdAEG0vZz0pBUal53YbqkEIgvaEYTcF7Wyb9UQpGjgA9skUIs+MntDBm8Qqay1w4d
yEUWEnSdp4xf0ygPdTXWgdJ+WGkHpRAwNDDnWIGxHJmE8DhrD0UzOjpq3FlO8AcfEhUCepubxj8M
VTrLIPLwQhm1QehlPsq68Mg0nVgkWRtcKAcCUXQCgZaX5e0no8Y1x91t4XO+rEoxzrK67OeNH/C1
nxdYjz1TGpzkElA7ZDGttYracpYWRax72nxta1p7eCwbnZc+mbG08LXxK/B/SbEKaV7qwS9rXUqU
rkiNqQ5N3B7mbjf3DTmNw5hcRZSbZVpyeRSFWXEU12HmJUJdDGO4SNvKnJuwpUsXXTdpCAFT7Bfz
OPOvUGAynVZ45juUzHhYljPLjJZt7B8aPuRzUaWrMYd1l5neaqkw8gonL72ItjOZ9hWYk4hpOByo
1bZqtRyT8Gun6mMOAf7ClTDFmSqv+iIv5lDhLzWLsqOOR8MsRjKbQaoSw/JwaKoDUYJPTIt1UdBz
1WV0yQNyk+bNVVEO7IPDx491BnkKrtmw6LuceqasZyUdQk1KZk4c07cLMzr4U9oZq+s0y6762mYe
xjG4usGhOkbG0aRIvThkTqJxXBTHSTZeZVXZLwoLMV1U+NFtYtAM9WL8OEawyvuU68Glmea99K8E
So+rsKGnhqraa6r8GwS/ViehnaN4LLzQSTBA2n7oQxsuxrTJrgyNo1lKm2BR0VzNKYVgB1eS6cGJ
05MkAOMydEm2UC6rTrn0r11rgplKer4Mu6T/WA3CWSjLkTekAqIeVKoPbhmf5v3QnGK38LKi6rzR
mkSH1B1OcawOHTjP3Bt5QTzRtq2GrZzdsSTitoB8I0XOFyzHTVDypUC2OYY0d4DJSBZdOq59mbTz
0XGWafjNkVWjEbfuMbJxuaoSc1ZF5CjvQzCPYSW9po3cRVlCettiQ5akbpe4YEiTOD6CVhxwoLF7
6CbyiomQaBKNm140N34TXBdFAuunIB+b+kQU/lXRjrWGdCr46ji49RqarutoHL2AiONRyb9lWcyM
UsUyAeeocSDLU9/HsXZyFx1TWn6MO4jOHBu7Xt2MNtKJDNzTxC86CM+cs4ZXrdRJ1o/gEmIfHhc8
QaVdpwwXg5R2bWAFfx1MeEeSDtaI3w06JNga3dG0bnXIsi9pEWfFPIpQdgoui466L0gKAV5hxAyH
Jv/Y1bhetU5feW7Mk2UcOYHxSmzc0CuSuvyCOxR5fdcySHLK6qprZLpu27BdQ1SdrJUI8yVVOV2U
wxgcdW7DFyZvLgczBroq1Aclm/gsjxz0jUW2ORrDiB+WRJoVTofksCn8YcE6ai5pPhQzafAGcvj4
JMkpJPiB+2Ecg9ZrbREck14Qr4FXdZxA5zSdV2PfL0nRy1ncQrbUCuosatj7OzNRAAFAni/bnNBZ
0DuQVFVBrOFdI8EMuA1H58T9ENBGeryMyRyHqf+Bo5qvRDpcy6xROsNiI4IUZgyC2pO8SfOViYc1
M+2oTdeeoqyAsMKGAnyx+gobIaJZBae9zuIsbLVTshzCIDPOugR+vVWd14DuBLyHcA+y/gXFcQ7M
APaKvo8XYeGma4gb1yLLYy9Ns3YB5orNwZoPAD3L52kSLeOw/ADJlDxvYocuIRUGxoX08Zc2UQoi
aeomJ+CqwQt1kC2cDlYd5TaXukxiOsO+YLpJMs9pIf0oEK6OxGBdzYM0WtmEIs+YMtZJbd2jOqnq
Q1uQb9XYnAwqNXqbW+AxOkVg3ef9GGRnsQEYi4TrWCV4jtK085zOQZoXUT1LKukcdTQ+i3CGdVJk
JwEXnwqp7BLi68rrS1j+tu8XOXKXQQd8R1ozyGVYOCyaJIJfJRusI3glyliUH3lRnwzlEGsz+LMx
IHNgGSDPwiT3MifLdVeH8Hgp0DXEem7Yg1Vmrr8Ki9TMx6RkELQMhx1oqtf4qa/dpgYbyZCZQQB4
3Yr4OhJsLWl11tdFv47sgGeQQh6Bif5U+m2+oE0/h1QLVjIahFe3ttOgDe7piBq8lH0HNMoITpfW
ZG1KdD7EzlrGzXxseeJVFcoVJDpj/rmiDtAmXdfJBU7RJdjOczwEAzxRW88T3kHmJTsvMJAO1o6r
x7HUDTACM+RH3WEIxLNmNL/O60J9jAMHgJRsWXVVOOM9Ga/g2PszMap61pcIz4h1F7VlQlNjYu5B
oOzMeCoGDQlOfJn54Z1E1akd8VEi+YYgvCjhhTkoWza1/GbaoYQ0NxrmORpjz2ZqVsW5h+Iyno1V
+62sTeKlTvI1rJxwXlEMSWbpeAkuCiBVJHAlY6yCWZ4DFxCiEcKW2P8aF/GZCcFAe7YxvPdKl4oP
WdPiQwdi+lL3QYp110JS3laDgS+BJy/bJNPKLat5bvvczMJa6K7iR2WGjozLPB73GQRiSdosgMUJ
DsFlMZ2MSFTgoYeqOXaK0SypxanSglOzjtLKP5Ng1WpdWGRYBqFxFUrdQ0ReXzqUZ3aRSesMC+Mk
nfEICoFq45AjDGA+cBMtYthqW2GdwxwxvwTOoXEG97gRkl7bpBdJfewjZYGx0E9f2POM5b2BmADM
U/jwvqQfP/7vZZHB3+9v8Pn5n9vXLf38Cc4X3nZI2emXtkz8j2/9fAvQlv3+8UqgCZ9+/v2dTb8g
23978RkTf/P0PUaP5cnvTDylv+PhJ0dZPuHit+MemHjOD5QgBM6qg+MdYYf6TyYe+vq2FTPo/wNe
HY6vl8C2PxDx0CxDoHsJDuF8eKfTAwuP4LQbgqGPUyE4vEPBifb/DQtPoOL2hIPf3hEBpQNFHyyg
ORcOm37OwafAy+SoSxhoml83kDeXtHRSzy3baPzEWFMmG+oYZoEYGexAIQ/pWdhDDuK710FuaO5A
FtIn4lCFbGhmCVCE1apTWWpPUpaVzqALICrLa5bUMeRoDudpTLxACIruRF8MzXka9iLdSMlK/4Zk
pOKnAY8qYNoyFFkQhULomX0IkVt3+SxImUlKXXQsy46RAO1R8yDL0HCEIf2OvwGxVMCYJ5DuKFVA
UezZHMHWNEwVbNPYnp0G0wXIPq1TCJRFTchDeed3RR5XqzqjKV2ltLVGrEYb1OAKxqiElx6krh9h
f/H7228rP8/vv93YS2CPD3R7wHmGanv9SZ1kjIm03OXRbYyAuYfsvSCMhFop7ACPbfouMPXMhHVA
Q0jUnLGEvJ6SwWIoqIy8I4c1D/MtLVFUxKBT6N+q4NrvhYRi0lMZ4SxsQiCAg9IvbDTaLsvnMvZh
5ECERpxbDlyEi2fBKAJRLVIJ/sYFQ1Rz/jUBf1dDo9aPstfL2GzvSxW8Wwjq/xhOd5jeF2KkQhQO
kbfBAGuO69YtU/t3SH2cB7qLoyb6kPvwGrlah2GBMb83ePcvKNtxe+jwnDy2gG4QOKRdUQZdBmI7
LU+gCVgbOW4fkltHpKICdrBzOduAIjn1uhgjkZ5CNFmgE5JUQ3ORWNcFRwP7kFKYlN9PBHT8PJeE
YdhHBC8f2W7Uh4ahCQA1j9x4SHL/xldjzsyyqMrMH+aOn1k1LAcJ0SGe/f6W/3x4ODGAQ3kJTqLb
dpNN6nehCP0UKiDmlvIOtHwxID4iIKBM11g6j6RP+VfTwKxX2nLo4fhauENr1LyNCrfsXlgIaGLJ
xLatAHqlt4oKtU14odQECjXGTJW1cw2bjEXmrHqIhUAhsr4I4TV1TRfTkXpRBnETuHGFCUjFIhe4
9Kzk8eDlDjL5hcrCzOSzihUGn2dtlNvr38/Z1p7+rHlSAbvBXDixFLaDw8v8QFsmtqTpfGlcyAeu
e1MbWARuk7gwWW7fEebo3pDWuShxUm2Vpu6K7T9RGTT/7WTBKTVweCpxoR0DSBcwbc8nS1bY1oPl
xZbOccCGx2C9xk63g1sP7Ij4DOy+hcpSssliloNFNVBZQGwlndhpE12FYG23ln8IYVQejUBC0z4p
i+wFs7J9IdtkvrbdJBj2/2JAmPOJf+pJl5cqH8m19TF3snlc2zJtzoB7isrc66qhAuEckbVwrRiq
rICiTTIOzkVXlv4aQpw0DrxsHN3hKAurvPZ1DnVxH4gF5jrpOc9UMAKBQVQPJhE78YDyQ3dUKfzW
JPK7qnpBTbcT+xN/RqHqjmCLxTYcAIWBn59PfDeMfWRGlqxE7piEeSLLBPnKTQLp7Qvq+c9bwcsH
objOYYsBVCenGGc+zoYm4MHq3hy1LNkupx5XGfzz+1WNYB/Ck8cC+wulGSAqOTwcg9Pc2cQOgr7l
VZu35VfBgO1mEDfDfu5K+z6UgY2HRuGAw/KHe5+QNhSuAXEKRrJEPlSWgMqtCa8WTUdeNlN06pvg
4AUIsaBvAUHXA5jHyWIHPsNCLlGUX0sDtqGaE5tIeoJRSIYjYpsBQFZ+m46fsrAfBqGb0EDC4oEb
6/h5UI2+szIZjcdPxmksP5UR34Y9QEFlqVomDdsuusISBYoxtIK156WJk/9L2Lk1x4lDa/sXUQWI
4y3Q3T7biWNP4htVnGTEQUIH0AF+/fcynl3fzuyqmZt0xW53g1hIa73vs8T+uvNi8lMTc34sxQNi
CmEn5xqSU0OQW++vFZw6RCTJxw0vyw4uoepUvpDlDC/0iMgpsAFpk/7r6+uKRVCXKhlGfIRESoQj
hxN4ZDyrysX0PcCw0upcO5O454zIfb0zZqKmQa1uUhRjjIpwxTKkDN/maobL6GKX4NYpK4bsyelZ
IvH699j458KE0S/RIYGtzbOyQIv/P0KD0G1mSa34254IyG4IwLhUS+PlKPk1sdpj+vv3b/znHIsn
cGTASZCNABg52Jff77HFxEvvBfHfyG6PYPQ2Oyb1dCknpCSF03nxRkeyIwjhIq0Luy8xXSJO//0w
jgev/nZTEDwWNC2xHEOWT8Hi/OM4duIs3OpCvIpsFiuBtWXz6JfUvcYc20/LnJwMLeXwBB+EYR5V
fS7ZiVVr6mQD4MDDhFpTpm85rYrnQAyv4ED5pHCf1yqCn6bzPchbBFHcN2Oc0UE1GS2SYwrrY8Qh
FDjkTNd0nNZjPnPAOh6Px5iqrSGTIcFd/v2M/zlbAzcC0APUEuYrChdUOr+P/FTQfvZ6KV+cnWOk
5rkxKVJztx9xi8dxZtlVn/iAsA1TTfDC1r/y9Qjq1nFX2NGn9JnCfcLxpnrYgXEMKiXHxK/3JU7O
mju1DJc93ybcddRDWCZNslUCd2eZaNxG/3FKv89smDeR9WPvd2xPha7SIv9nMM3x2tMRxvWPeEwR
NxmB1facFlOO5doQwdIr5ys3izYWmUnLpjQccQaFIU6WdiVzKF9GKI3R838c10fZ8b+WEiS8BzmF
YjDGFpsVumF+H+w4xt1aDv1yMXsaQx1P83Bk3ha7OFn557LPSN5auTDlF8iEFEZm0aw5g35yiwIN
5SaDaKqA/dylWZjH+EnQnDF5tUGuyeUDhe2XhK2lKSaib5CaoEyezJhmsz4Jbvd0bWMZF4uAEprH
A4fomUhSPNUfs/xUVC4ij3QWiQ7Q4HtXozy0rhiSuoF668kV5IxyEB2PRoXbk3OX4x4sI/xZDzXR
l3hhXFa4TYttQvqY1qa319Nfo+l7keLWriPYDuLkXRoh5ZNpVfGHObUY7gSVpC0fyMKPhSga0yOl
UkgEcN1i2DyAK6YF+MHezIup56ErVMlH2wANITiMQq8Fvj8OAZe7Hhn+xXzrMb67rrSh51I7oq/L
OJqK9KQqia8UUxiJu4kRwwNreRDYNAtWuOYjfyHSjjV5KLa1ztT1WMTQ4G/yxRlM8mAdJtz+td8W
ort+sqJ2n/0IDRlcEcCZCppgZCXzsQDkhko5fap1rUp/Yhq9NvpLvsH4ll/ieDvmOZpMcVo8yHXx
svgyKCjQrEOcI3U+9wbQyNiKpFrMn1uZ6qW6yYvg07ckD9taPWTCU/VprusReuk4L1HMYYLGRVhb
8IPIG0+z3HBtOx/S3WzQ94OScJUQ7nnVbtlG/d1ULys8SaRefriZo7oyWC2HHmZtFvPVvxexmLa+
oxlV89yIchbmK7iLKrJN9TER474/rppG7seKu0oMJQrduecFRDya2wRXXmQZxQXagBjh5SM0+ACN
5W0u+VTEF1Oj+lONM3EhksYsTAJgC+kE98hPkasBoxlZPau5jvhZwOHPm54x/5xvA/z6bfD0AgeO
XA0x2a9hzbkra5j8XJoibUOd9w/lAKih1ZkzXyiC+ipjuVwa3H39+wiU5yuLB5jSdUJ5U3GyXhLw
kMAW5vy2UvGbBJ4GdkEVd4UfVFdmfY+rG0fmPJYhg48+2Md95Gt8QuSup2qLCUfEFuJHr+wzAFJ1
a7KI3Qq3rKd8gQWBootdOWnrrq999alUvUYOq4afw6Jpx3vFmi2b5y6ntb6p9lScNzojN5gBeOGj
qw1WwDiXZ4+PvK6irX83QdoLcnz6U9cThzGU8L3Z6jE/92MsnxUQSFjPLNZLExHJXnzYq+88mvOm
JlZ88VU6nOJ0jW+yuO6HRkYRucvWfD+bdUGrLQjET3GUD6jNV1L/TATLYKQlEKddOvYDXJo5OiWL
AKrgsvX6mAq6ZQv2hixmm5pc+KqlZU376uvg0nq7Rl5qfyxpNiYnIBqradkg+q1xeKrKr2rNSwGC
IDI3okaS2mVAcz6BoJjaHBncbb6skPxp1cvvMYCZu4Ddvm5hCR4RSvNjZQW4cBOMDfdxObnrSsjo
ZgAEdKBdA/+ZeE9myOFV0jcrNLRvXmn/S0dRaNMh2bED8wibuqYKUtm+L4jcnisO61wa26kdNuRN
YRkogjhRw8OWlJiIhQJn6QknN9hBhKsbE7Q5p8qmtzkXoRlJ/pr77UdsKX3IEtw+brFrJ0oNroQF
4cou3ySMiHKdH1SfmW+bgoM7xkh62AKbBZnx1JYDy1UTWZJ9R74iG5Ly+SJRjzZpLNZPwHGnT0u/
rVM7rSt70cBPv5qg4JjoYGF8JYchM+L4sA5XBVAfU4d+b7NQ+ac6XXrezrsbv49C7U3EYvGKB+vo
5kASPtUyq65h38HmNDG9AVWQfV+qItwdUAlALmBB+FK6Ar+KdLsxy+6KKpIAqZKp/m4idLJ3lVZ6
bPJx0U+FL6YzJvqiaOthL6/WRPZPqEmR8fvevKRyVhdnQ3IZlSu+g2978bAqX3Yt9gpQwUFKacF+
bRiQC0R8a08yj7fn1dQ5YIFMb7fJxNYm7p27LuoJQGFZw4oFv1a/1PNav5OgyJfRUPnudrf/sgjw
zpUyvc+Qbl5irBSw4/X6LIiMmtzP7i4yy/S2x3K+ANihUCHsnj30MMOxlgXMSPE4VBFW7QmOHxK8
Vi3zeJlya16gYxAcP5yJJJ7JeYSr9I0rqp/quTdXycbrZyHMfsuWUZ9CiSm3GWcxPMxZvN4Ym/mn
eaHmi6mq7AeZHCaHVG/uIdsEbh5N/GNCVnsbTOmvBx+IbKSt5gstRNb1uoCa6DHnXe+RoXeU9ubT
DvrlpcK8/U3v1foFCz6ApMiU93sSrajXi+HMa5rfDZ4npF0FAJBq32aCeDfzeWeRfJqmqn9iQSrd
ol6Iz8aP+ptabQaTNN/3O1Nn9hZF+dTAWJJfGNmBjvVMgGopp+oqkYG1Tu3ZY+UYufTWRD8jmkJv
udvybB/qdhMB7StdaZWoqrspJ65cgciZia8NrxW985FiT7VN+AOAl/mVr+Y7/oY1yzokr3CYbDfa
cnwI9QipMVfJcFNLlb7ZiFrf8t7H9ygAQfKkzulLn3LwLnWflLcZlaYCfiDm+kb0lepkWGBvO9H7
rqp3AT52X2vXCELnBxkh0b3dIl1irIvYr+ZOg9zk5ySYxF/PmRaPJGTRp3KuBwWWzfQSFqwyn0c2
OHEyXG79rRgmCWLKgBy8gHROokvplmX/vFUAcPrLkXrEXa0Dnjo+YdSkZ9PNBHXR8DYpkbm0ubDU
3cO1GgEN2oR98eUuwQPFvADB5GnS+QQp4u2Kint9zYd+rwzmEfiReYHEic0oNq/cWpQ3eRriefwC
ypqmrtmCBnV1k2Kyi+Fn9m67aL4dvplbcgvwh00j6jLGa4DoEWUcoFVWh+eBoJZqUuDSn+SWRPvF
F2Qb27jUaXzn6zGA+TA6Lu9Ljum0gxi0d3Leh5sxXYcWWyxMN2u0hWV85FsEL5Rg+Oc4iC6JUzEd
tbtKc/G4rtlYrd1WjICYAZwvEvdDtQPms8mWilOWAO+5m3o1Fo2YVdjbfQ0weonY9mdU7eN0NQ9Z
Lk/M5/5+GlAodWMYwhVhePxXV1RxX0IOHU1yPTGjpkbZHI5n6sP2pQDe8BDldYBZP9JsacpsIqbd
Nla8JioyP8HXj2gcUFt6kZKiH4K5PrVpixSujySQw0Og8E3ZF59B48gSiZmttoG3mElXvEHG0YCd
4zAJ6ao49WCcm5zpJNSnSZRJ2Z9UGmQOaiFyhX0Zq1nQq1FX2Xfm3Nu+9+yF9eqN1SofG5QJ4tn7
cjzRippLjMUjxiRRmOeiKvdbvqX8wZDBnl1v6lZpBae4hCSpGiFy8WxmDrjUFFtjqyHD/OpW8WNl
FLy15LzRLNB7IAGAbJKweN3tWGyyp3rpyXOJstJ0g6soEr8eAQNbdvA/E6mmT0rPS3VaypLdLSCi
nq0GSnGygTl6XcwCJHokQn0t5KhBMmp+njTNn+cpTk712svbiebRfTqF7DZVhWslW+J2ArwouzSl
eFyPLe1lD2nKG3TuctHFtdPLSSWFfICq5CFoGU+bevFxAFfJxjYrFqeaOhEUeilkMnu9FDi50yaj
5HmneNQvTReuL2MEvsDgpvTNvk3mAas8Fv+hmHg3jMgvcAj0M1ad4WzLumjtrPrXcWDJG3avCOe/
GGQZ1+JcqnJ8isbYAEgtgFrP4oWP0AcYCrdzmdLxm/QpumpyIuU3ElNzY1NCQ0NNGKt2gDZ3Q1WK
k2YxPWdDcC3kRfKIhhh74wAU/Jh6Un7wwVNC/J1LZuB0SstrAkzgVZY8nY45LSgwSrG+LyglyFsx
OR5BCMp3OuTHbRbHqh3S5V26CgwYiNEBK5RAyXI95/Mg28UMYe1WvksUAqUfk5ZwzCNNEQ1jfs/V
kr73fQ9iOOU4hmbkZV+1Ez63nYsCMdFvKr8WhU3LDiW8Ax4SYfm+EUqufyhUbUCVFSHx2wcpW0eV
d1fROgG1VGN0Neg8fSnGrD8nu5tsM2wRqJY8jO/WgYzCjBQBaLM0nRtJc3K35JW5BVaUcLjtSGnu
wmLV+5SuAe03mUFiOzgefqzrhnsFNyXqNKtykv10vsYv69G50zw6cgPJmVEsrsBXrg4x8Rc2PHf0
LMp+vQWJZ1DLIh1ZO051lJ8iLaBvx7vLX9eF828g/EI7QUDseBzp+MH6MnleUeXVZ7oih/ub/PRI
qm4w+81oSdE9gFkdaqSe4Msj+UB6n0SAUA59ZhNxrtCP4eCm6UUhiNqsF/2YTe7MXKF0LaZ2nJCk
mdNRxrqWbnpIkVOTme5f58XO02MqE790qCrohCmtLiQ6OkxiGd8uUQzAKHssLKGAxxKwb985xMQD
p46qMNIzHiM/gWuaelnIukW1HTIAJ3sv0DNQYsHNt65PsG7xxsK5yLZudhsV0+1WUUg6ADRQgKkn
7qDHkybA0qjt2Vilh6+MTRnQKI9bpXSYvgmZTeOClsV6ZsjV5mvb20j8ueglODBO0zSI+ZTrLZme
aZxGpbuoaBzWuTMbWoXGpxFmOa5DFsllsCP07dkHB0sHp/9LoCfv6GtZxnnratWH/GuOErd/1gHR
+hapAvoBYFfIDFGa0KBu0b4ZQ4cASHWI5bgP9/Iny2gMZhFq+477TSdoLvlmle+jvpkrWAsRKls6
okeEGEzH66vtIShUdysSyvAQj3W8Za1li9XTZR/iFFcLSx6Ql3eCHicnQMWudptvicXp7c0g5zRd
WnSXEUGfyZqroTgVkC8HchNbqzdJOzKsyHFQOzANShGkadpHq+ymnLP7tEfV0FBVY8bc0P2woBno
Mqyl2DZ17jOXEj20M7IR7rMTm0M28JPyPpM1tINZVnc7Ur/qRCNeoKtjdbQGvZtkus5O5baT7GJS
I15VZflLtMtlBXEI0KLJLO6dU1L04mc8T8iy4PT0ZjrJYqn7zpl0LkOzp3r9BHPcbn85Sjf1wNxT
Ds30img73MmYopslLew9CJ1NnBQR6/Xq6vhCQEc8j3Xw5bVGClc2ZFZb1oTZT/PFrHHarqFSfoYR
7aafao/phKk1ExTNSVVmu5Xs2+dliHxAghAd3QgrKkQ6qjy/mCJbRUdFFd6jnQbgTQnzOvlcTQMA
dY9HKvwweCaIaZYRhGM875FDNYIOpv6EdMIsV7bPJ/eTReFQXJBRp3MLWJidwSQ4Gp2FhYnzYlNd
zy2NMylPGfrXrpJFlt+44xkEy5KmTLYQFIccFSrQuweBHlJ01sS5Xb8uuzcMF0dR0bdzUoNGnkE5
3mYZxK0HhsobjY8aefh9UBadg55M5amcCn4TsUXC4LA5jMTKPSix6Tbd7NJVc17rpozQswiPDhem
DAx0aKg0Wq64HlsLwex9H51BbND6k41iifPc1blIVHjacLG7rKZVfRqt9L+i8UgKplGxOzQFpssb
ikvffypHYY6si6TDFTKY4sZkZT68Y4ok24W4bPwsPaH3QUTsJzMJRr7ye7ha4V9BGdn3ITRqiP1L
FXL75A3vcQpANuAflEJePGIaFtaU15+PzrKyq0fprxOIFkPnCRv+8CQDM5NPS3Y1Z+PYam/yZ02Z
PK/pHH8tzJI0dRn2rjd8h2+z7FsDr397AD+UDl1qFweAgc+wTUC11+6aFUZimp93AOOMevRo+pr3
jTeohls1l1t6To8O3iYmgGg65ojD1BvBBRsaNFJS2xC2oNGJzWifJRZdKSxNXNXFOVPleVy5+uJD
uSbnbZ1xlgINmW8ZuDgG3LTPHjUIXPTUYaOMuUFOjb6xYqI1jOBJD32HBX0EAw255GkXUACavVCq
OE1uH9GcE4vhtGt0qzVotVmuWYiF6hxRf/oFfWopRbOsX/PtW4nZwt2GdTag+LWr0K5iVouvy3ON
gmCACiRSeU84TW+rnk/lO/p50cZpElrfotcxfd84+lZCpJYnIpaxTYYq/Q4H2M7g9Mp6Q7vlAmy9
9BlQeeu3cWm4qVZ6sv1Qccy/hvDbMUnRDrEWPn+NaK/CA5SriUAMkGJrOAi/b0M9M2B3KjEPktZL
fCp9vqEoqFN4XZrGOTpP0K34ZcqD8S3WTWR1yM+7nhiNRoyJFo+eeMjQJJX0oeKCfAVZmLDGWf6N
LEJ+NSuIRWxdC+1xxW1T1cwh5Ln5xiIfM+RWIWojZB73xsLKXqC7vM0A/q7NiJsaiPFUPqJNVt6s
OTpLUZFPd9AFyquIxtUrFOOhRBiw4l2lOzmFLF4+O7Ol1xOe3oK2OFf5I1uLxXVez5B4ymWprhbS
z0W31xFajMRQh8ucp45/Bhk2dAbiVmcQ6mj8JLk9IX1JbsFL92cx+uRrT7fwtaZr0qgFjSEMVvhJ
VJz+CdQr7rI8W18qpPuXJKPJu2Ru+hrjT/ImChg4GEFf4cRW90FHw0W5FXddZb9LIdcnZeMNXXOr
jBPcB/tTzaIJGU2SiQvWAzOjzFhIV5X5LVS06M7r1PwxQuzoqoBCRaOLHbh5n8jXqOLZ89iTTLQZ
VP1rpeYkl83o+UTIj81C/TenCW0m2rxjgUK3SgeTDd72V1S0UqjPJltklj+uY68xyy943qYGnqXB
+sECD9soNLyGURH5mG2gn7eLT+HggYaVMZiVa/RrinG/rihM4Rc6BJ//yOdMTlejrNBH0NIMYGjU
VS7PvMHkNdXFGygCeOnodRqKuHOrTnakjeg4HVozFSYO1xa9jTRvCtB75yybffVWzGhDWhutJh44
5rEcjmGHPG8WUEm3grGT1hmT7jpMSOPHc9jA/eGmwUMOMjRWuF7JX7GOtnLpsPcAL9lpUX6bjvaf
gU0A0hSjCcwNxKCGDcJGtsdoHCXVihJmIKEwBqi1p27sPBqGUPfBSB4COjdHuVjZLR67FySnWBG7
6Hc77S7ZGnyKGrbWywwpWbOrHjPDFbpE87FuoVgfZ5IVLK75pWfBlfoPG7E9zZsBPRf4HfbyKYtw
G4E5xsu4LZQXbYjrqnTnf7fnfkcG4RqWAPVgHR50GHYIPGDQ/82FQSqr1rhn8y8h1eEsuyFXKHtI
PhvY3UvZZ9aA0Y7RMtf2wwiL7j8O4Hfv+TgAPHEHQBg21YdLCFPo9wMY8g3ONBvKn9PHAQjECeIP
PQAcERdJ+GL/4ZSmvzulaPhDW1cKNLXI4XVjh6R/fKWGW7XLcU5fqrUnoBBWxQ6rdo2IPSCHv4gH
bHO5wcWlfThgiLQA/6yRT2iARlGfAONMQn78SOoJz8Lj9VhmV1AMD8dYb6gNH6gOeNfQk8MM3pgo
lvMUlYacVWUcwPoNvBCM4X+/mmBqf3PycWo1qJ00SdHUk2fg/X4fzRXldcmt3F4IZiToj6vRMOF3
vg/yxxpXE6rAbZV6fy3T+eCjRCQTWNehEJxtp12gZYOdaxJZ/wJK0WA4oJsQ+PTE7eAu0HJSw4zP
PFf41WIBmFwNKYIC2SSINHzhsNIY/wNjm2AoYJRgKNa1RLLd5lDo4B726BrG/z7GhwEamb7/+yD8
HlG4vAUBXVemeQXsGNt2/INmSPyeFVuhoy9OlBIcxQfemPZVcFMLshjR/l8AxfGR/9/h/usrMzy7
I42RmMGl/Cd4G48SCKEK5ZfFJogQFLArAgrsF8YnG1Um8xP1EbTUpuDYwsFccUdnIGtZdpAx3gS+
PpXFgqkU1W9WAZsAuuA+QyDFu5DsAZFYwwyk5+/LxjR21fBN4NUMqgC8wXE52BSOC4FS75jO6m2E
ORtjycGR5KgJ91e0nx+c8r+PNvZo+T8nf+AywCkSbAbzf4la4IAL7BKogiijCjSErHYiqqU+puMD
fLfMbCfdm0JVTZ2m9dg3xuhB38TckpA3CrRbdGuYiLJ7ZOtoR9Ie+vgPWFXxlac2K7CdwSz5z2zk
u/ksZCHMdw/5wj9mLomRi1bjXKP7VoMfXOzZ+xx5u9E9DbIpRCySOxKbpEb/hKmTdgyrNWjYQd6+
j00/OwNDkoXJ4WZwu/Ebb0KEtszxjPZGmz0XfN0yCBchsd6i4dX3CQW/RxnKrB6mOm/Lnft9B9aM
UFRYhDYkrVAgxuLs6pJBchJR2L/4QqbDK3rZGGrRbE3RwQc+WW5oGFqXuquH1E/o6ebsCpPk2mmJ
ntNbWs9xfEl80qdnFi1VH58Uun+yly13bIpeaizE4UsAGbHeR8s6R59hvZT2Z26KwrzspWOzhDkl
k375VGPDmelCB9Dt5x12lpBNDc4u7dsSaoqu3hMBGfVnn8IlDx1CZdO/art6D4WNY4OaEUXGrPOq
Awea8+JCBaSpBzjF0TRdILBAG+x/9RW2ZcEohwTNaNn9TqRDSMMjW1T/iRTxWsSnec6UKrHtCh16
fmx6MQHXGB1bvbtDezYbhjOFuW/zz3RG5X19aFusOiNWCgIR2u2H2sCXavA17JWsQM7SU4OU/dqz
JeqHix8EuByIoajQtw4N/zb/KiMLeeAaweEj2nrk2eDLrQKfVjfrRqpQPHKwiXhBt+7xw2gYOF6w
EXWGr0PVnun33eo6dTdjYaAvXSUhisqy3cZ8suUFXEoiOFqK3EEQgd0YcDqM5FhUvge6FXHdYkeA
OmePm1delU8jjZCpncuJRKm6nuxWV+6xgFM61I2u64NJLw26uKbXklEa7ahd+YKRijaNKfses7bu
89uIUFPyu2TQQ8KfxtGjrDyByPALO/0PIELS45A2h7w1PcWs3wbdxVCsTdXNK2zt+WvKoDVo5L28
RtnNKq1bAw4aI4te7AErSAuV4vgQHD/grkbr+sgDs37B2beqh7JanMfeHyNG+DrhBY18a/Q8i/KY
8jOHzW/KtvarRADsUGuKy1obgfepj1PtYbZj+PR4JAxYSxaKb+N9AplpRj2E65IodM3nfyQ8HOM8
Z/WI1C2ykcGliGYYctkveAU12EwzDGDSWl+hvQy7RFR9brEhEDRdbV+xU5IdZowXWsgknLc9S8J9
he0WcCgDrrSCNYLIwjcQ/Eq/0ygcAVaY6Ljy0LjwM17DuF475xK8FUtspT2Owc0Lvrb9+3yMIUS/
o+Gix89ykCfF85RntCYtWt/RANCoEpRTfPo7erCVypF7l2N0nBwE0L8GwyJqTPs3DVjn+0EdpWTJ
p3sSDyZ6/nuoo4+3/88gf7wPpHg63ZcpDMSyTWZo9u/TUKjBXIaZbDhpne4B38VS1P3xMwBsJusm
/7hQckdqjjx53UCSXEM/2ZCSJxMcsOKxFlZilFwqON6SqjrBUQFzp65upng78ECG3X7wQ6TasUax
+9cISoU7CPPaxzn16QCatVVyLnxyhVLloLPjj0v7ER7w5znGp0D9jJe85MfJh2LDPk5nlkDcQSKR
YfchmE4SXlr/skcDrCNQPD05hvcjkHa7WRwlTvL4lGQwEIaQ25YE0bWs/XHoHwMaYU8i/EdyIrPy
FMX5PI3XSMjLoC4szlP8tR+g27i7D8RKLR7Xd3AAk96Tgs0IHwjr4jh544AFPi5g9I4PTN3xkjlW
4YXP8XE7iD0/jn+2Bev9i+WMs+E8M2Boz70mCSNX07KVyXpLPmJlGJd6LS9/DzkUeIPDCR8sFlYA
iS8f1TBhnXcJ/Ov4BZnbWLlO6WidhzZeGMWX52MPjRo+hUJvC4d6jzT/g0YqJcQN8HhYX/GzabPY
KeU8IVlEnyepFx7k1ZrJWIiW1xl6aRu6MFRxwIQs3t9DtccLksacPwht8e8GJq54y2OfgGHT6OXi
Dw7KO9J6b0Z8e9KjXnstZhqAxNFtP2If7gI2cjoHgnoXHJLpua1OXGCJFacQzVAsUNhjqQrfwHiN
mG9A3MkJm599tBNBCsJGCGfbc5DBP7ZswYOIrtTYYzgu5K97RmODCIz6Alue7q+kr6RfX8AP9L64
gnlznHqo2YIhIjBLJ5zRxPySn4o9PjCuFVIKfofd3o6oQb/CEeIfwHq1TB5/jfbV43zXYUgP5BIB
jvfrAa0w2FuC71DPsc/xNNcN4O6tEPcEUgzeUUCnR1C73C7oqPjA0fck50D37AyADxtnUb3jM/aP
1guKOg4IocZmVyiQwNAB9hQClOncrhwId34LFey4n9bMD2jCYlO1YqokBYVa87CgkMcww+w9Bs8O
5ICqU1tN6MUaORQiyA4bx1l+80jPaHTj6WLM8FCT8WhSARyI6aecKCkgS6ONYUP/Mh3BYJ0Lj+1b
lg6Qd1JkoKOAAr9lDL2wMIKwVuPi71G246zgbh7LhsBWLBg1aOMJgu9jJMcVttwDGeIBeCKqbUHL
T9NuffRskEyjIN1h5BRvmG8RX5FXO0ZgzOLjHIDoRZj8/wbyOFwDfDHwUenVW1FvvU7eM+zfwB+K
QqsNjmEKJT76E3DIGCgkhJrwvFmwG5+O2oonpXlFR4qf1i8x0yNjoPk20ofPHpt4Ef2zdoPTgE0p
8EQQfMBFBdqS032ZXnfsbZfJxmJ1gKuyJolETlmWOWiN/8femW3VjWTd+omUIySFFNLl2R0bjDHY
mLR9o2Fwor5vQ0//fwFkldmuwifP1bn4a2RlDsz2ViiaFauZc66RXV5mobOd+EPqMhs1w0xcdi9v
8ryWbQPWxwPr5RrAaPSE6HyBnIbU19l1eP/m8KZ9aT4BcoA5i7In3KhnC4tPUOA0H4zc0eMTYJwN
ty0tooajHOMtRlfroO0G2Y8n8CqjMr952bIvUFI6ErJmPX6A/82YUytG0k2jsrSxYfwG12OCbFi9
mUUFlFFqRJKc87mtzCmPrdXUgnp4gvxH4pYN5wAv2d8SUZviCt6KGXn+hIIMnx/kdSFXGukyFvs5
YqvSbAWgnFWk6G/yZ4MFysN8cxvYhoxkFa2B4Pad30m5K+OyRSwF0A8lqvE5jzHMsDini9SJjRuX
yIVnqKkwwxqfDpxV59wjwHaesJqNY2imO+phZk+qaHXyFE5zT65pn2SFgdM+Twg8IGP0YHsbDK7s
bSt7lzhoQAS/oQicBPQk5LAP7GCy4GRqfqEVJQMcMvhKzqekrn1GrWLEFz51c42ZbS1pTlDxnDGZ
0taM/TfR3evYzjye5AyV+ZCOLDz/JD0EiLC25l4B6n82jRmYXjP/4G8KunO8RZA8IVBxmgQwOJ4F
uJ9/+yas/4mhOAeoHES4kn/vEZEvdb1tm0jKD4iWmB0fIkrDf8Y0Y4VritWckxfj+PZYXqcQPIGg
PP+YTloKYVIora/HEk2uA9Eliz+ZvJn/LfVQBmwPZJSVu0el4ffz/OsDAciTOPCRoYCGEZ7kLCBV
CbsoRfTxucwa59z45+oJTP5yst9+wSfJ0n9nLMwbmv45Hm14A/RMScG9fsOlyGRcDYX/8cVizKCi
OEoaqJLnHRbZB+Avm2jtbsYZ9NKuHCtjz59IBVa/Su6j34zo9U5nRIRSaP1BjQ09MrOntEgdCmtW
2m0/Fs+Hasav44wvI5WH9pAGU8oSkI7UnMzQ5XLAtbASMxBS1O24bqeWyP7ggVn0uMoBWGvA8U3L
x8koRvZVql3iye38zGdsns3s2y9xuowsHFQ24bm0MbTt4DT1xL3bDuhuTldJnxvLtD45Qg0CZuMN
QiOjvPznz/NQdhDmf6br2+tVVAveiBOI8erl2lvQPMw2osay1iDJ0/gfpdY8ATnK9MXgYMAykb+Y
AxcwnV1NacZ1Y4gGOMlmNRCr41xUfWsujKcXfFEyvn7ekc9qvD/rKfwsr/B/o9PwPn3o6r5+HE6F
Gl590f9/ag6vhKV/VnOgUQ+p23+ZT6Ml8UpWGfpd9dfDkD6Mw69/7UXNAWEGZVicPhkj8pKBoeu/
6Cor9w/yo2wbFyUNGyQLxvhvXWXnD8P2dOBLcxJJlDMOKDZPusrij5AImlZD3pPhCO1/ouggn2oL
P9kgibVEuVnAOINjLMievt69noOTgr7NdKwh3qGbBKwCYZdw6w3DF+3n94GYMtJX67CvQMds8wwF
0WVB4Ciw82YrhuA2mIL8wiLj8H4Zi8spMEhEy79y2s7dgCuq0MmbQNOaEj/AkfUg3VLs2picKQyR
8NCEFkp3/hhuVejcIE4jdhTxgGjJIN/bLfCL2OaZZDenbWajdCZEK3ZZ3n+ZivB29FK0nJvaAXmS
3ftWI3YoICMABhBrW0+qO2+m7osdJM129SYX5Kxn7fFo76iGfiSpfj91PN73mi9FnT7W8QDuB57U
lh4CN3YSoE5b8T6klYH+du0X387IVXUKgR6L10MSD3oH0KjdZKnzrgvOsefDPuqZmimM9vFQkhnO
8kcnR7bV95nKOuj6nWj5Urhp7kbm8WdegWkQwXmZ9v0u6vjUJBjD1EhrnwD4g2PqoCkou+ZQE6ju
/Nbnt7m8mYNx2Ju/mUkQUWkIkGh1/GqD59lvGmgke2+w15u4Lm5CXUz7oueRRbx67zzZMvzZdfZj
y4Dcxs93Yo0/c+eB7lNjsAvr6lFXbX1s3Q7MaKSRyM61E2/CIn6ICmSRgLrfIhE17N2qaLa9AKtg
ipEHOaDoV4vJ2XZZ2N8C+MwviRjAo1vFegDlsh5RKUV/rOehs6fOA9u6fdokaauDnZZtv2sU+8DW
7k05BdQlRQg/xJ62Ts6/QJndTCmDirNcnrtWFx7sDHRIDbj7QoUD8pWN2UUDnwUBc5X2dk4yt3f2
akqyrR/5IEccNtZYlAhGet4V+/lxCSnVO3DCNsWc3nNxs/YrP2WRt2ygvVa7eQjAvEw1f6dklnq7
CXakm9f3UFrCbdd3X57Wu4wBOkwF2wrHdz3ECVuGqh5Lb9RiRz8oLoQdP3LI2dU+nw0Sdmeg2Cq1
OQtxO+jPBZz5jR8AtrIZCCcv2ExNnl4B/z1XUt3qlZWfW84JzM/oYibt8T5RnI5Q9V8UgOOtj7fG
gWMzBZzGp8moGg7FbPHRJi/vicqcfQQi+qJwCLFlxKYt8j660FVofwQE0WypKoGu7vS0dYcGOfLS
cfZdXotd2UmmVCDyNMdJ/w55oeUs9h3S/G0E03RYnX0OlYECmwuGP6vIs9TssopfIhWYvw8cDiro
DhgZU1Lscx0Xe8E5EcWU3kwJkqbmeCHRvh4FIT1Ig4Kkd422JMFvvRElyy2TML+IE1GdLcLN98A6
OYZ5UG+f1tYqeX0rqi59UkGYELZARdy6JdeAQrTZ5cQ166FuuvAMxc18T0IwPMDiK3YgrZrt0wYw
O5wjfpPKFc6FxoyFYGv2cg2ReTfLPOCYcQ7YRgvozf2U2dH3JvWso5fwqqvFs8A8WUeSjlgvQET4
PyyBnT/GqDaQr+H0CIvTXJKy3zqVHV2IbqwuVQoGz1u8s2DO7q041RuLMPUyyp18T3yTbsdVWMfY
45zWq2dfapWEB+WzySq0Fi4tsH7Ir2O+wDJ9h7oRbOy1Ahcoz8KkgHZmLXyZPU9ETa6/VYNwQVd7
aEM7fXc+UwTbqQqEz5KW4ihq9N0t0mNbFdsYt5mls1QenkWjc5O4YXC22pU+awaMSSOnaeu1vDap
yBQutc0pUk19LAMsWKnAhDzZJjThEVgzhxbQ8gTT3Lrlu5NrxHvErvPkjaMzfeZHVrDxEAfj2pnZ
TO3SEPrBYshr4B9JK6pLxH2Xq1Hlj0iuMDWaE/A0137o5bu85CvhZ4QHiaj5Xi5Dv0NhDBMoPaI4
KPbXjr2WO2CKxVkQtY+t4o/LMdtz6NGRpoZxIa0iPZAjegjI0u/R/YAH26q7spb1PreSa2ser1Q9
oCI7B/GFThcE+ayiL+wdcEHoePmMRma1WD5q5cWKqo3J3SFgIRFzD+yejNLaZfdIXy47u8lCb0vS
5NaLAXL3wdxk7zUIzIuUOl6wAX8N2BetZTnuDcpik6BLd41uiR/FG98uYnXoQJ9mW51DBFx02PX7
VSaNjQveWhdNNH4Hbln/6MPpAd37etzE7pI/Bq1rrT5WAizOloMxo+vf1QewujQ32HSg3rZNBv2j
zKir7GKuoh2V7+h9ONerdSjcau6vciq76rwKZV8eyYQP1hcNPW+bjPFUXEZJ6CJQ3xW2v201qK8r
b/IdBM6dKrI+VuS9LhLl3/7kir34rD93jDBF9hO/hho0KTRfmYDuNHosQhJBJAvHo0q1PuvW5DHN
uVzcKrgdu9plW3HqZMpOf/u5r6vQOG2KwBluBqTZQCg89Nf+VKilo8OhGY/2/GTsOINumv+oZgRO
lyZ/fPtpJ7HO89NMTsKRlNnplvP6aetM8S1dq/FYaDaI8QTCPLL21CnF83v9bxDwm+YqNv75T2vy
SxDwf4rv99//3UfUqMA9/5W/G6tImuPh36NXQNxmsgv/CgCC4A9J7O8S0IFd4d/s4ZcAgCbjNAr1
8P0F28kntfKvAMAVfzioe4XQU31yQgDi/lEAcHJM+BaThLCJAIw0wCnyJ7MbhytAWsfQsiRSople
jyPH+Den8XSfmsegB02QQ9CK9JU5rT/llVa7x4lYJ+tI1sK+pXwOtnMUwYdyRornN0mM0xPIsxBv
cUHguKTrSGS9fhZrQakGQdCjtlFpFX43vUepAVbsKpbrxi/Tl/j4v8p6ufavr6eM2JonAPsgo2ta
v/78ekveey3ZajrR6A5bHLX1cIntieFBwj30KM3N4Z0gpeIcBCbRKEqjhXXm44FVZ60Xj1tvmuRs
BHdBKmZpdwzrxULBPezEfbWkhtPXh2eAgMOzee3Ss9LXzpbSTXVBPaG8KXK0ZQrk5T/bg19doOjS
HNDySq8iPaRXMkaVaefGVXKmW7CZadyDBhn68sahGPAXzPf1Lslld6ea+L0YdbqfVVFtR1iVx9Vx
8/dSYuy2SeaON04/lo+ru9YfVnfOPjuCVjGViIoDlz5ymmmJVnBdzTgNEUI0a4uY6CRIg4DH2tsJ
NJ9icPt3yh7qq64JqI+Ak/wuitg60gkH3lZnzccWXeV4I5cw8sHpOfVDH6Df56/lAgd4TcaNaLlr
N10gD8Ccuq9pboVzvluSTvXc33qmZPQ1pE+i7i+TqskOqlKA2OeIfY6WKnJiIJ3L6n7sVPM1o9T+
p9F7/RgCBUy2s+jDH1kAdmRDjYlAr3R0nSMJkdJyYwqA0JLVS+5zJGm5qytZfMBnDXC3gT9eKvAp
7zRUjrtAr2ioRGkHE8wwsrMVDrVMM+8D1Z6PyYLYfLRk+mNCYLTvbdF9BSdFu5NFDIdg8i2PMNQv
f3RlmZwlVfKgu6zZxeSp38XoDoP1X72k3PdMTlJFxfu2KNc/0Tuzblz0tS7FSk1k0y92Do1tEtYu
T7NIbKya5L+feufI6kqUSKp+7+o0vxRZPP6Ie3+4z22dFfs1Xv1qbw1peMEU9EA7/Id2KPBb5+6q
KgQ8FVX8EO4yA0mW7yJrWDY5gWzYA7Rto6Y4s5rAlJrKZdvj71OBlWIL1sTfqGZ4l1mdJMweYnKD
Isi+k4aM+LD65kaju4O7o6Eg++3HaC6cSz/pr71lnm1aBCjJ1ub0LACIEcmTaE7Y019LiR6311nD
e5B16/2ATuSWlfXuGwjrH0Bck3tch+FjCw5kiwDER+pM6X701i/WiFq7sybO3tFrf2Wpdd3PoT9/
qqpw3MZ2OB10KW+qufxTuVHtHFNIe5Pp+DMl+qHyU9QhomkEf+qPqHkUGx0YEeAVxsUuj8ucuqUz
6hyd8NZfL4O50Mt5EQrEB7cJfFaxiSwQp3d5P1ObRupo7OeYiajb3ainPrul30wQD8WG6lgwzbdK
D8k+tHsV7zy4XTBdI3KMG68V/iYcAoSh5wmRlC+LJcHqkLh2oLQFM65AWlg6OPQZfVMkyICBwm0+
r/HHKfcMqqdBVf/Kb2H6bmo0QebrGEpc4G4av+2Td2FkTbDoqdl6X50GojTJTRy3ZA9kLnTuMiqD
3gFKmKd+KJTI0ccdgJ1c5Boluu5TXiLqAkKbFhRfLa/JP4VTmZ51osIM16XyjpMYijsV0U+HUpmD
FPg8+u4F6jT4zfM6zePGo+vMmTe40N2cqL20l8U7OvQaUrAoNHD8cg3tWyep8bz71vyxivzok9bj
/ODjYgabirTRAXKse14XSItsRiS5UZcp5HnTi+oC1HS4H8pxRXu5jaDgwO6r37VSQuNVk7IP5J/q
XdGlELpoRbGtemGaHGgU/a0oCr9BqS6Jea3qEyDACKJiZY2wFKa5vFlc2fyFvxhcMpCUVk9UJSH+
heW6A3hAHwQaTtXnyCGEH2gI5X8vSjgRwHcmUK+9Km+sOVdIKRDd08kB5EjCZAzlIzT14o7Ycbku
SMiBvlvL+lNcJmmz6ckj2hiPnIADxcX/9QKfVXh/6wVKXOv/ngrGCwRh/HMWmHoOf+PFCUS0F1Ff
0rmAw8F3o6P7txNoNH0BmNrotILHcX5OAhtNX7DRVBZg7zw13vuXD+gZuV+B0BQ6qiiLOK78Jz6g
a9yTf8dKz7K+NkhlZPkYNTHTa/cFQLsuy1HIvxKxNtkjd0nkit08oxgLp3bIHH2XEf8Ph167BaSR
nvLUwxIVDSCu2qtblLYtQ1qjeEgpF83ESMCrCoo8WT53okQncdvJxifITCO41dZ2cieUcKDojlDz
YCyPvfPBVpCRu00sGmv+nAwjHFEUlmI07iR8QOqd6yi84MztY9i2m4WrlKJvMS9WEB0qWkw16Vb3
JI6t32BrbRND/Tw7xFWuA1CA/3tcoaezUyPrgjrS6v0F3mgKC/DUCgbRhjsM1yiMYbqgFGSnVfnY
+l2qb0FFGxlDB0vJ+6CXHC+ff9pb18/P/jm2dX4ZEqUJ21MU6MBbUq87WTCVOQuQ4i7+YRcCKEgj
IVFcgHkw3ImEdBIY8BKxLxvt+wTKIxQ3Qk9kI0QD0BsEtAHNK2AJ2QWXeS9oxxLFq0lQLCzFfhjW
BI+wI/2ygLzJEVle19zmYyWRAZkTQU5Chb9x2+XraUabF2QOLSOpbNmhz1l4vQmjhH5CVl5Uf4kZ
RsknWN1W/bEsonq9fnv2TmrcPMhFKxuhNo86J7GZmdyfYhGNjQ1Xehb8cFltVBHok5hLYFiCE764
KpMf5p6Ul6nDegUg+Ya68/SRmxbs/dsjeR02UDFkIJAghE01B0Ht08K+7cZahEvm/5j6oPOvPPoB
QLLpSgu24AX+2ErTr7ef+Do2Mk/EmJAqIORzAsKjk0l20qrIyU86PxY77lP5l4OrnSTnUTOyF+K6
Na9daH9Eje/tB5+ESObJkCIcYhwP5TCfssDrWae1i53PoOd+9CTfSnVMw6j6XCC20QLrAl0bNx+W
cI1EeVmnXWXghlOCLGbWq4aaRVlgOWhzQOtJOgVkIAbkNpkqp7jMp7gL9HGcJbKNx7cH/cuW9Fw/
8IAgKOg57JmTMZPrs5CXUO5DQZEEGHOrG8PXmILVIGP/6bPY+L75xwG+EZzq84HoRViOqtYDDKOR
fgOZKqAgRI6VsiXeftQvm8ADVoEMNmI9NpXJU4Nmh3ngoKtZPVR66JhccLU5cp62tsBo1yVdaqAV
TzVshrefa/86nwir+iYxZjsSpsKJ2YosqAJN51n3FOFsZ6VW4aUjJZWgAXqxtV3qEMWRY5Kr7+hd
oe2za7uuC6m3WIsz3aZAO6HmwSFZB+TkKcUd3IpE4juv1GAlnl2d/xrVs9InFsnIHlNuZ+FDKrBk
dV5vWS+em64kWXifBKAJ6QoS6GG97pHQYX1WjR8/0QqrgRECAjxlf/QVbDliDF9rjGWYy1g/sJZl
9uj3gpnh+pM5oMDJlnX2+GyAkbXDungL2rtf+jiE7IgUBz0XBkpIgynXGTV0ruHKtSdWJCkjY6Kt
HoFyvXM07JMbqKbD8nXV7GQfbYY1Yi6cLDOKDGJNDaDTka3Hjm2TOTUpEPoY/uWTm6eXBTC0fr1m
Q4felyqtOHEdtCzGaJLRFQx6yhdfYHc2WbUf/QXZ23Vw1XQ7PXGa+ow/AQSMFgVTkiR+zZo5yQJO
bFO6CRnXbQYHHqNCPGrEYmuKhFDMNYxQdN/6GcAceo12agBrKXCu0j/zpiUZbga40lxmpPwNT6kH
ZQQ1KotDHv03kNGFokKPgFg3/pWL1En7lR5ucPIjObXp+0JWAWRJmyYb7yC36PFiRBOGvUTXKHOW
0ymFGhZMiL+iuhuhyo9QNTIQGJEmIDlCExv6fAHPfHkBLxue1KsVmOJsJ0RkoPieqNh+/RIbg/mC
k237yEhPp6rRJY1GDMb/7+8ACGN1ezeN0D/asuVquNhusnrMweimhpK0NAmGWLs174TGrplVmecz
M+cFzcgHZhrD5BdV0Y2wXuwEvE65dy2F16abyGhQNlq1vJ5pvsd2qcOBW8sFl8qmySI/Kz9Wg1cr
aNsuaS56SnqZw5ma0HBk18TAflkzly6B/C2oXZE6DPGQB+6FJZdUP7TlMjGHNVUGnu9h7+3oU1AA
i6GNClXjYj6PyDgYxOtaGd8tsxeX32kfb5GXyMLGB/YOUL2CG4EcGCNWzoQV2Her+yTL7URm/3Zu
K3k1otAW6GDYT5JvqXVt8OsjLQ74yYoHhTVGMWNgSJq35w/nMTNjkSGUXJ8aqOII6qAFxrZzQf+S
9SBDyfCyMg2M3wbcgKpqb6iRX9KRbkNgEVxtMDR0RTFz3KL7lD2Oy2xoiWugzJ4rcAHlMRsWiD6o
f/hmixrXerptgop/t3ZQcIBVNmAbcB1XvAxwwJxz3WnTTGZN6Cj5PaOybo40FCS+tAPrw0p4PX4j
hcXGdqdbRYaBWUhqNJD1cVpEn5XvjfYCX0jZvmN85JXo47mlBV9qaLR5CGz5uAQFBPJdJm5ptJGG
084OJBLiW0QxEwr0viBhgk5R4x4GSq9SoHmzFgnMf9Gs157WC9s/6Mlay31YkrYAQv3Ep/Q9b8q7
TULI3goK6ZmbfoDYlEagGbLRrHCVogpvw85V/WTRd0gU1C6Xrh3qfrsUfW/NiCb1ijFGVs/atDJI
a48SJfQItP+gMcf1p5AwXCJt1tfhQi8rkcJ13GOIMTf7wY0zWAtxM9Zh+DfAF7X3ITlGbkZ7yHgT
5JhZ/2GdPQtUKcZW885IfuUr8XOXLEkSX+Z1MtrqaljIq7J5UuRW2YnDrKGiwh4z+1Kgqc0eitwU
aaZ39Vqv/K51phEE9+ohwnrXt5RY6aqasx7VZhGWPbZXUJEdTG5WtSOrVNkSuV3IauXMd4WtMFaQ
dstG/luksACmgxiamU8SwrT8bugiY5dyMZl055AZjxDAXYx5auTiM39DggDM1cQschZsZ+jZUBNg
G12fs/pGLToAoiyPQdGvDBzyLPy9rYS0w/gxl1xHNENS3PKQvBtOXiALc8kOw2gUkRcfPIrFpdxp
7IMOEkt+WISGboWsUenJY9MOFa8U1F3dAa4Dt75SUAYb8lAGLdHISxyC1TeTA4LQrRE+J9vb0n0l
yWbXOoeDuiL/FgRuvGujuYr2ElnK9tMLX7fm8tf7Sc+KEatstpilGloiBzuj8G06C6SjmcGXbV2m
UB0wMhKiskNzlcU4zqhCG3Pfw9Bf72w6GjHHrgLgTIdvjQwp55PCOidXBhFIqw2kQhqMOSlmd9eH
cNItej7ZGog7PWO7T6JcittX3Em/aqb84NfT2Dz8SqBEPjJtv5F29VcafP9n7iSaCAVJLrBTJIVc
b27AgvyWR1lwrSKiNkz2tmWNfsOjlEoXDgyvztLD11dsyqyV+WKB5nF0BEHxv5MqQ3gTojtEzkpW
7Jla6QP2moWwm1f0yjgjCcfF5w/qoif9RsX6V5IlOjPK6PApBwz9G1RLYPI2/cMHBW16m0QQXK+f
aZcQ/LusPhON0jTR+pV9KS3Zr3dDxa7evOJgFqgLdg3NzSD+LBsxqcbf/T8RMjPPHcftCKxBbQxz
aRBn/4CWWQf5SAnd9qiTo5DkDq4VX3UOL5Ndv3jfQhcIs3+c47KujfZ9ai7UpnTLxvs8a69p5K6J
5g6do1qIGB/luZEAfe5nDgwEAeNr0jGCfO9Zh3C7uVZCDAmHu6WLG3ctFzjHIUFuDtNQesJ4mKml
Izs6ZLqY48K8WDMH79Y2Ntx7WopNXD3UHAzjb6i82FnPtFJ852H00HBZN6h8mshBZTZda9F2nky/
g7EtU/+LR8s+hoIooYGNQFsi19CMrYeZ9Poez56WyJBXz6Tj4QXPAt/Ngjs902f0XRak5tKIrJl+
Sjs4o54wUB9/dY8weWhUcKyoa2JTyrEUvCh+SUC+CZXezhjEsqBJ4GGmBoprMlOZZ4KQvDE3J5TB
hZF2caJ49qhWVa+fJpAh/A5xFnqgE2/WEWamp8EL4++hO2JRcglyBMH5zAYBsasiOqR338MOkfT0
7LkzhDOMnX8/Q8SoD76TqeoyrrOJaxEQlfGlqkYZl4VW6WaOBgh4g/04Wr3Owx2Cp2i5AC6jl6NN
uSRamNtQdB7Tjw03lI36Kd3j06aCW+rlBpM2LDcKq8JkLPxwNqO33ch0a2limdGoU6fIGD4Wo8XE
YmYyMwLYTiiVHf+eibWFwLwZG3fFI1VVwjfWFAsQFs1B+BjVNAueQwpEBT/go1cukfelQH0mR5vc
LCMXpm3fEf6Nw23QRgtv7Gb0qu2OaBIpNG+qOJ/m5HpFRi0Kv0658hDARGEpLudziTs63a4KYY+E
8lZjkk9dN05pct6IyjgVYqBSSZ9CR5uYOEAY0f9Skq+zly0AmU7RoJ1+fTjOKKpzXQLUA9N0FE3c
T8H1OgBcSS/9SAnGo1dpzoHrdob7P4HFmm6LXpojgnK9SXjRuosPRBNaKt8zuyA0TlvKdEh3RrBx
nbPWUSinmi6c5nZF5Dfm0jTkRH5yXXBQt76LRJfRNDX7kd5HGZ61YAayx2hVFT/w5+bTeCUo0MxF
oLgu7YRxId2QwDsmoYrIs3Hm3caM9vl45APVr9tinGsWFbyPO5SI6btT/A31nZjSMc2E0L+nlMFe
KLapxifIDrKTZu8WlRNW78vZpj8j7dH6wEYZaSiB6++KGal2gGXWBLgOQlPHK4inxm5ZbxvXOpxq
ZCxiFabd96mDtVZu+hzhbIyLniVa3bM90OQ88hz2WUk7FGY2azwiNoH0KwvSyxD3ksCTdUZ+b6Wf
yuwQPwF/0AhaLBAD8u9TYi9MSvTs+fSgfvE1elCzvG0KRhPH4CUiDoAp4xgscSyIvqq4dfkpJmZB
XNBCSfvBncZ2vRbWJMTWTZqEcAR1UYhQx8Bv3PHWXwsXVrI128w/NSYTdCsfUSxSIottgnxgm8aR
j5ua/RH1UcyqDSUJXaTawUvRn7ibPGpLsClq6ng4IdiA1W6Jec9b1YCMMvED2wmAMW3F6CG9GlPZ
YJP9Y6O8hYIeAnNs/SPgEWqKGsanfng+etUE+xLFdKsMUfaHcQ71fDdMKLizMdCCZ5hW5GqzJZUI
Zpq/y2WpWiZkNRG3R8McJnJGqJUjTrU+bt77lGtxXvWcxWc031jGG39RK/rtI2Ltx4Biet9xsVkS
tQV3QURPHfwir/maUA4dtiprK+OJOpWDFd/Oz1Hjksc5p7TNJhsjhcM/+kgpzljnPepTJgp8DiyK
aDWDruFQ6njLKdPUqwZaUmcXEhUwNjpBkhEumZOqYklTezRDH6uFm3C/JGME9hLkooT82JAc4YOr
ZkdBsjYGa2AZrQQgZp+mT8Kf/UplIHFR76CbronQ9bPlCJfeOLqlTVfW/Dc5rv+QMwKyQ58NCjrK
s09ThsFiVIrCYr5fosHEmVNiFYm3s6Bp0rCzHzve9zePPM2qkaZCFcqjqYeEZ4Lj9DpNpWmLECDq
MNx7sD+x8M9bowgsk6t8O4P366MMVsmhX5oRtwHJ8/pRqLaAICY7cY8Gr7FPNfyFCacQY43tevtZ
T9nAn+ouChkTEq+u5yiYUb9WpXph94WR0bpf3HIkkEHpymEneoNMOIZJVxrGKT21MRpjJT2gHyPq
UUGxbQaHuJsshKlsgHc1GZ7+2TK/1D4quOvGRVJez50A1mDmp7eH/8tUoX8DHCi0AXDZwKvM73+q
MixdVA4xQlnfEQOn486eC8qEhVyuhFBvP+qXPeeS7w4pBVEJgsdxmjrGjUoREvKb72ESuKM+RjrI
5jvaaJkjAjZ0/u2WOy2hgHGyYUA4Hs+Ea3gK5+ogmwcxtYLv6EEYGzUsKVnEEZkALggnNHdWFCKq
gjOh+fkvZD1E9wFrV3rnb7/76TRTNYUUaYCWkuP2i4zUXA3LNIex+42cBHGzTqB1PwTgfbCAbz/p
dJYdD/0FCrEQJKHMuKfJ6xzHECGrzP420kgnfz80hQnN00y6XPKJY7zGtx/4motHgQYiG2lnirzo
SeE0neygIQtWjInuvnUwwtlBtCAwZg6jaDqERV2LVANKf7FOoM7kXsLN+PYATrhBjMBnE4cCLQZF
70bPPbUsMk4Ku1HVtzZBVKLaU8ta8z1ZjyTM0IQ1bsvUJcY19qU09vslKW55g0l5lT7KB8n5/Dw5
L60BSf1rTnGNxBHRwvosngR3vw6Q93QHoBeb1M5hou/V7JnLctJjPdVgGQQHf+NinfBFBjWSPAKO
tMwp7hspuj0M3dQZzlNKywFa7jRt4TE9MBqMhdU5iigG+Iu5zsFR4NvAHTZXfNN00FK26jlB3+Pa
YzVp+2KcJqTdnzw+xzbOcpSVpu0USg5G4SmIM9ovXjgTglYkWaqctOzb0//LhlMSWJTpAxw6/0Eh
bSSySCyx6q910rr4rDH6UgQc4ToYD+AlZf32I439/tnkGlOLUjA1GtTyUDc8KdBQc9ID8s/z1zAG
zuruxzT08/cemnG5dSWeFa5kEY4EUYuN/ABJ2KI0o3l7GKdvjryyFFhOg+PkzD2Vv3+ynZXfVjNr
mXzNa9KfF2nZDeVnkPQIZTv98BvK86kFMVRX5ZIp8l0kSKV3ssl9W8Rp0vT9t8mQ/u+8TJltkWWN
8azefq//oAwHHZXuK7TT5F74BRwezwv9/arJ+Vz1gwh2EfoESL3FpFGJdNNs5nbYUPAu+Y8iYcO+
XDw3vCNY8zrg3aR1ScEQ8pj6fUOrF/xQe5XGUU9jIhR6rHIqkjozSm9ysUwaIBhg9yXnUwDDjti1
pDpyO1m2y8tZtCWTxzi2TKXInkpjrwkI8qU9RxI11cWhqkUs3789CSfzzQzDrnZRfqACSVtLcVpV
o6dYiND68nksUStC77imVAHmaq7J0739KPdkP5s1xXj5AC6Qf8SOnuznuW7Iqdoyug1k/fSs0SN1
mk+tcfVHTD0m6Ln2XjyrwFVLZbKkLz91E43YUwIEqB9fPKlMPpNY0EgGOiVykPO5lcOCXy97jipt
LNKmzOcz7Y4ETHu66xIepzC6CUteCn9Ui0wRySoyh7OzBmLld1NdmgVfvYynWE+VePWcmphsMqAI
LBm1TcqPz4o7asLw17uhS01i+aWExolk72bUPLj3oogsh7vRdjmTAnl7SoPXy4fwEzKVgMUBLCF+
IWCMvvZrWt4AFCzdt1FJV18g4XuoB1MePfp50Ehy/AmC6HIJ0VRH62LXyKg6lk5e3E1IHKEADQWU
omkM9wlIIsxKlGs+R8Sv/XWx9FOyTYIJnGWY3ZSVEg9QIPtmg/JTorfUcvwPkxfV7xKR9u+5kZKV
aD2Z8p3VZ+6fK3Xk6SLq5gxBO2CWckfWML+zVmsgOCiAJsJu6a4lt1J+kIXlvle6mxDw1+2emnhx
lwBNuCgKhypB1gyorNX5TAlvsItv4AC8dxqx6RQ5+VbYECY7detwP39vktr2UO32E1IYcd+foVFf
3c7KHe9S10XhFOKQrFBJ9Zqv+Rj2Pwqr6T75su9xi6LxmC0j3cooUkAVo160QJALU2szynK6QEdn
P8y0c4EjmGV/juhEkDWPxnw3zF19u6JivcP9NIruwPcRxBE3ctDiHuGE/putVvk5QWFjmyAt+S5X
fbpHvTh99/aO+GVD4H4ZdBqeiukpfYomGL0+rAGPlz/aiubDYBcbmjuXLi0sfmM9n77p37cTW494
ynGox9PNnnvqNLZanDJ3UENO6J4FuxRXACu6qYkDUrDfhfpYOWX0Me0jC3w3UlXNzp2atDhDTdXf
LcUAGgoMm/+h87vwoqJhzmeuoR73YSyGu7LkTneGqmw2zmDLG1jP1WM5usH/sHdmu5Ej2Zb9l35n
grORQHcD1+mz3F3zlC+EIhTiaJxpHL6+F5WZdTMi80Z2vRdQqIeqkJxykmbHztl77VNB1/JWmZP5
7Kcc31YEdOsVQJ/o2pI+t1cT0qWpkTGiMgafflPjT+8pTuIghYWwNSJHf9PHzsKW6Fv/Vonw+Y18
fvuUaUtq749SppLWm8A+ULzzrow3vgnPcuPmixsNjq/7+PMb/f1i+tuHCUSKS4lF/fxjNRjONmV1
4xfvri4k+qxRf0BXa7YrKbOzsq2es3dUylvGs2hWf/7ZP4jw+PClDKAM4gEggdr8sSQwNNGONqL6
d7tfnrI4seKdVab5fpzHN+Bo0K+hoq57MwL0Uzeau0fji+vh55fhLKvbd4+gWMSaix7EQDjm/siW
MLJQMj6ICVfoITnSTmtwdXn4eNYtUxJ4dDaJuUJ2IxkgWiUhZZZyX9K3OqvKhb+PsUG7no3I3lvE
WTGfQD4sSYWAdJ9p52QqxGkCMl8QMPFADzS/hplI3JTLYGwKZsiy5wHgcRiIyhd3lI2q3EIk/5jc
NLlYokp2GZ3ifRKV1bV0urxbl2Hbf5nyuH8EoJbdasUCGHFHY9haZoe22mqS6GHIfXzR+Cn5A+KR
xE0IdIwARFqnkCnZE+8hfHinJJ7sZ2PBC4E5hVD+D+/3shn/+N3CPKAGdTnNCnNZaP5U9fW0hLnv
gvjAxHYu2A7TpyqxJpTadaFfjGFRjP/8dv4QRM1ThVV6Ud2iR8IqiDTu+4+EL5Q3kq3zW1ql9pG2
GWaksJ+0KxqV6ZZBRMdK70TNO8Sb/CmJxu6UJL5+SyCktf2Ha/mbR4tKFE0vkixT/KVzZJkATIHH
Zt/g4aBhxzGUfkFHMAEKBUNB1S7e57Zfcom0L5NKCY2YXFX9k3nq774SgFAUZhbaSGxrP3wlaHFa
2c4i/xbiMerXLmF+N+4M0u2U5GSd6DNZmHVT9NvJjcNN5YfjawxMudrH7Ww8/MN38jePBInzdC95
OBHG/agJnWU/qBKk+LcIk+d97RrtnZlr2lrQOrxii+kvfV53x8ou5CEfLePcFYI9QeTdeJOQ8IPk
tQAXmGi99YE2u3ZWXp1k9z+/Svevd45DAosvFB/xd3ymQTpEMnOTopHREB2XMvy1xHGqSOIGRg/8
JqM3JUuiPTuHLu86jV2H7ytK1nS4fD9gVC3jdVPi3SAlVC1Ne4YfhdbG58xN2n1tWePF7ePoEDki
slclpAwgepNhgvmqMMOvGgPfOy4Bp9phfK+2S4bzGcea4h8MQjt93sZpHChEcKFX22ig7gpKA/OP
ZEDPWcCSWFDyOifBUg0p03dQv08QbqcNVWR7D1GnOMQyt4hZEwABWUMY9AUu/doby08KhuVIPLHn
j0wEOzfPo4CgkOo8VH7bEpNbuSii8YAbB2RFkOhBXZrPRKomL7ilug87MaF4tirFffHzu2P8ZdvC
Hot8nlcczTSHyh8eaCXJefBru/9G17uOHtndnDagk0iUWKuri+nC6F4N7UxKrdc45Uc8k9i5mkPY
BztLlO2TA/DipIshezQb4mKCnl1g26RNzssQpSIgYQ9v7+dV/8dt+zBV3/7P/3p7l0mxTloOKV+7
71wTbK30wf5no8WhHL63Wfz2A7/7LHz9F2TxLJ7LqkFX4XfSju/+4lKcfq6rnF7gmv3LaGtbvzDd
ptdhs9xRvi49sP8m7dBY9XGf0V+3wWu7/47JggL1u/3NwUVAa9dyqV98nSrWsr7fbCbZdaoQiXfU
UdFdaTgWAKqY2d3IKeVdFmo+DHDHRQBmFRETIqTsYtH3eUXuzBkoFK12gxIdA2JcTerGtrrwKZvN
0L6qk3H8GndJGh14l+swCIve0gKUoNG2J+BkE465eJqcbrjtm8pqVw2si/AYp17+rtTknIB2eU/x
WKboeUg1kQxlDJNwrHKUQWcNh9i3k4NyVL4h6aLuVy6s72QhTbjvWJ7zb4UuDlGezxeijtQzkm77
Dhd6j8dJVeEHIUbymjP+kg4Zs2uBFHzFYFK/2WGknseInBET58aHxtgUuky0yCGbUaBTVb5cjxNH
w9SJxvMsGgP6cWNPH2RaabdlkQ7QG+lbXJRmsjHalXBXETPNBM2EZZ/MOM2QmqQzFQ36vfhtrqIC
n2nYIi4P41fwMtEYWJ70dq1wYCrSl8jvJyOOrzk1HZySFO09eQLRLpp974iwXe30cqxoW0rp3ss4
mpn2oakTq2mKTRY/w+yRwWaFEa0J4fDfp0XwHExeI/QgzlV/BRCSIIMwq499mIGZaA13JomqdIO8
5szckB6HSHIC4aP7lUe+aulD4laiv1NC1nt6veU+0/T2S6whASK4VuZlQDJVdV/nQ3c0hEduIPCz
29LPqRu1qsgx1jDzXnnRnF4n7lRibGQm+5L3Otzz3u68KwN9YbyK52kE/cN890gjnMw4hvIpxKCi
uS6QJAZEQdbTynKrmjHdGANh4f0+dik6X07xY3TjddVHy2/p93o316SJelb5QVBobsPGgM8O23nu
vhaN5cJDCb38KezH9KAsEuJBUabWoSpc9QbZ1eM4xcG8rApn62sWWUxoma0tbm4Ll2RiDNe0QKP0
qdazcFS3s4aEkMMX5/xuJwyV3A3gUG4kGc9G/s7dNQfMArJBRbMa7SLWWvyxiEOSCwW+DEmiqv21
RD+xMuxOvQ7O4B489tbHyOMzQoauQO/vbVS+mwEVNnYFw1DFPiwM5HRlKFcFbyi4J1Mcp87Otq3M
JK/3EsVZNqgv2F5EYTQr2wcZQg918QouOhumWBweoRVxPGAHjyzC7TPjyoTdfiaXBndjad/ptr/P
Ca47zXRSgklvAHughti7Y8333o9EK68UOerrwmt4Au2CGD/NKSd33ba9FVgcMLYgPLsjwmZEyekk
DtboD6femombqmW2q52+5xgt5/rKbWuiVtNe3k1GYcOLKV1n56ZFd6f57e0c82JmzPZpaT0u+dFu
7mXvXlPa69Sl+1WCSH7QevJxcGWJoC2gHSWjY9zDCmLV8mSRE3Vpw3N3U0LMQIYQkxN5gTJtxO59
dmPZxZNvEykLmFlhVraQ2EZ3rltgPCrJoQ/pMAQpXSTsX23u7ZvZlYx76W1oRGg90HCN17qa/IMo
7Xlj5q7aeWZq3rkVnBmWJxg/duMchGPLjev4HGAiu+3Pjp/pG3Tm4wl54/xs0fx7EZLo1DgDgowi
Oz6KvhMP9Cf6q2pw85FFqmVNoXvIWpk4ofZVnwki5s2P5uslDHCVFFF6MyvWxiyqvH1Jk3aP8iY9
EZboE+bWRuMiqOsDpJQyGFonCqIkqy8SvctONNK7yhrzjQY5VQoxvdsxlDMT/brbyBbFMq9hEd8O
eYwScIa+FeAl5ds2EcDCAdd8/2uSTIsS1gJIyk3oRiR0WnEip629TmnwvysdDppC77+TnalvdK+i
MrQFcYetJ1/ANHs3cRdVE4ytonuBOLo1IbhfnGwsrhEoJetFQvlAxZ5/tJPdvQrOtPcCcOYtkKto
Q/CIvs0ruz+ruQNPpttkQOeZlm0wROUsunHS3ye2VR69uLXerJZH2rLq4TSadXH2jKrdkwBhXLet
kwVjV/e8VcN0HxnS9VZSM5JLp/zupKO3IkwzD/d67KQBEtpsTawCS2YeXWM5TvdJqCU3GuEABEYq
KOwRa/7aSjsT5zaiZwIwKrKmslReEjMPH2MSPci9qZz21+mzJJ01lZxMRsn7Fu8x6WTG+EUSrhHM
VjU/WMoygypkZLDK86SLVqJuH+toME9zHA4nBJNLUe3qKc9bHd8ROG/cm5EyOdNh558GSF+Bi6v7
uaqX4DFcaTdxWy40n2W1Z0cf3+Kszh+s2F4oYCidNgMxeYFu2nOQ8lQeiTm77fqJnOKosQyYfXpN
7KvJ2RDIlP4yaVFe7MtRNMkzbZWw6ALw/z07UYbz/nouY0VssdXLDaOIej1ZaiS/UB/nd69T7ibM
piKAPM0SjJ7eUEB8yKslvaDfDbok9W2sd0k2EJkbJeGBW5mv+6LIb61q6tZOIY59pFXrGlvkb/2g
/9TH/1Qfg7H6WXn8X01CO+D7CvnzR/4wIuv+L1h8HWpQZl4QXilCfy+SDQNSDZia33i0vu6a/yqS
LQGNhp9Cj80wkv+Ha/i9SLZwIpvQSPl1i6mM09f//d/fWax+44pG38q/87Waf6mR6ZVZ7PA0+7ge
quXva2RZi7ZlRR8Ih6jQqzO+GtBIIot23FK/KivlmZK+qkBBustMCa33uaMlbTBtqWT7YEq7m5vV
Il0xNzlntGpIsfAXdeXdJ+i1QVwEfVogLAqqgVpga1tDIYkV9ad9qg0D8iHmGaZUB3JGWWl530kA
7KpzkU9psVYqYWThs1aenDAdjxzblX5IqarOkx2GD5QpFZ1l90VrS7Xj5RdLaA3BMk5andJFHyrp
9hsrx8nMh9gF3BQkMfgECs+B+DnaKP5mYBg3ABuYgce4uTvezZly3vSKonHFfECdE+iYzcaMl+4d
A6oEdagV6fmuGFW+Q+sLKM/xy+TgyqgWFx+JHC6kSQfMoWlEA7q8mruuyVTPGIoBYyztbF8xNdmm
cyOQvCF374n2SMMxkCpU16YTFq/dMKFHduNC7eguE/bStqxs7A/ETmPjmFECSvwmTq1eOgr0p3Au
kSA2UV2NByRR4xJr6vCHEknbmy+IIWtiZox815pus7GNTG3cqKoNZK/NacAqWq3p3A0bop7iasUK
4xyo2sWTn07jib6l3+4QXtTdNm4bPV8pHvU1wWGTflvDeTNBMcid1eUhnRVnREKQdgJSe5pqcHak
EivPtZtyrfdk03HKkHuQ5fEaZ3rvbc1hGDZDl5aBjEyFVc3s9KU6qyonWARJHyJM9LcZGPU2c3gb
twvkZaMX9vQmDd83t34jnV3PMeHeKJr4ihCf/AXbm7sKdeZ5MDCjjuSpONLXZiOuCQ1o6FrTSmuo
wknjQHHBQ2OMhtrQg623kyL+GzWofz06dQVdpUF6TtbeMab1JlalJTPykSxwdU7cA2VJtfIANds8
dFJAtnNE+CtvQ8PkDb3yF3ydnI6mtlPZLupq8yHMk/4wNFJszZzZysovwvbes9VXHffMWk1IKUJc
BhS5+ZQc6OhYErA9JrAgcj3jxIHJPmax470ucKOdamM3XDl0Ao21o2CFtnA6rHUb1g8OJpNLzcTz
S97JcN3X0fTUMzDdhzOAkEDTdB/OrEaqpKq09noqx+JSO4TprLoyTZMVJrEwcNpskciG5aMb1R3O
Cb8AOpdEzx0AHPCyXZjfZXZlBjhfqh0Z8YirPZ5DEdpgRChDbxGy98HUjZa/LQubLprnIHq/qpY0
4t7pqutGUjG3rs6p1simA9ylMhgXoLMCqLcqwu5rih9pTXjJEDhk0e+XvB7kLOYbqsZnEiOcoMgi
RhG+MkUDJJP+ccThpwKK2Ls3Q6uFER9LYEQ/Nf/pGv1/0TkcJoI/2xWDtxx2b1Mk322Mv/3UHxsj
ux95WDbNoEXW5jn8wj82RtP+hc0PtreNfZ3RI/iMP3GaOVMv4qzl3f4kuP2xMZq/OLTQEQXov22b
/xam7Ye2vKOjBUNyiYpBWAgKzaUK+PNwpCPFq6r7frzA7PU3asDzy7ufLnAYMahbgFHTMR0p6De6
nnWvXWmrx4wzKwEQflE//+nb+5t92vhemvZ5NQh0mDgKQFELvO77q2G0htEw7ume1oVxibKZkVAv
SpcJoALXSQfZ7l8FL3ICzcCj00wqAhscCUvCDjxfFO9+1+nX/I6YtOg8Nx6RhXnGDuJC+A0fujH+
w3Tlc3j038Ol366YcR1SKtQ+EOh+kC3YyzSA01R3IcIsitYuQWyPit4iDkgxlQ4qs9FI14mAFjQv
04XVlOnWTqpmMtYNXvj3eGxbI2Co56zbLikJFZExQ2jROBnZRkhubhjuHyWp4e1awNl/auP6itA2
Z9xgYHHPSRMrufv5ffjrbaBtqdPsR4uJj//zj/7TxExQ3Q9albeXogv9pzKia4dd2OTRqIB132AC
8e+r0Mhffv6xy7P25+8S7ScyYCSnoCuW/1ou608f6+hjZFdtVFwKbzYuRFL1lwLdeEJyxNPPP+n7
3v2Cugd0ApOcyZxLqKH3w3NWsavONRvjxat0+41MwibfhZ03mausijd6TVpSYOkTsw8y2wb5Tw/N
94OdT9I+Q2f6euhmXFaHHz5eCCshpxKMnqgz503iLn3L8uUayElrN6Rql6tJ59bvhrwezFWdleJb
lxOSRGSUDZrWgmpgMbDNOKsV8tFqKhO+mTdN3ypNVWtdmyXBZD4hGntIFHP/T6OPv94o5GYsG0zz
yOJEufP9jdLd3ikc2hNnow/lG/7gNloZWtYVdOSmqYiOA17CL5HnV6dxrkkPKu0xCUxDiY8OFloZ
THHEfAPv0rekscS7wsUg/kHCALPmx8dp4aws/JNF1rFo8b6/SrfxEr2JO+tMRVeFvrfu/Hje0bNg
j+6gq5F4U+u3ilFaD2IgFkFjFBSOWPnyZavP8lreVTluJOZ+Q/Q8pLI8UOF0eNvr6hFbGkI7ZtaY
c5Y6IuksaoowbYvLsBQa9VJyRLDewPZ+ViKmiuXeoWq7M9PoJpoKa1zlvagvHVVM91nPuEtpYyST
ydpg9zP218FLT+j8vVfqW/sYL6XR/FklDXpMNDRvV3LQPuuoYSmpjKW4mtPxK/q07r7XNSqvQXYC
6FfdH+zQNB/q2BiIihT0Oha7ePgFywFVXFLU2q/9UtpVVUvuNjbTg1H7+XuCwID3fikHQatQGaql
SGyWcnFaCkeUFf51PcgRJ3pTb43PCjPH+BoFii5cTRuOIlQiil33lX9Nu4gKldykbs9WYw4BqWmL
mFDkL6PU4ysTN9G9Y3WUun6qmVRMcn7z3LLZtPqI3RoQd7TVSKp+g+kxfLSf9fP8WUsXn3X1uJTY
1lJsT591d7OU4MAh5b6g1CZlZqnQqc2p1tPPyl2EA2S3z3reXkp7tMJU+Q31fmQvlf+wHAKSz/NA
+nk2sD7PCaMlxpObzXMe3vY0XCRWmgRHe/Meh7Fpzq/toI1CUvliFsvKryb+6I4pZ9/1faVfuqyD
g3z0k3reKaI4wwONZAQoqZmX97rQrEM6WdZSkvukrk41PB9ul/SIdQxD9kP4lkO9cemR6AFeIiO8
RmbhCrr4kxjiNfwO2lhu21k8UUNYGu0A2tvRtq4Wp+G14tVxscp4FbxLw8pauS3ypPEZ1LJ5kfoF
PRsGHXNPQrZDDiEB4hAi4mK/H8LtkIscRiSshWzrFJGcA292WDELM7P7QMaYIFeqBTB90yaaxFcY
Jd6H1ivg42u9NLtdYnu9d3GoWMNjYYkOu15QYJ6Zp33L0ayJNxVaGPKxWjXXHHzaItlOuSunvd62
MNEdjNZQw0dnyncN6ZiYOpnTPSOMmdFVWG7GASWTunadp7pGf6sriucUtr48WI3fgYUneekO0L1l
bTnWmMZVPMQtSE4Rc/zdEZRQFfdsxtaRuHAzw1vBFWzKjoCDjWeM2LNw2FXDWXoTj7bGq9KsyU7p
jw3ZGvk6Cq2oXzjn3M5EtNQnxZxa8zcsJ7679rgASZlPMu7BoOLfR4nIXAII8AqukzIJ1zMjHKLm
h6byCRIdUjuAFJDOdA/TWbuCiWpvjSqMHC7XF9XGQPpZHmLGF9Em8+2YIwH/bmX4ECp5fCJScRCz
a59mCg3N/0Q62YqZhWdeYLcnc7LylK1ZD9hzzf7iVv6E+ZSO8NnpC7akqBUZP+BLBo9bUl2N4pV8
3iI+1gz7xm07OHNyRbB092CnpvPm0FEOUfvy8JJwNwprA26KXoIkgos5BE68NsDJhAcLrko+DFQW
aZSq+xaT0Zeqia29EkMUbryMRGZUnSG/x8lLcm2LRmExY0pm37bIHR6MTuNfDC4OISYnkxg3UKDS
ZN+MpjkcChHBfks04T8Ver08nGlatzuRt3A/RzrLXqDXS3MkHgourGxZdK/Ywfwny9N5uiWrZLP2
DH/k2Nv6oXmTNn2W3ZkeMPLDaKOpPndjtxSf8TTeOBiNx005SD66LOcZkqkpu3mnZ2L545dLH1if
uK5KGhfbKfgrMCrzVS3EDohFmeLVqXIMb7dFI3jlm56qIOL/Y01FPxhf10g5F09eFevcbhwK/VmS
A9CuEr2vx+2Iv8TaTKo2l0WDlyngL2IBGX1jqZNRID6FgI2PRC0lHrJPJ+O5gOfwxuyJyxgboLFW
N+rtVUSZm9ITIwDo3mO32LWFblxqP6pfQQa69ZLNmZjH0ov8/ioEj6nWUyPqgQJ3snaVydca6KKe
vmZ55tyMfauT9aFPKnse6B21exlq8oNcyGUNwTgRrzkHeNYmQQHcbuEo+8+aHsqtHKoIt7DNMjc1
Q3yXAMu7Ah6fOmvHbEwC63Kk0yssMv5Tk2oq2uRmwWsyY170D3ZRGvU3yYI8kSjDI7UZlhV7kzoa
3+gIM3rDJjPUV0bTm9hC/bxT7LSW0im96/TXxkePpIFVMY6z3zXGe8coAUmiYQh1SAZSPjajNOI5
sIfIjQ4Vt2UItMx3acEr1Z3HSeT3qcI85ol2j3pPOft5ANsaZPjP5l2F/bE8F+5on7ROZ4AX14VU
VxHmdBA+TivjByqR9l33F1kiS2erYO61A23CQXk1u8BU3+dRbSQvRjlbnmKCoGXTY4Xt3+eXtfTy
YuKbo6MWVsMX2kKaIrSVZJQDQjPjdqRfMO+aHrLfJpmXbh/GiNS6GbN8di7SrXLkjpXSXczhMSna
E9VNuyHjgrs2eEUCJnkWkrWjbRmRjhZUGJWDD93NZG9zqfYYifUUTnobhLRH6+eB0PiHFHcdBskm
8Z941mV7U/h0Q7a9WfnEVsrYHVZj/0ou8eAZmGWUeHTMgrblgLjfPtvhgi5jcurjxI14ojfo+Lib
HBxo3yVWl0FKbqrYujFHPXcP4Vj6/F3jqEXnrNGqYY24njWDvlDfnfMckPWqwfm7bWMvi9eYKPTD
BL2iASvkioSmYix+Myn8Z77wj/MFh0PO/yy/+a8mg8Xz1n6n2fGXn/m9j+L5SG2A2FHN27iIGBb8
q4/i278gwfFdl7PIZ4cFqc0fuHt3UeFwjl2kMdQ0i3bnjz6K9QujAPoxZDj8HoX1b0wYmCZ+f9rA
UMR/MC4Iw8Dd4vzIXCT03uTU0NsHJ/e8AAYmOfVFp3ZzGI9HXlRef63EsF8Ow/TulK04OZld05w3
jOGuLHuSD9tKe6O00s+kSfuQAkLrweVowdSucot11NrigtijvZtSlTwArMh3GWPdg8RT9WtZhSTq
piI90lbZdFNbf8GiljLt9BoOJylndlzC1fxVrzItSMLIxepHtsw9Lrvs6Bd5cRUKK9/1yHhwaBfn
0jFBVvGOrLVUxkdDtWxeiaQIlJprrU0tEkdZ9xWJ1vl4XVZezprm+aepjYgGEu5o3oIw8C+gpvSz
MSX6GQGypqAnWPUWvWO+QxkRvSxlyoWV68YY3f4cmsbDrFOAGG7IsKC2fQ0oe2V9cKxcTjIT4HY0
EgRAYd26QYdhw7CmxkDaPSI/oue8c3K9emeYWW+thkj5OqGGISQoe6ztlL1rzO10V8kx3fsc5daD
Pci1LiaDEsLsn0svCa+7Ph5uuzKZv0K0mF6KprduydllkDylzcW10vHWcflysCIl25pw0St9dOsv
0urHNfgxsa1UrhCMZPwZEdIXOyvyvSo+D/J2/6751ippHGhofnVlFhHHMkSZfQKxJ9PLYt064Vlm
leRcpx3yTGTrqC6BsEPG29W1cj4in6SiNu2Sq861hx054uHBlLG8MWYxMyfQUnJPJuwKGwsjx1UF
puopmhL/VdSu3DBVqo5h5Q73lRrqBz+0k/OMweM8cMBSK8jlyTNysfaU9np+b5d2tZO06vzVUJf6
3kHxBfw1t6zbeRLJOYrseQuvhd0CNDtWiaRimlt0tceRyVInF+P9jd/wrGBcIKkrne3866IuuYSu
m++nsbeuXCyvO1m5yWvvieSlJnIeoEfl3EoIS/uR8urC5mVdmYOzxNiW0TWB1e1DOls+GWltfpBa
j8YnZILsF45H77AyX4macs81+UuHBGPVPk1zW65k1ubo2mPnOq+GKzMebB7HutlrpCWhgu3eMB2j
XprGzNiYVSjeSJD+5tSjPERTpVYSHQdKuNDe4ggiT0wU5pNlZ18Jo6qiQIts81V4xUOpLBBebTXt
Zr3Qb8sYpclq5OB7dDSc44zVPP0SK8MxgoFU4ze26vRGkNuUr0D/IrEIvXhXKH4IHVj+SBdDBsoC
8KdjSL1KI27iYFkM4vqc44Sdy3thtd0XyyOeYdVlxgPglwO1pnssh3qHiR8UCHN/xCN5mt3iCM3v
nDDfuxPCLjeci4OdyXLdVn226lks6fH6CWIWGW6nxKrXCJ+RbxVjele1oJznseZ8nSHgn+OJAN/K
yV4EuU+PhIRpt5Upy4AbijCsiTOTEb1R3WjNyJnRra/qBhxD4PtbB3nXLmwH/QyBIN/V+a0KQ/Wi
LT7UzLWM21QnKL2AfdcGqJTUpdBV89XqJq4Eqtygj2JXGgMlf270ZNkxRH6h31rTqNDnHJkevVdQ
I1N0PbdlttPGjmPONDn0eNTocn7DFbiKwmlDbiAy4rnsl2A6Xz1G80RaSZ5h8smZMrLM4b9Y+VWj
XzFHrM5TERI1b2gvqZnhnIwimjxJ7qOpcgHX+QBmAwLansH564dcb/UNE7p6ZaZZ+SUnt/sqLGP/
1pGee2hbZ5SrGdzFbdJp2VqIIgD50b65qRh3KUPzG53mB5hgaekX5ZV64CHWAaDk5e4GsIr/5LNr
XAhiip+JrEhOcla/YuJ19+yIczClrboQQJbwKA3pqU1dIsQnzT/J3m5uujSszylYpyctTPILU9Zq
Q5Mg2hp+Ga1nWr0bp62tZ4xq5t5lSrBpQq/cxmNqfptF1J8HfFBvtlUvm0s/2y9IuJPHjhZfviK+
AIBq6ke7ngYTiLqIytgI4xvDwGlBFDxd8age7/Wer76InXk9TV21aUfTu/Jo5KWYqsr4GmLywIPG
aNPX8MhzZ3vQUJHV7wqERwuSrnrM+3CXGFVK0Fs432S0NTaVAja4mjp9TmHO0JFE4rl161JdDBWZ
Rx9r069DbRIQCE92pQBdnxNe8asWYfae9vRYghtv/NfMdZO1LAb9JQ8JYGFlAmfcmesJGfDN3Kfa
18oW+rHqPG0LtrG9htSdHxxbIwOdUOzbfBq8RxAJ4dYgV/I+VonOx4lQC6ZJc7cWo9dLM9Vfinae
kHn1LP+4wGaAh6Md7UZrMNaU9SQHttqVU+gmJp+iSZi7wAJyJOf7otcTVrREv13msOz9aRo99A6F
yCrt63wKCsvvbuuozvdlzCuN4kxkCNDbBosH84j6w2+q7KDymOb+OGinxJSbySvkjaKxs++c/tVp
HPJSyhYJGCV5/yXr3FcQo2962H/AT3v1yvGuMGamrPOAy9Cq5aEpxLRp6uTBJInzSFtXPJAvaD4R
tFZ8pf8xPsOqefVUwbn9zU0ABWdHpIycYY9V3daq26FNqGf3TKlVRC55ipnucDYsO3uzGI4Rcjli
3Q9j793UXT0Bt3XDj574O4/p98CNIz/BREDJCS8IS33XT1Q9OxlX5TkBk1q+Viyg1F4LvHIMs20N
qFIePY2qf/G8rinysiuD9uyxbxLx6tDk/BXzELK7EDPglYgdo3noY3RYO5R/OVKLsR1mcGpR56Tv
HuMc7dGBUeUQS6OIUSy1JCuB9iTWutB0EsPIv9wqt30mbmNAj0zspo6KguwP+3nUzGFPDp0IEHX3
F/7luPWJ5Qv6PD4mjX3qfZOGna4xWMoidhli5rU9tchjMZN2GOP/ObKDaPexlkQnslSMICqM6YIq
oL403M3j3DH3jpPhzc786dj4rrZqba3fGcU4kaW4lFvWbPYr37GaqyQ54EiAPjStVRl2gB+hY8Pi
h1jmOjpkVPtWzoyl0lqLDrMddYc+DMNjI83k2OnRiei4nE6AUZ0IeunWUyTqX3vLhZBG526X1CrZ
pvRWNnSEkSkkebkZQrtC7oxActVxbAzAF3v7HpEKPltT7hw91D/sHphnUIEbHxM0M5bxTtal6z23
eo9J52tvL0OVx7C2F6sk/QWkzP8Zh/9/jcMFpNufHeIYN5TN23v550Pcbz/zxzBcJ394MUTw+DD3
AkLyr0Mcvm+iiV2y4TFZ+LzDTHP+GIYbnNRM3LmM6rCvfacSc39huGP6jK9xjUNT9/8dmdin0ffP
A0hgJKSJ+QwE+Thk08tE6U8DSJ1VAv4yTVYEHzUUcGbz3tS/NMq3i+aY6mQfoFRGZRanO8oiEo9O
Fm2sYRMRYOCIboVA2q6iIy10L7POhWaieEeM3dF+STFYE/XS7vos7cZwl8GUTpITMHDF8jrzv+LZ
Dumd+Paj7lCaz+igetmP8clQ0pnmbDV4QoNSrrGdQhsu5BHnIR2+zBoWGO7/Y+/MluM2sq39Kh3n
Hg5kYr44N4WaWRyKpChSNwhalDBPiRlP/38oWX9LdLd8uq/tjnA7bJGowpDIvfda3yJhptdfZKEA
kpQ2APbpIakRzBhwWPFqnVmausi7jWOyVVuPXsoKBbuW+7R58WllHZCracXoN0gR8peMBv5+av5P
Tw3jIcEA+N/3Ph6WAO5/+K+qzOKfJZZ//OgfT4/j/kaWiu7Ytg2K9vIY/KEkcQ1iW1hybeIXsBMt
MsrvDRDrN6kvJnq5sE++PVbfGyDLs4gBkicHIxvdkf8o6wXYxs8NEISfqCF0k5E6n0P8iUHSxTIt
VBKX+xEk4wAfi/sSBWTskTOGc9AuJB1u5Ovu2aNr16/IjIhvBhvkBFsQ5lrK6GgQBrHx0V68oSUR
Sw89L/dPuEmBy8/GwP5smK19pZaGNU1M0CYkSJFQj6HIh7lp5+tWG5MGTTE+85ObadFNKkpMdERD
GEcAC1m9qZF1zSs1TYPw0w6DyXpeLPlNjmgMLt9kblOtMW8jsrHu0igwfQ2mqYYmQDOYek4Q87gE
oHxB4UnwJyMWqh5bxLUEOg7rWAbGoWNWchxwMxw88tiKzchU7UXP+VDrOg/aLxxlkTyb1Kh+0BUN
ccrVEs/k2Nm08SbLOIxBga8RiV+ZbmJtwHmto26hntfzr+A5rL1FePQdqHv62mKOg7cZHThLkxia
jxWJZ/xePtlHE735R7aw6T1WhJENTBzdDl1QPFaNW962jeqnq7EeQ2ttdkA/GGWAIllleSYCpILU
+4wcK/dMT5hcP7viRJJDjDFFBzVPXyMZnTOzneqTCJH1B1lJUTXOCopF4Dk4Qj2oMpTKebOyZueA
o6S6TZkp34EiZyMHB93aN5w/QCW1d8rsuN7NUTScInY52xFVS+6TjVI+CFG7Z1AX8U2SEojlTa61
z0VIIypQ4jEAEnHA1wpJPouZzCAXuk1V3WsPs5lPGxtu7NFsENXVWdoxyIX71dCKy4F6dsIg6CGu
fx/mvH6hsyA/VvpkGj5kSwsgXGg1b7Dg3I0ieGyRDE/eeWQySSVpeg8Sh/t5NGbsOzBdNZLte+OT
DJDzsNBrloR9rg2v7py6xEIL71RVhoNvjniHozmiFd4HDnnWh66DHriLg047SQLRBp/ZAuh9fXSL
aNUY4HUPzGqsAb9t1d07TGTTU4TV5q5yNWGshLLtD+zxzOuo0fQBvGJmariykoT8Zt8GXWjsQsC9
XkDUYDJUvI04EWo/AeN2X+oewZHWekPtR5VtBFwfDYsMDK2uHjbL63IbKsGGcB+UBOEdWywvFLZ1
PcUfZdV4+AT4izAibp9nNsnawzSohmFmcO3kjDPivm0+RnV+Q3ZyeMq6PPY+M4FJMAdIg6hj7Rjm
ulOsHZnpHyxDj7fxTKMPfM28CdSUbnl9gqLFJH/gfTg8xa3E/+VF5XWTRPWmqdr7pBMROXSVJAMw
QUnHlCQanmzwdPaex1t7LEIj2JVKzczeLVDHPtkCFdlQsmZIPCImgOoXvmEqkPSj9BjCQt/Jbo2W
EzOlqycHqmxrPXnFfTm7pzZpggNAysb3qH6OAxlTG2eMs43Zwuyoy3E3aKb2Zs2sNBSOfs2UZXRF
AiZXitVUtc5NM40PFHrhmgJg57aJ9SSUmijauo70j668HVz9nhxSuerVzGVD+rUOl1ZxnwVsIqDa
boOCROXEKq50OgZfksm50XFsvtQqHfbjUGcPON7c26QHjj+lJlkPWdPfIdYxtnXJcH6AuLAz7fkm
rsmyyEy9BQxLa2wSKRFvGj+FRDUFQqrKap2680sZOBZpg87tXKnrdkgDv5JRz86jVCiHC7VNbE2/
VioYbm0cVGiiy989VltKdeFu4mAKtqVqGfIHeKRxM9b7uSxjP+t77UhigriasoneoxN+KmPZrEPQ
/+gPiQeQXleuwJgr5Dc16Z+wpD4stBRujEHbhWr82ik7200RzvJWDeKxFzL4ZKQWwIUxiMyDnZg5
ChyEe4eOWNR0b+SmdVXUeNUJ00JHWIUl0ahdah7dYOFiaVBZuopgwBjr1foirm8tEyt8b8/ODX31
xcgO8T/ZYPlv772mDp48Jrkbg44ZQNkuusHUSV1fMthdzWOcPlfIJbaiozsXxNLdAjbzduXcVy/V
EOgf6Y5qG/RIpFkOxYz2TZZXUz2oPVxu92zwH66h92i3oACeHEytBNp4+JZCnOXgvQMx4taj63e0
xiQ8eWnuequwsGo/a+PO8VNpkLFY4wnAXZlPKyiXJZIcYdwYAVlqcx4xGMDOiTusDNydQ4/gqCmK
Urj83arWOu2prfTmI3dcUa/jbqiudEPdE9FQnonL0W+MJC3WbsuZ7jJuA3PY6qMkk4Gp4V5KKPI9
BeZBBU7yxWjM/AthI6gzIgPVCEEig8V70J6OBXo9wyeAwVoTEyA+kKLQ30POdd9GtwvBQdTuqQ7k
J83rvkJhDZ9JA1qiEgvdb0zrA5hO7ZpnKvWJlWXGIFjn5qkOPoTKpJeSfArs7rMra2s3l5gCZ3C5
iCqm5wlX37rNSkn7Tb3WOfFrvaEf0mhMN0rI6ksYOAwzEYmsib1K9r0E0uhLmoQAQgNxlzXYDIjZ
TM+FgAzKTJIunOo2i/dtWuHIioHZRmqguyXy+SacWtAWefPWJdEjUw62Uuwv4tkgJcDoM9pPyby2
GFHWGBpZXFMLZxjOaAQOpmpWI2+5DbGs8StqkUdN2kCahlr/FEknBgbjOl+UUPddL74GOXNnlDG0
zpyXIhP6mpDSeDemunP0aJWdaKaZK8eoX8pwrraz1x2HIgX/G1UV7r06Xbthj01ynJDM9NXBmhib
Jrb4EA9TeoIXHBDIYRNgqRoPLlUb+ZWe7FSfVceyHR9MugJbMWPKznrL74gGeWvZf/qt0ZUPgTv2
PlhPznWQG9OaEX2/wYbT4uBGhzR2ZU5ylPsZOfuzqMPgRa8t45bMsczPXetci5b7yvqcy1wcmFw3
m4p4yquq6MurrpZfnHyAYSneGjetI4ziWeWLohn2LnY6eh2VuYnrCNW9a0c7dizOPREO4TrKhmSr
s3u8lYUT3KmgPCouepmpXRzRrZ8a07cwKfiJcMP1FI1yrWB23gDQ/jCmlX1Pc6jbVUOMltCRRXnf
RR3i0QZ8BXY3y8Z0Y/JKP2l1g4PWJkcgAerOZrMWxW3ptCE6Au9KVuVXKw73NQ6kFYzG22Bobpd+
NvCzxlcNkrUq/wQvuaCNNz4OTXdXifYWwdo1u7XY5xdPPPc4bEhJSNkDdiF9YB5zy82ghlgGnlIi
dk3rVCSue7LzuvAjW63k5FgN2L58viO0J/0G8vp75v0XM+8FromE+d8Xfjdfhn8cv6jmy/Rjx+SP
H/te9Bm/Mbq2HQ/TGi2QywT7j6rPsX7DagDWBB2zbogfqj4T8xzB77QxKNNQE1Pa/f+xt/sbmESE
4vwXzAUwgf6Tjolx0WT/0DJhro6cGUbbYq0DPvmeFCZB9jD4tNTe67XY8AtltGgzSpVeRUFvXY06
W/EHNtLBsdTxpB36uGjPETLlfJcmgk2GYtXIUUF5CPqCDkxlRw6wrEaMyyGzybPXN/qOEs9YhV6d
+POoDRgDRGSsBXE6j6MsrGeSoV4zgaeYX/XYM5J9QAoynxvlPZZVmIDTqlLoNnZGnhAUeybFRjJf
dwM6LHbKrrhv7JKEnKrVn71UoEfVtFjeF8WQHqmR2k2Zu7FvV/zgYDvahlbPeJOPZbMWmhD3wSw1
BK6a97WRipqpKg0CrHteBAdG4TkGfVaIV6MX7WYeGs+fzYZs8+VEIe6i7nWi37n+4CBx95HaInp1
sFI1uztk9x6LSN4d5hQVIOQ/frCxhkauZUGm4wqtFGqpPiFMwy8yly04mrNru8JFZUlv3ucYbvft
0KhDr3UcXbjDgF9Lm7ZN3Hr+EJcG0ufWUxYR4tTvq6Ex5r1K3C5fyyrUXrrOsB7YoiJutTtDnJTb
ePpucdg9TSmN6XUfduIZKwYbqXTU+W0ZG4pbt8q0r3M0MJ8FG4KPa4zetKwZbyqsoLvL50PJpA7c
2cvGl78fZNZyMQpmWL5jOwW7CAXQkeKo90u3mrcxxNZNQ1AeY72ePGmnjeUpdAVbfPSdRJmdbBlE
ZDVlIp33CF+VsY0sJ413BhaXcpUEaCILUmSJMy0PvTJbespJ323bmPdMpeHQQVU5ufqOW2Xed23O
veBW6TFhSoUucxFDMLKDdEg/5QGqQfakNCN7iCo1LSPr5uQyb2Eo3bvbyJDKptSvSeSwuvCKXnT0
EcWoscqo7q+0iotN0Fhqr9LWAuVe8iWTGd+8Ncum2EF8MfFx1bTqbY+6c0yq+WUuhmnnmrxuAUka
XwebdgjvuTwvV4IalApBJnFKGpXe0vSglW7xUs9ou9BHGaQPTp0rTEFROsmmDdPmnsDL6ZrYi9Q3
yjRes5VDdmDn8ej3TK12AlrEViGIeyIsIN3lLmUBsRGRl63HNoZskgodelNpPoOD6065pX8s3HFK
fBSION2JU9LmTZ9m13kYzBCShW1vY+IAfcBp5IPoaXEMA9eUTA9ddYuKurzj7ZWfG82wt8M05XdW
bAp83oW3ol4INzkA3D0WmnYDAHY+RmadZqtUDoY/ZJbxYRS2viKvkQBtkJk8qIBZVsABeDAk2WG+
MzDrQY8zbpZRUgbmOJn9DtfcDnlJc91RaN+OJLhdFbRb7lpyaDZ91JORrjsMFsg2z9g+QEAwT5lX
x90iFnOe+1mLr1H+hp8nlSR0C8sDwUn2eq68dF3QTR9omJTsNqCQMH7V+ZnXuWYvi6ZGjcUeqmH9
UHuE4m2GXkRoEHoj5j1czB+YkOibOamjmx4k6HHWq/JJsxmbyNrBg4yUhg0T7lFd2xTTLGhCZa1J
RGJB+EhXWGwoWSjEqmN6vu5te7oagqo8R+PcfPT4/gaqkxlKSpWXTrO251ABjmGmT0IupJl0cNN2
lRcWs2/MMB2jfqcUPhN+hepSRo+2E+ozTFay4qXKk6u+XWjYvaKJpYOgjVfgXNiweP24i/Sw8Icp
fy1nvWbKM8lDGWAgLqdOe0zTjMUfmyo5asOYGBwiayufKDt1p9w0PTpFDy51YDGHp8Wq1Nhd8HJZ
WUDtBl+9MU+PWckTKsUs9G9PEY0M62FEpPykhtxdU5myrPayhFnmTLxhVGkXuzFkeYZiI00eh0He
C2s5UBupcV1IqK/UpulMFtXQg99Y/KA3vO2nm0alQHpR+LabBu3AtcK8/vd26f/UJ8fN+EuJ4PpL
9jq8qi8/7pW+/cz3rZJFQ9vDuIY5koTVS+T5P7dKkOZt62Kz/DZB+t4g937Dx09jnOhiDHxso37c
Kpkmaj5CJi2qO6kb/8lWiZCJ9w1y5lsoDuF8Eg6NgPGdVTBN+gi0nVfvJ5paz7jdi2ptVwbr1Dij
moGlkbfbqp7uqEfnwWfH7uuY9Gia6ID32Dglq9mYxXMQd9hKigLXAFLe4cvY2tra5ZcjEEHxloXt
XUFIBwry7JOpKXdt0NreFiHm9snQw40aPYZSnERakDkvs6QditOIROYmSyxeOm6nz3uAI/S+QdOr
oy30dN2VdHw1J6MbF6l6xSRf0Tpmq2bnBtqv0Up2Ax9OAv60q4NDT/pADGd7X3iheURj+Clxau05
znLtMawLe2WCdMHiI6ntQ16MldtUt/MIBzsfm3Pv0pDTUr5kwDcVkTybkmag56HSpT2uYRko2h0J
ZV+ZBcQDTKsWzwJdw41V4ZyXdUug4szRoZCcbWPU8WG0121ZE5Eo5Zme1CO10TUIM1J/oZAybBOn
kZATlD8FkwmXHqh0SYye8pPpVs9EbhD/J9rxiFjgk2fDBENQslpUcPTJPtXWongsywcyZecXosb1
dQWgmc5Z1W07lO8+LQvKR+9xNIINnRBe/IG9fAQyai1+tVePxo6cMP3WSDUNc1paPoSNlz2xSJpP
qKuLHTCeyqcaNraI5UcUdrCnI6YBzVzdYTCeSafVji1pMK+liUChAs8AzBbFv29UGYptWd3hGd0H
7oz432rr24nIomczdR/tJi535ajIUcOzQ5BV6mxmkId7r7ZpfWfuh2yutBpt2vAhBK12NImIhyYX
NvlZekH3WdMpAnyn1o1zKzPjJqfAFshrotFllF/PmywqHgy8txvg8Aq5f2ncN1mLG94NCuw6EfJ7
npxVQnQuhTg6dSIqa2+nagN9SlgJAV95YgvHmGvVur1d3kgxdlcA5ttuOyjN+uAQ8HNl5rb+yeSL
r5upjf2cFm8MLQCd/Va4GNbQtU76FUmcVnsoEViBy0ja6atWWLO2AzdVBl8nzxmuM6lAYIXEAW0y
ZBtgP4BOVnkiHi7F3t918V/UxYblmr9c6T++MgCiWVYWP671f/zYdymBYPQvmHqyqHvYqkwq7R98
9Y6BbZn66J+TUBN9AfgiClZ+aAHU8BH+mISaFNKmJQyP1d9hyefT/SdS8J+WeRNFOS7Mi1BB8Kb5
E+h2iXPttKazzznVKL4jJgpnQtiXjfxQN59+aBj8C8f8zx7Xy8EQQHjU88ji+brLUPYHxUJojWbm
RK15jrSpeoENKB8nCFZPadwqokqlXr2EumO+ej1p0f/FoRnzgiHAAM9J/fnQsZaKsS2FeZ69kUPT
TIcfMA0YY5zOFo+GO/I2aHTFEtRQfMXf5AQ/MX7+UXT5XUlHoPnf/1l+/T8bD8s3h+RMXMDyLuXC
vT+8NAhU9ZLMOPNKIUvBJZa69vW2m6tjXC6HG3NaXL/+ypJ75M8H5VYxxQLkdYx3p7tAZdyFlSfP
2FLkY4E+D+W1jQUFGjSWFtj+JzM2OHgnOtXsorZr39gJx7tMszkPNQq2XeWEybhvaLIHm3mezVcI
5bi1Aosgxyu4loABYDExpWkqAb13zArD8H/9PX729387dzatpEUqgJ7tPfDeJbayGzE7nhHPcq90
GXPTjHyOrduM4hExyZLHyvDz10ddXOHvr5gNidoGXcGBvXc3DPtwJxkthbhX9OKx0IBc1iTSfdWT
sT5PYh7vLbMSN7wnyV+Yoi7e/fr4PPvvj08cC/0yFPHcN++fld7zipTAbgHUAvwRqaTVy+SBMwj7
WvxF9ov4FzeKIUBn08HngHQ1+Cw/PJfB5ADg0ztxNmNvvNcqcny2BMMjusHQ2LyNqWm+Yq5ank6d
OXflLEZIDeXvHTNu7S8u97/64uRYsVoKB5XU+7tWmlpJQHSgn7u25iExHUb10I5yfbF9p95/8ZA4
i4jr8j/A/jQff/zuyHH1WDPYeamGiL5iinBfmkQbXnWOTsqMSkxmCk15VWPcRVudwXrIe4+G35Qw
fcbQMZdXmt2P95hmGK6numTsmoKwEu3CsYtoMPBbE54yyyXC7+hFOqOnX98rtEH/dLMsfdUFym8x
W3jf10yyMOjcyRPnIEj0ejs7Su0v983Y5tWLUrnmZ+7AujdxAnN3III6plMPEYsNfjXlGENj/D3Z
bgZRqtYi0BuQlvp4/+vP+a8+Ju1digqTD2vp72oKbZRdbwemOKOw4IRcTrMgeepF6IF4rAlR/Ys7
e3mD/vQULRw3IgGhAlAZueL9EQmfk4meTs15qIzyympz65VM2+VvRhKuOt0Y75RhN2Cp4gAPInkX
jIHwPHkPcZcisTGKqX0zyp47XWcF0MmXe4kNk4VzuScup6jhrWHDQYi8E/GuTENBaJxoyZoH6SwZ
6czI/yJrhG/w/mvxTbjOaAiB4MBzeXfTzm7qOTVsy3PJkuZ71TSDHXO05LY2yK7aFzSDBmgbEL/W
0tIySi8A4NHWi8KYqoHfjR52rDzSe2W/0RfkQr9o+/eR3XTCB9w7LamaVjCvEdh6aHhpKnyoNObZ
a9KCCDwfYPBaPiorBLWQS3gykmboNrwCwC+kScYAya2Kc1e00ZXb5MlJ5m55A9jcqdduqehRVTLT
njFCp7einLLPOqqTNfBIBb9zmmdwwWMfvU1IFO1jO0VgtPEvl0fyeHJjRShCdVfrUQn4NKLAWVTf
+toCbkOKreNo1VNXZMmwNgLHefA8cttWdRLSwVSyr3HGkGUALw4QjvLtVrq/k1qnXL9g1E1EKHNi
ICYdvoODRDmiHQJ4gScZdgtQpg+O+BU8hCM99DzH7EN11hbmwopilPyKupFpBFQA0AMmmTxTOJrN
KFgTReg9hWiFnqqUe4TODo+cXU7ehugeZFFsDYh6Ey1Ks7y0rNfGM9kmXMgybAFZiOFajPdNPPFj
k9NgQw4MQo1d4pfMFcyezDm5mK863swiEi5NKQT3TnWEiZdM17ZR1idy4F2xDacyj9IVcmT3YBL5
ddOnXvvZpTzHYiIjfafHiVp7BjhpJU21VUjxy7qsXgZdn59F48ZH2bvj2mUf8PvUlqVvxYtTndSV
raR3/Sn3Guu5NDSI/3YVvXGjjF9CunXMsaHIrPWOywOGtS129AMtiMNO73Nj5TpUY3w7VGHE1lLw
Axsya90m+isOq0cNyFh61Rdug/QBtqaXPzo9gnl69lE2lc4aFgiq+FU7gaKy05VpYYLn/wXtZGsJ
q441AYd3omOYr91UeNWzFvW2wcdNkwILLXwAdwtSms3PbI33ZZpypgsEe1d6iFyR1V4DveMOCyIg
W4RJdIqzD6PWcMWmoOWlMJF45feOx7rilawV8cRdiQBWLDlLRc3v8IRTvXiq4craYuaixkmp0TWh
6TEQPF+tirDh0qc9S3ZshmdwrTSj58k2XwOLWUgY6+xX28xlNcoH63UMZu+J7ODmrZkX8Uhns/CY
rEOOmXubXOGrXtU8oa5PtDG/nlqSD0fFUV6xrQueyKl01+mUl1dpkcJa0a3lD5WZd2pb5mMEEThB
gBrRy8O1EC3/JkRl0qxARYgbqev8i9lBN7J1LU6OIlyQaIfM4E8oBIk3HUJKz/cIzzyFde6dPAcD
hoQpUwOQYkW9rJHs4dxTYPESJWdFIdxym7faW04liHPx2DQd/3j5tHnXhcnKqM3xrmTbKdFHxdNd
fdmLpBmglNsiRyoWhtALupkrAhCa1VheZDazt5ESZkAXU24YBI+h3ZS8ntsRn/W07B4nybkX+cSX
4pHkSGnUN29xyc2QLP8EAwt6QYgz76AvLEqXzIoNsPvmrcp4216AA0mKltInBXS6v2wUZjJbpuOY
ZParHNnfJ03Gpa35MLiHkjfTyGAdxo5h4NPT9Bs94pG2y0CncYvh/sRtxLWTy6ctypoXT1OqfYOW
8l5PdDbhJUrEjSXS6iXoAO8inkLWuQmYOLzazYzqtC8hnR/qRvHJe36mX5XlgPm81piD+pcNTrds
VdI5ad++FT+w4DlpibfgL6zJzHxTS8H+ORWQ9OvBmtwT6aXmKx42nKq8dviAlQR1w7ShAJQOLyL4
HSUrBy8uj5AILGgY/aiWbRBvnnathrNrDgSAeQ3XCCPwgrJs3rxwiaxGGsPaBlHaQNaS0+SZBBsD
JLz0sJwBwJbhHPg65ZXRa/Y9GcsTEsEo49P2HaHfw8Abt11uTwsdyY0eJryZwLzwm5Oe7aoJCqW7
roZQi/Y5Hkd2aXbBXYtDBqaDy1/IGrE7ryCYc85aeqNP0GWcxyR162zT1gBEDelxj2RRZr1GOW4/
nEo53/+yCGA1He+nuOCsZGnsnexFHlt7PGGVvRw+HyB5IHZkO9aK6oVxS3lFTqzas92v93VgcFWR
lLnrjBc552FgCwpSIXgi+W0EBAIAQ7ktzyvQj3wj41mz16HFE68UKR7kvXEnItcUzdUQswRY2I3H
jWAIYrCnrcPmzhsDsB5uuVygpDZZmiTzjX2uhIdccR49OJOz1qAXatkUgTZgDyTJnX6Y9MR6NZJE
PErNpQbwEsoQE63g42AsBB1DLiph1nkvgyzkVS+QTBeSB7bHu8s35E3EHrmxWYFUSfvuUvDOg1YB
aDFQwoWUqDFLNzNlStrHruZfkvDCZWmXXdoMhgXH6XJ3Xl6bE/OZYc3k1jgY7oKgI/TFOxXSpd3a
yXwNkIRKZjlrquqBzyaDyGZUMHycyOZbpGQRvlYLVMcvohBBb1rwWM2TEawdZrDbrslQZ1pNyHIU
pzxc0nRZHSGtWgbRExLhJRKk8Z6upW0wD3NolMcWuAmLQaZ1P2JbU34xmNBSNKVbryZyqHjpcXpP
RIZRtmaY71P0jeUG28aQHXMw6fmGbAhZPwhi47lFgpQTPS8vF3Sby9o3ykTblaFgkWcrguJgMwOB
mqHXck9cTsC3tWgp3PtEsi4sCyt+Zt44l3s3CEkpX41tpfajE0+/o5YNzpf705SYE1GndjsEVSbR
4p3LLeLqHTeUlfZHIjVxkH67IXIGVV8rp097H1YMhuSk8DbZVEGAsemlXO4Km7wiRnMo/m5sxNA7
sSASE7rhjN4bLcZ2WxSiWDFGZyXCLqLRkpU0IZSVLHSP5QtpQ87dh/k88xW0LuYBbITUmtoT3J7J
V+CWE49WhFByTdOTJ8sJat4wDu6CbUm6/F2X4DvFfCxuLUfOZyp1bmpdwzvvtwOPymUFNNMWAhOa
UU52G2jL65v5YLgynIHHZnkBkdYRQjr1q75lUShD1QfbWnPhehTd8mkTuPi0i+uFIhRW03ifQ9i3
VxWl2pMHL/UptC6RiRORkasBzr8GZF4RW6zYC80PvXDjcd92Pdgc0STwci7YHYWBOqRobDlCGJfc
7boIZvWI1ZFNSAi95UkfyDorqnH5vo433KGLdx46d8xvcQx9JhxD81MvafZWVi+gGJ4dGELJ19Bo
SnRfyOIMm5KakT5DEWPk9Zjg5gPFEw+z39Ly9NihTDZuSGAoVgyoaVVawzzuNMLttnrhooLF7d+u
Injph7iqkmvDbAR8yNLKD1T2I6boqkDkVVXFdVAShOFhlk23thxZDNlkAg5qZOtuxrFp9WO9LP7H
JFgYXTAx2VN1ZkkFk2FVXcBXjwVdtg5pfDBoD2EiuTwqr/h77QlOkmHN4x0dQGZCBoJUA8wOVJie
PQ6JUON9HbnjfRoiLASprflIxnlmlkI5zVhl4YkuYCO4NoQKKz5ewFThKZUl+wMzGPik4+VlEkSs
2zNy9PRLyR6Tt4tXeRuoDsZBaEnwFLgBd9ClMAyZJVckaSbkuaiWNa20Rye4op+m9g4e11PMtOkw
VB7s0NHynoTWNm+oNRkCG7gEqMG4roUteX/iVOFuzUNWq9mO5WPPkRnxsER6ScriiO4KmlJd8Exk
y35zAQiecpCC+TqoaF9B+a4Y9SD0KVvWPVXzCLUZNw/BAChoS2trh8vKDO2QNxC1XbSXVhR/MXsb
xJJVdTxxF4AVHCbvpH3bYdT0SIBrHPK0cM2D48y6c6BgG9t9Q33DYK5TYLKbjhxZKV1qlRaCd0o8
musKWnYETkClCHCrsvXTeG0EgaSSyG1eLHY/2Y8RHev1XDtEolijuIEFviwHly2zxSyJ6CwiKLwi
17dhmjvuhggBueXI0WOkCNYdI3s+ReYUf6i6MF03PCGszlQ7M0oR2UHRs3Nd+ljgtDuSEjHlsJ0u
XMY+xriXoaV97irDeku8Dhgau8qvJdGsbLdJwkGcNckr4hl0CO1NicjFHZ6Rr9lQA4OAqWNdFwmS
+nKsj5YxxjexA4EhTOz4Y1614QM0xn70O3hP67Sx9B0ekenGMyqSFzQn/VxiFFZrbNRxw06ZmeTd
XGhUrJkeYgNyWp1BJmoF++XSnfl7wvMXEx4kjAu699fKxxdEgD/Od/74oe/DfPGbawmJxYReOxOV
H1K3HO83WrgSDBB9GiY/No3m71ZRJABMAemD2Q5NIQKa/znk0X8zGRQQJYBAwLoIKf/rIY9FC33x
2gFithBSko77ru8mervudT0sDz01Ml6FIrRuDXTeN+QRuesfTs3dtw75v590fDuWu3SsyUhAj/C+
l4z+EWQZRS/r/0D3q5947Xe8CC9tsXqpfX59vJ9bYZfj0U4kL5OOomSde/fdkLVJHi6d4+WC9+VA
shBbWwQ1N+1oGgeYwOzPjMtGdVk5f33wn0cTl4MjKLUhJHP1aAO9a5xTtDUUxKo4ML5v3whiYH+R
id49XQYEl/o8kPpffeWf26jfjsr9Ao4X4YLrLLfNjy1rgu8ThbsWfEGO1zBFbv3WFzlvQC9WDAh0
ukq//pp/OiCWS6IvuIlIKmd8ufz3H+YDCcCUSqJP3bOloFC/4GQQYm5y19A+GcH3lejfTsvek7VN
HiDdoIME0ZyTK9/3N6dGECpIqtWeBIEa0AuxBxLZXc0+3yW9kR1jF4sbNyt470ypuAc0VDxBTHUG
FOJwuFeh0zj37SSBA6je6iiNFtGjGL3xeZLuX9wFZOv91I/lijiWEJJn3+RqLnPbn09QkXtumABB
2FuOEZqPWk5cxFUTZvTiQ8zJ67wOxXBEXEde0Ir3IPVHEU7kSWW8sXWQO8e4oeTNL3too2HzGNm4
NVZgPphBzK64wQwJ16onqjXfXNiSudQ5D8ADgIh2eMKwDakYwuQkZ3d7eWFqbC/V5rLHrTR2pZeB
RAAWN1vNqi+t393eqKa1reax3+A/AKOojMWoySphr2OXzuCenoH2MclIWbivFeI5rDHJEpTpNFC3
y5WcIyG+cJeOcL9ETFLPdWt6vXkei2k4FXpE4WRbkIbxiaOevCwExCgsNUjf0AEaWqpDACauPwY0
OLqlZsGSSbXfp1SPY08rzM2N/k5vGpq9Xj2zfI16wo5LKHowipoSEjXNIEI6qheDfs69VmvsVlsQ
OdBCQXx6TD8PxeSNL7g22D7apqDAv7RR6PHyTZHQDqucmTcGlKXWhn8DXqNz6bBlHRsPd6ZZFSzd
qM7jos1uTdetnq3Xb5O5ECYE5CXL2BKmRhHijXAu6Z1RHH67V6MEDIwfIf3pruN0pPPBHobph8WX
lVNfNbtm6KniNCyE0dEjWSOnMtTqnMRjYALdpjVl9JGOvvdEtDsD1zbtqDe+FRmgSczXsnGrF3rO
PPyXRtukFmJhzoaO0os7A0W39m2opfSJy29UJcVRBxUWtaXklPJ0Vy/jmFACfYN49t1CqvcigT84
oipYDUv/OR5M9mnu0rC4nH9zbC3f6FxzE6WOs/ZcLWr8uvD0m8ufaYOg8HM6B6wb8/9j77yW40ay
df1E6IBJuNuyrCJFUiQlUbpBSC0p4b1J4On3l8WefcQih4w+1/tiJnqMhAKQyFzrX7+JLwzu9WPs
w3iZJK5KQ9OxgGP9eXh9hly669IourQ6HHHWI9MEEo9VEN45eHK08N0Dh6kB4KeZXveN19Wk2JKE
ru5xmzNbsONKReMOC92ZoaXBH8Ai2DIPk9X7IxFnhYEJbIdNrrGfzYHZQCONObqjMXERrwC5g77G
GBtf2aTwfcWkj3Cw2WjG9ZR2S3I7zZidfOl4/DEGo+S/dJBX8RA1swq53kjcoJnBhXUREGGn81A7
UbxVCWrQiFCdXejk6yZu1AGjN7EjZMO5dgMiCMdxuojCWV32slIPXoEIJ66jhNduzNiuQpnr/Nh6
7JBYbep49oC3lXVjeHF/NwHuSmxHRvcbWFVItJ/TwS6WYaIuR98YL0RQSciqpl3Biq2W66Ad5E/8
Mymui8Q/EiPtXddmidJ2WMR8ZZVTwQsH0K5WSyp1W7n0P8Mkpu/sDIKtNizu8CiiXiGVZvoF0dn3
o88O6fMlygLxCdsIrPra5ntp+el1mpuuuGgmhy0bagKL7qmfPWGtscV/WLEvqzuOOdayHZVxwsSS
KeC0AA7NXV9/dWF1fy4YrQM/yqCAATUyZoU9Hn1WMbVFLWjF5i5TTEey6TsBO/JzijTrsqjs7CE1
zPRL2i58WCeROiNN2h3dpwV1qH3NQuhcHKPVg4ccEoUkXnbcBp5SCBndIw7RZvhlgdXwrWgNYzmA
sA/BgSRSpP1rSn+FY5+FHRBMCefHIkfX2yJGOuZhHV2BasnbFtHvAVf5Bz+Om895336fC6V3/8T6
3BXhsEkHnpOiP/dWbm0lx7Cq7W+DEQ2aTYnZWB1O/j22T5m/Scbp4DqDMW6Q0Fm0qZZ/KRA5B7sQ
wviNGsCjdouwPxdxUG8q1aGiHRksbcQMA5uII+EyWHIiwgp8Q/zILYf/f82J1X4CPbSxVQ+mpKVt
qaNqtwQVTGpbIkBHC54ZV5hlDTy6Aj3vAtf8cfaD6iIRZXDjx465SbklDARr6NWzHXVfKxVQi9Sa
XuJg5bzONIFiahCwYj7WCTYLkUvspIJuPmDUGlwbGiNpiwoUl1klLrJ5GhIt5XIMZt7CPsQ0juEX
Tr8bqQy9lCDaoyGIKyRtJzS28Wz29DTk7xltfo3X62ks+A3M6FxPZIoTUOMHM/mbteC/IJ6UJagc
oD+PRrhAkUC4Qa7hrPkk5h9d2XX70/QiBGZcp4FOrk45TIo1+WB4PDhc3sOUN9/7M+c4kmHA4QiK
zAKBfliftkA/1tizb0juYiZJPb6FvhqUq6GexNU0DIiFcpcRUtsb3c/SQdGIQKJlRdiI+r+fEry7
xNVesLDb9ZiqAhZGfOJTMcz0Nfunn2WVLnA8SkEqicjQ7lAntIeJOtDyDGukH6l9T4N/a8mZSTAW
80q8xudCqA8WrbSzNvF6+jrZqEMIuxr51UlRc6/TuHBJzLxm/040xGxwWnjIcgsgcKlVDei/mbmu
pRLecci6FAS7cef7CFThqxdbbKxzaxD5WLc4IBF+m3YcGZZ8mPylwmDUzL0rsTgBZsqBb93nlYFN
2RAbv/sWViW5YFjJ85upck722LaaWBZ402ggKOxhbmHfVa8kAoVs1/oab5Uq0U8UiSEtsztzrA91
QABJAcOjvIe8ySAmdXhNQ6GnHB2v0bCwulj19kKy6MbtSGzZ5kQimWAys3AFz4nS8t5ziFC/Hz2V
e/U6mWIZB3d5FoQeR1UdLg5yd8nEeDdniSGtT2lAtYw52tRjfm6BQIEzYQ5mCjxrorxINv2Ec/YE
lLAvkGqQj8r89ZiJNr52ih4aLvD1ln81G8U485inS/2B19/cVQE7SzbGxqMywuRo9FLrlvU8fg6K
C2nDTp2Vb+zyYXK5j8aDbYysEnb2pcBpc90UWIQGbOlOK4edZUoCHBYLHatSzaEaCXCUfW7dlYIt
hmFY365SxBIrK6Mi6b0i+w25wd0FuGxdhEtV4AaGMwNEWVz72RV+l23z28jnm1CJ6cC6pjAYGvMm
RJl9g+Zl3IxYRHrdXFyowW221MbRvSIHapdyiGLPFU9bJcSNMDFRhjFSfuRtcy6XKj9y8hV7UWQI
VQ2nXweFt5Vh/gE9PD6wPKobc64lRAVv+NpWtnNdjYXOV5AmBSQhjXmYl6Qp3DqFdUflV25tYzJ/
u17kYkR2khwRl5uaKLv8SUQBwPbyy208XogY+IR3uDqRVlBgNVpRaBNesjY4gbvVjLEtO0iM2/0T
Fcwn1kHre42D5+Dz+KFjglCvGCsC+nktK3IZI949idRxdztnU4quSg9j327bdNfx/yhsdCX4Q9Fw
uAALFhDEedu/jHYacuLVF/UJqaSMRRfd6vnh29d50f1wIZyZwDJo+wWN2/PuJ4xgDqZVX1/k+OTB
JiQ354GhI+irUCB9ntCty2k7fPu6L1p/fYNoQz2PzlTQKT6/Li157qREzF2cJqy9UeBC0Cls/idf
hwNWRTnfEcnLXtyMusp9++rPCYKnp4v1F10xHzg/4sTJ+qMpJmwU9MTyqouJ7DR7tQSt/RBojD09
pSgQG8ueb2p202mm+jQ/Ov2E/0Ps3kPsLEvzMf87Yvch+TtO5PdnjGz76Q/9g9gF9l/CskOUAYAM
aG10zuc/jOwQ7A2uWIinGhbezxG74C9GvqYNN8jxQEL0S/8PLdv6C7qoydH/vxDgv0DszhEQFDx4
pmAB7mlXhZffVKNwgW3yzrosa6G5wqNE7HjRugQjR7FZegViBZgbV6n2wPmUKJAQVc9xjW92yCDO
T/Cdtjb0Xg7dj5sitcf3RmAnfSlt6E4rql9dWJUdc7U/nvT7ACBgDT8Yi2Wf4AUXp66z3SDoBo41
/GsuTxNfS3Ma3ImCbh5983qi6frH4PC/okXOuZs5l4T5CPgCvIpmimf2fCMwktypDayWLz0vvKp6
iHAI4ixdHQnG3jhV001f0HPAvqEObYDexeiLCw5uJnmujK3qEPkJW9cy+jyVEjvvZW/38DfJDmDY
VukcMR39+5DbcLT2Iir5zDtNWJAJCl+ORmScq6ZtmFzhAkkpIifCQ5+IobnWTaP4c7+jodJlaqMF
yCGKc9RNPqIlAgP0DjJhMhpwMLaMYArmJgM5SMb8YdawZWs5LILJgXTQOvAiZmFQTi89TIc2QBGL
wAU64HZKQu2xpX85iUsUjKRQ2w84AFMKJadtqWvT5utpLi7xpIF3bicBs8sTFjFOVE9eZTfxjYoL
ftGpcUKvGatPbePGuBI3BmM4O41hGNgV4tjrJZuoNDx/9upHGy1nfOxbiDTobTSiYfvueLe0jPZR
H9vqS00gDYih3evykohbiuK+IrOkrTWnYGxxKF1HHgPaVV7r6SdON/w6OwXeXKsT/EdXR8hchKWR
tyLrEMq5IAo6WePr4n4nSB1W0+zRBTzhF5OFfUuTeB9j/F6WNaQZHtITMcsTfd89kqcy1hdigda8
5TlyVLgnRjxcXxpfhfRouZ+pcbB/Qc5gXUqCQOLjaQbna24H6lqGx5Mml4aNocnweW/4HO/j9CGW
0/IRT6ZYgUfz8YIMWsEGHjHS+q6d+QjzUEPWredP/qYabWyZIl/Cu2ksTAUmNT/ATuwJsg+Vvy7S
iCJncYfqu0x798MMGeSzMfpEtYx1fus4mfxuTwJrFbq9ABZJ6X8vZTZ+qR0o6/ibsGTpKtXtOI2g
VHE68cTRCWc0A8qjPHYZkH02vKbrPz4RS1xyPGgjW80egE7itTdmr4C5iGk3CFsvNEUD3gu8iMXZ
pKxI+2+CtXh3iVOL6fcM1Yazr8bR6HetJtCjAt5D6mmmUnUiuqFKABerQuthtvWbJxmdrGNstXm3
GURk2nIf5iFPho/LT0s+yqyuiHRixlB3jycID6M5PgRj8XnAiV3b3v40znVBJmvqqw5C2Ej03O5E
9xKO21zA9YEC5ZSagelXBBxvn7gKFl8bxKwTCIb+kn4Ao4jqssQYvH0gOcswPhuDvzRXvd0a7e2s
Qn5JPjtsvwup7OGnRJhFdhdp7YoqjBYq5gjasIyCDWKZNT7PkIBnqcyJYjAMJQ+iNilaCAqhaKHa
5uupG59e7LSQM2Xw4ioNElO06o+ibwV/i5o0nHJSzyQDrmqEDASx96jyYLBv0ihkowgkfv5/nyYw
sRfQ7gb0GzVabYbPFziftUTGWO0kicsdJATnKOizLy07hEV2ZbS47Q3FEza1DL3J1dr6uQRJtjGb
0PRBMz12jc877zVhO8VuW30JhqjJfrl4zOMGhK4PagqEfdu+Abzlw13ZA07whwh+TmFDQqOgOsS2
g8kZIgC8QjEANr8lyL1XSSKD69Ixw0d3HKJ1tVj3Ptm/QC5FNXzSaVDbrO/iDQtD95EyPjh5GMH0
jZJsVYCT0D9bs7uJ/cK9MLqJEO1KYPmbfJEAON1O1K6HNLWqZ9yO87o61AyPPncuEXpOYX4zyMFa
9SVuP9lc9qsknlRwYWW2/JF3kf9LSQdim9WWNz1t6zC1zbzN8lZ99CrcwFxnLLdoVMWmgqh2F+A1
9s2i+N3ZpSmjtb+AYZm930KIwkrErzMUnjauzFg9y/yTneKYE5pdv1sMPOxhSCoMSgjxGskWugEg
xgdajMN2mPz8I9t6/Y3RdHw/ivx28kmbQ4HY4dAzNwpVe1XuR+K50GV6+aepEHilt+SKXYUcYJs8
a5ZjboQQNx2BzUIzAQXkPhkyyehUDxw69WPpFnW8SZeu3AWJWX1hRqEfLZZ4xEZjwrr2fGJYAYVx
OoFcToyY3/1OWr/dQGzCSwsMERd9274GRvHFJjbdcsYSinJg08HCvmy6otoHeTPna7jP1cHHpGgn
XeQ2UVXvTfyJNi33+JhmpJdzSo0eGH5EHPRc+MN104voPqxjbw8Bl77MCAmAQ84a7GbCcK6NuG8u
2bBJYCvL+TAZVnhYwJi3c9e2697G2rMZZmDpsvMexmRcfppgTpdoRJZLRJ+4RrxdEp01SNQn2Npo
tj6bUegwLHxenzRV4QRpXkfHE/Mqg3G4NifNkz0JnpmxVJdEOr0neTtr/05Xxc+QBBUqXZ8x2vOr
YpkQ+zHO98cmZxdNRMLGUPewC99phJ5rLBCbc3e0mAzqqPag/Z5VX2NceUMXEo4nQAvZU01aHrzA
AXCV5sK8/Shfuxg9n8XjZAT6wvTY4hs2JEXg8cS/rSp4zx2zMnzJhn859eS+AjPEwp9aHBG8fz71
bCR5dYYyvaPjMcQu6fH37hTm604zMDu/eq9d14XxH+26vh7CQBuxHnJ7AkLPJtlWUPHZ5gW25xri
fjqCypi5AkkLnYbhT+z/tx/nWQutrwnBgGE9jrq8vPNifS6k6MO2R/TOFIUcX0OTutlQOYFLMuFQ
VqBcdSDoox+BOZdyfLz9A14uUsgJeMQEJnNsmynz80VK+nhjqjwDOnzi78LnVBbMrP+Pq4CxEbuE
eTCdyfOr5JBeMaLrvKPEDwCipjYQ1Fjwv78KDSUsDyQgfHhnV/GIr2wwAvCOYQOF10vwgLMVxJ+3
r/LKMnG1b4QT0O3Qbp49sQynnqSGYXe0IyYlBCrzzT0pWU8U5L4mLu6dlu7l/sWerr9y4qwc/uns
xspkjOYJij1Msch7tIZAYvEyUooMeRVu4QGCKz0xzt++1Zcfu06qxqqEu8Vl/fxWGcIl5lK79jEb
+Lqjin2y1zDZkoLhvn2pV26RxYEymBrch+ZwtlmSmdtyqcI+qhbX3rkAt1r0ECoXLJiT85XSq+bt
i752f4i3II5oEMs9lzqOZlI6MUbyR+Jm2ouygK+Sm8TpwHPgpb59rTONoN6m4W74rhDCRyH48kuL
gzYw2U+OkPbDAH+CApte1zfzu3pc2uuKKX+5imZUEUDsdBXUWt312Iwq2gk8pmkuKgYkErWJFXcM
VoKlZJwRZB55SG//1JcrPMR3HxEyOxJJ8+eSzDJxJ5Q6gLK2jvEk/iuBKq+NXldjKrS1Y0hZ//Yl
rZf7UAiBiLrSgW6tVbfPdwiZg5egGGKJY0bSbjFXon/AVLdHB4nq6TSXZb2nzE/J226+jqMmXjha
L4vmixlQIweU1VRJyb6fLUYmb//A154JOyVrBWEs1gBnX73ZdDFmXXz1JzZIaropPtbYSHc5ntCr
qTHfg3FerE1NLuJrAMphicJref5AmqTTRf+8HEcBY7QzyT1FQATDlJOdbvztu3vtYho5xrwGftqL
tRksdmhKZD9HRQTZbaplviZ+G/nKNWu6pLcv9uJVc2cgx/AxcSVmOzv71JkeWDXJijNxUnrEKJOe
lcWHSJf49oXOBPh8ch7bpS4e8JDgSD+vjHInTpTH5IgKogXof2KeGxBhs0+Mx5busk71oE1IBKWE
+pLdnde+wxxWyxpUBZmdZHJwAmOiWVp31gI7RjOWTzLUENQLFnau0Y+pyWiOJ1vOt31ZhQzn3r6T
l+8HF4EQhqPOwsBB8ezrSMo5qP2i644nevJEQt1lQWr6/t9zzXhmLvaMHs78ALb+Cz5fL00b37O4
PbZa9UO2K/ffaKGTYYOti1K9ix/q0+uPugv9LPsh2Rb8OzS3F2+pXArHalpXHL1GiV8EN47HVqDT
OAEint+B6jRL7n6qlLLf2ens8yWCGtHGWc3DEsKEk88Z8PwzE3nUJ9jBpEfipnA03ZgpGhikDt4y
OPZ6UlHww7OyTJBp01nd9UlKUzK3Sy7snniv1UnVZp4mmcspvbdpfd1YEAdEuCxTMkiCXpfuB/7+
W59IrZK/CePXi5CBVgpwGTjVRxeOy2e0IBx3BofBnpwjqz4+Kd5sD6KWSxztgDFGBu6XARxFK/Jw
iEwN5GRnH1xTT5xN5oMfJ9CG69brjb0SiXdbzZax7Cu/RJE59iUR8ag8zCtgabOE2+IOIfG8bY1g
HpOstZ/Xy7Sp5mahgV6S4xQk1lqMuTug0LLiBv+joUkQca8qc5yq7wQGkqUA4TIFPBpqK7d+Tviw
AYobKd9LiLYPMHSWWXw7zop/9o2G8GloYIDeYcvc6uKJZ1Y2C//riWp+Kj7HLAJ5CXNd1zS1B7eq
ZJD8G7Q8maAzSLx+GGqrEL+fwFB3NY5YMUNFAmeuMtmM/cfO6YB17drXYyirqDPc2E3Oi3boLRKS
TbhUJ6MA9DJVdufXFiYLncldTE7qLr+w30Nt1zYWEJ0/5bxmZSb8QW4dQtvEz72vrVAg3LNTcfWP
sq/GL36XIGYhQAy7TVK7rRnkqoei5+0Dwiid7ejoWHRMKCPrxzI55aFR6WDcK/geC1RCPegPzVIA
4cS5A+OynEa3v7MYRHebjOUSE46HenuNbBs/x5N+cxxbIrc3A4LR9VKXMBVO4g53kawgiFKayuBP
iY9gPrKmQ6wM5p69ssbk+om4h+sUAcMEXYJv2UkIyigHU7UPT5QGYmdYYGUcePa1kcBufaoDwOxZ
fYvEOgfNegVuZnm+MxMKim1xA9pWqd8Q/aPbE3fvCYJz84Ef48R4hgid/Z1gwIkF+tBBPXv6rPDk
1A6KfDPIfNPgu3YURG+ko4AtHMITPKYSsHkbPt6wbj2XVdQEHp0ZWkCeq91pzNxJu+HHnFTTuFMJ
OPzTaAajNTS8ji4kSHkEj6uwuSmsVCOxLfA8KegoPBTeZcv6dPz53gDIGINdEb2K1SxaKtz+010V
ZCgyilDymRa1waQhnwUPVkSjIB8ei7LkI97n/BDLBDvZ1bnd3ZWL1ahvmKg4RJrmvksyeFCFavjg
qtzSqa2lWA9tlMy/4IezZNOgsQUmJwzSNzHR0BNOZNbkF5zHjAHiahUDV7BWBNOcjC+4d/wvFOYZ
zAG37ZFerfJkrI0UScdSgM0buZse85aY6M2cQwvHibtcAiCJVETHwjQVUBsIea9JXsswkqR3Or7+
b076zpxUZ/xS3fz3OemOCKzk5/c/hQ3//Jn/jEnNv/grTJfB/lMgD0KJf8akgf8Xvb8HRRvBHXWz
1jz8x6aQDCxTb0AOP8C0fYcS7J8xqS3+0jNBCjBED9jeh+6/ca86P7qpUF1BkQrxgn8kd+v56Snx
NV2CuhrwWAfHZoAQ8h3Clg2vxOCE3cp32/Iq84YEzmL8Lr/irCrixKY4DkgGAz8BuLHP2uKmYRo0
LqrfTwM2Gv4MG8VK7Jyo1aR4pz959VKh7tqw/OLRnV0KB2jmmYXb77HLQ8BmW9PK6Yi9dAKreafT
eO1SPEoG3ORH6gL2+TNdLNjCsxBEGyqFTNdZmo2eW6x75Q+HPxbbK6PiMwrF6QHqbobKn0XxAjBR
Yz9kucsDDNHFAmLYH8t28H6rEVVzGaVrHx8JnRSWMSchCOLti5+1Af9cHF2MXsVM+8/uswdki5y6
7/dGJfBvSVW8LS3RvIMrvHyars26JHsGBdDLvrKTgdPh8T3sWyzRWtYmfNmVqxp/3OKO/24jdQZj
cFNMIfm2kCfZLJNzIYIL0cWJrX7Yy9lDl5m1v5Bh/oZ7U+ALWFwShPFPUNp/nb6/fIyubdOqgwph
NPbCJzSKycqkhhx0CKyL+ycAaW2G1fbtl6Vfxh81+um+MFCjN/fxjnMd/Zj/INug4Le0Hdawd5Jx
huplXEmju5kt22acxqnx9tVee4p/Xu1sadDJyUZSL+yDEVfiiEgSOcJ9q9OsXlVhiJVxlv14+5Ln
jcDpDgO8SVyEYHjen29lc5x5+J3z2VmxB/mtEvlnaQ54d5LjgwwGBePQ3PnjHKB/Fd1PrzeDIwrj
i0G21X4cwnE7KJuIzsmv/1bKMQ7YhoQrO+qb+wXbcnz3JDk5zfLOxnQOnOjfjVuXjzW/C4r8YsUF
HdnsVc9nhLxBUOYbU0a+sHLHrWE4WJl2FlOHAIk20Sv11iYv9pu54IUw4FJz7TM8XMtahjdYocl3
PnD3laUJuM2ogC8cBdw5joQVAVogN+/3qo+hmMfuBrRUranZGMDjhvBJJU7KJMZj4FORjXpUZdpe
dVExZhi7Ykk6QgWEWpiuGqJbVo5VR5uoRMNd0mhfysFur21vMfC7Jwiasp+Adh+zmaZHfjHAfP7c
j0G0Dh2STVph+DvgCKZtThtskTUd+6zF+NvI0aJHbkjUu3sZi+zTMAXddSYwYJodRlstdribyehv
qtBfLprE1xP33CEuKI+uzHg2vzBpHvfUjMY6okfJZueuZ5q7CsnovughTN7wN5e7t1fryw8EkJvC
gK8e3t0LBZrqpDu4k37pXXxtZEO8TgLzYCXqYViiejsMhfWvP0muCAYNOOQyKDjHZ8NWjUznsn7f
RtHB6sQ2x8c8LMVV61C8ZqH3+PYdvty3A6z7YBzjVwmz8Bz+6mQ4lrybfp/OORYYI1RWWU14hNjt
/M6B+3KZgg/ZuFsCrwNJnbOX5IAh7zRWnIIBGRSV0ViHakKf/PYNvXoVyIqUKYCmPMPnO2hBVGhB
FhbHndeaQEx+aFwMjQxu376M9dxLkFVhczeglJC/fMvnOHp+HajPi+XVuDcruJ8bUrrTnacwEPK6
ElOwqPMpKVj4JkK5Yxt8aW25r/C6em9b0rjJ8wNDy2aZ9oDpMEA4N41smkosyeh3e6FyfwvrK99F
U9rvxNQnwdoRiziQIhxuW7P6dQrWyfp02kvXHD8Uy+Ic3ayK3nkD9qu/iUkwVoNOSM16dqxIYRhG
hE5nX8qhPJituw3NARFR2TfXUVfDhfFhzOQun3IOmehmqJN57SWmjbKqJDmyzH/llhqv4URtlmX6
Rqy3vSbWq76fy4EWsgfWoTOejuWcXxtm/x5K+/oNhCDQTF+x79OmtH+ewpHVhmQWTDzUeL6TrV/v
SCWRnzCH49Bv/HQTIdxck33Qc2K1xXGOl+8B7jkIGsPDUEfRWgXtuI3NKvxYwe15CMTya3Gj8oiH
S7ibajlvJvKrOCv6fEciVP3OkWBp1PrFsvjjDs5W59Tn/GAGG/sZo4+jFvwfexdFE2qhTZ+0bPID
buNpah4cnXPRwV56ZxU4r64C5p2MfAKGveefO6YZYprdodun0BRqRmiB+4Oy6tYXHYyU0PxZ5aP6
AqU7/ruDrDCMcp1WNv7cDvOZUXY72+yqTQuCSjKeNZHwaQ84qnHBPb7m6Rp1i/VrLi2LrdK/951s
68IH2XhGCP0ObpI1uuaVQSiKTrX77o/mvQctYg05DaOtCfe2d575y9ItgM5jYVMHy5bB/dkjByX3
gdPYEJo0/1JGe1wJ842xIMEi89F5p058ZduG6Q5zl7qev/h80NsxSS5bNp19LcvfYRJgcWJhdy7U
v9Wd632OK+n5pBAkFJ0PjJpIDsB7LiuplQ+Z5UhkstrTDVkmei7yZoCSPCM4Rh7Gc2/vsa+cvh6S
dxAthvYQlM+awV4mjY3PJ+HM/vw16oNb5Td3yEp+537/g5bXe+eAOtWeZ18NRGi0phZgNSD12Ssk
LKlTScKSpQ0v7waHumeOnM1cYvrvjMsvMyoewBDVRs41xY0gf2jsJJAw1crbt/7qYmIMxslCXPSL
MVgCzujGI98vwj28KGsfb/4YbQuOQnLtxunvty/3yqHpMWbgNTPDeTn38HBXkcWgeMnAvXtZkzS7
DEH8To/46vNlrMdoVj9e/FGf76swiSXW1HW3p0du1wHjj81YpuHaiwLjQMoRX+coho0x40E2YY+z
Bg3It2o0LpcFKdLb9/yyKQ9OZtE05UwnXgylp3lwCcRjBuGMvbkFZ5W7rl0+ED5IyFVhGeu6K8o9
Ol6IfNlgvvMBW699wVRDPGzq9gAR9PNn0csxsh0Uvbg9ifhH7WOYv5pa2d8gXXULSNKV562rgb+A
QEXtxIa5Re4yN6kzVODYHWZrSObThzF2kEXZfY+h6Skb9+2n9MrPRPfhYb8AcQXKztlZHhtBMrul
1+w9FbW7AY7nVnRMqajlk3ceySuXIh6aqT1CZ21ffva5J6nV1Ux1mj2AdvFbODM5xmVMUpfhYdP7
r29LOzwwrdSQ2otdDQAfTnkgmr1rJ+1HJoLerppx6EnbHhTxf4HGV7CfVzYxrgQsQonoA2qdrXl7
iWRaDVwpIeVjgx9ofV/Ixt5yujEmUoXA1DWe39k+Xn2U9NfCw/IF0dzZW5PSLPswdpv9bFuYl7kY
IiVpQTqiaXfvXIrB6Mtag0rDDCH9+cg5zivuIBPVIEHe93hTYgThzYzV1kksJlIziwgGtdeSjeZR
k6MOd8bJ2NE5Dmq7gNMXHxEh83ElDhjjIerm/LNdkzy+QWMcDPjeEUCN+ruJv1cTYaIZZKFuJ+Oc
IX1X4kW8KrklAoq8iqzycCRcaYcUmwmJa+iw2Ln1l22F0jBdMR1jBDDYTKdyoVx7BzFEeVsHdqX9
GE5WUvzyUsASyPh0MPElo1k88toka+NPXV5Z8yEvQdf2cWIVYmuYtQVFQSlj32Et2V27RTkEH0Q/
zNFHr7Pycsd/NqZdMeGDShisCAlkLbNRyA+BX7r+hilWle4QBub3I7TO6NiSg4Z4A9YkNmx4UKCc
SD5jtOJgfIs/WHogmFjW62CoGOAjvYThX9Rz2V6lI+0k/hNhPeX7rptIuVKjOyuo9nNkXhYGJABw
BxzENnXh6uIqITbwu9+R5bzyEbqT7CSq9r52UZ5qJ6t0vp1IWL0vE9GSG2g0oX9nkrYntwS/yUEb
EapdE6gwwfBVYoQsarksa3wNwn1Jem+1zQmm7eHR2WG2ajo3+EQuNCm+eVEx3hfxSKxIXbsXRTB8
BOfdDaNbf4lwSn7M0RHc9SUc3KiAg2fMaY7hXHgz5POubLqdiv3yLvIBUUWMCfkCVckW2bTJiNjd
yWE8OlDE1nbdfSfITcD6tqPNkCpnB8MGH1JjIkd17vgNrb/3usnchoxv9wJ554qKGYs7XKguO1Gr
H37PwEvAnkUkOZIP5rkXo6PQCSjiepP8M2ZHW4wxmls3LNqtZZbJbebgJzcwwbwMijz+4Ey8D7oF
DGZx21CL4+5dw/qYJDBuMGyMDhHmx2uVZgNFBdktOafEpuv85SMOZgeov/Cyl9nl3zKd0L5Wk2iP
GcP5DXYMzVb1LTpt1DVrDJGLy8khcJs3e0t+211hxPhhTkG8W5Z2Wc9EsmwiGwHuQul6F8m8/obF
sHlVxqQFohz2Nsrs29+eQfSo0Y/1JgCwJnu4cg9tHi4rv4zUgSBw+9DNOJABUhwJe9mh2LZ2mTs/
FubQPOIpcgEvC0fx+RFKbLmdzBCgbogeC8+QLV9gERzGwS93o9FEG6L1HrIwiI5d5CQbsliDrZkK
g/fQEI2dhssmpm+4S1pjvG1kG9x1g+JcdLqrfo78Va6Q6TDm/wVltL4InD65SLqigF0WjL9F1w/Y
c04LCFdG3C8BrEPVlPg2r6g0dcZDlYT9Q1ah6VjZLJ4v2Mw4auM39BEcpmwSqRymr+QWZdfQxhPg
EXj0GCofzEGiVq76isifJbjkHypYVDzuiAz7mcDBeZJT93WOW79rVhgFiCnbLJ3dfkXCsINeFMiV
YfOb975hV38rZAH1hZPh1LYpgpZc47myfG2s7vV48/oBlh+kcLvGEXjW7ABpm+SibXlSqz4r880S
FCMOcqm6PfnnRkWZJYcpJQDZDZPm2pqItq6QCyCnwKbtGCed+cMzI+pJ8N16i5ldfllzyP7dd4H0
cLeUZFtOiIPInuq8ewFF4HcIuI9gCDEezXc0mhu8+9Qn5kzF77aGULuai876VipI8bRo7k1Y2vCw
wxIqb9zN+56K5SGYRfp17Ph7EASpLQ41zXFBwrM+zY1t4XRfQOF0iBQEMLKWBlZC7ITNYyyD5u+m
FtkOnUjzCK8iuUjbqM8PjuqzXTKb3RcXJzn6w2piKh+5Rb8ZFpyFV7ltuOvMFNkG/oG7RhqDy0vj
Zhso/TaKcxjBu4y+qbgoaob0K0Inx89NNKFFCIi7DlahnCJEPKZownXBaJBouphkvIl95CjDNL43
izhfVX472DuSoWvjcwmxFL/0OgtjBIgLP9XLRrwa1DB9kFEkb5IAkVxl1suHqseFV8RwIWsHh0Jh
Jt792Nsu5pOz3xwxFY9v0qmrvwHd2VuAM/dGIqn2tiUyrd0yqGw3VUoUe9/35U2OkMxf127s3vAR
NXxUvF1A+OaYFaHAwCKuf7TaxV0sLXbTCc87IR1wv8wlCZYxD9VoxXxpsDQ/1m5b/8CVRTu7eks9
YlCT4jVBxXfhqoK/1kAmaLWiOdYWgsdl7Oof/Vy3jyPiBrRMfvN3pckjzLhjHmtTFtFRgkbshxDn
x3Dq3BuxNIRKjFUob1SC5Sb1blHMPxf8CsjRqu3JIQ2SCXqEYwvHcr2ZcLdYGxjfN2RAxZiYBMMQ
YftdobWqEcLcJG4Vfaq9WOJVMVTf8HnMNj0aKHz2jSWyVniSdj9dyEZb2QfNcW7NaCONYbxsC24e
h3/1KTBS9kUZJRdOzZ+uTUPeDORtLbibu1TgJarwG+E0+aHNIrhBfQiIs0myKTriTMv/IRohnEo5
5T2KkroaVgvfOTBW2X2ZZ0DrwMdg25fCXUfRnB8sCOmscgz3iQmAqnGfFPH4GStQEuKnih+ZuyYM
hr4lpzaNvXsjXJp8Vf8Pe2eyHDeyZdtfefbmuIbG0Q3eJBARjIa9JEriBEaJInrAAUfn+PpaCOW9
leLNSr2qcU3STJkpMgJwOI6fs/fa9ZTegXevrY0SdfelbMGBBgQaPJlyLnCfcbtJeA+u3dyCZoWu
6GgVhMuGPhGVa9hqeicUVw24gr43oQO9mQscXWMWRL3StI8f7SoXR2IH6mvyTPmJzYJ2xzLnT8hZ
1esyjYSaLR0t8Z1RpfrNJ5O+juIhhaJAv0VhwPWMCeeMgSCKnXwhlSMzvPhRpBy58DriTjxW40hG
bArw5H4xWvIdaSCx0tiz0ruyyMm1rKyluTecnCbuqNeMYJSS6XiE8R/UpL72bw0KVpfZRZVDephg
MTS59SSSFfY0KeuHN+ZkZPLotQ/sFstbY+cEZXo22SBRl7vDDyC/i8s9I3HPkJLL4vEmV1fmVFjd
Br2u9XGxS+Mx7PHTZr43/kDj3j70cU3jv7XlbT+SVTPncftg9UFyF3stkthw5XGtjDP2MQx7OuD5
ro2k/9ySNmc+EKGu2OObonKPDcrjNypq/4YzcbyXEFTYxOAr0jftnYGBsBM8Q0bvb+NKJldjWUI7
8ipuDa/Na6cTxYCuOcnuPaHkXtZCfeoIbth0S/oGaIl/paSU23iUzjc3TFw8YcifJLT4re3MRN+N
jndlcb02TDTFtug7nsPeqfSjVaFAumBUMfcCCisTEZVG86EPxQ2s/NXaZ2acZTpUQ0OY3wIJPplD
Op7ySiLFUYV3Z06VdYs5jX3DISQAXZdxM3uGvKu1G3/w4L0dwzkbQDtl1bKxaoaNLdrBo5v1p1Hr
EgrKMN4AAu2u68QnljbFV0WpTwmIXB5MV/ISuml7LHx41kUzOq9jKU5tZlpsaQH/ADG+qz1LRnMv
zrgdxWfqbXOjzbn5Fk7rnKnp9ymd5WMbNz7TspSCFAul/hwgoXtEQT7tfZgLXlO22xALMdExbXMI
puWF/l/1FRTrAlu14Whlg1Nio+eEE/laixSTbqGOhWE6mzEmL76ohNzjc2bwZQ1yS4U63Qv0TVdw
xtWHoTWQa01h8jgofsngxv79YKIBpDGtCcFAlRyiF3siPbk8ZJn/NOdmdUW7NKUOpJTDDUgMXwOn
5SYLaNw0ln2MCX38BqZj2sO4M696XNnbIBuc7TTyMCqZ9hs80KTjYCM7U1yIz7lwr2p3bvY8TmzA
DUrJTeJBpgnLMHwbi8H+PAOiug2rcEG1UImPMp1zTJSh2LvsXecqVuWT5fr+gx65S+4IiGTvUxdu
ur5Lduid5Q/wrqUdSdjEt23OMsjqMoEmNteSbQ1X/wYPrYpmmXcRA4RNSEIJ9H6Pgl4k+Uuu5+KE
3/zQF22Zb1xhEAWZzw+LaX+Gd1bhfW332SqWJEsRo2+Mga4SbvyJjAHKDDHugbeZ+UaCmn4MzG7Z
EmMQnBU2mSg2013qrnZIp3PvKukS+EFStsXQolyOWjfjjefC/6ZGMwoeOK8+yWTO78ocPTWhKwtq
v66rOZaWxoqRY4Y23oRxn3+pQKZeIQWueeWsoRIt7otuM2QGRMDYaa81zWxOdf6Ir5OQ9eIUYgZ5
JO3n1AG1P8RjH42kgdxc8r9UPfns+g34FQY8m3pS/TV9X40rJT9gOQ+/hMxMOee8dHj5yWdx0TtK
jyBrIr2CzTj21pcZaPexsf1v1uL9iLumfaZiLZ9LjIpsWsr4BKnJ2DvjkOx6f6getEfFUurOYuiN
1hDsUJxKyqH5MNrVCJbHaSZku76p/INfWCjyauE1d8a0sqBq7Td3tG/I+iUJApIiAQ5sQo2Frr+q
8vrBboPqwcPxRUqIZgPN06l/LZVtfqvhir22MW6VyAZbfNeiAji5Xd580MKGQ9xR8XDfMg45pPGU
vCUMhNSlBFl1yb7jbUnvbAGaOND05z818cqGqgtOpkWVilOyMgqrggAWxJGr7lwP1VsBSTDdqKWP
n02VW9+KtONN3wgA+6qd42e7IM4lEnFmhJFcYvVquOQFYW8dQwI6C7f+ULYzG4NK56nZ+0k/NnsR
TnQ0hjlleaT2QIGD/635kHpD4VJjNvGza5EUtQkl2c1bPw8LdyugIoPqc3RfbEfFp9zlLnKpbY1K
y+cQM/NLcyhE6pwtbs+50azJqo4mOWXJnuKVn7wYAcgBMdF+3KYi1MaVodcSAPg7X4nDVHidp6aA
FNRVFK1l7HGXyH/zvaich/h57MaUxM0B78cmTtzqzR4Gfit2eJTik3DC558X0x2NZIBK7lhZtKg1
OM0nNq4BEuU1V07oJpEDx7CI6AVx6ckQqj+46MfqqzLLafegLMg4YBZzcZAWXaA7zGWzte/dxT1r
VJYfoGoUklvIvDWa4pbvV/gu/ZBOmkV+VqgYxqtKI/y4Ccd+fBs9eqObwXZlegNiIf1Y6NG+qoe6
/lxhXH0o/LCNo9UO/ZEsGqUPM234+E4MfOmDPWJMptUu+NRZHXPzPD3XBvO/Bjw/94Rnl95/Ck7U
EVzF0YBSyyaBWyi7QP9/IkDUqH5kucrLq3DogH0PIbmnV1gc7TkqYVRR73I7FzwmlThNmTJgdzQ9
FZ2bCpkfTa+jiQIlAoLmBiV4x6OOjYC/a/D+gkhgIketgwFZlU2OU3mXjiRdtWsJWWJN78mysdNP
Vk4kOZ5Y88RMmsyQanAeqiSYr9EyZU8Led2fgPSPP9vq/6tB/Y0GFXPDOs/4V2t4+9K//J+fEdu3
L9WP//d/P2fqO3747BdYzx9/658qVO8fiNlsnnZMgHClTfq2/4T12P9AbQAHlQMkRmRKjH+pUIX/
DzNA9YMCiC4zc3c+xh8qVAH9B8UqaWGrtIN5vPjvqFDXrvF/jsfIDgxdphWoQdFuQNp6r5hEHZsW
AzkUP6NcLlBm12JlLVoj577wUP50gf6id/5XvxCtFUo4Sj+mNe9653g2bGnTszwjqwy21ojnbAk5
MXjA3g4J9OTfxOj92jb/+QUxRXK9sK/TA33nBQvBB6kQi/nZb1LvhVku3MU1CkatOKK//2rrMOPd
teRWc6+RR5g+JKFfxz8dNqhkKCxxLtaEq8xnYO32C1u+ZycgvRcSr/wih3rze4zZX3xLVhIBvegn
2fDej3TwUI3a5LR/VrgqjnUgeWUbbg29mXCa32kp3ulkLteUFWghnCQC22MO8usXnRsKC3/OxHlq
EANufLkiUafcxO429j6++ZqQu/RU0W4KIt0RQfUFcDHvy7mEqWna9e+SMP/963smi8lDMYedn1Lh
1w+UWykpUkkszj+pxSE24yuMPfzjf/a7cHfx6mMJs3DeLagkd0BhciQ4OwqQKz0tjv99NT9eANB/
v6DW6/jrgkJ0wEjVxcqKg/j9PBF1DKQ/Bk3nMU7flA2smXig/25mKRIxBJD2KhUDROW+VxoSGymY
h5bivBTEQubE28OC9IAuWyTb/C5L+J2IZV06sMdsfx3GI4X9N8R+ENObW+ianokMhz7krFGUVmzg
bsFjATAbKPiLWJkFF3uqTnvnyFTV+Y14+y9WMCoEtj1Owasc4f2CiW3LjmOv4BQZ9PbJKWprFWtz
BJeGYoUSK1TtCuA53kYvA6XR5eF113zh/w8D71+tXkFtJVAHc5gy362oooRBXhWSh3cFb19SYC42
RXKCfseF+KtfhWOPwAcMgyhL302o6XZ0DeNY55wBZnr8yfGhd8tWT7fpd+SCX7d6tm/QZsxhEZmg
Ffr35cuJlHN2K2lzY5pbNniT5dfaIUZumSjo16HN73Ae1q9b8Por1+YKGEePdQYSaf1If9JaywKQ
MAqB8GTGeA1EwOF0ozo1PwIMg+KEPrYCGEZzLQ1y+2OW8EihliUXwFjtX0HmtYdlNQpfdpCfQWp6
sbEjxmDAIWStoWd//4y7l1fsfz7lqy4UHsYaEX1RUPJq/PUz1wGNjLlyBH5os9qbC73yJvOMfWIp
ukGNWWkSeykbu4ZGQC41Tg1+2EMHpLLaMUyTTBCqmL03duEhLfBXX2eONEwDLplRNsi8dEvuijVu
XIsQpY2VkLJ3iRS6ePeZX/Sv3epY9WFZdVuV01OfbFhr/ZoJGyTC4dzKBdxo0pTuk6zEZI7wJHzC
nweuDsB+ax0s5fKjYX53AH9DkgyisstiCDtDRkuqrFt+xwof8RQtyrZF8oWtkpKWYzMgOJU2rJCf
VOwGZfWVgb7NO00rnEz1SQU+uLOwyl0CI8hobb/6konEqbIyWluQ2e4Nu8cgtgCuzJ4tHXLLwDx5
RQHjd4qfLhiZui+8F+p1VvvFRaetkPhJS65vaDzxLxUhhN85ANqHsUWVhBW0gppCqJSfJWLcsP+O
6DlClxfqJdvPcFpcvfPa8o/RPTqzgJNLGO8Th1lQh2u+YqcIZr7kP/WLzfWBu+U/KpUsT/ZIcKMM
Bfep8sDjW3OnXosqscFROORTLCpe8VgrDn+Qmv/LiDXMtgv6sFpDrRA7WLBd4cL9fKPWvKnp03k0
C3SVdvkhAXFPU8H3WdkCYT65n7Ve/FO6FiaXBOwLcd/M7bXbpr15V5qMqAjvIX6wzVpWTeEQ/+Z7
BVdT57mkbdEEuo7Gddh0ugQ1QXHjLKTECEbAnm0+DPrdotpdoNBek/L8NWayzrWXgOahQazsVjPO
CSLiMpnG+vTW6FAWRA/RMXRYyyOBSk/KjPmxQU/ndTZIQ5PWyh3sex+HqL74LUms5Xwv0RjcLH65
YBDIMJiODehpj6xaGy3BCkPCANl9SJzFPqA6xXdpJ554rsex/hgsmb4p27HctgShML02SM3bW5nZ
nbKyGY9JiUVjo3ASRVO9NMPWVLFH9t2S0Vz1AmzBvpvrWwA1zONF2sDILcIwylxFjCbtt0jXi2Ya
arpI5lMpT4WpmTewJlPY+6p+6KUK6k0eDxVxXF3/hqC0Obo2Ha7wQqnS9KHBPRbsTBFAuYrZqwRl
3K+IK68sOrVXrva+05mwttCh6+tGMQbdI1zxp02IAHdrXVhazdDchqiupqheVPqcrPm2ftNL6IxA
qEj5JLhA92h0ApBjjEerfq/R0jBumZoTJ+IE+BVz9Oe6bNFjQqfDzT9yG4PYZU5dTPVzLnO/35Lc
jNXWZAq/FqMY2OYWjUjXVcaupQbcjBQv+yrgKMvGBIqsMePHoVDGEXeMPOZQBvZoS/WPmEbbLjUy
40FDA/iSIbCISo3NUtb003JyADZ+0b34veD5IEaSKXiVRsPYWXtmfvygwCDdkThgEDRx02yKDlvR
dgXuNn1UIHxw3A3cQoxF652X0zWVbnCwL+g1cDETSu8VyCZWNptYKW3BymsrV3Ib1G9jZ680N1l4
KHzHWu0Ht9DkMJrfS1819OoIMslCBunKQGY4lHwOeob0wy6wOJzU6bUn2mkjE5M76pPxfQ28sL43
+0HeE+TBojY8KrKXCxHHYMBB4MeKC9w1sifmBM0WBTbNfohY7Lb9a9KtYSrNsqII8WnbYNrIie2Y
hya7YJhdc1dk6UxcYdOagPQJul0igrWbr7El5vtLntyFAd+rkPdxQK8aipItmvNPj7NpzYj7iqxn
C7pg4y8BHMbMOQpxCCWcNxKLNkoUZNGAPOkgZoHK4xLtKgny4KP5+P83BUl4X+2mTajnIKPDY2vW
eAd4LLJ6dnPY/29ajmIN7u3jHWpQtatzMf2ogqlFHlkY7mcUNeGxS0N1KBudoBOak2xYLfTpNzX2
LznNxJ0rsiSJYs328aVcDBziGVM75xDYaXA7kkUXeWVW7NJpag+54S17HdTyEznhFb06X0yfRrer
HgkAfbPL5ctMbs5d0dvEwnnlikQKu2EnBmm/AmNKXpcsmz4kA8r3e574fNeCvgkJ+vQZzY/gLzQ0
DOWfPJegte08lbKKFEEROioGlUyHPpzNs2gbfQO40nn0ljkzNl1VDNbG4y4gh6af8ATWb653s9WX
N3PXibsloznUWmJ4rBg8R6ti+LsYjZL5++J8a0JvPPeeXOyNG9sZMTyBQ2pWSjb5NCxTiMywZLsI
Y3ebV4E4EQb+LZbG9GHqk+LBGgbzpssS97mYvCKJOtJzeFeiytq02kluQyLpbrqZpq0RTiFJP2i6
X+xskufKd6ApZe5wtjzTgL3Vq6q7stjy9swNh3ELXNMGvQAldN6nZe189AopD2PtwAPIUvxAelge
euT1m3BMpq9D2bfDzlRKZCfs1bMbBQ3okE0QT0Fx68GhlFdhOqgDp1zjOofH/8nMOjuMcPRUNeMb
3yxIHQymW+aG8s0aW3UzSDle0RnU5zpXVbmVcGzJxLQ4XgBJaK8KEdPulFQWBqJVf3xI7BH7eJ3H
BAEotryvxdw7m06X7vWc2WyjjqnDnm78iC7CrpDFRGXd2De9r5lC6rC1gl1Q+oIN0Zp+NLY3xPsQ
jgNJm6QnCoFk0Cm95aAGP3vEgd9+GiytngJs8TvQk0W0AF9FMILqSZiESm7mJfe3jpz8LCJPM301
q573UG8i94+NMSu3gkt1Py6cU5hx+F3EAD27o7s8fzK7ybhhEkdUeea0zj4wnM7f1GTI7FtoFlPU
QDCgq8nafSMGcOXdOv136L7+6+T1XrY3iVFGZVVaNE3zpvS7TYx38m3plzbbdoBJh4Pfyzc3nZN7
CBIOb7lM9SdnmpmmNE3dbtM5a/VG+HAMC97Od0ZJ6jLCvLjfhgk1ewLcFABk2vgpKi/RB2c0umQk
C3/8kpIGjQgjWfI7Uhd9cxPLuryrw7Kkj0rn/CE1HO5aSQNJIP2YaPw+zSndffFTG/m/vdDf9EKh
xQfoYP/rXujNCwv/pX79syH/j7/0z6RBMgMF51v6NMI0kehyOvujFUrSIIgvZLuYsDiZ2pxb/+nH
J4OQ83kALxFpC5MQpKp/dEIdn/4pLEU6pz4uTo59//NOKLYL1H2cOuAm0iq0/80MWpOs1FVpsRz8
hMkNGgJRXydzoj9V+JaiJMEh/KfL8xed0F+7O5dfCFdzPRfzybFYv2ta9WWY9sbiMayY8+7BNMYx
Yt78u6bkO0n8+rXgCINIFPSL2WPfnS57V5kj4Iv5gCQwA7M0tw9F05HQ4Qu5M42JV7DiyCba3HhU
ExvF339JUh9/aWKtX5MdH/8FKh+bP7x3Pw6DDvA9+/2hKT1QwfPE+ZbBjnkY4Uhezza4pDnn8HOF
AhDrpYwdNuVOgjSPFHLvDw3NDFJL40DfKLhNzGEtdETBMqGYtQv+X4oBqgynNGAVM2dGu+YiOnaj
PtBwb3pdPAJEQa83B8uBIRBbpe+1p8pz2y8xG9JVzPwcEVxioTdrWgc1EnqN5WC2M+JiutW3HeqR
j/Y8EkXjDPFp8pR8gfmdmZFCjvuWruq2sS7Hp3JAeKXyub6OLWRwUEkCC9WPXV+nsdk8pxniEisx
+YvTTMI6w0d7Z3moaMLRR+GG5spsjlwq6rkEOb0VofsUzpVNB2x1HSobbR/zTjQmwdafUbe47ULZ
L8JVGJfYDNx9lO94sNjkR3/qo7z3g43yUs5IzpwdYrPCyxxnSE4HNGGq6uPTMvjzFbm1JerUhY/j
9OMTYgREc/nifeDuoP5SDJ1qm31/8Ob2u2YOHiU+IvRsqvWntI+br4O59rlbWZsHDrM8Q1MXn5ye
Rq8HIebQtmiKJs6xvIb4K9rs1OdV3n0dz7wI24QsHBjn6nNOwtD13JAvXFUBV4SkdoEDqpqYUXrD
wkQNTdxOSSC0wM/tXdPaxSMCsRDGS+JFud1030XMHxOG1rizc3tJDsYcwEgTQ/sd769GEdbrKy8b
ymMTcHP1ejyeBwiCW+XUXb0zPVUeOZoFm35ZdYXCIDTaiovHZLKIfw7S9lbgAIlKODY/ONNhqQYx
sa9KOhqw3RtY0O34FIfNchNyukQJmOorgj2DjbW2CpCdyNu4WB92o3XvjMQcI2IH7Z2HPhb5GQTH
sShYimNajz8sNOFXOrPFXSK4ExcxmqhJPqwMTmbbUg5c1yKRxC2FLmriOM+3/WzADGlARDyiCm2/
u6G53CAw059sUsmvajA827Jri71R1P2rmRN7DmAXElBSLnuLjKpIJdzHfFgv9bpEy3oef6xigf1S
aMT07cKdQA+gr4TF+u+KEedn4senUhVfJ0MNSFK76i4J3swh5MyBjgNdGL03+5gq99m0dfuF9uvw
lNisTWo1GvW2CZNWiPKZAnH80Qtf3srcZVHO9hjNKTfK841+H7dC3kmaZUTyTO4dynyStTMaxwPh
ac9GL1atYkFKsh03z07l6nPOcffDHACB2xh5EEZBDX0rCXxVR5mjjU3Yoa2/fLkg5SFQjTIeZy3r
fjtn+XIzBVp9lsooHnXTIx8dE66P1VvwkMucKKDJzA49ygsL2QzIEXfOuu+yZFDBqiXqMNLIG7+A
R2Mub2riGDzbaW97BkKB/TkoQqvwvo5NPfXfs24QXzOrJmASUfpSiwMSZ6PeOYSCDze6nWBKTokz
iEen0BwsxKw/WYHuIwjG6P8tdyYxoV28PevQNTc9PvR6Q6A1W9NQ3w4NHZGeFXYSaF16UxkPpFc9
Gu5wKypZ7YPUdx+WDrWg68/ObecmH2I3vq2M1lmdcMkB4Wt6rOzik3KFtRvKGJi30N+yoOJANA6v
RWpXR6NOvutBpMd08RgCIYy6bqpx2pXuOENgo81I5HRL7oQ6c3yFQA+s80SdG24tXB0RdKdkS2mc
3WJx1jdGSGRh1C3xycuDk1HIloQCBN8bScPxyGy03NooHKPWTFwEU8XYkIRZviXYgAKkC7V/NSih
o1DUj7r2M87tRnjOiZq8UV4+7b2UB7bNK+uc6XjeDcSgHhfNjcReYx7N2hgPlU/Kl+ydYNdM2JWl
E/BY1lZ+lZr+qmCpzDOy6hCOhfUB6H645+CuiCMkM3Fnc+2/KzlNXuS2obFsKoSj8SYp+/Fgy8xH
aj49103cXSNUQYZgm8MxQZ0EmT70Cl5hXrvVsfqOEgciipvwzuMFHuxHWJooTuZ+l2PheqQFbm2s
vsBBMw6kNaQF6KowmJ8DnPmomov5zDGZ6NmyKL6GhHr5kTd7GmrNCA/O90D8hm6QRv4oHCpEp32g
Ogv2AiuLf5TsryZBLHh1Nm1B0CYq3ri5EaWS52mJseHYpn2EE6y2TpryVKldkhQtrR1WoO4t9yS9
bv60QIZDnlmN5KjXh6lk6mM0J6vzlhdJ1OLR1tXyUeYSG6SlwsO8uOGxGmJ9nxXOsh3jYRU8S4HO
s6SbgPgaP0FS7BR0pQdfAe5oYm0N5KhhKDZlsG+NsdoRPbBsJtfRW6bp+RffQ5UWmHrai1iPG5gj
WJZSsrCGpHooLYN3eWZOxyxzoMKLcURHnIRPJWEESFpY8UhUaQQBlN3RwhU3KA2hzxeT8Vj1c3Br
tYs+afzhxEa5YSp2BG9VP8hvuU3jxb8O5972IjHhBSTVzXa39AuLG6kW64hOnwYzgZbdGQuuQ4ws
HVE6i5O/xmiU6pzCAAyiHOHHD1lVnFqFX3sznkFzPC4tInZJXgOIxNL9OpVDlm2Jmc2vRZ+o75WT
e+YNwIlxoelfW4n7NRxN8zClBT00E2EDwbtr9pyfuuM3lLZNhMd8rQtk+wA+ttx67Vg3u2CssrMx
l0jpYu3nPsuvSo+dM3bX0KIbEXWzUoTpNYjJ5zqIVZTDeL7DJ5EdlrSW32wZGCrqpC7We2NuLiUS
OXa8h0prOeSugu5vx5zxawm0NosntEGTjSfKLNTq3mIXfqtJqt9K2LqPsvDXZ6CgTPBjE7AJRA8K
ojQjUxjFJx2SzHg0Gklkzpg56X4osoL4RTNwESDTG98Kb5bfZjksEoEgN8laeDvrgarwZ/HVZiTF
5BzFX2ls5gTguCnfz2LIAs1Qa3tHGep9mIuWsmwtGAljG3Ek5KmNg8H36uuyW5aDMBWjkGZiM+5W
Ai1mLSwyqUt63CasGuOxTsLhKbOd5C6pqDRq15O3yXL5FJgkHGMNJIvbdt2Ul0q/9Tk1SRb6lCdh
21r3bIP1K6r2ZtwaCXpARZl48pI1/aNCSLzVSuqr1DKGpzQzuXcWkt46IrRDXyWVp89Mfvn+wzht
L0L+hmLrq1Q4dPEDUf6GXvPV7+fyaOOp2qwBMB+DakbwrnE2zEvc0J8jUcHKJoWklcBBPLXSKY+F
HbYPf3+IeDeu/XmGgIIIjc1nvscO9OuIjL5O0SSJ0R8SvAwn9Kkr61D5Nfqotnso14pmcZA00nST
z0p3aOogTWIT693fHWjejxgv55n1kzCyA8/jv/dhDo3TVDJv+4PIqPwjYKfuHdSI1YOAaUALCsI0
5MpCg53vfehVu1zBOlr65jmJaxZmjYFD4Wk715NsvwwDeYEkXM6fJiru/W8u3Dsf5+XDroNeAslx
jDJ8//XCIUgq/NFwaJNhVd2MqvY+aMmDZtI0vTNoXW95FbHArJEVX+AX2pq8p05FPTf0U6mbfbT+
N3//oS5Hzj8PPJlzwnCh+86Hwj37/uCbDC1rhNnroaroREXoduKtCob2epmM8arrhpTsp3LZacfh
xRMPVFC55PBKMh6PKfalx3zCqHJpnQ2x27zKrPQfApq2u7CHEhUbKGA3be8a27//5O5fLESYYwHN
Cw7VQObeMxrcwXBkqSdwly3vNGB5kq5vRUxyo2d2p4w+YJg6/ttIOPYhgwu1Nyz7Jcjl56lOnF3m
Ui4Z7pRsB1k1N2Nni6+jlPVNtjjF2TQr59kWRTrfyETW2FjSNDgCYSi2JuE5+4yUtCuSsRnthZl7
Z1pA9Drieh7nEt0nBeSyr2d8siKlmu/aAR7tusPYYjAesQl5HwzX1294Pk13Y5OQacDhY49F+Uzd
OzXlcRjYwLB8ULNzWOZckhT8T4tYV0iXVOzEl1p9rpf2gYbpuqeEa9leUNCHlQu6dzU8CWeFZc0x
LhnHIq90oOE5WrQcaPyPT8li0LoPXbt8hg9F4AA+Dn+8Xi1aXCQidHglqZ5IJ8y9JmRc8oKMg+Pk
kBsilxmvElu+UG0/NbHALdM6sjj63lImx4KSZhsTZVocYwr6eGsqNFNRnCFiYvRNxX2+mF0YBM3I
fSdq+s5cbUcxqXQjFiTIbzObcIoPkVLeh2iKTZ8in+O0eeD0zRYbCPWZebkX2bXlRooxShdVIc6v
C3o/QOn5TecD6KuMQN1hpLoyi4kVufQcKNLaG576rHz2O86Py2yhd5lKjJKdzkYOlVy7sAAcfFoW
Lj4vHeOxW2fxFi+Oh8JBrxYXeGWjwMUpR0Rx8zJro3kRINup9wmsYSLC/XT6oFtTxoJr3ZrQhycO
/V6JX6muOMuANnKOJpqH534929Up0DucTuMUiaWcsSqWE7mqS1IdCYHm1FL7zobayX+onG54Mq0B
m3ttNy+uQmBhCk5Y0uL0jLkbzT5DJgvTX05DqW1L7DR+Ri83FuwmeGyCrRP0nIxiCI1+1LgLz4gy
BySys8V/7M0Fk9kavhJUC7INToe4cgWK2pR3YitbunKkKoAbC9dXaFqxXbrapwFU2e2XCRPrtTXR
ZsEKEV4nZDoTM+zjd0q4cB0v0Ksa+kqE02h8CgSmrn7S2VWwdoBgacnbqqA/5GcckwPmvW8BT+my
ywLA0oVX3Y+zjyFu6Dlum25yZ+HM2YAR9yJL8ENrpAAPl089i5AmVpA1LIyGgfK1dibMWuujOq/7
u8nAdCtpljy7LTnWc1fl3iY3J3tHRgudkfXwmuGsqemWi/bBrDvuTJNTilzexbIGLrn2evS5AMaH
lLub6Os4HpdqbUrQl9dn2ML6Brt4cH1ZhvZMC4bl3ZqHeSCU72KncpRuHy4dn9ph+VQEM0XQXkIy
czkFY4vPDqWgoCpRFVwPMVbLS3vASAwug2g52dJwXJOXaOQtWaD3haQhNKXpWxcs+mbhcaujWScU
IxPcZFK96F6Zq5kN3yeeXwrgkHMKJdmAU+e+HUaaczUC8U1C1PRxXvhGQMeYhtLyp+rHzf/Rjj20
AklhupEcjGYX5izBmsbdtKsrnphkrtw7u/DcDxQ8WMyUN6rPfb66WRdRtF8WR9Aoc/up/Z7kdFyU
2etPtcFjHttdeTRWpx98CbY1TvQxpg06NQYBIRv8Xatvcsn4SZVNs6fF4LtzVpzppX9zeUnOBb3b
eg31IYjmh2kua7lMmj2J6BXFUqvMYv9zaWa0LuXq4auZPT2agAWuJbHv2xZcznXQq/ZLY9FDs1RC
Tw2ne309MU65Qy3DvpWYPZu7gTi9KcPmeU4odkA0hNcIVRAOTdhDNoxhu+9m7XBDCqaJO8XxaacY
Qx76nGd6Xc9tt27DKm7UuVQlHckw86l5i46/zktUnzPQtR/TtetNXbK+BTigPVsBS0Isg3odcFi9
pBbuV6aftI26df0URPhx1KEZ6fF14rX7dSlvAwb++6Soi8dqGukiCV6THhrBj5d3g9XTAiaXJb3z
2fLpO9FEHQ0Xg2tiuLwqJmR5bUgZ0qLP+Th1DLvCCo2711AJC47DUeoh6JWeQwTbwI0MaRAfdWnW
1wupjteuTREL973ZpZSHX6EpdHLfLWAdqwkXLj6k8UlPlMmyoD9nNiWJjxX28Jh97EujAhDqXrla
2tn2Ly1BUqYFdH8ysbCtTtt8pvxU7CZYfgxFfGaAjRdj9nKA+GMS387+0zsOXdCm5KHQRGY9X2zM
ZGiPT04Wc1ToKZydFcdt01ze8bJn8Vy22dnnatA50ueuEclnTvWaUHK7Ws8TaqYL1aGO6WjafJI+
VbuxTLQsRjVyMZm9XqUjz1ER4gw2vVFyxnNYawbCixkYzbNdzlV2rIXborQqaSKuW+WKKsan4BR3
S2AX3MoMQybE0p3ThrwfUlomPJMd3emaOeeNv5oqndYffqxAgauej76pKfDIPgGFAO2jkd8YBVNy
tGopj8AYOMQw8b2z/foZ1RVX7YL6tzGCTrQ+uQZ9SZZ2PU7tF6oSTPHDrHGOkUAeUrcMbkYSq8km
O7WUE00TU0EC+NmOAzdcB8VyU9i01C9/vDyYGk+StTGsofvuTrxTYWIgkV76+X628dBWKUboZmp4
oDOqyuQ/2DuP3ditdVu/ysXpc4GTmY3TKVZWqSSVsjqE0mIOk2mSfPr7cdnGsY27j+/ubxgwDFip
qsjJP4zxDdfmkBlsrmyrdlnjznYyX9fOTEem3Gk7ttlPkDmVsyFJhte3DIpdHN2WQWeqmiWAB1f+
sK6Nud8xSOAVq4Obp2rfe9br3CwWv2UT0zFQ2fS2yy/Lqt47dmFX/WdV+Zv54h9WleK3ILd/varc
fVekTAD9+e3HHb7++79+/54/TBv6D1JPEHjjnVoE2Ca7uT/Q4fYPB/OCAToJtwSYaf7XH6tKtpZ/
rCb1H/Q4ZDHZmD4AORr/zmaSFeTfd2i0mfyDG0wgpoVi9tc2zjcqxiqVl+9NL3pVNAirrsU+RoPy
UmrOfTNoe/aX8sUrxAtOVLHtuVJbiB7dgvbAjG0cTFVMh3YBf5RC2Qd/gYE0k16vCZYoAyRDzc8p
BF5dxeBDqgUkokUgRSAB6hftF2ZkAY6YOTiU2kuSbaiVDE0j95IugBI1J+vM6wp6WsaK3UDqhamk
3LSaYaynBXICi4Qo8+Jmag17VS8glBQiCgEM852NvGlducpFVqn6B3QIWRAtMJV4wapY8FXUAlpB
B/rsWEVCEQiEBaJ/fN0tYJZ0QbToC6xFOC2MjAXggkiYUzR/4uhY9QviZZLAXgqoL1VPQO0Asmjd
LEiYZIHDZMjbVuYCjKlzibNzgcg0C06G/VYbKAu4BXk1X90CnbEW/EyygGjwor4bGH8XusoRgx/i
toTTK10ANtT70Qa40kotcJsCyk0H7QY4xk244G96TY772gSlMrqVuPgLJqcbAOYwtN0WvrqbRVdc
MmClpyT3mn6VAiLM8OPn1w2SR7UxvAFzGOfsS4/Rn+aAssNstS4wzRL3ch0Nzb00tfAeAZN9RYOG
FVEr7GYfdY7ELFYn56bK1UvoU0jgNPKfUCBnLAwqukanopSOB7/YtCpjPQfm8c5VCnsagT1MMJGu
7hmK169ukrps3dwhfyrJML6ykQthuUA+atENYNQUOf1IhGzxBONj6Y9N2rLEN1A4xT2L1taoy2PT
hmG6miu9PEptxlwsvdKVqyRnvLoSVZGcdYAsVxOcqq3BXPTNNbCFrscwKjegvsKn1MB5idav2PA4
q+6Jj8U+4CyJO4pqB5dy+lbXITWwL1DykjMyoxRMtXHT6Tw8J4xA577LIhJakMxu2gT1zKzItjUZ
6FAvsr2mmyYEQ+pm/jRBJ/loetc8aKbZp0HUdryrTcXXxGyIeQO1AJ4Qilk28wjjKhs2c8ePdI1+
QkRaknNE0EX+ZDPhzvY2mv+F0RxNFxf5bbIqKh05rkNKUVvZqKjNic+h9nJ+oID7LjfIqsvNNBTT
euwKahPuv12CtnwhVzMGZQuFmQJhYP5UizI5TxK+QyLnYSd6s/5mTTTehn1FKuvyl6VA1dkp9IIf
TwPp3kVIutGwNrYTmGHs3f0mb9a64me++GtLu+wfWnR5zOEnYHbJ8sJ/8QVA73WP7ljwhXmYGgcb
qXC7RiE0bXS/hfKsrPTt15WW2hQJqxlKcb8i5sW+Skblb2jJqhuFJAuCRJSCpoGL8YTL1mBysuCn
usJy79hLWYcqwyUhsOKiLcVMbkQ9eeg1KsQts7TyqBULytJghsx+CS18x2D4XOqVc8M0YLqSxJVf
QqKKLkpqxSbmisxWs2+Hb74B3kTZRYxKNxz5QYPHb3SnJackirX7agZWPTuYlWWEib7KUWn/+rQK
VVT3Cd41L2izsOzYDw4eTRt37+Ra9knI1gpXjpfHA0wkfnyv4BG6+chVP/Mv0F2vHqSWwJAVood0
PrdlfB7kdNtr7cMgsVgPdvVWJoBIGNwGvndtdP2NrqLbeNAp0bp4X6TNT1v5V76JqLLDyFwa7mVs
TUzf8a5z5qeoaZF2EzFzcuAyIbOwN2hvV0Y9VYFnlNWl4znWIywFhy8S4VysOn1sBXY1Z+AMz4QX
UbPXZiBcoNVJMZ2T0V+rMV3TRBzN0g1vRaeNN2I00q1XRUC2FA3qjpCgdOX5g7WZ6gwWBjjA/TDk
NfKMTMZrrRFfZTQGgzS+ZUlIoqRGv0ppMVAcFOJgGvZnI7p96dl3AF3yIBt6EztxFL5qkfHSah4b
RxIC5rIttvmAGqyYSvjtBYsfeAdLGd0wuKkJK7rvEckEQ5zOX8Vg47JlbbrgIrd1N96XaV8ffTeD
39DFgW3PfMAMjraj7MNVqqaMrkk8OhMzDrzGh2ycioPuGeaeOTPjOa+nvy8zckb9HorAXG+1qnqV
eg/oDaHzacp099hw4QOdcvS1PYSvuigk4aQS6cL005zqS5147ndigC6xlNTfXEer1sRnPXRwqN+n
STM33Ou0OAy6A6YmuD7gEx0tP7TkaphnzgNzyPdROpt4jj3dCmagIH54L4v2K54Q1eqkXZ5h4ClK
XSr9jgLeQF9Xzoha5wGVSiWcc86Zf8dl1SCECMWtOaNFVEZfVliUtXRPE1evrRarRSuM+rsl4mgz
s9ifiipbmXX9TqymsZZe668xnLzoIe2ZXvG097GAw+/uP9GGvcrYpKmR4aMSNZEIJis9GyxNUFkA
ARvLfgynUg8cbkMM8WX04jEACcqW2G5kMSflwTGgSPC+mEwOFxdr/CMjyKWGwGkDCM6ZjqoLFX2L
EXojc8f0MXV7JN2tVXyThZ1+d02TH/0G0W8ZtSFUPQ2ShGOpbdbyvVFhbqa5089umFZ3pgVFLIol
ldUinVd1453roWZ7q0/5mzKEeXY6Ij5sKiyE5cm8zrmLOMm7hDFJXNqkqYNJ81fOmEanYewycWyN
ULCsbWfnzLqk33pYMXRuieipc0btxhGNF2QmYi0+xEoPwibSNkOW9icQuTREogyRREm7NlbWrHgM
jmj8K8yRRws84yaUdrEJWxk+kfrUXcCCJCkqHlmiAvdL7dxFnn2gUsgQ6FZyk4w5wlVlV9Ymbsaf
ZWEYN6KIukfVJGpfx658diTdCbOlco2bHySBq9q1ZtVJgDjgkBVUYcB/tKNecYDhPZX7CrxwUDdd
CqJrCjE0IYUNJSJbEgA+WGEhS2pCdZM5GoLjsGy2qPObnTSg8vYqCwNqhusRmCLc8V2EaYNB1Pya
Nk1Vr9NygDuoZBPMIhPknLf5trB0lBBNZu1mdDcjU7xdA4mMdjE0t3beDrdzRo2HRqDlyTV4N5MC
0ijTVoGZy7RXHDdnUdbtN9JaChBn6rZ+7URbhA7oRkwZQQJht9qjRljBwTdWoKcuPEGrm9IdIT35
/bRqdWU/mfW4G9UYISaa7yfHdM8ohcUKLli6A2y9Q+CHl0AQrTZU0bccp53Z8cgbmA1shiTtN6M+
jsdkEG3Qp214UDI8JZG8WKFtr93QSw/T7IxXYQp0HCKVFmfLbnq++Bmnq7hye81JlniWOBf1Dh9y
Gt2ZTirX3MKtiiCxKWvAhqRpWJCiSCKBwKESTb+y2qbxMFL/zkxMeoBKaVRkNrHjKeJtrzags/TZ
mObos/u+WhdOArSWnWM8fcaZpwYL31JYGXuehs8gEO403R+2RekvpI5e3YfuPG/ENLfnKLWrbTrY
1jXjvhc5m8lmrp1L4ldakM5dd4mBza3RM6U30q3tD9w5E9Kucv4QreiuVeFq20QM303EJlbZxnDt
DYO5dj34KtZI9wNxob2Fz2EwE0MiEVGqbIwQUs6kuW8kFIUMOfv0HcX7BMSqsZB4h2R5aajlo1TX
8YggDhqGZAxCsBA8KkmJhTjEuNvzH/wl4N7GOYqiTq2w5X25hhpWliyaM5uaIK+sz5jgMlBKiX+c
2OeWm1QsRX8E+eJDh/Hy5WZ2elIk11PHt9beZMRyaFL/Xh/QS6GiGzC1ZEOXHWYW0y1FgjWdLKCJ
d/gp5ue80fPrNi4+aUCjAg2G7GFPMJm6IlSxWidl/CmLgqe+Josvd3CWMyvsum2PuWXbCL15pXxx
NgYekksX+nNADXQxk9S+MdM5alfCyM2jbvlyjYydO60v1ZPTq/5K1kyP5nzwyAmZuvwmK+Wyx/DM
+AOOpx6twjQZt4UgjZTnYAMojNawog7Ife/Li3QOjiGyxQVElPfcNS5GULMoP+a40pm4hKalceTj
hQl6XZUP5UJhtBceY7iQGVsOxo0n5gNqnRJFAE1WtZAckwimo1jojs4v0KNdxglik1RVK4NffiMj
ipL0FxSyXPiQKIwXViRumF/oSKrnhSQ5/saVNFsYk8A9BkSdcCfdhUDZLCzKEShlttAp24VTCQzp
lDV9QZ/VeBen0IfbKO5qdKYQLrOFdTkvI1N74V82CwkzXZiY/GGPNH7h2vXjaqthvzjkvyCav5aU
/xGo/8PUxxD2ogv411Of66RlOtMkfx77/P5Nf4x9/B9gNZj6GLA4Fg36H6AO+weVg+E73p+C4iz9
hyPEom1GkoAsffnlf0x/HDLklhERXwDG499EdKCs+uv4h3RXIhPI2abfJ70CbMZfxz8NuERJ3kl8
nCngJYcOcg+INsAvp1XtWMOrjn3prNl2dUnAB5/x+WBn9wqdGa3fpxvaXv0+7bJ52jTGmN3EXpdm
K0crkYq5zQ7or3nsSppy2E+o7Gxv9ExEVb7F7i5T7naK7fhqyFV10iN66FVl5Kc6brJbQs68HRTN
eBdiythZWW51gNY19vmsdndzEjeHDPTIdc99Q+5HS3Np9rCkWTixjkXDrN4yWhroxm4IUwg1CtES
2K2QHYWXSloWkGtNjYde/8iymciHLPeu58zEWNyMXrfhCyI4ms64pSl0blQ4QjQWhCLpwbLHPogp
tPZZY2ifqmokWMPE55QrPcBRRfMdjUYo2X7W4pZJU79M6ZsLRaI6phma/V9+Z5TlqfGd6lRhqb14
lHNEcuyFI+cMkRuwcD1rn6UDxnMl2OKcNfzjhymRL4M/SoQKhrPLYm94jOuuu4fPyu4LpXrzgc41
emm0LPOD3sabS1eWApcsfZK6vfLACNxl0oWn6RDbfuYGxPM273IaVQ85TT07hmPwJpf5R5503d6f
k24rrCT5nPU+P2FivdHmyD5mTVcfm3Cer9BMDwGQ6nbroofGlwmgK17hujIaPs8oewFIh9qCd6nn
pwGY3hqtmV9Nwg3xmBUOL3T0IXSLsD+JxNZQbenxbpRh/lCVVvycdcmCry9riqMJCfcGgX0q1kSh
c7jHhpnRuXDtHWRj9dc9dGYKnEqHzDuJIdzGM6OPPJp0xm00v+ucJoZATn9UP5PU6JugHpes8DIn
b7VO4/I2ceyRh+7knpi9ACXHfkSn5xXXdaelJ0MzBS67QnEKw/lywTtXdfREDWJgi2fM8yGxtDJ5
r21n5+YNX1XrxX6uZyzCA49VJqClOM+F7d9F4UTB62kbpHqsmiZ6+MY+J7k/fLIbzw5o2WWgUk0j
+KDt0USX8Ui2Qee0RJp25aNfpeELCugIDoI0ZLrxS1d8SaW3/SpG23sZ2NmEm2HKxGvnQ9kOWNX2
WPFK+caA1ghggIv3rDFRUAxTNy0ujdzbo7JQ+CQ8v9onxtSiKMN/vgopJpkvYB1/Mgc9vpJ6bH0g
bCMMTFhctIHbzPmegBHvLcVRc53Z46QfSAP2H+AqU4BNqRsu21la6XUdtRXK4LJ4J5nHf2wS60PT
Vb126sa8Fr0zfdt1MzHFE6IqN6EXli8QlluB8x/jAR9W2bx2rtUAE3bT+sAEu0O3PvDc7GzbPy0i
1nXdNXdk1PsWTCzuZ/ZEMkBIaeGbq+egMIAaz0PfrkeaDVzsPp2q6hAoAVQ+2uDpgtmMU4/3wUp3
Vd9zojXm5AZoh3XomlZyYVZoUyno2bjW/C60NvjP9Fcji7HYWxymg6HXjFTKBeaFfy0/RBMKbayA
jLD9yuwujZdYy7C3SJ9RVmJgk6IzFYdZ2B/CCL0jWz9Vvw0utNy9BQt0L3Wf+AZbn1qorI32Wdku
iDFmKcPtJCeNw2Vm0V5pqQ8Q3oJhqGEqeHPUpL4x3avXySrFtQlgvNh0qvVokO2pIYwNtOBNPPlh
tmb5iPE2VozIDU0ZgdDr+yhrYXxnvrpqnCYJijyTa8qpo1VPWEvKMr/z6ZTWQ5SEhzTj2CS2Q+5I
IHyISrvfYQLCnsnSl86+SbAGahlOf78bnI3UxxmuxDAWm0EgS67MvtjoVTwYLOW89GZkhT30Vxa9
A8Mvi/lC8ozKJy/3jL/KTH/xpsyhWYgbU3Qdijd6iptwDJk+gWe6EakKt4yKGyqpXL9glI5uORbH
HeK1+YAZ9Mm2yvIiUQtcetGGOJwTCKaKvT4iycbrobmX6rgIZZ+80qFRaRW3lZfUuKpB4t36LhEG
CBuxBCWZRQ55QRM4YHZJbcI5VtgycOwXE1Ngw++30nNlujap/86pr/PnOpm2FS3DO2AAWs2t7hvW
SjBOO0nBnz+z8b627TKcobR24b3lNc4hTTL1EPWaRxw18J5vcyYTC2ZsXyxleUWK+BSefSSq9wxP
3EPEC/+smdIe1NTYNBuMBMZQzm8ZXuoqmJmL7yPBBiG1JgO1TNdvZIcEP+tszqM+EfMVgHN3WZgw
p1Hprcz7ZmVLw7wJgTVZHLIZ28k5PFSQl3HwViDBS4Rd3Gt9dRvNLtYw3s+HphrFiV07UUuk/u1Q
V2o3GWYVk3ZB2Xesj+KvkFZon4wa0/lGjjW/Bx3FcZrd6Q58iNr5k+8fBtG3T01YoZwR9rDnfiKb
quyrhiGR6xd8REygVlDGyK5K2aIHPWDwO2Xq7Hfa1MSnAeUKdW6CIIDQyJs+K0JAD/54aHkwYtcy
1JlV8qcO9P1TtKZRrewWRxe+nvhNV2GGk0Ord6VJ2skqgRhMomgT85AmgNAOMFW422RIs1t8OuqN
1TlxA51wMKgn3o0xldx58XJoKj83lm2AsudN0xhGdV9O/gugQ1qIIfbi+kq2kpQWRmsG3U2h/NdE
CzNgiH4rbwnJSNq9ycAQ/YTjZOiPUyH1k+EwAd/Vvih1cPIdE8+ABz/vfGXM030jo/UIy2zamrHj
bmtCDJkilU5IR75showqveoaEFzoC7T4xa5NO3k3HG7xAEMcuIlGsWZ2Vhlmrdm5FmIkrHZHCmei
90cuWaPJju4Az7l9l+H8Stk7PmeZVn6mw2g8+ZCqH4SM6qOUyYMs3WlTmLI4gPmoA7cfmBRU48XJ
51cOwJ9oYN/Tznl16Q8/zKqlgrAY0q9au38lpS/dw1nIb3GXbZRVaCc+HGPlNSj0yqyTP83ZHhhJ
1XLBtEjTS9BvJPmenUJ3Z9oKrgIT/Viu6saPogfP6RswIsZ8F8/UO4h0GNZr/9mZ///tzM1f+MF/
3T3t39V78pfeSfz2Lb/3TsK2AB1SFdOgmNAOHdqh39sneqQfhoX71BKwzPgSLKK/r8wN4wdgDddg
tb0ogQ2PzffvTZTwfuAWZVBtmIQH8X/Ev7NDt5ce6X9Ex+j5gF5Z7JcMvFe4Jr2/rdDRkuVzakfG
fdvWC5t9LpCtD4K/c4Gr+KfaAqQfJzn2LReZURxn2oXRLKpB6qY6yBOkank7ogDTw1ytNUcEna/V
jF5xv7W6zs+hmUciqw1Vcps2Y52ttNoGURsjB+otw9jUC1nf0JCFM+FS61+s/srAnwoif95jgW9X
i1z/u5xpEIimV9aNxijzZizzJGdY3Kl3P6qndxdHYcJEmrctiKOByrnJmnnL/lAe7QmBXm/E6XsX
qemWh7hYQ+mdXqdmbiglI1oJk9n299BEgu1Pbh0iQqDvoti5Y3/DycrzwnhcdubZP6inTa6Av38E
ADXJgmLzSR6btziF/wTnKmbLSrWwdQj1Nf2Dbfb2pjbGhoq8GjW2B4akakyMwr+t3No4lcrgpdWO
V9lBkuns3uJ02riuDWZ87ofrObTjs0GMDq6yTHsupd1e4om1rp2k6TXrSBGvvGUPykLS20Uxqq++
Nasbz2seO54Ce3thv+AzeTBiA3G5/5VKR378acRw+9sF9n/KvritkrJr//u//L/27lx3mEGXCxgw
I0RIFHx/fdE1+skIk0p5b1VF+IrRaLyNqkq8CMMCWuXqzaFPzeZQpIpullqbIDAN017LLO567Ef9
o84W+aZvq/EmKq3sqCpM0eHEf0nTML6NuhJX2CLUTdw74mRGcry1vfCJVbaBy4tFc1bi13WyXN8j
Tyf9TGs0gBSms54qooBmveCaNjt9uNJn8wuJ8kk1hth3KOv3VOILOheQTTJO2Wa00anq7GihEb/m
tZ8eLatSnxQdJktIU33WTLugiOXNvukoJMOYcX499NsuUeOFmzI740bgZmoJTc1M8BVJCpY/bBzA
QSkDTI+BZpCws+nXCU7BVeWmCArmhi1vslh8SsDwY8mntOrKJL0u4gW27eXG80QG17eXM4QFoE1p
tqLBkDjJXLEt47bd+2OdXOVdp1+HxPTc0twN1zZz3o6FZw9GTcZzuodUSXDdbEXGRUu68abtBG+o
sUgGZrTByl7uTS2b7/A0ts9W3MoPHyD2ybIaP9DRGfwTuvSvZxbh8h4PX8E+QZg+n6W/uDv+dMMs
vu8QEIl2idFG35FDUOJEbtEgjArRp9vDZvGXa4cO+FMZHmCmDs8P0vYp/sJON55rBx2r7HT57GKc
Xedxru+kV7+MizRP9k7xWEh+SjY0NrlDgwm/mc/+VKGIX+kd+ufWjsYNuz3jMupsV1buxEudfqmI
YzIDOK6m7WCxL+BArTI2nHUnNnanGRuKDYIt0nEYz01WzXe/Llt8MxCyEuTJjbTFiYFJ+BNRJB2C
VrTPPmlxzyUDlDMSjGYxTMWYtdhTJR+lnu1k1WhF0I9+H6/MvifiaZozd5N5sXfj6WB0Nv/7rft3
nwpvP0M9QvIAixqLjmu5tf/09ispWtYkDeEZTe1o7B5dsZoaqd2ns88roJJiRylb7SFFvw+yZKz9
GiMA/f/O0xMeLyb3IGOJXIZHD5P0ezY4xHP5DJQjtmRN+MrSnxezKGYOMum1f3D//L9egLU8XsF7
8lw2fqW8/ekFlBA9G0EK4gXITLcZUzGeZR1FW+mEsNXbknMmlIrzwnA4YsrY1jaAzep3PdTtK6Gc
kBiRxuRgnqp3c3TFyVHg+mODWIutzL3wIXclAu+4jNjn/e9v/q/n8f88r5dr37SgesCWNxi9wgr9
25tf0ITOlrIvVU9ztVIwsH5yNYfeviEH6EmAQbpOx3a8yalldx0Mf8ZlVMkHr06GI8lmSaBQdBxy
W4HGd6X20DkF0QfK6tgPyL5E3tomJ5Y3460qKPOR1Kn258Bjgo+IUUcbqv6gz7MH5ExCjOwJfSpJ
gIWqgzOd7KVFLtKRWPNskNW01zwCM1rSTRmEuLiwW7w/NRydV9qqedeoIWRzETebmWbVCzrDGL9F
hDB2ZRSWtqT1GmKDd8XfmlX2IVAftbFZyhVemvqQW+gFGDY1kN95apAaCuzR16KvJtTiYYPumj8P
9cFxHhvjwvIJoVGRIv9m6Q4kCKPpNtXj8JUrb/i28mI5QZa3hlnPsU/K+drSl/kbqDcDFQJJwgiM
swcdCWvEjM1JXhh+YEQmTIAh9HjIlIGbc5FVaBZLNqj47dpGznJOiR8o/+FCoEjkk/7LleCbCzeE
FFP7Vzn4t7KBs7ro22yQF3aaHR0rMR7j6tfZnKuRhTLu5ABrGC+AZCD4d3pVvzu0w7RKnEkbuv1D
rEl3HedpTpoIAgcAiXqSBQOxDgXZPuUWMe5yuwpX/5iwHzxy/HcfBqvS7x5OirYGyFe46zb2CNUp
KceuB6wKmwKJNdeBBdN0lZt5mG9zwdCZjIui33vsndbTXLsH8pweUSvBo3CJzsoDjY7Sl452xx55
Ik+r1/svafNY4foiJLEikWQUM0HVCxrKzRfTgb58rsQAdM8tSH1bA7C3HsGSbnxzehYYyNYk6Jgr
/p6Y1jrlhvAji4s1NVps00B0PkmkLdbNMGTHCivxfvZz2AcsjuVuZuleXePXsvAS91n8xHMgeWq1
lBTguVamRw4Jsy+sT4ymGSo50T6mbgFZD9opIxShjr80mvULVoelwGG4cNS9kUdVWzjrhrFitGKw
321QrxU6LzfjyMurJT4CJT7/HXY9t8EUE6sZQKG1LKa/onyIoq49hCR9WegIU/MjBlwywUVx6uxK
g7hB+eNPd1GXVNpmZpP9USA1j4JOFsTfcbLrgVbO4hTRRzKcqDLEUwoZoWZNzEiwdpovosK5wvUE
eAxZeogazU3HS0Ntue80dKFw9+b5p+Fk3oFYIW2T90UGgQxZTLQiakQBPhgYVLROgg20YS+oGo2r
MJFUmSuMGevOh1u3sutQX5Nhkv9kzHBh8Qiq1aZsxRlD0g3Ci6w4u24R3xqFq2B5kqO9av1pvvt1
ov5nL/gPe0HSZwUPj3/d2R6+3uPqz0vB37/jj8ZWCLBViHzoX03doY39n8ZWuLSvJq3v33eDLBLp
cXTdwOJq43Clsvu9rbXED5j70IkNcznP6Ib/nbYWvvHfTsflJ+j8WTS4HJ2m9ze+UyZCiYsgdM7E
TGgHHMajvGJogzRC88hQcyMeVEVmIkLF0Z3f4zyz/Q+45t8xEeb3lpsxDhMVOD5HMAZyteSK/STT
stzwcLvXpQPzgmWNX601tGDdhbSfiKFmBEDxUcdjra1KwHNmcZX5SbtD2ZemZ9eIfaSUlAhbEsXK
QwG6NnAx+wTFJKJ1WeTWWnDebwlepS9O/f4uq322ghjhwlOOjOzU9ka3m5xBHmEuqi/Gw28W1Ngv
y2/1VzaR7k6H2/sGLVEP0Dw5ZIi17yaQY14vUR4pyfJNfDVPgK/0urK2fFDauaT9HNeuO2xj3aP+
ChqfGrsJ3LoXxbC125z1PzjD9EaLY+N5mMaThWh2LXDeBm0S65epXZSSvSzXQ6c/58A/HkdWKLTo
o7mrDR97pedsBn0KQnMo7uh3AWL2jXFuioJOD5FyoKdJciqGSh2wmibXvpa/+51EekmA8cYmpO5K
ApLd5ZU2fDDrDA9TaJtbCOX5d5EnFBCpJ76XwlVy9DTV3jeS754tHmCKZHyxBe7FVZTACJW1FwWy
yL03w+ght7ppzHtTPRdJ8Sw1fnUpa+KKYzUQxK7ZGwrtamNliRvYtQtD0QWxtJgrB1usoLEX9+48
kg9PrFJ9WK7IRzm0zpZ4KsJ12JZkexTOkoew63b89YO7BqEyoPOj1ZzwAbG5XDmZiC5WJrLbaWrn
m1Bh8Y1nS55i09BYEOqjzW8xsfYRu7yz0pxyGdJRcg9zKz/ZZOOeYkRV14aPyNSJQ3WrGtlsy7Yd
PzvPytly6WYX9JlW//TBkwIFUZbYFW6qTki3cKfZZXvqQg+p/+io6AtigxbkNTFhsUCyDwSidq8E
HW61SjpXP2MA0FdO42NqakC0ABxwBuhSXts/meMExpTgHIPAyUyiIdHdBL5wPMBowROaaQUolqow
/KuhKJD5djW+5QClV7P11XhKJH+UK5362M5T+xihl4EukxnxzwpN/8bzch87auacGlv7ctj88xSN
U4gd+NBWZsPaBxwk7bJJ1OTWTXX/GaF6thoal10vZojCI0Upj2z9Y3BEvjXQ9H5CrJgpEouBB9YQ
O8z8EQchr1Uv8ExMpkWhC+7HC7d9V/lRUGZqugJ9w1LfY3t39JyM9V9B0blhbzzfurZVbWaJYsdx
xhLwlEmYLDuAC1QXe+fhJH6yY7siHreMJ0jHPAxdP4IlUptsZAvfKxjz85KcClUWfZLfBjwCyZhs
hmkj5iFlExJOm0R58+MwynGFJ0xsYwQS69if+Eg6K7yOvbK5dVhLidBrHpgEORff7PcNZNEbhZIo
qEZWhT23NY4TYzywVkP0h/3tlvRsbSOUaMeVV3vTfdbm9XXRDgyE2NO+JbqQzPkQ9faqUQdvAlN6
KBFr3I+pZC2LlBAjuX6NHg1pbaXuIks2pwkYcsDhqZ9b1pEBIvs4YLlocihIfx2ZSgfbIr7w4Djn
2kIrAG7IOBRt76wS0RbBWNa47viQdzCs4nWY1A+aW08ESBtmd4/4cvou9JqFgeZOe9zp1p07yYIR
oEBdTkUZA8K2sx3433qdhBzkujF3V0ncj49lrltbGG0RJeHgXOtjyd674iDyI2yMIQmEr2alx/sJ
fGYA78XHBNNNGjpq23nlIYhP0fe1b5GyzgDjZwaTY/U/01CrzpadVJdWMhStLda7oIbfo7mINkz+
oTRVw7Dzhlajc6JYf6Wt6E5NkV9a3BLH2HfKwGya+opMwu52LlEHKvADt7pArNEiM1naLGBDVuQ0
u8JCYYpyzVu3mcfqy42t72hRfIMu/GS9sBCpQRwvupU4aMh3O8Ua+uiqttUzAoYksEQ9XxxP+dgW
Kue192LuDdOp17PtYdROsvG6jHuNAysikhCr4FuWD6TPuTI5i7Asd7NeiXdVRBb+i/kRWWEYGGoy
9vbg1PCHEDzc/1/2zmw5bmRbsr/SH9CQYYwA2q71A3JijmSSkijyBUZREuZ5xtf3iizpmKq6b50+
7/WimsjikAkg9nb35XFsTOtKX9w9g+Xjoht71qLMBeifYpPqqDQ+OD1vLePhOkKsf9YmJ18lfd76
syiihyRr58LXaqRPPST77pGvPISoTS530MC7475J41+nn1qpWY/L0j/0YUzZYqZnR+pZ05XDe4+t
hJmrhmGfS4KxBbXpJBZw1p6rPaakSvDQNiWJZwvnDZ3fLpqe6EmvdtmmReFd6W5woqUr3ZWiReom
MoFVnI7IsaKvkgsKsE7OPBR2PaiiKaO92g1yztsNt+8xGN8IYVc7cD/iuAytfDdkln2l40O7OG1z
ba3ceaKj/JM+2+0lheiFIRLkVAMSc+eCVN7Ujhw+tXnUHxyRvyVL0u2jRLK8SONyN2BQveuXDHvA
pIXtIcbfSeArtB9h15UPC/PUmhZlZ/CT5EofpvkChXg8IaGzqCHyMTwbcazdZcvgnPIqTg5m7GxL
K1Esfcodhf0ZfdP2dUq/N3FhBT7R2OwjiLBq13dufV+5HcS3tqL9uQ6+u4SHViQ7IhDqHl5MdPa7
tsyWU4Q/6VhRjIAbSGHL26Ek/E/5JKzT5YdTZx+jHNnOTBP5lAZ8C52RkuGiItcXiXXG11RgOzFe
gxYjS17atAdX5SkbSfFPYjpBv7M/QWUnOJVYOBu0ZtjFTeRBEEiD16afp50NkO4V9yLWVq/3cB2b
w16OSb/NRPs6Yo8ippQb2xALa6rcpFkfvWm9Q5ppBhgj3WQ5eN4McD3MYLZRoiRsPOdQ3S52Bq8r
cnVKFXWZfQKmXTxxqEqPRe3yqHcMBqJ4TPEHlJDzdp4Mqwulo9tcWNXOZZ14Hi2K6orJ0XZRYtN8
EZnhSTKJbRoz6e9C3KQ4+Om9fsDoPu0jOyOO4fb0ByQJqXR7fIXsnIAXZ+u4w/a73ANGTlapA1Su
XJpi67jj9Na7gQtMoqY0OEjJwIOQDOvCF+Si1k65TO9FGlWvglC5zjH3LQ+hvvON/Mj7vN4m+JdL
QP5as59b3UW+TbU7VoKpWMk6zRNMNWlxrqjbWFmpLTbjkLOM0OwQkbwxKfxbRh5pAtnZ8VSsK03u
OfdiQ9CzLc4wcBBBxRN0DIyDaq4g/8BpM0JKAOmg6T/A9zh+N2fwyjriTqXoMLfFDMscPZpNm6VX
h6pxC+f5jCU8aFUk0KRqjpf6FRBHeMdUH2xk0VetTzyJ/WwLwpksU7uugYXhucG196WO9MbbGr1U
tfT6VVY8kHwSSsnFGDvjfapkhslh4oYwAKqzgtTcBsUCIuLJnYI+CWijdaPyPe7zgVRkXmRe/lFO
UZrah8Bx4/TYTbiUPo7zwG+NZsZJ09iwFZyUfdgMxgKsNDMk5jT689Y0nKdyPUdhsda6IOmIns/T
94rm7G+jx3fIGcH5wucAe6TIGwLsUEF7CaYGhJELFq0Fn9IPbn2uKz66bIFYWVx5MBObLV9RO9PR
UK97rOM7wEdV6YfVVLBH041zGU/uXlCryhXMMHeRvfi4RCRQa9Jw32x6VgJ/kUt1DBxv3JAQah6b
vLb8ROQNqbMqv+rwL9aQ4mbCGdHY39kZJELuBoTTa1Ixpc0RxhxbtXOK0zvRZPZGZo551IuWalAd
JSx2dAvrUzStHTHnbHQ0vp6eVuWnKR7s55YOSHZfcUVwpTU00wfwkmI+GJNHFjXIZFk3v8Dsvg8T
2EO+nnnTE+G6cD0k2H5WHQjV81yF5irp2nbdWND/keoR1imDrNii8xQmHEvmidZQlmd+WxX5YcqT
5GPoZt1LpxAIDWm+C90W4VPuLO3WVb/sgBD9DnuV8uzBhrtowTBiK4QbuhF9pe/npK2fgiDXu3Vc
8qE9gbs9y+nisQsxQYW1UX/GnYEqVgF7KkqseizXTrbJzgtPpA4ByFSqbeFhJuwH/YiFpHqimrxV
9J6qkGeaOO1rEdVvcmkIfVXLBN5Ci3SKjUadx368hHhJdQox79Nszp4TnXibi/NohwZjhGgahrlj
FOo+Yewevw1UVK0q0BB0UYbVmu+o2CYNpvI1+32MPgLjDe4Xyp3J8tfmOoic8evCqY8TvwYXBR8N
LTcYmKI1jPL4sQkpQ9brhZUxFdagR1zN2EAZ9vYkbGN4mUtycqIh3ueWJy+UtTLAToI3k659zdxy
+RSFJEB8YVD84RMWKze6k87PACsIpBnDqIOKl8u9NuOFzPoq2HXmkD0W6pxkLbyvWKVjdIKUeQjM
lIgOJ190GLyDwO0Nuo0NFQks1EHWcJqTY3G4jgtdVZYu5JjnegTj08ZJDpqkG9383kiT1tpkRECt
c23wFKD3nfUoDRCCGAw9vmL5ppHhGh+MmwskIqIXF4M2P3cAfqaPkL4IhPpax8DbPfR6i3yx6Xu4
a5XvWc00HvmVNK67LcM6IoraGiX5rf8J9qONbGKGlyWcdoEmawpZ8unzb+uf/4dm+1fEGwxw9AcH
OBmnMrY7/1eLFObQJLOM8QL2wsE2SEuRYQ68IiBOXSK24auZW7shUc1hzlazm60TGRtXBueqRzMr
uw0/6s5bknUK6eHvvznlU/h9G3773tBzDFtIgG5/rWvLjaEu9AD3U1U1F1lxVgzuoEf9518E0oAt
iQmSHP7rL8BJuomhdxgvsamjyDMCa9m2kOUfAtU/K8l/u5J0lYf/b1aSWRYXZdz+eSt5+6RfUQUJ
MF+asBAhrkOHUBvGX2kF44OjOwLDi+d6Jm9iFpY/7TZ0h8KQ8HTXNoRkplbbxJ97SUt8wEgmXRfQ
BGYbHf/O//6v9+l/hd/Ln5dM+5d//t32IGy1d/ztfUpzKYxEbD2wMiQbw5sv4jftMRYx6xujjQ5T
TfyA1GTp+PQliWNVS1Y982TYa7sn9FSloMIoMHZ4QOmD65C1bBkg7xp4mwgCUOPhoUmbTpihXEa/
0/XpSpI3t3cGrFTtmnpJ81zTT+2sBtgIUPmCTJAnMtuBk3KOAzMLmFb8PtcXfLxlLzA4CsnDbWyW
PRpRZ1PxUWIHzlDYcLgmU7SysGQfkBwrkl2uhs6fzPL9FuDuXI/m80W3Cj+qKAXCQelAdDVYNJlA
TDsw4l4uziO2EOIU/WML6mcrW4PHMQc53eLBbsRPVZLMVzqKuksTmvmjohEUG+IQGkXz7hQ6fuHo
IdNeUj1mTkV2PxxrNiLlfBeOwjuYFEEdue3uCBdiXo/KuNw6oOtWZhvRut2NZmqsJ4fudEhr5nPm
4b6NrSZ7MsxJbADUvoZwhO6dcvbWxKCshx7W0X4oZ3sdGeZDJBYUvULIjTYTipsqLXuwpJZdrGJ8
dHTOtE6WgdKqJhm9i8CsdrYsrRUbrPRoKEZtLKb6cWi4qft9FIdnjp32ZYyUUMYZpD/p46Y2y/IS
VE3+IxmEtx1SG2KJgx7DIqx9NIX37gSk2YzACDBWYQKkOI69s7M8exBB/IYN5arKnMMwllgSY694
SprWerQmbzpiMR0f4lavr1UafQWhF705pcCzHU5HVlPz2umxF6Am2zzJK+06lFP+lDVpzsYray+E
FSIUWhrrAy+9NlnSXbQp7VcxV+wnUmC027TmdJnjNl9XkwM03+E71SawjvoQhB8XV8Krp8+WlvKk
KJm0iyQhT11VxtGKav2A5PQt4+Pvw97OrujXwOfhnXiPMnaqKzUKFNk1QcL6PVyWi62x0kwqniip
PpU7So2KR93kHS1F353M1LaPM/I1pnx7y9G9PZeTtbywB3TiDUJZdLAT+q8qwjnIydZgr7FbjjsO
7sAp6/4oLK896JE4D0Nbw+wQRebXpZus3GTi3EWvASIf78H1pM80hQdARnATfNZ4IpBfxmY969tA
Hm3yLoxZBSnpPnmILAIoWK/gentrL7MfOXtkG3pp31vMtridys+zRf4erfo1l022pZavm1d5bB4d
m+0TSIBjNn/TQuK3pdFV/tLrz3bvAQrAAH9XjYMGmt3zNkFfhetEt1+4Gbb32OKnrcZWfJWlobOf
AS98toU2rqZEtiwukbY18iki0Q6SI5tPe/zLIIN60+PQ3+FmMDn4HpYuPnV5B/O6AxwDQ6MIGCGA
/fiERfM1u1yauzC5b9MxmVY2R6FHek2za+U64X5I+DVjTLH20Finaz5ly47iQXNd8cDeLekkznYz
HObGGvfNTHHgmgXkeMWW8BkQgHan1bNzYWkdFVxgJVkkHTYBOru3rg3m4oc5GK38BGv5kjfuV8Ri
ZyPE4n1MOBVubZM6oAiA8sOMm/aeHOxbYVdsa2o4A0tsvIlqcJQTWu9e24YfWc+jat1UmXnErs8I
bjq8pfUww8psZ5zvouxh5rbrR8RvEG2bslzJYn5dei8mscn9mSxwd4rnaX715gl4J60Y9VPdAFTQ
cWkBAczvS8Ahnj94nEsfQieA6VAxE6GW2Bz2QMOjdi5Jua/SIWDrXoCdLqvCe+wS+aMq2d+GAAy3
Y+RmLBVcg3i2JhirKlHkFGLCKKTobIVJhGV/pWozDVWgSctcTmzt1v9Df55qA4r+6Aaake4PeaFH
Pc8WrX5PtaScMVsmvb6ZIoby+7RxS4g75eTepT0LkNNkN+I68cB+spqASyQdeeuxqRqcL61BmUYE
XLKlLcJyvna8++lmUmG9FVUK0vZHUcnHOtNchgSyt4fS1N1DPQfatvOSIrwL6o64GAzoKOuzJ1dL
LOk3A977KA1443rLGL1Urt1uBtPO74w4jN5cTv0UebmkXOEkdfYptBoauiS8MtIyYx/sB4DbrFeG
YfAxcpIb5tb+o0htjuaWbY7nbmjbBzwgtb6WYmZ4RnCvSIc7+D59e1r6Z52wyVvd6PELz2TQOGPe
n4m05/fB4Hg/9CnqFwwVgYXqnw7PWpotl1yXe6xIyFS5Jb45heeghePQ6/3eGYg/eww6DsWKOXdb
SKqGOa9xCip5kdottD864D73w+ycWE1l37RETwhl9yYUUFHF45XqB/GZ54i3qdA9tj0Sp8byR1bB
CgxAFO4buq/eU6Yam5tRCPsgLYaHSTL0wASJtIc4ga2H3y9vXpI5SC9WhheKdzFlExS75QtMrDr9
ZuMFwWpRPGVtRrImXopgj2CVg+KIuFirsqvvl9qqgxV2IbI55i2nM5uefsbuM744KsYTqEAPLuRh
W9xSPrDkQ7ilKvyDbWx4IIfHFsdS4SBbxYTmhkCBb6nwUH/LEUkVKfJu6aJZBY2qW+YoueWPPBVF
qm+pJFcFlJJbVkmbiC2Jrsr2XHNkmfpbrmlWESe+c29jqdhTcEtAFbc0lKGCUb2KSAUqLIWQJVfF
LUEF6whYwS1X5RgY/q3UlKdZxa6MqBPEv2xKAVQoK1PxLKmCWpOKbNU64S3yJd3GiQoSXUZbEWNr
u3WLEn7KbskvqUJgk4qDtbdkWK5CYuktL0aSm+xYP7XlF2pGqmLT2UyePp7B5bvgAHUOdNQnyxRf
bRVHk5hl30oVUbNuaTVu8STX5luKbVSBtgRhVt/HkpibR9TldXAaom9RRQrODJ2FVJo1W18lzL5j
pwJz3i07595ydHWD9EmVW3kHzZG/TZc+de8SjNePbhrUVJJg+nob6G1Z0aBWvTKdd1fHg66xSiZT
f+lvmb5QxfuqW9IPpJXxzbvl/4JbFpBsevCFQHrxCTc2WUELV9OxVwFCClDJEi4NsUJa9dJ9EqYP
+tLHXwhjXELyPqUKIg4kEke3R1yaO+9qd55+6VVwMfRyZEgHpNi9UMFG1wjlDg+XU/lOM9hfvVsG
0lZxyOKWjExuKUnjlpg0KEHYeVkYXtrOXDYjlpy9mWRYr22nWy+VlW17XScAigJIGiP/Ht3CmXEv
5HeRsHpWiHFqY0XXfApxJXwV2Fy2wy3nyatJ5rNS8c9IBUHDWyY0uOVD4yZMbMiudvKtAhsBbVr9
UWlRxq3FGs8lstFzFkzZRxZk0U5X+VMIz/2pQdNhC5sKuuKa3IOOyhkxH8ODe4uwFhj97txbsLVQ
GdfWlQbO+mBEBYhiByZOVZkE3FRANtWM6jBi/zjxE2YnU4VpAxWrzVXAlkqEYRt6VrGvs9Ba0yH8
XN3CuIbK5YYINA8UASCOqcTubfT7Z0r+N1Mypk/B6PrfT8n3JLTL4vcZ+een/Mu5Iz5wKmM+Nj1p
CcDt/5qRcdd/cITFk5JQCHOwIHfya0YWH0yBn8cjFqjWPyYbmJ8z8s27wzwrLVdgToUD+Z/MyNyZ
/jwj645qKJeMh8oMxKbur96dtl/SkaPUQwKiFeu5Zah4fxOm4t4LKtu+2qJuWkhjYKC3QeAZAFDH
IRarNMA/gpnXEkaFNlNzQifaSIcopyTq3J8dd9AwxgiuCb8aihTNQu3iuqzWv6Eej5wDKEBi2EI1
Vsp7b5SsS8vIRFPdlZ5NXTOc14MCp/6wgNxSytnW7ldN7Q4nAg0HmSpRtQy583cye0RpCXYh6J21
RfSexGBcss+3RN/7tYlHx1+yqgGlatnaJ8lK01W7zVxtOQu17xRq8xmrHeiktqFycPpXNCpzYxM2
YHlZiOixuS1TW7VXHfol8NYkAPNmY4HG4ybX0/lDWVVWrT2KMoG8gR0cYtyAjMtfY7XWbQcRJRdY
wNqa/bm8x+bKQniOJ3AhmVB1cTICxBN4k0fQU+/i+Uk6XVeseSXmL8FcIshya+rZXAThk7StwPPb
knMEKng07GMRYDcap+kL9w3D2Ql70vdhYQ0b2nzAyVC4gMwmOxGFvoyt6nlupoZWQRBEK1cO+UFr
YdT5muNW/SoPFpbxkBd638rUEzyh9k1thBm41rSltA1Adzm/dD1Yywd+EozoZjrkE6MW0gHWe2vT
KjkBB0r0g/EKsJNSHNrY7rdjSPTDwW6+ppZaXmtS0HQ1RWm4NueuvAKHbg5zCbBOz2vjqimtoxhy
cQhsti1gkNBCwPSxXuCiweml5JJo5oyfIjGR+tnWhVad7FBP5rNe9LqsDoyoI8wYitNb193wi7Cr
FRaUonqAyh2Ve4CZBlqrFc8cNJleRMOyprVPpDhV82xUGK7LSh97nr3OiapaV+pzea0WY5BPeVXQ
diC1yas+Zw1t5ET9W84n2AoCH74/2wFrmpj+6Nxqy0NC4xKldFUYfctrjlqrJJOpZFifiScODq0U
lO5N5QWwXHxiVIiOIijGN0QNdkppO/Zg7ODo7ymGjCgAoNuv8TX6vnBN4C7BjaUjU/odhdo0/y2q
skSHMrYtwjh+IENjQNupQdDBWQhyrmy84pz7qjnu1k0CexODRDUMp2WJ+3ptajRclxGv5roa8kGl
TLVm8RPlTX0QBRGDVYNMKc/Tko+A2xx916SyX0ehBdmIDTK+8kTSQZBpMr4ApMuwJlG0TlTB0EWz
xho2fjHpJt51sCrCg623j6SZk+Xq9dq7tngF15QmyonGgYSptCstnORdTV3ANuzn8suE29n2XTIM
H/HJm+XOZqFT7PiX2M88jV68O+5E85MNObrcm46gszrOMpAYGWIvWOSEuJBVVs0PPEafnF64Jyt2
2uVpSNH17gDdGuW+CeZp7VYau5O21Ul9JeYVgDjXI45lJvGEUxZoKsK66Vwnu2Wy3EMCth0DwKhN
02kyxvIorbZYmCubdIeTqd1kRhiggPBalZTxsqg3F9u6ahVw7q3VRzQfeYl5LAVitOVSSL/R0Nwo
DorohKwWO17rVqawXmjmydemlslbonfaJ1Zsw0urT0OzAddtc63ZE+08yWJtckNo3b4JQ8rM4Ya2
GxG1YXPkA2yMxxorNqQzweHUF5xdWNq0GlLaarZRKXU/mckArKdeRKz4BBONI5oQbtVQDWwMGhxz
dIyPhNlLGkaopyqq3vXdAjiHMYfW52Fcnm3ewp0fYyDntaEK4Q4TjLwChTfWIS6rdWdG9R76ktQ3
wLFp/dNgYGOeIrnF/sO+0LLQ0x/O4s04YxwpzzT/imTn1qX1pe6mL+SfsMbRFAyKyYiDzF0Ng961
yHXJ1J+RR+FpzEbLrrNks4btaAqvxjQEjekndjYv811uyU461F7jfiK2xO7DvZAZM/5RHf7/Ir62
C4f6b85T++Jb/Fa8/X6gMv74nF+ig/1BEsGwpM2BxbYkJ6OfmoPrfgB+xkaLWqSbeMB/+nWeMj5I
h7OUTjLTIAXs0oP78zxlSbhKKAR82k+p4j85TyFP/fk8heZgGXwXgLI5a7mmOu/9Htjq2X7HSzRp
+8BaprVVZ9mbkxCh8/tYN3lMAbmk4KSdCcr1pBVWaUjYTURNfl4EJSUrwyjSTaDHwzeJIfh+gQL7
6vEgwyXgpfTH8Vn5eioDZoJiKV5zh9sXyG7zvolHrq2EjfcZpzJBvDTJMdO0XiZg87pPskmzx2bq
h3t9eMvLhhmERf1n6gGal5LeGm21DBkxoVSvpjdcyPnEhaoRLtGsENz05KHkktGUtN5Vok6/RkxF
pCoaVQMwm00ABG6OgZLWE1TQzOvPCp9tMasFCy6XxnTtDSVZkhW9RcgOmnRi7WpKGTAER0F0shI5
uBsWADHYjyITFubVtHyvSEq/lEQPL+Cb6OKxqKMLvXZ8x1lVvJCjohGW5RBdEWNaX+cqCd9I0qI0
0MPqEyyEK5xXK8EmAr6aO14WZyof0JZLsNjuVJP5oHZkl01xenGtfLqCZli2ilYyt+VeyrHHw8za
fShgWQh73o1mLB+MuvW4Y1j5+0QXOeut3H0QjoELpEu6J2smiwQHrN0QgrTo3akoNyGzWRycDrRP
Mi/90Z1GEChLa9SHYck4t9AfSdgjdmp5cvXcLFaNNmefrbzqn3o7ZTPVGyNUpnQwvsQyDb50Gnak
anTqTVF42mlcOJuRRxV+CSyVat9gOS2h0T9n6VzVK8fLG44yTX3E2DP88DATJxyVOo3SiAxHFz3T
2abCRJusi9HDmmRghjkjDzSG74k+Bfqk4IHtBD81jHOEdDMZ29eEfA4tuPTDcS6prfChcL3CoGR5
jh+jKrWezTCPr97i8NXIJzdPBgjHbV9H9tEwE5auEce/O6QFiH8zVE2zG+q7ERjTYxjldHnkyfRC
n2dzAMnhfccAK5ut0LE9+oZFR9EGurv3iJC2jDgRw1ID/WOJh8iO2UAPLnR4RoYlfber0qKdl8li
E+pLvvYcDkZ0zBQfeR1T+K9t9CCnpD23xhwdJKEyb2OUI47woLBx39Igs+btWn50rVq/h7JVAh6t
+e9MLPa5HuyeWo8yry4UFSHPsKfkKv8yUdJJcXAWep6iPE0YM6D7DrHOX0qKELvO55g/JwILqjfp
2alAVSwIA4NQXyBYYuwOhoWajHkcrPkA/iy5q0fxYLgJK0BbLiv6PBD0CP4+TcTohk079dkLI9rs
G1kAO0n2JBVWaWXCWclb56nvHSiNc2x0q86egY6xhLvYyBWnjhjAjvpth3GihW+czjgugiHduJSX
rBqul8egxVsOxWTIPk239T/Cj548yBjAsbe2K8SRJ3tpmYcyRKHCuZhGrd2NffPZZiV51VKXjlua
Qsa9hfQwhIU4l0qNyJUukSmFourz+YrqY5JGR7+gczvE8Nxm17GxsHP/1Dmg/jPfbSTwhLWFHJIr
XcSoowtVTBzZUUyYm05DcsC2w//J0updr9QVD5mF+UgJwNCPEkTBmvQXgAB6Q2/qjNJpIo73+0Bp
N4ZScaTSc2KEHU8pPBQAYF5Uqk+yGAHeQO7WM5JQobQhTgu8yPO3ph2O3cLvMOj0Y3ITlAwv1bd6
G32abmoTspMrZ/QnhCiHV2yDfvqoK40qQKxijX4vxiR56JCxsNtg1pqPUulbuV4+DbGV+/kku9Wo
hDB9TIe1eVPHsFq7dzIC/ol7l8KtP3Q0FLUaR/ehsdpjp8Q2pqNhZyoBzmhnTM22KVm/e2l0aEJp
x/x41fKCpak9gz2ztwKQqcnb6CiUzKeHnJP0m/RHvchOcwpN5Z95N2H5uYCHQi1sSzL3Lpu+az3P
3iPGH+xHGIOza6rERuE13yTjxCGNQ+O45F690VrMPKvKmQx1m61RLV3efh8liMw1jI9yXSt5c1FC
ZyjC+ZIp8XMejObTkob9ipIe1FIvvjqNVnNJIJs2qIgoU0ipGLzzpyELgqujhFZSMBBkS30GrTQc
PXa5a0piordsCt4iJdWaSrQ1lXwbKyFXKEm3V+JuZ4lDq+ReWrq582v6s6OkYEeJwlEyAcYSfKdm
Kt9HVrWPLmHE1dJP4HPmxdv20NJ+iDZQVMQNCxfwBp2NDt0oSZp7jHZKuhidmqmmfqTAIFvXSsa2
lKDtKGnbm9ro3b7p3V7ZtiuZ9o+8CTPwTXr2kDjKlqWk8liJ5oahP0gIgpymEdRzJa1nruWttV7J
7aPx6gwN+0ZDS59yJco7Sp7vMAZu25tmz+1Q6feYpikWk8WW6m92uI4ldoaS/DWk8oPTjjM89Hja
i45H5JQuYq9lhjD+4HX8s3f8d3tHcAt/e06+fB//x/n7FL//KTVo/vFpv3aPuqUYoMKB3KATGtTZ
/f08Kxs66UBeMt1mt+jJG3fn51mZAzHdkrhlXNOQrBnt387KxgcLJyK2HoPDtMnB/D85Kzv8j363
53Dm5stjcbMdBxymc7Pv/GbPodIrW8awSE6N2cfzm13auBYLW3b2Ro8Y3T3f4pmfzHcxVKdc25dm
VDkAZBxZ3JUjKgH4KO64FkSzlaZXdM8n87AcJ66E73WTSSwgUjRLfVd0IQswaFTZONtPWhst0Nv9
AV2var9l9KpR5TqHgFc3KQvAyLvXY62TWDL6wbA47Xbk8Z+sogmwHbDHI/xHoV48+4utYa9oImpD
8kPsKo0f24VvDpS+L+yiFiedohNUrLpynyKsluWYrIAO6Ng1crsDsJMUVd5+bKkpxbuXcE/Qn+Na
dtQ2FdXgMnu3OjrxMSYTAnVQr9/xTTdbWVczwISs4CYzjwmfKmZtea0K0l9/FKX+cwH+mwuQW5X5
t4v/41vRvv3ZHPfHp/y8+DyW+/DhJEEwx7Y902C7/6+Lz+Tig80rXMZFgDxEg38Nqqzffw2mmOFw
yRns5C1BLQiZ37+Y3/7ODMeU+9erTd0FwAQb3A9cU4i/LPrroHOzJJzEMTcritNMeqWo2TGQiutV
32pVV5NXRecd/TS3yuBSFjP1oo2jaxxNlo5o8lNGpkrL8aQJ7LEbDdKDHdy5QW8IBrOBi1fW2ULl
akQaWW7zBgPHeOn0NAaWMJtytFdslAgQbLs2y8VpsOv2PYUnB8wPwqthajQ6KtxcRsYLJxYMukrB
6DR3IUS/3Bh19R/AOhW+XHbIXnREFRPF46uEZTPRvkbR7rLa7esHgrYpILvAe2lBuXIsuFHymobK
6aMomoiJFY6eZqEP8iVmsWwmEBzxDnMQizxLAfioUHDv07oQLzWz4FpToD488MnDwkNzW/as7BEc
iVZQ5UjMrbyR/joF/UuXPNsnCgQoFBLQvNEBDQUKLCEGZtN8cfUmwcCSssjlj+A89MK6jxVsEFXI
2HQKQDgx+PAxCkvY3wiF+g1WOCpuIU4LL/dLhTPMbmTDUUEOQdfkDz2K9+cpyhFOm3ncYV2cr15r
zgfNS9TICwRX8wNoFXdRlsTfeD841+RGWBxKU7snD4Srj+0eASKAgIDbi48RO+8dt02MmgrZOGBt
L1e2C3bSdgbzWbsRHoWCPVIR2K+9KgMCyeNlPygwZIZVfVjHvd1vDLOgflhxO0eC0FtrBDuW3QiT
QDSWV23Oq60bZ9oOT/tCtaK5vDMPg5UkaPO0KGQl/PLyVN44lrZCWk79IgaDXM5gd4AS/F9/ZbCw
h+jMChPb/irW0aSpVRg8u2gOSdWGY3FgeBizci27oE68LcccTm6El3GSU3s/LjyG8Mu83/ZZ/9xR
/80d1eKxxkbuv5dSP34viu9t+/3778u/n5/1a/lnfBCOlBw8/rT58/QPWOQtiWnYQBflz3/dULEU
c/NUd1qTwwbJAW6Lv26w9geABUpj9VwWiv8hId2W3LV/P87YhDQgZXm2DpSQs41yQ/+++QNLZWnR
6BSUuKa8WXeY+qh43eCgIibd5dzqfRzR5njqzBmbYVvPDGFE9mUYyLs6t2M/cII232CnNi5tbYuP
U6qnGxHrNJ6E3EZWDMKbPBTTl3ya6no9Q0GExlcYe7PSs1XvOeOqJqSxIVH1rS+qbk9JQLhzaK9Z
C5qOVtRMRSuw0P1uHmjdoKjGLumdmlqyAzU9u4XLwZ9V4xe7qt23omnzPcY2EmKx2PatJJfNVLAa
kji8h1zg3hVznAGus7gbDa3dsQ00Rfklwnq2MwdtObRD5jH98TD6ishUsenLKbdjfx+G57KZybkk
nXuakkV/7EeyagUV6vSAeWc9sWqyk2H4mrGkJI2RDncL4M91GtcBFQ96s2tkUNyNsb2CSj1fy6qU
+6Ywi60AN4hTczBoRfEoR01J2E3pg8Y6yJcET3z6/dxNhg7HNq12nhpc1CySbH2FNdvGlj21+75d
tLtAW4wDRejaIWuhIqRmjW6GjLJuAbGfaxHJaFO7GvrxSGGgEVf2xjQcWOBB7uzsysi3Zg3XQl/a
5VopS6yEyuqnvflRTPn0Pqe92LQjPIRApu11SalgG2eRbaldAxNdTfOjTbXd1z6YsPfMrzwIWgYw
K7nrh9DccU4PPg90PG+TJBDfECzT+dzPZnIOHbTuzK1wkE9Tl2+Ij3LrZe9314qmgbtlxutZN8wN
1BATd2THHMr24avbFOOPcJy97aIXk7uqg5xSHwhZV5uFZqZC5Z+i3iCxRBfKG+xJ4PQFSICzVqbD
0dUIAZXo+pEfexRNV/AJlLuZlPySuodAF8W9ZQzl/2HvTLYbN7It+kXwCnQRwJQ9KVG9lKmcYEmy
E30X6PH1b4N2VWWqquzneU1crQgSBCPi3nvOPudsMJ9pj1ctfWWnPrCjpPdjWRsnj0H1rZVr/8qp
0W6vwEIyo4lNI1eHzqBA2OkmnXvQ6Q4xhBTXw4k5zy4paNetOIrYu8ipvDVtJ2QEWN3yw4RyEsKw
DwvWchjOYYnvaBoNtOA3SU0rtjHZXUeLHdMw3IPvomGIQJ6ftbTeygxj4nWNPS26ooH7RcZaPeSl
i+PHM41jw2YWWHuIg2D6V70/FP7HTFMt3sJqn2/nfmzums7y8g/65jRjnQLnmNd2z9hI7TuA0RGB
V1mqnpygAceuSUhG/epDVlTWokZsMngVzHsfqtGAy7iOpz480PVL9bOVDQ4kcVekjIY3FDulOhU4
6BoDOQM8uFsWSu573pOJHMikkAT9gH98naN6aNeiMsIbmPW5+oL9yKrxcLqTeV+AtAt+TYIaXX08
kxOFujNieksp1hEsh6M8XXl+zunQ1w5dprHPCIYW6EfflRGgGSbSXJRoKzEG07rrunTTd5oxX4BM
0zkTZ+W/5FPlvqWg4nhSBBCWI1I+0a+KGvwZOb7Or5Njt+neCsCZHiAKKAgnBhlbq9akq7kt3JRL
zlm4iApGcg1t1B75GmICEwhkeSQNhw5XbFPmyyvLx7e9yaGQ2KuePk55q7zJKiUtO5K/2itqQVds
SlK3VqEaVcheX8jbEbvzzl0CHYTIekDuLvd4LTFDP2VLWoSm5NSE5eoatxshmXtqNnlGaEgcW+zz
u8fwsHEvERRWZ6s9jr5oXzDZ2JdLVkVhZbTlEQuBSnDL63HJtAiqiqMkDSGIVA7zkYVlQwBGt2Rh
tIm0Th7xGO6Sk8FvlcgMM5TxVoelbewo98Qj2sdkK61mNnGMuAC1jKK4UXTWH7xeyZtW1v0rEygL
majtX6HJhpNZa3OTjk64bzXNSsJ9uoyQaBggH/VUv7NHkSNkO3I3qGVCTc/aW1miFo8hjc/diAv/
2XXC5t5hSsrmUBDWHqrmtmw9Y5cZkzj12MM+yDlw77CHbxolwyNLZ3Ag20N8TZUZbxrIG6+9WY8l
thurIsmhHq8U1lbOkxaYrHqkyT1MybeInsfJJc34xgnHHUws0uwYByW05CKER4DCnC1S2vmOaXmy
JdF932RF9Tzj8j3C7iFIELPk3qUkR8JiDsN6JjhuzamPdGqHfKeNpjNP0jhLvI9CaoOFAaUx138E
UOmuLBOyDPOv6I6xONnQc5RuncQP95IPsKtgwmUrc3AilsbZ+WrbtWYvRPn4RvXenk01m7/RZ8AZ
gzR7CyjJPMimtoEtcD3LL6lw8EjvkriqthrZ+U0qhvoFX0R97nSr7+ic+NcIBos1SYHJNam7MSrZ
qL9JS3de0wKQCz/gG2rZ+HpyougL3iJxEwSmz4s0kpNADjam80qxLnMbHghVQctZ2PXu3ESNe9+S
+s2DAFY3Mt2g027vdeOSD+LknoQc0fiIcaL5ykzS8n1oQqSwYy626USuSSTCLwG6qLVZkBtHM4LB
nTHZ2xj6ircSpsEIJBBbR4fV2Y1jcWUbDQxhdv96MxqYzDEYMCAZzfaZNkrrbVDUNM3KUePWN4hO
avpR+uvaFXQ5fMgnqyK0WuY23qL4Fak0STDld+/NNgC1TvftpgRf8GaNZF6ODhGLK4V8m91NpxRK
RS+nSKGeT7yQLY/BVBg9NXKq4vv/ne+LNm6nvzjfI52xOBL/9/P9Hed72IL9W/Fz7PUff/jHEV85
v0h/OcfTIuAMfTnL/9E38cQvPO6myUOJ98pFFvnPYz6mQv4r6UE7ozdp2+6/GN62/4syka2APwZh
e5n9/40+Cqjuz8d8IOG0R02BN4TopUVK8OMxP8sRIOWVmA60IdNpg2wR9YqbDfYNGxcWPjoT+Lbz
PNb5bmD19ZnoaaiZXmmK3VzT0FxHpOzyZDdt5gIRcqWxahhlbLT/UfVtcDtIOV1BKRMbJ+5GczXn
nksuksFEOTGxx80yQ0lg2Ljvt2qeOEpZ1KnWVifRDJzXKl90MyGgS5iKQUMXWxz8UGIsIFZED3Bs
1VjYWSvLvCaxQ4/FQdR+7W1MJnxvcMBh4aQmFvlVKW2JYb1icofDJdh0UXGI1Rz/Zphm+DHA6zyP
/M1XdyoTan7Dd66Z23KQNVUjuhXezIbFB+D5tjQG9w50SXZFMyO5xYDfngEYG3szSOZ1IAIHo1Hb
j1tEnOkOxErSA5CBRjGOQ4flSS4QsBx3lw/IcNVnrv3saW6zaZDGtIIDI07kH3XbQknnADkpZHHl
zjuxY56G2c/vWvo8OzJoASTMGdilztO3UUDVuCK9lsm8spDhedAfYfaoHe0lshzxhZyRzIdiOyk5
RBDOUWmRXyS+0Dhvr7vS+QqbuH00m4aGiacDH86QkYTVKu+8dF/ozn4ZM1AVSbdEVFUhTq1+DoKz
g96C6k2k67yEfOq6jIyUxO+GjSpwT7YxiO80yoqtk5sPqr+D4FNsSE2s92ga75yui8tF9mffmEbT
vZrQFJ41loHbvgFKgvOTmZrXrqkDKHmiNt+Tx03SaKaDa79KinuyMpxz6lhf4sGRm7QU6WaS3bQr
SLR9nDo0BdJw88MgwG1gfGMcnCQPQcfsuzMaRbqzMxxDWe7TxPa2tPiGddSJchNwGgMS3pfBIfED
d9fJPP3uD8OHCSd2hxQNa1XUZuYDDzlcS0rYI4cWYnMz395C4mMYZ1vOhtnxfcnTtsZyfFUKKND4
Z+XGiJqvcw6NZR7JXowsScTi5PEuGzSQYYd1xSRB+pT1kfEV9XR4xAmzDNOq6jw5rn9SXlMvWZXE
j6H4WmeOjm7sHiNkwWM7QGKDxlFNEaAtMvIWNx+q2kqCh8f9PDKDb+HAhLFTsvM7+RSaz16AamTX
+OZgY2swZ0d2m2SIwsh7GOSI/Xc9Gb7XPVpW6g6PbiNpCROHgp7wxXR4FqAnJPGV1ELdtx4KmC+j
M+ftigors3cgXwzCqMjH4vpkg7P/WV98Gy/aKktMUpiAnAPydUxID5C07SI5Dst4BH/cnPBpEorZ
Yq9LaDwMjWNneGzTuMN/EYa4u25SW/TJa5q2ei420FELhb3Obaz1VEniA/vGGlnZujgMX3PsXtka
9yYK19Qocx7PoZzwqU2zSaEFlpCP7w2TCjcZoWbets45xIeHCRbea1cWQ/uhUh93xCv3yEe9l8F1
O8VtYTPbLgIE4/yLJCuFqppTLnFUXRs8FVTHyEdrGgprC4xNwA/LHLf/26n/Pzs1s4QF0fnfd+or
tHzdRzr92Ij744/+1YijbfaP2eHS1/vHHu3/QntqGXhgt2dbWvpt/xgs+r+YDuNDwXgRmjkjyH+1
4jBJoL7Dqw8/VF66dH9jjzY/DRbpxAlw457LQYCOnPXZ04ANI9Ks5eGpNwkjQxRgqvvBpJFlD0W7
Z8Dmn3rxniyhflW95PuRzekTpdu3B6Sl/d6uzXqPjIQc1h9u4x+Igh+RBK7FZ/zUJOSWMBMSnGHo
R36WB44U225qcbbGYFCVtz7akFtvltTVjCuosc2l2r7U3bEOVm2IcMmoegBOl/rcKwrzvmGmStle
XWr4eSnnMZlS2Tu0yF/zCHuchlNA8T/30kB4fekJoP9ZGgSObA0PUXMwb5zf+wfm792E8tJaIFku
PBCEsXQcfDer8RQvjQhHNehOULD5J2/pVKD0S7aj9p+Ysyx9DH/w7LvZlB1Bc1W2GnSd06fJYOmt
uiGp33NY16QH2+Sw9g54nzVpDYR+eymiD9TgVpSdAOFlKXFIE8Rntks4OjV5DEM47Bi7vmB3MPY6
nvWpDhNz33V28xGLSN/6OawGmTRXwGNOFZC4J1XEI8AXQo1V07UQqaL+NBq9seHgwuwjQy52Uzv2
dF2E0c4g/wRNJme4B8PxX4WdNCsDMXq5mdMs+grqvVIr0bnD2UBedo8BD/e3iqZmO8T9eB2q+VF0
YXarp45GEmJ1kEgDhcnOSw0H0Bx0Lr+KmtXoQi5kRkYj9UF4afXQA3TDYuHld24/K4iBtjbTM0b3
xn5OQjxsI4Ebt/Ncb50psHa1nw1PkxAslRDZj6Os3D3QmWJXqZbEQ1PLbt2gAVjI7uZhtIOKgyH5
mzYj4+0oqvLozO2wpjUm77nr9RUUTc0xKxOnkEPzaZn5nyJTZOEmKET2lQSF5qlUZfK9HkzyddPO
qB7rJp6hL1jjtd0L9WuoIrnDclhvkVnCfrT6dp1NqM6tuGxBtEa9w3F3wDlSpVX0lvLY0x/WIyYX
9Iwz85cHocC7gJfpr9yhoR3mxP7eqaNsC4CvgFIFsXIuWhxFba4Rks60KzWdzE2GnSHYDbTZp/VM
o/yry4usoUUy1fKI58MvYr5ZYRIBS5um3zgOBucaB/jGG0fy8SoH3W2bJPKVmRiJNAG6qaPVy0Rv
ysEmaXFuMZjvmYUthhesLnQ/6lxZyCjrrMQk4k+bLMzCGR5EYDy5Y4MyzjGy9ugjmLzyKxdD/Mh9
PPaQoJpVbmbRNYaq4gpzN3fPgSS5dvpkmzQ9eNTJcvEgeYHzgQtygL+VDfppHqri2s8AhcGRqlPO
iEkAlt8H9OjFy68r8mrcikz++n0vIb8jnvSHe4Ujw92rtJRHNvdnPxrmd9XP4zYYGufoywR3u4S7
SNsBYiYr4fBKeLanVxUSAlpAeLToDMVUzGvmY8OE+1+rb0Wg/A6/joYgWwKP628QpjpHCPGU6fRB
FCf+vo3y66lUrbXyp74/lpwQXVy35KEQv+5lgD5KTDUYoqxbNKfDvdS9SeupiHqGw0WT3SKzr9DX
ehQeA8nkBv1eE+RDpWd5I1kOrvIIjBX0hyx/YSRZP8Sd3ZbbkaT7MxES9bVBQHyzUYtIM17kmoph
ZrYxu9jZiEXOKS/KTr2IPPvZhf1nRdFdbA3pM8aA4slbZKHhRIs4rwZYxRfVKEVI+pGE9J1W8UVX
atha3jXxlBlfIb2gPGUS4z9YFz2qumhTw0pLvXMWyaqe7fo05ebwCjkTofIibTUXkeuI2nU2pAF3
bJHAiosaFleLcxX5fbJTQ68fXZuz3CowZXRPfWt9Kfs8flDTmJuHRjfhHeykCsbM1KbZ2gLr/41j
GfheBxu9u9eLYDdYpLsRtR1nZQ695xbRNDpyc3AjjMfLsCcl+Y2Ap0UITBHC5cCf9t9Z39HVMsza
1QpEozR8LhH6gjY2a/MumezkqFNr3NaLAJm1YTwmiygZG77JP3joWOf5kafI8VaTKBdB4gwuFMwj
ymZaferavOid1WQt2ucGGTR6QxTRfQsNpCUM5fK1EWgRXeXM9aMVwu+11Ztq20TyI7FR7g0eFq60
Hu0XBK3VMWFsf+fTE+Sq+YeFspcH0U3tW2YN1/TTWHLc7DqcvADRNulNighQ0KwjNP/c2HiCflxV
OcnN5ML1dhjh8wfzaN2SK4LeeFi04+6iIresztrk0YSAVPOP2BPGt2TRnmvLHq8ct3aydVNFaNNd
0ln7Ra8O3lxtNMiB/XIuec8WXTtPqWuvMT8jd3cu0ndqj+i6AVMboUy39ZXtLUp6146QzJsN9KFt
NxlU/yhsfXs3aSMGBIfq9kUmWAS39aLJh7SDPH9i5DCuQjKEAri5i4S/vcj5vUgNqFq8RWt7Efx3
i/YfOnr6whGOrwvsppP0t4Zw0odJyMd0DNx9crER2I5GcVwQCHJuLkaDRUBzizkOvWwbld+mxZHQ
Lt4ExPp8X6BasSwY5Bx/s9065zVxNFiLt0FcbA5qcTx4dWNeNyxn/IoWR0R4MUdw7qK9kXmQ/lZK
WekbYrTXxjBxDE6mjbg98atTwjxPoQ/zDAepxhhE6y4LhmJrlHX+ANK7vSkXvJGzgI7GC/Nose+H
K72gkLqmeQj9gc0addoZOnSEo4Kf2HVMWeluGIiisRwcmsIrN8eIiqOx3wQLfgkRcv3u+XXVg7Mz
qCqdBsYv/SjY55iK/C3uOlhOesE6eRfCk7/Anpj+wn2q4gxizmjMGARVkvRkd86UZMOFGKUv9CiO
J/qLlSxMKRrb8KWwugNwuVCnBM9AsPUXGFWfaHYCXJ5FfYCn7YybcQgi4IrwN2ikZLb3OI7ArcoL
58pZkFeeTlloI2rIvVfKLDnraErHNUs7GaOFN75oOiYP6OrVtzrwCLK9xEmnsKw/HDNgPEd+TbGv
Gw04wwhzhn+RObNl1Iwa9vESX01IVZSfvCXeOuwU8PNCOPhaRSiOlZeQhl0sw5bG7qTARXYZwsjf
RzL/K+v+X2UdbdM/bcBelx2hVZ/dVb//1T/qOu8XpGYIGRzbcxZZKC3WPyo7BG1igfEBc5OIU2Gj
/KuyQ2dqUXTRgJXUfTjd/1nZWbygT7kJJw78CEejv6Visz9VdqbJDxzbF3N0KkXlWp+ar/Gkh45+
qz6Sdau8TZIY5oOI6vnsMTTblXXigbmtiNBpDBU8kacHNDcvgpOhY1hq7P9rlZEhVTKO3qfO3C97
SobinPP6k4cUc6OiCmRVyWBzbSLsvjULAtcSjUdrjMLsxSEfcFstwU4868EZlyle58JS/UbXtl7T
KyR8ts2JymUdko8M8ca/wCJ+kvFxBxyH0tHlNizsvaW+/rH9nHBYo1AlkImj5ngng8bfc2bx6ZK0
y+fiff9FyfpzwXq5HsJBZMCIaOh6f1K10HYRY5im1XEwiOEaw+ydQ0+/BOTFf3GlT8655UrKtkxY
gVTuJqLHnz/ZTHTgzO6eHTEUNRuL5ZuTJGBmAiviR7C/zn6KkuDhb388xnyKfgEPE+MDOhk/3U5h
YVnh9HnE1kpygbE4BBphKXfTjS7JD3//ai4dDtiHHuzMzxKh0PeGuMgTGO9icNNzofN5N0ptDrdd
5j/9+bXMT4OK5X5CI+YiygaAuIi1f/poeGyziGiS+FhHY2av7YhaflPXebmhdU6/j1yS245y/npg
inmAPNhW27ih0/7n72O5gz9AGHkbrhAeWRmCjpBiUfn5bcBfVFPecWKsyU9mo20mfPBhEDz5cmln
/vnF/v0ZcgUXtGj+LAmrnzs/mkLZbrVMgBXN833p6WbTGvyCQe6kEfzsmIGvKnyCmP78uv/pQyrJ
aMqUEjm9+LQupWEyxKGskmMx1D2Hcr7Nwe6GYVXEkOn/1rUYSvP6EEUwrbIKikWf/+Mj68TGYPaR
D62Ceh53zKQAEwg9XYXTYD//+bWW1/rhy7tcyyXHhVxMJRxk+j9fK8lbahTObsd5mgeTAavKT1ls
93/4PH5id/7YGPvcFls+E3YEz1/CWXlcrZ+v08ms0Zj8YxD/bp9wmqGeWDlTYeGBs93HKI5pjY84
70Ax00AKtlRa0e9S9//6Hj49O8tnNREEOvw+FWO/z88OxRnqMrflPfTNMpfva/oNZMifA3vKT2Xo
Uc5Ke/qL9fxyCz/dYoslCEoxtFTAa5++zj6UnO4CBYAZgN8Xncj8hPZiumFSE+21XRVg3YxyRJQw
jaFaB0M39cdBFuOvpkTIwcjQz09pUOBIW8TZAdkip2BOjN/H2v/17vyn9+nyxSxySR8g72f9eOra
wTArwzgQ8yjfp6lz9LqvM8osWKeDRHlMCbaaEkOB7CyH9Cx6C4SzXQTBsUtL5woyVXDEhGvf+IZs
1I70lzIBJOWrfv93n1pPcDdRVLqcSP5N6i78gkZANsQIGMSUYrH2xpTapWm3f36dT796nhiwPXxl
VCFwcQnp/PmpjQ2Lm4Ko4VgOpIv68RJgWKDMuCLu3n3882t9Xs4vF4ONa7E7uvTKlw7+jz/7yWvc
xhkTlvNSp5vQC/qNyBA2Z/xUdkhoiPMcicoxu1G9GnkR7ilp2r+4saZwl1/iz4+rhyZXkYrNoYC3
8+kzZ7oyLH4ZwUEh2ZyOKoPXs4LdYVfHsKvme+as4t1d0iFjaPyIzasoCfn3iyZE5sK9akiUPfld
N921vU80aVMnlV7XxF4RqpLm8xnJZ3CKIJo/zJkdfO/xSL54Uzaf5wwo98qvtXxU6INOFnPxq14L
FtwmH6wHt0vlo4wqcWjRAlxHsMW6DRFdBuk1w3w/hYHdrTIaTre5Fu1bFkzifTY4xuF+oEj2kat8
zz3DrU5FXuczkpEqOODRdhpapREpgbbSyxmhBGKIas1y3iKwgR8kM9vPg21X9WoM+pxUFHIMv2d9
6wybvMX0CWk9ic5Yk/OT47K0mLqP37uIxbtsQvc7nWXPwqHLsZFyTBCYNcR+2JFFIZ394AgOQ4Ua
m189BY2oSGr16tWD9h4IUeR549cfpru09Lk8floDdGvD2imaTr3OGEg3Y+qHZ7X8bUOhiyvfRTFV
x0MDfwmd/ZNf2tOZfSZ7qetpuL3c3kCSBG0Vkbiv7Doir3FWWXQkc1DaJwte5zkF8UY8CmnYdJov
qxXg0CvEZKxQnjka34oy5YksxUgGYpaZ86GLK+7dRBgDxBghoidSQZwvnRaEX1mhKO4Wwl+xSRxe
Z4ji6CxbPLdNreJ3LZBXrgKtpxCgORnqKyw17iNmb1QARY8p1bC4tzkxye9ZmFs7E/DJG20meCb8
aIiZDeJ8vndBseBVRfBwJ/p6vI0n7AEb5Zjxt0y2LE0YKoHFAs/Z2stzmC/8Za9LBsj8kdfGm3k0
OcCYeTnvih6Aykrl7XxGMktIXUDpNRHf2pPM7BoMjhYeJ4KJJQs54QPQBU4G5AUND9gWM3D1Fg2h
YNbi8fS6S3iqDqKxPHQRFQNeUuNJRik3TITOdA6NLDmlXrb1Zxp1uG7G29LI6h14UhMYM0lddRO4
zJtLTRhlFB8FYt4rhifOOiavDewQ0BrTLuYTQ3x5sJUbPIWt2pbOYu2XRXqGH5Wu4eCpW+BG+zSe
K2I8ghHKXWK/etAKVpWT70U5IdtNYQEJY5xpOlrW2sRKswOtk68dXRAEwV21Xvy4v43DYjolpr+L
otreDV1UkiHErDgyOpzS+eCvyIVLTlnq6TVBHRk4xyX5roH61LrOq2bmdEaldatHSKuEuI2bfvIA
16DS24GOepaBzLdTU1lXGQwI0aXuumqLYY/YS6zTmeD1aBYSJ4ozL5Lkhyaa3iESvlWIGLaJkduI
HhymDPScjobwvtaLQRevTZWtp9FjV+sq61tuOyf0ZSYo7/gmkssM3JFPfR9clYUKv7b4k7aRM42n
KMtZgJ3ljJRb042MbfuMtLK+N+OsORk9WUDzLK9TVU9ehboOFrBPAlMNEOq3mnCNw2SioWEg3geg
e0M7OZmlU5qrwAjVdedmvKEyIxuSfq81P7uzY+/GISNwqO0t/6o1zfqWg5ITbQa5DM6UyJ4xLYbP
tCyHx6l0OT+UDWF8q6qfp3OqUCPCgFQ7JyXQMEGsdESyQMBN7edclFP0WYfiAVHG8KCGadrac9dt
l/3HXdG7JrsNjWp+17Q0BRW/tOyIVJijgJXCw9UTZ5HUY1iVFrJZS2SqLEXFQEsyYEdQoa8OVULp
gx8IZRHHvJ0/C3pdQ09LV1dWfgv87EVlM4FqDNpunHpGyR2CD0k2LUnDyY6ZZn5lIL/cFUnq3okO
D4NUXfilTcLhyu7GTRsHwykZOoE6iqStbzbC/mDlFrBSYbRr41j4OjrZNed2Jk1AT+c+58FMODtQ
ImTGfTZptc0nTRQIKZEib/vXzim8760z4jCQhWk9Wbmrvozoi+a9cGMDFeIwLnR3zmNEYB6qefZv
RqOW8LuZVNllWa2NtlaQ8AafOHjTaiGKdfq3ykI3UeF0PdWtfVa5I85+oEFQO755TR8ZPVZYICZW
mX+fBTWSmMAObIr/JHJoU2jzyYgJNjPbzD/xpcKDcEHjsglnLeCR3vkYZ9HcK5ghx7Eumo1XEhfi
SR4B5OEQIYLQ3Q+w1XfSa0kxA+v6nMI/uQvbxgawYCbHIKmtJeo63thwP+s+MPe96/Jg+8VZ0j5Y
B7lv3YV15h7o7tvXfgjSQ1ekewZubW5ybyjhbc3VLpsb761bGKUsNPW6bxjyrb22RDabktSzj3o0
0qsCJscqbAL4oGK0bzrhlbcC5dRW+HYpVxXJwMV2Qo7iAHrps32GguXVTSVNnLIOr0YQduiREJUd
0eBMv7WU49etPXQ4DQ0if+zKZ6TOPJs93fEHvXQm3Rsqdnx7mNYoAMzylMFP49fVVuchybO7Srrt
rYdq6WDXTUSCvO8d8nHWx8Ejwg6hgXdVgno+Jx1aMCfs8/e0YHqyJVS0/uKEbr2TMkEP5eZkDFSK
kSwgBXpJ5Eu+qKb6lvPSW12XjA98dybkqAnm/k0wkoADYjTEqlYdZ1nPRJhWRwWxKAkcGYTpMSIt
pvFuF2/T3PoYDJ/QPeJXUvKe7GZbhOF0ZnxXvqMi7k/zmDDt8NkDacDO+8mdgg2Dt/bOFH3znuiU
NZtw4Jz0Oh/5frvuHVKm3OdWdIVqPqRDrbgSTjFG3yMDhkgbN7DcQqctKJNa4zu+mOI8upV1Ew9u
9ww8vX93dOy9hp2vi9UCq8mguM8ejW93yjOVr+mIFAcDuM6JeSvBBrnsv4Cui29EmhN+6PUgdpJ6
mVwOKRp3mSN4sCa1gSRJV8Oqg8V1MNq8q3Y8OEUizs4QZ5ssHdgzGGVNOJu6TiIkSssIzllSjwcz
GNqTqcHrbFrHKlnOJsKEPDuxyNB0re7o+uic1ybdIZ5LuvLrEE/QU0wu8s5PCVep2BT2tqjaUwUn
76OiNlqmIxmBozl3QXvxt8BaHmU6SuIcqcoizJTp90EKO3iZXMt+M6zK+G4h/bgOPIAXboG40Cx5
2dEZ/WeziHugmK7+BoUz5jgpFsVo/MzBONi2gQSek9YP0n4JmdkCe2d5DbKAhyp/EW4hVoKEPdWP
6SpRxbzGGLzDLLlwLEHcO6nIVyOHk40COLkyCx2uPGpsSJhOufbH+D3NrKhYG9TJcHPakq0yPFij
YSHqG35Dyu7vqeWddc3QYJeanlqn0BmtJifHN+7RqrrdzoM3vcZhYmywXbFBJ6N5Nbk5uUvm21zx
wlHZeXtrwnST51O2h+U0PtaS8Eir88JzUvTfjYoxQz2TAyv73jrFNHa3Dd2sU6ynDMwh7QFr7AlN
r3S3rzCTvKet6a+o8dl1OAidIPM4ELDiepcPbXMt2hENvTnuU4LyVjYHrjVFtdy0w4joVpgg2Ed5
cDX5aSLvPUqTiiQjL2KDKIO70WwEk7QEf2rb/NZqo9xWRjnvTRkvqCn/m56MfKeR0F21Fb2DmcEH
lCSCQoy3WDq7MoiQtHX+DTCeU27Ur0M+33ZpcGpL+Vzp4MySS8Moi1tUgfN3HEovpk8eg1XsK07T
BDiQ0iti/LwpTUrVEqHsimY968Vva5juc7lE84rSeh99k4OVEbLIR9Yxk7rdIGhFhlqhQFDDqgvl
R977gMhzutpQTKgIwqHrvsz2/DHCQZWAT5n9ZvGwnvwp/CKwy5I4pb30hH4Hftk0rUiisPfmvO3r
+OuI3enQtdG1Wz8Lr+8QBtX+NmriR2WH0UENfrrWdd99NSztbUcYCoeeGua66zQQZaJM+ZljG3Ht
WH2VDcrFOK8l8ZrRoI9xLWmPDslSTig/GvflgO4ZxPEllF3O1zDwDb2L8vEBFbj/q5BMz05GldHQ
WaV+4wnMiNZgXzH9Jo4XyEo/3mWWXl7PqtPkbaLpDIU1QSt2DPOWJ1oNKeNfupoO4W+CCJkdJg0A
tCnnoYOyO2XctF0L4roxyoQsAJ+mqWwGSk4CqNe6s4JXL0yD700g+QFyVUYMLhoIzVGEQmpjLVrw
dchj321Klhf6TMtMYyq74LULKRACo6bGKC0XhNAMY5c97sWrg+lsEHK6BkFmbFuwq+ImMdy437ZL
UnveKZaloUnsNTnNVCdIM/vfktkabhM5QZQ203lnhjo9RekQvIa5QZM7ROP+YDZuu5WuphJhAive
4SJK99xG/VLy+m05rSO3asi36Tk6ZIYU+8q09ZGzPS+NTNlASk6BzngWiZ0yFfUVKLpvElrjJtYc
/1ZOVN25GiSd2RdHKP8JEptSH620YSNt7OBkRy5NAXz6Z3I36REsk5rL9frKMbYTypFjIG1mNgSh
7oVy8q+X/wvpvbCTJGV/qRJ/r1x3PoD0rt6anIye9agtugSePdwOM8ceg2KTWc9cyEc/5WZi3XfJ
nm7r3aVRTDw0Y5SxxIiS0jfO8rgieCqOfFLleIt5NKQnUkcKrD9u86WMWz5AnPCKrCMzqrxuvHPj
zPyad4JvvUgF73kY9REP2XiXjpx3Z8LgDnPazeexmqaWtGY+l0PE0FPlUvYBZa3KtYtuf89Rjdq+
6zKlN30aDCmxiHRFaF6yGGAqY74OlaF0ehfjWSDynOdfzMY1jqIKCb8R70Wa0FH05itf64Z8tsxv
aclAgYjw0czlriVBwrnO6lbcuAhCrspkZkI2uzSvgjk9XZ47Iy7mXZ/wDdgzbCridub7qG0kZdJo
LO8vqoLvBsNjmiKUWfdIe7knWceUzeQ/8l2NN6XquW00KddL6u3ZKkzgrEsrrumQviuiRG5nrHU4
8TBzSogw59YRvLbfLy+YJfIxtHyDvKDeIw8XfU+roMmOIEK/5oI/QYGgj6pY/tey5W6ZEnvq2rTV
dO55oS0CL98latIQGJNdhzi0Fo9Y3PDcRwbHa5O0T36RS8FPmGHwfTYdmkoJT5M986Lkz5RvtBIL
eOs4TZ9bCyICmu/g1EdB+RZEYsTjFvHTMSJ+wo7dMZsc2uD/2Duz5TqVLWs/ESeABBJuV8ta6mV1
9g0h2zJ9n7RPXx/ap07ZS/qlcP23dVERVVF77xQsSGbOOcY3jkFllM+pbBGF1bidQD72mY5qIAuM
Ww4HXGGBRHQJPQxTKmC0C3uviM1zzi3No/KW25sTrHhEQj1f9Kj9b4dU4QFcXlizTUEH40J5JoKB
pceu7Y/ELgYHrOU8kJ2rtc8zGQOhTkdO1fx7XkMIJpvv985u+zVqbo4eqvpR6K639hjm7du+CY66
4tdRKuBlH3kDg27y6FgU3l5hr9qGpTNdCFrgF1XeB1+bAS3renZm4ywDYnkFazs42pngL1ecfOwN
QGdvr+PVaVeMRd2NvTwFQ0Vrzq5sWgpwU4hKdhH3rQav4ymRs/4daHP1zChSI+UlqninywZLZcnp
FAUg+yNi/WIPCEwD9xsEv2RQccGeWp7BRidBFVRtcERklgfUAdPsa7JzN4TscexzgWS/uA7nZHI+
jfGpJW3z29hjjlu1FOQNrdQq3EaUFXwZiXw4N9q+uIwG1d3F+Mx+Vr0V/IrLEfWwTZILue58max4
qHeTLYHmwj4kwMqrg6+JY9vFqoVbF2xkSYN7k1VxOf3Tfv4/ksQnTjMBq5629P9bv/7wgpqqUL/L
1//97/y3ycz4F7NmxOECo/urlew/Mgcp/mUJS+oYhf5RorPSf8N57H8hTWe2aLJ9uRZtsv/IHPCf
SaTtMCRsmyOYDRb2LwTsJ1M301tsnQxLxQK4ZfB+MhLC8dHNMV0H33VbtULSTUptSMrrb/fk+p+e
/e8zt6VT/3snf5FxcI0I7wXjHKYlfw4Ugo42vsAZ7oOWKehw6R64ZnDa3wqMWNf0EcSBDkyKKHZW
1deP115+rzeLM/NDGMJtk9zsPxdnzM+RDSakH1peme7g9gybfkTRkONrv00wsT3TYq7g2xex2OBM
jl9GTRXF1mkcgQCYAfbUJfFe9S55wLVWH5kxRVd02gsNnjrdUDU11bbldHQBuiK4zZ1s2PwvLkIu
lgaSk5mSOid3UG+sStAC9vwapeB2tGgM51pukfcyTPe10NlBjVSKrZazMaGjqL6yz7EPljThOTl7
6DeQU1+XIOlXej/Hew8e7q5HmHkADZqSazsYd3ncqR1Zt2zijHX+MsrTWh4CVzoe+PpF8HM69Gz5
YHUT9TmMtWrYNJjjVpDDEc+j/f74bi2j4tPHjVAompDM5plgndwsG7UvKjFW6gWN70mRSqoctz42
StQ3uh3mn8hJTl6i1ysjNxQLH4+46S04vd/nZabRFkWuZawXxs0NOwpi4y70zj++qtMRIPcP4IuF
gtNleitOGXZew3YB8sD1G+TqKOuSX5XwYj9t3buPF3odrJ3cP9tk6C958RY1zskbk4SG6Q08g77J
nOIwy9bcRh7PzDTxw0052PeVEXEQIekc9WZvu+dVhqfb4lxzC9ViPsttG5Xq5PB9dnpgXZURU5D0
BgCmMOOjWWaI3mOezfs+RP++xjxA4jvKBjh1VsgiY2UBrnPN2G9Np30cnDn2P75I8TrF/OMq0eAg
8sJviczM8+xlSP8bEzAwA9LfZ/okQyLoI4QlhP4waA8A5tNdmVLJkm39ayRVaMEsENIwycTPcsLk
e6NSO85tzSXiViKbcZhtmG3ojwaJIZe2N1nf5JDnj3btYAEczC+GlxP6SZvVWDcOlHpTTxlWzHGx
UaQ6k3ZcQKQJ42mfhjsCs8JvbGckZivbRt9o2n4fl+UZX5fIz6vA3Aq4DD7Qwmld2nG+jUzL2Lei
dO+awE4OiZbkmwJOrVrhRvhBKeqAAErDA+Tc/qrKjIFUZgSe55gds30fOPa2Im1t7ViMeJ3OKbM1
ydalnzZl+qAI88hqVNWkQGhX0Aamn5zI2xXhoFRpWOr2dmBhZUmcyFzPaYV7Us7WjR0J/a7q2vxR
hlH6qzKiclylugeNiF54ESC7p99SEgL1JF3AOTI3G9/2PEBmUzKez7XnkOeUuhvlxgucMY85mCPE
/05nwn5mTrklAQN3c5C+aKnmXoDxxnEUxuFWk80xz/EVZ45Rg9LxDmOvFZdlUAV0cPAIYuyA3qbJ
Yo8z+Xy5n5uSamwNtQnJaDm0KyMXX+3loG4RWXoI0zw/J+lhuteyFMuBwenn0ug07P5TH5mIjAFT
kyol9ia8tQNsBvHcBE57jR+kLQ50M+mmMWG6S61dEVU8ET2h1l0txHNZN+UujehbiWokGW6J17gv
prZbl+k48NNggmjHMvSHqWO2JW7MgFEoe1t/UBkxfhNTRnfVROZPWAP5piEe52Zqsos4sKO1hmll
04cZwSdBCoE9V/Ajdf0IF5uo9NCyGECMIWmLqE5C51tEepgfKaXfBohtt0nj0BlNn828KDZD0yZr
LXG8B0VvYSeaxjiXYzcc4aR4qxLTxxqVLg6spNYWmmuwkkj62aI6jEB5QcQB8YJnGm26fdqOBdND
N/iqVdHEHzMGO2jZFnM5hhbU1XXPw9UPkqBWhUsrdB0mtUMcE2LvmPumbbUzey7Lc4Qq+roZ7emZ
xpd+w0xUuquCoS/cYDOprmb8vGxTrVGfTZNhHSKMyb4hYt2XJa+LQ3a4njLhNzkkb038GSsoS6RG
KrTNYEeKH01vhU/EhXc/HdlOT6JvhmMO0vyQ9oSb92FlnTc6+L0aCAzoXL0/dAbvlzZh8+qyicEa
/RyScA9FTAgZ46WaIWKuh7RDwRneW71e7OCYRQc9DautlZXWOpm6AAJVF9Poq4vzeCyBlDIOAiTM
/5kUXUq/nazZo1dhpHaAAu41B/hR3eroMpJ++tWrZigvIYxmm6CiKJh7dNNNaUI4QcKwiUO+HMYc
LIyVrtrq/QDuWEXNUTrK3CKySDf426ezWent4+wN1hXtSJ3oV73uNmlAnA8W/bJ/MZJmIHxHn4mB
SZofkRzDnVPG8iHCbXtO3B9jIp36IiuriHgkRJxBT8lHt4ds7dBL+OsyzCyrzoBPSmsivcX5UD8l
iUg3qT4Pm1ijLkQeMTFvMcRhsOp0V4Ve91DCczzUpKb8fO1wZInF3tMs4nDCYy+cjDn67Fn8XZOo
LkVEo0G2DV+uQUhj7QhmowlpIVCQeq4cWuQVRpFhY3fC3BJ/SgQTtJmrmZRFQvCsmX/H9LL2MXSI
W+4awV+Sdp6+73vFJQGmAgEk5EzwUprYW+FF9hUxmNmaFhBwR2XOvp44TFlkFxypVRgbB3DEqSOb
Y49mc2WQsPeLGrh/iNEWwIA062MC1wItE6rcvUEm0T4oNPtM4a++nVgg2hC/Q3kRyJo/m1Ceb0Ng
01MPnEjdkj7E/wbf4bbRzXrTYDZ70hGutKmR7GUPSLtNzHlYUS+KM3vU95zXOyx9nbjsRW3tqqge
D3mKEbrPkmhX0rbelkV3hyjfXA9KxcgHBnsLCggJQUFwVBqF/Z4u7RTtuf0y/dFYbh2dN21OZiAZ
OmqlxqJDrIAKZtNgyQMLEOTMY6xxaolhIvs3uhwHk47V4fXz/n8H1k8OrMu58EPD9cVzXLz8flz9
97/x7+OqAwpWOLZFfByCNhom1H7/VuVL418cotAP2gbgLBDF/3NaJZ3ddlGmSU+nx2nq4n9Oq+j1
7QVNi+4ZBvOi1/+L0+qbElgCCtT57ywHSYcD5Z8l2wRFUKhpkbwHWI+29nThJlcf14Vvl8CVsJys
ORVzBH81fP9eFQ7dMs3wZr8PBDmY7kqbipXrcEv/0yR450D82SrL//+3VeB3jKNNTe3L4lurfSvH
F2V/cij5bIkTPa2MS4tZM0t0843Ub6Z4U8/fP74KOHtvjlouJkwLVaLJk2EYpy6JNtPIQelrijet
aH6U6JWHLR0sc8tBb/btgCAYwLK0+zK2QNHq3W5sxbh1GNHtp7Ef9jFl9IMZzcIgfLaFkaXkDbHM
PbiafhzOvcaJGWexfQg19juDQK8vmLYYF8i8S+6mRfshE5mctU6PHqxkuu1WRGi4hF6RD0DDoVnj
pY1IwkZQDVZCRheAOiZCRLpyBWmvZALW0b/WM3mmY49H0ChpUUTsrRd6rTk0HDOsvzpKnkiz+zMV
wqchY4PcZjza3XlHlO49kZnZJqoogRNZ/3DMXCKOzcXW1eoeJtmc7y2zPbdSU92PxWTdDICM9xoi
i21J5UZfnlIk6wxr16Yuhq2xMi5cRtLbRFgj1MCxvxUSuIpFB/Nczsm0LckfmxDotMZFQPqPXzLN
XodlF91QBgw/PEW+RT+LjuFkMMq17LGya/H8MsC/eIoqrAcbSC/zPWpaWxA3Ybw0zahla3Sf6pdW
U/hCOM/Ug2fGbrQbHWXd9D10LLncYGwHFyVzZfpFakm8mWwHH2ugSDJmMI95lSygwC4kWJIWfh8Z
KBLLXKJdJqH1olpsdMOkup/JUgXN5otHdPLX0bTDtdVp8ZNKx+SgTyiVqGxrY18M1ssywgESONSz
n9RY0xPUqCNzLoLZO53/Xj7ydySjTI+5Z7cPsUa4LwWGPMvdLqKFPARbYTe4+bHQ3QyZmRyWrMKN
11TNDhuwvsd/DUXddpxw7QVTsHWphpkcZWQ/2qjMfIgDLGDOzrquE7Ufco5niZ30X9Jy7r6oKuAf
bryWB4NAipssxJCoZ0F65CRPFoRWdtseqfOV63E7+fwawSZHfLQx2Tsv1QBO7pCgK9yBLAUcPBKk
EVBu0L7Hvx2iJo31L0v1B6lyiO0rM+NzHoWhvjesJvgeSBt0w2hqwaU5eIii0ggN5mLOJdYbZcrV
FAE8ncLJWZMkbR2nqqnPa22ZxuVzf3C8yrkONKHt8ZKKa2nk4flg2Q9BXtPQx+yLY9LudeSCTMwP
dQPRrOvGbFxTPQXfFZJZwANDqVZC67R9iX7xl5Wk7i/0GGrdErlx1kjD+x55OtzJrraI+aF3AzdI
eQiYvOV+BCDWNsY8/swQFyZraGwZCY6IaynfJz93PfOckF7rjmHXvA0mmpYsZht7aHLwCnGyP7lm
0OMdt6MbSiad87KZORurG5lDybhHWYQs54eRtupYEyF42YlxeKacKy4K+jRXuMvFHVMrRJA48LXt
WBv22WCG07XomWSGVeNeE/dbPFNvDfQ1pvF6TCJ1Oba1c26MzH/a2rPP0oqxoVHb/ZpUJ+dLhe95
o3Az+IyEXCBTuskCtbFsXpkZqJtm1mWxIncHrGdBhblBsF4CqQDJZMWOylcR6MAvNRTxn/bstD4R
1u021QhS5NFAbUu3eVdNVbtXJdDLTVvF7YavCu5d3arPMpomCcqHmrRCRhThKuyx5vLSRM4m8YCg
o4Gdj/y14Z1plPNxIk/wDLHbtM7sIK7XCQ0NIkzyxDu4VAw7TK4OEtbQO9itx1CP4de20hdYRpTG
QO8c+KVrZC3MZT1dbYmZaQ7/jEGj2p12eEZBiAVdALVBz7w1QeTch7Gcx5XJWO+6yJr6+1ArxTbW
pzcch1BoJfq0VuwC34g5n7dlL6VP0kj/AjV93pnYJM5eh3xDGWc0lHEFPLdpaXyHqYBCNmPY9Kv1
kHRPLXkwuFyY0C4zQbNw7C8wGhiDj2h4cWvLZWyLBY+Ec7WlKcr8hGf4NZ3L3VhGuEgJlyURqyIF
QDbQrwHgMmwS2aIESVX7KEfVbhjW8I9ajdC2MfCDi9f5s9mG5i0yJmY1VlQ+9HGe75XXFXtGyME2
ng3yDjUAWEON7kYfl+lU2T2DsFEH2qku4Q5dYm/cINV93N8pm2fTX3r0FRivRrZGh8mLL5wU072h
KXLXkXeOfokYzVy5FYcn3OI9J363z49JazC8kqWjukXUNfuKUAjkB6Mz+17MbNsAMPH0Ki2OrUVK
8Oo/tCu32Mth6ebNVceyMVP94zhz8uTs0KOVqLW7KnbwIGkjP70rYOiXkrl9l4no5+sIM13Gq3nj
2GeBUeIjdFp8d3WIA72GcrunGm0OotLSh8GDzFEUNYPz2tG2ttV4iPYYhYevgoflYwcIC3YKTMnr
wUGeAOvXW5ce+sEIEcS1aCbr2aDfti0qHnAs4Olx5ole4zpSMMT04iXhG35AqNzetakzP/AghddO
pIVXKuk8OiLoDh0Lt2PcVAWwNeE8KQpSgFmxGZxnQ0Hc6Ouo0gy08VqpdL6ZNb1/6YtAu885OyI5
UImxcTXn379Tqsbg16Tzx46WGHa6VRmXDPC1uzBI2WTEIoWDGLzV7DH+WnSte+OV/bjT4ME8im6y
HvtGsx4TzsOXfKmcXVRH2maKYw16s4XoJQjIpwy15pas9GJrNuQJEJk3Xr7edWUjJV8a/1fmkg5V
FCUfvjY5sxtEv3UJXL/ogEuUPIi7kciiM4nob1t4iTrkkxLbivwy9A26xUssvenYMfi9CtwFqguc
IF2/Psuza2BL0SxgwJxQzmbyei7JXA626O5Cwn0gUawYVKZXep3kBwcp1JMXABRRAV4wUpz4GOJb
5+efcdimbcmIvEaxEQ6eAA03MYS2Z2OZo6PRT6fxkk1hgkUeFFeymedNXNrErCDRnh50zCg2uOgh
2c7d1KISSb3zzJsSINwyuSK1CVe+QK1hdTmil2GG4SMHhDBNNV7RqOPTLSPYTbIumaWPcy5pisAg
j1euEXlbvk39wWvQ1RLI2qLYVFlhrAtZlHfQtItdx4ZDDYSC8cywTHVVo3NBp+P02HhRHEwDses1
pocd/lRtIvGv0O5aXWckDDGDitkS8Ad7ZCt62PJqKrtKINgsZkK3Zy4HDoCxuVFkDzraoG1e0eFg
CmB8f1XvWzmKbCh5+nfSt5j4j3EpVpq1mFyQOW9jRo7HGRXxTZNKeXQGC+YbwyuyzwigBW7Q4+zI
PQf3vuqxnqyKVsw3uoN+D74CHUfwic54Z2k10aseUoTzTmnJOuAfvaaHThReOdeB3xqJtY91MR9A
Jzj7gfHLckVXMhrpEXs2qEgCntt1F+dfzDGFGc0obTtXkbZXdqkamh+T+W0qJjfh21B/Eb3A3ZXG
2hkSz+sOGtWKCKkIOoP24takYxhW8SQ6tJsZeN5zLiPdZHrJzmmHRNi4bjNsS3QD+yBA6FhQl5zh
VmnwM9W63FIhRigrbZK3ounaZHgO59nJf8hC+4FI5Wo0W7EzxyFf6rb6ANnCXAGmvBvKaF43rhb6
7FZ7bsQyd7Pg5yM8R7jpPmkFNm2yNWhrxm0dbNwhDCGGoJDTXYUo3AbjnsmK64WiApSyY7rEjo2m
tQouqiIK1ynZdUD5M6yIpYAvvCQGfQu73vZTgkiWseTYb0d3Lr9UGLlniCp6jfvDjM6ixKmuiyKt
nrQwLVZ81XO4FhXqUUDNX6TRWOMGcHt66PppPpqQr/dk53W+FgHK2pRhbV1bbjNfJ6HTfKkI094i
WZcIVscm3ziz42xH2QTroImifUbC466vU47kehYfoWZNKMJU/d1r5vzM8DSBECmzvWYzlKEY0DR2
Y5qetcV3ynvj6+gU7oXhdYp2rmmXN32d0J836R1fB/NUHhTZ1ntoiu1OuWj4zRzyO2I7DTUh6dxN
t4Ec8t2KrBpkcjRPV5ahkpvCVuWuw8P/1Wmor2BcRebl5HrqK7AteSR2vXgMJkmnui5AZ+rLF9Ix
cjDjkRv5Y1F0Z1HsWhdR3qpHuFC2P6p6OGZ22J8NtHh/KCtBG09gc7kqoQhe97LKf+atJLOAMd4z
6r8SKAxMr6NBNsh5o9B/ORjcUef0hcVZtyWgZNKUdS8KmW8RpBsIr/o+uiy16SXtpftklrJAhT67
5KZn8w53UbJO+nwC8cXoiCyoHIlxR9TdxpkadrIkS/ykondYOVLn5+Vre5w4VeB7FPNqMNxN2FZk
CsT5nZYhpCxUTdArskMaN+6GaRKHYqN6bEQiNikj7BiZs6Tva1MZ70vPye/KNKfxPmfmoWmQHFPP
5wj6YcukldtpvmgHDRQ+U1LtZVIZFoehsQ9G57gPSiPpk3Onu+cUM6xMLQ7uke+ocz6K2TWlYvI8
GqK8T+q0fqq6apT7SoPBsoqDOk7hYy25c2RFmhymVHFjCWMo4JIiqkkbh5TbDtbtsTe7l3BwEZ3S
3jkfPbc4E1S2P4pKh8UeSMzgWno5lz1krVZo2V7hkVkjYyzP076CugpsRV0iOw8vE4qhJaeZ4GrX
tcH0hw6GqiYxb3n/f6pCBxPEN81bdVBjkPeq+eiVbXed4v5nDpVFD2PTCj5cxOvArA5u2kqU34VW
fWNYNnzDxvNl7jAg7SRCoY2GRmif1DM7e6WJNa9a9oXAJ0B7GJqaW1vP2nzNSGnnQD/dzX3fIWiK
LF9zS2sfEWN0bqZEh67SpiO9hqQ9n9TJ8DuaKeYH7IQrW2iA4sJR3nHU4XuC3uFbkJPHSE/90QKy
eqZXhrnnv2Li8q7VFyu2fsrMba76Uk1gGAKi1FPcGty3KbnwvJnpFO3llVe67h5Q3kgsvMdNEYF8
lH1k3cV9CfWti3lhGw/MUEFNNUWOt7M1ew9P3bzmDPLAhpxejdXsHGs8USs1KGdbZUXwXHrpvM5Q
chH3LZJLh5BZADkEZa/MhuoWtmG9DvuhuC2gu1Hhajd5nquDItf+Jog151rWOkkkMO0vjagXv4yw
KNZlMoA+BzV6DIqouypsEtMyO7W/WBVeHKx3c6B1X1F1ILNM233OdrvtK+jhsxr1myDoIKAPzEiZ
epfEmojsi2LHXXULYN3zeuLos+4u7MiMHKXuHEVYTns1NN8ir5B+EkZ8sSgEj2ykGuHfXn9OKSeP
g4XLANx5Sv1bFr86lfTxJlPVd4Fb9WtLkAOy9RBr5PdSTxL9zKi64Ax2cbKhWzLwsLXmXWdq47TW
PNP2LuOsCc11WdT1uBJNWdm7uhiZ0LlRgx6c8eBdkXvFKrcnbx/Fi/2cFtYdvr0XMjy6lU7CEQJq
0RyZw/yQNqcGOyMdjqKKQ1KNBH420HvmsWcAlTN8DSfFkffffpK580COCpr/gJElVWG2od3xozVj
pMf6FKDL5/s6DYPfjc6z5AhCHMu53eg31FAOnTPaRFrnGj8sLxvOrNIWW6cWNFLSorkKwdn3nhb8
ihjiXJMUZt60o/erHi3tIeTVuzdN2UQbuy1rBJ0NBOnWNZZ4Z7vc697IiC+ui42jQiJDcdF+4qx/
2wWFOCNtx7Nc5C3mKXjCAQxX9Jrb+APzj1Wv0YyLq5Jnst5zHs8/sUa/6ey6y2qegY4KbI5zSmWQ
oz1SJ8nGn8oQVTHG3lWcg7LPwirbfNzhfW8p+ChLbJEJOPLUgq23TkX70eDCIje8GxOLT0bSGxek
86SfaMQWucWfcgzUTSacGYiuHiue9KuN1NanTLBU0RTdeZopBBBNQsnJw4uQYcz3Zc/D9ffXZxrC
EPThIKieLmrHwMw1gpT9KeUumpinVk5Dy44zqfXJ9Z1yJ1x+NV5olyQy+DbWqYIrZfOfq0pr/HyK
RLDKAi1hc3OTQ2rS0SRwtb6uJoMOYjZHF102jp+sv8xGTu+vKRD5gU5aZjSns5PQqiJGza3v5hoN
+IILdOrh/uP7uSirThcRJg/mAmLRGQv8OdcYDT4XykPLoRStWzlEVBGhFMFlZjIsnidzXPWdN27L
hiL546Xfe34EOR+woRjeIJX6c2lCP0cjNEWzNEkmTFM25O9kaQRLTScJCnOIvZoiFWw/Xva9Vx8t
FrU5vyzMNkZfv09yROs5pYxZVtZJdjTy/t7BIuGHDk+tJ3l+P17uvRcSshUwCGShpAyc3OCQNBgD
AwvLtcq+q816z+EfOmIg9U92mTcUiOWBBZNsov+y2Wj00xtKetc/v6Uzd8OP9vXZnILu56h4NjXS
6DH4Y9Bw3Fl/joKlmTTQiv/4ct97aBHeOKg2BdCkNy+NFIrcVr3BSB6iKgJgeUHcU/3JKu/dVH7C
ZXyFOvUNDsoCotDBv2dDXXaBnvRq7LDTuDIsdEF/f0EWSnc0vXTloer8+bikY1cAHh7YUIcakOpQ
fnPc8tv/3xonO2lsK5MkHp4RXL8Xs9PsLTf/DNGy/PinLzrPH8ReHkVbvnk4vMQdGnDpfkXtehF2
unk0ifFEcDLET5HGDoOnRifBnjEL0EH9AHHmsx3t7asnoGgxQuH9Qxh7Onu07Aq/W+nVfmigSFSg
gNeDkdbnmZZgVam84pOP4duHkfWk63nUUcDDTt+9mmOVO0Gp8PNipEBxphsEFvKTUuLts4joZ6GZ
09o1cXaevOBeaBDWm2a1Hysix9uqjNeY4M9lwizj48fknZWWCENbQqYExCFPHhOvjeN5mtzSZ2vD
ZqO1Z2KSd1WTPHy8zjs/k4F0WUervlRH6NX/2CGdKk+F18jSn2N922TPGjLqJC0Wh9Dx45XeIs9d
+Oq/LXUi/KVH5SyoAdgWyI02VmGFq3yQCp6T18MQ6Yv5frKpx8ipDppNbZEEpBPb+tXhyLpF/qO2
CdPfvdnSRssbQQM8t3Ao2W5SHZUYcUYP0XwRZJwDrboQuBuZFnGuUtvMVIk6yj4bL4eyo4M9AZpa
02aDMEx23CcXapEyefL68QVnrqfzAiBhPf3YZdmsCa/ouKdtpB49gpsvjd69nRwnfs7nTh67DJEh
DqCvDXC2nUwneiajc3DQoMU2k1mjrlLcr/d5wMEIXRe+9Py2GtyLOaCxlJdpvW3TgX5jLCQ8lERg
HBxKTEW9KY9aonVrNOiWz2x72Cjlmkjx0oQYOU2epxZahiSFGjqyX288sqxmGY4biyv0uFsmzFZv
bvXvMsBf8/ET8M6zZgKgQ8HBN4uS/+RZC/K+pvqYuC+J1p735Pcc+NVHP0waXN1jIIZPZMRvCx4h
YGohC8PWumAS/3y4MdH3/VDlpe+5Ckx1XObbOmzUuSMqtQ/cUJ1HtF7vwI2HZx9f6juvL9WcvsQb
uMCRTl/fJpx6LeqcAtzNND31zmCQzVUZd5DVkpePl3rnIhF4sBvR6+B/TktH5qKcN6eu8PO+YSoC
gaChXdthc0yK5uC0aeyuWwbs02owadp/vPg710ldJfALvIZbn9oGJHI22k5F4bdBSSLZUNyFC5zM
Tabmr8sA9PW8TxCnOF7Zp7xLekBtCOko82FkPE5TMWxMd+x4i4T468eUcgPBFMIoTh9vAGcV2P8u
7LsMXUE3ELJE41UkV8NgOzsaTz//9gZaOuYj6hssOMg5Th5RosuqwspqLsvOhQ9/qiiZITLTaTOR
foZgfPsCshilDaWBzUD79PNVow2JnC7nyjTrLhLaIzyVn8ko7sLB+aQGWd7lP0sQluJY6nBp7Pmv
+LDfNFS5iOKp0BBiwNHZCnqlXmlnK5n1M6h38BOZ+Vk1+v6KHqUosdi8dKefF6uSLgSt1K+N/piS
vFdOxp1oUoSsuIwIdzD/1vKBmI/CGwgaVQcrLnf7t0u0wYOCi5Kpr3XdEV2ob1npVezonyzztrBZ
luFoiD+H6uO0odC7+khwj5X6vWYuBDNI29XIF/Hj5/DtLsIqhk6xAXvQeUOVA+kwFklipH4j6GjR
6cEE2f2ShXOT1MhpO3dei6n8ZJc0334pWZWWAoZsrFPOKUuQUEIs6xHNBM8GvDaQEsy3rkrxRXtM
6eeCIXY7ESCygvBCZDFZFhVjL13u1ViHh4w58o7Eobt5sutbnKPg8KqK4mApC0h+tc+QxTn3ngmV
EISN/clf/+4PA6mSJ84AcnH6wyBJiDImG5lPd7oge9JLjtpIn/PjH+btDsstQldJS4ksnTclZ27V
fEbCMvNJRgXpXfa+nhp3rlSfVS3vvLC251Dbsg85nGFPnmaZiaLCS+KbY0VCpRZEh9HRx93HV/Pe
DoShkjacu9ixTjWic6KbY9hpKeIhEAy95DMFsQYTeJt9x2D+91U0Z0ZkonwyFqjv6QkVWJtDDAGv
6JQGP5d718TOTd4Ejx9f1Xsvj8vbLpHkcjA4fYzHNi2MueTlyWICNdPJYMQW2MTYEvjZhLb7YyCb
9UC3sP3kU/Xenoci1qKu9t459NA61SNh9akfkqahCg3Lf7irkocqmb+wXX+y2nsPPMcek4edk+Wb
Jhn0PiSksLb8KqzSfe7Y8mYwwQh9fDPfAEYxIOrcRGnyORLInE/2Va8zR7IC65RM6EF/iCO93Gko
jon7Fn3GbE4O94nhluuOoMCreirSSzuTYh+5aDpJQXQYLCcVjg6gaAAF0GN0XfLZ6dZ4985LTti8
mcC3TwufJmh1GxcZX5vRYkyg6mdDeeUaVVmL7dN97Ea6E0SdM8QoRPyAy6I9BF75LULRMTsLLmjA
IEoXiYjlSavIceE6Pr6R77xrzLQpQTEQA8M7/SBmkr8hHim3h2L+Wc2G2ukVYsogQ78yPX+81ju3
w3jVGJMVToP4tIwxwSXqFvgufw6MnzoNByKo9ed2ygpfegV5hrajPqkw3nnpDIOJHRUNX6w3JXbf
ZNNI/DGXl9hPURyCj0S1wxyjmVcCnNB93Qz1BjVG7//9tUKzJoCUygbX7MlOaWkeckO3LX3OapdA
aRq60tkN3fgQFFP4MLnkjH+84nu/JCUbbQATizFb2Z97M+8K1CKrLn1ND+s14TGoEgqhbgYofX7u
cJD+eL13vjlcIDWU4MNGsXjyBuZBY0WYGkt/7EMmFxZ+Ir0u641AEfu/WcoD1+Y6FIzu6Ue0klas
8oIjmuGVxTUpQeCFpHLO4s4wPtm+3ntGBS/U4kNYOv0npXaPJK6Y6Qz4bd7dgaF8wQd7l7X8fnFY
37hQ2P76cMQGhunCxBPO+OT0BTRGZm3kcRf+bM5o/ORw23TNpqIP8MlC72zMtNQBZws6z9g4lt/z
t0q0msHL6AFHwCy0H8Nx3LtzfffJIyHe1gd/rHHyTHhakiaWxRoI+g0CVePqCFPVvjU7B+pphjMz
DnVYHkNTgcdOwvtyaAhmsZnVkrGa0vzrUEMWMZNea0QBJwwDwiD4rlio5jhbVnRjeiFBJBNIEexx
xZ4ccsbSqTutkcEGh8h2GVLoI3QdY8HvEsNi3BLpitiqMABAlnnb7PW+DjwOUGN4RdII1WG50MwI
srqKRhntjaadDpmNRLMXUX7RE4vpu6l3F+MoXnOH011Or2jxY8rKR5yI63OYq23wX+ydyXLdyNV1
X+ULz6FA3ww8ubg9+0ZsNEFQooQ2gUSbAJ7+X2DZDonkT0Z57Ai7XK4SiXuBRDbn7L12nziIhXN1
WtlWCpYXm/HHt/e9sckq7hmME4s+xauxCauz7iaXsYlM+Kkeuyc/kRc20e6WqKBAEa/18fXee8PZ
c7PZo3xPQ+jV9ZxkKmsrnso9WVNLzelcmflBdeUnm9e3bbUlooPGFrVMynTBq8tAyEysZgzKPSLy
KynTBs2g/6POv9KEPkOQEvaO+S1uyk+OTNb716VKyx3lcP16QxZIuM1SOdREqml+SEYdl1Bja1cY
XfRig2aGM07tCAB6+VCvC7AXNLdLJvLaHA4OKn8nU9rB0ntta3R2GUYIQxlwcke/kw52kH13DBK0
1IgUEIZqvA46w6X24s3r2IhusMy2oT879QpUj52DwYEnk/F5YBXKn3g+jMvsJX1phBmDo4t/LmYn
TNou23jA9u5qy/nsUbz3xF04H8SyUGawjOWW/TZHpHrriDIfyHjunia6S6tJ6bvc6IZPRtZ7c9Fv
13m9MRrkIIoKTvPed5aoH+oNIeCSzcfD970F0QUvT1+BfhsxGn9+Gb02ZVXDGd7TdCL0fWHs6ASj
5UTGJe30iens3YtRr+TMEuBue32IcBsmo7LgXdESl/RLSH+DLbcoQNFS47r8+Ju9NxG4lP1ZLbDs
vdn8Yk223AwV1b7JmisI3m4I2vO+KpqfXYpmIXE/uZPGe+Ni6XlzgEVC4L3u08wtdAjfZp+WjQX4
y9k0jv7cqINJLX5dWVqyt2UNokwG1nVKCvN+ijE1xFVanvmxn2+Dyp6+eliCsGdEMYzlj+/Hux+P
CZEyEvXbN/QONUatlidsc1Qtf1pBfJeYw01hoSP5L64DJASjC6KNN5uDdtCmRKLH23MSlVRzuqdy
0tS66ptPFtL3tq1LFgslluUv3qv30FIBDg60l/sOz0jSInFV5VVTOSSZGRdFVd+KIvikUPHeAP7t
kq83rNlsF2j0dLEn6HZHzuDPwC4Qt7vHpho+OXNY743fJTmKWjTgDmpJf76ZnfIBWYyeYJoxp29d
In8BsV8sy4YfUr6NwwVoR4qtXm7SevEaaMaizGwQ/cHivbcpqtxHNRjm3sSxgKsNn1HSNTfxHJBX
U0JzEFHrb0dP+Xe+w6wJgblFMKW1I1mtS2mzMn/pysTOAsBvlPq3rOrPkeLIDfF0P1PoBSsxWemm
F5N5IxFds9ibziej6b27ECxOXUocjNvXDdiikETB40/Yz3I+zN1srDrdvod2dkLN9L5LJ/XJBd97
xIszC6GMR7H19W2XmRFPNZuhfVoDyRtk38jtC07PiqHBrtpFk/7xC/OinXhV4UUxY/IFeV04Zr56
0rE2FXRJC7F3xRyEierdGzsxhrC0JuckqYri7oVqkNkoJ1/sAj6h73ein6EpI+nbaQoW/Ce34Z37
zmZjsUCTZsZx4tVBKXBJgu9Mq9iTdWBvEiA3Z2XCtnHKqvY+AxZFrnPy/ZMb8U4RE1UCVZ9l1obJ
Y/455OPRmWU08Ea3c4SU1YrtLYJUa9tGTbsjJMhaMVJQTjpw+4n0DSd6Mjgv7M+yc6x35srFF74Q
yzjm2K/L+zrSCFd0qcC3nMH9fPE1pBasRrTVpXPCnfEOXYYaGYsVWO2CIrKhCfqoADCHS2UpfTtN
EXzEl0C0btYf2BaXu0QxpHBM5VtEfc4OSf7PCTE2U/awsd0s2aAVtteNVnb7xK29zZj03tqPT8wq
t25yqxwveG0xoU28CPeJ3wfHQvcedSjWnxzM3/v+dMDwoHtLh/514YhyW1a0ncX3L/LxhlwNtKju
mN6nhpZsP37o710K4TVaA9zoLBuvNiA0nQjQWpYlUjOStaz9xc03yvwYJEV8//G1Xp7b6zdtqf6C
e6LKiIzxzwFWam7RK5FyOBggvKzITZ4we82AUiJ4H4SCFMaJAVHlshtNdW6aWnxldhqgTauQO1nC
H335QP/DN3yCb+AtN3j5/4MSWD91T//38yWS8fxJ/PznP84rrAL/Fz41EJZLKmh//bvD8z//8a8f
/Td20AHJQNUGzRSnI/bjTOf/4jj49hfaCdRCgIkh7aDp8x+Qg+V+ocFLwYm0IYuOr8tPtfgXkn/+
w7K+8Ecp1rAdJviMTJ6/A3JgxWBE/T7iUOgx2mjLsJBje/CWYsBvhwUvH2tBVkGGsYKDKB4Eiuhr
xNxgTUy6zCM8fIlyHZFh4h4ic4rtQ2mWgR+6MzjXkIZLNm6teRT5poJyV+81/P4UWvBHCZDkidU+
C0rlpxBT6WZVnXFOd9A+dHYP0nYys/qxkK51GLBaEyOfFQS45AXWBFYa/zQAuPpIfK18lGQBNJsh
a1PcDCVsf4wk9lPZDMa5CIRGqaEEDrPqK9OXO7MgaxbdhLb8iBUJEeZZiua57oK7nmqEuVJyAc52
rT9eM6kHdyI1xmtsBdYhAjMVgRfHV3MRm0Q7HSsMev6RDLj2GbK0cVuUIo8Br0EdNIgKTkOJjeBy
Am7Yh1Bp+BoysBt3ZZpxs9fZ797qHJ2fPJN6RlVp/d4aEuvrrHzMtlbV7FtLhy/kitY4j80lwEaC
P7uDV8OvrutUtlCcsrbdScQaz1lDOWZV2pV5C4ZfPlpRDdFttBr+GMLL6kQgEH+aYn4OVQwfwDEU
n1YVXA00lHmLXYbglt5yE7LMoV9cN3bONf3cko9FBiJixa51xsmhdOvctVNxUgJkOrdyLTv1CYGA
npaOZxkOrgPZ5DlUJY+fQdu5MObGCKYVEADNXTOu+Sd/PdBCj2FKxmkU3JlgPQqACZCTeaRt++BO
1TSeKhlNxnrMTfBZelvk6ZUmTL5CNS2BR4SP8Fe/RW4TOkXPfcFyxmdMQCWAMJtszUFd6sXIEjrh
DHtJ6qB+3+APtraFmLVqNaj5VxL13Al9KIM7lH/XRLU4QBZJXAoLEtTuZrPNrrzBDuwVyAItlIYw
b0vqeo9EuC+jVjDQ8xESwHaSMb9pjkz+6uGnTvkkDKJOt8bLxFX8f68bGA1m0/JkMRADhCTX0qIJ
YPT2WeF5XR3KuGXwaSZw8GgwefU8Jbtnuj8q3ugdxlQwC7yEXjDygCvJcrHyg7h1V3kmidkpsyBP
wzwoCrFhy894M3gtTytJJ47CXWQdtGwwrRDiEp87nfsUOVEejWBAYrhvpRKMGKha7fOI7yTelLPG
sxuWcTIFo3zsl0fEqdc6QPaXj77R8su6WodYSV9g49lwKadhCDYSyPPjEtB39zKEU83j/uIcPYFK
aJxnyyCNcDJeK6vnlry4+UcKl5diNqsTO8nKfLv0D+9o9nPjukpaVigLnwHTe3p1UpSL3/nllegh
6u7cFI4kFhbgXDUiUhIR0/px9ppmXzsSgy3gPOPWBt5/p2U64cOyzcC4ZzWwyaLxeDndCmLNbPqY
IRNHDSuVCr6OnsLwbNForWosErwPus4A0yxecqIyuT8Uyo3bwez41vrMDIISwjp4SRWcKuRUkPJI
IVux3ec3VNLIMAHiQ/DD3iM/+zKr4SsCI28n5lPON0uMm7eHv44PuMgCGPoj7DmVaA1O/Jzva9Hv
UNu5nfpkE/BSwMwjOHRYEUw0XguzUsk1Znp5FmOU3qQTzk4SscfrZS98gOOnBRthFPwe26X1lOcL
1bpjytD1yLjFytpzB4U9XssXKjWB7PVjrkf1HkN3vIMXbt56FmPezQsVbf2EPstNC7nR3o89U6Q1
84WxDjKisLrwoAjYNm4jfZ7lMa48Z9xYpSiSo4igtWY6wMreNvERDYqnVKQRtjwM3M2GcgdjKqJH
SLwAmPU6bNqFKsi5OQ3H0jBu6x5hR+ZMalrnjSCbW5Asn4Pm7wKAWIxSxUnSXQm3Ns7TKjBuhTD4
PJmQcQTpYxk5noFf9mhnDb/eBCv5HOfIl9LEYXTT97m1lrHXpI6RncBdbPY9siSyI5Yxb5s2P6R3
fOfQrJfx31OnOu/TIbij4IrTA10glwDZWnf4JZ183Oppy/zWtCgai8RaxmMwtX7ItjG406yZB/nX
lIZlJxVr6SmGEju9pj9kfgu1rx5s1WykoRmXtsvbhXwQvmKvuL1wHbYvbxw5FfadKrsRO3jtNMn2
ZWatqoTCpEr8+s4gxry8w+Y65feOspgnCnuZpQxEwTs76ZwnnD3BJutrcWWglgn9uHyGARkcGpwR
DP4ahvKSEcQMDJ3GOFezw0RWsH/oYfugbluNSVIayYU5JdOe6ccC3mbEPVuIVVyVFYi3ag5OSNmF
PW960YhHtE2D4mrOip+ZnhYeopNOI+tH5BhNcMbziMBczKu8H5lreSebdcIUQ568Mp0stOrGfa5K
cVehMT4GEd1w8ht8NbIPsZpbJOsHmNvcXUj1xW1K4eqENca/NIDGR7y7g7XFS5VC/TC6cyQ41Unb
F3E4+HHyNfVq9EpTGX2rge9pZlWftnrghA0+KN3LeAdWvTCEpjBTTIc2IVKD5IFGRJd6smSnBDhT
636LHKXeakQxXUp7WKFfvY7IdNbvJ7eQGutEJdzoYBiVYFbNeMM5Z69n6s7mWupSrDl/z2W4uAlw
wNZ2FsrKFHuDvFc4D7b0Q83OLdD3JmZHDwi+3o/q6GTEqJHZoiaCY0qZTNvJ5axOToq2FODb3oHq
QST2SWfZ84U/dt6xzQKWuZSsqnTUJOggZXy1qXCfaQRkX6Rz7h89M2L0koG4chO/2sSobhfe4Giu
stzrT5px0M8I+cBD2wJKeCrsKvs6eeKrnXl1Qb5Aa1/VOToZrWuVH9pzE2z9wRp+tVMDf8YHXNMq
gsNmBtmmdsjU8Jup2U5aFuxp6gzraewgNPoS+JEN/mPVW2125jdJNp1xv9znrPPLLV4IQnUKpMxx
qr5Sp5fbPPUabBjqG8DO0Ekz73tMVO514kzl2ihqc2stMmCzc5qrVue2ukHpbpxRjD+y3rwFZBGt
DNW2Z36akK2B0giiRi+21aTZuygYvFMZpKSm1O1tHfRatmpcdkZgQOuK3LeIKYpEgdBRidzE7BuO
RGEaR7Ml7sTBGHfIg94+raxZD7lp5WbIa+dmdPEtA2D0N1oA9yhjxloxQvJLuyaRjF2nNufGBYvA
xJZvKLfInN1D0VjTVVwRhFRa5d7U6IX5ywphTXJYj8AZ907OA2vTSXtso7FeE7YZnM2ZA5yTeA6I
2vo1cTL+aUXt86sJsOiUQz7WHM1HxbBS7F2/d8QZsy+BxnSEHFjvsrSrHjK272zvejGkjG8zv4Uj
6O89ZWnnulvrISuvt859e0uex7TNcCkfFN6kJy0XD6NW52BAvUKEQ9O0W81j2KwmT+lLsaDfYQ5P
iA7K65DJP17PTsFCFCfdYSidZ5lQ4jE7A4qp1ItltjIOU9ZYT/DIZL2OqnZ8YEe8YXfdsBNM9XI9
5Xq+6WrbvY1qZhRm/gbFdWWkKy01vb3ejtZOQPRft6RF8dCg8Z4mPTCmlbT6LCCj1PUb7l3n6NeD
ygs81k7RANz1avK0rvGroUg1MmEXe29uh/iZyT/eJhm4RxAcch1pQylBTUSQlHHbRzu03YRJTaiS
aEP26k4DbOyz7EWmu6IDnqwb2XECSeqN5zbVGdqXdE2/VN1JKm+H2Z0Qa9ML3eIGmjd9gsc3yLx0
65qF/lXFo88Qp4Foa8fUWTZ+TKRYQ3/QIY9P41qcJ0PX3mtJ0J+IxodSU7Yhi1d0I0gLfAhU68JV
5uzSHfO6ntJ7/Ia9DoLSDbqjVhuz2e+ZtYItIpm+VpvMgGq7ijm4RRdRFyh2syTUY4gHYf8Y1QWT
epTh8p2Yvic9IITPaGZr52VZRfOLXHdNJ+tN08nZjB29J28yEay6Zp8Bx/LBLyGVh6cpTmodEi1R
p2y51rojOp/RYwbNxunZgyYQj4BXqpaNiDuANcfKIIvpqBvzeD2ZgNTZi1JFrhXbckAF8pMS5FKM
eXV0xrThIw1Bes4x+lWxpidsL5Vdmu3BZxXNWlSVNd7P9ty3D/Y0z/XWxgIOS790ClzsKmfx/a3k
cPnXpX7H+b8pF3F4R7hBJKCNgINP8ao2pRIXX73ZxXsHlz3I0bKNAfQGRoTdWmuTmM1mJHeplSbx
CXC0udxIIi/P47JDV6j3xrld5ewqP/5U79wWNB5L+gLuyrf9ldLqoyrJbHgcGls/AvLGeIMgnz3p
wOEYCL7JzqcnywSGKvjex4+v/kZTxs1YJCbLf9mCv/EflmSj4+2auSdTwVEoM+pJsuLUvsh4IMnk
aOyilQ8H2ou0g7Fsv5Fl29nJYNfSvMBOBGsMs3NHilW3nKBlHZcZwU4OZ5jSYqL95AMvReM/hxFg
TqqYKLewNRlvxCpBnEJ985F9EiXcrDC8gQtMXMJ0V40TYLCHDQV+ZGzrJ2Hn03XdUauoE87yBJM0
16KsP9GYvKn302dlD2ST60JkBl315RP/VhPSnFqbe/YNdCaXUBpXc8frjpLUXUuJByw0LBNKCqbZ
PtOEtg5y4HxRqqopUF2wJIdtK5czGHf241tlvVamLB/MtVFeuj5qsDfZ9N6gSwyrdbKXbswOFVR8
VfSrQKE/AT+ZWm15I5PCt8nVYtu6Hq2qzY+DbQ7XvT2ACUsGFdzp+sRp2X7ZFxsdx1gt5RBFP5Pt
exq37LkjonZXzVLrKQOdN5vAaKoludeM/dlEYfD5r0NpKtR43c9LFaCc5HhNAnaM0jWDZLTs4wDA
QjwCjOADC8Prwwno49thvu6BcDvwLmAbo25gL6b3P59TYmh1Og2etrMShznQrOYyIb54OeqUI5+e
iT84nUx/0G5Kc6Z4MoqEjzWl/XwzBi53K7YMTifODHIyK2z+lpvFX0evmOLNS3nIMuXysHGAj6e9
6uN0X8VUwOD5ySHexAPI0XkSXN0xc4o3bj4NjBAOBM8vX/Z/lejPKtGo5nkN/v+V6DMgNk8/kp78
wa79oxD910/+GygcfKFRRlUbAb6FVOZ3oLD1xaFUgp7T5+0iSJvK97/zb8wvNLBpRvBjqDrRRfyn
EG0bX1CaIpNg6SFMBF3B3ylEvy5DU+3G7oO+1iAshE/3asoJLEIqcqnJvZ8Wv5IKQj1QlWiV+pzz
frs77yya712JidZGzYvH+I3+qiixI86jwZUWBDcQo2+yJBRBRUn/yfv53pW4Brph1Jz4xJd//9s0
Gncauz9J0HMHrZxkLf2iHUTG6W7+pEH7zoWWKBLcA1xOfyPsGOgKBVUzkyjd5r/yIv/FYf9Xxv/+
7TvHZRwmGyReCDlfPSN2sLgcnVHuUakFm8Cv6xU5ikWYj+l/cesYq8xo+L9wQryWpcZSFzZcLwn9
WTSnI1HfMEpN/7RhJf74S9FJ+WP1ZeCxUQAJwXOiGfNaX+QNpLOzg5X7RBG55/bT9RSPdyDh7l6W
tY8v9npr9HIxC9MFRsEl6mT5ML+NCBI7K97NSu6DuiWiDLDcPiPkcVVp6ZPuU6JMYVaujAli68cX
fm+E4F7B6v7SwH/96DhR9BSaS8lmJq1uemohKyfQcmqk/N3Hl1r2nL9vZ16+I70uZgXUELzVf37H
uc/6CfulxCvF2kDANiEWJieNj6/y7hf67SpLp/63O+nTFB80CsJ7LRihjzbj3SBUeSyb/+7W/Xal
V6Ne0UuohpIrJUU/rd0xe5rZHrBcfvp6venF8amxAbB3DbzAxjX7anhUIPl9UUlB99esKAsNWr6a
ZDdezraYNkGkV2sjaIwtkFtnrzdjtc4KK9gQGVAeKT8iNlYVVUkf303YVCXYoCQVhLXTDFgg65zL
818T3cVDPBvDmfRIRyewmwKqGVQ1ZWv+yJREYqPnyuQ0D23Nozt4RdnGvM89szo4URZ9G8QwrZUY
nX3kUbSoJsICVcZ4zr0RbjM1a02sSEP310NNObrrKAX1eVFuECWUN4AK7SM0NfWjjpjljc7ls4N8
u5oyuzohlX0gTsbzk2oz2YX+PQMTiRGEz6PRLn8SEV86J6F7WwWxpEE3VxzRbZJ16PNF2croiwBK
jdUFOxeQ5LbWgXJkNQlcWiM10lH4drNg4hJgjkKvK80w8phckjhliw3WC4LkaGwRM1XkYCPgPdpU
O3YUwKsTQycV2RfU2n06jqFXoEOMk8E5GWMj+xb7VXHnqpwTT0srrXaFeR/x3Ze+Dg0SKex+5jMN
9BYSTwZdaFkT7/ro2uywNbsp7iiWOSfEOIorNt3dt4hbAz+wlhdun/3Sqa6GPRyte+Gnv8ZWRTed
O1cUWJZP39JumQpUGNumgC3Dux0UCahk9u3wCuwDM3pH9IdIdwTRWGzP3HRhH/clsYkc5VY2+7rz
2JIBubFx+cuF0X5uwDLfuX2BlNXUlO+vXoZ90UKuBpXsnyYutyxPuQlopsFu20QdC9I/bv156fzF
Xpp/C4BckpOsSGZ3EnaHBTjLGcJp4xa7tDR1eWb0gwzWbhIND0kkOSOaxsAGtKyW7oKrl80pWKD5
3gcgdTuWufjFsaQ68h2nDdy8aAX+pt4TeBXcVUBhbi1Q+1lIX4XM3MZ2gCPhMxxAEI7shBvsbih6
yZtaddGYO7C6ZUyFOc41vCQuxxtygNbSJlWVfTBL3Ay9E0iaXDhvhZLJHb4rgjZ6v8yeCObStsQ/
DmdwDsgfSYOhIFGTBptqguFhbuZ8R6OlQ5iuNWa6zSDhzJs5o8RFLTxWPd3S3Pg+B7J9NmmFHWxt
aYEWymm/Dh7pe3FGKqk3Fcyh9IQcND6adXR1O50gi6b0nnOehJPE+beaPvVxjGBUNmNrhtT2fpl+
EpxGhmsd+SBkGQMIXGtTSz8xEW5yDsN33PRxEQB05An1FktfD4kvTOhZrQlEiG6yoYHymFCE/VnK
wNmXubt0aRLSl2liPsh2GnYUnJYDa89AmJVfglBLOSejqa41KJKtUewAtP7s+sZbJ+14U9bmvquG
75Qz06MoXXPTRyRnsxR6V0nPS2mUfCzdKIYz8nM4kuW851iNaH5JL7+nrDafwBDbitkrwngeZRcK
lbc5SNKloN4VDGpmRYo9hZzWJWW8C4tN5bbWeOtzsoDWw0D6FNXkaTM3zG4khA87Y1l3pc33NkX2
RPvGv/DxGT0VI/hfa1gECzGlpMyOrOPYM6IoIkfflj5/qBdTtR4wOmycduY1IsgrwJu3UHq0hqQy
OI9amJAWcGW4Tb2y9eLJcZgom4b5g3qgdzWncKDNppnWBMnQlnWs3r+C49qcGgo+E/wrhmEfNPWu
0EW/JpSLSczsq7WruHRTIR9IQdOFMHXUjwQluSyLEppkC//SJtOnSYsLS8LgTBQQ9ITIqou2XvbV
Fc3XwpAMJlXTS10Jw0bezt2hSa/Wwu2Nzcusq5L0sct946eumK2GZYw4FOPOCSFKzzOHmiehM0ST
K3YSK03rHMIFnG0L1DqEPGiGjrXUgLpqDIfZrb7SdwiI9YnK9ah7TWiDpcdw3DFzFzrNwZjV4Hag
eRcSN1Ueo7kXV23P3KPFzB4q4KXPB8E9D6p+a2Wo7uNySM+tyNS/B0bfnQyaw3606i/8vC32rasP
O9q/wU4EsXbWNemFlVrDg5Zl7cU0Jt1ZlM33EHLVvZ9P/tqfaA3as+Hs5yCdN2VSiwtIYdFlkT96
NcTV1Ep+EZ8JlqhLv/I+3zWDHu/J9iYPOxZ1iAIAL8fUmth3p3jH5P5dc6qeHgyL3ktzVkuT4g7W
aXlsSmYcXfgGSbMGIdAzj1T+NckCvUbTyTPYcvZSq9wlOoJ1uwxBFo39HhGr3ezKJFiZRiLVqmuD
rFxNRcFklnHIqxkiWSBCI9bRZ6haD8DZeos5huLJehpqatKFtNDpWXHd6fQfVb0gxs2vrTDFUdWW
OFZep8uw8vv6aBUt2WUGIlriouoRY+jJpF6ighTFEeY/Qa32ujYVFEQiqKEH2+kgkiP1HwuCMcz7
wT/aA6nGpCP1KJBC9uIoFlczNBqaQlkCM37IxU/p4Ksz0tg7jHQijFBN8LHZ3Tj6pm5H5vXJX/Rw
kOi77rJ0PepjmQ3nOWz9OENpmjQ2HbXeGARzT/vNpwXQhdVY3BAsOCKrMVzKM2yu7UVPMA3Hssjy
dSr177bf72WWkbY5WWJlO2gITXQpayaO4cpxMu3MQAiQrTtPQNyyzWnHe2qSm5eBt+8Lv9ubNc7m
sY6e8sTJyVwxc+j6qJJBspMOToL0ec8aTds0JkGltM1eo89hzee8rvGPuPCwEedGq60Kj0ByRFDa
IR0d3d96MYmBSxefST9md8JpyVa0aNDorCVfeE8rAXmTPznD360t+wFrp88WHomZSR311Q67ncmo
6Fu92NcsoGvXVMMZJCTdw17DPoFAivR8wjNAf3dmX5EHDYoPwMG0GkVMqzn47KD2utj18nmoEGCA
BmvxBo7gxeRAIBUo9o0wSBuZTpqcOVV56VNZ9NfRxDL38RHjzckQgwBuU65ksB9HAvrnEaO1B0fE
Shb7oWYTVhKZwALFclyWSXWi2SCRP77eW3/GckFvyUnFJGm9cZuWDRscG80FEwpJFQsRuVqnbTmQ
o9OIJ4L2gk3eYhZzHV9dviw7Cli8u0todWwT9B4hMT/OE+zvYTcStfDJwe6t6JjPh78RD7QH7+bN
oVwuRXzf7vN9IoR97IdW/KosoLMr1RH9JwgqZ7NdEOCOQDajzz647DWNnE8sDTbaKV+CrUx59M3a
X08mJ0/UfJQSi6l3Tmzg16clVpjT3KUG2w2Lgq3rI2cfL7wZizCWamPT4r+BQmY/IdugcUHC3LDz
NcO7miKDBTiaRjyCaZp9e1kV6XQiVFRzTqrgJ89qOcX+ccpd7gU7SkgDLkX41/LzmO5zxuqV7zsM
kBBx24qINTwPyrIf6hSwrMa2ceVnibl1SKMPYRH9XYoDUEBcF8A0eCQM01fDEw+hcjE1pPuA8/bO
0eLqRNrqs2ngTcWCq1CoAPwDz4s2xasjaZ/2BJOWVbp3bTbPLkAH2hFuF9ZmwDnDzeHaTxmHB3Lf
h4eP77H59h6zRVlidhcD9lsw2mTkNtZvhS2pVWRW0zAOTrUoCr6Jnq0xEaHOdBFoCO9Ke7rLg6n+
pUlHbTqScEkCJNQ0XebbhvjVovetTdxJtpM2vUn238Ep+YPtcx0ZUXfQIhzdf1Vc/lev/qxebdD4
++1Bv1FO07pul//gAf2jWv3Xz/2rWu37XwydpsYy2yw1YZdf+S/ZdGB8+atIbVIT+leZepmq/q2P
1r9gCSHJKDABZbie4/+dsrTrv14FKKWA/GHycC0roMLKB/m90ERsEbouSBgHQe/6zItJo9HM1uzD
WUiOSl2iY6x1OACaRrdsL+qJvIaBBFkMxNX0dY6Wg00Vtya6wBx6wCowaCGFeUQKeJPaRO7ChHgk
z6aZzVWb0Zo5iVJv6jdlK0mihEJ4FnikZy9H+ghwKkbb8yEpyd7JfDreNfDAbZNYNLcyGnrX9UJa
bbIIY7ii7U0WJOk5VkK694AkpXLGpZ9XjuUpHxMvJeQ3+QTBbt6yJuWcmTTrMPVTZiD9sTXqhQVa
1765MdiKa0d/UcKSdovd7XmIST/eqsDTzDt9QCq2EX08NhlZlJrzmBAxTFpCoIIuOak6Yt+tlaI6
oC5r08ML5MWkMJzPNOV9Ip4nI76GLuoihsxFbWMvF+x9zHbo9LWWAJ86GPbyJ2OCP7yHscmJg0Fw
4q5iLU+xhRGslZO73nrx2lA+GkkOx64BcAtlYEQbgKU0/o6gJ74YvKnaoCYoIKh7U43ePa79h7kf
O21TGmrcqLL2dr07Q5NQ46rSh+aHk9XDuednehvmemztC9cyOLhRoVMkpzwAhAj8oNiJRuhndNMK
ykNb2Qx+hhXOrU8aobY1reVL0OEmA0Z6Ousa6RbaFERXAxEsX3Pp5A96gtPdK8oktLC60ibPnZ9a
idbEbztKWgFilDLQiKsujRTAemA9Zg57QwVmZI3wqTykQdkd7Yjtg2EU1wmb26thRO2DOBtOG+eA
nWYo99hWJVHz0y2ZXcAltCBovzsVgeFiEf6PlpUecrxFG1114sSDeL9ppS1Ckg6Kr9XglpztjWQX
j1Xww43zJU0bKuHloLn1UzywfcA+OunnweTPyYrwHe2IwpqfmvRSv2pagmRRNc+IfYvbTJPmI0lv
Mg5NO/+RstreuT4vFa1Ze4uXzV4ynwf6JaM4NJb6GWEHfJqpmmwCCch8NSRx99TM7SabUyCribJX
uVT08RPnouD8t7WI3hMsWlG1b2I7RyJouGdR5RF2Yfb+ueGVitqC6g4BKr8Dq0gQ9nbV3rZ9FV9Y
yiF72xLWiUoIuilwce9FLB3M7Qki0EFmD3WZZI880WI3jr110ldzse/LUp7n+DB/SE6zSzRH7B3T
xpova6cbTkXH3kek0hhWkfS96ynrRMHB2WJascb0zKcoeBXMusuuildiX4xNhIjZT9Nj6cbWRe/3
8BQbK70nIWokfw1v95nMh/SsQ8V7SxKiusHAJY9WTj1IG9PgEdduxkHV7U6glePvGnsvAyrvzebW
EIkA4h5EB5ycaocPLF7rWeAjlhycX85A3QFe6XQ/ZiQXxwFhKbkUB8Knz0gzKNcU/vSVChD8YoQ4
mIE8mRySwqLAWpHP1T/3pTJXVg5pSkfxvSJphQK20RJVm5beloRjjJyjW3+XkdOf6LVKt4XN+c4t
bXWVVU7NrsKf9lXTW1cRGuCHnlLgDycyhituSHQxVrK/n73JWKp1Ys170q0rMWZ7hZxjJ+3Mpc7b
V/lXaATFjsfO26ItNnwvl8+W5na72RdjC45StzbYx+wVVpju0jMGdqsEfMDCNwnG8lvH/DWbKIhW
uhv1DGWOhjCabuWYD2fUyy/l0AXnZmXGD/i8i91M0OV2tCZtWOlENp+5aa6fBV0enGuVMK+I2+xZ
KKCdnVbVUiMrxoui7hGpGLyox76POcbaAce6SHXjIc2N+CirjEQb36Wq2ZOW1/8/9s5jSW4sy7a/
0tZz0KAv0PbeGwBwGe7hoQUnsGCQhBYXGvj6t8BKVlF0Z3bNc1CWVskMergCzt1n77UlvT/C4FKD
3HOl2FZ61KWp3dtzYek4lhVKMqQ9v8fpSCMErXdN4vVtmu5bNMBPmU1yT01pXpoydxPKSv+Y9kNy
yFsr30l4Hw9ak7Z3EUUA13oHf1np5UIvzpzJx7bs3evJEst5QNx6q6te5Y6mjXd5UsnI49sjTuU4
0k6vVEC3s0giHZbWeFSiYtiFrQaPo2uMow6pf+skUj6NSGI3kzWHwWwOy85IpviWO1v9art99cnp
SvF1TjJMo3ZHVbHrRp9Hmik3ZrLAiUIgHBEprmaaKAK23p1PxyNdWK7SKgeHgoTRI04yvNGfpuX+
oI9GTnBJSY8rzu0Jjkq3qURdHcgXJ7SH22n2lVYYuSWhLJ/xGVKwY1ZR8cmIImdX4mU691roXA0O
5RT5tDSH2HUYwDMEn1nn/ublZpdfd6aKku4U7TnTKLLrIQgBqVOQmzqSMWAirOsxF8QLhrJ/JufL
AqbGyO63pjI5XmuM/S3pEOe0UB73Bc/16nHpE27XrGkiCgU75SGOLfuVIxGXngxinle1MEDXizZQ
rGUJwV2oTnURWWlcE+UHTgruGm9mPmt0UVrOTtDkuX4mxgQ5xlWQjDRwVYg7zhvF3zAPEuON4z+2
4Ki07p0oomNOnYzT2Lkml8FZvyGErPpRWJ7XN/AoqQzYYeREoiqTwE2lfkbXo99T54TQxGV1UwGF
fxRON1BZpORbKSuL1vS0xGJu09Bqc3Mk9wPLtDLqw7yo7a2wIvOdVnR6vLSOxpx+HNx7zcLpW+LG
36pxoz2wkYpNv6B+7SYLJVVA+jC5FH+WAis8N1lSTCcnbEbedirnzhjbz51pT0e3052NlijyC+on
DarKPLr7sJNiLxRwXm3ezn4Zzu1NveQ1nLda7jnL6fsJXIe/WOjv47i4yy7UGvHMLKA/TIabogZh
vvgK2b9/LSrH2oZZ/WLJXGwwN98aOnVvPD/SPRiNnRbVaEyA43cpYlndKAe71Fv68Uy7WRNVcnlP
sDuxZE/C8aj3U2BV3N7A5ER8NM12W6SZdRMym241yEpXvZ2Z6XZ0GpEGBrjP1J+4CF8bUS8DNhtP
pEOLyzBCtPDDRTV33O/K7cB5nrWMMm+VRBN7vcqdCx41yDuqSF4Z0OzWV1LKfeUc7ntSPnhaM8zb
Qmu07IBLV/P5ZOc3I3DsmJXLlFpUNNKzWg7tDFswG+/spsFVjOfuYKtzeekyOfI9MeyGD4crPjP4
xhuOZfouU7mswMpgmKY7biq9TlfH+0HNo0c1q/JHU2cGpGdlMX0rlPJSZ517tWQrSzmywoMq6h4R
Qk0N1csq7mCoiuGBA2yzYIs20mPaua70wOYmPSOmW+0LqUftF4NdYOui63ez5hB2ls4pHCioJxDZ
0LkSy1tbaY2zaTbztSsbLSB4xfkSb/kxLsdlEzH4vyy2c5XiNo5sVNBeT65LIiU8S/NYZEL7mHC6
9vDG5T6dc7S+iMJ+0ZZBP8xQPgmQxEYge1pFa2N5a+L5EwrCrVOD2HDjwQ7wsuHnlolK5U057lRC
2H6G0D1xRLhKcq3Y5FCYeFuMbY9G5ru0bQYG2R2PgqnLYCbGubXMV601qcQZKJeJsizHru40fl3k
vDDF6Hp5gfzsGAahO8JdxyiWxrbsnW0ckTZzkuESz6b+ZDRlnvnORIaQvECzxc5Il5wyLWhPvREs
1dxRClfshIP+tCSp8Tor+oR/fKl9Ggl3bmiJy2THmV/bZXYu+fi9KaAxdGGFD0XX2vuaPdjR0luV
0q88CYZoNP3FabjNtXFySEC/bue2W/waR6Y/m/3osauNrksl586epfPFUnlyQHeo9OwKzgl10/l2
Lf6KsPurMoJ7Q4euswZ3gR9wPvz5YBiHJlbH3kkOKTQqRrhJhMdmcbhKWz0NnvRbynfgB07JLVvN
gh+OzP8LE9P64Da4McAHFlHlX/tSlqRs7Hmpk4M2Vc37ksJVqpM8Zu3hZnd//lC/+jl4KOLG/G89
/TrkhH9+nolMUnuKCx6q1mW54TtCCWA5R9WXP3+c383MPJBJvpFDv4q981f4DmWvswmoPTr0hEG3
bCLNg91P+iYvk+5GNhlmysGN1YQ3vXgjEMiJelyi+AK/dD1chzG/3Z//Sr+/xQIODctxaA+caX91
5vYqeaaOU8ZBTuVyVotm3hnpGu806bHEkB7FzTsrQd5nein/Ie/9rR/9pX4kHPeHt+l3/agqIfL8
HLnXvv3MH9oRwtEHdEObiPxqQGJ98U/tCM36gwr4RzXsVWrHY/NPCcl0PwDx5490mEwW6Cc+DH9I
SiZB/dV1LKBPQiO3WYX8v//zPv1X9IWpBSMsQuEv//9H0z5h/Z+1Y9WyUc9X9JsBgRnDz/qN+8G7
VC9VpofhHF9EXbuanysFYaIx1i3fkvhn9wKaBgWmWRSz1k4MUp462j6xmPhzG9IyiXpS6LXvqLGc
DvEii5LxT9jvC9GITVEmNAqZRT2fKpk1+XMCCPFUtYv6OTWiyfW0nvITD3O1mINCGQZjR09b9Si6
TugH+rOH4TgZSTOeG67QG4jN3IhZ/VFKONvZueYy4Wt92HnWrJwge9QJHiKHatm0XPRAzs3Hodfp
ltbj/GAOE8fBGdzRFwznPb0/KzHFdfjCblCeLPJddpycQRaNVBT3Yq9ATTwMVZHWHkfEiUylstMJ
ZwWV7j6PJZmdWKE82y8iKl69eV7S58lqa59ocR30OJRjV0MKSBemEy0YM8TdoK/ylEMeNcgWc2TJ
pYIhp2m5aYUZtB7eeV5ldem1G4IJFknRpb1p6zG1r0ZMse+8IvNVxoY1bB6guS6HrjFbxbwSTTRl
G0AzHqq7PdW7xsF6viFONZ6r1MyTNRnEuK2p5dbmnDmwzzTjuDP2kFppA5/IFWMsEVeIT2XjLr7W
AiZAgIqzPo1ZbUTNpA8Hrcg0d2Dmh0Rq05+hAfTODpGjCFEHNYvg18HQtbu2BUGQAwSaPrulqNOv
bqq1XyG8cOK51kuAcNo9uxNta3eJwMJfi1C81GPer2deGvBGJoKjXfY1L1SThZBr8j49JKZbGlSF
ZLfkFpuNSipzreQbLy0MdG/ds/CxnLIqmPGIY9DSAIqlGYnBSF22S0JhZFbFFy3BG9/ZvZmQisr1
IHE5D9D52kVHx+mECbyEV9vXKandoxINlHjAFToAjmq2jNjtW6XX+bveSc3gBt/aWGHkKi45oZN7
UUcODFC4qx1b0lKeaUQ580ySanuz7D+SQxk6f6lM62ZluVrMJnUEhtBUr/DXFFtcbMpuMKiLFTzc
GWmv3mmLNt2WhNfB4WROSpFpKDAxOVh2qAjLrphPJTtY5MnAyezyMIyqdZ3gYdC9qcvNk+2ky7Fk
xPZgYHPo6uM3fscUhbXAgpdH13bcMnT3pn0iHdfCLMzCj2SZXLiWrLPq1DA3GX3ER6LI9WPaLtdW
Kazb9ZN9QeRUA6EamNWkRqZPzF5MBom+d/oF1/ZmWs+NWv1aQem9VFYWvUR1slw10gRoObBabHO7
9ubEjnZpOmS7MMEDGMrVg4STZlfbjXsfgVPwbFawJycTYBHUS2mkEsBCaJ9IC1lMGlKh2bIdny1J
Ep1U6DSepsTQXykzROfp56Xi3pyrxh1EqR5xqDW+Knj6qPbl1dhmS9odcEa9Q6Nz/SZB1guUfpau
lw22eV8bI8lPXQzVu+nM0YNFlkhFPG+sT13BKrB025a/o1YOaHI6PrqaXWk/5IdRtavjyjOhlCJN
N+EA+MAoI2c/WYBLx7ocHK/HwLklY0tzuei75Epz4/6BM2bm57w+D+0kb/lYV3eOPp9cAvm+lYXu
XhFxjUnBkOLoNErisnjMnc805sY3bu4kuJSr8jO5Q5e+45ki0rpgb7iZK5N0o6odQju968jdHWYM
EUHGp/teU/B5cgqcdeQDI/THbnl01FQj/GpFwhNCYq/JB67svWp8pDUZHx35xGAaKcPCPGNbr2yB
3cDAFHVXTW7im6IZn7MYQpplpNVZz2tKJQYxvStTOWxAQXRfowwOZ2bJhRrmuN1NBNte9HIpLouW
uJeBBuObmaLGrZZH3Y3eNPUV/iP1nrPekiEoUbCwrao22lDuqL45pOUDk2qZOxahuCVnDjF+nPaK
R/Nv9HVaUC/LoRSvht4tSkD/FYY6Ljl+zILO9khej0FZceV3RnqGhTPYZ10ukc830uCUp+mPkURR
dEYrPlZuU99IGkQDCBQDr6wbz18IU3b38GJlyjYyjINWnQmxxtra0TpJeBga56ulmefeN3X5pSgS
Y8O47HqGpVdnoN2prxiyOS1lNd7mlHgjHLlnOcCW9sScxOHBIJNwjlVNBpou0495O8BPAWhxFrUz
36uj1qKN2bF7Z7pTtx8c1LpqChPUmNBcW5AT9dIMdfZcoNs8R07Z3JR9Hj7VWZhc9RO9oDHbiket
of4b9Hm6m5th3oTwLRAayzYOwA+oiDIcg7tDmS9DjauyfzQhCs1kwtsyUBCFfNh01UaqsXoj2YAY
G+GE1bGkAw57XDbOV1Y6Fxnbd9LWTmUavI7d+GJOwvKsIbZ381Rwck9luBy1RLPf8UOoil+FZXIT
dfHo26nqPs+L1e5Vc+FG75RqT54uagmfUpJyEmz6HkIxNJGngCGhIzV0EpOWbfJCkvJZ1gdwgr5N
fH8Px381HJPg+dPh+PrLp+atzX6ejv/xQ39Mx671ATMPKR+Tgx0JofXv+2Oz+m1wtpiZbdKbVH/+
a79qGgzHuIAgCLNbdb4F774Px+q/MwxDVv1lGEbeZNakZYC7Fp/U3/FqvQJwhQp7A+LTEJ+XrIGH
RZczEfi5PA0iMWd2DskQxkh1Cp2DWZKND5bT2Id26cL7vHDCxSv59c+NltoXRDb7NKWsh70uV2pf
b3PGKd1olG25JP2L2RbFdeNQExkMuttv3c5JrvXJMbgyNlHn1cOiA+CIW98C2XPdRYWFR5wUsjo4
xU2WqeVNB8/wDniAnnqgJrKnhjLdo6k0Tu9NjV2+sMoIsSjFiu5Jp3LvcgoL7hq9Y72VLQcKcacd
Glt0Y0trucPv2tyhT4VbBET7soTdtFFGgyQ2wCd/Iqbo44+fNmZsomEkrNwe+iSd3oQoYDi0FV3M
5mJPN5iU2hsKHONnWWT97HNBqQMjGvStGwumP0vGd9ZkU6WsmrSsK2o5nYDMcJeX7SNKC9F+BlDB
AMFE6atGvTyUXZ/5qjZ9yqapaT1jyLgIKENykkkJl6GsrfZjUi6MACs05zEnAHjtjEO8Vbp4OTYF
J30vZuYP8sERPqQfnJwp2aQb3QU4puTRZczSdCvSKQuWGMxHSzRir44V40RM+WypaDhLtMKGhFeM
8z1Xxh4Ek5v5HXLxhYB+u58RJc5CquOJC+K8R1gw3tiEV8fU1bp7DDT5xGVQyTalXndUscW6cyi4
JJ0XTapbqQklKMO8vMWxbNx3s9m9ktPNv84IUA/60CckGqfyUrSWcm0kYktcvXvhtapnH1HA5ZLr
FC9GkwxbtMMyKLlWs0POlh1DobJRjGb6LGFKXBCwq1M6dZOPKRKHNDyyiG0G69d3w0j7xpeNJmNP
WYwSXS+Ps43JdHFbtoNKKsmV3WamQmfl3wxbpyWNSgDmbdAH56pkdbMj+lNfm40W+X2pFoziSw9j
Opq2k0ZAZkMTcnqqIa+Dja8dKBs2GJYySm9U2hn5TEXLJUNXr7GPhsq7UxlO4YVRq7meHO188pCF
+qsysQXXrzg+JpwrPZLQaZAqufWSaAW0rSmdTrabqZvYbPsz8VDYI1Uth9tGiZZXmXNYQY6sp6va
SqIHlyXIxWHXz7Ep2g2DKG8Ste3uWLjpm8wyOqT0Acorn8lSeFYl+8WLu8kK7LYT8IfHUhlJB4JU
MdI0ZPeoNQdr5ubsOVJDN2UC4JSLkF48cRmpmWtY35aRVDdDX1ibRKlhmMQaaiqbXOo7ZOJsEF7l
pYiK6NLEph7Y0jY+5kmONMx3e3puwxjL6eT0871tZ0bkY96kuSjV4j3zZXHsl4FlewGNJfQHRVrD
tmQVfiF9o8EctwgvXCto909CK1kUCbsKa9+UMuRKkrDdWIrqM4QddZ1Ri+lsLKLgLp9ZVLenVMw9
RUOLLy6lNSJEMqDHz0i0FNtwiq1+O01ywcILM+UWIIT23LRh2fsR54FabnMbJPB01nCxTXgijKhA
VtsymUSFC6V9th0C+ipez/uwnfXZfoxEAYyCdvh+2FeSxEt5XGq9VRa/gzQy1YE56Nl436RT5Lyb
EefFksxOro7WYzGkI2BQp7aUbEtbVpd+npE5tAxXhNY03LhIuv49B/zVHMBkjlvufw4FX9ht/eSu
+scPfHdXqR+45a5aF3bTVSBDofpjBgBKSRKXBpJ/pXq/m6wI/IKJJLeIBRf1+Zuu9t105XxYb+Dk
0Gl+5scRz35RxP5MIfvNCIvbltooy6J0x9H03wSycCRlE5eWdUA/qsNAT5cMP0sdHpkfBp/jU/vs
GinGpgbzEz6d8OjkJGZIPUyPVgktElZt+8wpuaUigxTED6/kf6O9/6oK89vpQNRpvLNQGe1f6Qhu
7zShNrrmIR3M6o1eee69alyeym/mKpnk884lu+fTGYsV7M8fm5nr53kJ3geqIWl/hjfhEOlcf7sf
xEOkM3iZfSIPYRS+FDIESjb2iXteDdh2YNeWOCGvlzYvky2uJtNNHjWgkR+nhWog0bfwleplNo5R
DtU+I9+163KSPptGVjY9ug43Ngwi1iEci+6k1QaWSbU2vaXB/pySotJ8E+PvJdZn8gFYJTSfBJak
cRIVPej7hYsW2GBFksexKRknsfbKyYeYIBw+b2md6kq05rJpADfcxfC8wSuZJavwzoAwz4nPjX03
JE9mJKb6rDQNva6ZeOjZteegpCSmU2HX5TWbxmijxCuGpqmMYT/DaPAzbp9eyhZ69hYxDqRDQhpV
6xhPVaFP80vJTp6bEGLRyRrTMLCbuXumUnOdq9QcFJGqxaunhhruvWNk83aMc3s3uXoCfUsfW45l
urxb2U+3Kq29WpByQ3nNK9UG8iLUJnBgqG3GnnlgOxiTw/Wbr9LdRP8oUR4p6SYkJtc9aH0VE18T
Y39YrWNRAFG1uyNF7cS+ZoxIMgnO4y0sOxjAZdjB5vQsGyjcxowW46qkAmb0oijRyYaA9PGIJ5q8
rali7q0BKDAuBBvbh2W9UHzubLAKlDcZ9vItWFcUot5ifjCbjtBIpJJ2VNO02TbdaN2QIVR2i+5E
nyXw/W2mJozHwxDwTXUPFDMVd4s+DwaUxj49kmVLA8fqxFssunq/FOqycfO6289JUy3bDi7N4omU
G4ovB3MiTynLdocpQENWcFjBO1r4ZKQrWmiM15WwsOIv5qgOF63SJsvDI1R8AX+RVUQMMItLKykL
zCYRjQDzsFjYkUVjpwHfvfs4UlLjus+S3mKICQt7vNeaIplqTwoigX4IJzXy0yksNbIwXfa5TKF1
MFY26Y6gxvgZRmKheTTIcRj26rIe1DPKb5O8DQmI971bAsa4tC1rnqVfjAPaVjq8QJzGSDwjJ7zR
A4z5IXT7qeFbQf7tncBAmgeNS+2Kb3eVmWwIwpXKpgqd+TzMGiXdrSo6bdMPcHLuZ4P9155wDtZS
JSxXUGDZFFHQ9HFUf4QKysiVkYLEBEIJxtqukqn7BToct4KuPDXxmNSBhGz31lYwWVYQCx/1Sa0O
wDizO6Ts9WKIedDL2B5e0qXH3NNX0mVYdHm0Zn1upH+t+yZctBEwWxuuwBSzfaZaL2VQSwZ+eypf
l72spmWfVGMNX8yqXkfOUWBOrQH+WDzyRd60aj8pXq9O/SdKunr1nCaNhSswBALq1zR6vEF6dImw
KPmy/XYpd3nmrAPQ+jdd6rBiy5RuuJ4SfXnKW0PByZGNxoJEOYXkN5eAO4E2v1l9DwHs6AyJyj+y
yHVNPkfYSc3Uq7RlHF7KaMqTFoOdVb71c1fw0cExSFJlsa9lq/EbA66qlO2IGJiuc169k5wZLoBh
yS7ZVaLTS6mlE+w0evfMquKLlSA8XxoKrAof6HBlkRsbhgPemU4HL9vFxalQMGFwSVxo89E5bRyA
WTrDtSmZkqEPWWEflG0jPmIAGmfOAk3m+nm0lFpQOfasUmM6O1QTSTG+ViiF17E9uxjcbLqTQ0fF
F8maYZONbfWp1bpHYxrtwwACz9rRTDfe0nht5IGSmeGwc+BBmp7mJBgp9YrR0bTScKuxkT7HxhCu
mT1O2XE+Ng961k82PNveereGEgPiYGjxthrZcugVs1+uWdPJzNPqiuN6fOrFwpkQO2N+mCTz3saZ
Gu2KgCB2SrhxDO1tqDxk3GfogTVcAkyuzCsM0oXQ0azalkG30jlCz50o5105GjNXv8FOm4DreORb
kWVup5ALflsY7fPfg+M3OvlfDY4GbukfRo7ftqvXX4a3zz/LR//4ke/LVY3lqmGi16hIUd+oL99H
R9b2/9qm6ghGwhAMiuba0bB2EH2fFS3+iO4CTjLsX79pSf/OrPjrQMQqVawPw6KePAw2kV/8CXFn
TgMFHMZZhK14mkfTQmbXIOlaS64Gc0zaP5jq6oiLQmpcFeSwURdmnxGu3q6nYv5khWqvv3BTzK4r
kTfxlZxYCfl6LTlv9qizT8ZgDi9dRnqyi2YOovWsc5AfHHSUuku7AENLSS58nLU7YJUgy4dwuMC9
hENJcn1dHC2NWDyJEW2bAPHaiyYFwt1kJMtFPXc7UEt15dUxSogfRRUSP1HE6cacZ0Gr5YRZfo9v
YulBZKdAEXrsaVznsuyzxCd2SSJrKPALF9MlBIYIw5gqEDUo6gJLOQCATByquTHZyWk9m0oOefyp
0Vq1fuydaMaZbsn5EHF3SYOimCec/vyC0JnDBZQDJ8DCuNWdurp1zTS6W9KMMk6oqHUq8i4Y4wJV
OGwrorZjI/aFm0MkA+YAgi1B8LhBFsuQqs1m6uqzkemP5HA6sdTY59Wqk/tQs5J+V4R6ZIgd/pkM
+F+TqIsaTGnRlKqflc50bYiloLuL3YFyMFutAntQRzLGowvUpSyzTeJAFueUXudma9wNGTNnwxIe
T5OVhMN0nTGEuCFtHEnjYhmKmmLLeRlqXr+S0LjeKHEKzVCblS3rHI1gskXDBOtidkuiAwmrDHHA
vEfcH3zkqIVQR+I8DKTZDusHh/siZEgLH/eUEqfPmEHy4dh1fV+r19pcpJ3RcJdtQZGDxxgZJ7WX
iHFeX145lc9l87kbwZcXnpUtSx7e/n3B+19e8FySpP/zSfn6y/gf+zdg53HSfPnpyGzAo+JfvLXd
//1PRagfSDyiHprM+FxB/zguC/0Dx1QuY0RlDUwoQLD+eVxGaOfiRC6HzCp6+3rI/q6Z6x84P/Kf
GwbgP5qT/q0Oh18NWhiT+IvYla6XVAfx/ucToQmdjxALH79sdVQYC7tO3Y6efnhR/ptDL0+x/inv
uD6IyyV/pYfxj1XG/+HYCbZBqV2Xfh28ztKbRLsEsRiEj8+/2/z5Q3Fr+O2hTF4WYZmqUAkf//xQ
FYwXmUbGQiVp0nlJnrBy1w3Ct+vGNI+Sbl9ojbKbFsv0XCL7f/Hwv72cSA4wyIiQrT2sRM9+fng9
x8M3cs7bp+X4oBfi2cGU/OfPcP0rfnox14ewsCe57DwgQa3Bxx9eTA61cw+JXe4tbXyYLOOJEykl
x7omMKLIL3/+YHTH//5wJmd+dj0m/TXkRX9+OEL+OJ5Zmu8J1sgjmRqNZL+rFMfMQrbMB/PR/EYA
MKNvNACjSgsiky6UAOjc3PPYMbAR1SPk4Bh+yaEfBXQB5mZXIlWv1AGUSQ6TutSgEdCVQy7f1Q9g
641PejruUC47bPXrVN90qv40t269pp/6gkkPg3osexbZcWYExLqnpxmrzQmHwhhR7isa1qB03z7Y
eI2fk1lUnls05EGiyrpYXZnd2fBuvcFsCvou8IH2A0cchM2QUbqn3VG15Hbol+WA9HruU2WgZ7P4
aor8rkrMd5w5t12DmXU0neJYq9PHiCwJD5HaG7aZhVegMwVZvcgdvGbSF4zoVpuOX7BryINI4wsd
rwqWFuwxpl70G3YX9vU0sbTBOh0euac9CUULjymnNJ/9bI3/ePjCYtkFZ9MmwaylKTk4GT10tpn7
vcPCxR0i4M8RXt0xHPYEr8JNqk7xGRuPD3TWg74zj1cWgblsw+68m1cRN3IJhaU9CMtKuA9SgOSM
Gb58ig4AV3PEV6/KWsMBhHrQ2I9mKZTnOBuaC7R2/h5nmvQHes2xGjVJv2eKRBMhO1vwrlrxVVjI
5lzlqrXRS0l16ujyESlkeiOravZTGlk28Nb1Ladl9QmoLPnuAYuTEid6/9onqmQzoc7aSVlE9JDE
OBBgu2vwIAoziCUtWd6YIDEswDZOYRg3t/XCtrxo2lPozsYrbvbuwewNOriVWDtrk2Hvi5LPglzs
ZNt35bQrC+M1xiOCTy3po20qjGlvwpy/VaE+7EhjN+clUqqbFQOjt/18JsJWQ5uuc3XbjNTQVLbF
RoboFHuwyUp2jWv2VzjvIc8tsX2TiHYbhkbFYqQT2ipDEJrJ4gM/9kx3MpyocJ0zx9t6zigtZwhT
hhQURlEOV9iaMy+JAWMOfTTeKuGo7XQjoe9OBS8wF515sOpWXs00O+WeGlnVpZi5b/CJxq3oKWGk
3iJgzG8t4QE/50tzGqJUueoiWycZD6nbzjng0ntAOQIxCIEQIHm0KDPgi7uky/xKn8JtCCH+OClO
+OpkHVWnTkQrXxiOVxN+GV9UPdt+IplgjNSQ736heDAHWS+GPTs0K8M5YefjkSiUdprg727DFZpE
eXTKhi0pA1vEb0ZoPLvaMpO27tS7ZJrVvT4YHwXvK4jb6B6UM8dRwSttJLDFzYrESJg16GJKF4Tj
kAXS0RBMlvSstLK+xZeQB6VcPieRw4kxVjP0xTAaDqES4SxS1Ntp7rfdVEX7VCFWVbn1uFsgwBBN
seVjoymi4PI0KjR3NXCgiKO8tUOOHhnX9qadthCrjAfLql2/pDqiPJRiaG96pTbeuG47Bxivxg5Z
kKXcupmK4553yKL48DrMM877RljPj5Xm5CcuSAt2bJe5WLdemwq5UHcdxRuxY/iI1zoGlfiEFrqL
uQF4xYBUgIiH9JIXWnndFs4hH/THrCBTp4da6UfED8ASYZ3BqhiEmeKcozCjU5ZCiEW2G9HTgNSr
Zs15wBguNYttF04V3z0uCfYlmVnIubaWH0CRNXvDYZFExfH4UrFTxjVGgYGnElmZ/dzmC+StWVNs
g0r+rI1SxdGxmLfGktoECRB9tbxIW4/qJmMn8rjb2OQ7+J7Y02cODMolkyWekLYEPiXSJwsS0X52
SSex1sx7XzMnkxMBV4/ckRy6FmGeciMZEYnrZWC56ih7HNjohFK8sxRgC7+iogMZWunBSR1Bd/ek
7UorKTaNbs6+GOZkT/WuvsEPGe9J0wIfmXprb3WWdbETDUaFEkUfHWsDjGTe5XPMyz/E0yPCPV0L
JhFHXqT8wXAIsFjwdzDwd5l+b0p7Y0NUee7IR3+cBlhZdmMvz21pBCDJRsD3ddNc91rdbbOCbuhu
FunezIA95RT/BJZRfS2zVkftbbItydP2wP1xPAypwTVDfoPndP9A6egrVufbrf7vddhfqBqGzXjz
w1T0m6rx/KXt/uMpaaD4JT+JG3/85PchX3wQOnRONlxr3bC5Lle+78UY2S2+r8CWv6keP8AHTI4G
xmonB1aKLdJeYwLftQ7xQWNoRgqBl0pbO2abf0PrwIj+6yQHU5Ml28oLZ39n/ErjiGZzzMs0ig9t
QRFH5ZSI4Pga2iuDOp+A7CHW3qw38ANrijcXETeTZEowJWrjPosbBVNk2Au0fre5R35X6KbK3aeE
So4d8db1mty76zeJmYkldJeRIIutQxsuotn2aR9Sb6HgdmbstlCXWeHboLjmLKB5adrL0DyWdBuw
kZkj4GfIAo9YP6H/D1YT+q6dUjQwPmltHoLfZtX8uHTD4vOU5m0yKGrQIf/eRmOlHYF3wHJjQILm
gWd4WM3a8s6i5+jEj1Cv0KgCp2yl3CZhnbZBzJF73xgUcSzjXHpTa6jPS9MMV2TB5gcu0cZ2btp4
9Z2QCXaX9ZnnfE83emFTs6Cl+dYWiJ4Y8ubiPoota6sbU+2nLX+M90e7wn37WGWV5UVON5wdc946
w/9n77y24zbSLfwq8wLwQg63jdCJ3QyiKEo3WBQlIudQBTz9+UDb50i2jz1zP3PjWbYospuNqj/s
/e0StykCvSChFGZKmZnjh4KZyB3TAwpUAMQIIOze1FhxQbtCMaqsgTcRWu86M3kW7QxlYenKgJ+5
YBwzooRuqKt0tN3oF4xPUwE7WMvSG8dc9L02pbeJu85jwOrNLAOH+4hpLqZ3GFKreTOScE/+TY1K
3LXXcRdX44Fw7vGjCWIr3yED1kJl1oGu5Rvlqh9qi9+HNd2srn4Yc/VzluuMu3gtIXC3p7he1BNb
h49LseAow7//hTJpOUEcQw29uGlgFdzy2mgFmM+Sh8EkjSSYnaa8oBHoroAMsC56ZZU6yGEb+zaZ
BvuuMLjKFDrHz3Ef6/dL1+ShldjyBjPT91Enpx5r0WpjSs6SuxWq6El6IAZym7QTZFM3pV1wX2p2
HEy1Et9rxvicADTw2UIVxxS5R3IWo1rO99JLmu6lx7f6RRXd9Jbls3ZvV8TysrMjqxTVf0DJNN0w
iO5sf5wr3jLRVv1l0tUvQmKcBE+ghLpQv5t19cURohkoguqOs9ycdmVmqLdE7WhDgC3I/YycdXpc
FcANOYhP1Nkx995aTRPxyOZk5VFsNyh7SrzRX9JkbdRAW6asDQcFtBmRbvgIVn7LoeWQfZNtsp97
UJmw7NB13rQdMwZfagu8iFa/E5b2eR28z2pP8qsKALZ3VHi7np1RxZhO2vV7zJf6XqV6/ES4FAHQ
7XdVn2JWDU7Zhj2ThINVzrN7m5YsTEhzzPw8tfVDwpnzwN/AktUY0iuWwzOzAHGUWl1x+9tmKv0p
gcZ6GbxhTfZuLHskR337uUJRMz30XIf8SENELRbfzVPdoNUv2gs7w5n715bRpHr7xTRSQsnWubuH
fOlWhynWUKIgrMnPhYExHfQg2podyysL46IRh47RpMcU/0LYtYj8bUdRAq213U+0fYu1G9dzrcJc
SsYh3WNyJgnDhs5pxcQieeoionrzeLAJKp7ptrG95J040xdFZk2Ds0UPTrj8TYZ2fW7dpwTwhK1d
QJ5gtumDpqN4odk55YWxBg3zvD1bscyftSq5iNkixGTK1/Wxoz06WphGLxIHPvFbQTqVZzYtSVCV
jCXxnDZuKBWjAgZ6hvvxrMeSzXE/6Ee5xmto8afOpaU2F+099tzCDt7vuqbT1cDajMXHwp5dTqq+
u4egZzy6Fgtj2waZkVrgL/yFzf4+ViBcQJcris/rFmSD0pdm0dSg2/XzF8pD6FzzlEoiCbw+ImUY
Kt06X8s1Wd6mFKhWOjtOlOK9LolUaCc2bsOrSTG91fdooVJ7W1Pp6nSMq6X0m2br1svpCxcLPJix
nA/1iv5xt6UorLuxFcL20V6Pr3rNbRM6qBhvaJa8aE60DwnWyoOhVOo5U52W9trN90ixq126EoxJ
6OFO44INafUWwjaV+aAzED6qi6Oxa6X7soUpQ2jb6tke2d+DC3IRHKs62ynNO8vayUKplw+xvVI0
Dgmm8NajjYj77G3KlmlLIMIthdrJ9IU2l4Fn6N2x8zSkdjl0kwDL+13PbEZppE5MEI/oJW3BXWUq
yWMFwV7+shZeYOmZdkKdGLNH7M6yqjp2DHL4ZjW99JOqJTGHLfLNaBjERk5meuxX76vrjdUxsfpv
nUcrMxXiK1i1KVS1hZ3wxHWj9enRhVV1mERpBFXsXmc4LSO16NWo9BqdxWzdCyI6o14ZrsmSP0zq
oNyLNL+TvK+nWFqYjtXyip5rjaRdoPVjY22ppOUMdmStAwJ+qJQ4BuZp3Mzby0ezWNByTLyvDx0r
T5st/7iQejGoSRPq3Jz9Ts8kegTkkgsZWiQtLirdgLsi/Iu9dv1QYYNQnsWA4AIujeOuQWZBpVWZ
yLMCgd5SlmbI3ltbDigBP1jvO/z1fZ8/FKV5nQsNqUdjacZOpy1tEGX01fflXRKgTmt3i9leIYgZ
0cMno53kp6pR5cnZZAXTJjDoFkWgNagcafvaUswnxiSCo78EckQPhzxhEypoFSemWyj2C/a0nBEX
goZZ9Sa46JvMwV2n7FSp1RAgxwmZjYpoeZdFQG7cD5tUYljcDrN9p0XGu5KighawKzqDN6hYSBJJ
1SR5Mpe4DZy8GvHIFeAdvcowD9m7WkNdrWknmkkTO263VWzOJOPcY2FPwxHZHgYVfZk8d8fNpUbW
sDEB3CXF1T848FrXgoDFhbB3srJgZk9H8EHTGd2oclTehSYqS61ixyrPu9UsWCdYx9cui3B/EJ3o
MtwLUmOyAwAd6ueBHDnSUnI1v3fTvnsgIo7u1bNhsTTIx/YACGREHop9wIiOQKYr5IxYZumdzS6G
hqaEIRfEm66mepfYlJvaZkXCE9mDtTdGIFg73Njoclz2vHw9sI1hk+0k2abgUTJMJYZUqqu5bDg9
KqCO3CYbqa65yYCYCOWIGVV8acm06YTad83QUEAZzoCBPnN4ryEjK/sM4uer6RC4shBoUdHgTuy4
y4K54s7rizQUIxlTsJTBpIwAtFFg2ml1C0/CJbOwSKdwtNILFLk28jYBlNikUKTgoYqqDde6H961
UoNVl3uztvsQvYFxct9VVQRLLN+Q+qRfPGruj8henHNspiixtowW9keUZkGcaIl3qZh6+/riPI/b
ZnvZdtx2wra73PbeOuDPY68va+9DbLE/G605CxCnLahfw+EcKHXvUtK3f9cZDBHJmmkvnKfZKROK
Fi7Mep9nhNqwV/rKiSMiYlI3GNWVuBw8SNFSj8bDpDVGaNkCexFxSWFhZt7ek4wvLTnP59WZxXWB
Uf0wOIxmmINLP7cKHQ9Wm74snZAdWoLGBDvRjPau1do+7HR8dlUj4TBD0QhxxdiRPqvON73W5U1L
RNfV7db2Q7uZKoGsN/kbDrvh0avV8jnRYDwEyHe9E9jc+JShJT2h/Osih8/rWe0Sm1HEKKB5wGrR
V5VvsJLjpDlmGy61o1H747ey0FUQ2QcIiaO5qiOBGm4PTBXelUot3nqleCSkyIgUtQ/HtstZnIKm
yPNqvua4v88cEnPAA8jD4szbwICTzyj6zEfP1ob0+ziPTK1CizIv3a7B90/FQHJUm1GjlCSYUUBh
a0sL21oxf6YizLrJfptHBEZoelNyQMHTX5BoSSMSvdlE/+3//70lHzKDv+v/r+9p7cFL0Yw/tf/o
N7cv/K3990hd33SV2FugTpr6Jlr4rf1/t8aYWMpVncXUz3u+d+P41t8DZFDBojA0+K39N61fKJhV
gz2PTj6bygrwP2j/Tefnzdi2k9pYEyw9dNZjpvbHzRhTq3aABa3frBh7knXPsbmMLDp0lY5suCij
SRxzxVJ+N7tQ63bIddfPJEzbrAEy7TDMrXLDon7ilFCqKKH7Yui7DpcmqQ9pb0wnuLNOANyAc5T+
6gPXKZuiOmHSnLmb0bmyP8xozD/m1C418h0G3FrbNbtqwCBqY0Im5hQOr05sOTq1OTb2eYfmiJ8b
r5uVHIosvdhG1Z/0TaiVdvG94EKXQxOwQ1U317p26AZAoy5OGRIW7JNmMvqcKLHSpPs2sS8Lpryl
EZv73O+NernAV0s41RELzOprqthkvJaDEhI/SJgFkcR7vAPkcyX6fhPPfUJnlodDW2TBShkCXe22
p78NyQAAJaeP5IU7FY+pxWlrVDbfv+Ii5p0yyc10PQJ2puzBSUDuVZq2EjSue2RuLJu7tOU2G/Pb
fvFUFj3FGqKb13YTQyHA762Bw88yyEDHWyvQ34OILIcTiaWXVGNCQnbjg6dW27jD2XsVOGpzWzwA
ydot7JZ8bM1qoMcqWWU5A8t0eQImt/jzuL0IODjBiIk0AKSb+D23PXPW6Ws1sFWTkrUWxMAzWunF
NzCYN6sD66dsqf+6OgBVouwyBk7IK+2DF3unkS2E7xY6m6o1Vp4WgxBeYlctXJ94YI1Jykg3E4/1
RrUcdZL+Hp0cW/yAwC1wHPBqjGoZnwwK2ZpSNYEWwreyXGjok43bHL996JGX0crWPHcKntg6rnxI
K10wDb3YGQR/Upk4TEuJ9ixxWBR599gM9pMr15tcF84uwSUcKTXRr5q6pnunrV5WK/+Sd6O5z2lH
SIcXsLCYZZ/A1H434X0F44zckM/ENkmmr+Mj4fbJvdfk7ASSYtmioWm2EwpHV2MmNZR0HqN17PRc
+7KAhOc2Hc5SKb6uCx0HR3kb5lm+HKya9IB1rdnScC/7+KK6wEla85Cu1PJkYkhSAvh3FLXPyjCy
8XQkwmMafAqgpduzOTDDBvJoZCN2iWIj/9izvb/UalpFhvt1Q/mfEF12vtXaymPJ9TP4E3DOwCmz
7KGaC8Iy4Nxjwgby2eKtf8TY5QYwUouHleYmGIb1Mox9GWHNFyFGWTtaC1avFuaAsJbAlkZdUe8y
u19pWooq1Aa6yon7PoBWwEbFye2jRtSrzwqGBkxPAADO+nlQ1ClQCK7/SGvKu+jGBoP13PHthAQB
C9onkImGMEArVz8CXYd6qWi0guDnt3wVWtQJ/ALO4vpDoRgLIKtJPWnjICwqT7AQvlCo12huBSSm
yvYnBnahQcJVxI863ThsjvmDyg1wYuB+hX1VzOJrxsQeoxmaxLnDrDO5sxI4K+9nuw6k2QDFBKih
vsmYmkiKxjptbj8K8PGDCskHSJp9cldQ+WZvPdhx3oUCRW2YelQ8qyjtwETHzEbUe8W+/pDBXIi1
6a4EI7dT80zbL5nyvTLXJSp7TPejc5MJ/vzg1Hth01cRPVaDdFd6n81mGywxO5TUMdydZmYvHTET
TBdJWmdXd3BmisKycLb9Eb2ZprpLqJPaEPRQ6Hw1sfvLojvRVOkvXkc75oJaoukZrA+xniZ+5RAb
sQAs5FHD5919nwcEW866xFerz9lolbAakLEWUV7qDPwWwA/LWKDJ8ir3kDLbakr9i20PNzla2uNg
ySdXDPjSgVDA6zbs46Rm9aPnzZ9KRG1B2zrf7VRgeo7Zc4ukfNS16eyYY39tXf2UNazSrYbZYAmN
FRDZXZmSAREblETo4t/6flJZooOnstap2ZsmvruYejDsGCjcLKhT96bsXZztmPFLpAaDQZm9uN7j
YgKILGvtvNpsY2Z96aLRpYqTLt+x3qYy4K/uBnzKucYlJJWYaZtgoQVVsYzoA6ydWlkfWtZugU0t
fV664Zj0GLQgoyiUzJO+Y9+lBkwz7c9lIZ9FPE0HZ3G+EanFsCQpU7aKo9jLWipRUgOlcqoZQH45
36mJgzXSNLcfXFzaboj90YLcUsUPTb42oWB5Dddc7DjQyqOWKp8mr80hrMpvBiwHzsJpOrrz2nPW
ZD0OwNg+cP5mJ2TZyCoUTjnhKogCevx6sBBAuayGFSWOMCJsIowMzVbbJ07+ScyZxXbdfVzG4TwU
Xb8jk/zNUFrnVNYlXYJTYglobS2yQACGmlmpJ5c5Cl0pN/nKqRr1hIgFwl1wKH4tyY5ksAz0gs19
4iqdVx8kYCTQchJFcCOeRtKGnM1Wbg95uev49FXubQwKHaG/k+rF9pChM7EG49DpTYaNxGltPf5o
TGSssi1fmNdjS7OGhtO7YM/figzHqR5bD4ZZOXb/uZmBMtWn3pgHh8yEhiwDa1fnZaak8Knanvn/
5b/l9b9VXrO5wob0/2vobovyhanoz6X1r1/0e2lt/gIHidZONzTEatYP6ZPUxwiCbfYrjq7qBBpT
kP+O9Xa2/7KR36130d1vZbVhoMWzLFw4uqlvX/cfuc0sa9M//SDHIm2SCl3Hc8ZPoBmbee1nORZ3
aC1trTuZo4Kt0iy5n+YRndDo3luYh8g9Iz4GHCG+WyssentSPqajlX/jMNPZuElcA2vNkNPL4r0y
Yfp9hGZSnpFXZPndCCbvy9xnzmdrJess5dw5jyLXA/L3eoQaWVadEGewLS48+BZzXt/kbacgIiaE
DKPI1K77auExFutM6lGqt1E1i977PGeL4R6gQJGDMnYLbb+Qk3u36JaDfIi1EbL90QwNG1uqT1qa
i5llVNLnqS+HCqpug9C2hURj34yWmo5JpNDCmj4D64zpcCWI4RZXOKm260Ss7df22gwDLzeVWBd8
NPtEIh2QtuBxDiuIIAjKaqLYgPKA4/DYJRUTyKGrq8NAF9SyvJ9MgZZqIi48JtaAUn6eGeRqaayp
r0KUAzDFIs0sBrnkk1voz2oOnsKvpn5Vlp09sWHa1a6uVJwyXBYkqbkr2NsA67K5+gzHEzLXe1yv
KRZhxFDNmn9b42UZLBzjQEutYE5QfaFlM+dkrxcy7q9ONSpHVaA2UgEQ7SBeQipHTrbLh7Q+pooy
7xOE0tQouO7IjlLX3Yxt+F4jqSuyvXZ5AbeEDqucSp9VWRpkzYDizK2KG0gxxr4ZzOrYNETcF/UM
trerG3tXzuV2sEsfFjpqqqpuAsNOk1tL9wj5SUsZ2NhqA3Nkv5vbSXMYVljhfSWqT3GtjO2uiEsC
2ZS5vS1z+2PRVMk9Mr/hTjC8v6chmD+jypYgm5Ge9W0q7/k8NNEyNxl2Gkmgkd4swGJaRffFNOGP
cvQ4EFrmXD2viJ/SVhoHmdrKrUJ8NxVMD3h8dnrjJrbjcq/kSrZSYtI6PbWdC/EzLu2Pna3VH+BQ
FdqOvORE+rSghvSBRjnSbwhEP9aUtiyPx6FiwF2PR4Grby/KInky2sY4eyuYnZ3G9O2RyHOaSWZe
eMwn3OZvmjBxzyECx1UOkI3kOdKOdws6Syj6q3PshfWYI3wa8skkz86Qzo0Guh66araSiBX303w7
JYl+1qRsDqbJYmTMF37XSOn7e2x+9VM/yHo/x077VejpJ63rZ38sXffEb7oKlxZHwMJG4rKSwXQf
20N6qqlJHhPNWJ8nY60qJoZSf82bXj0ra43/p+sM5yRK6UVm3n5HLRkfCEHoQoBPpEnHTv7BK9zp
GdZ3+WnBlfXJEGO2QeDc4lOn1B4AM54wWxn7vepAb/EcMUYZiWmigZdFDmC5Byy13NZebZ2EHJAe
1UsBO42vVW61nAtztVZsl8w8srs6ziXirxaDWoMwjE8xcQWp5ZKMlI3KEJhKt4SNmFpfxBAdeF9G
MEQlI1dFpSEexKlRvTrAfas/mY5i3LJw/pit/Ye8VZxv0gJqR7m54QosAVsE+8RKa0hC07kCDnGj
jnT82HLjwMmSo2cOzmURfcejMQ0fVkhOgdWrzas9YYBvxdrcUeqtX4kOJORHQ9jP7Fy0QLsS82OS
mpZvdyWED7qMBX2Ul1wY50yfRwuaA7AkYKSV6q8FPTqmv/7EpjV5oWbMvpcCf90wdzesQ8U2ApUB
2zDjWccOyCKKWFNUl2K50eUGoi9s5uAj/RFPnJki4++o8XosWSl7Rbe5L3K2x347aoSGT1K7zkNG
iFsZZyqVYSVyedCBFjw0whxYFyXC+DCPsfu1EBUB42Sr6IbvgnZDlZEuDwQAukC6autlsghT8giw
tCnKNc45GFDyLtHquKWlSdkMCFjGDtztx0Vj9eMkZMDsGI2LQDMstEhDhjCxcmeCruB13iia3lwJ
5Sj4iFpEC6jytePOe9DoSrB9xIPPX5r4SY5cibALbz92prxRRnyvjG6w+De99dYo5res7fQbDYUc
uKcOp2/pUaITEs9DDilJ0BZfPKMoblK1wT+Wr6+pilq8U/F9mVJ+bNT+A6ACxgustsAro0DL6GWj
DDnOXs1W777T+obhsQ5KyhzEcEiU9FoWcxLREcT0Pr32iTwO2ny2WBHP+2tO6/3Q6bg1Utxlj4mD
4UNL+5b0MVrZvo+t8mKRz4iZo54vTU1cmyLkQghGZY97E67dPZ/cKiApSNxlJHN86ySdLUBuraTs
Md2nxEbXwk+IbBSEGIsphkN0ZlZ1V8WKFZU6QVAa3A9fHeDZsyjLbpQ+cUjZqJv9OMkpMCc5ftah
IAelSwja7BRfxkH7SrRnAdlWX29mUSXAKgaR3pkuUWz10IAfrtB3YAIa3jTAK+GEXuBDrtpWSO3f
h03CGsR0iRgDbBN/oIAerjjGx73wmKQsA6w4JKKGRjYCGYw7tMmur/SpchTTmdiR1Ldq8bVHR/Kl
k2KKEuEW3yrXYYGwApfi2PuSuuX3vsiGo4GZ0VfZqQSdxf8D4OvtFotpEfJ8drHkxgdzpumRPmba
zdoq+auXuxZnJ0lwowUo3Rzi8j4fS6jvBJxEOKa640RBEk6ozA+G2QyRI6m8FBryPVlN8zmrGsJO
SskEaNTY9avLOvo4pObQcIb6dbRE5vOzP6L01fxpSe2DmI3Oz6zLahLlXJsVq6/W06NGs147tb2f
yOzcEdSYo35Z9xzRyKMM5VkDLrRLSTKNsmKlwijZIhRqc3Xa/t5Rh703dPuVcR09YkG4XVo/EBZd
nEiCSSI8Z+6uY/K7IwhV38F2PA1rmUSxWV6MSlEevEGKfWlP3oEABtZ0BsGuRX239FkajZXKDq9R
oHeVy703T1oA1ogAUTAxwbhCkjERC+ysdEL2OBsrh7Bj3Cqj1FFrKM7jSFzWYc1RlnqW9h2mtBLS
Lle7rAKBrWfsPVDVptwHxnQvGHS/ZtXShY7Cxw9S/MHGMndvK/DwvBGU4mxN2Pi9djrKqvcwPiR0
vtnqnqpxuS8z64sZOx//20v9W72UY9t/u6p4SJtv3/91HMqX+ttPdqRfv/B3paL2C3ZLnUWFjenx
133Eb6sKR/vF9WC0eYz4KM2REP7WTZl4MnV0g8zO/9fG9Puigr/OtNR3FAjKxv9gSWGof0rtcrFC
qRhEmWvgb9nUkD+aW7o+mfrKg66u8Kju8iVtKHM4G8KE2OQw061nUc3zBTQXYtqpfS4TayvAcaM3
E2jxak2LoKVo5qmoamZr6hP+TBIF27LLo8YUbrDSYh17jRBYE3x6lC+gxt3BubblTJiq1O5yKfoX
z6guWPAuhiL25ETEwdhb5LsICBDlPLk7WrK3SZ2yK7MylMdOy0KjJgZbVVxkChZsBTyI7JPVO1sb
GDX24gXltMSexyTGxFjZj9nbsEVIVsjWQqdxr44h9wLykd8SouwVRCNo8wMqDGQS2RSZenEBjXmH
/u7MZIhOJVd2Ms1eiPhuggbcv8XZUs7aKxGbz90yRByCpd9XqfEp7jbdgGvvhAoEqEGRuasVEmxG
47mYyxeHSNZIZWGr9sVlewfGishrZMlveVsr/sBiIjK2sFqDwFxcBYylCAJ4TAzxsLW+Ph6l5NiX
3quICzK5U/OQJFBvUcsf17KEfiEG3hhVRW+YnfR00hGGykebokW05nNqFCfEVS99lxM+aF2d1KBy
IcQ0NHlBCFRY9S53ZsnvajHGCKojtnOzODEhx+OCX565DrWo3vBG6Sk6B+ZE5JvoahpmBUnZkzI3
55Gs2jBRtvcyrV64DUn2QHuzG1m/+Nv3aklGDglNuCOL8G7UATul6/k93FeZ1XPrNIQ6F+mbUfLH
LC27FIU8I8CyDhDabNoEXmFjLk/w17h5RrtkHmkoAYt0xnMZEpGUsMGbnqQVWpmn3iR7OrXkI6v8
QC618Ou0x8DQkEY5U9AhgACjtZ5nPdmkdX2G/dR5zqT61e2MWw+zi28T2rjo4wEdSH/Acfy4EpWS
AXPlg2ocEqZnMNpclhIjPgHAKme7WdAvAL4CIaYZJ8/hkyDXkZZSrwjcGdSnOtFePZqIXSV7xhWQ
cKnVHrt+ejRl+VapBLKASAWJXMlHIyZToMgIUKEXhMxpK7jvtYyKb3vftdqmEzSfm67OI9jY19Yy
HW4tvo7XyQiAMa4w7OcM+Qe3CR9HRZNXBJPtFwBvHpnz6RJQmMz3xhakWkoifVmiAeyHJ3LotvRV
8j9mdMy2e5SzgoMgXcqQMR9iDKVdCPfAPFul3eDrSmm8IhX4ssy9faO5BfHA5ENkrOQQdLR54FWd
EZBzJl5ip8FZQf8PtSU3u/qpqOOnStK5B6s5eKQcU9HKNL6adfGFzmn2C1myzLEXH7FK0I4LQgZT
ooXpUYmzKkDdeHKbMUdxiKJVSe9qQt1C0JpPjUJNOTA+DufJepH10r/WtT7xVOZpSOwXGt8F0e3q
2VHFpYxmt4nv2Chh+aj5+K+5/tpgaCTVoWIROqu+LXWkRA4XND9FvJtAG+IX19hrAki6xSmJEE/n
Q7cUzrOj2NdJ78Qxnvs3RfRnUkP/IV3yzxZFD3sigCEefSZsf1Saw/w3J2zMtMqzAoyRwCHsQvKa
Wd1ljTV798O48O7XWduPTPQ/6dphtXtcaAaWT5OwgT8YIj1TTLW9ODX1PlmzGHHIBzJSIMQc6H//
nbZZ3g+zPtPdTLes8PlmKuki77fXD9ZL4TjSyOO2Oehj8QKPBLYbx3EOiNc3IH1QyotF/VWW8RMB
/sdX9/PaHi/p9j1dnc09SZbbP3++EROj9lIXINthQVzESHt+bCQPtoIWTGx51dvrLUsWRgOn29+/
XONPuKjte3vQ1bEMWOhh/jDbhMstVhhA9WHANRnkNIV3C1Ck7bg4501eHAhUfxWDBPYjIL/n88Bz
C/UbUCLxUViJk3o9TwluQjYLB88juBxaYai74ixsjm9mtK3PmAKZan5BERVV1vwgq+RJtdIqsKV5
nfDlEyxECLdFfs3nhM7BN12Oh79/pX/xESKpAXmGZmukNG4sih/LDr3MvKrRTYQM+hCZjXqneutd
tTI9+Ifv81fvKNqLrbRCP/Gn5FdPaK7kP/JZ9UrzOBA3v9BGhGrJIVzbHlpCtyApWavuy3m5c0a1
umdJBJ95Td66mXN5K1VyNII7TZfnRIH25InpUfHsq9HP+9TluLfarIIDAZ23k7p8Tix92VeJ3oYy
W0AHq/3wUBfySfZc+4TNmCf0GRXrpBFmQ529xRkr97ogfbeXbrOXSv4WN+uTm0zROqLFlK1xSBfr
kKZ1hjx1jfFhyTPLxtLXp/XOWaAtwSXQQPUrX3p0/iCNqLH+/o38ixOGyf7msyZaA1XNH35hK81I
ZypGfVgFoYGUE5KTjUmrvYN+evj770WF/aen3lK5p1gCOZ61aX5+/HCgpkNSRtzRwSrmB7Tbp6r5
pwPz/Un6w8niAIMz2VZoukeuw8/fA1MrIWWqWh8ab26jIZO4M+KVbBb9la3csh/hKxW6efAU/Spi
Lw2dujwxXv2Eyu+ry5AeUtDcs8bLjQMQRS5Zj9OpXaqLpiVvpMNDdo6z4kByEuJkFopMhdbhpszs
EE3ORxc1IyMENzkSoYenz6JuIVUX0zFCikjviUA2vE7fAwBhWa1nbxazwl2XFZdZFjjBk8WHL0SB
iiBVWjjEiblG466OD02tE9BkrOd/+J38xRPL78LDbMA5DCBB//kNw7eEbXOp6oNW0ijMaZX5GcBZ
1J8FrznlHQAalSNqca+VZRNaNfQg9bXqdsz5LMcF8YYkFkQiRjw72loTTKn6LPLWCFyCpDaW/HXT
pPtkSF9TT88ZMHIStY1AbZQvT0QjvK6DuiPh9YM0qA69jhfcK3JfpOrTQiGGMyBt90Yp4PmJh8Sy
N9Ian0+z5eAb7BmfuIKNpIpLb69b65PX9vOvK8f/9+r4i4eEO2P7nwZxR/8ja1AkHWouMdcH4dYB
JY7cYUTZe6Y6ER+Z/MNvBMDBn5+TjUbBsQbqF/fAH57JzjQWA2J/fej1oQ41G2GWG+enmJvK0/j9
rNCgdivZnjvQsyPKSSrApLxgyllRg2Hramqs/bCmutCzwZxk2xC5XtyvQ4H3G79J6SFfST2qfVk3
RmC0w2uVrw+yXM6Vs13GfMwSo3gh+ZAqVeh+vqqXbsLaLBvdp1wNZ/Bg0civ9L29XE1poC/nD6Lu
PTEq5ytaMUdtPI27ch3To3Tl3XsTFNeS/fVYwEafxGM20ki6RYJJp6PVs1bx2I8JuH4TuL8xA8PS
7jolOxkG1ZrmTEFWFwsrDyQvFf8mnrcPZDuB/TX7Idweo0FaUGDEo51sDYRVKDxP+APKjmpJjfOL
ZOQaMFgawl6xnrvc4hEb4+7Gs+QrGuZATLzBrK8vGYBW35OU4mZpPufp/CAME55jYx3mujphKz+t
QI12fcIDPI7liaYYfA43S5ZsDjCeDluMF3BdX1I4uadCsxhMzwHxc4u/NUZsXbK9wA59xmp4LUfz
WUcc9g/3sf0Xjze1jsUiz2KFa2wGzR/PXEQieQccqjoMzvKK3ukB2t2V+oI3z+Kx3uqv91a7GT0t
Gj0qvfdnvk7HaBGD2IH/fq27ygiwquehhwTQnXvDIawu6XyILHXoyWk5lBq6+jkjN5j8+SzEh5y8
dkrpXdoeX/yacC8y4iJanrPcXx3jqiucMZganmaDckvtjdZnPTL5MgEPXbpU1gmNIfdhaqBewi0m
4DxMj+PMCYpC8KFH+4h2qbzM0/RgWlO2b0pbhjDcyHAT67lKxSMEQlJeNfwvVrO82gOBin07Pjh0
B2gg7evMJUKTOT0agLu3an50fr9f/2sG/iczsEYH8cNV9Ccz8IdmGtN//VkMDKVn+8LfFQv2Lwyw
NNuigLZAp2yqgB/FwHRGBplQJobhDRHz+4wNxS8MXA9KK15h1lz/pwXWfzFd6Ll0AZ5mqxpf9B+M
2fQN9/tjSUNSFRZlVdUod+nIKe1/frw87ARjHHfKGRDifA/8pQpXVGvHqlyLkCTEIVDJF3wwShsI
YIM9QpsXj0hUjJtJ0YjHpbCrszHo/8PeubXHiWRZ9BdRHwT31yTvKaXukuUXPtuyuUMAAQT8+lmo
qnqqe2Z6ut/7zeWylJkkRJw4Z++1q8hqVcBdaY7uBtVsHQEEAQYBfXxXqOQxoVZ06EFsYmclsDr1
6zQU95NwFDqqhKECDfuN5eWa/XldO6sVBOAUYCNapxRPqoZqLqXwOWEn+DumsX+u7ZA4Q1852xkt
wodpkKkb2C8cR37ZEo2AHw8Pczirxxy4xqGdXKfe2PlQPWZQK8+oUCFl+Cg0NhrS/YHueLbNS2j2
8+T5pyrR1S4HAgs7AZOZ6gc7IpNo8bYJl/PaeYbQmwljznbUGqCQr1tOmthb5+NidubOlE7MuLN1
b8wuOJaleJQmXB6bVeqWLKZLHeuK3Yj5MU5gIIwpQIq2DeK9MmUVccM0u6DGBNQStrIBcRAxa8XJ
gdHwsiin2Puu4Z8rds4obmKYNY4v91okGgFVDY2IORVg26Jcnlq8pttpTl+JmhMvtC29k3YwztZW
A1W/b0OmInYTX2U3w5wvG4gOYbTiUczLWMf28lR3jOKGXTY1gfGjKLVFUQR111jwdvc5GNiaVLAI
jaaDA4eoEbVB0zI/tnYdXMMkNA3EZQzwcXOPLRuM6Lsj6z3RBVUN5zyzHIIcK7i1BmccRaaQgXFi
Eyy9PdJ6ytwbvCNmlFvg53ZGsdBFQINL1jUD+uJqzOSaGeylWqNjb35XazV/iLeK37Vc/KJV2SV/
13n5ca08VF+rAqxbPtVgYd9kqzisU02XTw9wcisyepvAJ7zbX8Zx2kMSxjJ2cBbZKeYxn3Dz6ZN0
bozzij2Hi19iPRXJJxKd/MNPQnrxOzB9yuoZfDqyPVjq1opVbxCyP2B/obSZP7nryOphsBcrjj37
JLMbQ09bDseP8Zp+stvFJ8ddYf8gDBiAF/Ob9sNdkhYrKTqZx5oxGQFmvtsCrsVf8xr/TorPZ2FF
pLiZd8s4eSPeoJUrP7QpHSKLVPfzvILn8RQb5Fz60OjRic6wW1dGPRM7/VZ8kutJlLO/tivOvlzB
9u2KuPdW2L0awd576UrA5w2Yt4vZr7AMAPl6ReVnKzTf67v6Fe0rJH2/Xan6DLIg7ENI6KA7gd1P
VwB/IH1Y/MDyfLSACmSiZVhqwbYHuB+3Pgx/Tivw/K1PgIrZq0eAevV9u4L/feCkqTW6d2E+Js/x
ZzzAZ1JAu4YGfK7y/9kQ/78NEVrbP0Xgvc1NldXJX6dNjJXWn/ljL/x0vwBi8z3gd2w560znz73Q
sn4zmfj+ZcP7760QKMaaGeOQWIzGjg30z3GT+RsnGg7+JpMiDDMca/6NvfAfDvdmYDK5Yt7krodv
qBhrIfqXlh7iMisjD3i6DtVH0pfbtPz+l/Lgf+lOrlvpX072/+MF/qF/12m7rKTmBYLcQ3LGoh1+
y8ZrFkZp9fHPX+rz0Pt3r4X8EOqcIFg2RCz3j/3JmRTA0kXlf5u75Wyi5akMagNvBrkhIJB97T8z
F1Ig0so8mPIzlKHhsE9Eg2ljlKs+mt9XwASbMQfvA/4Y80ADcPiZATHMqhuApmt+oblmGZZw28g1
DHJzvnikeMXPc6v2uSAHscdQe5/T1YOYnMdtrSKcfLgm7DVGUYweIyF0cnaotm5ZtWnx1IYiGTtG
MTUQiC1vAtdr5s2i39SDOHeWzF5mXeJRjduBamBE1Y2QMUMWePHZeLau9vAIWoU7fYVy5QGATqA1
s8d2iA9cx75zDF8ul1yFqfE0mYiN6509JnHI8qmKXOn4ALw16w//WTX+lUG1TTnMk/R/i36ff+pv
/d+tGb//xJ/1s/2ba5I4HRJODKDXXoOd/lwzTA9ijiCdlSc/DMhA/Vv9bFN1M9AWVNWMsJEQ8yz+
sWgI9zdiqeimE2/2hwXv31g0WCDW/tJfHjU6HK7D6Byxp7WKjMXatv/LugGjwRjB15mnqRXd22g4
/qYv5x8BwIArhBh0egbeL02r8NGfgtu+l+MXb8zbJ7gzTy092PMw00lf0Zu3cMyM0xzbXnwYmzy9
H+rW+Db4K63Qa/CFOkHMPM91yRu/J8xxth8cJytEhVSvtPwTtvpAXBkwms1LX7YCkBklU2MfsHZJ
eYsO0vRzLPTTQrwiMmFVOZs4LnJnvxCz548o5rqufSmDWqGP9OuqtM6YVjzyp5Diqp2fmuTFA/sQ
8qycJCvxvJDGZJobsAYz9QpNGOvsNzPSvjnpW5o8TKfQ8DixDg6B8MnjBLLlgoUraKXmz/FsGMNI
Y6QY223auM23vI6DjwT3tr9dRK/7ljidxhyZLfcEIz7RcyCOSvEW+kNBL+cSmPayOplC4IK5hbR5
UiDq9yOkwnG3NMwstkGTH0l6le+aBGjQn7WtgLzpAFNO4L7Po+uwHCUpIVjZUwJfgS9ryG9bUTfH
XEyveYP8NkdqvYEugvdwSog9aKskfcOfPSW7ecxOxJTfNk53SVHBvvVJVWMz6u9tvLp4BscQF0ji
/WBpmbCMT/A0XOaRIPMLbZ8SXbzqERvkjMeGJFPne4LNZWeTg/60BAPLHvDkw8AlpcndbFwfMF3v
p2ipRX1Ajf44LtmrV4pfDdlbl6VvaCcWyXWB+o7iWb1jLz5XY1MfCwXZ38/srV4qselnBKCSM8me
FNT7NKkaUkmLV8mCCKvaaLApjz9RJHm3lbfE91OI3BhhGuyBYe1a4hIs5qE4OKPzyf24E7kNxGlE
i5ygNITGBNo9HsruNlCT2LHwmifE5BnYyMXdDEaSRkvfBt/RLo6HanSz70HaoislZnEnW9fgvDhD
JMqTn0QuNHeuQUSjyvRTDSuE/YoVnbCj7FgXCIHhQnobYg9wctcuKDUOsSfWhXTfdSLcJ5XrRG5q
hIfRm36SZVqdVIpQAqkym0MyZAAMdfa9QT8WjW5dkTqL0A0TZb9tGgBHHLlWYoeB+dAcS1CBPbuJ
0M+WW5sbMm1fjTI+4dyDWNrT0XOV8eYSmLuxC52f0xatiIGk4JeNGPMrxDpOMjQ8iwlKDPJRnIzD
bBY3+O+Gi+cpnnhMOC3mgcVA7eAxQBuDwCJvFjYJIQ75CIBkZhQNtc4cHmdrnPyn0imosU1BfjNk
8Gx1Snl7mk7BLiaet+fIMeTPPRwuFJsWtB1ySQXNS8jV6AIVr8aNhZKYXumPoWztyIzH8Z6hrRWN
I7dFEo4laRdazx+tZFHdJXCkzoPKaoaf0zwh8+TWAtI5e6aOWt7tmtIyqV9W2wK6S6ZY7j09DOkv
qv6QZ20KW44AZiunK83jHmwEdwtnUSclhWeE4ZLWYYUAJpCIMQ34Q4KzSlvQP5tz7+CnDauEplXb
mAlyNRv2Ofi/BKFea+8Q+5YHsOXZRgTLFw397BX4jL6WuQFTsngTSwbepSRcuGrVWRmtc81NUWy7
UuSX2sg+CJHttpmQ2WvV5ehN8f5nt3Q8gWxVJHZsGRzQ0a3iF3TDBbo3aMc30imbsxVi9fDt8WZE
JfxInWk8FU7vfxOVm9EqgXG7VGGXo5pJeYyReJNd3dR6P1Of3Xox/GEVq36bKKWuZZ82CAIyUm0M
cz5061PLcNR7INjX3setS7RfW2JZxRyGsyLjoNgfJ8tMAQauQrw2WIIN89n6YbLn93qg5euMVfiD
dvyDrx0EfX0BNcMO1BdvXuV+Jqd0YY8np7QC/BZEjm+UJRXjPsfZ5YYyLjNpL7DKEBjW5oI9fEU0
zEmw6hQt1oNgvmZoP+8Wwxxv5yzMadcPPt1ulIa652w7+gIohiNw5YaO3piTCKIwz4eNtLrDbAB6
C2x1Gw6sWky5qFPxEkWm0vVJFQ45wlMHM82aHocAo2URNMWuWdWZfLYQ1Ys+GHMbnjpzjEGNaHPj
e2H1Y16VniaJKtGwqj8lhjXYpqsklCoYZkSW42wO6MfTYgq3vWpPBOnhgjHkL936L1XmN7uFoere
7CU+0pkcRcOhMZPWGrMe6pezUbQfY7HclqBJsASUBPNMbhuVwq/vOGWY6L/5YmtzzvfTqnJdVr2r
sSpfWwlYHkdNFgVJATUy4DMPBR43URWsd633dVkVtPWqpU0L9VU0RXFxZYzHmwy6TWwT+CE5u99w
D/SQVZDiTkXxi8yOcK/l8jWR/NbiU7Sbz258C0wuFuQosfSD6vmOQ37CUay6+5gQ+Shddb+wi0c2
dxzbnpkQGOL+kmH701FZuS9dCoZRO29VNxCCVPTtaxnwq5YOhwvwHPWrGxxmJj0yNodFdOOvImQw
n/lDKBp5Mj/lyQXysQnV8lDF5pbFFEM4lr032NtsGMp+yjIP20pCmyDXaNQGLyu/k2gkSF1CHD2A
Ddjnow9CJTTqPfOJ6oZJF173eXGi0Z6/9ynsnJHe6WYKeQ9EoBfYt9vgtTfFAjMOpzS76eojT/1B
11wwydsfqfrfeewLdaumOoB57PKzAP+eyKo6EVs4RcwBkocB8+G9Sz73O07mJ9fzpgiLwNURTX+0
yT/AJpnmEl1GzIVOs9R5Cd1iirRL1Musgp2zxJ5Y2c3A6YZxwm+wSt8zb8RFmjTiw6117W5nvueN
kFZzN1qLOoJ/8o++doOv5Gqb70Th/MhlrO4W04bCOI7peMylsu/cyht31pITZw8lgDYr3n4kWCMd
UsYk3BFm9dgGofuILKU3I1ZNgxJDSBG5mNR/9Z0Nv4oHNeE7Re2yAq067yCl5fLIwAJsjl0fEgaJ
1cDbzon9hIxuiOjY3YCSz7/0cC2+E4t4Lqc0XtCH4B1uE/sDg6f7VHuZ+IFLBL/V4nhhAadn0Cf5
acnIijQnjYK87x/mat6QnzaO1dARs3jejqlRHkhIvcfydoFHpvztyHagj8xEcm5nb/Q/4sSvItQa
/l2o3OwN5IJzaw2Zu8XnVO5cGoQMa+VChlLrV7tG2c1jZzvQWGYuxVUXImB8E4NkJH1qQF/dBdjr
R91jiFmtMYnVQd3zscxYq3lG8r6YwXvGIScBpzowWM3eWM2KN7a44Us5afOJUyQR9LmfnUx3ouKN
W+/c1iN88QyZBqZU9KSvicD3fxmNudqES9qdmefzQKQmOTmSlttZtBiH0kpbxUY7tdziSjN3dNe6
B7Vo9WaClvpwmVEeg74JL02eqzsnSbuXxna7guevIU/EbiEzVS5uKKorBstwuJuc40M/4TdihY04
J8FMX0Jpr2BJOY87MFGquDCUqKpdsNqxpjhYvC9JsVq1xoBYanhhTsiD2GHomjtCA3ZO4XhXzy7S
99Gf4EA0/vBULvVsbfG+Gbf01LP3GObhvosD+KLVossTxi1zCzIrCTaOA5OYdB5caWasYRPyT4/A
zzTRr+ET+CR82nU7fK9XfxvQR5SEakku3acD7tMMp6qxembshzbB9MVhWl1z+eqfg4mdbpsECpQ0
lrLfuB359tPquysdt+u27kLvPGfstxtza7ip6gXQncjr4+Dr5F5IO54fAz/vmjudpLQkw0SbrVdE
AY5NioVKpuG8BhANQsj+g3IzC4ZkU/jt5Dw1YLWLnmVsppXc9cc8TKtwMxHCuVxK7RgR3XNrhx+y
7rZQEllHUXOB+sQJeVSp576BXEfxt0yJ9I9dwbP4PfSCeGsaeZzcZOMa/8ot3OWoqJJp64lhREJF
e5fVBxb9DSZNeRyAaT3qVnEWIE3ssLheuh3VDNFi6uSp457cDsrObmQOlT4Wg/+r6hrnh1kXtGk7
oFjY/iv53BdhnL0jCh+iigyxW8XziABpWdYg1SD4SUM7OXokogJTUqTdt1nnvy75ZO5o3SyQOnoQ
Ab3ol28mhfVlmiXqac7HjS/NQ8OvPS+iVQ9SZvJLqp3qcZosl7DQbIpE5citm1rACay0sndJgRYA
wDnVQbvmeBV4vjtSZq6O01bk2FvOS08VuVNahxFRWPkuYa+jOMeWpkWndkPpnwxZj9uGg/sjI4Zw
3xWm+OZClz6SVCA3gMSBfTEg2vhZkx6yBOpk17jBjZ1VHl9vn07fyxBHJ9axO1un4YdZ45PhnTBD
MEUkhZiPrVWC6xiG5Ab1aKDpdjvTjvum3ctQu7sWMDQqT7KFNjjsEOTGANtQgqWcRoziK6MvuWlC
vzoaWWxjaWEnqSf4eAh7VB8ZpjFjQbHtPRHx6J5D37hT9jI/ygmMtS7KW12Qlu4mNWExyWSUO9DV
6U8pPec2jrOMhbZNjpAVeXZ7Fv6BEPu5hE6+dCV2J+Z0bDrT/ACxILyOOiG7i9jeY+FlkPtLkwWz
b5pzZlr3QVCNELt7TfDEao7z6xzrHAwICrs2uBZG20W6MoudVcbOJi9D+x03KYOwqa+rqMrS6t2Q
/TsWR5CQY3BwXA3Bp5Hjh6nZWAPE86e5IrTO4uCZYTFRhGPXyWqStek++AlhlUv5jRzydDfybW1E
rb8AfLykCeEBS0tCX/mlzxlKlmIwmx2Qf4IAtW3viJaCyZCFhCpkvfutwM+6qQhDiKiZLTNaOeYl
mHD2vMTR7Q1OtJq7pfcPlln4keic7KZMkuKe/oNpbgcH0/RuJLDz2ivq7dyE/NWu7R8d9PIUtm25
W6ZxOSZ5YP6cao5oucrHY+WoYTsZrcDZxJSqkN0PlWp19ity5EwyK8/0tbZpOksGJF7LBmygavWr
8WEp0mSfZO13zmuUYnON9sJZ8upUD3Ik/gkJ5hs2QdImx+nWJmb5lVLqOQPrF/kwRS6pZ0+ETy8U
jlBRYwhKeLIHo9vW4/A1tFpcBzOA91y81gZLXj46zl56XRBNrh28pdqqNnbb1VscjCN6v9h9XprC
RQJTiEs9pzeZUb8r6ffAjtKnzrN+kThC/TdTHdWJJGuxEe92ClfeHmvno8dvuDUTxKXSqF41sbK/
pKwYMiZ14OEgxcsZGVoOhH96cBVnxWS4SXJrq2QQfx2BFI4boHPotsN5emxxbDaoMOKYthMx64AP
kbNR/FcWZxyNPWyww8eaBQt1lu02xD/h2IXe2qUKFifPgGcW4KUYPU1LRuomOLktX5X0bwsUN3ej
59AksApjzZQs4DN5AnswAjpkJDsS2+UVz01w4g/8r6IOfolEPDp5w+IRZOmZXNfiPLtsrpY9/YgL
OZALYhTEJ3sDtnJIj3TD9XnJ/IJH3Xrt2JLIzcOwPYi1FyjrBAU8cCPf8sb1maDKY264qsecKOkF
S4Knu3E65g2MkbH9Cg/mjNqU0IdMmqciMW7jsKfWKd12h/3xLC1ABZNd+Du/8MqzdGn/4UnrI+DW
IIM4xUWx05LzPj6Eef9hAufcwgF20c7UD62zJpZXs3+qHcy7vqHSA2cXGohLZdwx4n9jyNtfIHDD
hek8pKKlTXqBKZNd1lTWUecczjp36E810ik6FwpYZ+F+SOSND4Nh0oaLMeqlzfy1SCw6ZwoON1Nh
fD/K/h67o/U0BW6BShgnMLLiZvrp9v74xNqHqc5zSdI02+HcET0SmGgSrNhwbksSEeizZJnYdWZR
QD2ubx1V9lG82A46+2wKh52P/Nbf5GZanNfUFitcmn2RzfIbwWHN+6rrXaNnluUH4oVYr5hQ41vj
Vd2db5bGMWfD6/Ca+xpCaN4xyOaIxAgsT7fgU8+d4UCrrOb5O3UWj1YCfyrLreCumez4Fs3Z8MPI
vF9JhwF9w7CiP7e0oR8WjbDAzfypjmRmTi+Bdod7IVJnua4qXbmZ/Ko50AWtMBcrW662Zm9vNZnl
k0Gf6a0UGbmf2TJLTOCILhwzNq4WGskxctkMjqScPc+J+0KF4D61BOQQpzurI8/BvPO63uJwFbxO
AXAVEnHFU2KWMupT+y6w+vhbpfGV5DBmI6Z/AmQ8h3TjMgmKmpuyprXaqjG9UEMovQc+1GBeyrzh
7NSsPxsP7UNOkgjyRJpEZbqZ6IVR01Setak53FDeTY0EjOM13WsnnfaCYiLAIt1AzkPGSo9vljkO
EdaFd6/RoX2dMtd8HvkF3jYg+x0WuiqBCSMNIb+8R1OS1BDv7EFCglp95JEpJ8yvbZ1hQZWy27Jh
hRvVDQkV04yW1BJqxbCqtRJilXmvCs//6nRpwKM95Ooog5Q4GUO3FK0BiXKbxIA7jwhIP7mDVDSf
zEJiepnNgG/CCF9L0ScfboojfVsnMQIAemrzI8BZIvxsHrTd0q4+Y7/n4K0FWzQlaCW3oy1/TZTX
O0YED7NBWb+A7zrLwmOSJgewPlncPuhkFG/5qmoh6ZQFe+lc675vGyvblO0YPPY4pKh4u6S5L8FA
vBkYzM522tKXqZYwuO1mQ70V0jCvQOXmg5CoTDm89vZDjzniMTRiji+dFYcXw0jF95mQrbPqg/FJ
iFXwqMXAU9rULKubyg2wtwZ9CtqC6CMeygmn1ZawQwJB7A4t55UOv2I/AUldYqUQs7tX3uTyTVcE
DqguyYkt7O8JXSSW1Zul2IF70M8mWUDnHFhrhAZi/lXKynqPrZ5CbfEU8jkaTOh2wyzZJHnWvg2e
2+wng103aRw2M26pLYedbGcmfX6QxgQsmtbopYu1fxonU+2AJRY30qprQhEYRt80yFdfSD1WEOB0
Vm1Jj3Yir4MwaENAeJBFK6/IpoNjBaRl14+LPOAlcyJbFtwlRoeoMkDl/4XuLVkJxN8+m9R3N13T
TvtBUf3TzvTp0hjp45zmYxSECSAqZhmwa/vqdlDhD2O0LKD5FViH1FWEPC7WLXJxN7JzRNZZa5+a
1Aru8eTp0zS7I5JWH3kz0A1gIJw6BipGiN+qO/cEP9/izC5uAi/8TkIiCUwx1pU8mL8lc5VGwik4
GQQ5bUULUve27eZXgCTx3u+sdCfFYu8MbvRDOsJTHBERnYq+oWfTFPUsaLQR8GZra4vbAhmHi1jX
MJfuPUNGH3FUWI5zx8CWjawf7gO/oQ9shSVRPa4Yy0ftpkRbpWw2cGMbuOrLWNwA9d1OLuMbeqzo
qOYm3VsFUuKwWa5kHvL3ZvzQ23q+m1RNH3gsXsNefLETFmvXqHcZ4uAtnZJvYY29ECJPtp2mNNn2
BmmWxFk1e2EVWGqc6uAk+eMSEO7bOK6LWBNoS5IsdwAg7A00vjfZt/m9lwzH2BBHCit1GBdn/Gpo
xiACX7iNsmFvLlTIGhHwQRLqu9HB8K0K8/YBxPcDybXlvDGbgK3dWg+CaWncBaTcRrEp0lNbgyDH
OfXBzHq4bURN8iPrP4ayBZmug7FOTeCfk0rfIMPRWC/bt/+Mrf+lsbXjCfQZ//fY+kV9S/9uav37
D/xN6QLN1TWxMJsgpsTfTa3X5FsP05iLHCYMTIfR9J9SF5zVqGIsLEF/G1fbPuwqE80F0kx3lbj8
W7bqT/fIX4bVZOXi40KZ//ukGtv33w+rEXUA8JlJDg8ZKy40MiY5z/vKm8JXqPH2qdBAZejBJvLC
WKb/sOY5O+gMefHc1t2xA6SCqLlBCz8M4a7KLP2YzrN7zyrbmza6QE2qNUY/1HGcdarKIxIQZd+s
yXIdSLoNnRcqpRBoOshBVvFkIq97Y5axcRdWzCjOSPDoNEYCokaAjNOfSZGb8KXp8ZT4g5XFpxjI
Q45tNWjHJ7JPTOfJqBufzpyTCmeX5BPMRK4lSo+goCgzeVm2ecmMMKlEssq7FzShXeWQnDuV2TWu
qpQ2HgtZNNVe/FxXIn1eVGMf+VB4TrGJfyfAIUPe4lAgyCrNH3TjXpWmS7m4WbJHRjN8Cy1QDF1f
xXT5VtazZ0JSDBv0KSAq9eKL+pwn4PPQ1S0F4x8suObYXgRFMnm0sCb1NU0KUmnhSdIcLtCtzE8G
kRIE2JpJka+TFukK/yAynQ5wGT5Dby0zia2sJGVthKb+CHki624lJFwSdNhyBV6g039WhH9pRXDt
f05c+F9zoX7/oT9WBd/9TTgef4ViZJWrrDacP7QsASw6n8wKJ8TqENCt+IuWJfyN3QVxCauA5wkw
c/+9OECatrGDmr7nB0II798Sg/vW//Ak8vKcR/iVvAvkMatE7i9SlmD0SOGbE+sYBAyZMKw3QdSZ
oUsfbW6BkNqIOuOvc01sEwChJH0x6flEDmzTS5Ymw9Vu4CaHHTNK14+teNfhfbxPZxaTzqvL56YG
0gukNDi1sXqOR0Qh0Ty030wqoy7b0m5MXkCE1a9CseDIagJZNAqj+3DjmjipNAlvnFm732oTjBzF
MF0bW1LTbJj2h6/Ka4yfhfb1C3GFlf4Z+mgH83PWO9OVE8KuwzIUJDq/kAwjg4M3xvUzjhiYBtTo
AwZTxaKzFWljPBuOK9VmIYx7J2lRo1qlpd5Xq1fcJ9DpanWacUKRBuSglAEMWzUGXBZi6I8YHBPA
exZto8JblzYB+DUOJihvVktmIaTL70611JdkyuTGDRYHP5lTfOlynFKuFTtbA4xhVDLgexUinx8r
Iiww4wGMPhBcK++ZcJs+YSqpc2JRNN5VX6LYwD/6kpp9Cv4FkA6cS7i1r+Dyoen7njYw5ncLYwCd
x2a7j8PVSEownxJ3bWYv7d4gvuW5awOCAFlGOYmVk3x3Eie4IbzdetacSLnKhcW1SIlGeA4Ll+bZ
LCbrOclU029KuU4ZlF2axHZB5L/2tk3rzFc9Zz6bFB6mCRzUOQCkjOZACLVETE5Mby+kdICv+vxj
SYDWgh3Koy7DrMW/m9OKnyFrpyB8tNbyneiQCnm8opuVOwGVqTt4AWFeDqGwJYFI1jbRbvjKfNge
IpwN4as1GIqZbjA2hPiQovUsLJePUQ0j5iW/QdYNBNA+2ZAYv0ldtv3BIXuHpVz3yyVkiMHnrCx2
vcRiZ8zRgBNWsV4UBjQw+1WxkKDB+JY3MMH1SmgaoD+HTxzLd4hvsKmSeIQM5c6dnW8DjYF0S6Hr
iWs8llO87xVYkpOSY0ZxydDmg6wSQFhw3BBJ6PXXpg3ph4eSCU8bgfrBg7XxaABDFw5qfr321g8f
LNgZN4tA8h91k+Zvlta3T45XOSetU76WpVfynWLViBxD8iHiQZj3AaTjm89X9PyBuJHR8OzTVFrc
m+0ouL75lMSvEx3hIMLHgirLmcS4HLrOcr6ZIBGDyCEB9eKZhDe1AgEWAHDdEciRu85DklMkFDZi
81NmZ1jWYm+w7agV8Ck2iV3yseYqCG5SBk1vHExm4/XzXQZsusmxnIHGRpgZeLNQq7nL0LBa17CD
4Aw5q4fi2GNnHWgQAIN+UmAGClgn61cqEDRwTfJ1wqcgn0NB65vL3DX8dzhn+AY5VDGbMZolOxSN
wQ0B/iE7+OTixRs/b7sj6FqLQLlWlr8Yc3BH5p6x3lPWOqZLXCOoDg1j3ObiW5UeolQWOtJ+oaat
CsUCadGbHs0J1+CYz/IdIgMGEpOcloD7tK5IcXRCknwCkiakG8zExRgtjXSB6n+oaobJc4e/2zP9
+JKHc/jKl8noxrZ96xEmBrr4suvlO22InpNYLjREuBCZGqOv/YIuGJFf4j4Mmep/5AaYD3qhPBZl
WOqnwGMQ64uOG1t0U8eH4QLceKZj8OkQH9iI9ty6j9RExsXWDWs6gFwyyjkduj4yk9D/0ZJPZ0P3
aAJ7R4UHhU70hXNKktw52fV6fWf4GK+d77OCDG0z8oLVdMdQx9nBzBQ4JhTOY0AU9BOqzpEnW6Oy
a8ogTSOQAclDzXHosRwb5kxjURLf4xepeOGMB3V+6uafjl/Z5xh2zjEHtf5Ruj5m3mTQ/h7uaH7T
0mf8abd6eoatMZ9khbBrzkvUIZnxAjCne6VY7EmELWg2lgSXHSDgwY7RRnljacRcBGzUezOo5l2d
mMvPbE4gpNvARS/EevskRec+AjU87/Y7rES6m1PsEwMsfOs0LNBzqL1c6OUTbWLIl4L0lnjxb9yk
xTpEDhF+x9TZLUE3kk82t/OZbkJwLSfj0UKprXccB7D7FMHYWzflZ8TZsqadES10UCP5Z+iASEJr
C3kL8gLp3pqTVo8dqwnJafVniBoNCw69E3wR9Rmyhp7IvpEFR8qXWNrN65SW3VM5OfepO7aPswAU
PiW99RhzRHmqiT/ZwCJUwV2L8/qI713SIcEZnYhJX5w4eF4S4b0NmGEOBD023cGd6mZNv5WlPDIc
Xh/86aglEd+DFPd9nyCmYmBKeOuaRTetqXRz3CrzAbFTw2jOx32UdxbGU0iwzIKAu+/KyWRMnMbp
9DWWuiojRoWE4JmfgXiwcQnHMyyn3I1kNkaBNtWzQI/6ngl612yF8MeHNWWvMg15Gj2bu3qy86+a
7f0CaXW4qjWkjybjrew5FGysSUsPJG2sbnqig7ejE4qnGXf2Zda59VBYnvo1Quv8On/GAurPiEAw
8sQFKgj0p6Qs6Mq23Rdid+KHNLVQSa5Jg5SCnNCVZUclvpcR7PR56G3jruuUt+s/4wpnv/qJRVvf
tEtGt8udGQhlanwPMkIKk4rk6FCG7p0eJpiAxWcoIn4KefWNuLg1Y9SqxMSZxoNDuOTWd4Zpx+Xy
N6Pj6TNdo/prNih0kI18iQdpnguze1VsiTvmOy60U/PdAsifk5R4Y8yu82WaaJfwzM0d7fLe2sVG
ml76xMESFTTD7eB3x2CgHVr4AsKAaaEJ9RupnZspVQ6fkBgkWtJ2uYWiM9CRnI2rt6ZPmvCEqymA
m1JabzFdu01SerQQReMw31RrE5/uj8W5jrVQOjBOvZCdIkRUkjj/xd55NbeNZFH4r7jmnSzk8DBT
tcqylSzLQfPCgikOCIIIRGD69fs1AMoEFMaeVtWgthZPtig1gUb37RvOPWcBGwV5Nvgk6BNeQy2R
6h8d37BuHJANn5LMoPaexTC/5DO0d8LtGj5yVDaTjLIU0I7PlrIgYZSR8FF1VDlJ/ZonbhFFn0BE
wpswE/qdGiIXcOXMZzBBCbgrCTmTOjtpyxvYkPSTUCiBKkITdJPryle08DBQUOteYoGWZ8Eaesyj
InI/6oWyPE3jcsp/NSP9oEfbxe3UjEgGb4QeaVlJk05XqJSWQq8U7JNylI2sc4fG9As4lTeflUrh
1IzKL9Ny+g2wCXl/U4Vc2Eco/PMScBZZ4TVYn0Wuv7dSpFPXSDWSFpoi7ldavIeCfjbrIIrgMAGy
UEKrshFCrMtKkzVdI89KvpfTcU4r/QHomPlpCgjsCwVqeqFheP00miX2Sb5ejGbHHIerM2eG1jxs
i9Aig0RT1pl6OwVmmCOtiZTEFsz3B8ivYM6tZMTWQppopWmoFPE360u70i6ysTcPMyFo5FTSRpXK
0VQIHqW2vThzMxcRJOFapUIYCfITaI4qtSSko61j6pdIZsRLcHOlU16uUlU7Gm2QUKW7cIkqBvJL
4Qwhpi1KV/pnzjdIVGJIgJaHEcpUN7Mi0A/z0Exuge/51i1lfFgRzYErcGDIm6IrZnwPYf3xT6gI
Uf5bKviCoaWG1z6HrL+cry+oieXHgJ9d5Kxyh1wjbsAlPPkplnej+98ozgJU2erktUeGe++jknW7
Ha1EE44/PVmE5Qa1UNO8WsRIbKJPshgcgdAk757Miw9rdbE5deJgfaOaRX43XUUUHhYfUme7PqI1
ZoHKdZKPLazl6bJYZO9pehudZr7zBUdtdWIjxbe0M+PjjLwDAuPLMESaAR6dOYleCFJOAncLQeXK
yCj4o3dA2SDSrO1tqSvp93UYIXmJyZvTCAD2/0CPqYjG+mh7EQIJB08JKupm4G6214Mpvf8AKwKz
/E7u8i4tN3FoAxgpjZF2Gg0wbueIUp4uprp9m6jzr6k+X08/xPOFPbrQY8UrVm56uaZF8QBOtEV5
Hq4oV0BntQmPqZVNKS3Q8698DSL+la0OMjAUNwnp1hOTZEcGwQzQp6/bKZhtQ88c377xtXRxw+l3
XkScoKuzvdzeM61bIi22lzYzICA0SbvC6m4ZqkEXdzswRokEAL6PX2tnmXG+0olEzWCq3W03dv7g
ZmpQdwu9yNdhimaz9hfCc+/AMKPbCpQmXVKT+ZS+UhOQxVkMk+YFgPX0Pscwe+GgQGECisPxdK4Y
xpW/dEr9PMsskEqHOYTCER1fszmWj419bC1iI7uOsqV6FQ2sbfo+01T3C+KF7vEyTHAAjW08wm2L
LGq6vqK7BPRGsf2kWYMRFGbrEK24ssTNBB7kwbO2Kj7lkD/m0P+o6orqsEVDzJ9b4olQ0HoRsPkj
U8fX94lFoE5W7yJbT+9RZs4fWDLxX852GX/S4WyFDnkhACD0Cab3SgSrL5L2a3sgbKdCgKWiyrsd
5GV+4s4IHE4dP8nONvxidm0kqWqdZlMVtoRcdZL7KhaOrIV69fpL7zQE8tJt0zLI1NAwoJCc6bz0
EA8Zfm7Kz+ZGxMtmQG/KQUkDr1+n1F5822Kg9svmi1yLLiJyH7rWXV1ORgSH6mtyBgKHV5w6YO9o
eOf9sPcMLw8cYms/WROEbDll719/zKff7ii644IdM+iuBP3aXtspOUabaj0Iz1mq3VkrCE2CRbC5
VeN5dpYgSgAHY2ETBAxWEWHb61+udqliXNoiDU2BuE21dffJs69mJjqzowxqejr76JNZ+aVxaYcL
7S6e5YTNhmrx8EtjA3UjmGZg/llcCkCgb8/PAOaod9UN/b+792+6e7FtUEO8XO84ChB3CsbFu+Sv
d5wMZfQ9aOl01H+/S3RaQ1dxLVCiDg16VdFil+i0kbJXBV2XotMcrFKIeCx/6A7tvIbrwpRB9yrU
JXzUNO3xEfROEGJAJWgCHPi1RGdFd9TecBRnMLDYV5E/FU++n+fcqHGoIqmlnNFCdhj5f839wfV6
MzqfOc5RvIrPgLe8z5XRsTsqvwHyOZjp+dHe5D1zoLhPdx06bZZFJwXPDGlhx7gk4MdTx/GVsyTb
KFcj49uGdEAOQXeMol4IBl8pFuWRCwMswNzRZZr6s1MbXrrjlXZvLLXD7fQoTgf+pbJFdy2Bygif
LLXVq4Ug2zNMeuqgtBwsfTKQ6dhY0+MBNq6MIQMN/wSYQgUYtgrDgFF28znfJqcBwtzo3W1MaKaT
QgAjEPRYKMt4c7BViqSkbk1K70gJS5qG4i8bygsZa+IMVNEBxLUHhqZ/8EtU1SDX+GiQ9gOoiOis
M7iEpQe9t0LPj/PwgiTDR/IfJYlkoc/qFh8t917VB8eIKnvbnDuIZuRG0Gk3LDCrCxdPcoqzPAeR
HR1mZXiL9BIKDVCXh8g/LIv0z9LVlFOUo2/A5gEbiL9vYWMqZuHhApj1KeBA52AFvRHeTDyO1oZy
GlLbhqljNY4N/8i3yvwChxx8oAJQ3AK+lWyh8dav/WjmH/5vGZfGSgqqm+OqJvKxnGSb20leAird
dcmKT2+SIC7u6FwpAqi7f/GXXh/o3eRnqjHkRyiDtMxVdU/Vvbw2xNzjlsuHye+/UVmlDmNhhFxR
YVUUjqY5KpTNxwNVddEHssnYGDV1Wv2Fe3P00iy8/oD1dL7+O689QT0/5w+//0Zts2uzf3USLAPG
bsOwkRyt6OGEoFJrEkxtKAhcDeiB9tf6a4vg9Ud7w8enhC67BgxIzinCcxTUj48Z3n98F7Yl3H6T
mly9RupW9h6tAYqJghJNbic4Q5zPCl1QzwKQhP1ZcBQ2Ar2LLnCV6qJuyBf2aBY0DXSS5CwY6pDy
Oc8JPUl1UZ3dnwXXHTqAlIQPUn/+b62FMaK5hTDLNILH+xgUTZAj/MxK6IywZxNd2BaEaDFhZ3Xx
pjtzoKgOLpPw08RVf2GfVgL0xLy4n5kF7wG6mp1fy3P+OBmcoQ5bNYFJs967KwGrQJWcdq/mYPi3
VkLnCfZPBqXeo3UM+mitf+V41IZ44Aaogq41sIZEipRvwTDVV9+sAa009RuReHpjSIMxZoUO8erq
TIIKXxGzY0KJXVuL+iTq0UaAIJD4SXYfYOxAghCgV1fXQ1LMoWnQimH170BQAHhJPj5CJ7h/Oqgc
2KXE1Xl8FFIs4kg42Vkc/ToPySM50lbQHeIaw6u88306Z4FjDdkegGiwBNXVOysIR7esayScAttU
Tcj+64fsrgGsJJz8dYqjX2sA+ZzaKElYQVCskCRZmt64x/hY++4AgDZy4ZZIVddWsndLQBNnmKwd
YJ9rDoDd5iHFomrNAmuEhJUijoPq6p01VBHHlTUHmjM0XeqLlFaf3QmOIKaFn0sTXHzi6t0sAOxS
ZGdBZ78TcNmgZZqrvRYccgYmIRl+Uz0L9RncI79AKJbI7ghmwULRBTB54yB3rCJoVpIKnJwk96ur
d2sB4Q1R6JByj6r8EGsBWG57EZAvEKGk8JrgQ+Kq7XCfFoFRgX+lHt8whpSNCIh36bGOWaTTnr2A
JjbEmj30j6SzJoYyhClURMNNiNA5HDEFuGEWheOdrejfLLiN6/rPXQShBmgDardhM6qujpfoCv5G
1NdFrrK6emcQwYxKH446uvQaqSMVhtrq6swCzJBD9GnIoDn9swXozEg7ig6Hv0FuzG7yRp0DwSWj
Qm81idZmL/QvYuJAk02mU1HA7JOKRF+9ujoW0aH/A+EgmwVXr5Le2cWGr1nuXNAEKzPtcy/k1Mmh
DoUfKViJ62nqm13EIggdBLlZ4HRgu7uQMNfvupNDtDkc8SKhwa7noH+ZVAignNpv++engw5DN0lz
hUJ385htT8kVIrMqrUtU96urd/lklPaki2yGOURZh/Bwz/rtB5CWO4QOBCwE7V/9nAUomVVp66gD
CqFwQBfVs2ckVSbaPzkgKbxWV/88BYUIV9IuCJALhwQrob0TbGtoK9BYP1ZWehcy8d5c2ZCJmMEh
n0pzbvOOn56QJFtFZ15f14AOakc6fOYARBfNpchUr/TOLNjUYykyInnVfN7DtWBIV9kMC6sIAgyF
o9oedH1GoAnoQZC5qpM2PQqfwSo60uVmGvvJKtMt9XzgRJ8vSRbWCRDa/jlIOPKyhtAd6gJea7Lf
q6uzCVCkIn0AlZhNalVcvQuciOwN2cDJsIcG8plgL5qtzvmy7xqQrcNZFrFJU4vu3SwAobSkZwHX
QHeoJBB/1Ndzs4AjSbWxh3tBqEvIBQt0/ztMI6IztSnspA+oNJrAUuhaa6Bq/bOIJL1lgwUSao4L
Hq85Dp7WW22UOxDBJsfwaDGY9j6dC/SHSO8FwmeA8IYAWFRXdy2YVKMUxDB3yIT+ucm6JWD+UjtC
J4Oukzt+PB06dtEmuYrAkWNZTcKtj7Mg9KGlZkGcDoaF5imphGftoqJQgBU4lR/hdc92BLhv2cAR
u2BQUsFT+rHv989IKo98Aj4RGOtux/RuFlxZ6yh2BFKhpNrrh+yiUVyCCjLM6KA1nkTtoPbIOtJn
oUl7jag30S5BHr05JTppNUApiASTe6RKW12985dEKgVXV84uUG7AyBo4BbVZ6FhHEixD9h3RVROr
9moVPBUE+1XUuq5i9lAkIFf0+Jb3LQJQXZ3zE0/hRyK+XxaBfOATfrlfngWeEngafmFjEjp7ocIo
7nihxILr0yoAilE7sf88uUwyiQ5NemPNrosEPIHppaOxOTZ7WGeh21LeCIDDpsCAKOZzzgH1Z5s9
QKfMrwNyfmKlPPYDHU6D+cOxaNoJJvlzvUAv/cKuT+Tp5037i+hxEZj21i+KPsb6u2u4s/j/Hy0g
dLXO9z7crfvqe5o/bx7w6Ve3vmv3VLsfngWTzMvGU0hfRONTc5tXXkQ70X/m3ncv8vbx+BgnVuaP
O/n9t9Z97r3/vxk4DzvjipKE9LhZsE3i9sAVcFp+4NCL87aoI13hnMSyIx968+CvJIvbrad1L5j0
2DBDZd5DsrtLsfhqDLX8yHE8GRfBuCxag1foVNnBjyZzb+Vlk/2Ra+Sn9Mg/1/H7crfeo4vz2uo+
YdaDh/YqrNGKsvd/Okkyv71SGuyb7MhnzHgQ7M94AyeTHfj8wZu2FiDi54KkUXrc+TyIkyDfjVQ1
D5JTxA+VHjp+CLyOFanB59IjJ6v2soAtFz9XdtgPT21TDYCRHpgBynG42d1iNck1qkR26IukRHy0
O811fV527EsviFvWo6l4y4+bbeZe/LA/HeBi3+IVXnp57o2nZT4pitaa1uquD+lbD8bTwPfavXV1
9VN+aM4C+M9bK1sjJMQZlh87h10qD1BJ2g1WeVA17PktRk+g6+8M/SY3nsRFZ3E3FTbZm76afM+8
jvfU9IrKD7302ucWEbeoiskPvHp35kVpPg3axzrji0rDW4z/fpLlk5alajBPbzH45WQdjFvHWAOx
fIvB72Fr281BtbrrlLv00ElWTN8dehkqye3TDEFDkc1+my848sLu3qeBm0hQdvjradCe8TrvKj1s
OMcjaUc1Gvm3N/BJrrOJ321friqJsvd8M0GJYzNfep0wQatLVLLD306Th8m78/zJ2VZ3GskO/ykp
X1iIDQbrbb7g6UJs8pKyw98x+5M8n7RciibzKz/2uh1V6tz0G1jcl7QcJEObL5Ms4mTbbW5hrajv
irSX7ES8RjUvedNfPc6d2C/aW7OBOsje99dJXrx79uZrFgvp8YN8nMR50PLcYFkSuTbpsTcJdAH+
bqDqbVrw+e5+8Cy/1o+kayvT9JiKbf10L3f2t79ABkyksMbziZf98V8AAAD//w==</cx:binary>
              </cx:geoCache>
            </cx:geography>
          </cx:layoutPr>
          <cx:valueColors>
            <cx:minColor>
              <a:schemeClr val="bg1"/>
            </cx:minColor>
            <cx:maxColor>
              <a:srgbClr val="7030A0"/>
            </cx:maxColor>
          </cx:valueColors>
        </cx:series>
        <cx:series layoutId="regionMap" hidden="1" uniqueId="{295A899F-FECF-4899-B740-4DA376FFD3C7}" formatIdx="1">
          <cx:tx>
            <cx:txData>
              <cx:f>_xlchart.v5.11</cx:f>
              <cx:v>Sum of Purchase Amount (USD)</cx:v>
            </cx:txData>
          </cx:tx>
          <cx:dataLabels>
            <cx:visibility seriesName="0" categoryName="0" value="1"/>
          </cx:dataLabels>
          <cx:dataId val="1"/>
          <cx:layoutPr>
            <cx:geography cultureLanguage="en-US" cultureRegion="IN" attribution="Powered by Bing">
              <cx:geoCache provider="{E9337A44-BEBE-4D9F-B70C-5C5E7DAFC167}">
                <cx:binary>7H1pb+NIsu1fKdTnR3duzGUwPUCTlGTZlvdavxAql5s7k2Ry//U3ZMkbWz3lwfjiQcBVFapgUykG
eRjbicjQP+/6f9yl9+vqQ5+lufnHXf/7x7Cui3/89pu5C++ztTnKortKG/1nfXSns9/0n39Gd/e/
/azWXZQHvxGE2W934bqq7/uP//onfFpwr8/03bqOdH7V3FfD9b1p0tr8m2N7D31Y/8yi3ItMXUV3
Nf794zzVVfRz/fHDfV5H9XA7FPe/f3z1po8ffpt+1F9O+yEFyermJ6wl8shWto0ZRdsX/vgh1Xmw
O2xJcsSkoIzI3Rvo47nP1xmsf4NAD+Ksf/6s7o2BC3r4/8XCV9LD788+frjTTV5vbloA9+/3j5/y
qL7/+eGmXtf35uOHyGh3+wZXby7h083DNf/2+rb/65+TX8BdmPzmBTLTW/arQ38B5o90/WOdvSMw
lBwJzhkhREwQ4UeSIUoJImr7eo3IGyTZj8jTwgkifxwmIot7XQXR+yLCmSSSKbxfVegRY4wKhuT2
+ERV3iDQfmCeFk6AWfxxkKqyiu7CKFjnj4/tf2/EGDuSggklJN5qhJyojH0kKFJCqd1x/njurRF7
i0T7oXleOcFmtTxIbM7vf1Rrk7yj1jB8ZBOBqRB8qxXkNTZKHUmMBNiyndbYr7F5i0T7sXleOcHm
fHag2HQfTu4rcz883qF30Bx0hKlCyqY7mzZBR7AjLqQNAc7O17DHc2815/z+LTL9HT7Pa6cInRwm
Qrqqww/uutJplL+jDlH7yKaKChuM2MNrEhIIdYSlTSXnOx2b2LfzN8v1N0hN1k/Rcg8SrS9rE0L0
Xuv39ETiiGFMbSHB2WxeE6QwQUe2DWEEYluFw6/16W0y7Ufp5doJQl8OM1K4CCP9eH/exdYxDKmO
EjstmkYJEHEj0DLKxN747VfS7Edlu2qCx8XxYWrMvak/fI4grM7fNbCWR5DogM7gXUYzURqJjjgE
EOCndk5qElh/eatY+xGaLJ9A9eXzQUL1v4CSOLIxkYrynWmbqI8AFCGGsxXaHZ+g9BaJ9gP0vHKC
zecDNWvVffCuToceKXD+klO+dTrqdYi9dToQZdsMNGvLHG3Dt4tfSrIfkcd1Ezwurg9SV5YphGs6
Mo/35l1cDSYMS8rZXkQkBGwM8LKl/XT8JS5vkWg/Ms8rJ9gsD4PF+ffU30vW89U7/0PWk6ojG0GU
BmzNk6t/yXpCUoo26FG1w2+S9kwYyb8Xaz9Ik+WvruQw6M4vgwZiOnhHjSFHoAmccLzTiIl3AYoA
AmfMmI120dvjubeW7A0C7cfiaeFEX758O0hbtk31vHWi63dMQBmkNYxTJIEs2L4mHgahI8YVJeSR
J3iNzlul2g/R69UTnM69g8TpeN2to+jxLv33HgcriJGRFIhC7v/SlEHGsyHgGEGIPdi6Scb5a0H2
g/K4bgLH8fIg4VhFxmz+FsU7YrIp4RDA5MnJq9fQQBTAbU4QFHm2XmhC27xRqP34vFo8AWl1c5Ag
3egG6LV3t23siFGOmS3+hrIB20YogqoPn0QBb5VnP0CvV08QujlMq3Z7n+dQ5b2/fz/DBtynZMAL
ILmrD0wYasmPKKMQN4Cq7bNvbxJpP0Ivlk7guT0/SAW6SNJ1qN+1Sg3ORVKIDSAse7z7L72PgqgN
bVoHHpULTODLROctEu0H53nlBJuL04PEBqrv71p34wxSTAZUJtnFy2C8XiKDbXJEhJKM4wkmv5Zk
PyKP6yZ4/HGYeGwqW990lTw+r/99iMYgxaGKsE3rxsMLCLKXiAj7CIIBZIMv2sbYk3DgLRLtR+Z5
5QSb828HqSuuBjdzV0d3Tf2O8EChWtjYpnRnyyBQfgUPRHMU2j8wmVSo3yjNfmheLZ6g494eJDrb
wOZ/oQoKNCcCRobg5zLAS4CgTCAVNN9gvL/L4+1y7Ydqun6C1o17kGit1sas78LG3Nf1ezKg5Agi
MmiGgsabfYGBwEccAQdH5YSSfrM8+0GaLJ9gtDrMgsEfVbLOzfod4aHQMbXpuKF/Q7cpaPukCrgD
e39Xzlsk2g/Q88oJNn8cZvHAXafRn7p634KoOCI24xza1fYqDxg4YHsEtFWxnal7dINbMvRtMu3H
5+XaCULuYWrPJSSlZkjb9btixDbeBiDa6QdC03BBHEkqpRIvug1eZj5vlWo/Sq9XT3C6PEycznQT
mWj9ro1T6EhB3RNxSHL28dYKA4hYEiKfk6SXIL1JpP0IvVg6gefsMOH5VK/DRzPz3ydDUIGjEB4I
TnbR9oTWgSBu03kI7e98kgb9So79cGxXTZD4dJgB9h9VNOp3VRN2RDbFG/mYeU4acB7A4MxWQFc/
BnMv1eQNAu1H5WnhBJg/vh9kLP0lMnc6N9F7NhRCAy7U3GzKdxbqrzUEQQns4FH79+e8SaT94LxY
OoHny/Ig4Vn+BPbz/UwY7DqgErqdoNFj61umJWsM2AEuApqiHs+6jc9+Kch+QHbLJmAsvYMEw9Ww
lW398x3xoBJaCKRtQz1tf9SMgKxmYtPW8RqOt4iyH5HnlRNQ3IuDBOX0vdNMCbsHGWzugCj40XG8
pGyUBBWCThvoxdmq0IQM+LU8+3F5XDdB5fTmIFFZ6m79+MT+95EX0NBIQMFGsG0/AAJteIUJhZIN
hMx41y+AJvHXr6TZj8h21QSP5WFGwqt1NaTr/Of7YbIxXdCkAVrwGgvBoSUduqKf+tAmlustkuzH
43nlBJPVYbqTz/dVpvP6/SAB746ETeDPRD8EOeLQp6a43PVCTZz7GyTZD8nTwgkin28P0mrd3vfv
ylhi6DCjkgG9v9+VQEIJlTXwNLtNBBCNvcxRfinOflB2yyaQ3H49SEhW0aY94307AzftFwrGBzwS
Yfi1BVNQhlbQAADZ5Ws83iTLfkxeLJ3gsjrMvozz+3b9nkMdNuQKbDJjT/sF/5KZcMhMYMOg2DXV
AGgvdeXX8uwH5nHdBJXzzwepLcv85zuzkeposwGdyceiysSzQCsTUDDQhfbYIDDxLG8QaD8uTwsn
wCwPU102rY26qaLHh/a/j4kh/oJtTQDLblcmmrCRm3KYEFTgx/7mCTJvkWg/NM8rJ9isDjSDBDvS
3CXDO2IDLWREEMntZ8f+Ml+RNmiNAHTwjgGbYHP6Bon2Y/O8coLN6beDNGjXIczL+bA075u7wIAH
TiRQkFBQfnhNnA1U+m0MfmbDHz+8JjnMW6Xaj9Hr1ROcrpcHidNqHeX376dAzIYQDUYJ2S9IlpcK
xNURwdB0BqzAFiD2eO4tW/lLcfYjs1s2gWQ1O0hINh10x+usgIkB1XtCQ4+4hIY/9dhzNokINrqz
qZHBhI5t0jMJot8s1n6IJssnUJ0fHyRUK6AB3rWIDJufoE9pMzdgP2GGEXRjMNgbzelUc34tyn5g
nq5hAsnqMKkA7z6F7U7vqTiQ4SDYWcPJo01Tr9NO6KVlsCGaUbzzSpOg4C0S7YfmeeUEG+9wLdvq
vo/u3rMSA1tqCExswGw3j2Zi1jDiR7BZDQY6yL9knt2HX0uzH5mNNXtcO8HmfPX/x5T9/cDBp5mM
3rpezx6GOb6YOfjvjz5cPkyYnCzdpfB7s6Ftdr/8+ftH2MUk0Yvt0psPeZX8P0e9f1l0vzb17x8t
iY9glhr0QSux2b8GqtXBBI7NAdhWDaAzBRsLYNcbtqF0kG9mB/3+ERQWwzaeDXdHgT4Fm/nxAyRx
D4f4EVMwV0LB9l7M0WbV4xVe6nSAUQlPt2P384e8yS51lNcGrgdsbrF92+bybJjQhzAEpFB4pYpj
2FoHx+/W17BbefPu/wfVv7CSox+ctNivQ5dSLK46HIxz2uX1IiqFOmnRj9jq+mVRMtY5sZbqutVt
fVyJrF3QEpcLVEcIuS9u4x7JIF/5i2hwcbAfBhEORWNEIFJ+KVpv7MFOINNZitYu9IVSCbqQI29A
Bsu3Ewc3+ibCzGKzqPKdOqDKsYrWuFmvGv+nzHN8ZbAty2pWDCITX8bCCs6HsOxql4UGf8vCsObV
LG2LcT623JJeascEXWTGlsbyGK8tedwl/ugxlOR16OG0Y0nvaSaS6lM4tMGx7q0s7lxlp+W19E06
eEwYmjlWkqsTWTV4pskQz/pK3ZayCatmpjpJL0fMm09KF6nTVWXWOiolaeA0XVz+yIYMXTOf6thp
WVXEbhRqNDgysXs8b30Spic11Wkyj9ohTZ24oewqL42XdEE3zyv/c+8H1gJaYqqTMojxommouYtQ
WF2ozO49HptTHOiTQnNzK/Kov8SqHxbCNPWp74ftSW+1lheJsaycVMX8vGR0OMuDcG5FcVI4YYP1
tcXUN0Rj41gwfFR7Y5KGX4nvF8JBjd2trEBbV2OTqN4V4WBmXdT2Z4EYb1ATpBfV0EROP6pcOKbj
OJjLxGI/KpPFjipC4/S2zUa3oSji10gmxXUb5dTNfJld2u0owtalFU5WNE8N/RQHVej02IouxrGc
scEn81Kl3e2AUO/kIc2XPS/sRZpm+bwQdZi4uOKNayjiszEX+LinfjETo7IcOqJy1qNCL9lYdy4u
A34Fd708lTyp5rFI0UkA+71PYOOjPAkxSgPPz1H6taixudVCx3+WHRa2mzRWcVOaaDynOenPaIvE
z0CEfM78upxlJVx9RdraTYe2mpFI19yB+87mY9n1pVMkRbhO4LF3KKl6t4YnzRlN0F0j0XbnsF2m
PbU708xSFqkFK8N0Vltj7pAuonBBNb0O66yaN2gkTlBFITzSVSb8edcmZnDHkvGvNnyIa/Wp5fhS
NTNbdXhNgjh0s3gY7kkZ+KsyC5kn+746ZgVrO7eOY/7NkGGsXF+EeElaHlee7ugQumMt8mHRakJi
R9jGSIeUmSCurcpUO7BBYfDSIA1GhxvfurV7g4TDrLReqr7Cp6qwtT3r4T4uWzFWxslwGp4FCc9P
+7CDu8caf3RZG89i04bzdCB27OTSZ3dZxzruRGlX3Y5dkZ+pVCm4fWOZrGw79udUK98lMtpoVyhL
5gQp89tFy1OaeqRW3ZXIUWQvRKL5MqmrTyrsxh+iHfuZ3xm2VDzWTsQHlXkFtvQ5WMLuWxsOsnIK
yQfkZMGYYy+JqkS5QZd3g6NNJb7nvlCNZ5dVHzsaY9me06xgyx6PnXYyJUXs4LYOs7NBi5o4amjb
pQ64tj0DRiRzY1+mF7bWvHLaKCAXJmXdFa9abJwxD9veGXKTXjBQjEVHZBg7nW61Na8MLlqvqEZ+
zsEcnGahSiOn8dPss1/n5XXU0FrP+pTQlV925ZlV1tp4gpboIpKxvhWaWKmHm4h5SMNxDs+omlV4
CE/a0a5WHQnDy4h0yaciw/mttGvsBkOTeVnRJTMwz2B8bZMkd3FQW7kTsShPHItW/NJEQ2p9LWgw
dm5fluqa0E5GM4GyAEApKl7NGcrUfTXS8mTIcPctkGHqtgNur3Hdlse9LrzR4lblBI0OjxGJW+TU
ZchOQ9XGc9G11Y1N9Rg7PubhFezkI190m0XXYugzfGwqE1zC1r+icNqhTlKXiNB81wPKM4fhHKxD
NcTpzOdNsg5LVWLHxn27qmXWaifAnR06A5VJ6iRDHV5YfW0lnt0aOF0a1O2fYN/VtbLCbl4Kbr5z
S8EpAoXGMwa2eR4PNF5WCelnZWeXM7AN/TIWif+1TVoM/8BDB3YelDyhNHEGpPPUacbQchXKSO7G
dinOcGCrwBEDCRMHGVyeqL6L/GVbl81pDVMOH2A7tmR4mqHKCp2GwkW2WMxMyO9iijqvk6xwk7Kn
nyNcF8u4EOJS0RDDWbM7UhoFD6Kd0IveKs5iH0z/aKdnwSD9u97opRJN5nDb6t0AZ5YnUV7MioLF
54OtxYJpq4AFY08uclB05nSR7M7thiCXkIZ4WTgQp6ngn0gi63vcJeVVRWh/yuySpa4pwvwbcGHt
XUtTc5rAGBoPatf9YhOX/EitRN/BU2pTlw0iAtMRi1bOhtAPz4xu29ABd1qdUln2xrFpKKiLzSjY
rBmsgXldVik6Hyor0l4/Nugzj+s6n5W8TH6wWgTJbFA57Z2ABcT3YmMNo1OnddY7MhQddP/IdFwU
SdRabtOi6ltkwuQzhHAAV7i2WNxeWIgl1wPiN0nv24s4zoJsRlklRjc3IV2ZqOO1A3QSufCTnC0h
xNLfB+3X87qxMk/XCPDyUTxoUJY4/07tMoPPjNqfBOfJDHGfbZxola1kafCZAXMGWmSG0Q3GlrQO
xF2kcFJZ+/CACJKsIS3/ZizMPXvAlLldrIqTWPqWcEDrLObQofdDt0n9Lp9ZusyuuxDV5zqOhyvY
+hrd9GmLqMcNpoFTpcSaN8ZcB6oDZw3TmVahrUOv16BiZ9FmOI2nemOM27GI5o6dsWCm0rD1/HgQ
d13clz+kKovWqUZLnQhmuk2AaZNqlsVazQY81sypumpcypgL7Sjd8LM6QyNziihtiNNboygdEcft
WYlHu3A6sCOxW+XQsONCeFJ9IbEYrKuWsowtGnD6V6C1Y+cgeAb8mdIpP2njCjwBi6K8PE5KuJ9e
3/mhD66VQfylUypv+h4zT5fCMvB8DfxUVgkY2lDRYiE1T+NVFQ5J74Jpz87jXPafK6LKa0w78b30
ZbzQPKhqJ4kS645h3zqRWpT5ojRVn7lWkCHqhHgEl1GKsFlEWYEvSRSE2YksInURNKL4U+WIRW6K
ArQsZJwiN9et5RjacOT1TRnS+pTLgWi+DbJ3idQuyt7mA3e6GCr42N1Y/acf/3WrM/j7MO39+Zeb
qfzPP8Hc5u04/3/7Lhi8vaFAzfRNG2mePguE2Um3SaVe/fCXvO4xr5lkbttvB/ibg29L6wgkYpBl
P83+/0tad7lnF8wmYdot3KV2m3m/alOE5DDAVG52uz4ndzC5FCvYegTJC98MDAYucpfcQUvZQ0MM
QoQCl/nQxvSY3KkjAQ6KC7yZHQS5J/tPkjvCN9nbq+wO2tYoFZA8MYEhMN1kfy+yuzSjZswKNBzb
Ik8GD4L3CHt22tFz4veggorEGILrLKqyeVfzUjnEVNWSSY0RRKRVF7thiizllqZObS9UNofHMgka
r1J3RVv7Fx3nw2k2YOSxqOmxM2aQ6TqZZcwsxmCCR56ChbKowRbE2UNROyT0MZlVcTguLEz058oM
1ckQl+E5hkn+M2GN4yefWDRyWCrCWaVQEc9gTkN5EyRVnx8jcNLSwz0S6zGmPHcTrCEO0jDvDxS/
UImXNb3vNWF+DHlMdG9hHNx1oxWteljz1R503HjKUuwszFIfwjFhUOPAPE0DrtcOyExbnX2pZJCe
tlTFF5EO61XbGWuB/Xh0feQzsBt1289k5yeQGQRx60LsE7h93zWOVXHjpFmmeshnfOS0qU0/yQpu
M7YEhBENCdFJzoNmlgvOjglE3DMwJ8phEcMn3aiyy9qifF7zMbtCY6ov40ZWF6EPcz+cFhLRE1uQ
wo0haXeTLhRzogiq3UpmK0hoAjQbBO9Cp0qKMXZzG33BQtRnjWZfjR3UN9iYXC5k5SsIg604KJys
kckirxr6uU8TMoeoRS6yIoh7tx19f8V0EnkDRYkLHWUjBNetuRZcy3jGuW+fUKtDfxqL5zOW4WvR
XmYqzT3TsXLBAnTJmibSrtGEnmPLNN/wUASfqoz2F62JbVdlfGYZWbt2lliOgORlQfM+PVFp5Z+p
Is6vbFSzVcLIl6hj3Es0SryBN8M8h0TlZmggpuKWnR13KHORxrWbJHF87TcQ1zaWEZ7fs24J4fUi
iamcZazr3LBB2vNHmNjmqFb7x7Hy7XnDs+RP1XV32FfWXDPmayesU3wND3ngmL4vl2bEmTOmis5g
unTnJZQwj+f2lYanzYU+hVON/NDJZMk9KzRfxyyynbEX1jwET+nYgwQpTWi7QRP4wF3g6CRtQ+sr
VNKDZZGG5bWdFsVqgFjoREhTerEVDhCB962bsio8p20Jzw08tp3T84EsCgiCnCYPIy9GzE/cgjf2
TGK7vx662nbaIGI6WHCWDQH+JP20j+ZG4Y4WEN+OjDde3IVBKK873qe8cAdLyeaGkMTubmwDm5GZ
Y5dJiD9jBs/CDNlxdMorJK5qCcHXl56NWe00OE7pPFfaipyURwOcv43OFXiqL+A8NXLSGFetW/kQ
zM0Y1pb9tVc0j5edJiHELRC0w9XE4PDzRaWtqr1po4h1N3USNeDtg8CK6XlCURt/SyBHG3NvbJNc
jE5oG+IOBVej1xrSg2VroiD4luEoSN04xBHgY+kMHs8OIv1ZP4w4CB0c9XD5shtE4KXgyOWszGid
BMdDLdm3RuddfScShRP+De6RalonbWp9EtU5tYFO8JMaYsWc+8kyRtqGNCdETe3f5knDBxeVlHCX
1BVEksTCPfDf4H7+z1P/goClFG0o07/31C/GDj0zsLtVzwwsNHAD1SphguUz/6rQEWzoplAWAQ/+
MKviyUVT6PiCnZDgMGHeGH4gWZ/4VwabJDejY8HjwzAfGAnzn7ho2OA/ddHQpwElTYbww6YlOWE5
xVBRyB7tfGkBR4OLRSt8cCgz3+o64kAwLDHkD4J0ZzUZBjcz5eBh09OFCHxxXGYscnzbN9kMJkbj
cwMMz22foGTGI5R7QcCN7XYVnWUB779mYMZKsOU2XasgBx6nQKnbKLtzyzBgM+GLn01e1MuWmmBh
A0XscZmULvYT4HnGulkMLUKOUJRpZ4TIf26HwFik+SY7hhTmKytKuc6Byls2PTDIwOBB+iCEh+oW
uW0cBRe48uVxPkTpLQlpGzmtYWBeQXH01xA35YK01nhi2lSFXgBbHX/4UhRA8GVFWjpZFQQrXQ31
pySu5Vkfj+i66Sri5am4ahusViimpSezIPiehiZ0FE3a41E0LbA0pe/4MaoWlfDz4y5iblLR4UoX
WiyrnORzbiWDMzYtvsiB8Q5yyPF1n1xakDo5widANg+dnKWB0U6TlPZNhWg+60qGXDBe7EzFvVk2
ZrSOfWvEJywJrZPUQJ6ckHJ0QysePQM2Y1XyEEKaUloWEDddc4ujgs0ItsVZ4Gf2ghU4m5OS2vCp
ZrwqWmJWIrJ8J2nILe+z/m4AWzMzXQxZo0jM1ZhAANMNPJ3zRvcesAvDNYti8aPxe7fIh+8oi8wC
FzQ+btqALKAj2P/cykjP49jnP2XEk2HVDCReBeCBIZEs+hDCmDqbySxtPSAQ5bHhVTUvOYEoAJrv
Z7ClCLhFWadONVTqh6zy7s+gG9R8RHkv3dLP8tlmCNYVGzqTng1x8QlI4/iT7PWwtmAfBXXy0UYr
SyftqbQQcXSGAORIhUArBNI4nPjSC8dEnviI5xcUt3qVdvhTCPREDaEkK49lo5OrXpeQa+W0vSCQ
55+yMuK9U6QsrtwIW5k4bqwmGoAaS0YgARuWJO7Y9N0Jj8Z5nAO/Be65ovOQFdIlwPeGTqlJdjw0
EgKnUdmBQ1iDcjclwHPRDhJuLy4D4RkMoUNPxuzSsuxjBW4SaPG8XFWcrHVaCv+spGkfnhY4/cKj
Slxn2l74UCeyliZqmE8WaU3jRDit6nJ1N7KhjGaBP4wXY9ubS9MQmd0BL+EDh5Q3QHfWzSe76Oll
tS0hpIm4Zb6JZ2pTYAhSKDV0WpDMUQ8ViCLkxXWxLUxEmyJF8VCvINvihb0tZeSQb4uTfFvpyB7K
HmAo4b5nm2qIz+McKiM68NG38aFggja1k/KhjIJsSaCmAtUZfJU/lFqAMjKuHY3KgW2ZkOtuSjJo
U5x5KNNIlUHJRlUMJ27fplHhoFrFP4TlD9axzFukl7ZOO8vRsmkSr22qJHD8PmzYqgsy9TkbCnud
YOg2dKASgoMlDmvUOjnw5Zc5ZPE/BwZOfAEJTVsci6EUuddakUqcGvu+muV2Aqcc06DiTtYjfAtM
pM7cxKRB7KCuiBZg++CMdeL7qUOUyUIvC6KYAv+qcn0htnn3sM3Ck7Szkac32XkgehHMUJjzi77l
/dxmHfyI0jZ2KhvKRS7H/nCbdpKcVtwywBnpqkTumKluEcOMxVWuWLlMIgV639u+Zycpq13SULFo
MAkXOTBdCx1WyWVO0rMxUFg4Fbb1WR/a4alfFGKuu5qFTrr5Sjonb6Oi9Jq8wU4dc3IiRbWAGCXe
6GoM9ivg0awKNLXmSEToRqSQVXECQa1LO9tyuJXn58BP6GvZCn4OuWD7DXh0MjiEqlNgQKmTlhUQ
3j0LFnVVj8BHj00KPLgZh7tyKH+Aj6rOoemDzzvhW27URgiKAahEN8GI/XmPYvnJZoG5YszywTnk
6TINhLnQtbTmqTWgkzZH/t1IuH05+NgzggdLMJ3+cQYf9TUROPIMMOjfWlz22ql9UhwDP9qfilGM
K2YT6QRln3hFN8TfQ0i9T+xSt+cs6OdASTOnrxFkRDXQnoUTA2M0iwd/vOQqhuwyUQuT5sWnUeh6
OfC2WeAqHxd2m9mlE2PIGkZjtW6X6vAC+sLs2Kt6Ik+B9Sogh6Y2MO9AgHVw/pteMdshOAod4BTD
y2IIOkikwmTGYgXxOFzAvDBJmzq4YyGYxpF9pbSswBfaqli3ktQrLEZ83zZEz+16pLME+/iYm5J+
sXo4H1E6gJqECeYxDGidVXmdnieoKz83oIerpqqry83XepxJgXN3DPP4LAn7aFHSsD1PtD26Nkn5
cTq230vJorOBheEXXzfo3Pexgg8xHCKBbIRMVWrk6oyic9OHWe1GoPmXdiz6BZAe1VqKHGgBnni0
H+urytg9EOoZlGszZdRVwsPxFMeJ/tGZAAozfYZmyaDRMkTBF7/KuYvzDEHwIIRjWQOdRSSppIOw
9bXPfTRjVVCs7ChCp9QyUbrx/qXXW7TwGA5ZDEW/+pNFmlp6jQkMEHeinykLaiym7TnwFTYS7giZ
SOTkAandMpNEcAclUHGET0OdHKl0h6Zqa0/7kb0mvYSYgoXx6AgUgyWooLCTgVbxIRQ3tIplAC4v
yIBhuzV8KKKr/4vv//5LN19E6jba7HX5+/j+aZ/XX9Y8knCw1UlsuhcohB8PVNsTCSfgOwY3308D
RMq2VeIFCWfDzHrgqQH2p7xgR8IBPwe7omAfDoN5TtuvgXgkG18xqtBTsvv5ZYfFpMFiM2wAdjFA
wzXMXd1sIp1QcJARN2OkpX0spakd6DmQThyU1HlxT/acZZMlvCL64Ctf4BqhMwTahDajx18TfX7T
loSCvz5uYuh7AJ5ISUf2vv6eA1F1mXFBlynURqFqO9bF/7D3Zc2V4lrWv0gdTELwCmf2nHY6hxdF
OgdAAgRCgKRf/62T9/aNTNthf9X92g9VURWRVToS0tbea9j68vbY5+/1YnC0ukBXGCwbBJjPplin
bWtjmeWHKsmV3DE9rZvFhhgX2cYHAZDvW5V3Q15MfRNvcF80Py0xfb9NdRqDoQ594WbR7M2StWU8
kvE0SwTaKRM9KUXLaWmcHrZTVfkrFBT8Q5e26+Z/MAn0/UYXrzw4qxOfrWCgkyHujM8PI6isrU2U
33WkS44NW93HERhEyUPJ4i3p3FKGgR2+rPmcoUyoHH5fk9vbFHz/rZoyRLHFN/s8r/1uQW10tPki
d9myhg9dM5ud670RBen6Zv/2HFDKvvgOUPmhRU8GGzm6Y/69CaYknmfH1vzQxMO60QAPC7toqDsg
Tnh7JCiTXo509qGf3TkU0PffI1HQ0aAxMNISVwHgkxEfL83GkzbxeBfQqntHDPTsEOHxD8DhAUM5
ji1+br7y93hROPV9R1qMVzX6DhEF2cdc5XjE4z+B5fZfx+XPo/rK+qEMT87vkQEOiJNn65drhAsk
otlBQ08B6kf8GuK8Ocgpe3h7oN/SpWfHlULVhcB0jgsvgoKo4GJesQcPkQ/bo2dTtK1z7Bnn8OFc
F2ukBzVwZKUM6MWFZpdDi5s2ESH/gFrDX3SUgkZ1KYC3dKFTMYQNcuIljP2hagd+Ui1UGQ325sel
gkCjhLolQcoqVq+LpMIgdkgiAJlRc5iidPq0pr45vD1JtCZ4vkvQ7ev3824RywCYULQr+JN94BFv
59pre1hFDE6gUusRqMV0JKOWOyWnqEhj9cu2mpyTX11g84pD24l5t4SD2clB62uwr2tTAIHbjGkP
MDuSzTXNXfKVrV33iY4pINI1ug/zbsSdvbZhqVMOeCGQ+a72eC3aLLX9WFc9cIKqcXtZ7UKxVF8R
zuQhNZSCgIvoYWmUusDtUh+6gUfbGNnygfS5KxVtum0Nfdp+ilX2oDkVR0FEt+nDsTYFUOjvNWRs
AGZkdUwGv9wMbbiOBaRKySXA4Ha/8JRuUconZZoMc5nOqWpLAxHWQWolH82ECnME7d93jtwgB3Q/
nHNTkbW12VaAHPeUJ9BaibSOSi8HoMvMJ3e0joOHYZ66T6yq5a8hrJUtZJADI8p13XPoQlBpq762
n1kGOIN1kT7ActIehRP20o95epO2MtuYrOnzIu6a9WaGUuSpFy39FozTltgc7A+XP4kk2RXpW0ji
qqbaEqZPXQfepU3DEQBHfrQL6a8VH3gRWWCoUB5pUhDW78HcXJ7Xc6NaMZTA0kAeqXUqwi7+QmvQ
NYmtg2Mlu+4y4YP7SFoJTUwIBvg6nAmSMLfUEVjwFqBut8b7SOXZERlz/E3zdLqFYGnqjyaYke9B
dvcgk11fD9gRSyuLeYzjb2rUaifriGziwWZdoaJef+zdNJdK2hWfBiqdyarqsLp5V9fxXcS7eYvY
thxNq1zhoPfICl1HP5ABdhudhsOd0+1Vw2ldEqiqNkvVzpuZQ8GBFHkudRCchkhURVAlSSFyW933
orriVfq1ti444B314AMHG7wVOv0EPcq3qOv7zaonURKR5o+G8mwXax1eMjuvJ1SveaGgSipBI0Mi
KEZSAE3jQOFIjRA1Q6nW9aJMhLIXJKvyvZxsDzQ/41/IUDv8GMvBQMikrGWsVKGDccHmWla2wTUE
GWGVpT24gKbZzFUa7fU0kQvqlbo0BOm/ttR9E+sU3KEbHcuK3qH6L6DBGW48+A6EqSkcL5wLk2MN
4uYQxk1wYArHJSXI9mWRj5GX8zaCgKgA9jUW3oB8RzHYf9dLUn0WPJx/pGxyn+NFr6cuy5ajXHID
AmNILnVAhv2I0rykPFiOc4jzRRx0iHPrXBUXgWBTeOybnPlxE45pt+2CqjvrBuzHZAn6HdDl+hjI
atgmrUpK4WYOXHBu9mE69peNVVPRB2AyqMK/in6WwwYoEiQ2A4imVM1uT1JAUuMUyB0Xi/u1GL2q
68BV7YYPSAr8AmJfqwh1Z9Rlm6bCzRF6fq5852EbLGu0xYz1iaUm2q7ayQ34P3fhTTB98vma3EQ4
qNeuCcZ5I7lJa1CYavkZCr1u8jbwByeE/l4zW+1S1bDHGmzEZQ+s94EEyC9aNdQ3Uq7IThakfEqt
QZFWucCvawH2gqEJkMwEqfwAac74WYhYbmTg101DkBcSOrh9K8P4CL5O7oYqnx+Vmdrj2NDphyd1
cGhFgtijz+qFAelX2ip+8nmC3+Xi4TquPT+xSePmWmMWlnjDS26EOlfFesHMZVPfQMm0bugcR9vR
+GibAAO48WzgUyETj/8mytvpU5VC0THrGL9EznmwXxaDKQEuBDATM1+VRgq6jfOa3oQIDKVHX7H9
YCJ/CETalpAo8RNyFVoOPM0L5JH6tKBhXhHGtfuFHHh5bBaNuK6i8STQ/bItkNtE+zDoxj3vCb0w
4J8+OAxQb0iLm9dzNuJnu5p+XTnVQKTS2nwI2IB/Av/9QQfRuNFQQ34OMnoxyVDs2TKq/SQivxbI
F+MLaoO9GREUQpCr10s8JruhHu2xkyCKllbUOxXzeqt64MCcROVqTFNQudItAJpbzft8gc6oWvZ6
WFy9x/Iz+V0n2VhfAmMfF+xmagpj+9mBKNDBRkMzCtoUSPKAyOqmCthhlNTXdo1s54+/r/f/I6Te
IaTOdSESnf/klS+kI38ZAH97CP71X/y7XE1T9LVP0a82hpYkg/gDue6/DQHwr6GIOuNHIeDM7ExV
/bdkBC9K0Qy2XpYHUQbDO1ik/65W4/8KQG4Bz8Cr02jmhTd0/0G1+iIFxssTeDYZ77egkEx/v+Hy
Z8rmwO3ExhF/UBzauC11V5mA9fo/q/H/k2Xj5VK0Uzg/Po+fTH87Ev7QpPB1bkkV5f6w8LiQPiuI
64ss/fm/G+U80T9Ggb7BWoqc+sD6rxP5quxPQ98pSl6u1d8TORdJfwzBGpVApoUhZn/HgjvXbEb/
9PYswH68KLXQwgXVHIsi7IwQ7yT+PcrUkkFUy4jkjfT6u2JpsG6bANcKCj1/oFy2H+Kg46egRQiM
IWXZ2Sm221TYcO/ssu4bpNGPUe3jsGz8BOTSsLuIdgvkPItdL3OdNjvFET5iY5dduHB+D1XhXBes
m8WDk5mFAo+JiyldWJmp4WuXDRsBNGPbqnAB4KDPYu86KAik8aDdWX0FIYMr5DirAvyHgm5gFsD9
WnYRwL/xBdQMIIoasfUqGEl6AX04tOkBmbY1ocuFqaDfKaQ17QYmgvlyzjv/sTH413pACizY+D2N
OnbiTRdvMzIuQIp9t0+i6TKRkfloe5fcrXwO92Rm7VYhczsmHVKRdg6T3SQzKArtEF5lgey2Ik4s
uBy7fIgZxCeJzMwl88Jtlc+AfS9uCq84R1WlgN6WlZrrO6QB6/fcdO5u8fE8lSm3rGQLvBak8T9X
6AM+18OsxQZKGP8xXVMab1YAulpb0kIolJhfZETiW1rRmsc8arJ6Z1OT3C2wCpTsvMA0Ca+UoxHw
ItMNZepoCqE1N5dtymMDdTVUppz2DLKNCaxKTg2DplOQa1ElP80EnefqzPxDnLMgH/3M+5x+sRGt
ymQmzWcjrTgGbsSS6HoM9/2a/PRGaVA36+gPYoR3QrQDPgLl3jzOAf5/HTjYUlgmT11Op8eGOFYi
wWAXHTipq6Fb+TamGnYTaDzv1jYSxwrE3CbXg95Bpx7sYRDwsqBpWpU5d3ybIRsWpW+z6kRdEh1g
icEAkU/LcRRmv3YozwQVy71Ufr43A8cf1vmEjZE19K6toJgNWi5PqOQTGArUvF3QS+Qmy7GcuH5D
vun0EG0ixM5rswLkP4oo7XYgkpuxsGMTcqQbPPwAg0F15yowIufsD/zh2tCbqMV1XldVsA8TzZ84
w3vz2CWEX0drrqC7qhmbz+rxuRCcJzeuBg3tKpeW1lfJyQ16vBwJCz+EnV+OaT6kt5zEZA+xc3zL
wq66XBP6yLvR3xmo0SHppUtwmGuwrMdRA2eeZ9vaEtkTfzJ2bqEkW5UpYjKTvXJ19isRMvtFKm7K
iUzrhWZh/lTjQehtNY9JWACwCaCrMnnBUTFhPTiA703o7Y92nLCSwMjbbV0NwQHpuzt0WR5dtlWV
PARW+i13AC0xGA33wPjBIsFq8TmL+AJzA63vkDIFqJdBImyS2TZlw5olLjq87/o9lJM5jd3cXc+x
hcU1jvurHjjNDewP8UObGycLWETI1o4hvVijyt3Gi/S7atDZrWh0/w351gpcw9lbK2pzbacxvQwt
c1fTmNMLOcT9PhzpUg7OpPcDaKmN8c4fRqA2EOEFEQYYw3PwaiMOUsIHrC98wEG29sgwN00WK7io
IFlLmtR0RQ1C537Ui/hBfTodwgVBSJJu2mNr0A2IBLob3DDtjQIVuZmGZtrgVoG8PEjGixagiShq
NdYPPuqgwK4WaMdxaOp0I3IG+wnr/Qm/tnqIQuVPTrrxAlSrK1vKm7EUADQEVNMiP2bIGHZQYacb
llT5kU65ggDQqu0QnN1ctWxARaRglcssFn6HLMFsAwelJtFBi2mMmdtB1AyJJZ85bEVBm5cLN1gH
q7wtIoiWb/tWj0/raAzC2CLvUA5l+1oErjSIAl+bJvdbtTB2MDBY/GRB73dRhdQ26sN+v6qmBaBM
xIBnmVT4BNPP5GAQa/ivKZ/bRzfZ9SYPA3n6/cejPqX3MBHpo7NVF8FOwNab1QsLTNeZLUBR5cCH
4cvjO2ZgdKpOg3bBkI0fZAKvULKUkCXkUxG3JniC+Gv6xKyZNgut8UcTHZNtA3fOVQ9xWhlNVfQh
6S3/IpJaPS5N1+1NPvd7Sj3fNj4M4BiEQHAdg7wM7CxPqOy+wWNpjoBTMwljiaCbjMvgAHuCRPDU
y3UOXKGGh4wSIEx5c5VKuEJCYqq8cKGyB0VyeBqyAcUT7AwLKv5s6U5iCq0smErNDLTO+4PpB/zg
wKb+kDcyvQ/hgPpspsXfNcmETzd0WVPSIev3bD2jeX6YMWwjV36yHpUnaoelhJ6cPAxNuq4Fsfj0
WezDS8VifZzbuP4BWR8/yVak951O6QUPVb6H8mfaQFsKi8QI7QGUH1Qf44HIxzWHdazvx/Q+H1Oy
pYnOywy2iH0l8+as1fMHCAVh7gPTd7umjGyhwMhLlU/QsfPU3sbaJd9C4G3bfsAGh0dBnjx2dMmC
xEBjGfQ/Be7wYzQF08MkU/+IjVTdpjWpboyYcyAi3QIwbMr3jR56iFHj9LNBQgpBYRPxy3btK1dO
XZ+D1Cf21hjp7zwJlp9Lz8nHDrUjbGdGhJuMpP/+TtJY/ssF+LE2idddACXNNW1a8lBxiSATS3cS
0HFsCbXNl36esrtcLXZHYFj8FM8u+bRoknwSqIevcVOlu3qsycY1DYGmJqkPjHN15SuiP6ga+pZI
992WyNhe/151Q6EZOAP/N5EMdkHfK1x8k7igWoXQlNSq7Ge4nxQ24s5SFVywse63fS7MsXMm3g5j
F5ZWBwkOMcvdaY5ce8Ozs9QB7hlZ/t7LPgv9XU4SSDRQb1z4rLHXbOr5tmtZVYYJrFIFpb28CUbR
HVNn0885h+PN8ACEdNbgMoRUCZ/fj/5KTspfheN0tq7lMaSzTtYIgWH4oSbNk5bOXiMoOCjEeH/D
tPebRtG5Ktw0uMcABhAKEc8qtn52046FMr9scycgjWLiJob4aYdyX56SuaMXgJxhMmUr2XI92BsA
dbi6WQ1zMRsViWEF7RhAESjDmiIL63yLu2k55hp+sYIn03C1mrYPy5716gEap343I+AgB+oZnKxJ
ZG5GWGFKPadLWdWtv3JrOJxGnq67OAqJK0bZk4cpCJQuYelCxpzE0GcvCBtBNeFoGjoIWCwbcPrZ
Al5uHJZ+b8K+fQxmbKduAMIBFiB8AqLnrpIOXluoiIMnl2fRXNhGxQVJJn6qJxzMBpTjydvV32nJ
2CldE2hiQV4dISJZBrhvlgFCtjyFvcQsCpGun2J/F6QWZ57EQBwhL0/tQ0LGykDOUy+XsyGi5Pij
t8DQ4alTfuSHKRTJvglif4S3J92voF/OM7phtQVGnFNI6X0TTeXcdPeRlVDygErb+qEme0OV0QA/
XPTV9S4TuBvG+3iJHQxuDbmo+HI7wy5dKJhLYR8iP7PRsF2Y9J/juQ0h6HX8EtOQmzZQiJy0mvQu
y/S6VS30ZZw3UOYgL7lIAJrMALYDtkWGWJ8GT7vS1O42GiAIl1PafWc9+T55emOjKd5Fdu3Oedt4
hPUqKiDcf1hV7aFrJ9UB0WqPhTjzbglUjRwW11xmn0kfa5hTz7BmM418k61VBUubNpsgM+TYU4jr
WjZgvrD5QbQ/g11CxO6v7MCvhr6uSrlUYCGbVjWFiqH68F7UX6t5oQdpw/ZMS9plazOv7ockjTws
f8EIk2pUX9QiHW77Xg6fSSX7Ard6B+PVMMMVwdJ7FmoYjSCnk8d5cf4UQY+0T9p6PpBawoatqjG5
TTLtb0WV6vuhauR26WbmIL7T3Sb1abq1TPOS67ret7kXu2WUKMmDtjnB1u3mIjTjU659dxHmJD7A
g01zvVlVFa/DLputlBdT/4T0Pvxi0z67CvPZAM6NqLpbRgF8PgJ2fMu9U0fj6nwPtfm0MxkEWFEH
PV4hgS/DAqbxFTewtj0ldTJCyFJ7d5OERtz11Kgd5HX6C1ThXEKPUUfXLsvNF7jB2UnCAPqJOwak
euxhLQjON2QadhB/1Vl9sH0/X9RNllzV3WQ+wbhMD9aM66ml1XKxAuL9bhIBOX0d4uOiMQK/XdjQ
/egmBiUpujPhmS6h4FqE6fwUyghIsakpRExneaFb+gS17pTMW0dM8jHuWbeVnIayaGAZvFbE/ZQL
yz5HivXbIPdZWVWt39GpFaVYOlcgx/O4CuuunouZ2HWTOo1IJlpxEAOwwyFlAT4vbtuTQ1WxUXXs
izXMNtU0QOnZdA+kbaBjMWMBLBYGQLT22IBNQlEcDp90LOKNBIXdFEHCgPtSZMZ7lafwackOwLtv
o6PWHKnUtuocr2B+lEM2k0M8rQQCRbCk5Kcz7QxDnKbHcE6zR0NG6NGHOdujilmLiDT8YxsTc4lL
sb1Fqii+2TBWH8Uox8/DPFi2HwgkfEXDx0bCwE05LaRESpOAmr9Dq5i1h2+jsV8ldI0LHJyrOC3R
/LNasxU+mSy8tHnWX8TIbL/3Q5CWjrNpAx3ttVcLrN9TTNq9kWwsV3yqS7kMcKXADWiukyirrgWS
oUIkrZi2WUYhnqxSXk5aRB9w/n+YPoCPFXdaXsywNRYxN/6Uq2m+lQFAhqRq60erpxgXFwu3UBLx
u2mI1VNMhq8gy9avibP3fo6mZMdSGBJJv4Z7MXpE9oHEJY5ae4/HiNAJoq5H/YEG7dSVoJR2Kdwh
O78sc0Gx4w8kU8m+rlN2GcnUIbjomR3rLkdtKqLqCQ0qwB8gEsJ7StDJoLLsAaUO7hPoHb7yjgUb
YOqfEphQLoIhjPb4v0Sb0Y7mHm6fH6yFsWdRxj1Vni+7RcIYjXVz4irPPdgpwMvwRGbZHp0crAa+
gkWJOfvEljp5aBaFtgRzgwOrc/hge+RUrk7zHSV0D5VbdIsa5BEBWd7YwaencQSqbVaTboe2599U
Ln3Z6jU7kDEW16nlaCNACaqYSCO7RfONsayWtf/Qo/0AMlxy13WdOZrMdXe8IektGwPow6E0vA7r
Jf4VVn1fKrFCkAYrxon39XzTU1tftlTS+2QQeV+VznMyf4GqAy0P5LTvEG63ywBNlzc2uON8hi5t
BUcK1ltBbB639wYRt5jPsrc8X4K9bueHava8sCxIT3Gl3N6s+mud9+wgqho3FhLBEwIpOXRxvlwi
lWOnNemqa4jQJPJf1f+ajViaTWuGp3gUw5cJ8looeKuxlk8qECK4CIeZX8DbJTZAS1Zstil6mCNi
XUnyiObXTaurCC9VjqMtYq0Guht7C4Yuq3V+3YMefOi7vC866vJ93UwQ6wHCeoDW8ieU1TO8qUhV
9BjrE3iY74yiaqBt1IFppiiSxgU69FCKY9fkIboehAeC1gonnH/6mXXpI9TtroQ7qTogK2w3gDu+
T1EzbyCN5SWMxLeRW9fDbNNvDCUIRPKXVAd3yKFSIGeAicichd+TvF0vEkXjbTrGAFJkr28qiAyX
nPBfNUicWxqQ6G6y+a/RJuSxwtH7GEVM1xs6qRHGKQ2H3QRbRUF6qvZBbkHxNWO/SU21FBka0qCX
6lug8UsUFF3dGE3z5PcLVOwZ1gqPUtQvJNOHFfxHsRCAcc2gsCfHPerx7p8KadCgMWA5WmSijyZ6
AT7DXJmlFnkS0wenKloEE/7WdBAYttXQbt6e2AsQGUOFeNoJZpIInU2eN7kJpnQA/BhiYnVWPViR
4MoQS3gFz4R8RyN2llv8JTr5PRSemUTLIbyzkj9bw1DSwLUxhup1P1/K1kAAoQVSTmxeCBlst1cL
Ntc/n18UotsocDh6trr8DV/TBmZPoprp4CRWMUrwt1QDskNNmrwzvxf9gjA/HOhzd9MkSJPnCi6J
4O+HgehD5+qYFy0nAsEtE0cZAdFsAX9AjRsCQWx9fTW31r4z/nlXPF/fKIbID83uzxzNs13jqmSo
QTVPh6wjAOB7TDAd149vr+dZWfV8EDwFBlIxOHNFLPp7PW2I68Lk0HIYA+iWrTWyiIrF/LqNQBZ7
F9limXO7VRpJ8ttDv7Z/Yqiv8UQ2yBt0wPx76JwmNqyiWJ9BErcdYgrrjjgDwYwE8OfEFTIwVxu+
fXvY8w55MeMETaAgY2ewSoL6+pNmiac8VazBsGwU7Snslo9pDsivSrFrc4b9+/Zwrx3IGBK6IIFd
DC7sZwtcQaMfksxhuMnQhzEa9yj+0b6Ds+CdKBO+1EdByoaXLKD/ogg0wfMFhafqX98y9fP6ffq9
Nx2ff1iDvUmmNrwCpBzs08wH32p+BpNWQPFvT/e1TQvhTQrVZhxBZ/dMyQdFo/FrFehDzCqoitBh
5QomnPGdUV5bVHzCM30FdWr0m+T6gypLLE9m+IMRUM9RYBEcVETubBEm0AX98wnhWWNgIPCxgWI8
/5Q/hpJ27heHtkCHdR1hcV7V1zRTeEDtrdvotUX7c4xnQa2hJoI/AnskhFrfp3qfZN2/9OBohfC6
bPjVzYH9B90jtiLFg0B/zyPPRQZzm9GHAbnrVTUH0SlSUPL5ZW0+1wQRZoR35qbSoFnQFSM4Zhzu
1Lfn+fLooUk0zFqwawUQxj7nHhM6zDFR+XioQigSDXpVlWsox8uWCDhXhrzfvD3ey3XFeOzcgxIv
icCT+ezsjSirMjfE46HrLRKU1N1BYMHeSSVe7kWIfs7t9gDtRjEeKH+2sFVovJbteGhMhVZgg2pK
NSyXTIDLeHs6r4x0Npbi7SC0QoEO/dk2yaem8c5l6oDQ1iNpmS5ixx4GLR7fHueVzxRCuhxAq37O
jpJz4P5jy6dDJ+NcM3XwTbDV7TcCGbWQfQnX4+ntkV725MvQAPCPoZ6FC2BUKYeaXMFOmAO475Oq
6FZmTAGN87wdl95/dBT5GJohcr0ZE6D7gR75FzTJIFvIf8xWgP3dRxNgtE7HAMC7xMsTzcRwgrua
HKu19le8RR2YjH1czBXYItRVZttGRpgTW1p7vaoZCLabIfwBzAYDJBx970w0QeeOZ7cObnDweujA
SENogZ4dv7b1JM77GWs61eZT3vXBdbhkH1yaNt86P7PT3EJkqFv+RVtoSpl0wExsekyhQWsomNlw
HCTcXB87jsIIui60dOk+DGt25TmApU7JcTvJFXhjE7OCaxHDVbkq9MpZInYigswlNOjJAdz2ujEm
iyDFk2IDCI9dygRaBiHR1sYiXm9yOIw8q+wmwQxzrFaEpkK5n4Inxtf+nUvrlb0W5dAhQMECpV/E
nu013i0jsg+HdRFkulzQ3+SIr24PldBomGZ5vL4jI36Z8OCdGhgnKITfaBf3POEZVbIs69CpQ54Z
9FFrVLcd0W7nMo0Hs+dZZS5rQK8P6IdXXby92V85vsjmgnP/TTz9AXvQ38dKV24h9Zz2B8Bc7vOS
riEcU0P4QMNU/Hx7qFcmCYEHohGwDvz1PHUEL4p60809rG4arAh6cWrAtfO0IaLXx3SSTVZOINhd
sUYA7d8e/JV5Iq+K4Reg52akz20DDHI2wE59f5i4gk9s7R8qW0HqIZx+5z55ORL09ThPeOQZ5RVF
69K/AhUwoKlS6BlxiLLsk3P9uokyO+MUxfE/3qZINyCYgjAK1UfwuzHOHyFxQF/KuVrmFrqCeUUT
GgCvsbhZV5ruADz9+KcLmAQwHyG/gQUHco5nNwoMZUOftCOmRbv4QAbXK3CI4HSmNpbTO2v48gBi
MKQ2SA0oCO3n19cIbUidzh1mRpKHOiafRp/9EDZ+qNb0nRzkfJb/zrwxFMrSFFNDzKfP5tXFdeN6
AiFGPLTbGFhprmhbsHbx6EW4nABTvpeNvj5ijlQ0PwvgnvtKSDKwTJ1HHMPlJOGHVA6GXS0hZIXL
CDbr6J9aPiDmQ+Id/846MOKzHUkn1B0GVvoDmecTdKGHJJE3TRq8M8zLxOY8DEpDPCKE7OM5oLBk
gUVjk0QeFhKRB8LQCm6wuBHf3ocvowhGQdcKNLWNgvNb638fL0sgvxcilAcdA9EC0lO2Yv7F+vRO
jJDTzpkvY6feiZLRy5sSoyJwMEphnUqfHzVYRU2Osk/CCY/2eSt6N+CuG6S/QqsXgqakILEnhw63
BVHoi1Ci2eoA2itge2PH6tiCR96hI8uDd3T8kM9SbqphQHJwTgvgx6cXkMWlH/NoTQ+Vmeg7v/7V
D4OX6bHjwixPnn8YSBLqFsxGewA63cMRnIsTscA53/4wr8W985PDgJTQ7PlFytklI66RSrUH+NXR
O0oth0CGDxkz72UtrxzY87PTUFWmeMT9+QagrIUhGV6SQ2QH+IYJr9H/NrC7t2fzWgSCoRLmoOxs
x3pu9/MiiGw1Ewnx0IQuxQzXlKWz2U5T+7QI9LF7e7jXFg9TSnBloBc3erL8vasz06Tok4kj6iT/
cV473aR3neaf3h7mtcNzbjV9flYShcHzbWwn2Yde4fC0DWzO0oWg2DhFcwHYsHVFs+8rHPNHoIXT
O1fVazEPQtIEeXX+StED6DSo42SRhwrtXk1P0NWs2g3icRD+HuH6ndFe2/AoeyJs9nPvmuer2WKO
LIUB/TBUg9x36Jtzt0aCbN5ezPC1PYJFZBGuoxgy52dxNZ8ji15qo0SnjjV4bOpA7QgUx2jCEi8t
uDm2fhRhpsoZjdRuRtfLa9qyeF9n0HSiS1wKYlkMcHRwtDpeM+gx5lm8V92Gr648Q4WNk4kX4J4n
PppPAYWL7P+xdx7LcSNbt36VG3d80QFvhn95QxZZNKKZICiRggcSNhN4+vtB3X2ODsUQo//xGfRE
rRKqYBI7917rW7xtlM2YoKtfjC6olqjKWmyf/kOv6E4AoGGIUVrJF1wW7T4MqucYRcfkiu4gJAZR
ukiAL0ZNABrmd/z+RH5wHplpU4JiIAYk8P6FmHt8h0RRbstyehWT0W10gZgyzNGvjC+/P9YHp8P4
oTGG4EKD+H0ZYxpQs22/o7QPjVedhsMK/+5LO+blzgtKaBGO231SYXzw0BnglVwqGt5Yv5TYQ5OP
CigFPy91HuMk0pYmqh3mGM20sMyxvq8bWa9QYwy7f/5bDeiMc0eKAvH9SmlrAXJDv6127NVOtSsb
utL5mW58tIiz6MvoQ3/5/RE/upKUbLQB4PkQjvJuGeNZkV1r19VO06N6Cd0YVUJpdWdZB8WucNlI
//54Hyyb/EBqqDnUg2Lx3RNYhI0dY2qsdmqImFzY+In0uqpXForY/82hCN2xiBDR6fPPa87PxbZn
J11RskUzgqq8BmM9LRqvc49JbxifLF8f3aMWD9TsQ5g7/e9K0gFJXDnRGdi1RX/Xx9UbPti7vOX6
JVF99vuy++dvn9l6bJp4wpnUvH8ADcWsDUpKuZvMCY2fJ2+avlkJ+gCfHOiDhZmWuu6ALqMMARvw
7iROEgVYyBYwj5yHSKmtP9V3n9wS1q/1wX8c4909EWhplto2x0DQbwCcTMShdVrnxuxd+Fg5zswk
0uXCkY1YtW4a3VeygRzsMKuFQZnR/OtRQ5YJk15boYCzDGMt/THHcN41B0BY8dkMIki54xA+YY8r
t9BhGEtn/rhEBhvuY8dnSKErde0YeOGghiGSBnmJ2Ko0WkzBRdts9aEOAzZQKroChUt1WCVQPCCt
X8XKi7cGwNB97iDRHKy4uBzABu78LLhLcBQvOcPZpqBXNPsxPbFDnIjrU05iHfaxg1g4kxeVbSVL
mWAz/v3p/eje5C3uGdwnFnOKd/emW7d1N7rcm8iEX2rVvfixuLIB7lhFNfPcqv/FY0fNTbFH+56B
0LvjOfFY1lY0ljtg6HPP6STNbC+78pPi9dexmk2vlMEWvcyZZfvuMLbKYqtRQblDRH4WImnQDPrf
6uyeIfQlgpRl75jPUVN+smWyPj4uXVrOKJvr9wVZIIoauLxDT6Qap8dY6biEGls7Y3TR8zWaGfY4
tVOE6y4b6lUO9oLhdslCXpvD3kHl76RS21t6r22Mzi6XIcJQbjixZd7JBDtIvzqQxRZSIQXMsBiu
gs5w6b140yoywlsss+3Sn5x6kXWpDU1qEtE65fusuly84fkwrtMfeHAl6w2OLv68mJxl3Hbp2tM8
8wsYt88uxUdrugvnwwOww0JhzKfsp4U20VunKLMBBm73MsIjXoxS32ZGN3xyZ320Fv10nPeF0SCG
Iq+Ak+18Z2ZR029YAi5Z//5x+eiF6AIVY67AvO0XNrFem6Kq7abcMXQCxeOUCzbjD1UGyzdux09M
Zx8ejH4le5YAd9v7stdtWIzKnGdFi13iWappO9higwIULTWuy9//so8WApe2P28LLHu/FL9Yky03
RUW1a9LmbMKxAqE4PlR589YlaBZi95MzaXx0X8wzbzawSAi893OaqYUO4dvUaanKY1xepnHwp0bu
TXrxK5Bf8Q40Y7dUIrBuEii1uzHC1BCRGXTpR362CSp7vPewBGHPCCN7+uR8fPj1WBBpI9G//YXe
IVXYallMmSNr8WYF0ZfYHG5zCx3J78/7h8cBEoLRBdHGL8VBO2hjLNDj7diJCro5BN+NmlwRjvvJ
i/SjspXmFKINUtXI7Hj3HFoywMGB9nLX4RmJWySusjw3lQNq37jKq/quyINPGhUf3cA/HfJ9wZpO
do5GTy92JDFtCcJ4C+wccbt7aKrhkz2H9dH9y46UIRnlI3vhd32kTvqALJRXsMyY43MXi+8yCWbL
suEvad9GS01oCTFLerlO6tlroBmzMrNB9BcM7YNNU+UhrP1215s4FnC14TOKuwYOXFCt/BKaQxG2
/kZ50v/iO6yaC7dsEUxprSJMaG5tVuZ3XZrYWSofUon+nFb9CSmOWJOf8JZAL1gUo5Ws+2I0bwWi
a172pvPJ3fTRWQhmpy4tDu7b9wPYPBegsvEn7CYx7adugqun2w+OcI70TB+6ZJSfHPCjSzw7sxDK
eDRb3592kRrRWFMM7ZI60NDF9Y3YTOx+V1YU5uGinTXpv39gfmgn3nV4UcyY/EAeF7aZ7650pI05
U9K82LnFFCxj2bu3dmwMy9IanWNc5fmXH1SD1EY5+cMu4Mdd/qXop27dIenbAqlFuf77L/XBeafY
mC3QoPXZTrzbKAUupOzOtPJdFgCljYHcXJYxZeOYVu1DCiyK4LH46++PaXzQxESVQNdnXrVh8pj/
+WaNlDOJcOCJbqcQKasV2RsEqdamDZt2S7CbteBOQTnp5OsgauLlyEwG54VtrH7/RawP1rDZFz4T
y9jm2O/b+6DnIrfokgLfcmoxGpl9DYmVT2e01aVz5Mx4+y5FjYzFqiXUiCYyrFPmqEkTD9fSkvpm
HEP9MbYpvM1u0h8pi8ttLLmlcExlG0R9zhZJ/tuIGJsle1jbbhqv0Qrbq0Yru13s1t4a/Ka38qOj
WWXWbQaT/YrHFhPayIPwEPt9cMh170nvx+yTjflHv58JGB50ghA4r/ND8lOJQ7stzdvO4vfnmbqN
kaXtlKuSB4iu8eb35/qjQyG8RmuAG53XxlwF/XQohk51TU5SsQsqK17BLp7dfEpkhyDOo4ffH+vH
dXv/pM3dX3BPdBmRMf7nwUrNzXtZJGwOBggvC4K9QBNOE6CUEN7HqvRy42hAVLnulClPpqlFZ7Mj
eMG2crEVpd7sf3yh/+IbPsM32DT8frp2v+Ab9q8v8b/CPX/gG/78xF/4Bnoqf+hABanCbeaKPKb/
wjewYv0xb5Mowegg/0xvmONXGXnSXQZBQvHJxf+b3kA4ZEDDmSgQpies+9Y/oTf8KfX46TZj+WKW
xdfCLccw8pe+FqjQune80D2hikVMEZaqPpbeOJpr+MOj40XYmFGLlAelB25+OyXCCb4apvcWV5Nz
CygY9rRRWXdMF9RD5mnJ0bEwXmKn9XkFidIFooS0gPe4Zk1jd6PlJnTPOEJsda+XOA0hZia5VRzx
ErbbAcpJevLMmGg21Fj+hgClcl+Eo7X00r5ekhsSrUqW0RWdLGcTJ/Rg1mnQn9EWsYNPdYkb0BLi
ou3Nbju6Q30wg0a+Ak17tovOf7WDVn/KoR+DmkrEc1Nk+tJ2CmQYVvuC8R98jPJjnGme2cTHaYzV
TheVveFCaaeSGEm18rxhE0NZx2zTBGY0NHR8e1SGsx0EtbaZyPRKi2PzYRjVhd0jVidGQCxbeto3
4KeqG+TjEIc7/SF3kuBeOWq8UiWAdmEGD0r57nrAYxtaQ3G2U63e2X1jnpqiwLvpW7NkO0kuCC2S
jBbi5DLQ8pegq52ecy3WjnCzY11kwTavtOFrm3nhfgwda8OsIn8r8gSVACXnG+kzfr302waVhJm8
9T0RS4FM1COtA1kuoBlHi1r40bIucv/ZNHsi2zwY4sqvHoqkeKg1Dl3WYsKdI4ensNNg7Vhltbaz
xMOd6hXlwpPlMAebDI6xsJKguPUmZZNdqMdiP9+R9/XQuhvfCCHfhn2e7Tyzp8KPSR/h2w/gprRh
sGjuWO64EvkcleJmRnRjZ0Z2DchrugrJolrGdPcuYsskiynRlcNRrGoNXtPe2mmO/qEgGOZWupDF
nUKMF/HoWpfIglOcG6G8Jk6z2ZRtq76R6JCXC+xA3bLPNBKWmFX1KGxYcAsvlRfNFCY75ZTtRRfi
7yJTQ0avsZlrS+AVzi42uhK7Yy887ABBjMGs8/STLOEguU0AWBFqPGjw2sWhArO8/2KpEcp1bY3m
JrOyGiMXmOWVGcX4OmKTWEitgPleFWZwHIoC7FgnaMQtQQbhZSPpMKn5Ul7t0pGbxvY+ajzy6YbM
jL9X/VThkQF+6CFduGgc7dWdHH1hxXEKRpJ6YWE1GmEBsAeKpSUssfFSPXggIDRb4CE54uFMrgFr
kZ8YOfrXwTXyjZkY7jfisCbcisUAq3qI8RE2mrNojE4+siG0rrUshN3v+eGGFAwE92Umx2OFBLVb
+n5YHQjGlGJVhFq8HntzuvYcu1oDliuXrqtohyjL3LdQfW9y3aHkyGX/xSFA7EwUVzwCTpgTX4Io
OWrCGrHBB36x9AE1LFyc6frCzAOiXD0JMawZxjXkr3SrunBcJ7B77weF+WKQtbGJSZAlmAj/YtPZ
4WXsl82160IDC/3mjkgu9wbe164prelK9jouXOUdnJ7HGsaFqfZJWMidL11idgo2HIYkXAGPoD/e
QggXl0U7mHemWafPiW7UK83NCF2RbK0hC8fhvqSMuVVpbS5xSCwttiqXBaZRvazkGd5WM+PvUwDy
PgzlnstdOSXD8YKwzkGvgxVmPX0/1cargTDlJOhr701jMPdF25NtCWNzifMF+xMXeUuuSLwKE4F6
QIzhYjSt7nYK4vENt55YTpo3UiEX9hkCOnj6BlPOijI3XhqJk20ZIwE2C1nIdXPqjkncq3t8S/am
FthyXH9wL3WFLYd5gdwHUSxXYQZp26p0egVC5nNgaLBubNBAxOQ57hMvwWmHzUCDVAaSTsnYoia2
++9pSFim7STVDegGYylov3ZVrb9EUxGtayNHkktu39YfWq0B1lXHT/TVu4umyG9mzc4hDiALWk0j
jkTidtcT9pKNxIF5rRuEpbXg0OtFRyjo2sY4uS1s1JumpfwVXJdh1Xux/UZHdFhLT33riaIjD8iD
UheSlAQY0tEuYg2HBZ4d+SAUdnfbENON68tgRaqu+9QTPblho4AjyfHzvZFkis1Hr7FgRXIhncR+
zvKBRqRXJycDZd92InXoRZJluVIduVU9S7opR3PnDMgyFzoE/NskMdRK6JMPGTu/mXRjT/Wg46Gx
DHed6SMXuMRXtIKjcZYii8B845VN+6JdjG4ZX1MQQ0jCEiy/6JELm86qvUNEc9lnBQ2DHeumtmw7
/aL1NOsGKvt1HyWgKemdH8kczmDO9P1dOprFAYHXgkci2ZaBUV64UxTvgTLeZMScLpVsKn9hWbM2
u4z8XaLcfgM8Pl+TQ4dF3A8v0oyZceW2/Z7MQmCAk56s0ObZex6oeNMXyMeirsdTrHKydP2wuIjw
wPMqCuVLnOhiqw26e5yG1vtmeHlO6q/QTk7bnFurcG4n377XR7s9oWysLyRAuX1Dui2bFQ9pqeMN
9y2GzIPjFi/phHc+JnprU2dJtR3mfUg/sZcF/Re1BygC/dpOIvumjcrqeqqh0mH+doZFmp6NSJhP
GomtkNIs8AiwYoYHA6v/zER34FUmKX5dcBxWWi918qAz1/6iNGlDeCjydUIww8ID9XFHRJjAluzX
V8InDlXhQNzodfjmZxFLIG60rd+idZFxm+/aKp8uYvKzj8LJoscBbfDCa4dqJaa8Jmramb47dX4H
XKBcmlnq3WZAyTedkXVLvt+4cFPrcmBVXYvYeA5bWK5FZcdXqajAJWjjJXukC6D59n2O3/1QgzVa
2wxGACzEwSZRWfjc9KPa2ippnpVWuvhS+wDeB61yTzIJAXn3LA3WFWh9xiaSkOdmyBD81hetd8ZV
M1okv/gpLsxgXCAZzI+qO8K5sDGMVgWY/byKlrGvV8sYw+l9SiLYLUVVdixrn1e9Y4TeIpEZNDGY
tgZb6kicQBJuCnScW1/pRMxaeLtL5WhQSexio8dmhCi7ZNkx034XhSl5WoNM3evaIUQ1tnNjo3xm
cQASybix5TPpOSmojMYhGlca05WQHp19pzEO1dSUG8eX6qX3ydddtPVEkYIJHctrHmGcdcfaBuU8
qW9lFotnF8QzvuD2pYiCcMUX+Q7Tpt6kICmQB5QaXJNW90lMzrRdhJjcXXp1RoC1YWflJX6ubGll
truWQ4GJXrOj15BYKNTSk+SV5pIViZBK3RBVdkXdCzx6HnKZLok57AXXkwyNAxiUiCEb1WZMx2gX
Wpr+nT2ss+gQqS36TlYrGCPR2khAGFB6kMeRZ2fHmzKLNvqoCPNu9WVdAmLSudTPFXkBqILCcO2V
vaBxMLbZoWnBV0Wx1q5qmfc2+ZSh9wjJqwk2Ru/heZv0syd4ITGMi9KTITvjmxJefjUpki31wYTW
HRIZF5YTiIZbeONEEKzCwY+rb0lfDLjtizLH++ipOMvsQ+j4SXbslB9Ud3IcOGtV96qg/y+CkkoZ
zKQLJyha5IZHCwpJwMqBmeKtRvC9K60LcVJjUFNvwhXxq0SQBoGmdR75TPWsRTLczJCFPXQpzLLG
4KuV3vrJoR/8+rIW/O2qdasniycPHEiz4YjaZUZqNOBT8tQSjxRjAolV+dqEunGJ9dnfu6Yx8QSz
mTt5vXs3xaSW1Y3jvtp0B8MFwRPiGBKhvXamoLlpCvgRqVs0B60QhPdJYJIQjvENV7TWdnYOS5bV
YFxR9cHEtSlhTNkW5JwlsxUvJ4Ipd8yjXrb2odHJK0nQFK4BAauV446FtSAbURz1TFT3KhnsB9hf
jlq0iSiIZzU0c1HrebbUOXM3ElvCMsm78Uk64VWU+pxWoEDEU8ggWg1plJCA2k/6JXl8MNU6YDGo
8VW9aHEq9YswEv6Vz1sYfZeq+33aohtatKIsDqpI07vIz7snQmdd9kztcIJoHt0WztRu/Plkh0Wc
bjXGadHCMYv4pIUDA/qqhKXg9kLfj2lb34ZhoXdgRfirPciKfdY25Q10HWKea6P+0sSN8WgIv34s
qwhUlqdf2CZwLpSnOkZ4UwiScYiGXPQDPJWgELdwnttyRQx96V32KrbPZVy/eFODTJ9uNuk+4Eyn
pS91XvsJmC45A8Tcqywf84dUFyQUpTLczh5KjMo9Zm22QmRNNb18HTTiGwXmxWNbRGLFNyo36N15
CBUxIYvG7ZxxwdaDWge8mLkKY0d+naj6qPg12nQ4qsfr2vOzGApAntw0EYBbvZ4arKxpb65BYhlr
E2Uk9FM72cf4oi+ceEj2mJi9U+6wc/CUy82ka19zv5rgWcPXgKcAwRmoCIuG7mTjQ8ZSAT55kKTM
pN4EKbeaVlACwm1nDvkNScf0kifuq2aygRJg4D4QbZUsBZXvEgBUtSvB8eIsAE7N/nMuZA2nuXBm
OEhS6s68gpHwO9YSY3qbpEX9WDEsKK7wK7fWOkcUYV3WBm+BxVC1sb9EtNvOegLbnV6hPOryGlhF
unNJ8+QfZFzz0JVKqLtJainvV61jw9td93preea6x/nvIapi+CyPnJLG9zdwM2J3abVG1WeL/1fY
QxvbnaZOU6RIWPKQguSF+qxJPrfmfu6p+LNCGMy9R1VGd+e9al3UShJzaMhTpLXOCg84SYIQETxV
7DXfX4XRs1lY2yE1D1bmbDS72TixsfY9GCP9tG6rbs1P3cLwWGWAWn7qTV3/+S1+g6zHAsp3Q7lm
2Dj4sE2962EWxlATmkPHUIjm5AlqxXCXfDYQetco/XEQA1GKhzEBFeb7E+CknWLTO8hTYuqL+T9X
yzelV/3Zj/1vS/KzliTqgJ+u+i8dyf9pMqLGX9r/+1e28Z9M2fkzf/Uk/eAP1yaAgxsACo2PCPtf
PcmAhGLDDRAQ2uiziWrgBvmLKUvGocNH8NYgb6Kh6XHZ/+pKWjBl545bAAON+SZD83/SlUR9/p9P
0Czxo9Myz1Z4fPim7+7SeU20hdmzT8h9VgVHG07EFg3bKYzVgQLMwcxQ4eStpBxfnar1LpzMriN4
UIa8YVcIAoKdwkvu5fplhlHoNJUhPcqUSMGFK+CXR63tneJ8aG9G4A53Revk26yfF9DINZ4rEZLd
B8P0gGR13Y1t/ZX02XSnAAokiyRFebVoezF900XGQshrzcQUn5m3TZswDSjz8hh6Vr7tLXh0qisv
CUBPlkEeFvhzivhgDK0EQg4gY1loJJrQvPcORd2TLw6F+6oSfr4VuR9cgGQmHcxzlXlWWh+caOjo
lwbw78vRGjXyGyqr3hBYk2+Nyowewc4FxOZm1wZbscvQNO4mfaxWhhvy7qvtQOMdIqzv1jjC/yig
T/rGUGIUK5ruOhgNe2GkBJZYtqN4BeVJv0XNIV7ZWNUQ5i3UM0mTb/G4Zfe1nbpgMcnO2wqaU7ug
7boVNXVB/2c0lh1IxYfKT8Krro/luauS6VswyvGxbHrrHCHv2kEtmdO/UnVGaJuwbzKTTR06/RH0
Xf21sHq1GsrI24DPGbYQw/gZiNwWFMz5bijpXtWZ3b9qgcUgyyGvIqABUJKoAABu3SfkjGV6Ra6w
E14WmZgXXm1PDh5mgbqaHuyhqbd1PTjfwe1Qp6RdcuxcW27Jowv3lCDFtUGtZm5mBdwhHltIidaU
9kdhj+mXaEyCJ1pv0GAT+m+hcOWtoLd0F4R2cjmhTLoEgK9mBo6VPISd3V6kSJBusecJOhBUDDS3
K33nqBwzYsZc6TyNXnIJUHPajB4b3YUmfO+mTKilF0CBwMS31nDhykS/BnTmHaqog34zz/i/9UqJ
U+i6+W5UvXV0O5GTxuwmtCa85LFm+3cqI+GcC7RHOxUDatO1wTqa0ql2TV9B2LOr9i6drGCpCkju
hdbvRRlKdnal45/Mms0vm3/3sib1bp8YOSFqaU6XpqDftSGSzLnKhTyaMe/jgfgE5Krduo+j7iXu
fZ1EBJVRqojQe6kt+ebUvASjUQzM4wtnX9UhwB26Z6vRK80vlp19gwsvEAxEtvlEDsVdNVjTl7YF
O09cpH6uYtctFwpy5cHRWvA2aEz1UzygeVtKza1fmL+m116UEe5hW1bwLQl9kvEGPhRNSX7vJ2Ad
B0trIO1nxRGYVrGWlpXs3R48KS1g2tRW2321/AC9bYfpoqvKfYSZ5FDJGgqi76LkntvbSZ5mZ/SM
+Y0T5jt3lB1gw6nc21jjVq2g3OhZLJ9ohCZ7D9XZZkwIG4URoBYMWdIb0epQdFVdsfVLiUuF27dI
2es/erqm7r1SaGdG6dWSC0rvB6InHCDSJK61Rm1k7tZHKKTkTgbwe7q02Iat1C99P8i3dX4GyTw8
aiHlZuZaxjnVI2tX4v5ol7nUh1OpD803qN18E1tfSR20U2VItUavgVwzxqH82NEVFAt6UHmykN5Y
rctphMLfVtmWhAvkcCOzoWUzQDxd+rNSkTjKNTkzLSD8qifmCPrOfTSNBK/l2LLIbCKNjR49UWqB
aPRjJGpxOc65bQYBbumPKDfSmkh1ywOP3jq5h0FD5luuJVSpND1zvdXX4HbqhTlnxOVzWlxYxcHZ
mRPk2h9hcvAWu3PSaYSXEDXnlKJ9cVNPbVOKtWsdglxH5Wrpp2HOqaPZRFeeKZW7Lqwq+BLw1jhN
c7YdtBEmLMTdBVPn7ngjTks2IANEIJs+GB2FixYSKxFTWnBR9HZz3c05esye6i9amOSnNivEet4/
b5A3R6uJ5Oq1M6fxZbIwd+6c0EeqbbWJVWq+4cPtL6WDc8225lC/ZM73I2c+ue9MA3KYm5BLY81J
gP2cCcjeUC41g5xAY04MlHN24DCnCOo9px746LQax47oK0XaIMInIIVqziC0GGFwoxlyCRESiaLQ
+2lLIEa/LRPV7bNgEvfwwLcJLRFi98g5zAZaQmIY2DGNP4IQ+zkT0SEc0Z1TEg3SYQ/sfLJnWZNl
QTfCXwwGr9uER/zYzlmLCCeIXczqJnjKcEGvilLqj3nYhDtWpngfduYKGJpzPfWp9k3Ynn4Qc7Jj
EZHxaMxpj86c+4jQvT3no/TvUZGGG2POh2SnQ1Qkwcfachw1d2PFXnNqiJQsmYV803/ETPY/Iifz
OX1SWdJYTXMipTlnlZS6OXSLsknYvfaVdAptAZhZT1jREv2M0qDh3Z+m0V3vzOzntK/BjZdW0J3r
COMXeM6AOFfhAX6d2oZxmRf69XfI1dl+yGPaW0pqF4lZrEe/LK6Hocx2ndM/OQ0WAdbaOl7gcem/
Zp375CTxCxru714+PfmVusFRVCy1SQqOVxf7hknsuqmTO7is4iAYjd0NIjO/ZKksv4HjVw9NyAeH
0tW41ZOxa7KDiPgV/UEgLh4YpLmqntxLSq0ychcTuFGH4MSqs9eEg8QXihDoVS9V71/XXT26j60b
fse9bPm7nC148IRAzhQbbUAbElb6tmfANW2LWFSXhIdq1ZNgAaX2CoaVocKM5uoYFQdfIzeOzGFz
RZGXHVEplYe+Sbwn8Gf1sz7nVV+T15ofvRhVN6r8KQ63OUTCqaQpKicyVqLOSV99NujavVOHylkz
nghLNsdJVu1r6C5MB/Vx2+Af2Axu+9B6tNsbRciKPnIlu8h+wN0od24ivOVYdP2Jv6k2Qe5RTubx
IWlsOPFw5ei4VzT1It4ymjdoO2qR+3KKoV3jPjnwBtFuIZxGFwq9xZIM7PE0xFF9ariah6mTiy5O
5IudAWFtApe0IlsjCrRU46Ls53LLmmB+Bo7VHJNkn4WbzGOYOVRht/Nzi1Dp2k+2dBV1YHj2uZji
lsRgLdpPdtTt+zAMD01hJodOjy4YwuFz8QxxAVO3Ax7u1c+9BdHAVw7JXfWQbOjKBGst0sN1A6Fy
LUNbKDpJRA11oSBwl8u863VBSjj4sK2jh1Ct+5AyWmQiUUic0Qi8uj4z+4dW7+GlfuvBDWbOfVjb
VBzgIVD05H+qt/67iftkE4dk6bebuNVb/gLx/O3nTdyfn/lrE+cRSGljykP+5xHoHriISv/OBXH+
oPfg0nmbqUuuyUbt7z1c8AfyYp5q/DCz9GOWHf29h/P/sDFpssWD2ORjr/pHyhK4Df+5h2OTiA8c
uIhuYCdii/lOKpilQ5waEyyYkUTUR1gcpVi5wqK3D8G3WiqvKbqNqMfrvDKBHc+zN1gvwZKiQGzY
lJFEPIGtfgzpDMPVLmmaJ4Eu31TnapB345RXOHuSeehXko+O8g2Nh9bQseoTsSmjoN0yg4jWWBHc
ccFJTHYE3Ti3aSfLC8B60ylPHZ5gv4eD5YG5t5dhSivWhUq+6qsQopKXxzzgNN1Ya5ujqhtmzYVF
da6cdCv5ciaTdFfsgc+G+0prupsSCSJt8uSZ1AntMckLgNI10xNat+WWBScisVxYC+G35GGpFjaz
as+DH706CJ4XJY1QcvzMsw2XfhMEtP9GQJHkf0I/1iNS29hQ0IYMumpV6mgqHUE0uVl3YkNvsLuJ
B/PsWoqei9ddMkUFh2Ka58Tw78KhvzRCIIOxKm8JbQDGKenV5lk5UAMxvSFC/KIaiVXzxWOIaHCJ
dVAdWM6fAzfcz6/8xbxPycbsGUA9e9KqYo6tTdBbS6CVaAtWmS/6Ta8zCmFgv+QWvFNWuA691F1k
oTt/hXrhOvzTQY3ahRBmHfSzpm0A11W3URvkX6qxt78YCma/VeZiSVaetcG1rNgDQUaN9eJ7O4lr
UG7TLrS1Q0cQ+gvRYc0d6p9hESehaaFnyLEYmeKa4O0dSg0o9E5XXxEM1zyS1nHntsz/KkUCldGO
LKug/tcTPuwdcHMfGI5/n09Cq9k9yHuaptHBLugvLL2oLc5mEPbfNL1uSuY3unXuzNw6FUkdGxRA
MQOJKq6ndR6Xt5ZmqLXVlAAQzcq6QRkUbFo/LBmx048MeXIWKYHXqzgHUjwUqg62EB6pICJhGOhv
QF6nuPYXHZP26mQaqj9GVLf9ZpZc3Hu2TI524erPNj981Y4d6uokNZOVw7msNobfhDCbScw4yrF2
un1FCQzsO+3G7/AXJw2EelXBPw88eZmbjUX2dGlnsI8Ti0lIHlEnp8btjx7Ufxf6TxZ6k00gkuV/
4cJ+aded3uT/Obw17dv481r/18f+XuytP2i6scrb7FohA8y9t38v9g5/gnMEXTwL+r8Xe9v4A1uZ
B4rGoWvnWbNg9d+LPZYgNOr8H92eHbX/pGEH5ebXxZ4+r0/WFdwbkjveLfYmjwQtG6fZBYOWWMuy
sbr1GFWMc+NwcI6Ma+vhNnLAnlc6YpI9y3t3joU2FNsMOnW2bMhgJJdiThQgksJCEcZiawpFhk5E
V+WMT0DfehmEpyioiXZhvn6KMiO2Vgyhwztlls6jWw4vuTGCoc2LOzyBzi1Y2OncNsFdNcc+ENgO
Qb1yc6LkYM7Q4yIb47InWgWBBrK4G8Z9FjqrTn8MyGdzyRlPzJuylNmhbYZuXc3RC67gg3JOOeAF
q06FqtqVoQHCDyfkQEWrBd9biLj6QlQWXOWhmJo9TTymrhjjxIs1GB0TW5g8kw0M4ceJyiY6PLNG
neufLDWt5dMSv+/eyZrJ3/qGyRQ5Lfr9hBtz6Vk9H2wd2ZJWUwq0im4RFMHDkE41mqvc1+G+diTv
CUIYnDk3q9DVjAJsm/2ggV2YDB+XBWLGcdMmXYCzsUI4HndB48wWT9QlEsg8XiS/L1bm/2fvzJbj
NrJ1/SrnBeBAYsblKaBGFosskiJF3SBo0cI8JcbE0+8PtLxbcvexw+e67Qh3h+wagEpkrvWvf2hi
7XUYTPvRA2YoN85gijNCaCL3JlsQ5JFTUhNqOYjPsvTIo8hnnXcrymS+85pC+7bAJA9mE2cxUuWT
d63o5kuDp9H+4/t167diZUPUy/jn0Sh6foyK7jtwHbcimEESy0FKMZkWXkPcR81N/sgEqZYRJYHb
p8Y59nC0xv65J9fw7EB7Sg5RIfLl4HS9NCF8uXm6Nxn6sqlGC4xTrSaAwqqPIwQlquFsHHZ9Ghuf
Gw1/151oFPlDLBWCuvqStYAr+ymjv2b4uMK4gA3pdkXPH2sghGeJx9lj0ki1gm3d2aNTBE4bvV1i
GtIJW2a8pHIO8Q1VdPKCntBkCo1aQmv4sT0nw9Y67+00GGsuMltsEjYWAwa+rfvWJrdbShTH7yGq
ZM3yulST2ntrEkZRGOa3ycG9Hc/3sqw3RPnOSRgbGGXv/EzvE7Im6nXOPBTNzqkdYzICyxz5hSH5
1W627eO8e4hKX92mywQDoc5TfJV1AFOnTOdgpN/e428gdrJIzOdi8LB/8GaNlt5J/AL6Ulp6iAn1
7rGvrc829uLn0tZfiI5RWaDGFvvubFi0ZTvmxW0ZEw0VdOiwdqm3RAGq9yYYMBI+xZEHJyRFL3y3
LEV93zlLee0008HlRZX3UKjEaYiJnBV0wdsSIcRhIRxzC2d+OWHFkhNEYExmMBW2+WnGOgBqoKJm
iCT+1dNKG7WI2g0qo0pZVBNd6hpxvl2b4GKjR9kSDFOn7QHGu9vB9LO72aNprbTJvu/t2NiOyUjA
ku7SEm3isogyYm18i/yKFhflCdbm53HR0ttIiPirkllGLH19lIqffmn8PCSFx4E6KJhbb1RmAhzp
vOYN2iMPvZbJuTrEddk+tsymMxggIgE9Hc10o+V449Hb6VB22wTtcoNiGjLys+bQ8BmtS1AnQwBi
nmTc6Nq2UotoNiQKWSSGVt3WHCqYtxMbhSD9dNLD0XHUzQRj5JrMS/fic/0mePlCuBd2aasX+xLL
Ew0hFBTlDMsGe/GcRLEKhwUGB8MASOnWIgCblIEsjOTJcWMm5OQxY1wny+xm7LNcBaMEmdJJz4I3
gXNIwCRw3ic6HCc8rt7qRW/pT5VxrKPWvVDyaU95zhiWWpV8UqitGWTvCrvtYEGTeC+9PD+51eiF
9cRmbjgju1LnDNHrx87S5n30zZ/L/FTUa4CNIDPl96eocdi0Zpjfz5JwMIzmdbbVETIhu4bihJG1
U+1n2DjA3RhT8ThMxoOw1w+i5p/Dyuj4JgVxU7eTPhHGkUyaX1047dWlkwQShXVNCd6Bet5Kj3iq
/5ZLVZ/26m/KpVWGQPXw/y6XHklvSP5P8CbrIq3efiyZvr/0j5LJ+wUvGd3F2AjWwUcT/L1i8sxf
cG+h0TWx2Pz93/zRHtu/GDoCeQxvTJhoTPD/VTEZtNtMz9nXPxTIFFP/JDbzQwX/A0lgtb9iFG+5
vCcYPBoMKqofxEQEF2GinqWr3YYrpq1P2vIUVCQT7xOI9TunMqwhqCDiXP3UXGjQ0iq9TER8hYCM
sAikOYinLErNF6dL1D37e/UIoT76gkZsvm8WDoaDOy32gZ6xXGl6rFAyfOuQIqqeg2nOyaGACpF1
m4SZrnn2Co0jQ9QaPbVlm6dhaSFltn4aQ1hRpOQEOacsgssxq77hppE2sLGVtcu1zrpLRDbf5wk9
tFbPIzyQVjNPMlJw0vkJqgz1R0Kw8gjnkSkRCj1Dk1ET9EZkHofSNE/T4plHf06RiMIFHV/1ki/F
4Rn1v/EpjMGkxRQqwO+CVCmvadliXKdQkEts8zhHlSOD3OnrfJuycR+Ah32XiR0dI/QDm9RLe753
KnuCAEev/r44dotOX0zdSwMTmvflm71Yjd29AFLnD36uz0CUhBFPQ1Q9NZ1X3/XUgAoQYI7htQwG
s6cocfEqK8qCbEBdMNHbLHBsrzMMoS3EfG5kJmAtgQLCpN6gcnWvC3llX0TsefdRwX4GFCJ1EUbY
v1SkN081wzBYvPbiHuembO5y0fr3dpcA1WaA+YeO+7djykZ8kpO2e+hl0zkBVtjNCSKBILWr+lGI
1rtqFqsly5My8LGmOZQEpqGhleJpTQY6popfh8QR7DEHt77LKc61x8Uq1dZxM3GyumkK2iIfrDDF
7a9j2F72XLMwd2aVtr9OS9m+Mjs0Xhrot2bgw5d1Apvy/h1pIU10n1CveJPyr3MDj0opy380ZBpf
Z2oUCEGzRKhmj+YXI5oZW7DybCPsE21685bcI+xH+OemwWB6Nyg4R9acVYA3LnHQR0pBA7gzGrQz
WV/jFEyGW25NffYqKEYc39B8CZCYUG40wwMxh3aOOmT27xsoU+ZGSIQnoLjkyHSaPsWBWViaTvWf
IWcKHCEXcx/TN/sRcWbZRCqpxo3AhhqCuvfajsAgWu9PbUBsvBnx+5DpvrEQDLQTBB4IRzF6U2M4
RLXU+lPvNAOjq7ZV6YvRdH5/Qllo4+PD8vkMDK49qkl28HejW7csx5t07LuXpC0vkW/G52Ig0uFr
BpkLQqWBJwiQR1zqbhW6RqF/sk09Jf6OUT5IECGM2KPsdKA28q91ArkX2N9pDySgoUa57bIE+9im
f8gGkYRp0RgOIa2G8AiMTqZnx4HDcODx1p6q2Iz2tZSLJLTFJMQTqRNSgIz0ahLt4p3Wk573Tpao
wcRZT3HjHAdjCBUW5OTJ69mROZodKr96IBH13GdddCSeoAt85hun1URl685psbX6hKC5et4jD9FI
EmOnYTQUIDDZzx5hmio1xEY1vXvpSGbpyRQJgfj3NCH2s5BruzAMw2ZRQ303efqDQLpAWUvQh9b5
VMErGWQsooatwonhm3ZBl9kVTMmm+w0PmYu+GNFrK/PpgBtH8Vg5o3eXwUHDegY3A6voxnsxgD61
tVZspjRReyhpl7T11L6w9DUFhuG3ErmAP86rBLhYkEqyPUDBltc6cu0ApfTd0sjbfiKNvjFWaYFZ
y30bVcSwUI3cktgz3SFM8gijqn/12W0Zxglvm0JI3dWyz4BC7Q4BvdEicEe3UIyjdsrKVNyoQsEu
cOMvNalduI8kKY4kqgoNnwjdgmjWlylrp4Nexv2njEkYC2PS9rGcvw3SKfYqIbC2l5N4GoURfYGF
ppVY8SbW0cksaMkaEv/j4NQTTp6lhXS4BVH1fUl712ACsWe6bZ28iHRayLjudWjIg0oXjqasJGW9
x8+ZVeEs7gXmTIWRdb6k2dZr0/7BJ3br2ceFhfRXnFhAK5LL4ntM7uq8Zp42p/lnCMMlfGLm71Fq
eDvynvx9vYzNazNF+gv8B4yhx1Ubg8XZhcDy+gaCISEOZuldyeSqbjtn1u46L35247bUA+G36BK6
xbkgiSHOYZiZ65/sOYvPfk6UKdgX2TVFnw5ukBsmiocWf+gQMgsqI9gRwYgh2MWMSJdaaGvJ1Wmq
dO/Wkbd3mQKeNMnYSTbxsGnJW33uG717YcVVbZgOE/RbUz44UVZfZ5qri4nPdrgaE0M4YBlYdLgz
wWuzIDzIII19MzJCOkpQ09/Mzip/G8o13isxyyUY+2hCbmU56lStqdzEubd26Nip+FQnw/iQ+Ln3
DsMdjJne4txGxhfNH74BxsafUbKDZ8OoDDrL/lRZtnbLM0XZbuawiOh4eZTaCBWZxbQ0+xI5w1fP
aO39UkP8XCLacTNVn9Wo0L2A1zNgl29oA9GLmfqRxj7fSmE0v8WRixAg02p8es3sQPxTVQcGNIDt
4kTivugcuc27Kb9WwoGW0lfM2eWwBW+GKYKWMu2DKZFkAnWiXC6xIhuiKbv3IUue4DFRSlFfpART
byZcARkwZ0toR7rRbvx1c6VZXouZFoa8JTtY7pq5TaoofTPy/EkznDo0p1b/khiMAurUc3+TQj4M
o/hGsC5WQSSs+pr7WhVCDwFN0/2c6+7JZxh+ZlxubVyzfa3jBY8FfzhNFcIuqP/NdqxaxCLxaGKm
osqjCaOcps2A1y0+pZPKzwVrflOljtjhROXvjaxPgkbP9iBezanu50eLud9OLElFzKANBzZb3nvA
vKA3h/ox8mYA9W7hXkelqUI8acat7dD2qaordxh6lxupeV8j8AsBYv6qt7Z5Bw0Y0wzPvraiZ13Z
X0ujFMd0GToEIWlz01RjfTO0xm9uOYEfiPfOy9skHPhKgag6FG4EKDPNJBAPeBtSt+cQK1dP7gMR
iTGw9ZTtdKrHO6Nyo3uJuE/yo+NYs0fmeoEwZTEAaFiiwouh489GKEUmLiasaVAw54Hx77Bfo5MH
lLZoYodkAOLqEPiNDlcHndjiSD9rbefQ7C3PfZbu12KzFdVd7fYojib/Bj+gb3YaH1qDqWSi6QhC
u7uVsVIkPW1n50KoKb/IgrHH0s1PE2lgjejveq0iypL9lDcmWrePZlgEQ04NOEDkXkPkkHKhhrPN
1F6Doyz7XGWed3bKtgoSR24M5cLR1vJyuSfYM/9v4wfk8feNn4Cr8ld93/+V6VL/3PD9/pLv/Z7Q
Uc3jLGzSWtEJ0qL8L0QuhPWLB+N5JZR+0F2Zev7R8blI7XkVo1VyJH6flf6BkQOfGzDgeTvad6z8
/knDh/ffzxA5GTg232sFyCG3AuPDuf2x4Stbt+touqazSFEzt2uB3JdIjj0eZv2GRAmPTK+sdftl
2Oes6FJ/6Znlim1OInD3ZJRWT00m4KcY2wKjqGbKApfNp/EeU4e6xkG4TJ0shqCZZqvaMcCqSjpK
Xx0ybFc0dKR4yJTjkUEpKlWIWj3uh80tLlcZevQxpZcB6qzOdpTNp1orR/0Iv1HdKguAPTPb5oQp
xWfQ6ZF455EMWX32QxhGzfnj2C+zeRAMmXLjKeH8JE0iGSZt45dTDjFXjv4WHmk7QQVbeLwdmCkP
Sz7abxASiIOsiDi+TfVkDaNOekA7OQ7pAr0v1qGczmOxn0eGcwh8ash6ZQx05DP7IpqcInTfahrg
rkM49B4ODGF8WkFxkpQYaDeRnHbZIt0FNUzFG1fkRM5BOUbjnWFH1Ws/KfEwOUk17mum1GHSdURP
xg3JSEEX41ANn0uGmd2On3tpqedowRA3gM+GqGyuPdKbI2lzoVakD8ZnkiiQIoKM7zuDw84SORoW
2G5i0wl5nuqaYtq13GkLKoA2iNxm++hEnfvsZ9gFGP3E2DrNrLbfJZ3UC85XYdE80wddWyffYvFR
lXuzL6LAqe15QQ7So5ODnKzRUJWju8FyU9Yh55W9aZyxPLQ1MuA5HgdvZ0zTtJ36rA7K2Bhj1E89
mCboYYOHQ1dM39wo1d8WW8Q7VHBMltEUQpSsLPVWCrQEO1+W9p5M3eZRMNm8oeEuPsPJW0X9I9Sy
Rot7eENJrIeGdO/KUskQUA86SkIgddAkBUoZXcxi3JKf2e7UajQKdYu4d7ttqIwJgB1aK0bTi10e
Aatl/ugUpt1s7GQo3nXqiiOiLuPYly5FEbYVX1a2FhTZjDh7kiYEvMSOcTKi0tZ4imAwHydZujuj
GBGg+FXUPXrW+FWfbC0clbeESL4VQemFSo81x1UZqHhmahI7pFWWTmExs7C9V88xjT3KETwv7Y7M
Y6asRrzpDKwFwi5qn4iKlZfW05dfiXOPwqGN1TPwSHmIlohHUNN0P9s0Gry/sdG6O0Uo8aW1aS9R
OkNJ3xgj4iobQXIokqj+5MRtv1mxxmMF+PLSt0hUNl4fFQ85pPigW/JmP/YlGfMe69CNrDV7Mtev
dtIOAX2Y6e/qyjJgNtiRiG6axiNo2e6bO1lGTKEdvfitomE5tn4HDSNpV8mW8iEf9F8zPbVCk0DA
AOWddcgKnxxvy3ibJ/ViF9JG0h/7c+iPhivzEMNCfsdp07TkiDr3oOgUIRMzC2f4Iwniv9Pjv4FD
sTH3/nJ6fKynn0DQ7y/4fij6+i/Cxg+TaLIfZ8a+gwDEQOiBNgCHPUDQ/z0QLXNVeeBpZcFxdnjd
v4bGls48mRgOEEsPvsz6qn8AgWIf/ucTkVE25yBaEmbbrmmuDKIfIFBoef1Yual30tsS8CDrmnDK
jfxhxkD2vazG5ThBnod7QcgvUaoqyi+mWcrXLHOAESO30+5F7Oo4MDdqvLfMPnrO6eutmzad569J
j4sJDHNGj0FEpLAWtBhe7AZoMNsI5v2zgv1zHSRzH/BNBjunBH/O93FU9nlsB+85metMbpZCYmHT
M4RV6PiQsfbmdEx8VHfIw4ttRr+BMUnl21jOlqbzjk8ez5fuHmMigS6ZP49Yv7XWQ06S6UKB3UTf
enMp72JtvM2RS1fU8Wn2ukRm+wbdZHyZaVoDQ3XJN82ECr/x4xWrlLN7z37ul+GszO4+g4h7u7hS
TNgCWOqbW2rata4y0Ch3JL2U2AhYO1bjItzuPPbFqTats5Hg54uDzCJ8HBiQamNRin8w58/WHqPk
VeBjNgemx1yvc21ihnw2wUclkuRusIejXaMXOKRTEe9x5vNOtmGNe53jwAyXsnQeywSO/X6pksIF
80tIFgS7YI6U4D6DbY9V++9K6HjhKE8Sy4z8ZrhxfNkHFAAtg6c8W/NLnYWo6Rrqdzv7N3Ih1dLO
FPx93W+8i6Ug3+6i0R0eRrckZ0wl9SHX9O7XRIu8PvAhKNaBhdn6Y1tAyReupwW1MXNz/IIUeFr3
4k4gWwbzi5eM5A5VD0Fsu+NnXGKRzQ9W790IziuipBeF4CSKXf+EsVPUh3FJgn3RkX2KxYMMoEy2
ah1xocefZixf9LQD88tK6DQA5fG91zffOt5lwBdxaUHiPLP+NsV5YW3MCaO+TWot/ddKmo52iJCZ
P0eYtx9Hs2q3i8+skMGUM7411JT3ziTHsG4qG0WKicUy5Zi5EzXlEYnyYrpb+i7Onls9j+bxumhe
Whcg3VrfI50Z0wfyMpJ7rGSUKN75dY3JojiSKfeWShE991lfiGhKLzrShugSd1iNlCiK0Kf3I4Lg
ycG+RBifYo/PiLo2zIrl0eqAcqcKASRyH3REh6gSUIVrAG9CRXB/hJNyUr2Fg1yJ1ELLyF5XNR4e
cT5t3EpAiPDxf+n0pgzaXkS7LMmBW93e2Kazv9YlZhkWubgxmEHf1jrZsXNtPcCJJPNXt89LY0WB
0qW+xVdSHSA6c99XNQw2OJaKwsqTrECravWLZjNyCLtugB4mOQPTbOlPBsjKNgUMPAIPT+fBXPCm
wDtpj5nS0OO8s7Q3TtcOJwNnjQclKgvRR+3Yeyer8LHyu+uSrEOEOvvG7OKT0NgGCi9/h1plhZkD
IaFOs+5JG4ziUkyzG4AIJZt0tsWj5LimJkbrDnBh+RvdyeYAYTwD8yn2wJsAXcYhv8fg4Nm3ZBHE
Cw+2VgMx9PEDCphkW+KrGUSga0GW6qO9mcERD3JxsOVgsMPdrqcnTPSTUAezObq1tWyNwsFHxciM
B2DpLmR7yrfKIg8cH54Ss34fbXhsdcOtzfhj284ZDhFotF+AyC0oJUgJoBIXMN+T5OQOvfvkusi1
mskpyNWMwewhBbJ3IEKPNEj4c83INI+XOz3n6QWEyu6Xkb0xRyp+qPH+PgyY6p8noZE+GncICyJj
GQKSvMuAqTXEnzRvLyWivD1UUe8ml8YbYgxFxFs67mbkG7gitD2Um1FH1MxNuU4FEologTyInUbB
3TZM0E8EKj5CoFRxiHjmCKUfycMcoCGqzqmddHdZ5yHZ1mFewNWH3g4atdXphMLMcoed7Lzyc0uq
9n3S0xUEMT//5wz3McMeMCPJ5+pO0KuEiuTpJ5ylim+dsvpXV8TWowvt89q2SbxVqKd3BRZOt+PS
e8dMh5QA/VLDWMszCjbdJB0eU8vEJSnpzDezY0mbZjtB0W8x3RVNh/rQFneQT/Jg7kE0u3JSj7Eo
EV6UmkgvZJ/3ZwYX4xkxY3TQEzsLxqzL8Q3w2DKL+E74XXZIIy3FqWlwgf5Hzw1i9vzQzHrD2ER9
spz0okl2ZZ6ViHeL6FOCB0WyKZmMfQGST4FotTE9G2PeHTojAm9bxPwr/Po8WMxmeTJH08ClJ3Ml
+bnkJW4g1n7CiMY4w/GfzguNI3YNjr6GQ7TJA5WieAT3M3ZLTXyHmjBEDxzVJy/og7p7c3Hm+6Sr
CRlnY2oPnOjzW4K268lMLGhYgwPLEnkiHgaGtQQZq/Jky/7aD6rL1qRL0fef9dbxc5yvHZIo9c9K
i7E9xtNJpi+WbUT4//e1M3AS5TpeI0sNh3ZT4V+zHQSmUMoc8a1vIFC9ez3QVJSrCq5ayhZMBss6
lpQo5eJEDftJL5+meW739HTxlkUaHfkpi3DAR/pq0pqGDE1gsmgNQi75PfTmv/Xx39THpu1Zf8mj
f3ljPAqUXFc/UQV+f9kf0JFwfsGCnywe8jDxVVwDMb9zBYRh/eKaNHgUeD8wK1eDRlK5fOLOSPu2
Vyr/d9TIsqEd2GtGjFhTCGEz/JMimY/4wUrAQlFNq/lB4hdgU5TxP5fIS720g9YNzrWE07gEiLWG
q8TvFDrY1HZ/k1L7s2/Bx4f5WI66Oswyh8tdVdk/1OOxPVuFm/TWNdFU80q9ZjwpdpXnPO2ls8FU
oHmNddd688dMHn6A8v6DLcF//GhIELq3JgtzU3/+6FTLxdzXwrou/sxHM2ryt6OaiFB3ecifTG+G
a9/pEoJ3B4Xv74zA17f/FxljvXI80A2hr0oFfrg/f7xhphDM8Gy4QtjH38LTxh4rJ/xOmlNarx83
lwDAf33Jf8pB+/6hLBVLoN8gK+FPt7tCZTvEjW9cbaMynir0aSiPnaXdYYnuPze97Z2t1OTDBzHI
bp/0Q/8OnyrdFxo9VdCi4No3bpzNh44RVLRdcId9czyjayGYj7q4oddQIgRVZYbZNaIEByKXyAz+
+jp+pv7+fhnY8tsrkQY915+DT73JQ6vtIlpAPMpaGQpYBcWQzzuvm8VTAZX9Zs6hBvz1p/7cO37/
1NUI1aUbhd/8pwXD/NTNZqyarpkYxVOl0Xi0bpV807O5vSqxzA+21YgLKoRkIWR8+Gc+Gh+fb4K1
orIh6PjfszRG36/yNp/F1dEAMtP1gVH+MN/HYyv+xl79T17T3z8LHw3mW3wgUPXPD0ekXIoifRBX
MkvnB60hNWo3pmK1qTPN7n3OLett1J316dRhgTTuxMOioXy9hwGi/c3P/e87Ep06lHEMt9cW8M+r
1rDWfGekY9ehb3lILNzyanDLUh+p8XL//+MhWdELnkv+dukof7525Kh6qpnoWmRHNHClkmIJrHhm
eOXq9U0pM4uJW1fftG3KKveLRVzK0Yc2rjK4GRgaLPWN5ozzQ9za9Cs5IaBn8j/8rejX2iKBpsq7
ZjxltkeGNFbOOoPZv16rkOn/bXtZ2flIoTgqfFbszxeRFXE0eMoX1yjK9HZH3y4PH+tm7svmVcoS
E1FvYt9T3MASc8FtnDLHAttGPtWoEgA9xd+i2C+0jTIUkd7RZuAI9tff8z99TeaKHvHyfFl8Yn7+
mtpsDCP5N+IK/4gb8nGbRSObV6FH4qkt5N+t7PUE/WnfXScyFqp0E/YZPJI/f2LZQ1fWc9VhY2jW
N3Zf2m+RP6//MHGgHXRzvqc77gCY04jJgD5m4CV4fviP6ZBDQDMr1b+b9chK19kBdI2HIMVQ+4zR
T33zcYs6Tg1ng1jaP3ejC1cAE+QzxH7rCIYpLiuD5G+SF7iCP18WV8LvbLJysVH5t6SShXQh/B5V
fK05hAK/UQsDBFfL7lqzUP2hglI8Ua2C3YeGrRUI28YySnZ+gvHupuC90YOSvRHQq41bvezd3bhq
23Fa7wYRAKYoE4tPO1pCBKY+GlaoqZ8aDbZHqCPMkpsJXMQOGJQhKMWRkCcj66ZhyxHgkDqdFYxX
6W+uzH+SG68rs7NRevVlzOBYhV4tmQo0RqF9FsrN70Stiq963omQgl7SU6llAcKZx+RdrX31qVdJ
FaY95/dJ921cx1oza+5bHdMm4GXkY6vqWQ9tN/Gwr3JdrXkeqiKbQjNy3Uf81BJ902YxPHhpjC3O
EHZMmht6RyUDpze8X1sNDA4X1I7M0AUWBd4fw2AhFoBXpR0jJn9nIx6YpjRjdKJF9KFVjczBXGuM
5VWbGKFskPpVdtB2Bomi4FRNg0lEWchg9q0kCnHy8p9jmHTPTc4agR/MI+fUyt9i+E41T2ngb11y
4Pl2tW2/dT5Gx0HlsdtQArIRjw2nQJcqXqbcrsB41aw0DJYjsJ6ZAGP37GE+goN1JBLhQW1GcO42
J6ZbmbrF8q09azOhbLtY1WWC/9jqJWfFKbTv3O+/eogfsVgwEn2vp5kMfROITxoYR0mk6HVbN6+T
ri+fxWpfZ6xGdmtKx6+qr+uAYKNuT3JCtDNW27tyNcAj4cWG5LKa4q32eDGcb1geq2mePvDz0Br3
1Z65kA0KhLMeC6vUQZrwrUDjplb/PQ8jPqvVnWBmAN88aR9GfSPRrRCD6Hd8LPxGBOMoP5JC1W7I
wAZV+KZXeEY5+cay/cjgfwWiBLsJ8DDTBNiIgndehl4u/OazloyOydfNCbQOVatKbwfMR/Gz2PND
nefcaQyi6xs9hszLbq9ZbxhHYl/DIAs6C3qD4tOskSa2UVHPoUDGzhCMrs++4tfsFaliVW4ST3CY
AhLxHr5wm1dfkp0NEZDQdYx+ag1NKpLSyZ9YXlXc8dMTSv0qUyu+0kIjaVhwsX2LbBQ1capTr/aF
x25UTvbbHC3+82QY3Xu3rNSqwWHjsdiHXKv0t6VM6J5bnlB8IYEMsVlgJsSzbNr1DWVd9DxASgtz
VdY3ecVQtdXt9T8isf0Mbs7+zHYWRXB1/TIOhej5kxjQpduM2MZcDF3nDxYXVtXOs7k50lh9bfvC
5L+Q0HUvA6NjP/DJljiDOPtn38WAwCCysQ3gCc/3H3skNZx3jmwOUTdrJbRGr3tv/fVWAjuLpxVS
Y968fttyGOJsY7bWfF9TdhqMnFKFh91ai+QFQ8m7qoRIGcejuBAHIi6AdOzGxgcJbfG3hpGphyGl
3TCLzIDZbHA893MzhWqtHpXBvRel4qJ4JPmkPBm795QZ6EO2/r9RqtWlEmeao75OlXGP9rdkVnbv
TcFp2/px+5rlMI2DOe3Uw0ehsORtpU5zVjhvxkx9n2Hg/CpbvgzuGdk7SQpMLVPKIaYImn7REx5p
p46wZsYjsD6zjPjtjPXbVnXLwdPVkkh0vpGe6RThNTzdrS3y5hV7c05zlUN63kboVt6cboGTPdag
z8e2k3zzkdeM2CmTYnduNdR0wUeBM6ylSo557fvvzQ/4PDct8zOgUVtZRWBpOQM8twG4vp1s5Z2T
0rbe8HDBqYljhy/YGHO2oFnB5REylYh+hefNh1cfjxCJtdm8G2e5lkGcPH0op6tnTd07Tpn8Rhhh
rUPp7t0n4kxuIY6xt4HymZC+SiS0SlAYMMo+OvzSF7jZ7pHLqW/MER/tVA0KRDcp+LYgZPIwTZy4
/bo8bVhWFz3OOJmwceKds5Fy1SJCfrhtppgAqhJ8jirNqVi1OER4+FryF6Rf7L42oMrcs154/vM8
pu5Tlnttse1bqACm4bNGiqSw35Jy4p4CCHP9H5sAVkvzg0or7kqRp/7ZWcnjxGnywDnrx5dT7wVQ
gSnHetG8Itqpb3xUjAfK/fbQRia/KoRLLyw4yLkPEyWoX6XRs4av0v2sYudNej3Pq16U5dZIF80J
Y5snXsqOb/KxEiEzi+5mStkCbOy25q1ASmNS07Zxd+/PWPMdvXr9gbLWYmsyUMkcSil8yLzL7DMx
XrQONl1PUWR4KwnfmOLyUemZ/WaS5f1kaB49gJ/RhlgwaZ8mvN6LjWmsHHr2eb/Y4F7VvMJJ4EFv
xTTff1whJxE18prhiDAGcfRHw4vNYvO6CBOeaEyLmrJ1o0ykpX0aWv6wxgrO3PZrlbZ4E7/TR8X4
cWyqRWdFNYVmHk0v4doXu/HPleEhZh+MMpTDQCez3jXZjNBIskkUCxwxvk7icBV5GllvzdDzvFZJ
DN09r3isFmVGoYuSbzd0Bdxlu4vZjtKch8uw8LcmB07aJuNAwoRZ4NH8gCbcMVFVudgQpHZRbm3k
cPbDjG2LxDHWypdAk7r9ZkEWJHsgjfznatZpW7G3PeawfzGj9r2pOGFOy6uZ1xnto9ANUgyLKOdG
L+vhAqt53ftmcpH3dSzY5ClF0K1usc2kX0lK1sTHDfh9L1obd9wf2RfWjRU/L06cj7UbxTPH2tw3
8jC7qfoVLnl0/VifloE5D9ztYQ/jx8pv3cFjiXj6IA+WnY+nJFbS+74gSuRO3xp3zMeglCOGXKsn
cqEa+y12wFI+VoUz5zwUOXzYi4NUYC/aSlwye0Ub8k5LsZ0iHrHa9HbFTqQWXO7c1gCEkHYGKydd
L0gjnQYCi7SLQFoT/05RCMmQ/V5chMUlsOTEk51AIw6RlPNkuVHLCbMmR+7qhkUzZPguYb4l7mzX
WK506ixqXWNmGPQTm/bHDmjlfV6GMKq52X2krcc3KrN4Y7oTj816ADFBjeEsBM34P+yd2XLcyLWu
nwgdSMw4lzWzSJEUSVHDDUJqSZinxJTA0+8vi93eUpGbDJ1rO8KODtsSCkAic631Tz2bQh3LMdq1
RhCyXQ3612ZgFYjx25nrMsBXdyWoh7dqaNUeQ5gPj7Ebc99oTPEhncBesKx3pBIrSS203I8iSNWh
H8YquRFdZtYX8LHEtcRADLvaoOcKcVqz2k0RLfIBqx+KkNjIw0dzajCMapS+Xz+cblGN+PdDoMob
wl3+BrA01nmYdQcCcPHKluzsUKWyn7Hd1bAiIY3aHi01wlAsJ2zF8ZjhZkMUcDota9Im+pAKZfZw
A5p5zinx36vanRa1N4YMY/EqgCOO212/SphhX6RNk72znU6INadmeUFnrzAFayookE1TvYtqwMkQ
s6h851nkrSJqYIXJzuqDrVJdbx5bvfkfyZtiEBkm+MphflXTwRRYNRk1ZoMVU7YB4Ug0GfdxZvF6
ZNnwn20oeEi2u6hbJoDwUmzo2oStsC+1IzUOgW7qrk0CHK5jaLeQ48gIbSe+Gd0o5wW77GSHfKph
0lbRypT8vAjPhsfcqqkPnGjil5LKyd8XJezbC2KN/EdNjcnpEjbhFldD+0IYWfQYBREr6NQYxigS
m2NRZGDssmdPqz3lR5fM0+TBx+PpKsXL42JqQnFN2lf4KIy++w6XGSmhjYaGHoz3WnkW5yc6LlZr
GbNbLV5qPYxcGQMNtsgwy9kcUe/b27mt+CYKXW82URhclTJIy03UML6Cr9dgpIFcvO7Z92TLJ9QX
LB7AGvjltbvzYr0zL1gjtSA2CJwtN0l/OKNndpduM/DF9QacYzdHGmQ8VRgtMxLMJS/KvAqcC99f
4CTQsKn+0NHfYHsySAhvHVbujmUF9Co9XLx8EQ9BIBjZAQLiyhjh1kTpZ3BsRJFFJ1F6HCzeOHsP
CRPrzdL6wNSu4ntYYr0dnEpmF92VF4O+MiUrzV2cl36wBdaxdlw5eUjkoD6oxNMG93P6oRnifNPx
hbA70+0s6I2twUfeVZrWenYa41YaHpI1yukqwFTDVgcrdo2/h8Z2v2fhsPwoqCp/1oXqKLdhJyDx
ny1iWDoTrmVXI5UOpk9IBT3oaFGEp0vbVhmCk1q1R9dW6XXq40AYZ176sWz6+J6otlGth7KYN3nn
mnsUVPN1aDegYYaf/11jlCUBc4D7qZRxfCF0wqBjLcwYkZzfmzgXoHn1Pp+mM/9FeN5AeCwh9HT3
/xaEvkv/Jun962/4zj9/6B98J7D+IhgvxMWFSfFJ8vkffAeClMPkKcQEFkNcjKUZNP9DDXaCvygg
yV7zSHWk7dJjvX9BHvGXF7omlGGG90A02HH8ARNK24H8MgbTbkvokyBoQbcyHcc8pwa3Ck/FtujE
ZdU4GnkYYwT4B+kCfUeJWRFAWyf0gcRpMNP8kKqKEXtDdCkutCHHOjkglSU21ICglbBloLWjMXMw
Z72MLYYnqzCCt7dqq45T+pcn/QJu8/vIkF/OrFAblhInTSqedf7LCTKakG0t8vJUPwrdIblThnHt
qNOPjJkd+PUL2ufewFySOapgPuk6+FvxzM6mlKSFNQZEpEvPC6/qnrEawihBEnPmUETj+9oa7UFI
wCp0emHLh+yMvnMIAXmjnRsnor6I/JQDfxmJpVhVmOMue0tPg4OKZm9bV4zxNbj7UFhMfPZOVNWX
8JJoUuIU14mVyCPKh1a2nIN4qrGfxxOk4qcxc6G9PFChu1/xu6JTyVptihHigoITlY/B1AZ/fVri
Ccu+YO3xRkg1YxcedmTewrXWx4cUNotgsmlhpE2XNTsGxczS0zfJAJcGzIgYLm7JWNV6Vv3LTdIt
5AaegfWAn6au0Hw8D1adzNrPpyo7Rv8FimWlAZWQS+lpjRMHqldbbXKjkpJfdFLS4iGQqA+ydRM8
PluDQ93KEvoVq3Z865owdN/Yef7sNZ8s/AWSYy9py/FGoso1LN8d7wjOsB5wxLDUxyYQyvhiWz1P
LoX6zmisrxXeCI3uUEaJ39868ij3VkWjaylUZfw6KxspOdXS0jQYZpYltxHyQW9V0xMnEK1s7h8N
lfsVqgwzktkLH8dB8sfDSSCValPvfYK2alnTgvOQnsY8ntP33adkqsbm4CyAJFueI5ML94SvgRxQ
vim3b5f7eYH4AwPHtcQlJDcKntOJ7utOEccHStHTqDpsDQ2tFb3hr5dxnN6RaLe8R/+YqFWm+HgJ
BBXBBlQCu5dOznyERSj4ldLzJ39DjgoSyMiP6eJbgdHNpOYHZp09VKUQqlCZRQ7UCoKuv8ZZ776b
aS0fjdEX1xgRFLe2ncdfrclBxmQUTkBPWvlfqzgfPzY2ABhaIpZsgrHr7UgkQbBOsoknDsUxn4+W
8ly1dTluHw2v7fr3T22qO/osG9K/eLw0p568MXtFcBxEHAM6TakbPrpouqzF3mSsSOvvqdSgbGo3
zvRzpnFvPvOPZfazUROIWEkXlXl67lGfxmZgnMOasko8kF/E64H7ggYCk1rebQ6sUeLCxRyTJ8PH
RYwLHyW5FWR0dKbRdJ9OcxVE3XwIxuLzgFOrsbz9qTh0LXTXK6TEjJfGjAL2NDxybLc9MDlgoGJX
ep7r1wgftk+dj+BrY8yjMp4LUjrqx4HgocsKm135kC+LYTwag7+0V70lDXk7wxCLdsVss/0u8G7C
D6ljlvldpJFwVRqSwe5IjbmMDhvEMpc8S9n3PEtlTpRFYRjzIBqzZIRWBIXaOewqCSadNEPr00LO
lcGLqym05MYb9UfRS4e/RU02e+gJi08HFMzrQASJ90kVwWDdZBHRf+sgxh37b9+exHXiBbq8LXRn
ZtBLqAMqY5l9Qeg2xdDohxi4BJ5k/lGyQ4hkzYzSlTc1KULQiFRswI31i5gxlYUBkh5Gmtmxa8nU
Q/bH7CbDvFZ9DIaozX+4ODajvMODjUYX+M+ybkrOnwWH3gFf5YuIbr+0GGl5pnmRWORIrIAUF8LJ
0tj8kqqFwL40Dq4r2ww/ueMQretF3PtoAqa1KOvhw1zPxjbvu2TDwiAsbSB8yi7I10GKCRGpTEfw
PZuQyk0CO+1gdBPimtrBQDP9GCfO0O2cxvWwEazJP0Nb19QXcOHNx86FRW+X5heD6MlVX6Gsg9XT
r9JkUsFB5Fb8regi/4dCCb2Cp1jd9IV3NUyynbd5IdV7r0Z569pjtcVPkLx0xl53AbreL8JJyp1V
mXG09pfSXZm9LxmvoA32m7zFfhaPU4xT4+KDlaFOC82u30HSRJk5KoVpVoxXTjk1N2Ox4KrqjMN2
mPziPdt684VCN7kfneJ28k2FeLDtUMPNJMKYWV3tx7RO8dDzig9T6eA8LPuqugo5wGBQtsuxMELG
wLaD9U87VXgW+D5Ww6NdP3DoNJ8qt2ySTbZ01S5IzfojJtv60SI/R07iIrX1/AHXJk/hvgVUtUHm
2f2EAyUJC4HHZy1ZjCe1ZV27cec7mwS32Rn5JeXApgPTuWy7st4HRTsXa5CU+sJHELiLXcD7qG72
JlrAjeQeP2W5bCZOqdG7qAinGrdz6Q/XLTF992FD3iDj/HznGkSLG1gPBgQXe961kfTtJRv2fDCr
ar6YDBGSvp1P27mTEocJbDTaYc4OeOJ4D2M6Lt9Ns8guwZuXS1lJnIxer1CeFXOOD/IH9sdmFNro
vX6vT9q6tIOsaKLjaY6TM79cm5Oeup/MKZny1pcRX/nh9avqqud/GSy6EINt6cIV9Kh0SWg4I5Ng
45P4CT7Sx7ZgF02dlI2h6ZlV/hH8/3QdD8UA5bKFR6h5Vn2NCWS5Loyjo5PrCsM3JXs2mSyfXaU7
69dv6nd4+OlivmkKHieo7LMMZME3bMQUgcfTNL+uQVFQ4RAumJJF9vqlnheyCP0wxKYWx7D0WWRJ
G4d+YyjTO9rejGO+Zp26U1isOz3P7XSs/B9fD5qRBfUH0aGDpOL3VSKCms+2KDERxsz+8ekIqhKT
E4OIUaqRJyzx9Wv+Dkvrx8nNBSZOgbbDyzsv1mdCB/tQ9s5ReljAI4fTEBEbKidwpSzOQAcenA3c
BxrNHC7j+Hj9BzxfpIgZ8S0LTN9HdHwO96NKak1V5N5xeEIDmA4rwZzn/+MqPopNppmuRWfy+6Mt
GKEj+u68Y4yPE2NfLdYP5umNtfnSvdBQks8MoMyHd3YVr7fRxxvcS9gCCHgpemtLMUZ4/V5eWJZE
sNgm6Vu8vGfMkRz3uLRhXne0IobyhPPxzT3x4k6ARt+ocXmjpXu+f7Gns5twW47NP53dGC5p0TwB
2DF3irxPYghibMdGSpGhqMMtU0XmTE/41eu3+vxjJ1kd8h1eSDYR6+dfRGhNqbk0rnXMB77uqGaf
7DUCumQglK9f6oVbZHHAM6QG92n5zzZLv5gklyqto5I45MxIHS6Xrm8+Fw4L5uTGqPSqef2iL90f
VJBAoDaGaHpOnBpNgiBhQ4gj4Q3yUJWOTagB4RQ0OrzU1691xjjSnzrUVHj7ZDDBN3r+pSWBDEz2
kyMQYEhQniixxHF9s7hrxkVe1xkmtasIieut0pjcRK3VXUO+UNHOwc+J5qJ2vxYx2LWAjk7VuVRF
chvkHukir//U5ys8NBl9QIy3LeyqzwleVepO4P4RKxxw1iZMJwV406YqSFsdbaMQUta/fknx/NsN
IThRV9qAN5rD9/sOEZPIasE/YIljHC23GP7RP2Bg08OqgkOxTppIr/csFdftULSfx9FdxIYQa8bU
nQUPq41xx9pRJeF2gqYm+eOvPoRSyDSIj4F3Z50dDmaLaoiQCvdYLgFFt+lmeEZh2dQV+C+tptZ8
a4zzbG16OFjzNTDKYYk65xds004X/fNyHB3mz52ZAWed5tWc7HTjrz/+ly7G3AjNFKnzHAdndxcs
VmjGkAiOKmaQn2nSoIk3crFyzYYu6fWLPXvV3Bm4MNNdHIDYzs4+9TI3BMGL5kw4i0tjSc4tK4sP
kS7x9Qud0Xn55Dy2S108QC3nSD+vjAoUHMqDe0kFIZPu9gnHMhir5x+IOF66yyYbmYQ4MfS0ZErQ
9BaNb0tid/UxWAONJWnOnMCYaJbW5CcCZGj840RqC5l6gekUevoxtTnN8WTF821f1SH+H6/fyfP3
AyeZiDFYxnhIPSuF0moOCHDvuuMJ7JjIe7osp4SkXhM+1OuXevbxey7qNQ8XPAa22CycLYU+Nq1+
VIkkvRKkAm0S999q2oRhgYY5lXpzfqhPr1/qZNh47IcWn76PpwM8R71efuG4V0tpi1a6ztFrlfOD
GLTxKB1Q39NAxPM7pjrtUrgfaqWsN3Y663yJwG2ycPv0IJibIHycAb9f3CmiPsW6OzsS3oJ7yIZM
ZC8HOPWWAdnMpKLgmycIPiUhohPd9QmYr2wZpwerJyxndeLImEPJFHHJ9bymlb5uLAbE+nB9WEey
9DryMfn7b30CavB1qDFZOYRGnJM2myNAfO9m3fIIssxxZ3AY7EkNEc3xiT9jeZ26dSfFaKyLcuZ+
RNZQC5IuEft43ExW/s41dbqHKfLy/cS04ZosS2OvnNS7rWdB+HLtV/C7xp6YSxPM2LxiLE3wPXrS
IVwljmyg3xJogKi3WaZNPbcLDfSSHqcgFWtnLNwBvodIWkxbhjaFErqqzXGqvxK/hfyWqFe0h+uh
EYX4PuENylDcyPheQphCDEPnOE9ux1nxz77RLvUFRjkMvUMZRsnBG3O6oqpd+F9PwNWp+Bxz/C52
YaHrmraBQJpUUGt+Mi1PpzXJlpLGfZYqxJs9MNRdQ3pBcosbG7TnPG7H/n1nd7wQq/H5umtRNjnO
ZybnhRx60e6AncA1Ne0Y9L3O7/xGQNnuTO5isjN3+YFyDe6ObIUeRU0Fr1mZKX/wxIZ1J37uPRJQ
BxqQlTlX//CEGrzZdinQOHE8WECXG+YgTK76JWEQHhDthteAHfE34ukWiW/LZFcXKPoG417VKZdu
84VTKzTxCcBYv7A766aaRre/E6kBZzRnuSRETcEFXUMCxWP4xAYbR9kRoTZAP1svTQX2eoKK3SVm
BVXVSCNh+VPqQ7+NBCppZRQR5yoK1OtaFsy0SAjoMHgr6GExtCRU4SYeTCUfROXCVwpwG8yJTw88
69pIJWfDqQ5gZs/qW2KEODBga+ZmwvPtmYg9LIJapm21+glsGN0GC7S1pxGcWwz8GDtBgeBklvs1
xRQau7GhwxXz6bPCJ1q7+vLNQBrMgq/a5Rb2gguWjkNFkpIHkDKbt3qoF2vpuayiNvDozGAW8Vyt
Ts/M7awbvs1pPSFITJnDP0EzhGLACLR1IUFmGvO4GtFMKTI9iZWM51eNxosVORNo1vTx53sDQ8aE
2RVBhtifw8zAWS/b1UEOvluGMZ9p2RggDcXs8GCdaHTsXUacRPoeVSk/RJjMTnZNYXV31SJa9QVJ
hk1AYOG7eX4X1KFC1qkKoTMQK2c9yCidf8DIZMlmQWs5SCYayErJTG1MaoSY/JLzGBgAWXPCuIK1
4oDm5HzBve1/pDDPEfehtYPIsSpSfC0yAOKlZDZvFG52LCTR65u5YCi5Y4K2BIwkMic6lqapGLUx
Ie8DBmTLMGbT04n/X5z0LZzUFt6rSjidM/AZy/1fdXCkDOg/9A9O6ou/As59jCr/A2v+q4Pzw7+Q
uljEhcJnZ6r5K05KEA2WuRRyns+YhunQ/+KkoKsMwTBPYvDgnmIL/gAnPStMEMJQoyI6oSYmadQ7
T5QRo9eOphnj287KxfGwit0bG7e4a7T0f9h4n64VhCh7cIVyiLE564JHUAeQPFHBk2GuvowMhbIB
wtBJPtBqjujrldB5XaLLfROihU9jQhd8XglhIm9BQjC5XqlhoglVPBRA7Kuve0WnWPWax2afCH0a
Inz94mf9sL5Z1wRJpVJGT0UX8HtdArm1gzgsq4sF0OI71lPsnQWB6FcnIdWJxxxZ5lu3fFb8na7K
erGZKmkIXS+bX0uxvuszOQU+MWelwDwY07bvQH9UMqHe+/+82gQupvAyuRyrFzz/XOWXEazYWJ0M
D1CvIDQHOnaS2INtGdjglNG/jI2/1f+Lf9QvgOPnuL7DHBEwH2Q8xEmF0eJZsTl3wlxiHBkOeCa1
BEJitGFhcq+hzWByNLNuoMUMCvB8f87FXTu61WPV0ETgM5cvZFb6nX/XzxYhYnJ0ByikOmJAqFB9
mq3gjVWALwxP/NfimN8r6MAB13mbfOxnv7cqwyDOEHMfcDKLnQejxCDrsosLNEtxDa5dtrGYjljZ
o3VfwReCp1nFM14IjLMxRPa8Y9pBDS5PXEO7o99iWstaIg6QHkL3slgqk387mhZIXCWhgpeWyXMg
ZIyCacBZFvNRmQKPzxbz/ROxyICGJ7cnLmBjwN47Ad5Rqsldixxr91sw2s288eRCXDwuhlZ2KW1t
98wu4W3SAAXFgam78ZGZRxjdtdKSLLkoayEOUu8bmJGBHwrxg1Wq0hipECrzd70Tjs57Vc3TVWUm
tKWei1/TSD4LIwm9EWAZw3eqRgpmY+ph0RJ0GICntc3nQXM7F2nCij5VnGpEMhAAjt2aXYcoJmyX
EzKYwUwTEq66hHv7VCBhSwaMCu/9zmgNWH09UZrpkrpfcWewMISaQ/WZkpaSBByA0v8Ei6KF4U4J
rJhWZdFR4p44yeRkUqgPAUqEYlAsM10dRZq1PwBJ3S1BizqhhahwUqKlMdlxrT1RVmIEQqUSKoOh
SDdCon1aq0kW0xYkBFAN79JcwRCH64VKzOVmrXlsun03AVzBp53z5BjiJVbCoDXaskc6HAbDlkoq
+YjyKXwMGvbTTY8Jgdo+kTGJMHS+1l1A9R03fPwnQcIs0eMUJbACFFVWBs6RxpP4T5qaWWI3NSTS
YaYOHb1TLr3VNZ+fQN24Zo63+4cZkAhcxhPYk6sJEOsunRz4bIEmdp+ev6N6F3gxcLZJ7vubMKAE
XrdVaF6f/j99FFXrkjaGfWNJDgb3+j7xyV2aYtJXh7ZjASf68/BAnZpD12VRdClwpWjWI6orQtxV
EN7RaQtJugwj+gEZBk7J132Lj5GLD0huqXtSqU2JxqZW0bgrMrxoItvgD1RFKsyLSfQ+3J64NCh/
u65Pjf1sDmio2piy7K7BGQYLTKRJqFSSoY+uLBxkPjP5xNhiNtpxPdH1pbfTTCjix47Hn+w7CnZM
6pJqWi1mXq+MgKq+BoFYGS42pMRuPjR2lGxViqd0hI3gLrSLdZu06gIjP2eHrZh97QbY58B/OETh
rC77uFYPXomVp56g8dqN+Rp6skf3l4hPHUatmyaZPWRAStwYXtLfTYhgYuIJR/cLnP4QWxq7I8sj
DlN1OfrGeHCCOiYawrRqqvV6uQ7kEH9vO7ZNQkr8Y5Um3nVjVvh1D4szX4lqKqGCIPypV6CSmn67
9N/DNNGQioEpw4bFHR6dqFcYrqMSJFbE96NHu+r6agNz+0OfxER6y/ZrJfzsOivgjB3ayWbLZoDB
onvi/Z40KQksI9xzXajsHHOsZewkaBw8A7XktDCvx4wOYEz04WOJBBmZRqyLXnccsT7UsI9KqC0a
R6Ad7nKFiiyfvmIpGD9meEJelrWVP2RwYD5mcuHDOhF0kH6CA2g+a9CEOv8YbheajaB+8DBVxmcZ
yJXbIHsWO2T36BaLGX5cUH9/KaVhLBcokYbgAhctAgLWjMbUzoYckB9RlNvflnh0va2sCNMIm+gK
9n98K7EOp/MNH/wkaR+LXn6dS6V3/1Q8dmU4bLKB56TgMXsrtxHpMawb68tgRIPO9JvMd004+feM
HXN/A2J/4dqDMW4w4hXQeYV/6WCVHuxC4llu1ABvf7c41mOZBM2mVh1e3CMCvI0zk3eCqaPjIsCz
o+q68g3nWyFs/v8NJ5b8gMrCir5B1U+ZqLVNVO+WgE4XU2Fs7HGUz40rQnUHHl2JK/hCssun2Q/q
Q+pUwY2f2OYm45ZwS2oIM5mtqPtcq4BapNEyfHtKoWprofnUYoNNSHHnsFk4RSxhZHXzxUwHeW1o
Lrksa7pxNJ3dd1DmEDNNPXbMvYXDAtUiIsHYhGuqDL2UiLXBqzypMcY9qVZaz2JPz0L+ntHi13i9
Vq3CcyeHpNDKtfJEaD+hWWnj8F9grcUSVDYSCQ/CMNC8lbPfa9r/fIoEGIHkmX9olVfYFMY6C2qu
nHGYlGvwJnWL8JZvycUFfe/PnOMYjyOiibASWLCgGmCXsE36idbo+EyRIHFNJlAAIYoBE5pmcq6m
YSCaq3Bhvsje6L5XNr7I0AckK8JaWvhhBedjl7rs0+Wpy57bmo6y6F2fimGmRdk//aynMQB+w1QS
kaHnTL5mxaM8RoIzQ8vrR2rfk0BaLAXaLeSDHnSGYS4d9U5AObbXJpmwnyeLLCbsPfXANS31CHsa
9cCD0N/Zv3Papuig43iYe5dIhWKdITQFJtrUdawc4Mm8y1D6tO58z+jW/ewlgo11lgZ2RY0kKRXj
tkwzUkT8MPlLPbNvQhFxFjvo2Bd9cV/UBnHGQ2L87CXZfjihhmrFb6bKSQ2oVxawCw6whdSE+bAX
DzYxv80qJg4o30lf61JileonilEx1GJ35lgfmgDqVinZqu6JEESwltm8ptM8sOh4jYYgMGPVWwuu
WBu3a4x0W2ACacJdnx3X4TlRWt57dmoM96OnCq9Zp1MSJ8FdkQcQJDd5E2Ljw9GIsnY356kRiw9Z
QLVMiPLUuytQV3UHH58QYdOJsEyGabTpoYDCZ5ytfUkw0oR0Adwpd2RybZc93tUQELf8u90oZJ/H
Iluad7z+9q4O2FnyMTE+KSNMj0Yfa/dzrVueg/IQW2Qkzgq+YTFMLvfRemReYs5s+uGlM3fRui3t
93HAls6EdGDOFjNyWwRu2Eq1F/XIfCLuC3FXwbWqEQ32cpWNJGwzuexXvVfmPxGBu7uANN5DCOsP
KlBLPApf4LRmV/hZyfanUcw3oXKmC9Y1hcHQmjch/u43JEyNmxGjKq+by4Ma3HZLbRzdK5wvdxmH
KDG+ybRVjnPjmL3zDmV99Z63zblcqeLIyVfuHbAJMHi7Xwelt43D4h2u+t3K5lHdmHMTI+j2hs+y
tuzreiwxbYViSwGJwVARFhUkMYaQ4o7Kr9paxmT+dEE4jrZ9CvjC6o2h66ryJycKEAAtP1w8h5Jr
Z+AT3rmuPSWbcjDRgVMRjEz3OIG71QzrgR0kMdkhTpYZPl6x2iXcuPBs8uDfdSitmhXyS8QRnmRF
LmPEu8dNEcBjzqeMFDMN2b7enequ47euJKAv8ZmX+5ZgBHHe9i+jlYWceM2hOSk6KGOZ1Eqts3z9
Os+6H3AijT4Ll7b/OQubCXGPIqlvDgV52uiBsNV8QJwJJOEoEGIPcldyPG2Hr1/3WevPdWG5AArT
mTp0ir/3wbTkhZ3hong4KVF7A5Jg2SlIgpOv7ZAh5814viXsxe2oq9zXr/67kQrwPv/SGZAeHzg/
4oQk/wKIYJTF9ER49eGJl7wE0noI9K6bnSjEWJ6x55uNpC3R2tMnnd3pJ/x3YvfGxE4ASjL0+L+V
Dbuilun3r78O7P75M/8KG8y/+Ct4a+QSOjquilnevyFX/l+wdTxGDwjuQLqRKPwrbLAF7lUaMrD5
Adp5lRX3j7ABtyvN4mcQxDCPUIjwj4QN5ysbTBmDV0ewofCPpg6b/nXCE0/KXIKmHkgggHkK5Tdk
ck4XGF45tNDdyndldZV7Q0otnry5b5yNC8HYgLMDwfNh//DQMP1+9baFvz0uqt9PAzYa/swuK/C0
28x+Wh5+eS0vTHpevBQG7wRUO2g4vLNLkSOKAqF0+70jKPuhXU4ru0uarR2I9o3d8KVL8SiRpPiC
l35O4sJuL29mx+mRySlkuvbSbjTTeN0rf7h4/a7OtobTA9T8A/ZCFsUzipMasfUrXB5giC4W2pH1
vpKD91ONqJqrCPd5fCRWbUQd0JjEpLx+8bNd/5+LM+/Vqxh9zhlHo6c/iuwGA1OjdvBvyVSyrYTT
vsEEev40Xez4LZKZmGw/Z4J0cWB3YxsNe4klmmRt0geuXNX645bsCOrG12/q7IjhptAN8G0xdrdY
JucDNjzkLTsR/bCPZw9dZi5/IMP8yZlSkrpcXhIT06xev+Lzx4ipP+QaNnqMxp6lsEdJnmHQVQ97
WCTYdwPl8LLCevv6Vc5Guaf7wkANNo2Pd5xr68f8yyGCgl9oO6xhb6cjlriGcRVro3NhWRDgaXlf
v9pLT/HXq50tDQbpcRuD8O2DkWzLiMCeeKSma7K8WdWkAqxknn97/ZLn0P3pDsECwOzhm7Igz7ay
Ocm9YJr47ETiUdTVTvEYmwMey6RcMd5FwTi0dz6m8uhfne6715vBEYXxYYhlvR+HcNwOCm90OfnN
30rZxgW2IeHKivr2HutdcLokJkWqXd7YmM6pTvp349blm8Jz4X0+W3FBF9NT9nxGjO0cgHljyvHR
Ve64NQyboPhOwBMOkGgTTNRgEaucL+aCF8KAS801WRTMYpo4vMEKLX7jW3BfWJqgQpB7+cJBds6Z
X1gRMON2i36v+oTRSeJu4DeqNSgrkhncED6o1MatevKgaNfFUh1VlcmrDp//fFMqAt9HSlxK5mzV
Emy0skUTbaIKDXcFNeYyHix5bXmLQWryVG8A6vvN5GM20/aMFQc6+sd+DKJ1aJP7Ix3D30Eggh9v
y2DLuP7Y55L4WKNAix652GUX7mXi5B+GKeiucwcDptmGjE4KI67BRn9Th/5yaFNSJnDlsAnTKqIr
M5nNj2hDxj0or7GOYBXks33Xo79YhX6cH3oagRv+5mr3+mp9/oEA0VEY8NVTTz5DVlQXu4M76Zfe
Jdd4vSbrNDAvRKoehiVqtsNQij/+JLkirFFwJBdq7zmjMpRqhE+f93sZRReic7ZEPfwdVs6VtIGb
89D79PodPt+3SVNht8EbU2Mr54S1Lg7HinfT77O5wAJjpEWL6wmPEEvObxy4z5cpjC4Ld0sIsZDI
zsvzeHDBqMeaUzAgybw2WoElP/rk12/oxatQhFOmQHPkGf6+g5ZmRMbixAM0PGkywvJD40CQRHD7
+mUEBeGvzRT7AXdDmwMo5Quf4+j369DSL8JrCBlR9DSbGkODnacwEPK6ClMwgkgoKVj4JgDQUQYf
pRXva7yu3tqW7Bd+BiUMsLHAPBVK7O8/o20xpE5Hv9s7qvC3TNWKXTRl/c6Z+jRY287iXIhKhVtp
1j9OsVN5n0372DXHd+Wy2Ec3r6M33oD14m9Cu4HRoB1Ss54dK7FjGEbE/HlfxUN1YUp3G5oDw/Gq
b6+jrgH78NG4FS6fcoH872ZoUsyKU9MCMajIVa2KH4VQ4zUqxs2yTF+GzLDWhN4193M1QProIWLB
ZZmO1VxcG2b/VnHx8g2EtLDoJbDv06a0v57CkZAhydcTDzWZ72LpNzuy7eMPmMNx6Ld+tokAJNck
aPecWLI8zsnyNcA9B6AuvBiaKFqrQI7bxKzD9zVqvIfAWX4sZOQc8XAJd1MTzwQ0ZIa2iy525KU1
bxwJQr/2X1r90+qkYfnPHZytzqkv+MFQkfczRh9HLfg/9i6Teqbgmz6VbPKDR/RjZl7YOi29Q2/4
xio4hU48/wmB7scD5BnnnzumGc40u0O3zxAWNZDeA/cbZdWt73RoyELze12M6iOjiuTvDnnRMMbr
rLaSTW7DqB7jbmeZXb2RcB7JjRQT+bfWgKMaF9wrMl/WTG3Fj7kSgq3Sv/dtDMBRcG08I/wIoiIP
YnTNK5y+C535+NUfzXsPIdMaOakOdsK97Y1n/rx0C+j7CaSiQvCQ2pw9cnitPgQ4NoQ2Kz5W0R5X
wmJjLEALJKLab9SJL2zbTHDQ2lPX8xefSzM6tB+VZNPZkzvxM0wDLE7EmDFf+VM+hV5JXEkrChzH
g1Rx9jG3UTxAyHNZSTJ+yIUdA/9qTzfgRnCKmcDxlekZwTHyMJ57fY994fT1oHLAQbM5mJ4JKPo4
bS18Prv94M+foz64VX5LbEH0s/D7b7S83hsH1Kn2PFuyWBeAoQropVA5zl5hOBqdSlOWLG14dTfY
1D1zZG/misxRe1x+mFH5ABaiNvHcUNxgBw8wGUPipFp5/dZfXEwwWThZbOxOz4/lFGagm4x8vwBS
eFE2vrfCXjFB8lnHazfJfr5+uRcOTQ9iMK8Z1vVzprKHu0pcDoqXPEu1jxtymJchSN7oEV98vhDx
EVPox4s/6u/7Ktr/GGvqptvTI5MmAGF5M1ZZuPaiwLiYOnIt4tEZNsaMB9mEPc6aaUCxVaNxuSyM
2F+/5+dNOTQWukKacvjEz2Qk0zy4xEXCGrbH3tzCjIx3nVzeEc1JYkIpjHXTldUefBrpbT6Yb3zA
4qUvmGqIh03dHgDu//4s+niMLBukGrcnJ/nW+NJwV5OM+xsgWbcEBqg9b10P/AXEjWonNkhbhQvT
ucGDnwy8JF9jCzG9GxObcb/V9xianpKjX39KL/xM5pketCKkZojszj7/hASU2a28du+pSO4GVNlb
p4NXTi2fvvFIXrgU4enobADwtX352ewnzUTXwMNu91BQy5+OPZPyXZGusjI8bHr/+LY0cwl9gR6p
PdvVoNziAhE47d61UvkeDr+3q2ccejLZM0X8z6DxhYnWC5sYV2IsQonoM9Q6W/PWEsVZPXCl1Dbj
DX6gzT2he9aW0w1ityodTF2T+Y3t48VHSX/tkEyFVfK5qXccm1UfJm67ny2BeZmLIVKalWSHmlb3
xqWQMjyvNag0zBCZro8By3nFHeROPcRwZfd4U0Jw8maI8GQWOhOZsuX/sHcezZUj2dn+KwrtMQFv
FtpcXE9zaYqmuEGwqkj4RAIJl/j13wN2z6eZkjQd2is6oqLLkMQFEpnnvOc1yRoh0il761OTw3pw
xsnY0zkO826BWVvfM1zn5codMMZTonT1bMuRASOz83DA9454dlgNbfbeTETtlsj71D7NKkgsSuBF
vBF8JCcOfGJFSFPzYMlCMYDT7BlrlLImrXDXMEErNvDZIe0ONoPDyp09e4+Ua/Z3Dnpo+xXLi7z+
8AvAEuwz6GCyK8QUeOR1edllT6pqLH2qBOjaIcut2t0ZprQQFc2zcVBYS6pbrxZDeOP2g07ufWVV
Ys/vjWlfT/igEpXsRsQVi3J005swEF6whXfeFHsGXtXjiBA7OXfCaLBbQeeMDRvcKrxO8mcIhA7G
t/iDFSdiu1MZh0OD5IaRIp4ctdSiuy5G2kl4VZGcCEtUU1Ru59HTM+YYOjGvagPZDrgDDmJbWXtr
cZWTrfkeKJLONwEEjngJ3aZ7lB4T1dXJqtB3E/nDjyJ3u34H6yUKHsymDgnjIGlwWI0I530bzgRI
uSLFCNmV6bLE8HWigyDbutlVxDb3KF/tqNy0ygufSE0n47qqGwQ5bjZaBMpK71iHwz04734YPfmS
4JT8WuH88dALfyKjF9WsoYsKw7noMlR6L1q1n7NAPCQBIKpLFgzMvvxgu+W0LQmg3qfDeHYQdca2
VO9F6bv4NNjECBazs0cThw+pMZFMoxXX0AUHX03mjvwx/+AyttxQMWNxhwvVlXLl/CPoYbq46N0Z
/o3vS+t7x9FZcyJnwqzz6hkS7w7CV3vnRXW3s0yR35WEUcUDmoOrsK6yG2fiedAtYDCLs+W8ON7B
M6z7PGeoj2FjckowP47nohwoKlSAc7nrka0ULPc4mJ3anuwiUuk9fikvJejSPLnduUROs4Vm1O7m
ngyhAj8cEsuJhZqIKMp5sndJ6D7URoYf5hRm+2Xpllgb/bBNbAbLC6XrQ5JW8g2LYfNaZAHUTehT
29nsu0/fIJjX6Ee5DQGsSeZuvBOpvwR+imQ+OWZunxRkjx0gxdm25j1MBIuES/1am0P7in/nESUl
juL6FRG72E1mBFA3JK+1b6Qdb2AdnsYhEPvRaJPt4hnfyihMzipx8i1JxeHOLFyD59ASHF9Eyzaj
b3jIO2O8a9MufFDDzLnoqOteJ8GmmjHWQZjzoVq4YqHT58dc1TV60HD8dFU/YM85LSBcJWHYxBMP
TSvwbd5Qaa4ZD00e9d/KBheWjc3ieYE+6czboKWP4DBlkyjSYfouufe3GD3kwCM4X2CofDKHlCl8
0zd7vI3DK/6nQffI7U48rBPUNQLpdFLfddYFqt1AgHGncrsou/uO6cgeQWCYbgybaz4Eht38nDHy
kEenxKltW4cdqd+6sYLVWN3v8eYNQqhsZNR7xhl41lSAtG1+7Dru1KYvRbVdwnrEQa6Y7778c5Na
lPlpKkhM9aK8vbUmgt8b6EIYoGDTds5yZf7wzYR6EnxX7jCzq64kh+zPnpx3H3fLlPjoCTufa7wK
/UcXUc9nBLiPxQ/2WTTfyWhu8e6bn5gz1Z+dRAK/0bWy3gRRQFtaNO8CBwnnhEjAFMuUPvRULN9C
7RbfR8X3wcJn3sG8bM8LpjuEv0HatV1HvYDCMQYpkGzu+3FgJWRO1L5madj+bCXpZzi7tK8oofJj
0SV9RdpYX+5zbaoXDyc5+sNmQkeTeHW/HRachTeVbXhxabrlFsWQF2NmA3ux9cotJhw2TAo0/PuS
vqk+1hLW6KbP0/G5TSbcQ0IvxxY1SqcE2x3TbaO4ZjRIjlxWrWvQmM5pVGSPZp1VmyboBntPbro0
ngVScPzSZRllWIYtXKpfjnCQ5mG6SZMkveQh/MbGlMtN0+PC62Zw0qWDQ6Fr5v7j2Nse5pM6aM+Y
imeXYlLyDejO3gGceZcUqoC/Exgr7ZdhLvdTM7v1IQiC9FJh/RTE0su8Cy9Ry0vF0wWEb89lHbkQ
szL5o1td3N2lw246537nRakPixb6EGbcVKNz9ZXB0ryXXid/wDZcnV39RY4QLws4VFR8R2+u+bYG
DCKrc9uztGBmLaOSP3otu9cROxLch4L2Z7PKvVClZNzWVtTJOQWNOAwRzo/RpLyLu7SESoxNlF7m
HMtN6l1Sbn8t8HDCmRN4clxoqZOVwETkWCbPEtZWbGB8327gekHOC4chwfa7Ma1vEuuaS+41yZP0
sxQO1tC84fNYbntci/DZN5bE2uBJqn55yAN3aR+2Z92ZyTY1hvGqq/nwOPzPT6FRsC+mSX50JF8t
TSO9DFFLjmIWelTgArbDxXXa6tSVycoPigBxtqRUkXhZr7bhyYhEPE2nqscDRjbDZuE9B8YS6kVr
QOswwGA7SF0vThJdnSwsJFjlGO4TE4C46jGvs/EZK9AhiKeGi6w8E81R30kciTP/0YiWttpIMWUX
7N0FSciu6F6rFjvQkECDZ1POJX5RPG67w27aKyxY2igBT1ZpQDoNAugeFBnZxVXcNUhD+s6E9fpp
LvjoGrPriQ2gffJg14V7InZAXPvOxHdsFtR2ljk/IUBXv5ZpdA3k8EDiO6POiMyUwHxxMhC5uwFv
UVjm+caE142BhJGdfCGVIzf85MHNaLlwJ8NP7FSPI8F+GUS+u8VoO7Ze32WlsWdll6osGiuuraW5
M5wCEHfUFc8abXM2QqBpQhFHqv9s0Jx7zC7qAgbTBMeoKaxnN11JzJOyPvyxGKDU2nN7z26xfDZ2
IclBsMkGibvCGz5wfV48nlnA2peS2+JzkquDOZVEKqKwt74tdmU8RD0OeHngjx+4UrT3fSIA/ltb
khNHVs1cJO291YfpJfFbROzRyjNfufvsYxAcdbhqTohzfmnzXJj3HTpm9vimrL1Tg1fAJxV1cENP
nOwlzEA2MXRD4Ka9MzAQdsI3nNH726SW6WGsKli8fs2j4di8dsg+JK8YB7s731VyL4WrnjqCGzbd
kn1CIOaPlJRym4zS+eERfrp3JeRXiVv81nZmEXuj4x8s7teGiaa7LfuO97B3av1g1ehGvmxU14zv
Z7tK3bgymsc+cm/wyl/NuMycXqZD5zdExS0mwWdzyMZzUUvEc6r0L+aEtW8WYLrnkwd5QIlp3My+
IS9Ce8mjj47hFM35AGU5J3/QEgwbW0QnJy/vz6PWFey+YbzBCLS7FmkgzmmGExKlPiUgXGzo5+l7
5GXtqQzwsy6b0fk1kjLd5qbFlhbyCxbjO+Fbkow/9woqu/tCvW1utDk3P6JpnTM1RIODLJ/apAmY
lmUUpJie6ZcQ0esDng/TPoBL5DdVu40w/SM6pm2O4bS8g//V37FiXfBWbWitbGjCbPR0OHGgtZth
q1eqE2GqzmZMDPNS1q7c40zI4Msa5JYKdbpzUSQe8BlXj0NrILCcovRhUPyQwUuCu8FEtQswrQnB
wEcgQuH57Ku+OuZ58DwXZn0ALs2oAynl8O/SDRGZU3aThwA3RMWeEmexfkA/m/ZoN8xDj4/iNswH
ZzuNvIxKZuRil0CFKcZPVxQX7kvhegfhzc2e14kNuIHlvkl9GJcR0dWfYznYLzME69uojhZYC7X7
TWZzgUwjcvcee9dVnajq2fKC4F6PPCUPPQcBXNSFcFm7dIdDgfzA3rUi1RBv4tu2YBnkokphyc9C
sq3hw7nB9U7Fsyy6mAHCJiKhBPd+n4LeTYt3ct3LMw6Rx57gwmLjucZ1o4v5fjHtF3j8NW517T5f
5c0EdsPvTLC8ql0veSJjgDLDHfeIEkwCxLGafgjNbtkSYxBeKYxt4sTMdpm3Gpg5nXchpZHAj2yK
LIYW1XLSuhlvfA//b2o0o+SF88VZpnNxqQocEAhdWWDvdR3RnJvKWOURzNDGmyjpi9caKeDBswDg
gdYgJbf4pXSbITdQuhBVfK0Bs+nqghEntqErynOEfcsDaT/nDlP7YzL28UgayM1X/pcSU8Cu30Ar
ZMCzEZPqr8F9idslkBKTyOg1YmZKn/Pe4b5JPouHQln6Ixk5qIE349hbrzOm3afGDn5Yi/+RdE37
RsVavVVYi7FpKeMJBrKxd8Yh3fXBUN9rn4ql0p3F0Bt1MHTaJJOUQ/NxtOsRuqnTTAjtA1MFx6BE
FoXJnt9cDPJ5MQXVQXMBvmnMDUkQKIQIcGATaiycOOq6EPd2G9b3fg6OvMk1G2iRTf2vStnmDwFf
/leb4C8T29gWX1pYAIRSFs2jdm18iDsqHp5bTpNDGk/FKWFgfVBJqNhf2XeclmBnC2ppcokBJE9N
snKeRUlnWtaZe05X7U1dEsCiBrU6Reih/ixRyGQbtfTJm6kK60eZEfa+aVwM9lU7J292SZxL7Ca5
EcVySdQvwyMvCHr2GAW7pfTEI3HLbAwqm6dmH6T92OzdiDzV7TBnLI/MHihwcKxqHjN/KD1qzCZ5
8yySojaRnFFOB0VUelsXV2QkKI7uy+1I7m+zKzzoUlsBSyugiZn5oQXsWnWVL15P32iKERvCSU55
uqd45TsvRohJqDsBP24zN9LGwdBrCYD5Ox+JZiq6LjLThQHb1RStVeLzlMh/C4iMnofkbezGLNuk
A24thDd79ac9DPxUDCzRHE2uE739cTO90UgHXMkdK48XtQanBcTGNZCf/ebgRATQOuhzyhgsiFtP
hpB49OCPiUOVF8A9MAtyGsxyLo/SAgW62ASMWfveW7wrjS76ER/cUvIImbfGU9Ly+crAAw/ppFkW
VwoWw3ioNcSPm2jsx8/RBxvdDLYnsxtMUbNvpR7tgyA99KXGau6+DCKCzFcDw29k0Sh9nIHhk4s7
8KGP9oiVIFC7y1XnIuHh+XoWBvO/Bnt+ngnvLth/hkzOcbmLo4H6kk0Cf5/8y/Sfi8W0V43qIy9U
UR2iocPse4jqvDggCbLnuIJ7Tb3L41yOAvzvPOXKwG236anovMyVxcn0O0AUfF1Rhm3wbuh41TH+
4GsNzi88RE0E5CIcoFXZ5DhVl2wk6apdS8gKM8meLBs7e7IK097hYmeemUmTGVIPzn2dhvM1XKb8
eVmy6QmT/vEPWP3/OKh/wUGF+RuC/f5/aHj73r//24fo817fvtcf//HvN++drt4FQPUff3r69R//
/ucX/V01jv7b5QjymXqZJrA0YPufJFRU4xhRAVVDR4GcagP4/mmu7aAnh+sA99ilnePtB579k4Pq
BH+DEA0i63NcgN/zV/8L0fhvIyl+PPuLie1dBNT7XwlQApVcR6TWcgxSdivqZldcp3OqnxAdj3Ga
wor7h9vz3yDnKzL+D9O49Qfi/hia4OYA6FA6fpuQVFHWG4vPCzoX3b1pjGNMjfVXbmK/jYHWn4Lb
LUZ+LhMpeHS/ESh6T5kj9gzzERgsxwyIdqFsOtQWgSt3pjFVGzoakMC2MB4UOapP//pDouD/Lx9z
JeNDlYBky9X8zvhBdhnC9Qv6Y1MRAL6fJ/APNjPzOOJ2SGo1pj4kiNOYgHpBN5KJQy/USYy3Y8WI
47HBiQCn/iTUNwp3IWoPi945XCZQYrvk31aNZk92KgMVDLUVeI0H0E7YfKhxZ+l1+YDoCoxqDpcj
Gx+HauC359r32tckb/UhoWYE+EktMJamdejA6VGWo9niCcJMUd52dEzf7BlVLG1Lcp4QY77jTJ2b
sQKC/sxWRGcU1fhcDYANqpjFdWIB/eCdEVp0ura4zhKzectyGiorNfnCaSZViAPX3lk+nWM0BqA6
4AyEhnCr2PdSRkhWDNbpOgdyr9f2MFA2eBZnPH1VuA1mOjqvXQROttEKBqU2RWbAtAfeARlsYzD1
cdGT3q38bLnBjjc/Jma9hunlwKwDOIiq++S8oK09kNVQgcguXI7Tj88U4ABFxeI/8nRAPBBk7oTN
ATH4c/tTU/vFacDgJZ+Efsr6pPk+kKooccUR5tGfIt6hqUvOTi9Qm+FjciTZXH9Og9RPZseXaLNT
L+tI4zqZic5oU3RNOHGrlwK12PXckKlR1yF3hHQil6l/PXEu+8PCKQIOtFMSq1Qsuu1d09rlA6BI
hBNJ6seF3XQ/3YTfphRqMBILe0mPxhzi5OUO7U/4bhoUpNcHPx+qUxPycHVAQz0PaL63yhGd2Jm+
qk5SheGmX1YszTUISrGS8iElF3zvh1l76zL1jCvcVj5KU0MjhFa9rwnFYtOwGhyL2/E5IfTrJmoB
J6ST6QMmDeHGmvnEtFryNinXl91ovYuRmiP5i3wWH0wYyAWfwbEkzG0zZmL8sJiDHMhTdy+py5P4
AmBcgYq9Njift5UcuK9lKpHORR4IelIU23424Mk30KIfQELbn15kLjeAKvrJJonnIDCL2VZdW+6N
UvS/zIKoH2xg8atJq2VvoTeMVcpzLIb1Vq9LtBLz+LEWyPul1AyQ2oUnQQ2sD67F+u/WoLsqDZJz
pcrvEynUwLBdfUnDT3OIUB3Su4CFwMe0T5ny3kxbt692kgzP2AbyFzYeHQfbxDnVdas3zM7Hj94N
5K0sPBblbI9kA/Kg/MDo90nryousHRd51eRdmEaRJpMj5h4Qwr4ZKMfB50qSQeykeXNqT18VRBg+
ziFWZRujCKM4FHhEpWGgRJw72tjg+FRuvz5cmPESqEYZD7OWot/OebHcTKFWL1IZ5YNueiDTkbjA
2OotXHtJK4v9ycyPPd2GRasIzd6b8+6nJLc+ZNUiW481kN4rJl7UoqYmNMC3nfa29+00tF/CMrJK
//vYiKn/mXeD+z23yL5LGcQswj0C6xti5xCEM9zodkK0NSGsdx+ckrA04vP0kxXqPsZnl5mX5c34
+reLv2cdeibaPpsWmxAXtqZB3A5NRGHMCjuTA3fXm8q4R4n4YHjDrVvLeh9mgXe/dCBkXjA7t52X
IhxMbmujdVb2R4rKbslOtV0+Kc+1dkOVYDnt6h95WA87/Kd/lZldnwyR/tSDm52yxac3Agy4bupx
2lXeOOMThqc4MSst6Qjqau5bfNKxlDzPSxltLSaZMR5E6TaVaX4LrU/fGBHy87hbkrNfhGejlC0+
+gw5NjJK2hNzjmprg+rFrZl6gATl2OBqUH2mjL5DynURHAblkqrqigctgnxnozq8KrANuCG9bNr7
GS9sW9TWVa6TeTdgaXFaNA+SkbJ5MsmMPNYBik3ZO+GumaDoSSfktRRWccjMYO3aavOKUUIEd9t6
xBo+2vtugOuGQP++s7n3P5WcJj/22shYNjVgabJJq3482jIPGK9Mb6JJumuaM0pv2xxOKR05/ukR
gZcecNtWJ+on3ScqAC/lzOMAD/djxjGX2XO/K6AtPMBDsTZWXzI1HgcyBbISg6UonN9C2Kgg+eV8
JeYUG5GqLL9HCDSD2J99jVJjxLUs8LE2ibwwi4PRdagQnfae6izcu4xvg5NkfzWJC2E+vWlLLFFA
rpPmxq2UvJqWhNGzbdon3GzV1sky3iq1S9Oy3YiGFah7yztLv5ufFvzLgCTrkewgcZyqrTMazdnq
/OVdIps/2bpevslCQv2xVHScFy861UOi7/LSWbZjMqwgv3TBNqua5V7iVkXzvVMoiu4DBVl9zZEc
0MRCojNluG+Nsd7hNbJscKnQW0hmxWvgg8SEpp72bkLcFTx7xvQZusYhre8ry+Asz83plOfODMAw
jmDnafRcYZlPG8eKB5bNTjB6kh0G/+4N6Boe6eVkPNT9HN5a7aLPGk4kEkAvytwdIsr6g5SR2yxZ
guto7m0/dif4Lyh0bdJS3ay8kWqxTsym1uzIzO+uoJ05WIIE2kXvNAVr2EOlrjKc6sgapNn5kHVd
V1s3EP4MT8YcT0vL4EaSKoCRX+V9n6ohzzH8y4trt0/Vz9opfPMGkjWhwECQVup9j0bTPE5ZqfKN
iR09JiqrjjjIvPEH6HITw6tc6wLZ3mNyWm3xURLNLhzr/MqYK+AjIsaLgOVXZ6fOGbtrPI0bN+5m
pRBGNwxQZhEmKi5wIr4wG8yPSybkD1uGhoo7qcv12ZibrxIJTTLnUGUtx8JTeNAT2MjmLLFWzZOJ
fniy4QEQJ7wyFtiFPwXpTFuJA+wD0bvrO1BSJgSJCZkfFjsFUZbjDwPKeVny3HgwGkmwy5g72Z4E
6BIpPcZTgO56DQfxZ/ljlsMiAcV4SKTnEVc7UBX+UXy1OXkmhaXJBC2CgpgWL+PzWfWqYZ21tneU
of7jXLaUZWvBiLB2ZApXZDZTu8AX11W3LEfXVOjYyX4koWH1SYWgwFg481ACb4iSNB5EGg3Pue2k
l7Sm0hCeL2/T5esqGAw6xiouTdp23ZSXWn/2BTVJHpEaTMBIa92xDYpfTHKacWukYGCKMvHsp2tG
RQ14vtVK6kNmGcNzlps8OwsYW8Rm3elDWvv6ipBsPv8wTtuv4VVDsfVdKlhpzMApfyO/+R70c3Wy
4RFssPlhpFLPDHk007x5SZqdKPD9t/JJAeMiHodHJp3qVNpRe/+vm4jfyei0DfB8kPXSLzEwYAf6
51apg2fRpCnB1inzuzOY7OrIpwIBJtB299Va0SwOMN7Ig3lTmiBegR8i1AhIwX/R0FhrW/bPbdsf
V4JQEkkKoU7/fC0D8Xe1LNr+6OZU/rG/DN4FpvQ6d2NQpl0KwizizuJZOt8FKLZ2hULfs/TNW5oI
FqZgaKngcVyJSbavA8EIF9wK5qeJinv/FzfuN+7S141DOYNSE1c1dAm/XWwY4KYxGo46GtCzEM0L
/1FLXjTTKrKLMbDqOIpYYNbIii+ZkW9NzqkzIZrNeyGpmwPmWzf/+qK+Ws5/voOrbgGbci4Kxtjv
jW86tKwRfISOxBm3OHJGEJFUOLTXxIiOh64bMhKKqmVHcB4HTzJQQRWS5hWVM68pI/uHYmI461T+
chyIef0l8yq4D0kq3UU9yqjEAPXdtL1nbP/1lXv/zUKEURkCXtBUI6z8nZfsDYYjK00q4dxypiEQ
lcUOCyINu25md8rhBESZE3yOGB0dc7RQe8Oy38NCvkwidXa5R7lkeFO6HWTd3Iyd7X4f8eS5yRen
vDLN2nmz3TKbb2QqBaPbLAtPEI/LrUnEyz4ny+uAy1FxxPbGu5gWwtGOUJkHiEcI7bth2YsZbpib
Uc137YBr6rrD2O5gPDAaZ8DqBfoTnpPpbWzcDgy0p+yxoP3UvVNTnYaBDYwxJzU7zTJ9SVryjxas
9sSmS2t24q9afRZLey+qdt1TorVsLynoo9rDYHYd8rvOKhCbEybDjoX3xNBSg1pADilx9s/pYqSM
Pjy7ekMThS0+s8tgvF5pCdwkgl44klRP8BCENhMnC6x0jKPjFLCVY8/GXsHd8oGE/dwkLhPi1pHl
KfCXKj2VlDTbBFuK8pRQ0CdbU4VAqknuW+G48ai4r74GvKjoZyDuiZq+M9dRe0J2GgmYArXjzCac
wb2hlA/w3YSaSpFPO20e6b7ZYkNXvcBx8WNbWF6sPAPf0zqC7fBlEB+Cbv7QxYDcK8ccZRiprsxy
YkUuPQ1FJvzhuc+rt6Cjf1xm7HxIjIUc1Ol8pKnk3kXlRDL7snDzOXSMh66A02FxcNyXzhryVsIP
i0MPdgh2M807YbTNu4uxOPU+sSqkM/A8nT7s1iwsXPlaE4/ciabfr5jRi5peBjmPczJndqN+7e1E
htCT6f44xe5SzdBzqgmPjCXF+gy+23UhAmdD7RTc107HCN4aoHYKu3n3FAJm06XDkhbdM4RG5lSb
Hs7+i41dH71IxQg5yAPeYJfdhLlyuHXCns4oQZUcxI238I4ocwAWni3+sjcXiBVrREhYL9VG0R3C
RHNBkTPOxFa2oHJ4/yOxi9YjNCOtee/pAACottvXCeLWtUXQ8hvjv+g6xZ8Hy5iAGX/Kjes4QA8C
xUHMdH18DnE43PSTzg/higChH5O3dQk+FOS0yeEkls+Qt3TZ5SH2x6Vf341zAAlk6Gm3TS+9WEyj
N/WU+bHl8k2FsRbO61XPpKxbmzBvWBgN0cPX2pkgKKyv6rzu72YJm08Clrx5LZ5Ec1cX/qYwJ3uH
pwbIyNq85kyTxTab3fbexPtuipuCUuTrLJYCQfWK9egruKIsVYpecB3H51atoERTBfoKB1x9A0Uy
vP5ahvYMBMPybs3jPBAd90UhcJRu778QH+GwfGrigwizBzlpa7pgqKD5sXIpqCp4zNdDAr3oCx4w
UoPb4LZ0tgCOaz4QQN6Sh3pfSgChKcs+u3DRNwuvm4gJuqYYmXD3xR0I9OqLwAHXCZ4bBXBEn0JJ
NjCdvmuHEXBOMBTZpNgGneaFT4TQjrFVuvAKNjBYv9mJz2QhLU0vlsMauFywBAXA3bQTNW9MOtfe
xS5975GCB1qF8kf1gnckiODilu3r4rgAZV4/tT/TAsRFmb1+EgaveWJ3RNOu7BY41WxrdPQJg0qQ
GoMYiw2chpUrtOR8p9oG7MGXD83+KuH/wm++Dsm5BLsVa/QMcSkfprms5TLOZLhb1RRLrTLL/R9L
Mwe6lCtvRTQwWEzItNcSC69ti0TkOuxV+9pYYGiWWoNSYXeK66l2ssvo0mnFqdmzuRsMZJoqat5m
mIPQntvoegrYZ5uJkegGZnT30xQOD6QsB2unaJ92yqc87wve6XU9t926DaukUVeVqkAkozyg5i07
vpxDVF/l2DV8y1bUm7pkPQVo0N6skCXhLoP6NcAqeM8sGF9o3YCNunX9lATN0eoARuKyt01W9Our
vA1JbCbcVZQP9TSCIrkck35g2d++zgarBwImPSS7BGz54E6AqKPhQepKDY+jYoIN0kaUIa2GaDd1
6LmimrmO31AJu7TDeGAWsKR8h6CwgQcZARCfdGWK64XswWvPpojFnbzZZZSH32EQd3LfLUiZ6wnm
GbP38VlPlMmyBJ8zm4pcwhpKZMI+9vqH1aBfrTROtv0vSBDHIBcPepKboGpN22Km/FTsJoy5DUXI
Ywh1DTIixUlPs1PzYh/IJwcFbSpeCk2w09sXdQ8/pPHZyRNahZ7C2VlNo23A5R2HPYvna5udA+4G
yJG+6ho3faGr1xhM2fXaT6gZFKojH7sDtHmSJPcejWUCshjVyM002d6ykfeojGDDmf4o6fEc1pph
Jg8zAow3u5rr/CRcrz1PsgJEXLfK1Z6D2ZxTXpbQLnmUOSQkVPo7p404HzIgE97JDnRa9IG+IfrG
+ua0wfCxkmgPPZe+ERR4JHRA/4Xh3sgfqu4oOVq1VCcIyDQxMs8udiDeRnjcMv4ypLchP01An9yD
vsIXSYxT+0pVAhF0mDVsCdykIuqWwcvJCzXZZKeWcqJpEipIRC3bceCB67BcbkobSP3rt18vpmYO
b20Ma+h+ehNnKjxw9ySWfr6bbXhjNX6Ph2ZqeKFzqso08NhkRo+V7coAAhUh0cuN9Bc6sinQ+1mV
n8hEGn+XKRrYL6A4gMXo2nSm01dMDEzUcSvtZTgAJPCJp1NQFdMR30jMPldayzqJ6QFUdoMX8MPK
ZgjPfdI3f0gX/m9U+RejSuuPuLH/eVR5+GjIQkDo8p+Tyj+/5j/tcjB2wvkGvoCFjsuhCfy7XY73
Nx/rChu5EBENWKvwV38fVTK1/Pto0vwbPQ72wR5uCoiX7f/NZJIR5O89J20m/8GAQH+JBwI/6B8F
u5HdAKs0YXV0wvT7RIOw6RWUCRqUV2H4j91oHJlftq9hbb3CvrL2AytVwWLvVzo7BET75Ey1PqmV
7C6syTtFKwG+06bcEn8g4n6Muk+NszFzAyjzzUqeN1YaPepX88H4otavJHunQgIgwzzfJ4YANE2D
h2Il5U9Lvi3DvqanBVaE3ryyW9t2pwzb3uqV2A//Hluq+qKV7SFxhvxfoAIgJmC59zCn3TbBFMSW
noZv+P2XZJcjIMhWKYGLpmBaxQWqT198t84pAhEe4Duf3fSrGKFYZQnmKlCwfAUvfBUtwDpkF62e
2To2wypr0KvAoUbp0AzEqI7IdLbdKoPIV0FEuUojnFUkIasWNtMqnOhWCQXzLRVPLoRuUlV+9avQ
wl0lF/kqvoB/9W5DdlsVBWdILfW+ztm9ilW0Qb2f7hAUbaZV0FGj7OhReEAIvySr5GMw2vkoHeQD
c9BYD9EqDelHRCKAtvs6mu4Xq68fSgT613kVdsOmQHyLi95Q3XTSSaedHY4QIthnXwfIrTQHlB2O
MvrYcQSMPZmO3WPrGMkjJs7eFQ0a9Buj9sg97f0WgoTMb7umml6TiEICT53oea6dkoFBQ9foN5TS
2UjMupoIsCfZKLwPpglKBrEyIJj26B0BxeX3IC8Cpm7BWD0LknavPIyTD6ZdWbcu3QDkJKuiH0kx
BbuG1772xw5tWR7ZgwU1lkGrsqU4dypJis3SmOLcGguEujYUQbvJK+DVjYXf3q2JCOFKo83a2+Ci
b4ENFWo7J6nYIW9LngsbtlFIisWO46x5JOQUn0wfDzJ3JavAzCvepEyogSMrgF2Tk12/rwtj3vVo
Iu60R+rE0JcpLpWpO+9UjnHqMmGu5gDoUC8yvaabJqqhNZ3qWcPI/9ENpNkbjjMUcap67mrX8G8y
JsTcQCNGQ4MXI5N56xu0dvxIer4l8m49bE18sO+IY6iePRDu8uhhnLz6kmC0HFQm11g3eDxjdUWY
YOP5ZexonoMMK76hhddRu6u6XOz0WOvt3NfYIPP+HXJ8zFe3FmBQplDYaQZZXz3L/8femSzHjaRZ
91Xa/j3S4BgcwKI3QMwMzoNEbWAUKWEeHfPT9wEzsyvFrJK6/nVtZGmmFIOBQMDd73fvuaJMruYG
T3PSLMNe9Gb9jTERcOe+ojt0/c1SQELMFHrBj+cA6dxGS4yb2W5tGcD0dW+tdWZpaV3xPV89ZaVd
9g8qtTiTyJkAZ7K+8XdPLXHT7tGZCv7HPEyNoz3wENlAFJq3uqcgm4xW+uX9TkttNgn+Apmj9ykj
sS+SafS2HMmq67H2sGThIyOOgRf8CWeZgXKyRq66wnJumUtZxyoDNS2wn23aFgOlEfW0dlNQw1Ov
t8qTVqzxbQMNmflS0b11CMNXpV7Ja9SA+aKhVPsupFDnbmy0YhtzR2b+4tnhF8/A0j/aRYwTPpz4
QYPLKzrz2qYRxdp9tQBoWSQGvSbCOFrlKxF+/bSKsajuk2imx0NlYdkxHxxcDm1cudmx7LNolBX6
0s3jgRwQP74fyeA6+cRdv/AHcbVnl3RCYMDwDODsXakypmRtvuk19TA02AoHu/pSJpjvEW4Dz700
uh4LcnQTDzpbtC4+FGn73R69C8/EPNlh3isN525SJkbHeN/J5SlqldzYFKGcJVkkbBb2NlOab9Rz
FbhGWd11rGO9b5ggoEQi5J1Vp49KpDBfaezdZMKN2LPXZiAcQC1JMV8lk7cZp3TDIeJklk54Izpt
uhaTke5gMRMsGzmg7qmySX3XG6ztXGf4v4nAHoYhr7FnZE280VrxVkZTMDTGt6akyq9hj36RcsTA
cVCIo2nYr63oDqVr3xJiyINs6E0sdFH4rEXGZ6W5TByhYi2lKnb5kHcE90uYRQWDHzy+6za6Rbip
qdS57zHJBEOcLm8F3GoGmquwHgNi7ab7Mu1rWOQZnuUuDmx74QNGONpNTU+9wjhnnJrEo5zROPDX
HbNpLo46/VEHdGbkObfnfF9mtGF6Pc7Zpd5pVfXc6D3hxrKi2yjTnVPLjU/QSoJcHcJnXRQNFZoN
1oX5uznXd3XiOt8SA7u+NTb6F0dq1YaSp4cO9srLPGvmlu86RxyE7gDVhKwUmZyT5YVW4w/LwvPA
HPJDlC4mPjtXt4IFI7wX3jeFeovnLtzqdDJekfsc2eqy0+/YwBvgw8ul7bfAM3GSCHmV88y/5bZq
MUKE4sZcZms7QiWtsOVp6YFDXL2xFI0xShj1N0URz3ZhsD8XVQZnvX6h/NHYNK7yNqkYPushxzO9
YrX3sD3CrOlf8YY9N7HJoaYJH0dRgwEzGemBGs2CyiIE21r2YwioKZB8DTGBltFnFwEkKBXl0thi
zqOLd5dNgvuGMjncOdhBH5Eg1z0E/aiEH+V8Grtw5NxihO6E7pg+pk6Pv1dZxTcam9NvWPvzk9cW
jl9GKiRJquGelta4yxT/NirM7bx0+pUTptWtaZGci+KGnRVeAn+sW/eqHmqmt/qcfxkNYV5JAMGB
zQ7Lb2WybHK+RTzJuwSZJC5tOr+JBnq+nNLoPJDqEidlhIJhrVrkFeOSfgdIt9D5SkRPnZy0aymo
CMhMzFp8iJUehG2kbYcs7c9gITgQiTLEEtXYteFby8gyOPXVVeUK52QRSd6GDYjvUDXhE91E3R1W
+CTFxdOUJQaTUrvqItc+slPI9kKvmm0y5WGQj3YFqrqdvpeFYVyLIuoexzYZD3XsNJ9kw+kEbanc
4GDFhuuMaqNZdRJgDjhmBbswAi/aSa94gNXCaA4VSI2gbruUWNocEtETLr9WTmLbyr8ywsKW1Ibj
dSY1/bINy3ZH3XO7bwxIFP2YhQF7hsuJADGsnX1kcPLO3eU5bduq3qTlQNZ2bNpgEZmgjVvlu8LS
cUK0mbVf8N1QHjHvW9J3HBdDc2fnarhZMvZ4eAQUK9fgXs9wrO+bVI1EKzPt2ey8K1HW6tvoJGxA
5NztvFpGO4wO+EbMJsL9zmy1x43gw34y1rjVHStodV06E+kmr599pY/2k1lPEJCnCDPRcj9L06HJ
whA+Wbh0D8xlj8FPBbmA1jpU0bdmmvdmx5I3oA1shyTtt5M+TadkECqAHB0exyY8J1FzZ4W2vXFC
Nz3Oi5wuwhTQDiksLc7W2fRy52U8XcWF02syWZGEcS7qfVaMaXRryrTZ8BVWY0T6cLQGuPeaFrEk
RA0WiIySxfm9UWyejhP73wXFpCdElEZFZlOOnQ6bya0NEgl9BnnWZ93uq00hE0ANzBzj+TXO3HGw
fGmGlXFgNfyE7fdW071hV5Te6k7vx/vQWZatmBd1FaV2tUsH27pE7vvcLGayXWp5l3gV1PGl6+5i
ApYb/EzpdePU9lcqZ2asXeXyVSjRXY4FqOdEDN/aiEnsaBvDpTsM5sahwfVkTZx+cBmrGzzpBpoY
FomIrcrWCEmHzJrzBSpniMjZpy9jF80Et1qL7oSQxiktofYx1fUgazAHDUMyBSFWaJZKukxJ2SB3
Q7f31hp2O7MucNSNPg7mN8cYB99qivaKSU2QV9ZrTL0W8aHEO83Mc0vKO9ZNf4Tb+6tOruHNyWwA
4fSrs49X1sFEYjm2qXevw//Dk8JeRiPW22XHhcG0YpNAYYFFUPiWkovlU97q+aWKi1cOoFGBB6Pp
8VujTF1Q/VdtkjJ+bYqCVZ9KjTdnkOszK+y6XU9j764VevvM9kVuDUJSd13oLVQpiDszSelISpdI
+cLIzZNuec3GmRe+aX05Psl+7C+aGvVoyQcXNt7c5ddZ2axzDEpRv5Jd1+mkSJNpVwg6M1kHW8Jx
HA0r9gG55765kc6DY4hscUcsyv3UtQ7dJ2ZRfl3iSkdxCU1L45HveGXQ62P5UK7JY3vNIIdrGlnx
YNy6Yjni1ilxBHDIAnieXSVrjlmsiWb5Hm62aVbAbJKOtLXw4tf0XkzX6XsQulwz0TiM13x090dc
mt3zmp6efs9Sm2uuGkP7gKmTrLWzpq7bNX89EcTO1kS2WrPZBIDOWdsXnLPIbctCH26iuKvxmZLq
ztZ897JKpvaa+W7X9He65sD5xR45+IUbx4urnZaSFs/fg+PvQ8r/qD6/UH1MIC5YrP+16vMpUYyP
VFL+Vff541/9qfvI31xdGsRR6JWm0EtnXv6H7uMZmM0FBTQknF0Lyzl/9YfuYzm/6a7JQFvwN0BQ
/oJJtgx87SasU3tlDwKMs/4dIWid1v9jcG659KyC09ENYL7EIZCffpSBDKHHWW/H8uK9mbDFmH5j
C6IPyzzTA0B/pf0LuMs/e0FgoOhdwoYc/Q4N/QuulRpQozbqwr6A++tuxMCEY/GItEoo+wcOPOLq
Lx/Ize9v5b/KvripkrJT//3/Vh3r4xtENeN6MfQH0vHBrO6lclGe4VgXThXLF2BjHORTtH3FGX3/
85f60cbxfi35qPms4fcRHfjIrWlp1o36TFgXLJLUPjoQ1exuNTHjzaRLbVm8Jyfj9PN/4Mf/k3fJ
nWRzN7hojH9jDlHLO8w6686FoqjzWLpsmAgWMwEthuiXJOEPloX3N8odKDxkQzjQgHp+vGmmiuSb
MyXWxVhBq+UAtnbRjKlOVdXQOVSDlCbbhVMBD8ENZkQM9ZnGKOzQU06ZiW7g4f75lf/725dkEgiB
sB+VNIitn8xfbqpUxOhYUWhduO/VZh7N9Xu6Yvnj/++1hOBLg5YLvdn6cENFqUkHCZnVC1PRoNNb
tI44XTHdvTdv/fxt/RjnWK+zhO7kWrbt6ByvPgKvwDdSsQAJ6WII4+/KoCWrx3H6i8zIP7t2PIRW
lqkueEp9+DCxbFkAu3J2H5mCvO8OCKSupO1KLBni0c/f0QfK4u9vycS7bBD24hJ+7DZ0Q+ARC1iP
i9RIMqpjB15ThBr6ErWdjOlpY3vhsMWXdG08pyLPPOJBM4+/+DV+TJD8/mtQwm4Q0155eR9vmNAQ
uMUZLl5MbmeckCnFShNnKlhriju08Ypim2VGK/156de+sPXLa9dobv+HTvh/9gkQugCKv37S1DH8
ePdmuHOnIqv58q6NZzrubP+9+dqq21/1Hv6zl5IS5BNAFDxcH+8o4vhtBS/MvEhsLq/nRXxlgYvw
qAeHUF38/Cr/+Kjn8W1ZJJ8cKIgGL/e325fINEHwpobDQoHZ4lN3Xz+XZs4ebSRxulKF3F/cyx+d
dLzkmv7XWYK5my2cyj9eyjpbgCMKxzvpIZN0yyU9zalQTXdypD85ITBQbE0b+kPspsbDe/EcOGcK
GbW1UdhNZHNYGpa/9ycIrWA1zSSLgbYY0r9Gf45ANf75RbLfl9h/rFAruBgJweFGBHpm0nvw4eMv
XZL2SOXWSeV6sdMXBtvoRNouEirraaAu5imigyltK5LqaT1TJcAPu21pBym2nAL4HUFr8EGGNnZ4
9r/d20TmFlxNvKw1SI3Gk1dv0U58W5Ds8EXkoTzHLnU6EukM81H31urEfR3ST+1GrQah0cC62Q1O
deFGlkmwmgvozxmcK4RmOhElrVFPVD5raUCzYSOwFtj8aMrWMOoUHhWSAapyaK5hWJgJednwGi5X
WioYGk2DIQ5PNJlLct21uFJxxR3yex1Z5XTLXgPAKhkhm4jWXVS0a56C+rn3ps4szZtnpwaZcypE
AnvBZdeiYeQasBRkUfJFzB4fmbOYMsuQDMfwiUwn916XyRcCpdzt78XMs/DUmxL1ukIzNn4pMAO8
klA2DkPjNHetpCkH13QTIPFbg8/zd+Dc49ksqGJmRM0hnoHAu5odZlpgThZXNGR6QNqaWb9pqrdW
de5Gq3BCkoTi+uD0du6U4qTMxAMvsGfxORXkm54EebW3rIiwXEmkA7SVkLiRO6/A8Hrm/9LC2Tzi
z+WnFClN0dD4GIr0OkXR76tcyUoNSEKSZseQ3OLoo1uQ1LvjcGdbsbRmnzaXxTnF68ZES7HIoBB5
Zz01VhzEzFmIaQFTELtk2tIkDXdNZupUaMmMqzmnaU2uvnJnDrIrDelUr89LbXAI6yproMPLmAx+
GYaYWbF9b+OSVcz3r0IMALy2VnDGWkFce7YLSh4ZPjLawprOetNlIQK7KE3u5SHVvCdFQEDt3Y7p
w6QxUamFy1rUdQ6l43POuux3Jb0R5CcigmhOvuDzTwr7ZUDBepFxTzSFAC/wdnsW7X1kLsYBLDJV
3ug+1pdyGMoHd0nmyxxDyaZBDgCvpuGt2olEx+SVV8MxyukQ8BXGPYJhS8WcRYXygSh+Av1DujTN
O3Y6X7nEPy8w31eUE2Wex6BDmcEEHyKYy2UG16Xb276K6/qU4Z5gZySz2F90Vd52DPpLPw374ltF
Xvk7xOPqaBsgGDx4PLg6AKVMQZ/xZAqWnAcXxbx0SHXaXH+WedaqnbJn+Up0Xmyo5UJrVZxDdwRD
ndH3IERvRFqV+6FCyPPSQYzYjVT8JVoVR6fq6stZxnLflDONkXPnNHtXjfKZIrduNwN7hAc0osJb
RTT7E9PML9gzAQbbBtg6MfAxuqENSC0byy8pnvYOe8Xa3q4z41w3o/h8pwaIYdsW2rZhD+gPbF52
hUvWmgdTSKIDz0jPwOBIfUN9TFtkc+DH87cQEsQ21hLtdvaq4jMpHFAqM83ddQnwIaWA0Xey9sXp
LL4fCbpGSHYg6IeWEVwNkKF1tStrinUe/6hHlZ+19F4waEAO7BBiPMe00VQdN4LMr6Z6PLPTdQ+G
CRJpg54xgiIPeSEr98KN1UdkNKoaga1T2CyqWSP0U/WPdSZBUA+l2uF4noMy1l9zR1WfvZwG2cSD
9KY0OLh9zu8B1KK4ZVVamArxeD9Lq1nnqTqfqBMZ6blCoLjRu76+oUGVm1qT7Mhe5rCjVQ0CD02r
TLMBgNUd/bJARdlgI7RQgcXTtnuL2rXFtlo88TDrC7eszuT9qQXYFW3dfrL1bZbEEzJt1eg0GDoh
MAkDl+lzKKzpJp8aDQQL5Xud8liPXWAqCXM7q7r4vRVWF1Ot9lnS8Qh67+t7bz7FUMtDW6Vs4SRj
soehBnEa9LjEDtZkgSG0RVY/14hL/GoOEikxyzJ/NqomYj9HJZ0vzMpgriRiVRdf7DR26+9zjeKn
Boe5ArhipjUMBb8V7tjA7800+xPIR+/Yxp46kM/FakYKKen9HN/5VzV0mMthRttWEkUB+nCjPueL
1mv3CVgp8+AasXs1tLSEyTzJtvE4NodUk8tuJiDyuHgRur3nWOPjYLfFHb7v70a+fJ6YdV9nndEd
eK4yKTI85hpWXxtvURdHb6RCxntmhXxyfOOxbQ9Z5PlW5MCOIzeQkanLlXPCJQeWexrzmiAEDZ1z
kPUqGg+dN+kXVlPNl43qzDu5TInmt2T8hC/5FOB1oyc8aeUwldtJdDmO4NYiigK9oBFWf1dARgtW
pPWrNWg5gLjF/Fp5crjoZL0Y5L0M5EfAStSVx23sj/0yenBwcx4XHvYI1CLrNI/D17DWxnuky+xW
9D3aeRLZX7JRZlHQMn1nrcS6yTzZjK48a04u2wmqiIaHjoploOMvRjLWF4VjetsysfsLotta6Fsd
Di1mAXT5Abbq0XsJkod+QhZz2sV5aT7IrK4PQ4mmjXWLwoq5X247+O+IwdH43Odd0291pazkNCWU
hgRupUP9ccPRza7kpEMD9OKeFIJdaueUIsRHPSHUEVA5UZSYyh09O/TcPFcjK/x3MTTqsq/rYT+x
EF6UqSL2xGSYtA2GSfMY83DbZ1YIj6NmZ6Ex4HGG28gYRpTcNKSBUfHIe86mzvRhFthnJHgeo6Y+
ex24mAH3oVHAbQzysjIuMbHh8pq9hgmFmzsWD0QxfqsM2Yc7T8NTSSLROlpWY2zfEweqd5I7VYjm
kcGdenJzBmQDIcZgSdfCRzhf2ODjGFPzkjobs2aiEIhwid/0omMd6nT8i6E2JCS5uFQ3w8I5BQiP
g70dgss1xqPpUW9H7RJUFDluxn3mztXMllEV5b27Rjk203dMMmA3uHe/h3k8QYQ3u1eK2Zy3UXYy
2em17MGA5oLQdoopuPVDRvHfl25psJvHy9wfnK7+DhcgulEp7lJ/SVR3MscJ3E9VlQ32Y5zRvuW0
bZCxOl9r+ZgC9ZUhqeyIPXu0zNPk63GFwdvurc69ACI9+5rlDJ9jOdP26+Dcvdad0MFfW5f5denl
jGdL0C63sWbyqeUISBZswhEyCRW34Ges/zjgfres/UIL5Yws8ZD9ay306tvX9kVlP1jg/vhHf0ih
nv0bqBpM3BbapW5jZftfKVTo1m+0t6y8DNNeT0P/UEJNCuNIG1FFuMKS30sC/3DEIb38G3AOA8fc
X6VB1EeLxhjBwXs9MK6I9R8PizltwHR5x8PZLGhriy+XrDUMgrIm5Iq5PEO5s+a6OCaoL9/iXnMb
n9Tf+ACIXR5X3NF9Xrgh5jd+/ctWpBKGoJLnKfUMSKO5RpxX4c9grW61HU7v/rPFBIDSXqdJN4Ph
9Tuvc5MrY3LNILPhmPtMaYxtzZIY2LNtMlMtwB46AKL1wS1uskwvb7px7O+8UjI7A2ecUQU/jgSw
W7f3J1zpn3USwU+9HmuG37iVd5fHbnHXGt0TJcjLkfTKtHeEE91Iog+rT7y9myIz3JnopNcLYOOt
Nprdae1iZR5qZsEgxbQF7kMmIoEh9tBTUP/iOEUDOrZiYmwxOuQ4V6sbOv3iTw2r18x0Pq03ZjQY
Oy92xL1jN/GdPcl0O+jrqFDTy+ncksY8u416pBqZulQgWDxRrME0At2sF0Y1fUakbPqaTRyMfHPI
1AGeSXJukjLFNlbb6ktSLiMpYj5DeGVpccXEMN5pXbyc2mI9IsQsWRtmS05ABxJBxxTD1o3hwf3S
8ugaEGW6c9KJnF9spyzMnnfQx2o8T3HZn/HwJ1exKCShjmKc72eWI3Cq2Ag7mRnXLvnUw2w05aXT
6OOZfo75gEBrvqSWWeHcE909FR854KFMy7Cd1NQutbHhHgkd95eLaPRdIxxtU4Z5eathGrvvZqt7
Nj0j/z4bSn8wBsqdZDaV1wWRINQwZ0cDTfeZa1XPQTOV3k2j3OKz2TKBoy8LUjbOi+1YZst+1G1t
y+N9emtGpa5FV1fndAJa7RH4abA/zNE6r/W81zUEhYeyFYTitMUEPE6daraF1Rbflmo1AkmvgWcd
Ahws9GrYuYBJsN5YL4MxuBes64gspl1fWa2Igr6klVbDpBzEKgLLIjRv2kLqTs/1YlmHPKrdgz7I
/FsK9e1Gr6EJJFm0XDO6rGsfup326lZrID6MlCA2MgJ38V2HPUWZSIfnVxyfgIvjAy3ClEF1bn+G
LK5/aoG9nKWXUUlgqf4yYcILL6xuhlsSCcszqSH8oVpeTxf4tKMHPOT2tdtYfuuujMjBKW8SEFZ3
xhAb28w2O/ydw4KxSIjS8QHl9sQfusnegBN0Ml9hHoMN78rwyCAhPBqeaI/2nBLnddmWIRVNxHB8
2YbFE4+R+mZmKT6UDMa3Q1/QXqzV+iWd9OW4prnqwCGCv23pKL4uoiK6bmML8nsjzS95ksMC57s9
fVJh7EQE6Pr5XsqMOjQWP227oHsfbBkWp34ZMGIUmjOGAaRoe9gB9NCvU9RWEbBDygqquHCCOKJs
aoCZVUharWlCniRJvWyWonrLBQq738tiujQXB9tJktkJAeR50J6iQaE9p4IOXHha0bQxE46W7E7K
xtjReLwwtnTr6dbIdfEJ7yUcvag22rrZ5ZLcPvXY2E4nGtHNtTLD2LVDHRUeeexZQkif9F7p9/B1
jFk+Rk5Rd3edSYj4UDXo+OVpqQ2lMYty02LCKEQP7XjfplPkvhImDOOSbqRcH+3Hgq6sxtm6ta0B
Iun7Ln2bnboW2Z4Oj7b9fY71n5nor/YBVC0SCf7X+4DrLH+Jq+LHfcDv/+jPfYD1m8WN5yDQ0CXK
es/C+8dIVOjrci8lpctwHtbZx/9uBEBz8TcUjzAnNdgf/GmLN3+T6J22K42198Z23H9nU2DbP04G
7Pe6Wpp7KOGiR8n824CiHWAPT1I0Jwvr4Qam8q6Lh26Hqure0gQQI9F4kcZxmichfsdW9hq8Ijt9
y+HQcs6dULmXMigKikv3nD/N9qGnnAUZ1UvSmw5C9JehTZxnGxfHKRZRftGNKTVea+N8oydJcSLn
SoI284ZNN6TlmZwyh/Uyrgn3zgSj9sUs9hGcdiIzsVHvoKG03jNJP9M9uHqMrYislfw8jFh3b/DC
OhunSuIzIKPO2pqSB0Xg8SROXoZOiz8TblLFoWqrLEI8JDx77mw97ggZ5wV+vx4AH9GAYiR4PF7l
MclrZ+c2+VJfVQqwjR9PCswKiaLUCpEQJKsODtZG1wqMvZbtwrI2cITbG8g1RXjlUu7B4T/MuZ74
seeiH7GygRMaNz1PYhEwyRP6K258NS7bLE5sQAFZqewFRHJaUfdaYJjSoHf2pUnJuAsxBVytZyEf
xu7SWGLDYmItQSYZfNYB5Ekj5qHtpn21pG9LOM/o1EGHqGVvhqhKAGMY7En2RkZZyxXILO2IU6S9
wc0b4uHVTB8bEu3tKi6PsUaWPMIhd5/hOkx8U+mc83mQ3wqsbjvp1fOLQxPoFmpGHszZTL1ApZod
m7fsTMmDua9wCx4raNX7rBwa+L1lxeBryPuVAxI4fQz0qaDPzZRxdE3rElJrTHeS5EG3sTrb9FOM
tge1eOFtu5qiCP/TE5aFeN8Wbahhq8rHrCowaEWNuhnjwbnN62x4jgt64SIPxFALg/aW+6HazUOV
POUEvm5yo5o/ZXENj2bs+xVmRh6Beg/nyvOy8CmuJ/MwxVK71gASdcxTNG83OK15DmWY77VUw58o
nDabn+rGRVsMc/nYSFHeK/Czwi/CGDeunTbmhMm3BRxczctyLFtDMqNAJ9j2fdkdx2lp92OeRRje
KvPCW9Yck6jt8cHyBDwIt25Z9XvW/+9iJF/um0SpJrCxZbnNjAqFGgbgTZsszrEd7Ye0cZhk9Dix
8Fo6Z0GrPV41tJPSD9t+uO6jyLgQ01QdLMvr/S7FDQtqVbW3cS7LJ2ZGSKehU38djfiTaMiad7nr
nvikGbrUJvKuqt3LZc6n25CZxqm0pvYhEubyuTeXoth542S8plWrX2hLCXmlaUznxLHU21lp/W0A
qHnAINFsY4ZvfIJOSlDb7T/rkio0rBfJJ3OktA/Qj5t9arQSXzTyxEFqXbunDMggCTJ2O5ghzOBT
GRRuku/T1pw5EpdQnSZFEARsN52+/FvtWqQomou9pJyspZ7cUKE8nSatnogURxnQZUH6L7bdCaYs
gfgNPPwZQhHtcWPIHpvr0vmOk8dBBNaGvfd4quAtb8zZNp4sRzOvO619TJb2Pq01522yK4x8mPXY
QNojp73AqJf0wWlT66Jgu37WO4uZC2bEDaOVo2cp5xICQsNXo1f3S+6i27d69Sp7tiT1CNTcxFT2
tRkr7PRg8CZgJ2hOURpZjxH8vYCeJ85cY9HMtB960SUDyf55hTWUVY4amGGEXcC3LQFUwBMDp+hF
mXHyLcfCGNDBfMbTOW5tOU6bGC/4ZyNegfaaY7go3+N8JiS7IgnkqBhBGBrfOCvWIfRM2g75TSNQ
qrvVbZYqNNC6E9427ydxNeAbIlgdJsiuMbbJ6WCwjbwD/YvOmkWjeT90ofs1GwuGJH3So/y6ObEF
2AHznaWBo6+G0n7p7ba6QPpEf4V/xHOu1xmIRPh1SfK6sSK7ZLGhXDOTs9DUlQOgYWbsZo4bisWA
/KokPlJFMwAknEmPa8KorkikZNyiNngefXptWPPuxCjnY6SB2uGH0ueVhupocxAkVmhNZ60zElIC
NZuuqrW/V5r1ltSNcRbOoLpgbtgw5h4KaJuS9Si07BLZx730zCw7o+nJ1E+X11g3MMLqEJKsaXqs
9PaeraMeuKKNaYcm1p30MsaHKey9nizebSPaaqtJIzYDS40KUkt8lWdDRGAqoWeobMWnhIDzPuVk
tOP7/kpOyr1rgMsEdOdUDwAFeYLEbX0Ch8tICt9NfmnTsxBABxouq1KH5DcSrPFlIdf+dFHdcucW
m5IWlhsQ4e1bM62gWaMWWBNzy32KZGid+A3njTHWJcCBGmkwz+zipgg1e5cbc0V5KBESXekTuBw9
OWtt5PiyLKt91089E4WpezbaNt7kboWd0cm+dEp8TZsauY/l8TyMBWxgCZgS4nlT+CVAjc1UxEYw
m5P6LjgKb5EJ+/tUl/Z2sEaMv5Gb7SwXbgZSQ3i/Wn2vcCjRPu+ZIL9U0l4P+FbENl08eFGWUbiB
1sYUyPUXbQJ93S7Hr60OKq+ZQDVESKxvBSFEHOvobzz2vsRu/q3NEnU0NZZ7neQY0XL+K6QpF1KP
LQ+YHvWjnuZwrRNh7IwuEeel1tJXLyWR3+Wxtu+Qan1LhfktHZ7myVBpQlAibY49G5Jt3+TewbQq
tXMmdl4a7Kd9ZsTDRVJUQJLyCVhbJzRto+Ojh3heDVsT5N5rZ494xq38AQ+oCPo5lodxMAFg2ZeL
hc+yhJoHw8szdpWwXxu9vu175m4lOgLS9rLnEc1k29RA6jEijWOkTuJc7DBy6ooyvbrC3nTr6Grv
qWYNcfW+XgBcoOvhDu5jdkqrJdqVbe36jUeUQyYlDnpOqiRFol1o5ZdmoVGJoKZxn8veO1hzGoEW
Km5hJd7MbRLvukJPCKtp9D/k8y1eaLFBaKKYioM7zhPO9hSTuliQe7EvAfnxEHbMa0zD0Dk8zXkA
UQgVKw2rwLPFtyaU2pbzaOEnBX5SI6ltFrIsZj0w+1uyBd4rUZtm62jcfqAJD3IayltJNInFmO6P
waYWT/fq/jgVrXfgrK75UbK4p6Kbb/PEXnGKj+8HhP+cpX5xlsJB5/70LHWueqKBL+UPh6k//tWf
/lL3tx89pKicf/pL0VQZEaGr4rOEMbQyrv7MFXPMQhCFuMW5yeG8A4f5jwOVwQ/0sKxD+DXIE1JH
/O8cqFaj6l/8l+COBE2kgB2wmVJU+Dd7GX1yY09UA4mkDIkBp6km7vS4WXDYJ/WualK38+3a0b8q
zQkfHBpACP6U4UnDPXJSLUErJ3fEudJlyYCGU49BwWXhu26mPbh1oYC0oepsK73zODykpMVKrf+W
toZAyIvI+xkIWDX7oyCKi/CSZqJ42pBkGwhgwv+BnduO+67QllVukPd92U+/cKB+sEFxBSyLw6nN
ZVipyR89SekK8atQeo5Ti09FErHaR3PvBUbXre+L3/svx+1fOl7XK86O1dRJnqGmO+IjUMqAPjJF
WVYfR62lDT7Kv0YU0ARJyDX4+St9KGpcXwl21WolAwUmIIL9KKAvPX1eiiKBI4x5tTHSdPa92db2
zN2T+wFP4X6O0/Du5y/6o4Xt/e05xPJ07K74oyGP/viiqc76XpRwOtgszJmv9S3Fhrrh2NQF2NTz
/fuvBn5UupaAp+189CtGnjsmZZHC20Fiyi7LliKpSbZipF/Pe/j5a30wR76/NW9VMFzHXP3R1gcb
65RFeVxkenJs4ik3A5PxJO6Upqg2bisQIed4uu7bXpxHlQ2HhSF5vSWa+6t+yr9fYRutj+ZNvHv8
+bG/OBfK4WBupsS0aX3YTGpWhEzD8MGTNX0HP3/Tf7+H7Hfb6Xs3PE7BD+63tqF+A29BeqzFstxW
7v+wd2a7lSNZlv2V/gEGzDgZ+dh3HnQ1S+7yF0JyuTjPxvHra1Ee2Qj3rI5AvidQCBQiQ3fgNRqP
nbP32k270QZ3cBVVaXSkdnES4s05G/3D+/5vX1K5kiQw1/UVYsFfl1EaJkMcuiQHFEPd4xXh1xys
buApGXfJf/Zen+Mum5aSYFOlw/T7oMmOjUH2kR8fY1mHGxxadCQq0UznEP/f099fz9/225+jNblo
L8mftT/HZb9IoXPtGo3BGpqneZCbMlD5KYutXm7+/n3+jR+xjPDA7ZF0+7lczV+vX+dyVHbLMT4G
AsIA6oaEL2VPFD9BD2I9opOlGUlpXItzUyVYRfMw+gfs329rZ/muSHPY6KS7WAp+Xzv9BMu6xgF7
DMiU3lQM+c1VCAzuElhTfqIqJuTDtaZ/2M8/A3z/KtjkbdF988Utz+IZ+rv8vQ/dvpwDFR8j5Mxf
msTNT/QtJ+jSRbRvrAofrTZKJDcDyk1q5IEM0OPgFuO7dDMwShUchBOu7uAQLn0yFIP8Y06Mu7//
hf63z+kAx19SZtEWExT/60/EKCMYAOEYB2Ep920Co9xgis7QxtGhGdxDQXibQthnKLU1yiG9iN6c
6KtgXTt2aWmffe0Hx5HW37VvuC184R6ZJjgPX/X7v/+s/75qPXRpIBClQ0WCkP/Xj0ovQYNeGuJj
7gt8gukCPMKd2+rt37/Pb3c9KwaXMj+Z4uzOP39/NsYGgYmozeMjdJ75DpUoqsIiLR2IVbbz8Pfv
9ft2/vlmwEVNno6OjzXjty81ea3T2mPCdo6NdBN6Qb8R4NXXGbfKLjArxjjjMJ1lN6oX8FDhfiwd
/Q8XVv6UWf+6XD3Lwo/i4/MhHOJ3rXvW0NjjziBptBuaCXCQyWaK9siqjiH95DvDcsWbQ8tjTZD7
Z1hLRHBgzKTN42AsnDOOTNBlXTfdoiwzOwiJSyxcnekuXptpPl+yqCXPj+j5+zmzgo9+7LJnb8pQ
ZmYNjka/BhSpaqKoOHg65x63CHqafDDvsX+6DxDYxEEj4r2KCnvhWRDU8Mgoa76bwoBQt4ws+Rtw
T/o1Q0j+NhPFc2mNagKHMRYB8EnyhE5FXjOjLPoqOMxIQNpdokgJpEfYLDVCmdow9WvTfkWsLL9j
J7KeBsuq6tW4RDWs6YLaH1mvbbTLerSibUvU3yW0uLNB0oUb2fTxWxexeZdt6HyEpeGZ6yKnbKRx
IbxwDUMw7HYCle2ebgzFEB7e9t1ToA0LOhP4GgZsfaWkV7ri7g+J5ix93r7C4XHnmS17p0AF9DJj
yt2MKS0stfxt65R8DLQA4J/joR1WKs6MR7+0pgvPmey5rqfh5vPyBu6goShG4q6CcJqeSkSx0TEg
woCDNpmbF5RpgELrOYIji92M3YomwrnRMzsUqgADcHjKigQ+IQVqcxjK9Mm4dpPjYS9uhIgebSw/
XzqsogaEDLQIVmqqYpPYvM4AV+fi6gqTcq1iegn+sPRZmync+/OCzbYdHgpJaFlPwBIbzEkm1za3
zPgtgwK6o9NjvyYOUvUVNw1NqyDOofgg2tdrncIXEX093sSQWiPiE2T8LXM1W9Mss2c5cfjfWss6
zIcyOHldMoQLJF8Drh4lBYzMSzCmPXqPFQ3++cLckYZCwNFrYozTz3e5Y+DRhefYbjr0iFiD+QLA
GBOI5OuWBbYVbVS9RgPQznL0WL24dWGkBRHt4y7ixOA6pfHoRikXTIT2dAmNLDmlXrb1Z4PuTWOP
N3jH651OlDwwvFngfTBzYW02d0gJY8APTXEmBnfhYGRM/tEAXKRVzKeuFu6BFmrwGGq1Le0ufa3d
Il3Eu9B76L/c5DOKW1SOwHugpYk4sV6YtqIwJehUlJNeIYkDuW+M6D45860lM6idP5Zg95oiS9dc
VfPZj/ubOCymUyL9XRQhEBu6qDwxviN52ehoeeaIB+ucr5WlXrOO0jTbTD3eVnMhkWjHfmlUa13C
PL5pRmj5+KdHcvs8tLu+iWG+jp/cwKV33lbmOUNDJojyolvKGDz16c+mswTTMgt34zO/QUIb3eMU
eINj9AqZsd0m8Dc2k2uj7QMsARDR+1q7jJpXPfhctNIeTzWEmd8WI8VseaSXmgg4XLC1qe0+9n1w
LgsVftVA1JAJTOT6ZjkbsL3USLk5XbuxZV00RIM7GWctpBZAxvPsXqWqXoIeiNlTrY/wpDbD9kct
SCCeZJl0+Lz7gNDi0EpOsrTRkQdGqK46J+MDlRkepFU/mfOTM9sWQTVLyIFG+3PWUtY3FEp2tBlc
9otUiYwsyil86kwxPEylQ/1QMmIAVd5Dv4RPbm2D3FU7O9Xee5LHDc56dzxGeJV4U6roSxOKexij
w70apmlrzV0H0H5MnNVYVn20pl+b3yJhmNeKOw3OoWFTCpgptpJmohZJvZFnYeG2a3qHMVtRMaxC
O+CJQEtZHaqEo0/H+gM1PxU7ouLsfcdwjCFbZeY3kC+f0eHXGzks5Nl69gAZgdEmPASfVbIkHuZn
g6DLHfod51Z0Y7tzVRdC0wyHs9WNGw2k/ZQMndDYrAf/m5WMbbByCArDVsg+eSz8JjpZNXU7PW+v
Pcx9zsJMqB04ImTGHYl7aptPzVfySBxSGXX/Ar3H+9D2iBTXLaT5aOaO+jIOsz/vhYMXceoGktrK
jnqsGOtDxfTgmsxk3DVZO62tsqxAcdXqwAnaP/hoWBFpQf37UREvta2GZDrV2rooWBFEFzZDRu6K
vLIdBnfAn0iLUJl/lwU1rEEyiCwO/0lk06Zo5CP6droPJDMQG6T8h9Hp5g0P4UXOaPQ2qn7R3ilt
0DWoC6BHZW1uPJcl4CYFtEbC5faDMrKd6+l+C+DXBlfSlrehbi0GbjI5BkltXriC8cYiJaHuA7nv
HYeF7RcXl/bBOsh9EwdI5hwcXO5XfohPn9G18xA4tSS0cSj3GUmCO0J0vNcOyMeajaZe9+0QM6jQ
JVaENHA8eJAFeM5ikO0K7kn4XAjSPhjclDdiDij7wQehHG9JgtxOqVHaqzjps32WFurFgdXxyFcL
z6MBexhq8kLZNPzph+Y4fqWtobvTNmE7YGD8vkXbW/BMh+AEObXsnWtO7AuRQikOALI8ZdgYuLtw
NgxJnt1WrqNvvHYcD1ZNsizwSO+QM2Q8DtjCmHgFRJEjEL1AB/X2EDvzt4U+QM+38usvdujUO9dN
0g/fyWPC7xTWAoM55bZKsuZZgWcEljlum7q0M/quM4EbLWSaV1HZCQNubITHkCidlIcrHJEaZsuG
bjPy6GCiXV0mW37xeJvm5veBVJJN3FVAo5BGInsPw4WB2ZVvyHX60zwmxsbzeQaCuJn3kzNhS/BS
fStF374ljF1PSZ3x1GATaNIQj46tcFE+aYA+qv2O7duzV2QWjtFHZEz1WseoErmxdcExSRsftRsV
l5Gp9nU8ON2TEQb9m93E3kvY+Q19clrM2WYUs8ekw5nyTOXE/OXFAZfCdDLNxMfb4/ZfmE1BVUvz
emN4fYadpiaIDyytXFNFhdeIexQUTtjsFpEFR6fMCMUQth4PdpGIiz0gXobOxjOjNCfYIVnXwQJj
c4ogeiWg7WQwaAI+8qrb0O8u2c6mOXzwrMQEtQBdBFnGyGNE0h1aBuL+glGbjUc0VGIH6p/fjYfC
3hKVPsFK7r5XnI04YUTZpjByrkLjxd8C+KjZ0lESl0hVZoE2oBkPrrCwdDmm9WqYlfFhAq64Ijos
fHSKOVlLGDl7nF/+E2g0xJ6M674FlR1TTgp/jVnlicIYOETgAvFP63vXApIyEwA/s72S/sCiyp+F
U4iV8Ix71Y9YXFQBfVARmTKjeG8KPa3tVOSrkeJkoxRsFxz64crjjE1PH0wQscBvaWYihWJm6a46
jJc8KsMDumhz17nDD5wB/p6zPMk2aOR3kLfUOs1dRjAoTCXzolXuLMQgn9EYkgqoMCxnkYzyjFdr
383yFREWcn+oonuiltIVyePZ3tbx+FAzn1ubsHYvQHQ+0LZZhDmhwMdRZ55iGrsEPkXgZ1DNH3xB
e4DUM/hMVdPtMYiKt5R56YozPk8dCqGT3YEMasm03uWDbhkUj8lVimg1hXK2Ah+HGWsa3Y0expsB
P/Mqskf34DR1RAoFE4y2rjYZU1EeEGVwO8qWpIwsqXaebgE0AXiujHLeSzcm2Kf2vzUTGbjNxBRd
M8wEICeOydDedaTBxq69K5nEUqf410XeAnOpX4Z8vunS4KRL9wk5woUtl4YRAtaz28wfSR0+Y7O+
VwR1VlTT6yLJXn0RD3uUxclKaf+NkX+7htjaIfiRzlOZxUCxSvNt9CWFFfixDcHyMDwaJPEmQ82u
Oo8Rdq4udL/nvV+tzJyu9soxOBGEiDW+zNb8fezjo5t05q5WGajMyZ/CL4LYjXnVNF56spsKBjsB
T3GJBEXO276Ov449AtZOR1dO/SS8vnusvdrfRm38oKwwImwNpWtT991Xw2y87Tj0GlMkydJd1xgH
BJfLbT6Jk4Mw9atLqPo+zmtCU9toaI5x7dIeHZLlOAGYZNyXg6SEjmEpwW8EBgSX0mh2EaZ5x3T9
d+GqyTgZVUZDB3ZQ64m92ZuDddZejsdoBZQXoxJ6Ql7PrFPIZTSdBxoXMtDHMNesaDWkVbOiq2kn
esUUUu5AXeM7SKmHYK50CkJVp1W8aYk8r1eGT9OUEStHztSH7QKA88VDTPiBxY8bkHdlxOAEHgcR
0+MgtYH7wrEoZNl3G2CBGX2mZaaBJyF4AT1jbIPF1oH3wzmjMRnJagZg6dXBdDFsh1NyrIytBhgq
rhPDgaak/YljR6fYloY2sdaFXE4nMiYVLZnN4SZxJ3klJOR2GTbpKUqH4CVE3+lsQlvJe8y2eus6
6Cjpd/XirSwH17kgVFuOvL4GbhRhVv8C/Y7SITNcsa+k1Ryp7Xlpwy2MbYSRc3FHhvMOPTjnK0we
31yw95u4ofxjglndOg06KtkXR4DoyZq0keZopi0P0tYiiS9yaAq0HPK9TtEjWCY1n++HFczYTqXb
EDNhMbNJsx7Fip1//fxPfC8374XLsb9Uib/HFj1jvUur1zbXnMHGxqRLgNbsZgC/B8pPLLOemYwR
lEjTJW4iB4OIrnefjeIKOc3aHJl7IwtqN1keV2IVxxBDDQJATnk0pCcXbureJUniS4mH7WjGCa/I
PjLftTRebp04k1/zTvCrF3gXj8EwNsfGKQhzH6l3Z2OB0acdALBqIhltFHwvUmyDx8rh2FcDS4DS
NiX1nlKNs33XYYzZ9GkwpKsYCy/+Se4NjtqcTkTjb0q7d0D9BQKFUJSL2bjyS6L2aP7BqkgTOore
fPabpjVXMvM1LZk60Djdwrnc6XQY7KusBiKHj9s545hmQjY7NK+CmTn0su6I6SMZA1IQ5b/OnrMm
m+8iZHkck0Zj+XxRFXwYWM5pinDMusu65ZpkiL4U0uU7fqvxGr8el40m5dqWxFAQS1EgXKMV13bF
fFETjLU5GyD6Aksi6YMVoO0FMwqQkRdEgvYQmr6x9aMePGtW0s9XyGfGArIwg+55lxZ2c1TF8r+W
mqsl4apOa4JxpkvPCyE6aHxnU0Pk/hpJx042qU79fdyy7iOD8loq+qybz8aTNMzgY5Y2TSUo9Htr
5kWTkQALWomFteFx3j9pwgqufEmQTk8OySvBHOPt4vpAGRVxC9tWx2wStt8pqGT5mqpWH32UPbio
sXyJftVkgbzncMA3LEyX9ldAIBkVcDAUe+TT5hXnluaLhn8Gn49QpFNXcpngWphQ8nRCpcUHN9s0
es/nvHqtiS6teJS3/SnTU3DUtFxJiAbz/jqD8AwFHTld83d+E6dnNt+3zmnh0cuYo4euvhcggSDr
B96+7QnEFJpfR+uAm33kDgy6yadjUaDaaXq9XThlF4sW+KXK4UOiiyPEdHZneSbvQd5gRg5OTmbx
yRfABfZXtsO9QLFLUkLDT+wsq2CoaM0hdKGlgIkGyy9Q5gYffMcqUbN4C0VSvTKKNMo1s1juaQRC
8A85ne46wf7o21yp0A2NR9hjwYeCfUZalV7WYLM415QD9j4OTQRAnjUBnFe4vkGvceyD9tn/8FzO
yWsOGOPXtozHb2OPFXDVUpA3tFKrcBtRVvBkJEHpSrZ9cU0eevcYi8F7x1AafMTl6J96J8pQRQ08
mQimrHeToyZMEAUrYNHivSSuQyJN21gNmrSSBjdBmDGg2c+W8H+FDv8kdEBH8Jfm+b8FPf/f7PXt
9VfJOMMy/uRfIgcbTQIjWJuBHWoHBtv/T+TgeX9wA5ngiLyF7PErPB3FOPNUOu+Wjab8LyIHS/xh
mji/GOW4rvOfihz+fXqBbW35FMJc0qR/HxInsjLtFtbcgU2AcNk4YRV3qBof/3JN/nmwzzyBURvm
OEQbTErw1v06JJlJVZ76GTB7OxOkgc532lgctG9IwCDM9u/f6zfRwvJeKAatRbvBdJTu7K/vxW+R
gLuwgqXL5d/w1OsvLuFlJ3tm+6zcPI7+4Q0t+e+zGTzCaPkX5BG7vViU+X+BOI1pS+NBNcEBzQjO
sqAu9VXZdJCFSyMvMQBjOX6GAmWZO9GF4BkdHjbk7pYD9XbthACee+Rwq24E5FclMRSXcmRrm/xG
vBWkqBL5gfaiDkJ/P8zgYQAf08VfuMxTI4lsBMSzh22inyQy/ZPfk+lhBLDCg0mTHwpjEsEr8Rx7
MpBwBYbttK1RL9+Zhj3/8Hn8PkepTWugCi+im2LM/RncQeIoDzMVzoXZt+utowQRltl2+QeVe3kz
W0PyZNKzxUUYZHRJOcMBsoBYSoLrQZTAF+u5NvdejzG6odu/ldGI4lBb7VlJXV6jOxs44qTWq8hC
48Bcr97MjTEc6inDMsS5NHDXnmGW33GL5VfunI935Ahzqhb1QHOx8eydaM3mJU6xdNOqjmjj1is1
0YtuX3ygdlPLXKbCKvfJURw+mYp4dOErigW12DWqekkW/CK8evPeD8UCcxWt/554bZWspN9AbaTD
CsHRWGCODZzTkMMuiMc0ytAGxoWd3YhPBiRC9/KKMVV3nhZEpLfAIlPCpTfmApCkf0KPyl6wklDf
77ET08Uak+meHqi7baVoXohX7XflKPTO+6RUjqWbvzcLuhLrxvepwZcYQkc6o+ugdShnJ4JIz8WJ
MOJd6gWFaVumcWcV8XxF+wpSZjvK9OgWvYCfGScB+V2l8WAveM3AFvahX5Cb1hSncFTC7j1sXf2W
frI5509Op7EgO7kE7SYK3O+1JmVaDs11sVQWo8re0fIOqwVEFRhAQNM0fPJbasF6AYQaCyqUcRdB
t+OA2NS0ydQhewzgmj4nRoO2fVyAo2DRklcGnxgWoJFaC5Y0WgClo3Lr+2CBlrrQS3l+wzFFe2Kz
tLl7aJr0Fysl3hgy0I9xQaA6jaGJOgGLqpeSjF/WeavGNL2JffCp6QJSZdzOzEsjs639eNtBW6Vd
Yl1Dvib2ZkGxGguUFTbA8EDnCB+YBNk6wW4tsCuoT5prnGLUxCEbLpzX4pP5GnzyX92fMFja7bhb
5wUSm37yYim66KNNnxxZb8hgytLUWQCzUVgLnOCf5Nn0J4Z2/AmlnY2y3jB2b5NHu0m8EBCOTJjc
DI9q0tEWQ4EKOf1ETbo2gpQ4Gocxy1KUFMV+6GdXfR0NO/R2CiSQc6QZ2ooNo7fJ27VJG+Md5Njp
kj80zOF9n5JMtbOquA+v4SlxBCvzphhuQ0icnrWqaO9HZx9/PlKIFoT0i1lFi2hJFIERbYdm9M3n
pBuQD9ej76h3NUb8UJGOtHFKsS10zUOaBww49/CK0hemnemD3xO7DfiDbbjMlXPoBdW+CiZ6yoFl
BtNq6Bj8OWNPpYRVaOhoGXAscrRlnQYzoFACqXAwc4OjHs3xmPTvGYCIGZX4ANp6+dcKd8cDooHh
u2sWpCRyDKgYPljWkd4d70trfcLVk9kkm5OzEC/EfZ13i/epDuhlGnSQz7Vto4lXveJADmCMkHCS
BpwKaELRCuYNxkQ4uREE/rex4f+rtVE8zMB/IAMj46s2PWrou9Gyqx+2S5IVH4S0hXShk1SEGMyb
zkUytcUEXR49kfk3mRO7rxm2Qc7BWS93QasQ2g6pQlNAmBoNMhfaBBeD9AHTa7Jniw7TLe5hd954
2CAfQlj9DKfRSkJbKFO3477Nfkpn/lsF/kMVuCgF/xYhgORe/yZ2/fNv/qwDPzEB6Aw9iJ0C0OVS
lvzLOShd1K6LYJW2H/0EE0HSv2CqPnUgJDrBA9YBO7DUZ3+KXW37D8CnDsyfTxSga/9HYldcjNQo
f9FaLNE1SG35P4s+qfdpX/xrDVPNGF+CYCIqq6p8iVk2Jzt7iMjzc2o3nQ6qTK2C9OCQhCg4HNUl
NJmmZ3EYvbeBR1qMYhpO6BcKWUZ7c00jtWyV+32mbbslQYxWvp1X01VZ44P6Es92DfVpFu+JFY4E
57KB8mAH/sf9bLDJ72P4kU9Ka2Ue25pt/zRacTNcmgqEdKSxlxP8xbkondz0UgG8XMsuQI87GVeU
MFXMQAhxg0yKGQD/hHOxM5utaUYMD/tRTOsp8eQP6usO2glxvjuYxDwHOBk70dp2o/iS9eVw7LJO
HYyGc3Zf5jiS2APGu7429iZNS/r9Pnkco7WHFabzdR4uyqlpmpMvo9NWa6uzKnby8SryJSVdMstG
SsxQ9P42XZkx4Vopq3E0PfElTLQEI7me2dNnueKX5yqLuZO3sRk7S/3Q3rZM7TBN4U79zhUh87D1
k6B5nEHmHHVjtwak2CYc023SSEboA7nOe4ziEfHrozlcCA8jvDs7KOhgUhQ7d/byXq4HFP/aOlDf
RMyUyOyo+k6dZ0rRBpICkHFpjltCsrsEIIQfNpzVjzJPeTiesfwksYtWTrq+lx5pJkJs22BZt1+g
Icj7FhfdbUbe+/juF9gLP/xEtgQrCTqk1ybWyFw+YK2UO1fHCkdmBR7lKwAUciLAu/VX5JpzUC86
OFJ49IKIB2mXHGPbL6xtk8H8kSU9aIx5dMXS4aadsn6FDxUfD1xI5ggQ9TD1S3nyEvKhwlDQFUMc
tGc0cyPjCuC329mkpBoZvUMmtMWaFlV48jyt7LVNfcsYBzPlQRSCjkSGZeyYj6LZMYNtX0uzyr6b
upYWQxriBKlxsSBoj9brKiRnEfpO65NtYOlhZVthdmLwnUhmRt23KLF7TZaB7dyCGOARXtpV+C1s
bIExzIY0BpJp31t2sVG83SVzrYrmtxzvilLLPa1BL7mxJejtvPZ4PqamoN0iQ9Bcg9n2Gy91i2M/
COc61oTPUGll9pXrJfOpCGYBjVssT7/olc9IOAnhcYD9ef5HeGg3ne1eCaXar5j7gm8RyKpdSZok
hxLa9mmdFqdOquqJMJFrp1DO3bKybwKGFRslrGLr1vIC6AczSgxyz7MqZ+fFlQkew6rER4ng5aYE
tvg1rOL53NT2gFEszQ5t5jIZjt1wnyR9ug+gXXKIqtp3c0jbfeU2/kNoAy1C1gh5I1XPsyloASU8
n40AocPcO1dVXBuHJGmHL05N8OMqSUeAGLFlvuTOAufpprkMoa8L6x7Je7eVJGh8GMrj2a25Grt0
TvSx09l3BNX+Ggk/8c8G/mefnATXfqgWGhAqlL78bn9O0BI7FKsybZw3nZdAi/y25TUq44gH0Fwj
PgHL2vUIzIVbntKxztdekiTboE/GnVWE3mF0XOJASTb2YBeMyU47IYNo1en4LOFDPRIEuQD0+/Sx
Hes7lnV575nTlT+QSeSkgU+3KcK641m1Onl4dEkQtTPvfYSAcetnXnzog7J4V7HwN5kAj7mqclzq
9LdtsZqEpMed3NMO846T1Y/wEifnQZITDzximMyD31nBGo7+kycSuZlGByuYAvhwnWQ9OztOvm8Y
FIdVDl4GCa2k2UmH2Xlx0D9sLLqv9/SuYjhgzYBBtyVcxkrKi4mnF06iGr8bI8E0vWnpD0pRA4pM
PW/hLLcMJE3rK4V8fjPL2L/pyV6GQ0FIgsxCfWs2TcWBYxAPSjZgptq6SWmpo23btni3X72qazY2
ASD3dJKB5k0DFrwo6XBvSR1+jMzJDkXPAN8yNfy9maVF3gLqh0hPPYyukAjLgpnE0RsaY6U4il3M
GkQjdyRpZ6E0n4gLqM7e4ESn0m+q21qSY6Th03Fl/Wj6QQdAPzh9WCdrhIvRpiUWpV5Fss058NXu
SkokQHNDdbrG3/Ejz2NrK8fSJ2vVLC8jPMI1cM7mai7K4S5j9sIBwr/UvenADpzAjZGMiUcxEhK9
ilkn37K2Jzq0zaqLqrzpQaBmoDh1I//e9kdGX54ej+UYYBcnI5pMSdJgb5i+pF9yv6y/hB6O8YJg
D/I+g/jcAQBZRYM3P8nGnmhPlgR1NP20pZFQrzCyQBK0+bYlznVT6CN8EFrCoeqesHRguIvByWyM
2MEP5tgoxUQkgL0owr4VkX2nYjBsDVgG6SgAyhwBV4Mf2Ctti+uoh6/2qDjP9LAdpzFH95PUwXxa
8pe+m7y+sS4Dcu2YtQ5rNxH+F1BloHXsmQe9R+LfkpLcxjuOZe4VWeTVY6B6hs2G00BGCvGQ2Btv
GK86NK27tiI2e/3fFmmhYz39U3FM1Ug1+f/nalyXjY7+z/q1YSj8qyGMgnj50z9rZOX8YTM2Vbbn
Ogpe1eI3+rNG9qh2gfyziOikUpwuGZT/MoS5f8BgIW2APoFl8mf81Z81smX9wX8qqbktn+bcUnT/
B9gt9WnQ+UuNjAKKzYeuIip6tC+W+q21CMK1zpFXJeT6eovF3yeBfDO3PHk3Zt+ADNJ9RbfLEypy
j4E5gcorwLh7a0j+LDdzcJfNfx7zdEtaTlhDcyrpqayg8OWoKCKwu3lMUjVDHs6mPOyvS4dTqraX
KdxkwjXOKmDH2FQxUw9JhuY0zejCcAL2rkACAttoPeCV9H+abc9xnyiUAjmSjNAPE54tr3M/x6xZ
FiEAg640vWpvklrdEIpsLH9CbGC+TsEs3eI98587WCgmz6hlRqZbqMvh6PjPBByNP7PYsacz+iDl
RzU3oYka/VRi+fZO2FbAE8P7f8yKfME2R3AJZbEguysEjLegB6xunXY+X+MnSNg0Q3DOUE0eBYa8
V2UCAyxLoztYfWQ9fVK3CzKRDq0lKBTdHIZnaC6a20qFZB66GS9d1/FSKfqY2fdQwNp3ErG5AoVd
wstmg3yxAvbp1Wg1/Gf2KMszvVnndQr5O2QKfACGk3zaIYPxLayQbTUAF7PuYFrMK9cf+dZ2ynt6
qVW9ZIngu/uZM/dE2Alir0gIPxeRiq6t1EiuPHRrK/LIx0sSxP3RKv30WMSUuytFJDbG7U8aaj7m
cItZ1/ybnz9oJkJ4KmEc+M9mt/zCoFPoW4u5bb9CEuQ4MVQBXPcxNZN8I9osje+MHK/sqsQPgVO+
j/in14L7XTvQPOL1kBh8xmg0kA4PE3UUVZMK6dTp3OkPJCVF4kuDEsLa0UU0iNeDo0gqAVdC9IX/
PGXDPepSZzcRPY8mdsFEzzig71QPFh53MxjWSubmY2GzAJcOEKs2Z6Gnow01kjYQrwSamn+qaAme
jJZFBDgMlDlobh5rumc1mM0CZfEtrawtVjzrSCO/sy+ZUuBiqxAQemiY6BmC3uTWU0NFchB6unAr
NDTpaKgXJDNY0h5+loeb2fPpaK7ASKAMLmjwghIFuZhve5Yoj2Fuy6uy8l37oGBNHY2EWoRqAeXm
Lp47qNH5EqxoiSVhngYgKyaQJH2Po81bFrMBybZf1snkj9ULWZbjLdBJ64gYiSgA2fJiPCbjPW1o
f6ts2vpT3/vbirn0y+Ipev5cwrGhuL5LeAFkFXm9PMVfArcf7/FzcUkGk3jMkcjO23w24XVHwOB2
pmv7zxZjam7JsrIASWceC6ZTojxnhcu//rwlOoaAezfmsY2gvOPHFmwcsYzrF+CazYG0NOTlLjbI
Rxu90bORiN5A65igPEEMhIqtAYaycsuJ+sj04n0WOQQ7DXHO1xFERsctnr9Pgh33gxAsMMPiJsfd
x/UJGqY8PUb6/U+uL74W66iiklz2MvOvZoR7kLPjiVcoKwk+PTM8Mt461UbWbVL30K6NhsPjVhOw
tjhP1AHJiNiJjAhThxH3xqIKbpY2F9/XGiHy7eZ26miPclMEpBxyZlmhpSaO0uQwcD+1Iw2LpPO3
8UTAhsWB4B6rgn0Ehm3QnpAZr2O7uX1M02UQr9kyhAjko3aqjiuYw0evPgfpJkq4lxTG94FObLhH
4mA+Kos176bZEOy8KGnmh5bpnX0YO2j01swXphHNijL8hVFP2Ll8DMQ8V6ewVMCRrYLw3hNcOBIa
xBzvO3vBvPcDv1IWB/ZrG5tszYgvWVMBQc0oolCGgM9tM+dVDGCb12MBQqPuJjLrnWngdNfkIIbA
3rFeZAuSvSxYpQNC1AXZXsvruKRlmueSz5PkFQlQvb+sHEVE7USzoeHlzTBo38OUo00cOaxuZm6P
tCXgM8eOTM42hfaBsyCIx881b5vUhWtQ0HxKE3q2xa/pEjIS9/4zKCvF9xTLttcPsta0UBxw6CJu
2d+aFtB8FlnLevQnACOgeGAHg6IJ/tzSkpbB0qZSAw8jpE1Nd2RAU3O+YmbWbCtpyFvb5e7KshTx
ZDdwea0M2vpyxyGts5+HQo9yPcJ9iHafO2tZRtLdD5FXP8vYKornAeVq+gXiC/tEZi+7lFzyfexI
O6/+gjZJujq/k1Fnrr2weC+iEZ5zVS0Pg1osD+cgZAfGLiKvh9lhIwNKxx3sleTZrMYoKiQZ71M0
Hdh+rBy+SdhRQiwIoFKuXRDYZ4zByGVMFYyMttrYz+7mBN6giDPlgfA2kCfnaXMotJPzExVLLEW6
sFpK7slmE7HFlCtjMOFBcnxw38sify5D2Zz8YCRBbDVR+lKHWM0j1uQjMgGuLuIa2BNTWJ15xni3
MAMFcYlNb+3+h70z224bybLoFyEX5qEfSYKkqFmyJMsvWJJsYQwgAAQCw9f3hqp6tVPOTq+s536o
qqzKcpLEEHHj3nP26VoHbrJlqSsm0OQY0CDYag5HD3nQepD56+Rbq+yY4Vx70WPf2nZqZWsUvAOb
QViCKZ5S81mfoQJELNWJ5MbMVrlnpJ5qcJRSApcymHvfSOIJChHcJdjQzafZr6TBPtEIGIW0dwSr
Ko2wdUYOeMKk5yZNKXaIWWiIo3fx0o3fusVWNrY44ktAaZm7EkQI3X7UOraO8B0tDF2n8QSpm9Ro
3FkzWtdaZvN+9pk0Iu008g7J7QCSycbFf64cd7kOJxWc+iJim8uR1+eTIUlTHa0H19LNpcFR6JrA
tfAEcIqnF9vWxs9Cmkwh8UEwOwBcFGUAo2TS5iW6RLSlveFNL5XbFA9zIB7cImgrJFG9e9uWWR0b
qh/DrYuAiPmfo9/7uYtecQJxqBnxOiw8ZHHrIQMMu7nbz0YB8lO3mpO5ErEIJc0J1wUvOjh9cRl2
WYF6xhz87wWDof0ygFadq9yM03x8iCJkpWUedIcgGb8R3LL1iK5+TXH33mUeqZZWBRzRKUE/2crr
bgmzyyh/aj/2JjG90fn8QgZDQp+g7y/DPEMOuCDOaYJB7KHMu4ck0sGFjHKEnm3/pY2ISt10PpVR
3Iu2waqSsETheiIkNJNxSt1wwr1noelFoelFTX9WRoN70TggdrhoNWGfrXc/+RDxp7YNYyOCR1+w
Yq2B2OUNzFuEL+HJAJR0zSYwU/Lpek870j+rOme+TRu020DXjrbRdwdgjNSsENt3E7yhI6CgDNDQ
bDz3HNB3hewiWlje7ZCjKCSbwLxDAQvQaK7UA31U42IWkhO9EQb8udHt/FeFA5u6xLaXk5rq9lDk
qvlaUL4TdzEI4EWFsMsvdpeEiFMd48r0W3PLzhsQEu8STu/N+wJ2D52iIHgxSsEAry2Z+gWV2OqO
sAQj4LEhDmOkcbNAYDNhoqB2Ltstiz9EFq9iIyJz7wzo0neZpW5sKzITLGlW62plnc20+l6SzoRD
kzT99JWKOKa67qgEc7PekcdbxrCS/C9Jy4rCyt+JOG9Apxu5HRzNnha3QIS06xG4c9Mqa7yg7RPQ
ZSb0GwRZ74cd1055xICOZWXFKfSmmVq8xQJwl5Puukrhxdp8XnqdfmfxT/dZYTPwDy1JA1YDvEuz
ZOk2DUzfg/Iz9O8QZvxjWA7jo1H2AK1mP7F9SEtWtuuk4gRC/nfgd80lArt8l9NofZTkSp8t/gzX
CvfkfgHxHQ+ZyX8tAjoDUD4fxnQKecQd0bjGKYd9r20WUpFHb6SwpRcEi1xBTeyfGDoO57THLn0g
fls2r+ReDLb5NRp7v0MtSTTCqcTFmD/1vhzMM1H6kToZrbXYAzGqRQSZ2BnakRm1QeWUcnBLrhMV
QQ2UQDU2k5c34TMpsCzqCQmNElz4OJsRviE6W84hKMDzgB+rXDBOKSwnrIHQogYscsgv2709EJ5M
ikTopGiIE0+ct2bH/142RCnszI+gEs3spYu9gRqUVi7VVj32FCK+RjqIPlNW88m0lulutkdsPUFU
MQAdKcsjg/rspxP/XyiAVoXPp6Ozx8Ee0uWaofVLztnALJKWcF4ckyYigUM0jTM9Le4yELAGU6/d
uyKiGmlqryr9zViy+f79F1iRMZ+/QQjEmzM8QUt8i1UK9ZNIZ8x8q1lslR69KUI+ktR9SoYtZEH7
CvhYllJsJvKQO3mWoqlPljqWuPSu0lpZX0JzILGmodH8zy8L2X6OZ1K2+y7e7j9/KbhGScM4IMXR
TumHp4foiylvqEk1h2McLzaVz4D8MtsZOpXPv7kmv2iluB7wydd/UYJb7iefdw3OYaj1wjWZK45C
hdXOkh2nDQVhwyKbPYMqegydL2WQGGfWWn4jeXGLc+220r52/VnDADRLhfBerSdo2aZ1gRbd4wxT
Azv+zeX6i5voBYHlIbeyTWCBn6+XjtLccIywOmJeZO4TzchRt0Q2SYomLyJcupaCMcTUty/CLee7
VtGraDPO8mgpuztRt/9q+r1N/5X+aP7iubbWns+fH+xVheciRYUoY7EN//kOGjh/l4G64Qg/jrLR
N3zmSrSkHntaPP0mNNbj72jb/XfXCpwzqTlf1CMJJQcLYwkJ971cz2Bc2b+/t85ffbF1QAzlguCK
X3AagTZlJ7CXHIlupkJN4QZUAzFOIxxLqiKnr++ZDYYuVgDK1t3kNH15ItdK3w2uRkab6RHRmjlz
WnY/6mJLcYw1cg5RqbtQvqMjo+ZOcAejxaLXU0cmbzYed7olZdBNwyUcOvX9X4fSXIwEDX4kSdUz
ozdM++g1dEGg2VrHveR1ybOFYY/cKy8gDe0398n+hbhh+QHsCx8YDi1EMFF/vk+ZZbT5rAPjgPyf
NRDsJqFc4bAedeqJb8/CH13MdqiN+9peaJ4AruNrzfmw3E+YLmqymCxOJ95ikCJRufwlF4t/RwtF
SNRHe8ixGTluxq6gS4MULM2PTUoHbAvXW6dxqts1nVTw6QTF07xhrK55QjgQfP+49/8v0/hdJ5po
Bl6D/7sTffnS9y9v2YBlSvU/J9+ioVj/5L8b0X70B3wzWtOB5zkBYGX2in83ogPnD49WCWFRoee7
qEtpX/+PWGMNxQVAEPLHTJfA1p/EGtYf5EBERAqGDupUFxXwP2hEf5ab0u0O4PE4Hh4C+tDRpyUn
cmZGQNKQR9Cp7+ieooMRNjAoQ855P12dv1jd/uqTWGjxegeIUy3n0ydVtVu7y2TxSfZCm9mU32Td
TCRoZ8Nv3s+/+iQ+A/uuC7bYDde//9PunCpi8zqJN12N5YAZwLzutSg43S2P//gnhYyJXdhyPj/r
cxmgg8qKmm7BBN+X72VVvnPYfy/4z//kYzwWm4A7/ss9ooKFL+ZN8siwMoqjsG03K29sW075f3Dp
eFZZ0QI0dqH1AdP5+dJJU7hNxi/SON4vYNKX+MLt8KJjJ/77H/W5XODBo1Cw13GKwzDmMz4o0AAl
qGDlMRtxCfnDfDen06NlzI8f29rff9jnivHjw4jDBF1mk2CxDoN+fiIwGTa8m408RsRF7IJeIKHB
l4akOn8BXMKq6iKysAgb++ePYuiT/cCgh/3C//x6caIYaDTXkmImb+4HeiEbD8g5PVL+6u9/41pz
/lw8fPxGZl2sCqsqLPhUfy1Dgdy6EfJoDOwNMAHmuLA5afz9p/zFu/UxUfufT1mlXz89ICHuWW3Q
ED6SauFhzJketRjrU939Z5fup9/zab0YmSVA/uWTsmqYd6gaXoCDrtvlb1+vX2ZxfGtUatSuMKKQ
zH1GvTWJ8EKBXOEotd3QFtIGxBepppvFFXMcJWazQ8Bt7dvI845mNzW7oiLoy2nd+kT7EYv22NCV
DCfU9x2S9bcgywV8CYYBK8KPc3n5PjNdPEsXS1/KAEkKjIE1lZS5OW1r/i9zlojYLEeb07zjHUkN
FLe0beynMrCB7SdF8k0LPe9GBD3HZA3Ra2b8TWPB81wGk59u6VnjfwDgEO50SztaKVpBA4FzsQJQ
c6+Mwj2Z0TK+fUj/P8T92kfwD7O+OQckockwRcLSxLNbma9FiTQk7/k+hk3QiUj40SVQgX0DpZYB
3QKTFbK9v2XOh07VggM4bVpHYbBOcAy0ZjLFRYuFyegIURYmv24RLFwARNQ2ULUNX53FJUtRwvpE
VW5BBVmEDNDq2OpotVjQ7YDlvRCMbGLkDlGzkmABaiioTPspzbR3PqVW8S0Nm+rRH0m5bntGaa0v
7KeE377OdRiQSOEOC99JM4HAzY7k1nFm3vXJd6mwDRfxK80y7xznGRJZI1ffEi7NeVa08tofineT
7up2KHz7CXjm+9SPyb3ySagc16UxQyF7PgOOL/ddZVKueVFUZTcI2aY7MssIN7P4tZwu8oNOSSSl
DEB2W9kDQmEE+EDZqeuuUrAOWF3T+t3H2HcFT4WLOFT4LGxjJLDn47Gv+hSiiwkOG5oLqPeci5AM
GYZUF3e2aGVKlOc6+UuDvPwWLeskF1L4LvEyqsNKwWojHbHzq0Ne26a8tAYto52fJfprRvJdFNuW
pgAFf7Qe6s26uzAwNj6FRu19mUhOeedY0pz4jXNcK1ZOTMaEHGKlfSTQjW4+JIpiy1wFm2/nerok
3TLTzX6YqIS7STqbKLK5BSqZSkgsUL/oMKfExZqFz/Gm7XjtXIyg1MFsccschQfloB7ceNUos0dV
G6k+ACwuXqLRNvY41nDiBECsQeTA0fiIjB67SH9dUPIcGLSoag/40873hXS8hZAYWlz0wnGLMy0t
rdclWiVhjMIAwKwj0Gr0+gcNSvIZ2Zx3/pEFKZgJocUbDOcEORF1OHwGZs8ld8LL0vJby5z6NCVp
HZODZG/p7aGmzqKLxEJ1zhdB7Z3iTjLmnnliJvzsKi0Z7A8pDpvC4A4NDlsfNnskQ8ysAJ9EyX2h
O7RzGU3YH7WMvGNd+uuUJsMwzhDzq+xnfaDhtB5YBx6EZQzr0whooU8INWoNZW57qzoAuP6hMKXs
sn66h9ZzVI1+pZ2ZnwSpWfGQYPZnKwxus4GX0qr5WsRg6UutEDGlJe+5GyqGXzIon2irLedmNO0h
n1TEbUzI8QRiupIgsLWhrioealZFmj2VnHc1bbxrh6Jy3+IbitHGzwjYJX3SvpjjpWN1A2qgD9a6
70qX322L4oXxTXgdjoX3Uk19eOvoVbCQ0koiUcM5TQNPFE3k5Ns659+a1dzsNOzq2OsXXiOBa/9a
1Yj0e6PDrZ72rDmZW4a3lg8r3zWrF89joew61g/6gcHtkuO7RAA275IAYBSKsiG8TZDgXVjjwEr2
UWlB/mihv4iB/B+EoMIemp0/8tFdg3wg70O1tS1rfMu8+owoonqTRr3JE2zacZdX145UzT4bnZCb
IOR13651NXGf5xVhy6zkLbPUjbDcbRlwdRjSg13zBwuWKasuKLFnVaIrNkdWK70+Ix7NuKsywYVV
ePQ8NVRZ1jgqCTLFlXcF/33fI+4lnbizt56z9oBUM23xcTQPzB2i6yVIapR1BCK6BnT4gTtcbCqT
4WCK1esLcUQJXtO6BsM4iNt+YO0xUlaPMeKlLzUAVh01w94pvHaT1jq/chLbfI2sQZ1rA5ZV2QzX
YdmjwfRNfWD8Gx0EKTGXqsuvHeCbXw00ldfzlKnLpFiectMZn8JyDnfhzGjQXSzvuAAjjOusFdfS
6MjkKJ+DthM0ZLP3Jk3SLbCNB97nx05DrQdHgIU/FdBcTEdeu3MPt4RM1AOL+6vhNVC5Aja9j+Gs
kWeA4mpW3q5mxTFFaGGOtfCtL9xS+a9F1nd7uV+4B3vOXgBU/CnYsm+TP4LKZDgK1Mjdoc6ijW1l
EsMZomlE2lXFYlZwyGt5RIqIWOzURJ8xtiZIDxmsaEWaJ2DCWnrSlXRyQQIU/nXmjyNkeynsh17Y
4jS2DrjOQJly24RDe3KqftgNlkCbvqOZ3gT++Tzak1jYfKrViSjo1d619gjdC9c8aHk31yID8x+h
woSRkejw5Go8dJvEH1AgbanFu8En0KULGAqRNrsJdSl+SM9HV5OnwdnEJAIZN15B7FwtobltP7Gu
z2GAO2arOqVuah9DXVe4A7amPkyLWMmsc5moDZYm2NXqv4WMANQW5/P9WDhEaUjLpz1Dce2ueoJZ
n+qqKHe5NF/dcACoVRQYYByxcTHnIEng/WLh0LeeVxgr/M2AnRUIdIiuPR94T21n0xQw64YqVEe7
HVQ8tclLmXllHIx2GdsmJIQmaAEaYHq/GtijGZumnbmrXXswmHM4yxWva/qWVoGF5NnqjU0VwFBA
BGWc5ZNn4nhKBesbU3wW/ZTqhNMSnsrRRaOzk/zgI6ME5E3h7P2OAfpLWzLEosHZH6uGR2vZwovx
pwq7X5bUHXqzOgL8YL2xR32p0gErUthRJyhKy6vZMTLmuwt1RRl1KD46iBvKESmj5uh3B7XPza6P
70OHwAroUHDY/dTrJps55R3g+3TCehxMaIklayrhqy91NdwlM9vc3x8xfjkZRlhXOBoCtF2ZrZ/p
pKSoeyIdZQVqhSKsTgbGgzXRzDWxU+eGS7bE33/eL5ZbfiFeGeCk4N4dxwk/nZzqjgLHRXPBggJv
gTgi1vmcbAy5KzrxAsQ2ikvIh9c+guSbj20HbCoz/4xRxz5D70G2CvqJZmkJ1sWk+JuDnfPLmYvv
52Hu9gj/NOkkfTq9yrWJH4KcO2ZCuKdB9+K9cVreqVHhyBMrno7UemzAhNcUzNkJF+QwS5TRtcQO
gjBWvFDK1KfQbsPdbHPyRM1HK7GaB++c1ASapV3RXZQ+PVgFFgc9zZB4xzRhVXYmDq6xy4j/3sHp
+YJsg8FFxL8dQsMKbufEYgNO5ql6XO0S3z52RSadCBXHpbR/54/+hSa73it0nfjicaxH3meTecr0
GTV2Xx6Vj2zKM/pmAxwJ9Kjjfm3hyxwNykaCrjJ77wHQ2KadOv394/LLOTvCnx3apHGtrPdf/Odq
BhosUT8ha5/zg2ekuPDc8XfLwC8dCz6FRoXtO5i4GFN8uucE4ejEr5v86LsUz37KwlVLH4SaHXHO
8MsGMkfB4QFUhf769z/QXp/3P3USIkoUZ+3/rOb3X8jn8KRd3VVjdnT7MU2ODIyjiw93ohgojYE9
efN1ZCC8A1T7WEZzC/DKGyH7aC/dqqbO8nW97Qj2AkLlxKmSlJMus0nq7+iiaOr+e5us1CJidji4
fnz7/+9X/6Zf7bBVsHD83/3qLz+ml/7nPvW//8S/+9TR2oxeu3FWxDJD6/l/+9Ssxn/QssVsGFo2
q+TajP5fwTQIcP4WM0de/z8laHh/MIykq4zQOsTy+M/61BYO8z8/lsiDCY8ICY9w+UIgGVYW+0+t
J1MRPNc2jXk2tnb3pAnE3vTV/BZOdnW1MJKJMwPTyySa8i4Yw0uGYfqrr4v2XuJVZ6DdnwbOUZs2
DJZLtxmMszmB/HLQTZHdDHVrvAxBQO6635icbMMkwCDr2Wl/gzdpdm5dNy9tQY5YZQVn2O9Cmxz4
xWweehQusPKNcmmcg+ToJC8JaUPAtDVRv+IW4g1Vwt3gBi5cZASpGWjivLqufahCJFgM0FDtWacs
mnziiskJVHGQmcCbs8q15Um5aQ5paw3vxeY9IZtAeShwAJ6CZrYf3TntQdEtjQUcQrEThIfQDrCX
DXnjYYancAuKL3iijUGjAyk1CeRME18K3MzfUxZRVOd2z5CT9NUG68k2RAFh3k/LSglQfIX+UE6N
fY5gfulpTkXZeVJYJJCMKvD6vTaxWcVLU6xlfFMcMS7KZ9ATSkCsdtSRc24Yj2boPbM6uDiMmO4S
9nKfVpXkZg3FZWvXzbGwx8diBbMV5EBuLI4Nx3JMGf618PKf8ilHCToDeAvC6bJxu/Nspb71qQAt
UfU3zgcOrtYRCQYg4tSUjBzbx2e0Nz0KwohOOb23qXyctKJgXylzYei+pjmePycph/slHPoNSlwo
f1xS1KfNOjgcD32QEfQIWAO8/J1e8ke/st9xJqjzZWXesRRfLVkbEMeonpuVjqeb+liqXJLoBltg
EfamX7l6cm3xYeq74bQCjs0uHyVKsR0UuQb4pf5BS8e/FP6S3IwRnNDenAyO9xQ+MMZ25TyUB1e7
VLGLvrYLx+c8TVBiinJ/y86TXSRD1V2GarTjwHPNM5Iu8309Ld5mMNJsuzCDfyVYTR+E9vLXMGsJ
vcM1FMvWM+5SObuESqY/QLM211jC74kSoGewog3Rx3F6yWW+diEQ+efQAZxmneTXgBJV6LlnrAvZ
vkMbsiem2916sKkOGtYi1jxxhnmfDhRrx6ZMaVbgWspfmxXVqL1aYKLEUROZhNcg4BCbfiU8MhH1
N56pqxgdBdJze/pirVRILJqPaM7PlpUXKXrZbiAwPAEBNTdOORWnrPWiLSyv/N0ZQE8OC2nXlkI3
N7pkFevWdzHtmeWF0OVw7vuKN37ownaHPM94bzj9csamwY59kiShdNcV0IaR6k7G0S7N4W5GwRnc
V24pbwhgwI7cJl1+JRk27J2G4OIEt2m/tbCUful9AawbKUx6wGZnn+oh7QShZYpP48FC4gDC821Y
GaBmovVNscJBNYdrugcrMTScpvl7SzMMgV0AWxQPH2IzNc4jNCserWlrzL45bVu+LU3gflTvFnp1
Gn9jIvf+NAzZOzHMqOlxz7Ugx81WjldMIPvn3uNpIRDczQDqaWGeZ3UkDoSaSpLiDPtg2hwV23I8
C+bCP9DvY5WY6EU0ZkqWlkM3jkxylPyyhcAbLdWhTZMcNODydUIb8ohParqqCuOFV+rJXnJY8xVe
WdGqkzJa94rMmnLXVXZxXhv5dzyR3S63Zf4ouoIwPF96+aUN2gcK57A4u8US1k0rkgdCDSH1I6iK
LqRbNScrIoc2cPQF2eDyDrqRcV+6ffAC1Djf0WBrQZhHgCWGNOM1Jn8SKzaa5f1czealn8wNFFLV
71Kl1FXV0+/mn1PvG8OcD9361hIw6aNCRLmatEiqjbbKDkGlb4h9zZF898fRMjNAdmtKWBsuaMko
1G5HZ37m3OAdXS2it87ub4PJzcZNXzr66IQKv8WaRWZCdrMdfeZWFn37AQf9RllSvSeN68aFoQyQ
L16GbJP0s9pcUPkTLgJXO1xD1CzWg3AGUBuW14th6ss5j0DmzEOww0uOObcnjloHNnBt104PWeRO
G3O0w21UgOiWVneYjbRjDVaX0cCqtTjgMCOCjtFaT/WZKl1ssWPnbVJrvBtoJwOObLAXuUTH8dui
YztNB+C5yJVNnWwbazI3gR+Jt3mNoTMNR22HNZoOvDXix4+8uii0+y9E/uLjpNOza90q2vWqPSN3
nS6CId+nNngQOLbjJSJzz+wlHpMZs7jh4vnLwPXuh0FMJ6NsvyMPuqxUAjx4qqrNMqLQqZhsXHOQ
NAmn5MbW5lzsxzWCDx6gfzSAYm1aWZcb4n7BqKUoIeF10jooi4r+SMl61/rfljXerw4J+stK9Y1m
fnkOi41DJ5HlAKvHmcTIwrrgGegP/ZoTOJblO8kv0X6Sy7dU8k8taamQqzp7yWXSoAJDjMLST+Pp
VUjUk2alupsEJsI204QSjm6o2dxtwj/N9Jk8vndYyz9obVX7yqNg0JP7JCCo4G7s28cKVuRm6Yjf
lYQmvndo+rdFTwfFZRHdBGtCIs6u4jayGwlAf81OBLi3H4lUHERi7lhMG1btXD/RZmPDUM59nvv0
tFKUlNBgWNf9vHq117zGFVB0NrjC3xc6mLdAj2tQL4u4sC17LfAXl3nP/NpnsFU07jv4d3wHHP1l
bEZt+Nib9nJTOn3DBYWkBys3wPzPBaPPu9GqLJ557Ut1qcY6/NIGHn/WMef7bkjOSLkft0YVpbcD
ESg3Hr3J5wCKItO1cYs9+ArccX90QOw62ykjvsHrEy40iQvuQ+SVI7ZatJSzCmN3SXx7u1pFudMa
CwMACeykqPqtbdrY38FagqGGxEQHGNjhtbYWdTSXKWDq5oXf6Gybz6Aw3wqZqOvFdIwi1jrTx0Iq
59qD8hxbSwGdwYWirMkjnLcR4nDY5p7HE2GKOzwH3h36S5rBrJpAKBNb0pF1++odtB7wCl7UlHtK
D2iV4nb+gXx2j1em9lXDISlaGDlx9tzB07+nVTwwMDMv6F4UX3v0Aa912p44niXLrmiydNumzvfK
7717KEL2GxG2hEEvyJaAz+TDdCYRiBEyXeJchnY0T2/mmiwrPzJmR9JmExbPS4xeDA1q/2bx6/OE
JmSw02wHAKeNBdu/9nXwPSGVfpuR0nEdKS9/8mTnMkbKvR0hzFXswfFAOy+Xate1gYgb5TR3nQND
eztzKa7wmGFSMJOGaGQlB6TGXajETk89ab1rbi8Gg2KfBOT5WgECdcn3At/oG4fCKxJxWKm+T6xm
5RNb3PC1GifzviwURAXkuGemN1LxJq1/gr6KRDw3euA7HNWrxxTY6UyDega3uGSYGLB+NZvMHMtY
wsU+2S2pxpkAcLWZ3FruiMw2Y7jz3a1aJvVkhsvw3ZOjPoZ9E4EbLdQ1LcHuoXG8ruT9awq1c1p/
VwqPoSPV1fIYdfj4gfd4/UgYMivslnPSEO0YOjko4JiS6Bj+uyrPmUsLEYdrVvQI+cT/ykyMHGkd
4rLehIMb8SISJLFBOYea06VNdeU7ZfasgxHJOjL5+2qpGV8RzG1cVuDdnpll13v04cIFZjSRDzfU
5q4IizTccAY3gEOvkdmMZ5Nbzf/1OAmW105E96OgNu5xVLzCNW92RhYUe59glPPuI577I6lbCS2+
WBlIhFUOcxhDIr2LNdx7Firb4UKtttJYqn7jdeAaxjUUvHK9rtt5SyI2hc5LrKTWcCHqZSCAtaiP
QzClN7Z0kvkuDIquuZ5SPH27KJ1MUDHbMPAZan4XMlvtPEilbZu5HeVmHg4pE6F2dO8Rx/tQMyjw
mjDo+mMRZSLCAQkl8LyaXCY+fWHFhLXX3c7pM9bRKSQ8uel956gy33vCk8aMZxlTvGFdybv4SgMo
2ZlGkaQXudYM1niEuyK2w3SkI8vodFti/mD1UV1zoYHeHgcAHXdTi3VFWDBdFs/PdloBdG7HTp51
PJO7QTn5hSyYkCb2ELwLwl7eTDqPAKrzThWHScgvfQna7Nmy3GErcCTibwBaG9IT9nZ+H4Y/8ACl
R38gqmVjKSb0bd5BsChGM859VucYFHG57+1+eTEprM+ZbHjMmytottI8NPxjTwtu3FspcwmWwxV3
0NC80yIBZtvClYwgLaJOrEzQtilJu27MhOqghZwxldradl3RXLluK8AyWO5DTxUZq4nW+VJbRZyy
11Gck5k92Z2KgQCfGTApdg0H9zuV5tG+K037xXMn94j/SG6SkpWpwmOJhrTJDszEyaNsMC0zI2Ek
QdN1fK0i4ubJtb52pgxIdk2IL99k0ynT3krbno8tFhNKqSG9KDnSTnTA3THmuWn3EolK3M7wtlFE
Vya2gTyLx0Rg7avYxpPJKL/11PSb1cJ0NPLEIW+XnaQmpYzRSKXIWjANsPOF40BBd0khjgLjWjnL
fCdpjw1TWV1OqJ63Xlo7jB1Ho4qrOct+SOm7l0mSg/NHxYxO3eDd7Vn4B5gMc5VV0M/xj3al0mw6
4wyd2Iyu9JQC3KlxKpSQ9WIcBiyYfdOcctO6CSHsbPq+n5rtsCZ3B3UBXWJWsDisNrwqjbZDZor5
wqoSd1NUkfNM1H2wccaeVi+kSvFM7shz6xCyBJP44HqTBXRE6u/mxMYa5uZC5GiHV4SDJ946j1Cb
CZv1di4dug9B6u/8hTlqRC6U5m7he5q+4o49z1Kaykv7Hcz7V2h16/M2mE08KDzcGKSd2F8ttFUe
JcCZe++lJGZqI1IT0YwzgxM36qmo4o4M8iF1J0hOZHvwtPTBwTLLAC+vm19UwIZv6D+Y5m6AyBHG
GpHOVa+otzGbQmVa2z8TpEWgxW3FUFwvx7QIzR8jsOJ9oQp9FK4adqPR2sQuB3QEZPemskmdAlA6
GxMQzAkQwC7LZnkWSr9lAzZgcAdC3y5llmL1a185r1GKzfWqBFgKcQZNSJfbVPfzExnmwIL1eOkg
VH+klPqSGy1IGbxs55nvjNt2WigcG8KoxqVFED0Y3a7Ww7fIai9Ha3bo3NuPtcGSV2jX3cOpoYHO
POYpI7xpgw2v3jEpIfeVzvwX+FqwLWivn9dzdpEb9bNCVIQKMbvvfOvdYSXdjzPVUZ3K+j5r7GeH
McWZo2v3e4+dZmemnbOThnicGHS+S0nw6z6tQ/hLdD0ovicJv2/xxV04KzCV4PCsnZIhGiRkL/hN
tIZoEs3jHb4+cF1VmEBipgEx7r3enXOKf2FxxpnIrh6c6I6kMdBUCDEan5+H8IdZVgZBEeZz7Jtl
d7JrSsklTyeOOgnJOvycy7Lw5DW4HApri8QUxl1lbm1w66Fo0iHxnPFgZvIK0kN4xl/wt0pSbuzU
vnML6DwlbrJTJM3yNHtsrpYzviUlBtxDaZT4IqA1waBhuO1V02nJIeMZpvXYsSVtK0vh4bfXXqCs
ydCKBnA1FioM3gmqvJxgdpsgI2x+NkuCP3V6PBbNcAx0ixppOU088MDMpHlWMvxOIpLTlsprkUMF
J2lptUcBH8RB6Vcn6dH+IzC739aU+gSQT+iioJl1qb6FPfDdFDlPfDJ7MSFvt61LCDaNmeCsdksb
77/KDpxdaCAuwrgebfcpt9z+XCWG3I2dT9ZvBXo+M4FDIwy0jhOugl3nDf1ZrVKTzoVq8Ftg8xqT
6HYwTNpwCSniWTN/K+EHbW01O/ugJOKmUM5r4mnrHqlUiRZvJnumGJrxh9cH+p61j8Rv3+u2WHiH
U9fSjDItQkESA9N9Fxr0WfIcUYRZlsfIry9dVfXbZHHcYWfnILTjILVEsCnMrDy17I9WBOi9zGd4
+FbTwAFyHbErjWV5Y6KEx9AiQucFpml3TV4UpCY2vG7jBMGExYtBVgDOcwsPuSC1NU9PHQzL2BHz
/EqdxauVSvECPiu8bkYnuVxUNrwZuf+edhY6gCgz+lNLG/p2mdwEN2MAc1SC0X4IJ2+4gfrmLlfd
FDbgMALRHOiCCixhiJXIyYr8vUXKc4AaP5920s7rbpsvs9znkkmYaybGFYwrT8Nc6t1jnugvc+o9
UCF494jymn3azurIezDHftdbHK7CxzEEOCOz2r5P8a5vMbVfgwRIGOjhkMd9GG4xttj5ruKQbpyP
NkXNRVXTWm2Vzs6pIdS0T5GhbjtUaQNmX9afjY/GoDikUP7XJhE5OCO9MGoa8d/snUl328a2hf/K
W2+OLACFQjN4E3aiSIlqLcuaYMmyjb4rNAXg178PcnKvLSd2Ms8dxLl2ZJJgoXDqnL2/7VoALueU
8k5XNY4+t1IPqnaaI1ZJH+4DQRbmqjfp8U2AB9YT+8IHFziTOOlEmvcDf4G78Zt+ft9n2E25jUOa
RjSosSeXU3sp+rq/gKqrsHfXujvTTZlczHVd42WnwbPqAB1TMU0akJ3dEZ2q4JWsC3aZD3jivCdH
xdit4Md1e6iwFXoncqFoijg+4hsjH9aOL8Y72deoK0rSyXB/TSaEfdsIHnK7xS0YR+TOl0hJSNoi
H+x2ysiawZJXJNsZ0yq+9ZaD9wjcb00JWsDeFPUXTXm9ZURwQ1LdwmR1zUOdud0GnZk+wwTe3IzR
YL9PUyrwjXTYsGclrWsUP/ge82bwb1upeJ6yl1XX+WwM7w0n6QmPaOjLLMCVSyJYuvfo8M2TWejp
zAY2H3B4bcVNK33vNkCjVqyUFQZHw4jtj5h9sgMUleHOtl/zG+2eu7Qq2VbJsPHJl/HbON4ksk25
KfWiXes1XcGVUEGUnujwdzxPAiXyY2rZk9x1rpZ80wVQsU5F8Ley9hrMMBhvd6rtraANdW/OXnRI
HbbKMo+nL3ldWB/AtVGozS62ezod6hQHAblkUZo073vSANHg8dSNKoeHGUtqw2En2ZpRm57VSBvx
IqriqMLRWxBzhIC0bnbByJrk2AwnxUU1V/pdl2K4Z5fFuxYbBAO6ygnZTjrjps6a+gSjwN8XsQWz
a5jrM+bhzlrUGavEULq79PNCPNK9xQhe6frepL67UFWjd31H9U8706NLYwB1iNMBtHaEkZdZxjqq
2+Ky74IXY7BwoFpFuHdj2SHlm63LYODWIHEp3iYNGNjY8q/LkQw6jRjk4EL+BWUMLdXpOHX0VIxr
+s3q0OIBvTSUl12gQ/5I9oS1HQjy3KX+9AzFFx6cAy8gBK1HsFGI7qRR04ORiHDnKSveEtgntqgA
lqSxusXLO9nnwD7o2VRZOdmrwJ83sRitDaNzjyDCilrWnAFa5w6pEl087yc1ujMPsra/9uFDE60B
w2RTSnvIb0cZJ5sJnNcmlRmIasyJ2YXhNRstGd/QY7WoNKp4Z2U+eaMVwL5s5vfN8KYV43SlcXOt
7CF7CFr7UURs1tIot4kj5g2dkuegxPeFECzZaB2TjWnkaHE8o9rZTJr3moBGsOK3s4+NGo6hXAe9
Oa+Ih7oScSJWedq8x+KfXjMExwFh7ymsurNhdoYng/weRE3Go0DgsTNnKuSRhIqzeuBBPfr9cxGk
zY3umxv4RAA+UQbxaLeWg2CcG1e+CKY1BMn4vClN+wJh+yeH2IXLyi7VSrH/rxLGYDR6AuexIxUM
3PF4MdT1eK7y5v2/Y+u/A/zC0LLY6/56bP1+qoqkjL4bXH/9md8H15bp/GYilSK93LVNfFbMjX83
WFmWxR/xpBeCRgrxoP+ZWzvyN5YEPirXwZeB7IeR9h8wXPM3lBfsL6aPExsRhP1P/FVv1CKmb0ow
YyDDLNrQGGQXbc83Q+uw11Yiw0af+gIses66+/jN1fgTW9UbedYPL/BGKKJGkRf1yAv4Ke1WnxCV
4JnoySSgp/Xp5y8l30zgGf/7OAiRvQiSEWBovBFKTRbSYiBi1mUqGabAsC0MW5guQwTfBqvw1KZj
5L/EVeh3JsNDuzUQnedySsqDKUxQQJ+qhh5NdBX1Towr7SwkrPNs8sv+M4YzujAX/Vf2rLlwaHPk
laG692GMHlHrV+H91HS71IZh27K3AvepkB9PadiUCHEX7q3/isC1B9fQ7UoPZEBR3hcEAd81gR0N
ak1w6uChL6x8ags6JjZT394+KAS575Aw9WQINT2DEfSeeocBIRfF0etkupHsnSffyqR+MiqmoJlB
xOvK72wFqgQ74BUbByrptKN+vNPMdp1yK4YoDIwaJGjKRJoZkkras393jb+zayzWfxbfX+8aV3FS
fbtl/P4Dv28ZvvmbZCJpmjZfzoLyQ2P5XzggjkgLWzgOp6/uyj+0Lo71G7g+/GNIIV1+WbDbf8AB
/d9weJn4gQXatNf4lX/gyfxBkIjqkRwXKT1IhOwbb71xocbtQFSmPAcvXYcbO52zW7T1pBQtyUPQ
Vdv3gUjnXa0A0lh6JO45x7mA+nx8J0uofY6btu+B6LbvKWLt7TdX8k92nLfSNN6dbfLxeYMMIdy3
LvWg91Vo6cA5p1NRPcvYGa+Bc5YXpRzxnzRJPp1x7h7WLel/zurnr40C9nsVEAW8kD6ua+myN2Ot
W97dtxtqDPfV7RPmFlH4CGMfOJTuk+ByEcLSoqqld2GbfulymVzvODpB8s4C3vc0zuX8yetbODf1
PIlDlEftFrJ9ftblOC62RJi6N17sk3s9wlGhT1N0F1YtkK6ZNYl9zKiYlhXMkBwEmFexPaHT9iya
ojhhGqIGLM/b9D3x2fTtY6PBF+EyysM59AEw6jKp51g1t3519Fpn3sK37G/jsmXyPLEprYyOASkH
wIDckCDE1yMSx3xvKGVs6U3d9xQizO7mBvGf59blSTnMAwwqYqK5KkbMRDiGNKVnsUrnrp8YLukB
lX7oxmtOj4wSGZA+lqlfyJVBq/pC6jTcuGrq3vsa7QKT6RwkjEmuyrDiCwCWIrJpp+PcPSOZIWEe
a7On8gRubhcGz43ZJom1SaPG/JCzIQLb8ExFbOMYbHUvVLIbxOgzdeNWuh1Dn85O2DQuY1swWPdW
X8XYiDzdnwd+kHMgY/p4i5vVj0lA09jjEsrYHUyxJXEh7GAkrqRbE5/oRLM4lqPCnRxFia1XGWX1
CpuYw9eaGs5eDraNnNthFqilfPTQJW1j6ZbXGTLfHXhNANJM2NFF0HLn0EjQ+w4Jk9opKjxgkja9
e9r8n5rYHnaZmeyCbhg23KnBuUs38Ha2p4GZfdWnBzxF6caXnfccM9HazwTZ0Viuu/2UKKLWO/gg
1NupDVqlGZwRXxsZxnTJUgvqsD8eAt8KHzhHgHjRsSbOxpPxZ0ebw5XFaF2uktIrPoMhoI1qz4h2
6YwwbA2Ac/PUG2aJLJTZYbrh3ruLIyMlbzhLekkWNAnZ+o6U2GSsV42HNYs4jLCJ1ukYlihM6i6j
Wws1wefAnZ4hmNefYNURoD1kMazcVV3Wg3kJGF4lzzwE8WAGJYCCq7Yla21GnXEO+jpFXUd7BdAB
tOHnmek/XuugHzlwMgHpXhBup8wCg45UUuaaiCe6XpG5SHUwXZJxWU7r1vQ6zkgDvJK7CWHRtMck
QSPYIOcDc26pCqQ4fRzVT8xCaE1nuNFK+o6SvkqkMyKFoHTxKOjKCxVrVFcNhLHntvLE+QLEYKmP
ZnUOFDG7xWe/bIbA0zjcJOUVIcTeCUMP4jAMjryaWj4bLkx5p8LZ0gCyWlq68eC077vETR2GNAPv
foy8ed9U47xPOFDCeZLVB0Q1MC4COXCAIXVN+NsWSphBo2TsP5qp6s1LcpikeQpCDSyntuvqGeIe
SXNA3+bd61Ye8MnBbgHE2napzz6aGd1wGhN7fshboumqdabFvMxhQnx0hGSjnp+eJSomsz74A8KS
+pBFQeCwjiYr4uBeWbTBH8tozJMWh5Asn/upo2iZ1NziGJjdU9NavGMAQpVBzj1AnZWDW/Os8e38
CkAnHhK3SiiRWkJjYFhFQFoqEi2xKvn5lZI5HHLgr5XEvzMM5xhUOpseeBcXFwUHXeTpvAPWblE7
50AF/SUPnczU1Sxk2G/KVnlPwJqQV3BxsmCdkwdMCr3vTrSY4slXK5R1GnmEUZFgT87JxncJUw59
0zmP7NHeZrqtPrZW906M2iW/LkjlmYWl/AZthsg3BkIeROpw+ZyVRW0Jqa0KwrXDNHln9Sbca7Fk
1hvGVF7EuVb3dtaPpArFvXyRQ+lCFBFWvKuYE6d2RSWbW3K8cPK0OpKbGF/03qzaVddAiRobv5bY
f5V1xKhFciL8Lm/FAjLuM54zMx85YGYQNAyerabwbJDW7TLOrEiORrPgldNZyTSE3W9wU7W0Ookg
jqSzG0M2/LYQ7ft/C8e/VTgKczmC/XXhePo8PH96/q50/Pojf5w2LU6biKMF05Y/6sM/TpuLkP6/
/A7OjrSc4f9LzqQWYuU/akWOnqZkBkAML+4BibT/n9SKbwsiDCHItZFgY11BiQ1P+vuCKO6ccShV
LS69sPUeJu1IKPyWoRgQ0WeZYlzXm7GuDmAfGotdoUGqRWtvq+GbnfV221zIEBriIw/FjDlxruJj
M5IYsbbrhkk8J7LpQQzO8NhluNhI2ppXcT3Z4zoY/CFa1R36h5H0dPy5erJugQaCjh7C4Qr+IL16
HMR4brNZeYh5Q6V3CTClvadSYMgqQ1Po1VN3BvKmruhzpzRjI/qFKa02MV470+S5u3j0dbQPHGtG
wZKlmNMR/U7sc1n2qfGM5iqJ5ICUCG/8VQiUDpZsFPLZi7qYgPuNSeadV5NyiOwg7LY+a3HUmUgB
ZG0f0BNN100sm+k84umSbgg3Ho0DQgLucydEEryqmqIQN/Ctq5vASaPbOc2GqwY6ZZ16ebfRcQE0
PmwrLI9aefsiyCFDYaoHhZWMQASU32eQ7B10HDVRY/Y7JOKdNzOjASzQNfvQkkl/VoR2JLwzX5YZ
EDbFONbcjCkRWuaaudZ4Egx5SmuNycI4dxiLYD+voyZmoAZcoyyzbULEcT6+b2sk24I4LmpOBTId
SYpk0jCeMoqQINwWhG0Hq7qi9bqr/ZpGab8QqdhvjDiFKmdNxo60BwuDqGw7wam66fFFg+Y0hnhD
vYftGoyftkLoD3Eeoulrh2Xh8FyE0CfnnTGiaV0xTND5cOi6vq/NkzUVzJDoqrUtongwBZpy0nqM
wpit8sPImaFUnzoNRprE6Wye8/Dm3w3vb214nuvSk/rrDe82rj59/p/zNn8uaQd9fv07zz/93//S
T1t+8Pdtz7N+W3I9Ma67bDKvZo4/Tsz8EdAPx0RMgCzm2x6b/Rs/YUHgBxoGpshm4/2jx8ZfR//o
9ejNb/+D/Y+W3NsDoe/TqGNDdhzel3iLcWuIkUe+FFRkmBANkk5xRUq23SXwUwPQk7Z81MUwXOYG
QU4kyT/mkTTOTU31V/V5ti7mOEOx6hQ3pMmV13lvPrAf4qSEzJnuKof83xkCwLmCobl2JsPbQeTS
zFe8E1HtSAhHOlGjVs+BKC5Z8pfC0KCcObZ3Ck16rzlx5UPvrwaVfOnNPjkVXMd149Xlqi/Bf5gG
PfVRcpbhnj9WgXntWi28BKWfq5EJncwUSA42MtXh8l+ss4WAwuBV/skTI/JtD90d8IggK1ESDLch
zfwV46Ud7OdLkmquHeRvZsR/BVUOfnDyDNqk2lTN/CK77EA+3AvW4sdmandVjqNAFbF4HzbMJxXa
0CXDclu14YyGxj9ZnXjMhvzZM3F9mpG+NVV2uVwBIu/8jZPlX9J6IXcTWrQTi0lfAApAiY2XZtDD
fST0rc+sZI1wPqKJHrzokKhlK3b2MJOPWQ+OYV7w+/TvuDAkoTsyOdgLKXnMxns3nm517TzGIjtQ
1j6rJsV0KU9eLBgwYN7eOnwgpl0o+qdrJ+e7QncPtQW7gOFkhxmG/GqkPl3RLARIW3Gh7FiRD8R0
DiG0yUQngxDSE1J47BBebiNjuZZx8dxbk16ZE9iVTpMJubwWZoMJdfh8zczpurP1WR/Px1eogTGY
x9qrgFlk8ReR859JK7nMsvFo8+Xs/SpwqXn5hBWP1jmEs5B3bk5slCBds+WFhoSTJfLt+ULJ9FBN
+N0dmBuxHO8LU27GqUSkFKsOAisuXNh629weX/xqPg52lKzTGHNC1niPyWh+9BtxFegEMjRm1cnu
9rOEts0T/n5u5J5Qg46FKvZRwXdkmD4u/m7oENrNR4DtyKU03ycdMXEIPFbCOHfY+uyCQMfWfCgj
6yUQDGuLkTFJRzCV5Q33hD/eO2P+pTDTaU1iEQllxXgvQisGGAFZAl4KiA/XoNq1kgTxLNfdKt0T
h5fHqilRHTryVEvH23XLz/E5wfx7LEXhPiaemvbEHUBAt8YTc936KQ2NANZOPG3UYhsXi4E8H0EZ
TI0jUW8gsWoW13lTyeG8LVCLjINhXGXxlG+buS6uSqOedmbMw6qIG1QPRi5eOnzs06DcC8uHB8mq
qYi73Cg8tekmKBqx8bJZP4dehQ4mqm26JKnTlA8o0B4wjZCXODttAN2BzskYhyenzJ6UIOU7G/Pt
yGkG7X2yqbtJbRtnjK2Ngl2FahX6/MGviD13veaUG/F1WSGDJ+nmoTIsED+9lNgV5PNYTuqlLO2e
uzKNt7nbrHxMG6t6kSAUi5oRIXd4bXXIbqKS5Y+I9wWHGJmOTVFzqjXX7mhb+ChwfPAuwlU/swxx
ZVJ00JC8ckyvPxttFt2UeY+e4Z56u9Hn4aC+GFodcUv/wlW7VKnfeU6XMMOAhh63PmHVb/2uCVVM
T9lQ4Z8AviT6Bm4OVU8im8sZnsov2ojL1OXtqwU80AR2KAcO2ZtBBgrBvnQnr9xH3Oqb0kLplQvA
1IIN/ZuH6d9oloKWWhqWKJbpNtMifvNKGlGKSMO6wsKTPXP+ByrAdpySi7UWnKyrc/7N3P38NRcj
5JtPh4udBzjdYyYvb3FWkSiD2G/Dcj91MkYnP9xXKF7JgmLYunA6ls9LpMdRtexuP3/pH0ihr583
AGOKZ1mCDHjTnoVZqWd6buUexppAn1741/hjaCm15jGt0mwPSOZFQ5XYZZogxhTxHD0i7FeKGNyY
FLOonI/kWvPUBRQTBABb0p60RV8ftcv2DVMOoYrDWq3Sy9JVJAYMt2MRPZgyhoI5OqeeOng9VsBH
pMSLGOEEQRbC9vDzT/onS0hgRLU5v1mmtF9N1N/0oW0EjUVlO+UeRfzOqcxr2FpkayBo/cXr/NDw
ZgU5llhKK8YLPzjeA235KMqWtYpq9bwFszNZ4NBNlA0rUCbpBkcFhAhIXvkwXeMUKG7iJR3HmaMv
zcC+vJQqaUYBQfriMUIYD7i1vzcC9yTUcBb7bPeyhlcWRYRlNaM9PkYS1EYR2TX84IkkL7yzt2U2
PowL06i3E+fQJX7BCbLjjFQmX8IEq0eZQR1YlFFno5FiaJof/KjfzR1kpLEWewDAe7ILEKUV82vO
zzHzgNrY/XztTXQ3OQdYJGcaT0pmEy1EaqyfX8g/2WHwsuMftrAj2/It5WFGcNA4OPD2sya/gXJi
ZGfjCOjCyhb7n78WhfIPdyBoT4dvy4Ok+BYMqWxMtwgvSojww63TQl2qfrVhvt5Jb+5yUi+YKi//
BDG6vIdvFmASN0isTLPcVwhSdm2CdJDz6suy0yc4u/BOhIfMdvb4HU4I/OKtV+YHYwzft2n60XdJ
3rOLATdYnor9kPIQj0k+x+pUXFpW9AUqDkFrYZLtc4FsJJXwcJBltBd54iK/rN/5YNBWaNKjcwSf
05opr15BE4BQEDT1zlYI3kRAZjsH7m5l2skXWbIEmyS7RHB1ICx6gjWUUqCiGR+lVa/BeyTrwexu
qxJpDdqR4y++kz+5Y/kuYFsyWTbBrdrfX7DShuhXTUW5t3IOCkNcJOuk4xiN0JfPTON2RZM23eST
fyqYNnCkVyRcWsVVl7KWw4xgBQJEdzpE4NMBAN9Ag3/UaS02vklzIxvcU0hQyRqFLjoom6GxYieq
YSVvGEM8mLZ+QcG8SrzkDkAyVVXDB1bGeJbF5sNEIbaqw7g+E7lmfqZvI+kukw3Wp1MvTmB3wHBs
0BkpQvhhKFAfghoK0M8v0p/cJDwzlv9ZdLjst7M9HWGz6fRQ7sGKEXXO8cPTvB3H7FdhHf3iG0GO
8eN94vMUZlvD3e//cE82jpgEAZrlHsNkubWWbGw/TA8hT6rA4vtBAIa1feKANNhsU2lKBRjlYPQp
APsqdJkRBPWa3m6zDVzaCkmOZ6Gc/I9tZl0Yg3+VBwVMbzRvaNmRRIm6fcE6fzvm0xF6Eg9jllkk
smc8uVSpeF3T2bxs+nKT4nlfU65uB9rxu46v9PV4OTujQFbHfxgo8mQN9Fcp3qBdHfbdKkdLCkJp
vH49BIUlyETdEWQGmOw+6ThI+tig13PDUU/O+l4hwl1NDlmbYqD5jNvVSA6EfcJj83ocnfgll38x
Cn4nHJYFWffDznJgMy23UTtKui763o2WA4SEpee7YM/yhmqJ6PDLsclAndb818qQjw1q6nXZkXke
yPEFkNNGE1QA8ii5TAQgtmCkFAfH/pjGA5FRDvNTxPVkyR2MgVEXTcSVItZm1XX5gUMx7SqeLEk0
sDC5O1ykdrTHn+IWFmhmydNAdqzAzbteDkbMLhOknoCKfCr7vHMebYUi8Rcr909ub2odCZdFQocQ
b7FB+USGK83YYt9600vZDrdMl07UF1w8UFKbpf56PWpXXQBoMqDSe73ny7jbTbrVqyblx5oCA3BX
ptsgCzb+oIQHOzEiwcj2SzTY/bRHeG5wQMsKpqvMtJoFJEV4XHBZK5I75ojnIs5gkDrs5evZI5zY
YI9Ju+lhEJRbpsIm55qAe8cI70buU1lHHAzr8Rhj0lwzUcV/nfb33cAOquzuVvkcSYM+vxz6/taR
fXJW5e64ZWYiNo2ej0WsCZcrEGDi1VvJanpx27neqbq79Tgd7LPEPQ08RDhk9vfChZFONd/hOvn6
fP0XvHI/1Z//739fqr7s1HT7GSpE+V2jbCGl/HV/7R2si8+f/ueue+4+f4df4cn9n/aa6yItEcL9
VnXydaqAnA2tis20Ae2YdF5T23+fMdB44/wCElqQIEkX7Y/mmuX/FgjqUvZw4jHgpXj/qMH2ff25
vCJnl4Awdw4S6OQW+Mu3dUaOeqIky1B+ZlzdAey3a4exJfrtIZmJ4+rr7JmxISiQkhbS5GyArskY
SkEVmh+jUjn0DyqbWusQxHLqN8hty2avgyJvL3NZ1MZE8vEo648S1zI7puG6VCTrCJ6y9dnjgd3f
5hz/82ekaXX4Igq8lqfIJXEE7qO1pH6tnVoqFBmWia14E+XYMrF0aVkUFxal5ZIxgB1lOtK1gGJt
tIw78/U3X+mfnPK+F+HhpYWcgySOyDIYz1yuN7WYx7Oqjwlt+hzqqkybPbyX3AGcNDDk3BPq2eGv
m5M6T77kZkgG2y8OfK+P5f/Wgry+x6yJJyXMWL6pHwjhcyp8ROlu8im1siV2rMOcynkWIY9BE1ON
GgzWBstN5NDkcQyskNeaZy+lueUsld6hY4AD8K6qGqGsE9wtYtd+cY2+Ly0czwStRi84YOZAcArL
8vt1ROPRoNkmjE+uAb3R3kTIyb1mR2pEJ1Drq851nzKINd0v8G5vvpvldRHoYoIgGAUl6NvXrbGF
0osTwG4m1py7Gsw6bx9jJ7RL8hXSpE9gzMUdfa0YpxTl1s+XxveH8eVjcwimCQ4lWfr2j4dxOSSG
OcbiE8lLHtAPSYi3fOZGMrrzCuNRfkoM9B4Mhpqpv8N7biIAb2Okh+Yv3sn3D0jeCdo1YPiIdyTj
QhSz338BnZvQkKND9QK7o5TqrGrqIqSFGRZtMKHCVEjFfvFQ/vHDQ35yEWtRc5t06N90P4jpCvN0
MtUnx9Xc5bvJcmcr20ml+9ZhYhU67pNapuAQ7aFSuU+VSdeNwJqkwh/yi4XwJl5luQABc4LXG5UA
hR84f1EADyioO+NjjGu2MEjeJd8Kw8RYxS2uSp06uLqSgvFgvUL0JHhXMjHj/q6oXVqZpWGp8i4o
YoZym0YCXbxFIlq2H3++YJb99Jt7Ge0h0wzaUnRP2MPFMoT5dr8FcOcrk7Crj6OiMYsmq89MLpY5
aoHrd1QQBe5q5LbLTUMzevklqaP+n14si4wTh1QDd1FOA/J+8zb8xm67qXWrj2WOmJ8uDLsXB59h
MrtJHkUo2fdbRi/Zc5HKkh0V94iC4OobqUFt1WAhft35p5ifKpM5H47OmNVk4P78ci2T9DfXi4sE
Q8ij+qP0c988n0ah4SSXs/jYEullFNu0YwTaXzczGCbQE81EdUZUXzHwZ9XUFNVEHT5PyHTrOjxv
A5WDDywWCAilFFJiMloD0wVn30vTyG9dWFRzsaBTF8azbaQolw6QWRi2cj6A4Pqrhs9yYf/7/cNL
AyxIo2IpB7hh+P/ff/96msdEzZIZeWmoDBNWUXjiyaX3zLL7+bX78aUcEzOo7aJEWEQEb75jRs7F
1EdutP+6HQ14P1hOtH0Lfvn5S7056rH/kpYTMDzkw0kXcuPyePimXcH9VjYDTM0nT1Yyleva9CU3
WBj2+JDWFu0ZHljh9PWZkPcOf9a/bpK1Ffr80YiwCk93r8Wvtynn7bPJpobi3ADucLEE/LDYM+xO
RA1V9VOt2BuarWiJ07u0rVhMR9H2E19yEA75/FDEI5IE9EkKfDPdClu7t1EzhwZ0VNjLD8roW/fk
JwjNaULCAuKonvVyWXRVK5ZDB7lBdCxrlWbzw5y7GYdQM8+XRzE5nQbLrqJ7y29Cqae+8otxZEUK
mU780s5mhNOqlq1od67Xv1LHxyihbGpeX54wMoM+jF+9juCxJpm8c/zBS8XT1bLInsfWLenPBIOy
hjtHVHN3oVQWAibOC2UXayMKi3GPEVtHH0q/DJ2HwRwsbh2P9L/0CxJGgoJ/sTbePpi4+t7SL/ZZ
9i5i7DdLA/YDg6Sgzp9otrTYfUdk2zgYdZVWmJb7RrP9/Xw1vt1jUU06dDdeFTyLnvvNK9LYAS1Q
CP1BzP2yGDXMG+4uu/VASuzcJdPhKUwFrISVtvuujS6ZWHis05+/jaVI/+Zep3ZnyL5IdmzJcB1p
85v3McPUamjEFg+FUxbdq65UGp+rJm7YY+OsLa2tYsiUXA802thH65iodwbbnT0QDe95KCxWnR01
+BZ8l66SytHcos1w4S34hkmOuZxHssnHEZRAajohbFfwVtayhcUm67AaYmqm8zDNumU/G0AAX9lU
MSQIikyJ8VdY07e7Nept36SI4lPzaUFWvqkIMjeMIWO33rsBLgmluVQ0S4/2MC/rlsQtx9nHliaa
czVmgeCXiOiCZQN360VVQkaktsO7kABPftNukpkoF9y1Ytn4G9prhHTkGOQSCBxTxl2HjHs5KViT
X3B3okzlNvr5l/hmZ2PfpOqnq4gjweSctOi5vtvZSrOLw3SsgxcztVk3Dl114852M8njWgFltveD
9umkrM3CUTZecpWzzugWmXisO1GO3rtUm71x94v39fXY8c2jhIKXzR0yGi02ilB0GN+/M9PkbvWS
uD1TM0PWdmvLcam8e0CeffWlnUuKtzV6qVq3waoI55jWETm4nVUcOaCh5YhwF9I1FRe2M5apeV2E
EnXWfmo09c8JnF9mjVjobDaiD23TFE20VSlDkQaZEQFt3dpEG96i3ET9muQX+BMr4V4HX3f5zPUH
Q1yh9bWa8TIj0iPgeNgPboL3lVwIuvLN7HoYP3Mjrbk983yQ3IOewY8xSy60xy9RXvncpi5zSveJ
iMq4P89erya6LJtbOzBGtPFbNLoGJR9ZRn5+YnDK5bY4SSICFmRf8xcYqb2UVDWFAN+bWfvWjAi3
7QoL6UPLiCrBXODlGHZxeMNRX7sNFlIaOiPj5Lsgjfgn+63m+s6N3yh8m80gmnPPNDISF2q/4iUL
WIViOIAxIrJunY9Fy0ol9T5P83cCTTlGanfqEPGep65p2MOB4Z3i0TAlgmYsc5upFfA7yRgN6NKl
o0fg9yqNOyK71kZPXgI06EZwUravA2QPniY1lylFcy+nYJire9ME8VFuQiszbfdUda2u3HtIBa4T
bVjnlM67WOG2TqHY+K36Mnl20/oH6YIBfEL+OnX+ySkADd6UyG0zG1pJa5gg3sE1I3BXHWpbewuW
hO92o0d7VpguoUmgQG9Y7tJfT84U6ossaLsW7k2e6uRQGoGveFomsdmeARrv9EfXLLKJHFwnrEvC
xwGkqscSD7oBOeLrRsx9v3xrDbVf5F74IOQ46JbYFZCPh7K3+OYLh+iIGF5Ht9QPX5dGntBjeSo9
gkHNMxVw+gMZqkwX7Ttw4srjbdgZbAWdGUNAh1ZV/l0NBi1nqo4gl7yaSN9haKOhOCU6PEucQewT
0KjnhRqHfY/B+xZRPiOvQMYnbNa5uW6cQd2DjQj2TrTEOHL3xR9TVeePkZlUm5HYUKK/c9GdwWP2
1tou5dGvzacq43Ysde1euIu23XNilCuNaahdCltwCy61vyLXuzO3rNxu608klbNi3eIlrvs723Lq
o3KM6FgMbccU2BnXHLqi/VBBomLW49+QOtxQw9bJJ8QoIbnpJF9iRik3MgyaA/y/YjeFJbVBiRqD
v9qfShTqpbdDUNWe+8YUf1Rj1Z8RRh5+aoIshxRr5TOA1VQSyWtWd7UDr2OVRybIE0NU0Ts9zv5z
jtCSpndf3Gvfxg9ud+YBfRnYaEhB4sLpEBGqri0/t0RD35iGTDibdyL4ZBUREd+eVVu3g53Gya6e
kORbbdHdtoPTnS9bwaYlx/MgWjJ7V7IgBzv08NP4jwki/emcurR/aW0Ha3bV1x02goRoUpTe0v/s
d9IrNkZoqEMRUKRuHKtLb5DCZuC7iuqIHNJqUCXE1bOZtvXF6DnmsXXxq7N3yuXJGg0asmo/Xppw
ds+JlCIVOBOxzYAoyT9ZWotyNc8+QpiOHtoHXTf6c2MYeJgTa35uwTdi5A5rWmUziW+rCc8XxEKr
Uj2eJZ2NB7ePGgCc2BVPk4UOk/xoAj60yMWBsVdeH9TYqJ1d9/YR4+O4SoV8kHp6MfsQEYrF7TO0
fbcpvMYEGDoWg7eRUyW2DolMpzp21AfyNIcdpM4eAg+cRCrjbO2hr61XBjrRZ+oVYIJ2Xp6hTWNo
axbdzWiV2U0bgyJCO9RF75p4ah7J/IGV04z9uA4tVacraDwLld53w4wbb4zntYOs9zqwW1AL5Tyk
z2lRI+uJzOIB7nmzquvBuglAB5zXNjAcjA7hwUlK57n13fEinS0FRrkCD5HB81yFvdHAo4AC5fok
F61yKwuelYEgAx5F3QBjS9vm2tVuhoO0IbGLoBFv31lVfM2ZlIpfg3Szq7I+G/rROkvrwX1WInyn
0zl9B0Bw9s+a2sGrAJD488QFOYv/n70zaY4bSbPtX3nWey8D4I7BF72JOTiLFKlhAxMlFeYZjunX
9wFDWSkp2zKt968WJUsypMDow/fde27vG7OHsTw/9ZDmcZCoZr4mHYh2Z4wfAgAfXgo6kjaZTJ1+
1mWvXyWt8PdpG1avwzIs3w0P+A5HqnOrWG4eLWaKXQNF7KmgQbhxx3K4EW2XfV6sqqQxaIdUIcyi
7uLZUsxlEyOSlSaBYNbOvBNdz3Bbd2V6zNB4PVPHkBz/4FzZVikPqSe7T5gImweNduxkz7l+KoqW
/leXAk/yGXKBTBfJXams/qo1anwoO/y3LajkrzIjHWbjNDMmjrng5WnkeE+311xPrT+ek5GO5qYi
oOkYepDn4sajmojqTJ8XclxuwjBu3+Grip8Dxu1PzRL0OCNiyFgYRW4XW/Ts173kkOvQvUkIBZfb
Hh31LlhmpCEWdZfDEonqIcuC+CGaqpq48jq3Du2YNp/q3igymN0FuZxW5ppNeQYNpKjQGy66YMwu
pj3Yq+BkV1O0HepF3aNcl8fYtOKbCB3qLZiY1IJnGuQvjcqdb+oiCG4yVyJ93ltVm+W093Qd3oyi
jh60sfM7kijKF8CeX/g7eDT6xH7pClYwqfHTuwl6DyDj2k6udFU7n43ACb7N49G6ZQNonhNnGBoC
JHJ09jq2faTmVRscoCGXGhlaUO+qCZvghjyXcRfoZaXjLDStNoUMy7tKsNC9ngWcRbXzrLFvbxo9
jPnBxoIyQgciP0dCvnvnlzqh3TSB9t7HtIsfiQwA2dbmSPuuiySrkp1oS5fqXxja4ugPXbc8ot5p
TXxclx7WThM8k1cZV60ao7VvH3gYEW2flcvWLUw43GZQjwk1N3b0fvQXxJGVlXs3lKZCezfaLBGv
e3bc/YubxAsRJnA56h463saKCPUKT0Pv+VeuM1ll+h7ZQuiQdjU1ljZXDoOddQ5UPMzHZhWI7+Kh
c82TJjgMc5FDjBaCchFGqHiF0tNTItlLoehU+btqphl2HD05g2H3G8e6GTXMTmhijeXf+jnD6Y5i
0IJvcUmuUuTCW3wWMFXEDJzzPp+Fp/FSogi2pmKHDKjI1r177bjIAXqVBv1u9lIPLntpuor3IYCy
Df12doq9Igwvvlmlgt6mKOtp2S79iqkBQbQ8sWtHBFUmyq320eiOt1nCRol2czKdZIRWbYdzJIZs
jw/IBiBFjincV9efN844ze+93unviF4gmKhIIWRusAfKFsJm5L3YRCZ9GzRLE9li0DhWVWiD8Rti
B/0sS7hYVNu+WwsUIy4n73EWqvJZmJlgTvItIylJJ9w8kUzJVwahJvD2cZ3jvIwaG1tnVvi2v4JI
psp1b20xeOY5DTDqndImUF+iYYCkG0fPUVx/jnTtYmxqxuJpHH2gMkHYHi0mD4hzxmuf0DPBZsSG
cddKlMpD3Opt3dQLoX2UJOEKFG7x1Ja5t2tb8AImSBTjKxj9rwSrLwe/AgDcRFN4W2fMK1t76sZm
tzDZqAcNIunJZ1sJXXoIwlXhywNDIEUyfkMAmb2rcWHi0PP96KarSkI5m66P9gaCDxDasoj8jSgm
fQbg2eycsskPWYMpsMwse6/7uLrOQlfcOtmkaNp6w7aKwLxC+o2qneOEw5fSoJxcJocoKstnEt5Z
emhQC9tedUdVaezPdTsiwepGC4h3FqVb5XUD4CkgM3TKKJOZc+dxcvsZzefTAmj8W+h0eXNMRQwe
kZdyRBKRtXfM8kz+CcE1O3LY8m8cQvjIrJMczKowNyXBeWkS2Z9R600HQu/0sbJ0cfBrP30QqdVu
4TXFH62yeM5Bb20iNm4H34G7W40OaDBXwt6SVtheGUeGGHgx7wXbhNrcVVg7nHRkhQeVTIBzsOvf
p2xLrgZwF1+zWPqfszCyP2a4eW8Gu5Q7t26qs5yj+QWLERxwxjTMqTK1GpjcoWTdyuC4PoTqq8rW
8uNcFuusPTndazVgiETkmiTMUAVbljM2UByRXYu/ZtfnCyp6rIKpvZU548jGE0nq3pIv4LzGcUyX
3UHkjjUgx96NmYa8sNLzeCZg/blnItccn6ADynsta60suirqqv9Qs2uLoQRKaX1m4h2J2xMBEFjR
Zx4ovFScksZ1njGGQsWBlmM2ySzqe9ed0leDPorpgZ3noTKhU26q0JU3nRu01zUAISLOkQyTrtuZ
+hWnwkRwu2pZ2CZDPn3t+5l3hZeSfZqpXam+oe/mlzodhn2ZDpKcMOxNTK4TBqO1mPgdb8QQHhBw
99dqZv+2ESxH+h0sC+GiUC+ob1vL4L70XZ5/8muYORkFxF1uica6M6NvP/Xs8vQh7FecpNfj+j6O
LKrICrTKkXitmKS5ZtIsPfGOYseU8WgLdE5rfWZGkV7v23qgm9Z0NQ/RFsF8nKpsOESoVhpdwDTM
WKRhY2Abixd5bhKHNbUsw+Vj2Zkyu3cqe+x27CrCjCGNCI4Ft4JNUOJ8FBZMPnVPgBle8MxuEvkl
p5goAFhjosbLWbVIE63bLK68Sm/ZbU94YM0SFx3cZCZcd97FgDuCfGPoXCgCCoc5LLLrOQgp6aCp
ZgNWP+QD9XhiQWlpaHNoDXm9H4FOqirajbwqRHbQeZZwgYYJUEB/IOLNK88GjmPx765Bz+pCD8+S
gkjChgCdJ7BCwh+OtUhX1FY7K2GlDynNcu4DLJMuITIENO+I3X5qOf3vhUC1xnXs0nLe6RoI7keX
LW781Ew8rZ8F0APx1OeaMoNw7HCqrxFxWdQhXMZxdsK8h4v/jSgoa4LdD9CR962xEaF/MrBKRQzh
nNaCYGcbpqPHFMFw3L+YmIJCcNOzoJzurFRbswLD2ZkmOwLwd7hbTHnodl9lYMphpSUCFyivpeH0
FtIMS8fpVjMr1Msn2SMj9fYe5ctEXlnGNGjQV1QXaxz2DhFA1jrAdhEL7CeZm0e3TsyuAWGZZsSc
kct3faCOSe/D6qsPsRoc2SToAluTj2oflZNK8n09juQRUTsoq+AG1IEifUHkBLxu+iHUtdnYqtFq
78/gBY+t0xYvdWDyZ7FUSMNwHlhwkA3vDmozADkX/i6dnrgFdO91SHiGFhrltFkcOLk0xw0xynSU
ruCaDQ8uNdOTbExy8wbGzRzP3Kb2PBf7Whb9uR+0dZSoI55SPY3+uWEJB4G1XCM2pnLMyuMbtraf
gnpEgWgN2beaTFcytluFBd1jHjW7fsXLdokYJxYIAGVZgbJDDFNYkcfWUzCzEftMr2IJJ3iFdjQ2
9mOQJZm7G5Oy/NqifmwRZQFitcpFoJqDXAxAjOVE250MMXnDt4hQFiourKidcvuGN0WTMITiUBia
OM+GyBTCOizc3ns1W93JxlL/KR8g/3RbH58iNMEFDA87VH/u7gr09RgOLNf0H7tlbPE7tzWU3W2J
43RggWQ71wp1v76L2HmT89ewDr+dakiueDr+QGGKiCivjnI8jUSs4lg3UV3NptsFpaubn2CXC8Ro
sYEu0Zya1aO1hdOmXpd0aHk2/gBZ4sUhDMOuEUtzs7Feh4HevxErRbouCrK0jm4Ew3D3mc3lGL8D
Bdquqy7pJCdWMN5Vq3w3eWWIREorB5U+vtEip0JE3y6kyIBwn1NP/2rF/5MnuvmTEgmrIOYUkGys
QXn/oUQSfasfL4BInVbj2aZoARNNRskHFHdoZt6wkKVK0+2fTMjeKa2PbzhI7U8w3tp8oW/TLfOG
Xv98h34I+qNjugEBwxv4USeDHs5vzEcaCMvUQQFBxxn8BHqsS392DkScSX9jSUQ0u2jA+kCNhi5Y
svnfsY2RY6PKt9yoxgLX5/X7cYLecJj7krP8ic5YsAC//xnMyJoariKaTU0jOGsSQOFDkI6UhYbx
gawOp9ssXl17+2zAOrCTf7IY0e535Pb8gmF0wm7ajr07f/IZLYbrqcf8vPsJstgLl2SIC2CxcKpb
mYekF8V55r/+rxjFCSzygyw6eKVJ4HyhA2zKfdn5sOH+yk+EZtqHexNjtmX8/Y2fKJDvTndUrjKE
8KqCBPPGSEx0SRLBGx6xggZrEVPpzmwKtEOvqwktt9gXdhq/z9ypHbfMm6zqWJ+D82ubYL1u3j3w
RMrQ0qnCuzeiYTO3RB8PJv8ku6L62PYVRPukpPbY89q8cQyVzttPkRjB90JcFqTGgC5s4dNsO+ou
n0sS5c4ErwwgOpLMv+9NX131LkiHN0YhdQH/JEIreKFinPi4MiLv9Y1BOCmrexz+xA+mQzCuqzWr
OLu6pMTjd11w6mRcevDuMQttikRPx584gy3FLaxUnVLbRrpmz/LlB16wSEebOOp5+qjD3sYzYixk
QgR7FkEe/vuNG6hc1T8HLPePtgrt1yoaso8Wf2VlffyAAdKJDVC//swBrIqqf6iNNWMg6SsLtGq7
PEAkBK7Q2vAHL5w/E3RouX33miqauBkbp/2QUuzYBRMblaZKSnyasV29iCBXT2ksVbF9yxGr69J2
iYAd80zKr7Oh+t/uAUyrpn1lgiLgaUeTjd72R3a0VVE/tqoDdIiuPG4Y5eG66wZ5VkO/kBb4NKdF
Q68BYXlFpu28inNGhw6es5OVhWblbJkYEfMZpfTcP4fJNAKsKFWVQSGGa6YgCLdWL5CvkvfTMnhl
2vuMigDBUartxLN2Q9/YC8vGwCLVtc281prOZp6oYm481HsHpcox+EwS8KqKagg4IcV1hE6D95B1
XllQJZ29KNo3jYqq4bx68qm+TzO6P14a1LkEycxDXFffrUbMfrfDHpz7IDrrcc5ILoX0nCFIw1hn
09zgGWxogwBmXazm3UBYDluYRE5e275U0ImGdDcubsC+j0ZyMqV3KZEDRHR2EAw8e2/VEqrTq4FZ
ac+gRyOMm9uxUizJNksdMzKcQrR7qQZFQIxvTpcxsnR+jKNp8MGUimhxgO2EAd48YPSl703Xou/Y
MF+nc0cyw3YizdIfDn/fnvtVlkbXENuGRetwVYet/uXftBeUyoDkxVH5vajqtbM8JG7NtkfCtqHd
TfCYMu22H0gCc7Zxgsi8+4cD+LX3vB4Atn4EYXDM6BLSFPq1OZi4M53pKPG/ZZcDIBoLtjsjuc55
4kRFX+wfOqXOr3J/hbqb8ECkqZ5Lr9vGh/PrVzZ0q6Crlg7mkViiQuhhMXPneyHNKnJ4Uzzgo5vp
4obxtIohHM9exRdt3SA0ErGNjBM00vqjilCC7EuuUx+n8kgPjT3gzN7wLmwmPpXEcm0Gz1HhdQfC
Glp5qIN2kN12Ri9EY/jv7+bKrPy5k8+p4ZhQGCbsAM0Oer9fT61ne+3nppqfJSMS9ce+bWjCL/mS
VF97K8jYBc49nusX3ylXfVQhKpvW9eQVeUQqOuDkPoIEJMz4jEqx5XJQN5H06eWwoLsoE6FpxqsR
vhQ6EIPA5JQ4PBTOtkeRxhcmfWjxX2hsiQODr6+4FD1pwaLfulTo6B6unhT+63J9IkQjGRyU/wib
Hy6N5f8Hq/2Boa7v/vu/fn2iuL2eRF3n461Cdmz9Repoj4vyZq8R74fCr9BRXOSNThxMYPJRFvO0
/5OAYu2t/9nhfvtKzCNw/FiY0aX8XXhrpcQyePXkv++MzRPCBrbngUL7xfVRaa0qdw9Nj1rqBiYQ
vc9TPoQlkjVFLBprs3bK+wcfF1NI9ExPLNMjKlRneKRAyqdY7CGRIBoLSc+P24Y6v+RSTiQ3oipA
b7Dejiib1hvBVm8dzvSc0py1mHI4Epc94fICK3rVKf/91QYe+peTX+UyyClsW9l/VdQiB+xol1AV
ZBvl5eEGMxPmgnDE/XFH3021876JW494DYBEGvxc2zZJc2XlRoIXq1G7ies2KoC0s1onHrwZqY9/
pVVlncbQKCJtYIfl31SaL+1jsfLWv4yUL8Z7NdgWa9EgLTWuElw8qsMXNbqs29sGQDtpboVV2DfS
am29YwMHNS+deoPPGCdqs5BTXA4tDUkyGQdehmFpxznfTMJNVXrQjm3Uk5f3s6JwMdlmNMdaj7Ed
ot8LI7ZZMU31fOsv+bgsyJp5FGsmoRnWOBWI1DsM2o8oORViWt6PXuUkL0blBAtI1Tv2dkafTEAV
vplO7zQQOZAz7EZPDJI9aFALT0WoS8s62qNNjDCOySC29nVWFep5docoE8+aiXh6D9yFKDXR9aV4
pPXikxOEj7t9XvwhInqurio77t7pacmzY5igbj8stLNI+tPo7Jx461NNIZrRLiijfouhgg3Tjkdl
br5rQ5YCFbYcSErKJqNs3GCHDtTFaB4WlKbu6BSLLDtSYKE2GH+PA8I2ucqTLYNW3S6yGnik6ZF1
dYwl3uo9a1+Wqq79syFhJs5XWmOGXCMdIvxeN6MbRoRGknEyGvcxLNl5n9faVhQceFY8SRF6WNZq
Q94FEPtpryiPNUsctizZz2PUiRiLT1Kgy6EYyg593g01MLqPlYAD3p15OEYRbkfW2ejLTY0+Ddr7
LLG23hPi5vNHf/mhIDSF34HsVXwdu3bVvC6m0Q5mYa+lvnSyJyF8fzunbmb8I7oUu8g3Lr5xFERo
NxJOJ5LEQ8ovUzjD/t2mbqzd6H4e67H2H+AFsFIj10AKpz5nZtbBcO/RKU0Ii9N61aT7Lcbp7MWP
wlAs7F3zjitF8B1D9i2jNrigayHD1s9v7KRJ7PwhTUe2lXsUGWMX7f8QiEhnPSSAPTkMTiuK56TZ
WVSs22BX9rS1y4+kVZR8X0FcC9vuKCAypEUHzZV1AhiXlJepUqz/CMePuGvTNHpdB6q44+wBO1JZ
Jd4kHtcrJvM+44+qI1mD+E5/HfLV0EeBv9VjX/EALFRrvGOvyeuCAHQ51ZhmO5evSdcFA3NJF/Jt
eQwx/alkP8R9sWsVO+4HO5/W61wqnbJ0E+SXcCsEobSx+k6vQKPNbJMETdp2DOzZb7ZJELukVvPI
m8a8AFskZpHrJeKlovO2KHu6DVJ/PeSEO13TGuHJ4hskv2peQzGtD5jXivXOU+PiZ5j51kszDER+
UArug2bkGIay42u3P86nbaVsXjFcxPzMRXniPWWuCsk4VKPGALCpfVRO1v7H0xMu3br29lOxnhwF
0LeLYXhq2u0PNaB2l1V15MjOzW6llbTi6celFpeP/3GRL59DKQ53xXdoIPpbu6Rm/4oDq07aY1KS
dzORd7tMfFfksO+3nhBgR5XeuJcbVS0szVkn9zNKEqB5emZJTpL7MHv3ujCkqz0NTpHzEafWNkeF
zD0c9Caz5lUeSAQrMpctS22rYbP7dgUr2DacYXM5p9hJULNiSi290T6xVVnV2dbl1l4eD/rzOdfH
gyDDH66fryc/eXPMc0pE2/o1sYo9fjhX9NLi5wXYselR8cRyvbyXB2kxs+EoOcn1XyH0gsIQa1tf
8nR1fbwe+uWCimUkOxFKtKyUvxcW+Kv0zILch9MVWTgarP2YkDQy3FwkVnU3cn+TAWHSq+1FJY8P
hfViPfl2QBZ436HRW/9BKND8oQYoQFyR0lpfh2Jx1+MvjRfF47PJYfMRlBshQ3uKG2lH8pR1s2/3
1/LyrCRpp3v/+OOSU4FvOZzposViBqj48rROMub5waZ/bT2zcksDSKSNgIi/tToA0BRo05gaNX0K
8gTPOdV7lvkXNZJfUdxAj8f8ys/I+fXwmmYsFqf5ShLlNVWnHrRAUWxzrXIIhmEXsYtDJmT4fEzV
nj9YNLr5XdEY/n9GE+d9dq3RRsMGxxGtG2GQqwpqbFO+3Y7Zr714JdFXxT6cl/XZp7vgrbs3yX4X
HRJML/KV8oIptthPoqRiwcaeqWr6hMaL8OEDijuyE08/7ESUgmKC+0ycowz+OqtOSXmq05jLcZRv
7wy07Zyr3tGWD5cXGQfV2D+jH4hH70TzZj31SUcdl0jSLM04IyASnbv3FkJkyLSmlMLv7Klenxr8
CusjfhGsBx1QTHK9jLOeb0/GzCq55AHn802CFUbgCF6onmtYSKWGMZHMXnErSargEx51eh7qwTUd
joqLHH2xiUcKD2R9tKFzjsJm4d9YLtaLkH0cEsLGVWTeH9HQIfaEFpdV5bbPkXC711TB1vepV2OC
CSvKgp6hkoxxqjV3HRt5LjPN3vXimQREX7F3DHiZ8oHckIi/DrKUs/wEP3cKxdWI/xyOD3TQ1aSC
OJDhx8+ILKcsjY1hDvdTmKLBOnhj7eYdYWDC9gg1Qi6PCDUC404jiLmam78ItXBWdDfXaaNww/Wa
Uxu3efguVzLtacvdycRKkCey2y5C/122mFE8kVrdsyFdaOR4nxlveb7ECGdmPqbKWs8BiZ5g8P8h
yMvpGvDFyEfBo3729Bw39is0IC+/87ymnukYOlTixb8Rh4CjpYSgJaDWLsf/hIOZcPX2BUfKmPXv
rahJI8h6pK/H0+Pos7ZpvukhGRrEpiHyRBR8yEWLleC6dNnLooyjqo1hdqCr0tt2xZrS913UGiR/
6SLVznbgh/RlcLXjTJyIe3s7k8u9bGq0Pi5aL7kKRsM3RecPyammv85Tx+p/fXmTrlg/gXKAaxam
b7pR1yYVhzExmtcPhtK4fAKN8+ptS/Kw5lWOWC2Gd0s/2/WeNuZa7OGo1t/8eGR/SEldf/1V9+aH
WodTEW3bacaKvLGd1goeTOxHcFVHq0TKqOYl1M6ZIJ31LY/EsvaCOnyC/KFYlvVnhJc838rCf3aH
b2U98uxNBakvX+S2mimNchk3+7JjK5N0QaCclpTo32WXAQuVx/ovN4G9mpFE3qwS3K71WkXOZFQ0
FXgq5LTiiUDQtY7Rj7g4h6vEidZlXKwmvsMf8vWwzNsLJ6qMeQTZzptWs3ZWm+mOftj6TPrh4mTJ
xo2Jriv2cZqvctrLBcEHtA56WeCtGlxAiCK9jh2Z+8E/WAR+29BTkGN84AmmCk6l5i+2orj3WJxm
tUN8WgX1euNH0cTbMJK1e9cAc+QgwL+tbxf5kOux/8Pu7te93fr1FGfozGvXhTDzuzUHEWElxs5H
1H8ZGlM0vev1R3+T3/39V/1moOJtspDB8V2I+/l/b93W/+TMIU26oSVil388I1YGPWfbEMCq7n2N
Z5ER2YvXm2qSlDtc0azmPfkxOP79sfxaQnAti+eH4HJO3pfQU6Xz67GEg3QwuqTR01o38z4nrr2u
x6ko+3JP6t0/X+e/fiECeQoHXqAdbBj6N/E+pirLzgsrfLy0WQm91P3ZfxOT/3iz//4E7dXg8GfF
Yj1DXC6EkiAjc2zsiL994ZSnKir73Hv8MWKMqKJ4iGakSmt+sOrIhiZ5eGnfmRH10q4w5PL9MBWI
blHMR/9wRL8+6RwRW6lAM3mhRaQy+zsYZ9akIvmzbB6BEawv1ci6jnd8MnQemkMCXJpbQDly5s2E
9rbOiI2I1wOhRE3WF1xzdvYHF82iy1SOwBpAHppLPs77Edp3CZAP2WzHi5+xvgyzf38Sv99GbhxW
NsuVLuYVm3TPX58b5t2mdyYx3MVdto5My9tCqO7c0hDaFRh183//PtfiRq7/g832m43Fn1iNOIFl
7n5Me6TWolaxKkbWCiV5Ev2fSmuuhTnKJuCZFwOXifrLcCAR09nlkKRMN6vRgEXyejf8LOe9KLtm
nTDeTvD/0xwuNIcv3wgV2iVd3yZf+19oDpTSGHT+U/bcfem//KCi3n0p4EDc0kT/TrAWN/AnWOrl
b/0RL6L/RX1bwiKhZse9sngafzCitf8vSu2a4cYDPme7Ht/1BzJa/0uugC8fMpHU7HAoIWOx6eP/
/i8l/6Ww8awlZpahdGX/T8hUTI18yy+DENWhgKrY6g6STKhvg9RPQ76MM02jqLSuS0tUcWO2tvLE
DiF3eEp61qD7TEkUYLMc6vYwCYmO0Kt7+X2acrIiCgD6iBLJ85tmWivE8BFG8oEyl1IvhIrJbEfZ
6jUKnOi5IEtjm0Se+2FQqr9t8C8+LCN92ENSpS6hbLHwb6ORX24Hb9L1EZwhWwuqBdd+CmS/mNx3
edvLV6LfQjCmXTOh3/Cc/mZItSqfZQZy6aZbWORsTe6NBnlBIc23dJmxLTi0ikOvYv5K68Myd+MO
gj4d5taSWwqe5tOYumM8bVhEittMJi6I6rbw60PGvX2CIV2AwXHKiqTwPCRHBGH7hp1juWxb4ru9
M7Np980nT+4JeqFz7nwCOZ0p/ZY3et7DeULYZTVg9QdCKY4EF70nSzd78BB9pyc+Im9nH3LLjjJi
cuop4CFnZY7e97b4MmWoI0h8L8Zz22FLWUot91TBNM3hAB3gwn7c3S9KdI+2lbu36D6nvd0b36bA
pxv4pYsOXxaKEE+174ZYWWYnOLdhD2MU84KbX+edQrLqt2H6cRjbeC8AgGwzVp1cg3rYNGYqrzxd
5dfIAbiW0JHIePO6cN2ozuM1DeMowC5aAxZLvOWxKcHhWMcwosiOcWXtgLDXd/rxNKfjUu58QgII
OAjXPRBq4xP9cedjjeKXsERyot7rHGIaDNHRT06IpYL8Bf6sKZ+pX/kIo0ypGN/3Iwqorjs6hvGv
O8eRi/+J6pmb2F+ibmkj7lxub1w31/uiA2GOZv9ucUNEbFZY7j1d2udkWB6DOPT2GqHwNsuqMaXR
TyteAfreUtkgdRLLZ4BBT0g0Sa4zEh4eDizCgxrepv8eXMmOSssZ9/utOyNpWkaCPpLqTjULImA3
Oyp6qVd+Vh5KksmfiWx8NxEqtGn5mkNEqvymGOZPmMWQsvpJeAiH+cnK0+7ctHEMGrVJb5pCWGds
NxnsqcYhtL7s6eMTekulNd0UakqulMkJWAyq5Frk83K2Gl5NB0nys56dz5ieaK+zelrtYWJLGOFw
oLfZ91eulOm5S8bXtmrzqzZR0XWDKpn40mLVn83HCp5qp2oAwqjwMoKldwmqVDY/QgvCptN4GxFx
7S7NR7ZkKYYVsKJeQ2SfVm0WbC0VjDtt5mgtMRPOSYzrsUmXpz4R3WZVv2wGxyWHAVXSA0efXqdU
91r63n19tqU039EcY9GPJReHlw2Rz0Ajgm5LGS39qWqaczm6T43MH7OA8FA7POrWWNvUWd4nXo/E
tdNXbJAekb6dy6VYzTeAfFOufoSiMxjUM07FYzBPt6kjJiqrZgKWlEP6ohiIVka9eBLr31gW3Y6i
4PdcWS1h12jm0hwWBG7q2wCL3Fb33pqy6jIIJsGtgn6AOHWaNpB87A2LP/WOPn25X9G4Wx91Ps9W
3a0yVCiLTgeWTBBdcwra/Ovio49pHEtfeQyXVwbfyWYKZQpFrk9PhuXhjrfCfsca492QdsRAclJL
Vd5NgUq/5OtolpnQh/SeduK6rh31mOBxuarqnvQfNlaHGnvqJ79B7Av+hoDu6d8xxsYTvhSz7ZIm
32Den7euCPWVQaS57xjW3/WSUJpo8fQ5S/3H0GvfjUNPbDDzynWVsmbcdnQrPjCuoP4afBR4tezp
zjsGUXmf9UfEo+7Bqhpzh3UufpQExd8CGXlcWtHvVFp86iIHfpo292gPwAeREjultb9Zyu4Rmzqj
C1qB0FjpIZUZ5BRRqS+xAm0sY2aHJoTiiKY5Sfv3eZl5Bwew5BP57bf1WxY65q1nX6TPboSyMBfD
l27RH73IOTsGWmVtm/pQ5Pm0iZ3x0I3tmdzxIx1SFCJpo4iVjprjGEDZdUlfdunUnKzeeV+HfrbG
5FTgtiAGX7vNaN3Ftnw0ur7Ju/jFyzC8OfmCaWR1C3X13hN6ja/BIgGOOFvH0loED0hNjl2STo/k
x4cF3RUgYwyjwUU3nbPN27Hj51UTKtw4/nALwng/NNkVGIz+4FIDuSb7J9g0tFkwpekKsfKcB5hJ
zXKOq/6ERvlqSDBbYUGkFkUQHfpicWAyI3w+1D6CMIU55qK4FtyvTV9B+J4XS72LC0XVy2+b29wk
xHSPQ7Wv6aK81pOnMCiamylpmBPG/NlWw6kMK0JRFybWVMOHavunAVlgk/jF12EqTzqYP1LoX5WM
JAFN5Itulesn18O8xvQU9kHFYeDQg3OXO3YPWNoJTKx3SHjtaxfX5WEWEle7ieSnsDL1o7TsrMRG
0pc12VirEBjUyAMk3xVg1JKI0DOv1ckI/xbSxI79Qn0gqt3cOFEZbhPHIc7I4H8LpXiOxbhOz2O0
qzy9EYF7N1q+8yLKvLy3IqTSOzXnChr8vKTmsUxFcNZdRsb3IJ/VZNWvArM3NqaiNGBt/BGm70Ut
rmiBDSfmWQeCoP5aiOHBjn3ITGrsH9mWPIylEOj/xbtijs19NiUfula2ByJoqitqyR+CTuXvcc9c
OcLu9zanhxshbz4zvILxtefwy2qB29O4a88SkQh+0CE+eqjkN0FQw7XPMIMl3fAJa0K3L61A3KK3
y15q3dNOGrrg355xo51xa4dCi8y/EMw4P/mjINzQBJ9kRme3CAr/xfcXXEKhZ20dP07fl1HJJm/E
qqv9nGR6CXxiokNEpO7CzCQnmR2aIGFA1hxe1Hao29JvdZu9zpSgHjVJUh9kRwaJNvFdbiFbnQem
bD+t7WIbJK2KtwvSqU1ttfl1tyyEkhtD/lpXRre2k5/6LMTu4/r13hhdPQaFgywdZ5l5h1QzOC2+
13wQiz5V/Ty9H7pIHWydaDDjxMfjSuq/gUX8yuicw4X39I6dK24sIrm8UmrazO28o1OZUNX0mCAS
jdjfkQOyCscqYZqlzl0pZUJ7wW1uUhsPc953801Bc+k0ktq18+Pmax4V9taQu2Q/1PVgPzFAdjjQ
jMyR872p61UZAQ0mCIXJqxPlJ2yC8jryCGLOWQu+WGMr8VEFeTCB65rlE0h+ewXxeK84IOMNJdlI
b8KYAq+ds2AwXHNHr8IqBDgsgIcr3yD1TpDPldK5D9mooMGm5GnCqxhbXcHKYxsHyRARDBfaxRhf
t2b0DyjVqLwIFqL2LQutbVEOL61ezt7/sHcey5EjabZ+lXkBpAEObXbtLgIiJDWZSXIDI1NAa+GA
P/39orpquqvM+vb0Yna9TKskKwMR4f6Lc74j5A9om9CBO1eFNZvaaE5S55g0GFbVavsErul73rUT
C3xI+vmCIrMlKnu15vdlstDxKJTZTZewla8YFQ4JoHUN2ndmNd1uS67sU8+oDuYkrB3rhOXU6DJi
TH1bZIX5khPntif2z0PWgxG3AOEflK7/tKksrpZ+eByyxdrrxifGKwqmImkZsCYvBhknxG+LkBx6
M2SE1YXkcO+8pUhO2IqayO2rA6FTdYB5e9wxITKCVmsAipIm5yEp4jjJbXS2zgI3fdl5SKXfpT9d
HAr8WPd4xLXfvay4iCJX93FK5YATHNCWpMvXIa1KwcdDwzpN+gJ3YtUe29Z69GVt7Z3U/F4180vb
bfad5qiHqaZPEeha41U2FiJo9HG4OXYmcDtyo3HlDkoTXwmqInSqquuXdRrBEgkCvgEcWLvCAEVv
thX0fxuCuija9lLW6gX8BTaUkZoub5P8RzkYrFJc9aByPuXM5XdYSeuds3rJi2tUlz6bLcIFrykI
ffOL4pcsbsgRRqHaINNwxq/WcrdmYxaraq5fmARes+fnNO6txo8si2JH9B7yP62oYDpwuGyyrDE2
2v2t4yWfOoCX0C/xKGQYmh/6zdViHxN1sFUuVY/R+Xd6V9w26zbfCr0NasK6AzUOJVtHfbsVhX/S
kGAFymnNwF0WRvm+Ky8Mt3601821ob0JT32kHSYIoq4vtLlY54oylpU6ovFbIqVp+yr7pXk9XgFn
1C/GWHSHvhzu8ZaQLZhxPGY9hmNC1eKuo71dxGDuzWnZkxhh4Fkqzp7BNJ5g2pNeei82+RM7M1cf
qzt/T+b0k/UYn5/WfJinG7dNXtpFkaiwNum7BtMhQItynHKlgtR0L4S/v3pdGw4kmOxxW5OXluIe
ShKCwbRGNy6W1T0UkupMGwudvZcawVJ4qX5bJi1LT6Xdz06/YI2pV8WVUCS8XG6CHu5Cl8Wb543H
4TpK3Ybsp1lKPiMJkWuZKUYSEq1qWoiVqMlwLOo2ItKxvuXKwni6tszUg7Ed3BBqX/MgMR4eFm3t
A8gc5b7ItXQIcDHpGYiQqXsTGL+CVaK5HLB6vUgo7MdlyZYjVXV59N2s2Vt+Y+HYV+kZPocTD838
TBYdEujWv/O9ubhH5Gb8svNxPqssd04dUpaDIOXpBOp3i21pDc8WMeTQRMQHPXxxUzZoiJJUv1Mq
XYJlbFMQIwiZcBzgUEQvRsDDuu5NREdhsdAtLa6lxZPveoiesQybTbNfGtMKGe3TVPVgghkZpSGz
DW3XmPpdas1egBTXjARRR3eI9HBZV9unV88AU4T74aYVT4yi9qaZq+YwIIaxhwUDhFxujRrzEHIM
rJql/04abR72zLHDos7I++xsYArUlaEs+fWjL3G402SRbcHHtZasyQp2xkC923Ut4gxT7ZG68ejW
TRHAalpijis8Rz6x5mVtN1FV5vsiw4HGuPNxLjRrTyvMxMVcizf2FD6VtEXoHVc1txCRn90tC8kz
AaTeDkmKFYrEtTH8o/9eaD9atodnzB06MqkqP4ylZQTD1cZfToD8p7KfTmNr/urVfLMhNN9dewuh
8luD052QkLS+LwbexrYk6YQ0nsioKkmqi2ZcIwWnkI2DdpZWcZ8LKAEoq25Sx0Xs64976useYDwf
f1D3cWPo+1Qy76hQ5ASdnW0xIZf8Km8Wuxzyqmq7B6edbraO+IthSyDwgjMgEnpXCLMJaq1udnLK
eHkV4xrkn3q2cirDmTxkbTVEquxsipbtJPmmYmlDRqfPE2ekbQwhBeDn4hafuWsfPau/X6d2Peb4
6kNayDNH9NcuWZrYmteIVotPMsKXYFqACfNt0G8Vi+m9t0rGKIpLF87lceiMx63Qjl4xR2pxyqDv
jYYFZqaab72lMTaRUnqxqIxnzs5HwT6RV7RMJNVKOi9PBulAOzhpkMlxy85MBEIjyeUp8wzqOKv5
bKbWfyiwv/OM7D0Ly4xUBFO9eIZ17yoSsa+T69Ac9RiNs7uzhqFwkHLYWuhU7gaC3C2ecYH89Iz+
dlTizKbtg11y3FUfk1Hv58n7NSwYj4jr3qLGUEWA6z3siyYwCsJRVL/8gqtRBpVWviMwzKIe2BBZ
wFpQClwKlQLm7arCJ/S1YRaQGeAuObXeMZndDxkHNI68wVmDjun7XT1DL9Co6TsMvJit5UJTvuB+
4C9xk3dLSSCq3vXMwNerP3xyd7J3zl1tnAfdDhwCeynE2F3GTHHSE1eWjVnHcHtuaMiwF61Vw94a
ReXvoOMNx7zqk3uPU21CR2UMNmFkWZ95u5WKfHpG81aPce2N2hYPWimHgIBIRm0OPQIGj17MeVxY
vtHjCucZ2UnHzGHWNp2sSM+CSb665XRJDH9kYvG/M6/f/2yvY+zx/1wXAd8pLjjnsun//vmP49/+
nP5sr9PvP/0h+i0f7GH+OWyPP8e54kf5Rb//zf/pf/x9cP4vJvGmI64C8X8+if/2c5z+iylgmjf5
n6bxv//kH9Fl7hfgg84V82YwWbeuidG/T+M98cVBEYVwGckMY/orn+2Pabz+Bac5Cn0Pu+l1HckI
/fdpvOl+IVbF0XV4yLB66BL+Hb6y4/1ld8WqwGG9Q8vrouPlX/mX3VW6oepuijQjnMidzy1+N2Zd
ohvPzEYtiqsJZlA5m8Yjy27stinGciz62HcNeWB/qWGvZwgOMccfnsgU1lAEVf7X3JvwOFyt7zjs
/fbcrjb0RKeG0rKWmX0k0sul3SzmRDFZsaSz8z0bJYaFrCVc/K3Esg0JsE+sU+Mhs+BwTQcUZl76
YjSjn+wWe0gC3ylefSm/GmMFjd9Kxu1FTQtsF1ltMfMGPZzItH1Ar2CcprbJmfA0o4wmLJtLoLSk
f0TMn1/4EaMLB/3qmG21hzzpijHkoJaHwezbGyW3BmuuqX9Tw7CcC1PfnpNuM+NtGLN7wnfJP/LV
9ZUzCAJzVjt5iLykgpFIkusuk1v9lGasVwX8laAY+c+u3htn3DAvbdnau9SblhvP2mJvqaYAW3SL
I64l3XLMrempRIVxTySi+ZBYpr7uyMC1jBgyNa+48jTFtDPxd1hELGR5C1fc1lch/+aSYxY7DnbV
mpAJBuvJan6DqdMdjDy7uBaMBmPO7lIP1V8oqMOr0IXWQFkgrR1ceWVdJuYL6P0bZ9p5DlVkUk8H
XzbTi4UClLynXBmRRn0Kl2kzazaPjc37Yc8X5YnDVOhveSHI8OS1RGUyfU2aTT8RpfyylRh9/U1v
3gdZbCcjY+xWb14WEr4SpcZkh1BR08fRaszmCqip0GrWRFI1xInylJGLox9vnbsUmsQ9Stok1DJ3
eUtQTT2gky0im0rmsqnuJ+1zupHJoJwo6fOU7U8xnlYfEzxAGlwBxnqBgkmCgeEk4dxoyYNhTq+Y
QZuAaO3ymDlDQsU46dXygBai7T8GBhrvuuznXyxhjAen7uwz2HzzqXSuuaGsfC+k6/bMgZaaRyaZ
zN7MQn+XdKO3Wie0SEj9J8DFd1fKdkQP1fTHpbDmXZVT89GIcKnWw+a9eWk2PyvAakGxJFXk9ElF
fkM9z/VBtwBHxiyXmgp1oZTvWapaPTSwm3bM6HGE4zEdjJ3iXY5sdyKJkEwC/WFpFUsH4IsXBFWU
qnhVkoelE/fSNt4Qo77pXA1MdP1ogMjDpMrJOz+wGCsMe7KSxF5PhfPNTrznNOl+wmmi3ieGFAc+
AKiDXS2EXmQVDvjG965JcI4gN4izg99Acrw5Zrdjn589x5dH1n31yIf56jzF8y3FzeiPKt17CTFk
VKPdW51r3fzI6ojhuT7GhTYn92ia2HD3ZQfIxlzCkbVdPOv+frPM7FhiwuofBKSf+jAzWMBzNW/F
uTT1goDSsWsQ+eutfTPaZhK5ZpsdM+YPUd8xk3JcTQsNmvxv1lDj55sU20lXOyDTz/alV1GvO0KL
7WQDhqBvMsYoe4VYVeXrimQrrItenr3cja1mYqCabAawuNEiiXQo7IesrdniOeWycwADsgYoraAA
WHgqShMKzDwDfrJGAmhgjN3QxkieQKHUc1/p9tGevOFmxVP3lUFhNlckIpVpiE8HPFeeth46SbNG
tXF2sC6S8eeE7TCK46oSFSHN687Um+2NUWFnp0bT1oGeh3l/aM+26R5LZ/E4qYb+AfWF+UxMCmNS
XBthZpNQEWydQm2oJS067qos36id5p21uvKMD4kmcVjeq5JJQ7bMrDJtvGQxDixjt6rltlLp9gsv
NE3e4rpxZqcMI9y8I9stGb9DAsVo6GY+zbVzzd4W+nxM6g0YTJsMF0gf71wsTszSjSGv6sGWVAlJ
2BiEpXSCus6n74K9ZBW5ljtesLD78ZIaT6nreAeInPo5B+QaDI1X7CuXJN1MDYex81BscsFGjdtu
V4X0chCk3B51lLcMssvs6EhrjeA962emZeCtr2SksdMFZZThn9fGZXAhKjYSiqCoMXX3svPZ10FK
+TXn28zemnILwy1nrzQwuALI7I+9b9TkGKUlGvzVvB+MlnHeKth68BW9AX2X3+b6Ch+kolQl6NEP
bahsp23qk1jO/XmtoYTp2Kl/QP7GuVJ3MiqqqrtMppnu1Gxlx0H5n54/1cfUHn70fjpHcyk/69qa
I93YCLqfuW6MITt6sAYPs6xMsny828VIHqHdmbdmjUvMmxf7gQzLmhJzvE234nFGv/cgs+KeEETv
RIKk4NtY3aZureLVKX2uRnhkdGrL6MQ2sxKCOP20QVM+g2S01u3FYmO7kzPP9RF2QeqcVIHC/Ib2
Lm0jwc3JgitfzW436SBaSLwk4xIJeOMpPcqAKqinOtd97RWX07qFuet6ihAcvE4QDBqij9jDVBXM
BTSXGzPv/Ml2WU6EEM4oZcayslAhG2CjGJ/AjCvwb16ZXvXPjYkpmIJZ9RBAhJaFXTGob2Y3r9+Y
hq0nd2Iwyxxq3PebJicG/RhFAmMrl5PulJKjv2p4Bks2QcLTQTrUnJisBJyPrSBBk3qOHQiDZnNn
C7d+9NRMEpdOC0FkX0RwlyQQ00t/ULhr+3GS9v24eT0r1Z5kxKsGAXwTx2vZmzwgAtTWONPT9CsE
S2iMRc2euCsJg/Fr4opAdjM01JU9wy2eybTidkMK3FqdSaM411k0CZo/NrTb7Hs7bi49tkfutp23
ZR5NlDvnO1VW2WljSZiGyhuX+ahn23xmpqkdtb53KPwSaPA7HWvMHYpnB1j0pPo8Lu2ekFaQOrRA
CO7DEnDW24ju3CBCWi8evGzoHwu/kCNKPiy/LcG8bJ8SFp+e7hyUkSGY7ct1gTa/DS4IlmGbvuFJ
8cNk9I0LBqVrii1v/iu5lVbsjDbzsGSGOqKmedt5DSzAHho6AyNzOaTAK5hw5Fhh2EzUEOOcghm9
xrg1qB1kCFZu6d9gwhVB2ukJS67Z9EpGQ1bDoLWc9CAfpumVw1tFJg+JUFw0xG4JgMu1IZzyjib9
rsL0wPoWLjqqAPQAbO1t3JDEknUglTJyPYHaEHtaZnPE8OCmsyXca1lPFznTz5PW0UHTQwX6MFbD
XEYsZaq9RaRg5POmnZjZ94wdGmv7scJ8fPepuV/E5rjnxMLbHuRw3AjFpjQLIR2l/g0cHBNihfs6
1eb4bUvwljupbcWVptJArLZ+HMSm6FxJsXozO2uRweh10IvBRHCXCP+GqITtpwBoFky4ij44T/MT
qlwj2nrLecUoN25BiT4liTUoCl446UrAR66HGMYpK0jgupHtQBZpN7dEwpP7e3+t5wjq73LGlCYZ
+VwX427JqhqpLcYoBroQfrMPUF2Mu2nQWZfk7XTdj3Zkk4plYgK75gwNpz7SnIwt66K7P0Qj1gvW
XXWLm6976iRZBgHnefGrnYzxGfcccFN0KWlo44YkwTZNToilmZfCH8R6ZfdnvU+dB1NNMpB61x4F
3u9Iu2oLCZXsoq1xDWp/3YlsO5mDFmUNdMmqbmLpdPa+ACF6XHVq8c6v5DNCBjPW9CGaID2SBj8A
uy7q5RbxtDhzSCxke2V8WdyFyc3CyWeWQ844u0foVBcO8crM6oJyQd7TYlCjYrCKc5dToyAN7Smg
pup7Vjq2YviXySjvZ+fXMrXyh1OvIKW6yl9vkPisZiwxK8S/NbX/UeL9i/5f0MZjiv/n/f9tC0/4
v8KP8q9ivL/94O/tv+98QdLs6Kior9o6cSWS/97+I7/9gu4ZOd7VsnxV5f29/fe/6Ag76e8dHXIN
Y4D/bv8t+wsFs45aVhfI6OGj/Dvtv+X+RX5NIKUFBh7VBCYVzyJm6c/SVcv3utFZXXFRGMtTtefY
RAJ9LcboyMYbbbL8qKuZ5e4Wzy4I+iWz7k0jcti4YmMPsOO0S8JVxymh1XFK9xW4rRpv2pRs0sGc
T9jk3NCqfM5R+qsnrtOOkIFUOxPiCWTDqp0ngGUrMD9/IpMcacfegNa2A4nSB844bjt+nxGLvkf2
B2nM3Be9T+vPz7A7SAkYy24csx5OgoMTF0DyILnQV7L8XJ4j68jOOPQjAh7P8YDJVs4JdEeYzJRY
Wdr/mG1DhnPR0YgtQxEMZrPdJPR4nOqEES/690xjp91Xo4Yno8DSryu1t1u2vk0q9qCEm2/+thTA
Jco8RIMYVetwN9DfRnAip49BTGZcuTVfU5vT1qwd/v81FzFPirCqxvMPG376R7RGbVgbhjp0pfAR
QcMKkaxv6T+KuwGRdNCz+I9qTubdzFBoZ+mdGYHEMEPuO3sn63ndLW01nsrcvcHhluwMs36E6Hkd
d7h77HuHDl/LLqmuLAC/pWc3U53BtL6HV2cEzLa/2tOyBct0fRFdCdoO6Bl5lGDYB277qPLmT7J6
QoQ09QnmSH7uyNFDobhGrXJjLa866r8eblzpsP1l4IRfwDn4qHqmrdUDjGWIQAir+LqZORhffbaj
scUebs6M2oXFTllb6u0oWvb8LOTVcTRwsxEzgAR/NRifMPkMx1W3Qozf4E29dL/OeI56Umwi3yje
0RlZ5541xdYkLCdtYOXzOOD8q9I9lYm789GFw3HXorLon9vR+eqt6lIICWFmcaxYa3LcgiQg7d2u
/lB28V70k7XH5Y8svZBNpPuFduqF/9NSWhFOqB5DPhPPFe22I/lIeEMKM7ho4zklRVYg4QRTSOEI
zR2zSEXnMdnHXhTG+2Ypg9t0PK9a+ak2Og6Ocow5ebEd7IZERKVYjWjcy0FOpFfoph3RBHiMIivb
1gC5Xh9S1L5i/67Rp61J6NDgUwBtoGkAxEQteUixA1YqRsr1MggnvWn0rI5N7zP1R/204mwI7M7R
nuFqIQebncwK3SrPSRVCRgd0QN8VpJTvu9wfnvWGHZbh+uWjorkJ4bTeIG6uYq8oZSQSLmYFFZ6e
RXejZgUONAlNv8+dASWSKmsg2XSVSBMFQ3Kz2LVu4RwNwQQvx/54ECI9TvYiztDcSZwUWfdCa8pT
9NjYQ8t2Ayf1JcoIpj+6TUwhxaX+gvgXow+uM765vYonhkgEFSpQ6qpsntDhb/dEVuonA848wG/H
Ie9UatRrNLcyXCfUtSzNysjcxjLmnzpfXA3cr+9opCfm1Z7tERjFErcnwr2iuW4UezeFBrpooat4
np0a7YObVaztTP3XCuY7XDHonPCqCwrw6YklxXFuFgeYuZuz67AfnQTYsdTNKw+XikdJGKOWhSJT
9P73eaoe8229T4z5vppRXAJXNvZbrv2sLbXFFbDkYXIBFPP3R7eBL0tf1UBMR6moDagIxi7ckmXc
IS72ANHlHz1MfqaL6mlsxXpwF4pCQFRQ+Dx6M6wwWyTyVoRD0/ORgtl1A5Qlnmvx4fe0Y15OEh4r
D/spAZ4R1K4fXTeTOl+1/Wr1P5exAuWqtoQV5BUfXRnGKfEqENeVYOC3EaIC0bG7mt+8Q8Zsq63E
u+OMFyyFaEDt9asnRwIp0E0G1WY6R2RRzbPvL9+qZJAhtICfTiZlsEAvCGRaPUNmOLvWBHvUE6e8
RV5ht8wGK9IlG324r7KEcAEcnkBG+l/DgP4k99Gv2Wpu9xbYvRAzXxH1DBQuG0oGdLKDt2MW5B8q
ui2gUe/+5vnPm7Ud2qoxzsopoMOKrY8njyoOal29a65TGcBp96gPkeBwCUGKYdomwR+URlrF9AE0
lbX91JU1yy9q6fPWwxEbelj/i6lRMrM8rDKuF6aZzltVrq/wLuaDuyEimAEQk5+dxTPaZegCqxYj
G7vGMC3+HYOQez11UeBY1vUfjtawH5Ngsgklr5PHFpVEhAAkXvucqCyHRb+Rad/QBsLP1NYfZo4e
wqzm+eiBvOCsyWFiJolz4PzNT2hY5B5iVxNJT7MZwHk1sQDC3OfKtOMUcRl7wY6RodUZ+9QtvkmY
QUelec/bNJ7HEkVep6W/TA2AfNVUdAkuMH6rc4zYbvHHAbrSTwQLUPKjImLp1iYxBj5Caj1gic1n
5YzXwTIgGYR0qacBATysaKGsLlinHtfu1ymhA+erCN27gBnAp6/2UBcNPkJRNxPl9UuGkMAezUMv
2nwxArdzRPJizhJQAe0b83ovjeyx5fQmI0x1GGXZdST2IzAt1xneQGA0qjkN5jK6gBtaDxzXriGl
VstgD3QD8/+/JR7/p7z+V+U1G2xKzX9eXt/kI1XjkP/Z5/LbD/3d54I98ZqtSIF93Z39YXKxvzA8
oQbizfl7Rc1CDakl5TTJP9eq+R8Wag7FtsXNxF/QPZN93L9TUTMi/au7hbaOdR5Jh8h+oANRu/+j
oXEwnKKHPpCdFOBjBgVV6oDBtIpEsN92rOVNT2sXirbdPuYkSNxeDSk4W2vdCBp/LiLDBcxQTITE
RYNYy7vMm/i0OlqD2N0d9qsP3nQCa4mKP6ecsb3VM2H8+lc7a4mMbsvs7LxUsr3oKU6cXSuqSwdg
9N5tTW9fk3SxT1xKQovJ2MQkke3JSMkGcTUbjjhvnJt5vCoZ1JhpgNU3fCEEWYgzaajyvayJuglX
lymBmc0LVOirMKcB/dxyKEnSviQwN/2TUXz7gerWu1GlCWAZ98KEPktSV19H9uWVlSCTla+j4fik
lGRJqx9ZRliHchDad9kO/S+X0uPO5OY9tkk9/ExXkfRBRj1/n2fMkJl8Do8Y/iVDdFc3dxuutDow
C/GzIPeH6UKhdoj5wUNq+KdvU71Jz2OntO+Nkw7TzuhacQuntjkCRnlduI4fCwmgpMy85SXrpunJ
96cVBZ+mhk/wOukrS/fSp4pB0uU4aTGjFIcEC0rtiJCUs0dA5zhmtl+6AdCk4aPfVjkHwpLfHEGy
Aqjh6rPKJ1ZoKp9I0s7z70qfq0uuD3dMaexTOUzdaUiUOncJC8rGdsfYXb2RGxpZH8z6bRYD72da
viIqRa/OU5r5bbU2Uhyb1Xkz3CQY2trhhZIBsBuNZAZ6YmuHAsbsfmWD9Nw2VvathFBSIsnsTBRy
+G2j2rELA52tDf4cQzMwzpzPHo4Qa76ZLV9RILY6HJ7NgPWcAd2An4kHJpBjk4WVgl6xAwsv2YkJ
wHHdajY5O8RR7WExNBSC9rqzUNtd0qFVoa22eQf4tL7pJq24CM00GC3VEtk3snVkIHbbpV8TVwnW
wnNqffarpLdDK4OsrkJo2HZ6fVCdSl22g4QHsbU28ELa/kOabFnABRZ1WY1udltguNi3OeDi741r
lkd9QJ0tCzwxIVkkGxO3bD0rgF3sl+g/QSsVyatWO6l2wvjSk8TNKOgHMvtx3mW6nB8XJdEYLVtp
vE1+laCZavr5wQDZ8D5giiQYQhofJVpqFGHbBEpXupV3sNC+jbvB81u4aRtz0NpcLYAvGbxTNlXm
V3PRs3OvZ9Ynejog4obFhxZ7lKoOXdp47wURdjcgOjf9uBIO/gzzu2VRgJcLyxlWgAqc4djGXtbU
H3aa+S84az41XXagHAfzxpid7ScNKCOmETJBc0XiN68F+1MjqIYC4QqS8+FtclFQMuYsOvCOLUkt
2oKlbbJt/5IJYOfdNDxQyvv0XCz4I0QupJ5AfIo8Ig0CFGnOTi3ziCK7y8EE+aiM5NSfytYgZEEf
3UCZGa6BAePInqUXJxpKYzfQ/E7fw/fNH8Wi2fs2xwMeav6UWJHlDvqbKDMfsxmH6SJ0xqY+OSHF
3p266pjiHL5Faw4G12/N6XGA1c+DdeviW5kX/YYoajIx3qmE3VK64urwNMgQi7vRjVuaNx4Ie4Bn
buvbeGeNg/a9tV28NICvlvuNuT+HC3nqRAMVxD34lrXEmpf1747cCM9hHPfG2Jj4XMbZJK/LkQA8
096u0gTw5HfZ5ifA5kVXo/+VyTETmiT0WO+ecHp3BIH6Eh8Fw8C6YjHkNO7J6jYQQ01TPfjZWIVL
midHeiyoTobV72HRPqeNPe/pahO6DstgYj0QJ7vTStKR/Glxol5f1Q9lLisACIMNW0vSEXaQbKHo
1L3ibsVxvsxnq+qdZgqsQXb5N6WlyAc31yJn4NXbSmwk6KBNgzH4jNGyuEtAgkCNKZw7o5BJDIZt
eGSyqT8SW5GSiwJi1SXW9Lik8isysOax9z10gAahqMhFiuSrHJzm1dQGDx222yAY29Lyq9c4V6Gd
5GvlkZZ6r89rfe+jjYhHWELBlJfWrZ/SnCJhxWGAfY1jm9suWOstv2UMMqP1d3sSJ8a6vgUfzj/X
KbUYOQgax7HSOr7qPppuQGTOpTf45+N+Eze2DfudNnFKnixvcI5FXspnpFJez6IS8ZlJHOAd8SBz
DRyyby8b5NZbglS6Jwxd7jHlhX/H96KOchvsPdXpHK+wWt5LiwjxQPWaOqQGCpSC7Tui4mmOyP2b
oxJ5NbNgwpbOYlLuMcszFMayuO+redjZvSCNjgmOxSFbJo9SJVdTkMCz1IK8bpQFdMyb23uSq4Gd
8Tyfh3Y1ABOx1uS4cJmLDdpdWdJkREJInKu+yn7AFcwP+Yr4kbX52vH/IUH3tGH6ehDlIPf+5vvH
xZjHr8QC1feLAWKc7xOxF83cDui/XeQjo0wX9kPbhqCmaNgKz6bfPwC/qXEoFiZ7dt81ooy4YtI4
KusOIWdyo1x/PY5cjPmuE/IWRcB3vc3978YISXhnj3b/mqOYR0uRlMex1bp9Y2Yay6mFo4aPX8Yl
bVWmHeBJd1HzFOU9RiP53jERCsvJcN4o8r07QVRDNGXXQxPGtCB6UUpbRcMgRPvUbP5rTtI2J3bm
Zd25H/vZCPQGGiSdrfTfci0pnwhCHvt7B+P8eGDw2uM+cghQJOPE6PWLcJBL7wFeNTp5A1NGpA0X
P0++FWp7Gvo0XEl73mIzc9y48x03yJrGSYIilQ/KEFgMmZSMKBImLXu1O0hvH8LhKx5A6tLtaJAY
R3G9OFeV341hrOuCjTAtc30+8ZEVA6arpXG08aNP1Btl7/oNV2TzvVhW8dXHcvts9Gl3Yjz63APW
jkior48uE8/AnZeaYez66FTqjQPwl5VnH8XkvLmznD/NdqSCYCiBzMie31xfKw6O61X3vVFF0qq1
C2+OYKTVlcemnPpfprqqmdhxsAmTmF1yHB55dRjabXowbcnAa2YNTXLWgOfn2XPmIaqVUA+Zot7B
3iUhIu7+s5z4TeL4L7onw6Tl+f91T4cP+ZH/qXf6/Ud+750M2/riwV25Nih/gAD+WEs4+hdhOUBk
f1MF0ir9dxMlBPgAA9c+GwkLm7vHMoEm7coIMLwvPt2YpwtTv8JF/H9rLWFfe6S/Y0pYOrD4hIpM
XayT7wVK/s89FKuRChhSKp7GscO606maPQApKoytVVX7l85KhwdS6ofvnVsKCKSl9ij8fts31E1d
UEHfghW5Og0760qGGtuKCQ/idRfZvY06kVoBESwiZeJMvG1BXFx51cSbxzZby3i2hCAyp/ApTfX1
PvMbScZNiTdZbExASeY9AGpkzmZo809SDtSAPURadxohkndrU+XVLmOh/+Gn3fYBHGPLwzTjsQUZ
9Ix8N5QD5uJK769gwe5zFlnxgfN8u+cSN0AvFtsbzoSBUjKllTA3Nf1chhRXb1dZx1ToVyuu82BM
sCp33BfiBWKXKv8FAei3xc9f3gKwQ6yZsAag2/T4GPxjG1sryyq0ZHSe1GD6R9tkWt+JdaAib5lZ
7xC1UDUioPfvW7cTl0YKXhr6qdYO8lJf9tjxNlQOdnv01bzcqIRESjFb7Q8jL7VvIEXHx2zT1sjO
i+JmtidiCb1sqr5WhAnv02zo4nkEQe55w8vELXCwO3nBWC2eRSb2qIZ+MAfqP//hS3L/t1f3jwhh
/8+9O587YETXDzCwE5jYcKL//KI7dkRponfAiNo6eTOu734KR/X1/7F3ZttxI1cW/ZX+AWghMMdj
58AcyEyOIkW9YFGkiHkKTAF8fW+oqmxJZUvtd7+4XEWJmZgCN+49Zx9hOfrG8E116FNbHYp0ZDdL
rW1BUu7mixYCxYn8J/NLnQlOg3RHfR2VTnYcK5v26cT/a2zL+gplVVxGhjVex70HoTZq9A1s8cfI
0dZOwh59zMpxQDUABDcpx3IXG8rYZQMZXRPzyO1sFtzTdmcOl+Zsv5VefzUqS+y7PnT3VOKEjJA6
ukn0lG21O8L9rGV84SbPeS3TI67Q8ZWiw8YXZo+vtQptYEO52quOQjKMY/JWhv6io8N8x0OZnf2B
Eipvs2Sf2W+87FO18kLltZssnUkJdZhTQC7X/SYhwnPp6sudOSty6pOeFLuyxF9ccpVW4AjTEy7C
5mqipfhEaEP9Ncgb6uwSQxmjHDI29nr2BRmqbbuXuk4u864zTyHDjhs2d8PJzQjKWll2nxdghed0
j6MIqPrsRNadkXT6ukX+c0V+RnSRzMG8H93l2TSy+bYYxvYJZmnzRUZZhKNJkdMTaf0bjtVPa5YL
WomXL5NZcCRIukCb/HjvWCR4hdHgG3e0djHUyb7cGVSij3QBMPz4PTpKudw77IBfR1xia0Jo2cw4
4xS/pXWlz0uz8th0ZvPkNw4Wxjg3d01Qf9LSyTYM/YuPRcNvyQbl5qt0sMtdzrW/qpCyrMwumtGQ
LLldRWXdaVNlwPgmDnXCAnDC44ziQOAcGBzXWhbUKjtilerE1u1w71JsYMNPyTA4q6yab7/dtjWD
1nWSeNNJNa64omESvld5wA7BKNonif/0qaSBck7aROFfYscdI20qky+lme2aSmECId2ox0TY994O
VBxhKwBbg+vAbKpp++tH1/oXZCveO74ZgMim9+Yvj/Z3UBlyaMBRwxm8Q+gETaYTvlhNqjHuU6hz
J0UlZcKFao2HdEqGeAWcVdYn6Aix3pGPyuvF5hmkLYEH44gPpH7JBo/8YNmMdbSuhQqflTNxMCbu
mEOT9MYfQos//An/Yu35VwdAUBlfC+eBDcb8p/unBA6jIGT6dzlS661OhT43dYS10QuxONEcny9C
dDI3ruWxxJT4LLceHPAXVFnupRi98J1nDyugNVUv+NAEub06O8ZW3YekkgfhQ+43xPzEZYQF69cn
/2cTAfc+WDEHB4Fl0XqFEvPTyS/YhM7O6N5VTD8oxNs2fOduDoO9alX+SJj1fEp1q69zatldV5Co
BtSi9A5BnQzHqkAsPEpLHXJ3QSH4QNw7r0A/NDpEI9LkKq9RpCVXvsXxj0RzWiuGeu07yX1ExUta
HeA90auRbjusM1x3Nz2z7pJESZ9mVApYR1uKZajvwycrhmltBEZwBD1h0QhBYpq3doTFKNbPbKvm
nRoJ46Phhj+LzWqw7hDXfBVRy3plwSZgzFpbYjvbtbywqwyCNrrS2C4bQuvr+pA7Q/hMs0kdqAn0
zbdHL8QJ8aZCcLxbD7TODalj4XHWyrrLrXbqUQ/bw1paTfxm1u1MAm4cPnPnEa6WF8sKspwaej1H
IMbzyTGX/ptDtPsdYF/ST6wiezCJRwEi03jJJ5ofrzYA+ANNaE0cORlZ7IYGQmly6yrWRJ3B1dXn
VMy8S359I1AkcqX/WTawCkrkfyY8N9bspRz8qWxgrS76NhuauzgXHTtWkwcM5i5rc47Gi6TPBvJ4
HHIAMXGNF5Ri9QtAJRzBgjVpy27/gDLK3zBWzY9NkuNmQ1yZEAEK4L5YRVF50ZG9wOMqfPPLNJqE
a9FT/WKNzvC1T3zH2EjPLfxNC+k12ZWUY6eh7NwtSNmJ+wBLATkbpPLkFwTaLnAmFPX7gEyqDX4B
/6AdvM34RbD3grnOgXsmO9l4xq3NgzXSxDX7t8bltcL9FW9U1VR7LWaSw3lq0WclS8m5XFdmS91T
q7M9duhh2mgrmbfSnp5EXUOarWjZ831ittYpD4SMHG7W1IIZ5DFzerV9p9goJHfHSqTmfsZmaaxQ
dDa7ubHi6mRpCCnrus/iR94DyWOL3TlfMc9i7lsl9L7agJ4ts97Gi/Ywrsh6LGxWg1Ub1/EbUW/i
zhjGpcChuXA0A82rqi1gftBWxLET992203FhcrgZS15etZwoKCX8/7DreQym2JrDdeCRokP3V5QP
ETr5A5ldvHVmkdpfYjtEGxIJr86IM+mW8kdOt4CxK2M7ow/9UuT0eFEaFsFmCmxhro1yFlcR+0ia
E1UWrDDtVJfgB+iRoNu1PwnooAS4I9e9TUsJbF+A6LpT1Jb7ziglu9h2nt8tLwsOAfiBLf5w7J8E
PtOaNtU8bp1hoFGB+wZ9uwqx6imDuzBpqDKx96lNJ92M1OM6ZGxsz/k7bYa7rmryZO1StiLHyfxy
nWMnP/t+ge+n8Mc1LwPJmZHTfPvtQfrvXPA3O1veHR5Lxr+fC14z6KnKH6aCf/yVv3a2wvvgeJLB
loWBBWEbJfxfO1vLQYxnB8GytwzQ1rF9Zcf4DXHnfWAEg5eO7iK7Ygza/9jZOuIDSmMHGmjg8Y6D
vf6fjAdti336DwsksAsX45flslVeFsif2I1Z28/Z2Et2neApqWC592lsqyiDsR7WjnMLD1u1uyo3
S7Q7oUQsvWLU7q2zcKhGagKbYLmVnzU8zXRIUd7GQW7k+slFmJJR46DRxZpaZvtoBmNx0+WN+VaY
9Wgi1mhLniGqDEwQFoJdxPYVg/Ng2FXSibZEcqTHIi3Fux2VMUERSz6EAQsXAnsQQRRzmlVVRTMD
eT+/c4Mx3GE7mjc2Ezwaj0nFzMr2enIwCD7MVnNeK0KQbMf4CM77S6C9eFO4WN1hnfhnLx6SAxyC
9ArYXHLwB7f/PKa9tUXZhr5NlV58p2gqxwjp9YTxB2zQhkZiobZ2zRFjVZg7knSbvN5IM2Z6EmZE
fiYsKtHofUnGofuIPShOz8Q7G5s2qf1r3pbMKKdEIwXK4Z2sO5+I1lUotaRfbHYJCBq3IzGTKzF9
CqcK0A8Buj0zsjC6R0mJ0Q6JFQiYia9/SLwwvpxHrT8xyxPuzoPJc4hKe9hKwGvl2hQpfCG/8xbz
U2LXT5PSYJyjhsRq/HrF0WhLs1oZblD3CDhmKmMGuD0ajWXWkc4J3XEf2sW8SbGUqW8W6WcU7413
w5FQz5KQWeiNpHDZUMHj4zfZnxdADN99hQYsjpJsj4eQdJSIHaRL1brpq9i/bRimIGCMsRFZ5ALd
ZoSrHKcKrYxZNOLWcOW4JW/TO4aOz5tHKdd7G+mAbpBV9mfG35i/46kqYpQaBFiIi6Y06isnMtPp
ZJa96ddHK3PGoF5Ll7hjxB9pgY6jGOKyvnGyJq4OM/ZrZ2XayYRXBBiMp1Y9zLwrmsFIC6lS2aMT
+yFAx2wKOt72bd8CfuPtMvj3RV0m48Y3QDY+5oocLSaGrbmZYulBdzFxW61RKS7JXxZTseMi4JNX
Xh3Fb0XD5GdNFm/mr/Jgoss5uEnUrtnFEpBsgHSjWIgvvbAcX6xicX5n7Yi4tQZeftARs3U0dhZB
rIR+mjFwwdyq9uh4YQh1YurEeiQpvtub6ORB+yfJDVtxxH9xM0AnqlRY8GRTchI3VU+QCFRa9eO6
DuthuCLFsSfzGVjMuoq5mpt6KNCwmKWhcA4tr7gbr2SnslZFX/gnPRfjOW/dBUMOPy+OMDpyxy3l
aepj38oNPzkb6KOGCzamOTsekBQKqX8wfrKSttp1jLyj45Knx1AknW9lb7yCLip5pgyv0mvkvpN7
7irSHim54oLU2X6qPmmKJgfbSB8/UG5bKKvCWpWA7xxcFgsosNuzEk33DmEhCOtdFFCkNudM1nMz
tsYDzEn7YFe1eh8N56Pbe8EV6Mt2vh8ya6j3Y0bGHaTISW+C2hCXdtuaNI9S69YpR55HCp+02KYR
q5nb0/PPpibdzdoOjtCxkCYEo6H1lRZjdYnfsMRcB/xpFwRhu81FFBrrhGtVXUT1nG6s2bFvjXoy
hwubBIGNJ1PrsvIgydhBasitkZBSxBxTi4d6JivTtHOL65w5UfpFNX76kmLK+0gyykBPUZMAqirH
4Vkj/G1jpLO9LYQHAh01sbPObXLqt17cRuqSP4DdUxi1QXKM5dUTXo1gLuKj0xquVawnx3dr5Jew
v1CdocwkDMQjSdH1VIQ5e0AWDGMOEWHYFSMzscoteudUAUwPMMMw4xdTZD8O4/zkcAt3UEU0ZR22
CGvvBaN/6wGs3ERdOEGXipuDz4ybfJ65s7a5QRIPzA8aQGXYOue8AKe3Ipu0EKdRVXihO0Rxu6Cp
7E9Npz/RRhlI0vGSGWZFEubBehjMrl31Q6r7UwEJ4TxPor0r4CuQisH7K7oVeggVAkkHbOS0L2y/
811iyDGe0P1AzhGcaT2JP3bX/62nflNPEQUXWL+qpw7lW/JSvnxfUP35d/6SWTkfIHMjZXIoWPAK
UBn9WU8FwQdokvDLgQ0v9oWlaPqrnhIfSDaAT02DF3gvULh/1FM2QAR+sPw1uUBi8Db8RXH4s0sC
AOLfdk0c58eWLS1aYZMKTOnmUmsF1lLvfd/36a02Tmbi+g6hPeuN3eT5i5vSiQMXbyI4x32KpHJq
iTxtezY9CLLpmXmxKk6zFwLwgWydbUMzGd78XhTX5BqX0HLSqVpFJIEw3yRje6OrsLso0AZ+Jr7C
PpiesK5VMvJskcpin5iH08/LUqIIYOmQkpV4wb2vsvxO6X64NoeXolIMCVpinQhVRGiYJQNU3QED
4S4za/3S5l2heVDJSV0ZdmSFDBVLW9Pq9aPFOdxkX+BfYfW0VQEnaEI7vWUakRwy3QAPC3PZnyKq
FBs3dDg7G1dZATJ+qHo2ngZ6dSssifaukey6iREN4ys79YcA8bNPvirAQdzwGUi015qBy3NFB/OM
CgyqsZ23lwjGx9egGMpn2jFujp49IuJwzJrbqU6jFxry0HBShrr0Jy9QjNRrr6c60Ukwgr/V1Y1r
T6QMjYFGJLqExMCJTLJzYBf6lgnvjPeu20xtdWDL1cOxyfr1UDIS95wlezTxb0TTSlYMu3jVLW9a
WxfBjeeK+hB2aXdPqk8LbLttt/RS7X0414Tc0/otj26HQiid5v4y0CNKirkVzXGYsTSuzMhlz5i4
jX8VmDhf14p4zke7qPv73slwqOGiRNyVDeJTQu7Jp86o9aEeXWAvpSSedaY2o63trSrU++tRh/PV
HIn+KUf3jLBeFopSRjWXcRAM71JJUucw1hjZps2d+HpwSrLEkbimGzKEwAUJAWQzx5stVtLrM7Rj
ab6NWt24uygpKggO2Cc/p2zz8/WIvJm6pLGjG/wjpUCsPCV3cZ3ZT1ZUJLdydvk0xhzqXkAyuuib
2LkUFp7PVUz5t4ewFyHNruqN1Q3NfkTTdRfFRb72ilQ/G2Wkjkz25ddRjTA6PJM0R8wkY5BsCeOQ
d6hAZsyDXVQZKIhs7wYoakmKXhAaGHTaOXt1atwHq56dxTYy52Ijme6sm4I2Adcx+zgKsBm+TttT
K6b46NObkltRjc0VAm6HYd0UFRtu1+ohsBsoWAoEycZo+Dk7FueE+rpHP18V9TnF9Je0mF94yj/p
UpDfhy6N3RynRwPIJzcdjBr/qEoRESZLmT+l3l1bSW2SQWeaGpU9tpIO1PfYj6uQlLnwDuCoPR1R
UYLJHr0bgckBGJ4/r0EvRquJ+cG9phs3bFtNBDJbtGkl8hAJlt87sgWyaiHXWGTzfe/28AUT0a07
QnPQBYBlAtWrrzrXi3dOkxI9U7ULBnqKtjIcsm1g99yKPC93BE2bDNiGIf+oQ5Lrrry+M9MbP2nn
XG6ceu7Ne2du2Q/hqfdKF2ZsY+zHXj06yJJujSyQCDWVPR7Qoh2JBPROKFjUDgSLtSGIFklDX0y3
xCNZDLVydnaBGx2Cqc1vR+RrdzlxcmsnS4nlY3+39ZnBbmwopUUIAk408ZkQYEr2bpk9UDWnRzpe
/CbbaHa9HzZbog2f2R+5KzdFRJVaq55wwxVzRvzPnjGuNe/6x5jy/hC2qloLTsuFL4P2OjGdZ9nX
EbG7cCjI3jJOsEbDPWxkzTTDfCpFV6+oFrjI05tqB2DjnMOwMy/TxOow9cvMvDDb+KMmBnqVp9Vj
gLb+UAT1q8sVI0LLusNojLuYcWNkq2tvTNObrik/OSE6RWu69JPJvCjM6n5IwJoU2sd/QBL1yhxB
61klySurXtcB5g+xbAXhSvQDMQirOfZOOLRaFOTtJSBI4LGSzbVlD85GtFNGKI7lmxt8NPFRRb6T
cHj1/Bzrtj2hnsSwMzLm5Ta69Lja6Hepk0yjL+9oEVQ72CLGMkbhbpqq+YzKDFxwWzG6CxK3vm2m
Sd7ZM45kLGFdfpsZerwmDujNZzuBLSzC0FBIbK7tGBTY0Yi2ZJnFtbcKuP0eGG7ilyVJGnKka23n
pC02kRdN5xyQBDGCgmTJLOqBnzrt2ZLJrauMhkcii9d0KttzoaC3qSIv7oc8DG9dK3RWTs9gyK1M
2LxcJhmaCHcsO37JdfgSA6e/tWp/vLG01JdktNl3HmHl9/3I9q2zvWMLbW6te26d1DCf3BZtiWvw
PzHJTaB/+KZW5r+OemjvAnqa67nXqHCmWV5AE83fgcUv4uotDRempJ1D31f11LSsMcZV2iW+tWJX
09y5DNo2jV9ml7YP1dENrRrjchu/OnnOsyWrtl37WX/HTZijAjPJW3SXqOrS87cwkyGgCfPGR4hM
NZ0y35tt+yZHZ05K4QQQbxSfXZLbto0wsvsCGt0KsIz11FUOMrfRyiicKQvyFXUBcAHHLy+mxELj
6treTuCwuzQGTx7ddpz2ZZDog9fxitTZ7B2MXHjij7H/f+vk39TJyFYWMcC/7zuev47/s38paqpJ
9fX7avnPv/lntex/8xkE32I3lnr4z1LZtz64rk9xipzlj2L5n6Wy+wEjuXBpPdoCzcGit/lTVOMA
CJMUyJICG3cuY8H/qFT+sfHoMBLlF3kBJB6+hen9VCg7hqcj5JLzPiuBGdpUvytcgY/fnZR/McXk
EL/vbv7xIeDJpIsxgn+w9/i+Gu8qFANSMn/vM/KiaMHMG8hM5GNmTrf99UfRrf3bRzmcFt9dEqSo
/n/8KAQamoQ2tDh6SNjj5kl2aVnAI0VVo9pnCdwXAvGEnl0HuNhU/ebj2cH8+PEBXWJnETYCdrPF
osf6/kiBrAfuSDTXHpbBA8OApyBpf6PB+alVzNaNj3AlI1WT64YW6sePUJSkVPOi2btifNCu/QgN
o1oTN+ivzLn5+uvTaQd/20kBYQR657Jfw8QpTW7E748IMYrjaYn+whnt5hhlhcCpLY3imLlhccwH
56MTjg168wiRAusTXiuM0WA/VgU9Z0WfNkxWvhUJyRIdZAdWYVmsh2qQIDWxwVSMaCRGO6sRNWmY
qKoV6twDvFH7C+XtLhra7r10ltmw6kzrEUJovTYmibEUwaN9jlE/bOw4szc97I3HKV0oQV40simy
fEWjppHFg0eW8lMy+XSvCwUyLarca7crsztv6TwPwJ1WfdRF534oBTw5idU96HmxmPDp6DHPB+i2
JwCmtISK4t2hz10lzito/NsOY8V6JEH5WJv6c4Rdjo8A32C4/M4CBdAmq5nQZY3LyBqekdum41cV
SxosaXxdT4gSEnzXW8cCijFWo3fW0MrX0vDCo0W/xjdEeExjvI5N6y+4/OErhZJ8AFmXbCaRpmcC
MyMG4+SG9FjZaUxHG79CvK7HcNjP5PxtU1PHp7LFvhfTyw0DklLcCFjNlmEXlVE0TpE8dOA/NQk4
vnxo2ANu4sDFzA+76qo205RUnlqEKHG0Ut5Hp/SNpxjJyXVZEauyDbS2HiqRDZe5Svq9abs4RZQC
eWU12I7ColEnRhfu1iqb7AKFLbdI0SBxrqAtYaEWWCd662JIcvPRYcwHfh3vKfHNVv/Mhp3IkLU5
iStj9qOHJG7mbZlUAvQWKMIY3x/K00RIXIcqvEL2om7ruVQ3OF+vqMLt52YOugcHHvke9Kc4CW17
+4I9Al4/bJF9V+pdWdjPcaZcwDoJ3OjUt/Ue8pa8JQk33Rl2rU50cKubPp82Fg6RU6QrNnSyzs0L
YHXNc+W5ERtHuslo0d1kp6TTXyaki65Cyr+bBM9OGDJ+Z1KKAkWK6HPKnPbAX3vSA/3WImyAoI63
9ZR9REKzSBBBHjjAzi+7FpdiEuPgHXrEw0Y4CmpHRNXCrHMYQ51zcOu2ucRNH0LjidzqGlRZQGkN
lQ23OCziWztsppfWwACV89BcDVEKaSHyrJ2tJXZUGnwlCOAyw4LFlL0xGz4tymzYqNIw6DwzWr4I
63g6aiMIn4OsK+mNR3JHGPV4qYEnoSimZe1JI95BlAt59pH1Wg7tSVwYzJndTK5sLx+PM0qLq0Ua
fRGmnnysILKDIiYXC+bXC56wJymwuLEtM+9okpt7a7A/kwd0ZQBbu8+WJjPeAp7tZD52TkWtGrIt
J3Ko24TjgCAqEAxy55QE9AZGNdamTdnMbxjKgXHFZgYXCDnWIUTGv0XIdwvS+6JDSr+HI0crHp/O
bs74tREYso9KGD6z+HY0NnWjcJ5blf3SDjmRDnHtsdG7QIpjP7guNLxSZKo8lP7Q3vRGbSPmNoND
Uow4oEWcr+FBWds4huULbK2ez2GeddhuGSh9rHDmX7EgzQeh5Ygq3n1WFb4gGKGLJzus1oT0YhQz
46soQPvHCwCTnzl0yB5Q7uTsoM9tERzywfqIuZgZXigwIAXq6KjAwOSClS/MjOAUhdnXEAPYem7a
rU8u6UtvOvWXtLeH69qBmLtygbZtWBK862RK9RXCtvzgFRaEiiDJNtU4j5/oAtsrqiE+Ge7BNDEx
4wGiV6TTdzgI+ZMYG/MBl5YDSCf1NmA/xZo0wxSqn5vbOLXiDooX95fQnn4jqxZ3QsNeqWU0lik/
fXRjF9eJTMDGNwq2oaAvvk6xVsKaaPJdP/vOVW4nY8O0ZB6uizYw9tDXvXXT+K++sGl9D5Lr3oRu
CtM48BcSg9iVgPC3ynLAsw1TsmcSBQHakzGxt0gKKt0jJsXTdO0lIkMdEUWfA+QhUTLtcnQNIHpi
/VGwcoEekMEFJyl/sIMIRIYpIO4Z7J8ZbnhbbyyKp27KnM+aMePZU9781Jb2ht7emKzSWqlzL+qO
WANc5EAM0z2OS7UiJszY8PJ8hxVqrcJGZRdeFLYH3o8jHEibNaPRle9ddqKYrHxj5W3/3yL/6/9L
Nm86lFD/vsb/3/ylzX5shX/7G39JCyz5QfoWVS1dU+QDwT+kBYgNPjiktZr0s63FevxPZYEvPpBv
yR/3UbF/k9r/o7x3+ZFrSn5Kff+tu/6flPfLPuG7gnT5OsJC18+eD20DgryfClIGylNR8Jx/jc25
Tt9z8ohsczOiyyZmu+tSa3pMl7L4op3svFhD1nHdVx3mdUlfDaINkG2DtxONxYB0XAieIXA0EAAZ
j4MymSpP4Pxqb/ZWoNsQsq8He2icYQ1RAAM/Avm+ta6F79c+oF6zNsaPMbJktc1TCq5g4/CgsyWg
beUGO7uNksaFHJi6RH6iDONlc1GSLlUn66mlDWisv7uQN39Xdv8UfOrAUkKUK6iiBUmzBH7+dHaA
vYiqa2f3a92OA/zXAo4Cy7ty6GCcJM1gPlKLpCzeGwx50wO2c8lXs+JecTylGCP98ddf6SfBJ1+J
DZkACuUGiypF/kxeRu+li4pAijdBwZSdaieJsiOIl4ZE94U6RElR+AlyRTIwaoxzWYpNgUQ1s66y
l0q3U9Os/J6y9pibAy+N7RxGM0lqueZSbLtujufHWHkhIntvRgp2nudM8McK6WC+on5oe1/+RgD4
466IRFJOsktaJGGhQqKo+WlTFsZECRlZXn41R2Py7l1CFaq7Am7nfPPrs/fj7m/5ICiJjkObh+jY
gM/7cbMy5UUjZ+IK3phZWQREEpGYwYOxTJ5wbfupcz22lfst2tbNjQ4Fb+QPdwSklun7r7+J++Nz
t3wTaizbZCsKSYsk2B+/Ca+hyZQ69d6GFjPh2SUKgFazKgzMN8eo9WZYRb/+xB/3hcuxs5g4AqUl
qxFamZ9OspWUeVYnrvUGaQd5x1cLaHAcH6DdcC/AKF4OO58Q4sjf7HnF349VgghDY+3y7uOZ+ums
k+oisnGwijemGG7h7xMZlh9zq+NhRksThVF9reUcmsVVlaDgMbfuEGfzY8qGBgJXkbNyUE2QOklI
QOr5xALFQ2nlV9kQqWACSuo4iGl/fbb+dkvSKWMHQz9CYO6gWfDj9TEIr4Ig7RN401PaTZtmqg0a
uEMwh9P4myvz98/ixof2BmcicHlT/NRjQQrQKplm7auGEknUAGzkYLgLscZwS/z6sP52E7gBTSN2
6twJJnS5nxY0mtyBpYmFei0hNHBylSGz9H0Qk+F+qkAAVPYmLIaqC3/zueLvxyg5QDYUJq4XC6bG
j+czNBCsIewyvoBLFNa8lr6b9LRIAyAT5lqgkWhzwNFO5r9Mcc72adMopdjKF4a2hoekmEdM5jHo
re5LxMwGETU+4OnSLSanDTa/OUs/SdMd2jOo7b5deBlYgfj5lnWjsVZFr6oviIxQozAHnbr5Buad
4vrMkxlNAylYdQvsCc0q90dbOg4vgxK6EoulRO0xvXIti5SOssmZ4fXnZMBVB+FAnPxjAUYDw+rC
dCHyPrUMoMJvtNiMiw7RfYHPlarzeA2Xthi4ImCnlyXaaOOYD7QmnQe3IcwJ/TxP3MneqqHnzrkA
VmuzyJtzQigniLTG5Y5t4jHRN5BE0uKrN/YCIhw01Ha+4YaW7qeSYdz8qGZoQONK1KkskZqAC/mU
AVtLy23vMft5nDvbHx4G1XjDXZvyX0YkVynPxCqOEf/QWkcozkcXdpzg7Eztesm1DgN+B7AR2gRo
t6e4ZO6ELji1+JMe+g/+SOL5KIl37qDj7rYb/YKX2dTolCW4hWsZTWh3JB9tJOOSXj/b4/JpRjTV
3tmWWdI8E9+GBzl0hiY55U4ZMAMW5Gtcxg3tsGOPzYp7icCo5VlOhkRMl8HQEudEvwPnElyfILRY
ROqg6WAEV0R8Zdn+zwNwCe/iUNG7EB2wMc3Q4IS6Zsnt1+poWTBzdOIGFqM29PhH4tdTAR6XjBr1
1+9o6sZAg5iELkpibjlELUimZ5dz0CNn46N1HbMQT4icwI78cVadLBs5c4vSjz8wjgBFjyXgVyNf
i1gun2gbPlXbVIcep6WefCwymyV3j9ulgkyRvttZVXLTpCFUtzsU7RVI7dReOpOr2sUnXK6GUkKi
3kSWYgqNAs7kF9IGFKF/0UVdFthHg+TW6bUpUO3Q29N0HvK1y3ovwvsgN72Fmuz3QT4eQjZu6D6R
kC61G14Um59NOFGWg0jlEk/X2KTPACagF8M39q2BVWCrIA9wMBXeD76JshuHf4uY49rDUbaDw2+p
EBryKGCkC/g3I+rgkq2UVXV8pYmj5z+Ofbp8F0fGtuOtPd/nEYSNnHGn0Lf2nP3gBTZfLy2SYKnb
wsHMknNLt9bFU07QEIF7KBv4WgSiLOe4GQgueu/hsXA65wBTdLXJKQGdfdpp4C4XNMmWW3QprYeH
Oij534bdOg+wn9KWOVM6zlQZzpjwnE9qwmLGtI8wyZe0AdbMI00SNb8UgangSjCsIk8Js7Swhwc/
ySzOQoxPsp32gzbbtDgNYPf4hUh9Fd9vphZb7mobJheYjUzOwt3rIHe12qTmg8RaL4cNhl1/WZni
PE5nBvPg6EFt1/ZFxwDPwZsfI20gOsKs5xt3mjS3P80Qa6EjFiRilLz6xso7e6470EqJzUUavAZJ
ZyfXlYiTsGVY2i9XuEyGyYS5ybM8GEQOmXkyrbRqGMTTyW1bY7zMwpaZxT404IW+Nk6QVO5LCTua
gynDdIqqe1mQ3lGe8Q5IwOaemZDKsWUhZrnZdnaUMhCP6r6SKAWo20FAhzjt4z24QpIhYSlmLLPe
64yRD7IRi+3EMcuUyRcxHirWcRxdZVXcC//c0bVebp4kXZYUvxunhhBt0Gb8m9nrlnsotJMmiy4r
5Mr8rLGGXiFNc22WyrYpOUubIuN6ADM3DdGTPbS09kl+Be7CVSqXxnm8rdCu8LskAR2cJHCGkjvX
TOqwGy5MqPT8SbYwDT/rVLisS/hgkbgQo7tUhDE5dSxPtaMZf192scHqMHAWeRaE1bXcUAOivqk6
cPWbCXsl1CJnHwDR4YsjcOr5aEeQC1hfsFzyOiIHiYElEHe35skLnHx5yXZdD2xipdH4AYjxAzWx
PhCtYTiQPyZF15IlynX2ddPBg9wGlYLyANZiqVZMAxf/axHgbzn9uQ9h1V9Ozlg1diV3mWJVldso
TkfbQDUwzwpMYGBHtGDGMtw6Jmjs+7DRHHxS8fKfaPeOPt/YT0eDs4Rk2OfBTvuZcnofEA3DGfzz
ti6ScfnZ5KA4tdZzwuDGI69rEfmuUeby0hKEGXGObV9JqJ5UvRFJSb4BABWQSRC69FvHWJAthgsU
ZQ1aE9UZEArF5H02iItV92ah8weJeTPlHlJN0hy9khinC68a+voVtWdjXCqQWM4p5JvSDi3hfHwG
YOLNZHuXVf7mpPms7ggfKdTLyER4vJ6lAdlzNPKuuqwBIdRQ9HGoEGDaoG5oEV+PCGLPqolDXa08
CPD4VHNeq3jPOgS+DdcIEDspcQ2ynbgcFDqHSMPxoEid1TjlK1TYkEAhKxhT9yzBIDr3Xt5NTgQM
z8n0kjxjTWEFjprjRxg2hVF36GLeZPnan/NxJiQmyWcTQ4EFv+hS83D0K6/LTqNJU+tikH5ENiYF
2vwQ/R97Z7JUR5Kt61c5dueR5tG5RwzOZPcb2DQSkEiTMARS9H0fT38/B+VJCVUhy3mWlVWVKgXR
u6/1r79JUBix8clOnbXzDKXUdjqLhESTFQ7nq7DDA9YoLZWsYf+R/RIycTkoy+42EDzG5TyAaCr2
5mhGFkgyMR/dCrnAgv40sF3juiJvzbnr2xru815U0LHhimC3P91OJNF3wLldYXxwDKdd7vHHJTHC
baSEfKDgsJQol6VqKnLN3HCZVmLA4m/jT0uW7nGJTKbdUjKhAcxOSxuPDwyUtIbBxEK+eEYKicHf
htTouf7qJy6y1HWvqlIhK27dTuy7AFm6h3+tcOHwBbmBAyhCE2y/9oOsKGujr5FX2B04Z0kokVWS
09bpaBlpd7YRXjYWF5Ncf6++xUwokflhDPOSCKURQ0K2pSqHYubejbNbVc6mCsaG4OpSiJAaBUt3
l2oMlgQfTAMkzvsP+Tuhgmps6MVsKz4LCR93zQSHvZYNnM8hcqRe4XJX6AozNubADHZwh3HM1BdW
jd75UocGJSlpYgNbjxvlCbtMV2CwsOxnpfidu94tdfXHiEV3DgpxIGc7O0Oe+fu+zmP5AJOfSRSc
BEOlzAMgTfWbqq9dlkm3bansvdTgLu0di/SdB4R5uor255GI0fOE4SiLXmCMwcgeDjlK4E5UyMU+
+I6VURIVTL9ZU6C2Cy6UugQbhLXr5o1eEPGnZ48eEaFSmoyz33GDqkLpnRN76YkzbcIIFwKYRwtu
0R8ROdf8M0zxEPjSb5ZQq1atSyxKvGcEqdfJlNEefwUvXp8zKoKqxbENnp6uV2FisdpYXd/IL+NY
F+UOnyJVAN3DoTN3XVXpWqqolC5ZSEnX94h4KdmZ33oDmo+/GTNzwJKK/RDcYKUqnO4IqBeNy+1n
DZ91ifQC98g217vU9x3MMUvuI7MPjVgQkqPP3rTh1RnrCs9UMjpnyIBge73BjWWZSfQZ9K0R8fr8
dSeWmk9o1Vf2QkWqiojfWObIaR0Mgwv09ysKIv0qxlgY0rPkU+A+ZI0J9vT6GNkwTfOe9q/vbr06
wC9qhwmfFrn27aDM5rII02GMdJSSCPxPQwp9Gxy9kmE+HhnYy+F2UZauYpGJaPAJJ9Yhjo6VIP7J
ZKNMYkrwEfIqm6InMeJ/yMHrzGkdj6JRZLMT1UfhbBEsyAoIf79xDwJ7s8G7XrrIKuMLGSjB+cyL
o78DfAAFlzrAiByYADj6E2HoqAEvrJP5C8HAqPExMRl+PcS1qV8wO+hR/+5rS2XU2QRw6t01GgZI
jTjdjRSqUJsqqkBpN7re7KR+H4MswQYESUZIq02CWcEf+P/139buicv1mHmK7dKMOC9rHUVKl4ap
7ENdzNuVPtvXzwMvKJ5LBteJh9q0LHw54aH2EH4evDGMG0b+SFT4qmvehYy4B2qCZOc0kA9xZCgs
vzjloxmS3BVm5Ez0Z/yC3KaoHcuZZwvTGRkunP6GSxDVEGsMBouYZOMPJS1fqPy4eRyaXvPb2rSv
sF6nt3TsC2c0O/LNAxfjom+5sHQTmFQuHZswJ/1AWsenvKTx5Dl3s7vM5/Zo0T9J5c/TsJ8su04f
h8icuCnQc3Xl04YCezvMvr2Gq40xsKMw+N4Re3gpURhMYSjovoqwtvlTSM+CN61hGNOTPfT1ci2M
QQgsJ6uIdgTZd9gaB09Wdn8rF6QVBumeJvffIE1I1+zS01VYM5m6ySeTSBfyIazU4TZoA+3NrYUT
lOsT+Wl4HDSDW1Cj+G653HPX9Yq7mDU977FWVTG2un/gdZIuhwfaCxa9VFasyfJQKXfqom2hJl59
plNmRKuSwqh7ev30iiHTpVVm5LjWrbDHz9oa53CoDrwYxahhMSOwZ/1K4m0wFlfCmTDN4IYsuuN2
fRz4JUFCSn/idMthdcKbytG6ijEJ90FUTP2NJFK5RfY6mdkBu0h6CjY2w6E+sKduYOmUWVrya3wH
Kyp/n9SFrkSJ0WAVX4+vXSMSEaz0jzWhZixSFPy9hDE/sjpv/XDQXeBrY5HBr+aky2WCTMAkjkQX
kntIo8ZfZIC0O29okgRv/4gNFo80JmSOU++LiZ0Ql/M+6LqtMWGOclIV4Ah/cZl5o3DD0gtWx2M0
IkIC2xiXYJwO2oXJAOr69NFmdMcvnF9XDih6utDNTcZt6W8wrrcwJ5iRR8iZDynM0gKGN5AhWjC0
jX42fpmCTveZQ2RkkbtBjQzfZdX2Ddf7m0O+RdX0IWlP4fw42sbiLaaLwKzwRCe7L64c9fTm9dUg
309jle9jYr8eSpkIJZi8MzBiNPUGpMTLm2kq6MSX2An0+kQGmz1QFLJYs3a9f6wXNPBvPwANv/kA
rzYJR47NIPwtTNkKLFDGLLW/THbe08j0UY771NrtnIjPEBmGyV5InDaLRl84LjYy/ZDVXrauOkRP
l6AQerLh0/Lqted1Zf4++yiaULcIhcLRGW8IWY/86f3T/+VWoepHM+dj60I7bgn9z38wFZkQ7KEm
Ve5jF5sT58EGpdtCNldaqPcP9cs7Z4N3E3IpmQRZRGK/eSqUURjVUUA9+hEk8PkQzF4y4pyh9Cci
g3D87Sv3doRCSrippAXFDHzcgpz488U1dctYm1nBY+VEeo3qJj626z5mZf8QWoQdzpvAp96nmJj5
89cM7nJzxWqXu8f3r/3tbWZq6iI/1FNVPjdcmH8+ExIlp2H0Q/szmASt44wt6vzkFfAZo9880Ld3
2XIhWzKIhTGomCC9Ba9TCkPPNglgIEdQpScsRPUGFSd0ageIG7pqfP/SfibVMaBxGYN5SKpslwkf
8NHPl9Yl3sJiMjefm4I5UbRt7EAvcyyKM88VhUg2EUMcoyz1YRm7ETvj+yfg/HJz0WdZMAhdgtEU
l279fAZ0iVhxVKr4XEcCse2WWdZC3lRdRD7KyZeyZcBskT1PYvnFQ/8OihtupyGvHNYH+8L4enPy
BBI6eJVrzHzFJY5GdAtLhg+NjlobS6/deHZneOMKckXHaq1GV2+WsL7KodxEgeDDh6/HDJ0ADdUD
HpljgziH8g2IDn5ZCof/GDNaJuWtTA1dW7VDq8suo7EUXQy2LXo7l1VMbaNaW2/xCBsqTku9AvQt
pT2rZppaumhKvO6l4rNMXSwHCeZdoDZEUXH/vTBpQCatYcL44jwqUmDZ92//Ly+cciA/Sc3itexf
X+2eziIyxDJ/KqPapmYNq063QP7S6QrgO2T9/iH11/LjkquXWv9lRuPBBVBvmanMnOaubr3xkx9i
eW5v+xg5+gkirZUal6IVnAHGmn5PEzWZgS4KjSzXZ/P+aby9crjGDkYwQvpcNoP3N5toIesCRUgX
fUpL4M+zOIcleGdhR9NcWG33G/etty85tpwu/GnPkTYEZ8d985LjyxViCt62n4e6SpZ7N1H6tUiS
SldW71+X9eaT5rfjCQSLWiomb7Yt3lxYOCIeygo4WEXbCY8oIVN24S4ERqXTjZOR3WHFwDvnvxSA
De/l5Nr+PaWwS95EBawLBEPLo+f3WLZk1KEmbntU2HFIhxKRlTo/RWUSaVhrMjQM4HUE10fHAVdN
3mHcVfnbg2HaXJyRuuxFYWjoSZE55Hq9piFAF3jE5Tqes11RCmRT79+EN/ebe+DTwgm+UweXjV8G
wa4bdn4u++muzxO9Mwclowo8FMeSzvn9Q+mE7B/fZ/1MWbzIwMbSH1z/7fs8lnAeMQIIbj2nfDlW
7wKd4jGkS/2epZ4l6HX2nkHS4S5g+qNR0u9/agYy2GMaBMHNdR2l8Ux6wYqVzspb7CGPRpr0xnLR
8qlKJlhVno772e5pmLZpEdAe4yin25Lvgz+mRXqIZGSJxbezeILM6d1Qkv5orwgN4ijk1lIOq1do
YjBBQDuSgSP9JBOTqgUnjoGFv9x0TayB5e8jNL5I3t2EmQf7XkDmHb9wNvMRCOT9W+r9/PiUUg6s
AcyZsOxkL8S16ec9oeYKBk9UwVM22OohaQrX2lmMRw/Y51QOGH+E2t+Z/PPZg1aM+i0oDrmVZvcY
UothVXiY2/ktYnTfmL12JaOuvgvoX9vrbII/t8ZD3zrEfnID+1Y8DXAOq5VsjAhKngrl1eAG5XmE
l8GJHSla6NYjGJ0GVsJ/LsyRhzPyX9DGkWxH2BOoYXpvLEZHc5BNmA+TX3/tsCulOycz7JOam2HT
VXO9ZSae3WOb7ZzhN8CUIKk64LwyHRnhdWb2GR6Aez5PIQRzQj+FuYHtq24t9ufHKipNlwxXGQFh
hG27t5KiuB2V3d/Hto3vhCcMp9gY4Haf0t5vnzGXbj5Kp20pi4L+gNw92TEmmKt1wbxoWk+jHxur
3skH0lBKrMH9AcAmSpI/exzsQM1JINt0aOpvl6QHEnNMIwLtM5y1kOLG6WbxBWuO9rMJv/IuQki4
jiaZn6eqjbdOPMfn778Rv7wQlF+anUalwjzolzK9d1u/TCHHP9dFQT9nEwA27XLbhA/2/oFeCv6/
dydePfopy4KIgUcP+9Tb3mrCrMwaoKs8Y9HAq2RbrKI4Y+RmvJmiTH0oLKJs4jYwqpXIXL/a2ENF
GhNhM3IzZR1sKDhs8qqRjX9W4BR2xzaEIhG4rbvPc/Z0qyvyamV1pnMjhqT4lve2d1GAWt4Q5WPh
W0j7hkgETvUaP8grO/d5vNB/JaBGyogK6id4U+PPz0lJeFdS983ODF3xKKbOXi/0Vf+oRHi5Iy93
nzIN+R/Bwj9/jCXQm6rdsHjmW5mufStAkC6zskv4ZIS8e//+/7yYvh5MQVLUJZbWA73ZKNGGU1Y3
fvEshcrhZ03i1izAtld5np4GBx+M9RSW+Q3jWZX+phZ+Q8Lj4LoMoAziBbDZo9+WBJCs28kh7ufZ
6fVbFsV2tEdGkh2mZXosTD/7ZBv+tOmtkKFH3Rjy4BQzhPX3b4Grb+hPr6DSZE3Iu5YJcUyqNwwW
3NVzxgeReg57BgfAaU26mjyyq3EJyhb8952ctKy8m3ryTKqcaU+ZH0pwq9NQ6SyXjLytq8UMnYO9
zABnTeB/Jo26cNdNapziuVAXs40XsZ3bt2Cg2VVp8HZinVpP83rpJsYuSUlwk6p89YGycSh3RC5/
m2USX9qknmAJAORJtHd1lbtd1m3KoO2/zFnU3wnXSm+MwmODkJM57myrGzEMauLwdsx8Im2jWnAB
WJb4q6ELGQGopE4YhLAnfnRcw7uIo9nR1O0igPdPosRvvm99797eWwd0Aacsulll6YXmh44ZvRLj
NaGC5zp23EujtpN7okzneQP1W1yaI73Eb45o/kx85a3CeVKzbuEj2VDw3pr2mpiwNTlb59ekSpwz
YDMkrUE/G+cAlcmOQUTHSu+GzXNli+w+DqfuIo59cWMMvr17/9X69Q3nXHQoEeQoaalfkCPbYtaW
TmP61ZN0oCt/9JMv8Ahm5lJF8ZWqXT0vbR8cZWF8ITaStNxZDujVfnMa/+GWEHNEYWbDjXToPn9+
CnBx2rxdVPY1IK+n38g2mq/lgscNseqy24llQPvTFP0OH6tgW/nB9CnyGux3MJsyb39zMv/hlfAw
DhFQ49BC/MIJxV9xHMopTb6GSsiPtTTbD1ZmEKIHdHjOFtNf9lndnVVOkR+zyTZPXaHYE8gcnZDT
RB6UV0yRL2Kjt7/Bza7dlVfH6cf3z/JFTPfzi0uTwOJreTw3ab6lcTYjwWFeyEMKJ0ZDIC5l8Lls
lmjY1IhsVrWwUrCpvETX0bmgvJskki73K4yxdBh9f82oGregppTqAfn1oEF7hh+F0UanVJIsUNv2
dCn7KCSgXWGpgP7KGlftbFoR2LTI+1VjeuXayxe32hu80Lsk7YwT0gzsagGhjIuXx4idMIVI4sbV
Lhypu9YlhtoXOQN6egE7H4j4q7MCMtCI//bAuPreHQAVqCLbj501Fccoz+xm1SiITqwhDPrWErz2
2vbjgmE5FM+JWTQTwU6i2Vu3sFZOIwn3qDriSsKIxvPJPEIrIkAPzZT1J7q4+KEvxo58AYtAtXZI
gt9BluYv25aSMDhRWCCGNGkq37zQQx7MaNed/iuodx3esbu5JLai8Vj1rRguLTmkzJTaRXobr3HL
b9EiFA50aLnHPbLu9t71s/BCqDG9s8g0YkLCLrBrEjIsxRKSMOnUjHtfP8N/xdS3c/X1f//f43OO
Wism6DN+6n6SRJuYG/7w+W0eu8f/eVVoXD7m/KQOd9P/rqr4P/zcX8ZD3h+mYO1iVX+bUeCbf4BF
obr9wXLIBn/4rpu2xR+mQpjrY0VMm6qw6n5jKfSexRBN5k97GnR2RLiAGFTFti5Y34ILsYLenFZt
esTGajlhyLPsDKu1+jU9vrdxu0gcOhyyCZk3O8x5zBpREINLq7gonXK+I3qDprQMW/IGCBXVngIm
bu4YOlrTNTlN6QaTverTUpELYGEIG/eQKGI191uykq0tMTzLCYKGOHCWGVYMkTOll1jpDV9VAlS8
ruN42TWR7bfQ3Wz5AZ6kWjdJgLH1OE7Xi+J8K1II9mpwgrPSneh/JPXABaeJWTPMnerR9otl5wks
Q4resI9zP2MZRCSsUVSHbK7CvvloBktvnHl0YBhrG8JTzwOec3I3+sqw7sUQhPE278MJy4c0MtxP
kfDnEi/80cdQr2SOguctCa7VeM3UFSdZFTLpRNNqRN6uTGczhCoh5E5kaV47qzjMhUeq2UBOphHR
uxyxtuNvhtAl1cPUpFWxJylLrkIDUv9KziTcrQOzVeHGBCq3vbWZSjMkiiGXgSCYipnXl3yZw6tB
oQUvxZLh7aRgiq1MZPEPmEd0BkSvcdqORa32vVzwEIfaSZPSPJF8PVwqLyHxLBWhfcAuybzBn5H0
yiAYHprsBq+rbJ83uTiZrZftPX9XNYzD1kMm6/MmH3e1U1fXdYT5ittVLL0dajStbg5uBjlPd2nl
pg8imlP2vQJ5vtuXOgDJ/ar1dh+8tptWGOrVRB8b/g53xBgZr29/SlytiYVGvIkVqkT8M7ozJ8gO
8LYzLJiT9GaYOnYDWFJqXYw1lvQjzhol+fX+fKuKZsDKENboF7c0gw95GqnNhM3NMQ0lqVFjl58r
kbWkWzv5OkJifFcOOBzXhhntmZ/6TzJMMY5vgia5HgxZP4YDwY/rqZrFJVmqeE11iWmcFZHkp/CC
FjeE1ELorevl3ray28SocImRIVbAlpM+xZbUzAM+KiTozi7IAgIv0nxYyXrKj3jZfNW00sdlSs2t
X+ErshqikJDtBVrswtDcjEaHmLjxfHAi9ypL22xnDwsjbhR25aEJnfRYgtKfglKZnyY4b5cmYVT4
IIzdEdp+dixQKa17p2xv276kNxzd8pBSxp+PBBFcZpDQDnlYuTdVFZlIyKvkARg9+cQTzfbT1Nvn
fUliW18U1WW6ONlTFXYkAZEnrs7ixl6uayK2L3LiTDd5XOnMhcpTH9CL5OgKDYywDHuKT96McN1f
YKSuRj6JA4nipG9VXhyfEV1oX/Ve315gOxb/OWnbwRX+V+JUpUN8glVc32LZPH7Etr86s1PgfkJJ
/E8l7Mn7ZpDdObxh39hOvUrOxKIWa2fmUX7tCj84Vox0990iwo1IED429eB+w7qk3jtUan9OiZVu
Qt8gDKjKj50bnDJRkrfbo0OlY562ZhEeLb86n10BU8K3V3g+9M8UBqhf0yI76MyFVeFWoJ1mO+yb
uFA7KxLTZplk/aUK3P5c1GMMbDfHa1k4401SuvVllCIMKZseLf88zg99GS9PbmAON9yQ4Apxdg9m
NJtr9Pj5hu+EbimfksOYkTFXOQnpE3lfpnc4pRPprEy+FoNAcV+l1bNtyG6/eDkGalMg7C0yVZLt
wKmvlYksZU0auVwnFuWX17rWNwTNJHUKCXVuFjMYvmXeVvD0TlGQX1dD519aZDM+WB7f/0KixW6y
Z2NYiTkWJxmn4uR3qY8lZ27dwJRAhIwlkH+BpCbb+xnW+HWPvNTkQz3rCT3cLI6f5+tg7KZjTLLw
WVUmxSb0JGSn3i5O0DzJA7VZaojuOzfIbzyzasf8KKF3WmuMKYN1y3D+Ca7m1HDRXgPq1SbJoZ2J
wkgxr5lEkp6xl/jboC4tZOoY8matm+1r7GxvTYhn8EQ6dYmnErJfWBhQh/AwumsZ619OrlpOQ1sZ
j1XZ46JumuOHLC5rZOBlq4iDGefn2SghzaRh7R6Kwh3PjDAf9kFrDpdD19hnFlH0Oy+u6/vRddvr
ySV1FMbZsrcx6L1hZ6s+Sb8vv3j0A99mrI4zKIsI5n0/fB7TKQEHW3xk9tWOuVMPsNe6GzRA3doo
OU+MFVrj6JlpMjLtyYbHKvdMvOssEHd04+CzWeTU9wFB21tq3PLouXkcrF2ZpJhQmJjz+EP9Jx2B
lFunDPMvdhh6e5Kyg1NvBt75APN8hTcSkZ++d/DxO8lWs8X+tiJWNbvsmI1cJV7enlJ8Ybc9yomz
ujS6U9AZcpM4qXs5EoaA+r/o/wRul8T7+EO7bh1j8latPfY3UJ68iwWm11dB7ElPFCbqNfyI6vA8
GzuD1CNXfqpRT++n1ChpKLCBJ6N+7CpiGJcg2DKdKK9UinVGLABwiSKnDacZxQwwQISpuvLlnRhj
e235mDnlJmbraI+9xxQJ6U7E9qPTt+XJIHPwoxdiGof0x8ZLyXdYBmfreq4XgYC+OOkHeFZntrlf
OpT6cxFv/KS2Tj3ZtUQWkTjTREV5XYaWfadgvW4nZWS7ui7dvSGTolr50t56xA5ushQbFaO0q+O8
iPZGuaHz1EUQeFa4fi0bWkn/o+km1a6oW2snosa8dYMkclAXVc41pgZoVhnn+TdZWKj9GLHJjsK+
QC4yaoM7R5wAfk9waqYzv7NwJo6N+mvUM6giJnb0D6Du6qCMBM5x1s5w2ef2usLJ+lr7+h2SyLIO
k+0WTEBjYz2OZJvtA7NRf1ILWLcTTot0JEjRvnm50X/K8VTbBWn14NaZ2hIheWNDzmHeVkIXX1Gn
tAeLJS9cJV0SnSFUMgAGrDZeg65ACVZGvTzFyJdI7cRh4szqpw3RqOM5BKOQV9Npd3mSusTck2Bv
xmzWxB86QB5eowhFxA0jgUjj9Jd2iLMwjNt7YtLzq2EcMGMOFuEQlzUXO/z00k3WEQ5jxKY6WGS8
XMEcIGlEqPgTBZps10biUYDMwaGvkmAdRil+jHABzfQI+xcOc2lk1wxqgP5hLwPdK1FSvg7tvMVV
cvwgmyZa4ec2HqWYi6surUe+E1s2vBy+eqbwjbYOvD+QL5YVYCWK6YlKFQmFJcaPg8jCO5GW2Z1j
UQM6Ybs4GHXV9VWVdv75kkqqldANjjhPE1iKD7UtVinpuFij6SiPfmiWzRTayRmESb/GW8WMwfZC
4ljzGovor3aeKOjiq7SbTQ/4u/YugsHFP6/DXAGDsPqGAD77RHbQfOnXjblBqaSNxuvpLCrGZRtS
+D/QfJ4njrwNJebUvRVfFrFrcpXOWZ4q8zPZFNaqmTFwrAPpU5Ll8sHEnfQ4G0q365FNyI/RbiFu
PjbR/CVWxg3DGHij0SB1ykK0autYrMuuGPfCZlKQ4sU50SKcx5mZo7MO73gsOIDOnrNGEdFjyUBx
Y2QxfpOxfWpd55PZOvCHh67X4F+2SVOPgJQ848bg1bLK8pnJBMRHwAmnOAsZWe+K3ttFYTGfefFA
oKlj3TN1BDWFJJUzq8CkHnU8fH244+sgxbZ6IRCQHN+cRNBpXC1xYn+aDWvaQ/tEA+h70GtddYUZ
fLquZJGeCl6/R6NVW6hYwW3O9ORQGcF85lqtOAFWxKSgjs568Rq2Oey5jnGlvN3cdsu6agMXkjLO
jVWJpw/MBHZ2YqCvXMHFJV62jZcup0+oGvi0lWp/g7P9jEroxhDTW9tm4IzyF52Dbhx/ADujwJkz
oq7iY5K3tHUGudhnDb5QYMIkan90RFE/ocDzsHTsxe8S2n6er78eHDgNXjSkDona+ueDL3HRSCJL
4qM5lc3TwhDvgkFJhIe8n374oTu/fkXBfsxF06Dt39jYy6GYrdPT6O73V0ZBXMeJnKKcQ1VWXWz5
RsDnC0Q+X98/jglK8MuBcEoAstSiM/mWBJWW8+xgZx4e+yqYd0CSzlH2E77URdxdY5WR+heDz+CQ
h54/Vkon+GG4Hl0ZQaSb6yDi7N4/pV8fMdgy0zcFZ46e9i0vrxcdqXR0Gcd6InoH1vG8t9GykL+T
+aT1iTBqnvD45TkTEfU6GPoXP/oNfsSAW8dm/HejjrvuMfoROPr+A3/5dAj/D+Hiccdsx3SZNPE6
f/fhM03nD+anJFgCLekMELgdf1lWW38IXHY1YeZvIEn9IfgXE3JTweDRcNM/AJLeTN05I+hQNkxC
IW0HMsPb5YKsIML3Zm8+AbYYC0so2oh5l8vRZ3Lp2Hg5o25bD2FYnbNWt8/mPMf7KZYThVZBSl8N
bwQNy3SdaB5sDiWRCMXZvc4rsxVQcnFVDghNsEfRDzSqucSv7YOhZvjEa5RWTAru0CD5eXXoc+yL
ZTgORMCKLDCu/Bypx1kJINr6a8CD0vtmo83B4muULk3mMVQojYNjoCYqZ1959fCxGrjJHw2IdKRl
OpHlbMNkbJZz7qVjswwF0xpOtwavK43T5FZYr0JnmbsPTQ6c0I9ZfBnkebSvlbXY8JBlcFvkFrkC
hA4cuCjo7EBOX0ZWnlsvcZqarSpKbigMkPw19ZEaLNxFZdA/ghhjGoeWIlnFKXnakgpg7ZcDxghr
1EHKKs4SskHA3Vekr7CgjKMY6nNLLXlhrpPCmy4jVA3GkeinkSI5RWH30ZhNdGp84mkS7gKnguO6
t2hN+v0QiLKrseUKA1MjTJqLomN2RdycKjIyCp4CXZiVD6/EjX9XhN+sCAxkdJLYf18RzhGXPrY/
rgnff+T7muA7f7h4NeIEgL8hoLDp/70mCL58FwGntsZ8ceD8e01gcvwXpiyJAWJPYkCEnQTjoX8U
cIsH/s87HW40sMsVXFPp2khw33o71kHnUbBNEiJY5WG/J5U5bqRJrDzfamtUsF34KgJKmxRdR3BZ
FrPJfNkVBsbFqPfp9LOyRjh+1rZoVKatQZycExzglZhy3dsDxnyqzhaAqAjvILXLmyF3xssOcTSJ
bLOlqKnIm9DUta7NcnkxOHX7lOI7R2K4CtamZTAVici0zvB7mXctQddkzPFZeEihL1DixCgc/ZdU
bGZ+ybK3zKYVFwUiBHedtALzMgWrtD1A5+7ra8Jk049NjWKozRabPuElirtphqQ6p4pkDFkS1m3A
5ig5xCyX7YSqMd4T903Mh61Tvm2d980cma4Xp/iNodPAY0Zc1wuWujuafqJnX2LDk0FHiJcvceJd
SbJ4uuTZEW1z9Fm2bv1gtTqC3NRp5KXvPWXTfOmJJnkhoc5HmKjBaeilfRW7mO9h3GpuO51yPtlk
oK4GnX3ev8Sgi5dE9JGVZeVUmF2uyh41bfYSnz7qJHXyMfPr3uzbe8qn4Gg1M65zwFU3fmvNZwY9
Mob4MflE0L2M+ABgGz/zPrg3yUuMOzME4yrKC28/uZKQwXIycZXvittoIQN+8UiDL3Uu/DCFdO6O
11knxx2sP42XGHlZkyhfOmG/wb2QpHkG6Uf8EhaiVXUQPUJ5nPGsot8SS2iBEAXTzh7xUwU5m0qk
+CTaG3NeAdFkxh6t7HJkkV+ecMsnu741q4+LmIPL3qjLixKXvXzvLMZ8NfWLHExzNw3IRiXEiu//
jW2aM0QnAk4q0o5igbVRvaoH3ymas6SCjlucYS0+ZuVGdUGNK4jVGPg6m94oaI7IAVy2pCKa4ull
mfh3Rf3NigoLR3N//vuKqg2PT1+n+Kn8cVX9/mP/V2nZFEgOSxiLmYTuyyr3V6X1UoQh+aCUJwnk
Ja/8e6Vl66oKyzPNv+Gde6nP/lplsUSzNE+eVkPBT4S48A8KLvdN30LICIfHXstBXYAl8VuuWU3G
zDIiBb9orD6eH50SgcmqcFTn8C6RVYRT5QjTcD7EdtnmxrG0osoleNtVxaFExbSn68diHvgkXxui
ctcTYr/lfML6+yuOhWqD24lslvpQYLGZtnKVZuNMSdRGfJshnDTLqqAKMmbBrnMOKT23KYlnkX8l
0KxDSCt7reCtJA4+80e7aKC3y5GR16fMpjqatd0lY8YmKkUBg9rTtvmewm5zyF3idFfoX9IpupDY
uFfex4hyphyRZaP5wfEwdzqseQHXcqYZ9K7mlhrKzsSfca3Q7u4RvnuEDbUiL8R5DImg3y6ifoqM
ttmpupqvXSsrcFVn4s6PytlYPlcFiNArk/jfD/A3HyDmb/Sa//37w1ug+PrUxU/9T7P11x/7/v1h
LoiuAKoR8nppIzPhi/7+/Sn7D7QnBO3YeDkzDf/BkhBbceodnGnQdXES/I//q3Ic8QeDSomTGXbl
6ND8f1TlOG+0JxwEkY0P5Y/CitJLvCX8udaMYRrK90NZhETbR3G2jRB8Iv/qHmaZfvFgaILdkHdc
9BPR1olkFEN4+Rm4fcUQw7v1Bi89w1shJV89uxg8h7LGkJcWVhmrTJA4ohJiPefemQgEZIbt2MSW
1iHM6Qiril3lG3jBwJpfw7a5qTCK2bCLIDAnY2pr1mpahSbHNFCorhOIkGsharHBwethyPzbHhON
VV2VCLDc5Is0KoFrDH89Bbdbl4NqjtXQPJheVIEHDzaRfYQy54G6h2z+IbHNL0PD4ZGNPmRl/A02
qQ2qqYB3pXVDCCPOrwXXI6up24qmfpCYYWEdAho4GlxeAWNgPfF1bgZDHZvGO4akq22DlluD7ynW
uTmEc8YV6DqmlZTcShS27UbU/NJs4BY4aXjHJXAbsKjNYWRsAuqt1cBXvIaUbWyjAOYnQS3lgfaq
2pVZSAoaGcLrIXVuRo8cWP2TiRN4q9hnYrVYzHHDmVtQZXa3dTtzuQlLpt9zNmyzlkNmrEnnrlNz
+qNtbfuaE7IrmW6g2dylrT+tAhyGNn5ZfJsLwnNxz7GAckluw3sEDAeazlOQGcSsNf4tuoNuaxcZ
YDyWU2t8C3jAnUfIrRgsKA5+ext4QXpRk/u3RgAEz2ERZL973D0bM+XN6CpGQMbty0sS1zN+01S5
G8y6xMacbbLhSZ5uhH87euZAnCL/kQv3Zog5qTBJneP/Z++8uuNGrq79izALoZBu0Y3ObGZK1A0W
FYgMFHIBv/57QI/9SbLfmeV7X9hLGpEdEAp1ztn72Rbb7Z2Bb3vLCEidXGYG4SjXq6jnZ8kUIP3c
AEZcd2bokvGHbsxRHCYurKEgCKm07SvX8zueZyvAgucFxZR+BezHuV/4G4MYBdxGq7ZT7wFRw+6+
KUuOEvsr+F+krtzoDSU5lt7PH+e7hAwMVIzLqp/4vqBY/NXgzKlvqOUHxytOuhG/c5NzVZMPjuac
q9NzuVQY/EJ0avr5uUj4K472r4Qoc/6V7wWjhKA0cLgQOD6RmNSHU8N9wj47OpEXstwkLneH73af
XWiUMJk4w97AxeRxN34cjApX6WbS+FGZl1/LeiJcW3ebEzw4OxRMQSBSd9FprnzjoewYsKDNYsLd
ziBEQSrsgNCYIenz+rZs18B7feQzxEl39jpN7WOH2C6rIca+6RczzF1uynmyLukEUb4aSAiyKv5R
TXSUPZMblb26vvXGpAiBIxUhs853vRjT+zFh8rbeXhDbl4NukDiqRAH1o2bCUQ9ZHSDF60j983Ma
4Hq1V7qVr7AKbsMcfd7HuUWet/q2Kx690bqEcAlUsiHMdeLYfFzlH6ob2AX+vkN2EM4wInbYOoot
oBi5+bgA1iucW/w+FUu1t2aWMX/k/hbMlBivcer6AQJz33IZqdzswzEzoje4j9rBTviq2KQxGwyG
dmDYzuplp1/TmT9MRv6OKgNvhsXdowMS3ZRWT1engi+vt0N1cVNdXW1low/KvoLPmZG/T9Ulygls
KlzuCNoe2iG2uU/rxTYus5v4OzY6JLeWVnXROp93B5rE2ltSl7M4GEsVpErs8el2gY67+xIZ00h9
aTkbt9etLQyHLmjMrj1ODv4bt4I7r9JSP+hAOkMNLu3GZYgSRhOn7gMwEg3mPZomDyd+Ne9lz2IC
j2Hc2A1fOxr5CNNgcBcxuj2UaBIPpVtY/1ibTJ8Oz8dNS24uueex9sRrJ3eA+vVta4t7c87mPWBU
L7D7en3sTFxMjZI70qE5fwDsoc3r1UU5Ql0HN3/3hc2hmbkDPo41e818m5N9RG3HeRUVZHyhegaX
tOqp/2yK90KL7ghKLbd4mxnSR8174/KfyyED4WZLXAysJ4LhzM5o22/YS2y0ouDv68Z9KdGNMThL
7rRpuLqrE4D4rfg0pwp5mVaQgbZ1hlkPcdORqVQpzVmxr8sXBkKrWIYdgRP6ntFpzIHbjHCFWm0N
BhHUx7r5ZMcMR/AHyuxmjrvhlE4kBQSWTqQSsUoGVWGmN5CIanruSSzwHgP3K2J3B6dizDZz3uuh
mv22CxeRSGPjNI12knThtL6uvzM2/yZSxn9BbKn83WssDWQwnIWF4TYhR4e+ArDulzlcJ6CVjbWR
Wcs9n4lR28Y8iraY1qMbqCyLtiss6AvXnKGfe6x8yOUHeDu99hnc2bhJhngsLlHiWzAZWsJwNgjv
mvRqj+Akw9isIu2B6VV+gjn19NNW7D8MRH6fCrCvQd/OphkVt4POap1j/DT4KXzNXASilIObzvOe
6eU7lESPJch7gnAGIo9IzI1I/9ZO/1vXaN1PCVpPNKGwEmOX/s0q4jN+g34jh4MxfSx23INWmn+v
JrSrwIHf//pb/j5h+ng3hLeOCWxW/zfGLqWThsSiGlAAcoGsOwE/j7Qw1sja/Xin/xUBf1MEoGxd
heb/dxXwkrZxWqVvP9fgf/7SP2sA+w+ACbyOucIjfqkBPOsPZzVHYPazqYL91Vn5zxrc/4OiWIBD
1bmIVyPgv2oAy/mDV7O4vlgowAI4zn9Tg8N6+LXTyXAUGRJlvkN2KDXAx1Tkp3vFGx2iH+bYOHje
XBVwU2siyDEm8giZG57f6K6q6MtceTb6Ii9OnnXC3zZCt+pzmsSIF2oHFWk7WjvbBW0Vtuh975KZ
IUlL8toTjVGsLHQSjvRUnyKexx7lQPOmW+hp023LAX7uWq2C58QgRZYTAv7R1NrvdlSRBpDE/kXM
CnihTrd0o9isvLFf5Yfwyfkv+G61H7lyEWha6Mp+4Knykc6lHa1UgI5hWxLlHavszP5Cenu2A7gG
LRGzZMcwha5DzzCFwqfWnjRhyz5Y0O2G0iMr2WWeGXRl2ogt5Z26Gq0qtqS3eV+KvPDMc9ePHoel
RnFiwE65ZJLANsbK68jGXMN/UffaO6MhKIOS4Ksol+ocT9iqbO8jAFTkn5FwVaFtRIQq0qHZFJE1
vZhmNuNoQq58FN2Q7klLkncRckN3r6JEHBn2aK90hNPt0Cn1nOhdss3TrEAZt4w8m2SXjj0VjCIg
eWHlk4HKIr3ZRX5c8BBf6PrdNinwqZ1mO8ZT23ikTzAegi1WTPJVxMK7rJbxJzVZ61HODY5Fgizz
yc+RldOZnownLH4w0wpp8/I9PYsxaOveuHb42QY2FJ1k3ZNVUYaePRome1zgOhutbfCETmwGz0Zb
mOtEiT8WBsS+TYR1AQ0wykzilZOS3yFjMSfxplLy1fQXlHZ2X0Yva12Ybmz20Zd+FIx5iyQm2zhW
tv/i1Tlq66qP/Bdj0Po4aL2xHrk0hfEEFZ2vUSKh208EpCx71fvEXCe9/SZV0XR7yhbEVq3qlrNP
K5/vWRpM82KDiV8mFr4QxgdepwGSe+5zQJ4nuuB8gMloVBy6ccbRLcdIvhbkTuDdAmlWbm2kotnW
U24htlBNHfMKumyKdrj59fjYr+CnAGpZ/z3LAFulsDOXQKj1ZZOaBtYentXqINFQ6rBv0HT+QXgV
L8/Ohz97C8HgVDM5R7AF0p8GS+NaR4GO6qhUwmlZuh6VXgyASWiSL8GuTb9DKeJcPt7RcTGi71AG
W0eQaFybzWhyfLMpjl6mNu89dsI2Ga1iMtH9ta0h3uipd95GoC4+O3orXxs2UWPQQEI9xMQFiPs4
Y/iZW2uIfGoRGxhGzmBZm8ZMef3YIrNvP5eeR5ho4XwSfTZrLx+fEvHuEPMoI610AzWXD2tLh6tM
o+d5BRFFhikFCi6azpk4z8iOm+Wxn2C8Uhevp9TU1+MD70vvrv3s12dqrPo8tzV/9+eUrZnnxzQB
tXrBwldrXBAwUNO9OxWsUPjw2oModWPepY0s3pfF5orMHG29pgyzIG8Ye165pyXImNc1SoXlFxfu
Rrl5P21731wO+FumB50c3bsxm+UrxpbB2rDVMigrk6okOkT48tJ7w6aWtjcHNtkPY9CZnR8OZRVb
m7nt3KuDPe+c+bP/wsl0ki2tWuMhS8BiBwXy7Nce0V8EsdNUj4harX1G/bdbMGNs9DG274e0775l
Gv3loOCh81IgXn30oCVvXLPlwjZbXM3Ii2oMS7rQ+HYlMMZgqQEIUrS2BaRJv+oaeK0xY2pFt/Uw
0Q7+hoXPtZAR1x6g3Yg6KTA7SvA4zqjDq/X4ziQXv7RYaAlDbeqRNyynWwYtIhQjWpBQ6y24oE2E
+ZEaUh5RU1t75GwJ4yaeGPeVIauHAgIaJXROMGhALWs++/Xi7jQK0R+CMhnveZ8estEzvhdoXF+8
eFDujqlZdmlaJ/1hNWqiMWTPR1kykyKnN9rUqfbcZlr7whC8I4Yo7wFV+h7ka4PQMcY7xcVQ1cR/
U9VO90roZwTj/kjnOOcOYLhxJkvOpTGTubMI1uCO1znPunM/RS7ZUxjWjgPBnjfMlO2tPU1tHESK
6comBUJ3sePm2jpt+QMbSyJChFJjEai5mU9wdbxrMWkPRokCK0TmYGE78cbOuBQ5q/n9IiyoEjr4
wtGBnTlaIzLBHMMXeJwg14boDhwpq8nswgSGavBgVNVnK4Y8t+n9bon3IwS5i8yJln+OpFW/TAmU
1WISd4k9Ng8wvRDoxJ3xECG9eKxc0mILjBbebYOD8pC6hQxR0OifY3NSZ7pMT0tsOp+Gbjb3tYLX
uLenigKN81bIw9iq9caf4GuTKzdI867rCJVzSpmQGKQn+oWaoVgHV71+3yV1HSqIRejiCFUGLdCq
IBn7RIbFpFPMk4E9fYFPWkLgFoOd7Sj7h/IA4YskIs0QRThaDXY8pfdPZpV7rykO1I5HoaXfDpkY
glLX5HF0LK7qycq+KB7v56kYhiuSxS9T6zU3skPsgMxTSargKuovhEFk25Hx9OPsawLFcmbc59BD
3keh2i8zyKXmTfW0Ke5T9J/xuW+X/BgXebWRTfvZnJfoPgHwCsI0x7TgGeoy9oa1oSAMRurz09BZ
2i1pbE7YmcRSBLNb/ij6SV0aZHhhZM/mfZb246uXOtE2Lokr86VvM7KbYhcaHWmogW678uoyq73R
o8astsmga/cir5FWo7MLOVwuKXqoZ2VXVl/SoUeIWcvnaJBkzOot8eb1GCYZ12mX6a+GGR+zKesu
gBPEZ9wMeDHcfG43BjLwMNKS5Ex7BKOFVw83g9sevGHqg9xFjZvQmmHVrKUSF3yOGKoQ6JDHwghj
G0tz6Hn4aVdHcKnoaXIpJ68+mIXxKcqEG8SFUwYwxQWelz7fgrwvKIBHrgNTihCSgs+Two+WbSwa
CGIOj/CdLyyd9F9TWvdIa507z2/7xxqzIA/6CnZRlyX9Jl/UTnP78aZucwAVQ/zs6I1xrujzAnhU
IAUwrO9AgpaPaVaPNJrZfuxovUA3MIsMdafOsHfoHVoEBN0kd6VqrV1u6fOTziz8PHeW/klr+cXR
iesbVqDxkCqm6NuezAyr18e9rIaEv5pCnq1yaR4SuyzGzVx1UzjUq706mWrjNIDGvMcFQsMjco7I
sL1LDXbxGSl85AR2ObwkQ/KZJA4k70SssKEgne55lKhjMen3PHE76+QQynxQemwGoNi9nTM4nIe+
zSYHXIDuL/QVB6fdzXlicyeUPYpORY6igOvMxivxyXJ3y2IvJ+G9SJ8vPkrVPkZZ7e6INo+ykMfh
dPDgLW4B6+VAMUAiqdZ4SODPd8RDJtgg6FGc8a8IK9CTeTijcsAub5rK2vE76sYtVeJtXNab76Aa
nHcPUlyY5o69HECzYsFx3eYA8SAKi3VrxTSMCf04k0QkjJLEtTXCEQ24DLNqTDfe4A3YXQ1zG81F
vyGdcNzmqALPeVaO16XzpPXM8w1yWFVYCd1iX5V3hAlbmy6364ehVLHzQHvAWja25rd48DO2BdUk
vuZIHuOd71QVN5DOXhB7Wn4b85Cli6EupIF14TzkvkI74UX3HduAG7OQkpV3tuLPbjlW9XaxSFeL
hP8aD0b9sERTJkkySnZNPswXu6PZjB8JTYFPS4aOpg0XtC76s8KSuPcqYiMAFndPyVSemqk5S29R
28Y3G6LV6u4bhnZ9P/ZNezIAtOzb2Hthozbt3K7dMusQ9xl6KnDMY57nu0yVcXFi0DkZu9RfljmY
mCBkmxraSRaUprM8gOaRXxXwXjwhvlmMgazwOVnkUQBRjpZLPrRa+W0eVXeHyWG51ZKlTcOYDufw
1evlkxzmKncDciZFZO5LBNjaMVLOvkks9wHXzCcJOyk5V0XjRher0t+ArMgbZbORSz2uhWM+pRHn
OZvJrcyzZGUtCJv5Z8mf2ilogfvcrXChnY2Iq4XTZMvp05IIpBRW68XuXWzK5o6n37EveYJOh58q
+f/QRPq9mbMy2TzLN9AAYXNFhPNrEyn2p4GJB/tat0XnOllUokRKmE/L7Hbf/dZI93/9fvbv/Rym
4ch4bZOxnw5+43cfa5GMM2K+rj5UZetf+oSte8fC/JZrPc51sx6+JYUuxDUevcFi4ORY0bzpANOU
N5mdFax83NghXC/R3iInMq6l5izy1KK2ehmT3g/HvGYDSDt79e0xKPuux7rlU9Azin40HQ2oa6Py
9pAOeHt6mdlvtT1O/WNn+Ha3W3pMRB3BK8gnvzD5lhg6PUXBFke2xV4/phbJWTGeSteSrwQadN+5
ZKp3bxmrR4sghC7om46fd0xdvuolIFVyFJWrrWunToFlaNH9onVDR44AhcPei2sgwvxgeytqaTj7
NjEcFXbY8F8/auHSaYz/ClSGlFp3bbzLiFORI9Cc+e2k5+yQI6fT64PNVIJKM82oDegiU6799dle
X+gXzfb6Rr4j2AbA86Ff+OvVRRSV0BosegfizTnF0ivLsK8azg/3nnjrUqaW1IaKIgRmtnz9b9/d
Q5fuQ+wSq9Ttd2aXRDvpEtKL6TKT5pMzTd4WFfnM/rFoD7XSeFcA8xQB2oQTMvjrNzd+xV+sBxlp
LwpydH4u8+ffvzvsKA18Q1sfmKLx6uMUD+LGzRvzqco6ymZhOHz5Ucz1uY8le1QAgQOFXxW7xQHu
1Z8IjP+1N/+mvbn65n86df/GAdi8FYy929/6m//4rX9KjFBsGzD9oNevpFIKyn9JHAxT/IEfQdcR
HhHKCCngX+3NVeJgkD/OZbBSAIw1qvGfEiOi2KGiwHn7M4v9v5I4/H6p6eA9kabCDKAbj6pbrGvu
T93NfiHlpxkGdWXczQI4EeOE8DCDnZS704htyJ5PmRpBOul63r/2tRifc8HuJ+j8qvn009H7D08U
41c0ob1+Gu43IFKu0FF4OOuN8dOngZZEdkwyAMRoKuMKqGBdXOgLAXUamXRxJ4jh1R0lfYy29Gj9
NFnL5R8tnSs26Ger737f67e8RjJszaIwnlE0eMae50b0g2gxQ+3++hN/8IB+WqY+PjEiKW5V6nz9
3yiRSE0Tzu3cXy2QTDE79aV4pkLyCLXBp28DDlVGhrmdAcSyAmOCOdetfTm2mC/ase6/J6rrjA3F
KRVHn9KP41lGY8pt7TwO6X0ld/DaTmXns2l2dd1/6ZLmjE4LxzKZBM4NitGx/Jsn7b+fBhCcOooS
hBxEs/0OQQLnEE+aLLrrR7OwjhHuoMVAXMYWaFB3GHL9RxkZxee/Ppi/Pd91THmrf4EVj2uR/1s/
1k9nH51+LFBSVtfKW4yrkSfDtQIFnnpR8vLX7/Tbw+XjnXzkPDy/cB5ReP36ThLf4NK0SX31pC7e
8CXQdEPRPJu475NQbwYahtQ0jMszElHKv7tofgV4YTuEX62zf4HK6zisDr+9PcMGJgNVmV7dJrff
yNflAVesn8Feyi50WtKsZ51Tv5+KBvt5k9fuj77wu+PEBI2prkVQnQWDK98Q61A+W600rW3izfMP
qY1yq6PadTe2Xws4/BbcpL97Pv37ifIYq5kGgCZTcK+ypv18onRnsCvbjrQbStzyjcgnXM2GRta2
QOg8V/EJ32r+NfZo5qmlSYinESrFljG67727LIhzE3AOxM+NP8AKAOIATO/+DZUOqimf4udbk1kj
DCkiLVdSH3fnOtj56XJyWi/V26S3bjLQFZHv0YNM1sY2LtddPxKe0qpGv8ckbw+kxiUwR4xq35mk
sxRCmpu8aMoHWRAwwTB8ij9NWVkfse31xJU18pmkEdipYMjIW8iQXqc9vqogYmJxnaTW3TbaYoVx
bPhMvJeIXR0+/PJgO33xYGbxXTxXlqKZ5DZX5MJPvUne5tYZURAZ6WyyNohhIdFo8rIL6HbvNWIT
ekpQ9l8WKl1/M+kJHhQOR3rEGj+XwQSuYmuQNrVdMvWNqqB/pPXhYlstEZdHqNWPlCHmU5MYE2Ez
rmbQDU/y6Csyi3YM0qrRvgylW25pg5tHstrk0Wj84nsKM4773irzxxTOFsVfI+ITxIxhM3Mc9sDy
/NtmKhXhYm2zMwxlIKVCnRdv2Ld4DY51tPElnOPtIP3bhEBztEuE2R541JjTptKzlQ/rFp9VqSdn
k4CIR9vq7f1ASLeJoqFc3jynbkNYEcin0LDEO00p/Y08m+m9iyWy1sXs9QG9mTnGO9VnNTfHNIVz
POL9bHHV4Q62ykPFj2LUFm3NgS5HsFzgBMiYiiaXPo2tGC30NEPBP1flvkUSEQtECvcTPEAoQq1e
wOMl+W1nUad1e2W56uIghy2i+2Fq6JighEdi0X6nM2eay2s34acsE+YrLOX1N5PIq95q6Z1QPOjX
Pu+REJx8ZOn70SfW7Vi26wAgo5P+qLswbLLZorU+cA5g5jREtHK6mAuQ9RLxPOyLfGpCJwewscFd
bkS3KD4cF9zH7E7JlkhGvwe4heyEDmZUG92EKsbWdo6WZNHtyK3jkH4AqoQLzsq7clcVaYuDtuHh
FYUK4clGi0BZ2cEc6ZXYwPtjxpT4A9MZjP+Mrjri8/KdXcUlfZTFZsWsiCofNmVCKRpgnY67uy7V
2LbXceq9a8OIbmer12a/TwV9iiub3Dg6VRaMBjvbVOQhLPOh01ndklCCNyyRCo7M4fy2q9LdTEts
Puhdh5wIXeY6q4O4UMDhaHCyr4XEJ1iHzLrgOrNF5n+6dltkuoZADILMpwxZWnm0WnoqYZ70zgMa
McvaZURBGedkSjpki25iJv0ejaGsHnkYW5iuGB7tBsknCOsebWBI05LEDYYocropvZlLW+NWabc0
iIdTiyyV7l6E4HqVCHE6U7djf1ItmbX8IEXAd7YeH6DcWjNZXUdcX6CPUzd30O4hedqmdRptlyGi
N0dDX/p3GS0SsSH8jdqxhK6rnfWoEDtDRjEmdVBCMjSg+dbHJCXiOcx9kWAm5ucCwwemw+UTWw2q
slT74ONrYNznetZwkBO/ekX2lC6MhJgUWk9zMZnD1ZFQj6D0NP2NPaD73scdDU8SukqLoxUR51y9
EhtWJacGTZjadZO9pGfs4/2ToGv6ZitacoGHOBEjd6UYiNA0ZmpXDsRybAvCVRg4TxGxGmnDKHBi
Z5HF2fjY2c70VUKBOowu0zUaHuswtfIiXscu6kztYP2QGqKkJe47CHZPRq/xExMSdw867uyqkGDf
LD20yjSnY+UiTbtNNdcHGrBOxqssY4zpFl3S3amZceZGbybOTTJVfLCalr1x5gnmv6As4OouWSXb
rWf4qj72nR+Zd1k75PmD6aHjOSoBJvumV/26+QStc2fnGpV3PZW8dV0vTPwAxfbLXs/d9cuvH31i
feJzydK4gq3iWwyNzaFaQxgJoc2hGGxkQYbJfdW63PLtwK4g5t9YU0HCJreNIT5iVmSic7qnVg03
JRK6Lkj1oVE7RWSAFdLwY8LM39f5FA/wYaN8Y90nA5V9iUzLP3ljmnpMnO2c64KIvrcJzicD05ax
utUrvTvHbHOzcy2rPHv0eFrsu0o3ro0fN6+kwAOkSUSSmqfai/3hHCV1PG7n1m3wyruztcdhPeUb
hJPzt7zI7Ts1rN2CRp/H/NPklHF3KCOtfJ8Xf11DYOHTuQEDb4UpUOduJ53S/6TpUbkrJ4nh0hUs
c3M7JQ8p+edndFcZIySzNWOWPZtWOakH/gvDqzEO4bGs417yaPyjqGqj+VGyIOP8N7ikwmldsUNK
a46oGpcx5CFDE9FoBwZRpKVANioSa9TZejfZl9Yf/SeNpEzjtPh9a3zvu2qGMsscaDymEwJZZglG
smzEFDvxUVoSsrOW+w6kzHHsb9TsFo/ZSB6I53bMTdVoH5bJ4eTkutEte0miTX1TQey5aL2OXA7r
dzmeY/LGSGW1uzJ5YidCB8pfSbMsnQy486SbOoBkowdHK5qbxyJujPSzUYMLY5TNDmx+RmiIsCEh
/7UNE6Lf4pMWyelrEuvauClcRMVAtnTjXnVaxMR6aOAxp8vARQpCJLPuFLNy+1o6kk5pg1DYuREG
wLbNzO6mC5GHctYmWrEMFRa3ZO3oOpDDyiLocyxMr8XVhc4iyIViLD5HM8Qx8B5O82myZ+MpS1qu
NZ50/gvXetndVX5lsMCa0s92HgOdKVDDq8kUxTPIPxjdZ9usmgkddNyLG8BgpFE3EQBtHu5c0SFo
Vs4mhcOsLqnV5/XFbWVi3ZlKLxyarbXP91JKi2/yVpPTFl46awa7saG/KYqIz98S5rTrEi9PtnDx
9eNMIGFLUqzjIiWIEvd/bpF/gBH/ppNCD29lXv7fQrFjUaRVnf5qgf3HL/3ZSfHcP1bqO9USSSQY
QtaeyJ9mEXiK9A5wXXm4P3CNrAXV/7fF03qhoUZPjGrvwzH/z04Kllj0ZR71OREnPg2a/0YoRqPi
13oDjwhYcN+mBicFBmfKb+Vr6qTQSo0uOanG4OqZJOW/nc3OWTYuuxAaAWIrhozSOW+AzvUEMEcb
ffRstY27vm4OLbjyaOPVhXPCZCmY+Iz1MgW9rqv7wRKl2BsM2LX7nAjAT3SxkUThkoiRtCIVYZGA
NnhBXeM1QQGNzAyGUl8QV9WDc/FJq6+Jum6X42IsTMGqrEb/VLhWGxKYpSD2TXWEFzeSIxIarfkK
Ccj9xjAKNj2ykDBedKQl3P59t5np0duEO0/CvPhmn2w7v3RuJvrFQTkOD11hagxdDCsOsFUgnkZH
lT7KLJvv0dz01zY2YVJnqKxDV9WEZcHmYTdT2XrsBU4mHwpbjnteHiI+MJZDPDn+yZQt24wEJ2mK
sRL5T1qz97TZOHVJzsGcEGJtFUwdDBau+YlpnBmkVls8GqZCTJyIL/E4y1sbk+62WizrbjCz9jjW
s9gmhnmXOEu3tfHFhdqcOmhR4QFZrlZcEfA+2DptfbtAmRNI5SbfHLCse0FswwavS342yrLASaea
B6B2LoedOJwbuvTiSoSYxWcbluGiT2Fj1vU1km35no2OTyUjcCXbqbeJW7d7MB3/mx1F0OUQCW7Y
phNJTqsnSOzlky8wlEC8ZY5e2Cf0NWhV2N09Zm1nPVjKV2dgB9Nd2unNvcyTr5lJKpJdO9OWYvFc
6Pa8tQfk744ZiaB1pIZzT5WPRZuXmyqnz2NaOSUFR4QHYX7fEip01VSOzZU79jknzD0QnamuM1jm
LSNS1OkkIGw1ZH3bFZz5tHgu0OrCWzcfGYoHXjbL2lCX0jhbFCanWR++F/z8LZ3s4t4dKx77s4r8
Bze15b2HtTZY2iiLAhkvy5XtKOB6OWrwlFS9X7ShetBNrmjXGfoLVQbag8IMZAtk0eCyv6mVtbyO
KCtTNDR9chJZYmyloIQPLGsU24b48v2QRZSOzXB2QI2e9MS5IcaucYMFGWbQ1MCmvExpB/w6JIF0
XINbpVNYD9EaZrn0LxrIr6RbHrx01neRexbj6nNpqs8zed93idXean3xYswY3P1CPKBsLMLKk986
RrgrevVltpIqwE7ypXTh9q5BQfOmTE3sRrC9qvVMzd+1OKIBCyssWAb9kxiYp45ANg9yGrWbiYlF
iFQhJlRbvLIYdrcmI+4dlkcmwXls8/jqxItwVqMlRCiylVsdqrLJbaWd3CghIiI1X0c3asLBLdt9
4TbmMetOS59eevwAAeaUAPrZtYrIJBDIDLRWlFuAhDz1J5nu8ilTG4G254GdeXGP1Ts+jhmHGTun
dWSeou6JKF72FXZpOgmS/UCu2EO04wmp33RsZ5w024ly9H4S/ctAT/agkRZ9ndhmrDbTGmWq/lhl
GnyabWO0ZnY3R5NVoo1hW9J6X6GQ2KHjLP5TZs1yJ9C2YJVLo7vZ8tJbO+neKiHF0SZBE3iT8ebI
0UaN0er9l67lK+tlIretLMxzXFTljjYdl7QeQ9Yr0cwUc1LczSy7QaJY72jK1TXal/nLMvhY5yPW
ZzpHANhnNX8hMJJ9UJnqzWPTqsdKZ2+M76W8rctE0Kz2i0HegfUCNy0pMNkaCxdsmM0es1uy+gjz
ktDjtOqLLbtt/6HP3HdJBvGGqbqxmxIPaB6JF/jMwRwgYHcq8N3I8stB4bNA8zMEMnW0nbEkwG/N
vtzNCXw/Fnc5FQqFBCNGQ5DLC1QVG14y8GzRmm+5RkoWm/hswAeRTKZzm7foVwJcFt4hH7xsuSjR
OveKB/aj1UbcIjkDMP/Y9qP9uTPS9pQsJZthhgf2156rP90YFJrJhgGlKyjJpPvQFJqHCIGw0lPN
pItqMdJ2vZ9V8QF903FmHHqbFEPx6GkkNQQtFsE93SguXH+ZkleJUZJ6TpQHI42Tt5WVgybOa3HR
xXMvLrHFfJniQELGXSaA9KP0uD+scYQnqhbtXrK0v1e50KeAscd0049ddzcrE3ckbXiIkthyCBPP
7IE2nFDL8EmPrOatafX0lWdyjIexHG46aylvIan57zrclGWbIEF+ICho/KSxT76WOn4zwyl+kF3q
fLcJzaYPmFjNAENvLMLYF+nRrsdjyWq76dg/zNu5aL0y8OGu4G3OEu9lGGf7Ujhd8V3L9Cw6lZiu
V09lOt1HjXBeeI74oVRLvBvm2dQ2tUscL3BgA6ZTy972W56mvmAxQpLq59V4p9xG56qcE+0O7BXB
NSa5Xa/ZHOVXq5Ak049RD3PB9Mvl6A9N/l30Tf4gp+oRHRZGIhwT0TE36KHQgedmBU3W3C4N3rUN
5QeqTAB/EcJB5GQ3ErHKqw3040fkJc0XjxSoXQUnEChv7Md+oJpZO7VGNt5VNutNYKFk/yb0ubul
lMWuY2kgBAd3logItEl+8WNVIX+HG3KUBmLIbZZmzQwntMw+NV4qRODVVv+AoZN0Yk1ZzdUBXXvk
nkuzPdJdOUPWYjbFJ/dDy23118jvIxFWqZ5jIRo12or/j70z620bSbvwXwn6XgL3ZYAe4NPiNc7i
JM5yIyi2mpu4kxKpXz9PiZQjyUrSDoNviEHzqju2S1Kp6l3POe9S825ndiKdpyo601FZRv4IkLfP
yCTXh1Elr8KxGijMwFgX6ZVMqWhiJJo0qVfQ6pa0TCgHJyDtEfeappKejg0fcpvuUhdAETV5i1pG
MQHKYr9kihtqfuYsLiaV6SeXNKkYeBUyr+NzkPmFiYJfSe+HgcXxJ8ijSTQtNBtkT+Knm4VBAHXD
LG0GyCjGV4bg2R9MNwrn6HDHZxDxVssJJn5G1RHUAlKOdoBF1Jm6femZknljo6vxZaVny4vETRh0
qjg6HLdardWv5jpzr4uZrN6hbO2SwoWq0I3NVmgLxBDRwBzwn8GmDKwLH93tW6SQ0hXUAleer2yI
qwkquF8cbVa81e2CIpNfKdLnksHscHqldclZknIBkjHlBztl3uSUKQ4O0tuxP/vk2UX0AQ6UkZ+p
kVtdl3lZn698Rn1NNkiqoPKhBpe+E7yRSEo/pZH5ykHrI3bD1XhlDUg9GfAS1YX9Vits6VVpag6i
vmhxgMlNlNfGktjQkh3zHBIwJDU9W2lfbRPaL7KuiXNH38esR2gFahTIgADXYzlHJgHSrvMqL5TN
dI1mzaXiL1fnG00vJhsgOmelJJUvQZFMjRKQKtjAkp5UiYQC806QhVzlEQwDJBA+OBA8vqL/MmOa
FqTLEd8mpLGEUv6Nq1QgIQmzgD/NdInCYAYsGJSx5j8kkg1ejoJDNEoG7hLToq5v4lnqflzOquV7
T5dcIILQJjN5Vr7MkoqWAuLg1nWQhfbYkYgRmQZ8ZW2AGFElS8sLy7NhWTAeN/iUW6acjdzZGh0r
19MLpmUkijFNZ5vNdTCQk6s14J6XfMLlSwXZ3PvZxivOGAZTIGCVMsnYVqPLdOmoE8bbfkwY3lCO
aQxlc8qK5hsVmNaCImZ2uU39/sEb/CRLBktFUvn9JHk3rOBF/NcLejtl+PWQWdX8/Y5YRXoroZuA
KhQtXJwLXbyduII5lIEXIFFCMZzmmNA92RGrLHSiEESCFAjqQDNhTz0iD6whXlZV+CHzIJ9LrHqq
lSiBfQDQRRuUJqQqPvl+e66WI3xYXUkXAWo9ofPXkqFEVT279EWPY828Nk+6yqXZ1J6Vn+RgMPLV
vGHt3Vf/chYoBy0RcIxeRGX4JiaGyv/8QwhW7HcIwdlIvDQdWOZN0qbaTu3Y6xDGumEkloVEeZzV
0quZ9qmmY5mvgimBoRMoTPAqUqE+RDSgLWc3SeL454wMijATnzUM4caFNk1xSaLe7sUW8U0wSkxq
pa5BxqSvRpBWJ1QmYTwl91oV8ktw3CPGdQVffBj34j9rnBoD0T7kG0aLh/koH0xr3b7Q8LoozwXG
S4jkEUoqUkGINiDhUycSmVmtRnc1Mm0ZZ+KiMqxRSLqtKeq1U9LO8vwNBhLfby1RPiAy0nVcm1qo
+TQPXkJqeAvfooS4xsyHgV28NezPsjqY5o453+S8g9CHi2GoY80wGeFug1x1AecuJyviGMrgt9Vg
9t5P19mUztF0VSRfSlQ0zr1l+cbJzWtfjr5unHJc+ME4NdbLc2acW6N1gQC2GkX3YaVJ54FPJFFL
6/tIWHADRXgAwDqSGMk4MXJebHPmBeprJ/Sd8T/GJSq8ov6JcTG3go3fNy4YlDibPxzIJTV/s4My
SaCSNIGK49KgviSqbK1BgX+JJotBxYlC37YC92hQNBkok8K4PIAWwtIIM7RXgLNlBXMCs1JF2tx+
TgHuuP6GuqllQV8EzsHLocEqbvvebRaJnTRj0OK11Qhwgayy6vJTtrK3Gl2NYleAoIzLLc5hOOsv
VZoQ66kTwo83ixHFIS1xrmiAWoF6E0Gskgy0BQqK5+CUrWXm5edl4BfV7Dyw0FbzoK5sJSgJlXyG
KKI4xmt9kMCEphtnhOpSiboR8eRW7GhNjYRMlQxnsELYIrxSAeHQDmiUklLmcEifla2EUkwwgZ4S
UaAYf2tpDE96a7lVie6S5yEqgX45zENEA+As0aQTeWrJ1Pl6RHFwFowdPaax22A+/nHJP7k1NPeF
W/j+tXkXl4X7YjIP4mJ+wHJu/rC9O7YxBDSLWCJ+Fd7yfvEakVE0XcG4asxdM5V9pTFNH8La4ILg
oCxQz9+uDgBBjSoryDMA2IYkA1B9htAYB/fQE0q0fHT4fzKqk1hq5GIP7w7wYqBes3RwrWmMpgD7
y1B7LdMvwyWzts2EzIeZa8qtujRW51asbaYyVSmkaSx3AlNu/b4OGO6p5uhxyWlBFcGTVtSafD8a
04fzodtG7jQonFuEjS60AHrGTMuWY02L7tZl8GataLBmQIvQQWOamGxQZJqR99J1pjSXa8ysGaXa
UnkHANgdEcAi66U64SttvcrfR6qNsrhZaJO6zJYP0oDxFpb6wY/9v9REyFDOyrc1CL1bPzb083St
a8gx+mV4i5Msr+LESq8RCFkVJKthcL5SN97EX0YV6Z9B2c6pwqnvb5hKw5RElCYhLPpBvDEmDtsJ
bQ1eGswBJj+sqioh2atSRhsyKaa+2EiZNJUYPTsGL6S/lDLrgrGutwnATzyxLd+EAcSbWRVO/MpG
bQL1Q4AJQT1KU4vpZVLC5bZpDFoRAXzqMB/MQ1vTCaDA8WWF11TxgzNTH5hXoe/TwYzJBUsKTGcV
oPzooooIvcZ6DvmWUsW7VI/Sybp271B9Vj4wLM6giW2uPkdyrIzcPLUnUi10OpOsVuCcxS5okHE6
cGXpehXN1M27KFMDJNa8dWwN6OxWDHZFsZe5w2elkfvgWqI434wlHYDoaEBJoWDMHC1lxrpZrygF
SCJ3S6m1oJeTrs9DpFQuEEyvzqlqM9/HkzU01cOouIWdJBVAaQahyyDoTa6CiHQw1WYA6M2XKy+Y
DoINehHFyoaO4Zda8IqavZoMJoOwqpwNjPBsk2U3zOX0SKfQ0cdt6CMWyk17nKzQwY6ohUaFkX2O
lZl+m22StReM7BwapE9ExVgJn+JLEYSMy4gtE3qXuVmt1mf2zJXg0Wob5NhvbRADtfEBreJcejeA
mWDB37T9JSmZ4mD4Ge6gW1YFMyMwYjqUN2sPdGt6Rmc2IodaSvLH2Eqqt+sq3ZDE+1EqRhjLgJcQ
760mHl2w2XhQ5nBfvXo1uHMD3QsmCk3XelQYYcVcDsQKRiA1HvSNkzJsPlVmt9TVB8jzmDpzPGD0
u3cz6CThq4EPGGAcMtbo9Wa1NlZnSxRzQK5BQo5GMvCYK+ZluaicLQd0g03VGZNo1+8yGqAORZqs
+hh4guCkp4b6JXU15lw4ofM6dev0tZF61rRYJYgqAQ5Zn/MGpJuNhGhS6KRUGCOGDjFTNHlj5Fl0
xwwoxpKagBmAW9U+zD/ChoyU259dgqSdXVoJlaCRnhfMv3OKij7TgAFiI0mGd1SsNkFIzU4t6pFM
43/qSnlxC7AoeoPHc85NBm+5kH9e2/7KeT9bJtU1xEuF6YcDZ/P5fyuMbD27wKxPt+Hh23KR1beL
nFGtj+PjxE+32dH7+Nd+aed0Ti/UDs37iYsFRir4FQcudvumtu/4R2ss58S95QMT+WR7aMhEgKiB
/PFiiRpf++8DWdeHCFvDppA0xEJwcftf8+m33WzSjz/a3/mdH731pmt++fDnHyohBo6908dX5aHQ
8yHC4NK3n3J/F2x7CDyLUSQMA9g+TUizd0a+dwr+v3YB9qB0rCTz3EOgKoxVREJGQy791C6gJ4PE
I2E19JrtAyKYbe/RLiCz8WTy5C/sgklHxYRq0j6HN8LiqjD3A4IRWy6e5u71aReQ92y+mqaU83hL
n2EQCJCZ28J3baIyJR7u/f6NQHrUoP4Ek4ZQt1+HgBTaQpCrm0Gwh4BzyYH1b0d9/+NbxpD8nWxZ
bQ9BY4F6dAhO6Ms+9yZQetBNXYYuBSjn1BlQhibi9U1ptF9n4ESx5rmfXhWVXAvJKuH7Tnx6WcIz
QiOj9tq3G0AT7Yms2HM/Pl8+qC5YWdSrtg8ub/8GYAB0Ktxk3q2d7N0u4MufSJw/dxcUa6gz/leG
znXyEFiijgBRRkFTe/v0bxeofBw3RZ67C9RRBNOKPkP7XWPz98+CYQ/huVGdhMq0fZpIpEfWkICm
q0ckOhLXSlGUo0+PL2CLCQ+lNjiEztUva0hYJNpH3TyiNVSpMwtGbXPSWXD/DNjcBIh3Jt3L5gz0
ziOi4yXqcp12AYF0WaUtqKund8HUkFyksCi1m2D37ybY2KqOu8CAdeRjiXypdjbP0VmQh0jHW4pC
v3P79G4XBPOy81lQCBCAPjNkrPmURx5SlsyhcB1w19tt6JtdaJVEO90IpnlgXCjLG6J3xHO0C6Y1
pIcOzxs+9PbpnYdU6DR0tY6agYekP0ef4WScwPwpmTYEAUnzSj1yjcytbGo6v54sqnQvyZgN0aZs
nkN7YOqUV8S4CbkNJvvnG2jtd46SpCHTZnQxuabZhKObQKzIT1SiRXQGxNO/mwCIo7NvICuiF0cr
u/mQx4UDG3shJtAgfvN4VnoWLTEZpQnhfv1GiNRZQQvZNI1mG46jJXuIAxXVxNZe/LduxH1cRoWo
azteHO33XxXtb5YTj1b4VlPGKlAg0unCfzvvBxEjVgNiIh3YvmYNKmU+LnE3/4j/07acqjY7OM4e
JCrvGAU6yM1J6Z9VoNrZ1SoQNzNyRAQCp62CaQ5hn4Go27OdPbMKyLR19ZMUVRHDQrZkVzVkW/dv
BH6SEwcQCL2N7dO70vIpOMezqwnINgGAAhLUeoCjG8E9GOKNCafaIlaPgiVglgKA1c0i6NQLMAbo
T530DdQThPKKQf29+XnvWm6ACYTMf6dd0LQhUDhcoFDoEs9RtCQj/GUwswCdrv+Wb5w/hF60wwwf
+MYTwxOfewtUbgECAqastRHCkS2QJWNIRxa/IHCC/bKFWMIn43if/fktKqfgtYTJ3z58yn1baFNv
sogPiCCa89Gk6z2yBQpGrKtHUImWVQ65rrY5w5EtNO0hip2qZTAhePv0zyPoUMO72gKo6UAxIZ5/
xyMoEpUUetO74mPvbgQY/O7RgUp0YJEnU5xqnsMbQYufXSBtoOvUN4uAvxZ8/W4egXE1FtsIwrM5
60cWUXScyKfgxcE7EE/vSik0SZTmgv565kjWJFTX+JztLhxljrJMYw6I9pY/0jO/gEUUWofdTgG2
ACwOXg9SyfY5ugVEhxCnKaR9qz33yzuKGLlrLUnFFqDhSITwLSvc946WyKfA4XAamk3qnV8AINNC
QzrcBVrwlFGIAA7PgGlQSYP48Fg5aILRPsUGfC9dLQERsgX+RshrNt/xUYRs6cAvMLvIM/b1DAiS
XHd7QG9VVFUb/KGomu7fBEGdoTMtK6iC980rnlLteW6cLDqO5EjUydqawNFdAI7GyxiqkEZunr7t
AlTtroeAJhPj7agfMYdw+xwlC9w2qmgmFdddNtm3TSCmaVs/v24OMQiIuqN7qx/dARPgJpEHmk6t
z+xdxizDAOtoCEiYsfj0lHfFsaNUaRsYCTQS6MzdGelXYEA9y+ocGNA+UUw6FHpbTn7qFBQL/W8q
FM1N6d1RIFVQO58FgmQxRuExbT7aBXhYFI/Im6E09vQsAKfveCEMesrgsU10uBvDj/878Iy6MlRM
4F+kVH0zhwjfdi0aYA/oJlMf+g78QgCSIPfppMw9vQlQ58U01G7pElVSjD6M4vYQPA0PTIgL+ODe
AhRR8+9cOoBZbdJyNrXTQaKt0ooErwRXtDkLz0iX/kZW8cgHGrve8mHLBPIW+SnC0Pd+YUcTefrz
lgQjmC6iJXvwi4IY1Lx2Q4cR///vg6r1lpyx98MdWWP7Ou2ftx/w6UsfvNbuU+3+8cJbZPPs3mVW
oSDPt2/z1TyETfR/y/nXeTjfL5mTxhK0fHsnf/5x8D73bsFPFs6Do3WFHe28buZt4uhw4W3E0n3h
YB7l83z3FsXX2Ni+riv/cHbK9/UMHo3Nj7b5B1IGnVeOosV94d2Xxf6WNGSFrlsyWSzn63m22F+5
QTd1XtnLi8y7L34iHNNxc84QkPAeDk9hg2Hv+v7PFzFzxA9XprmI8+m68gU77nm7dbbHu6Ejdl34
8mHuHmhptE3Hzuv+QCi34/d3GT148yMr0nCROr/peH345TU+s+uy109tU9PZ67wwC5T3QX1wLprs
p+vSL+PSy59scwNq7rr2zdyLDqwHmM3f4V5u5lm9nEcP+9vR1ke7v+U8n9+7Zb4oigMvgwqFIAF2
Xt+7R253fggNa4qb3ZfGF+RHsh8tGLf72jlDUXMvSQ5sU8sP/R2rx2V2vLRAEXdeOo6KIxvCEDtR
Re268qvF12x+FD1RTRFQx+5Lr+aHfqtN8rsvvH5xMQ+THLmMg4vZ9ht/x/pXiyxf1LtN2MbZDVHk
dyx+s6i8+wM3BgtFsNJ+x+KfGTK8W6l936IJ3XnpOEORZzzPYiTlD9xOi3j4PS/wVPKnbR92Xf61
6x3ueIPt7rxssCQiOcxqlAYw3XnpbIHU3u6b236VDZ6g68JvFlGUIxI/PxqxqDSQzq7L37rxw+LF
Zf7EtzX8067LN9JQpw5i22L9PS/w9CC2KMeuy79n9xd5vjiwXC2CsPva1WFW2cpgdF33QzF39w9i
C2nouuzdIgvxbAcrNx2Rziuj9OodHe+W19R16Y9z/E7kFIdXk06bADx1XnyRFy/uTr35BnTeeX0v
v4+j3DswK23FsfPadQwy0tltgjBYLaHuxyufqjQ96oc8rT/tNGJO/dlhcU38xv1yMc/+/R8AAAD/
/w==</cx:binary>
              </cx:geoCache>
            </cx:geography>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_xlchart.v2.18</cx:f>
      </cx:numDim>
    </cx:data>
  </cx:chartData>
  <cx:chart>
    <cx:plotArea>
      <cx:plotAreaRegion>
        <cx:series layoutId="funnel" uniqueId="{FB1F3871-A66B-4E19-93B7-551B9EC39E40}">
          <cx:tx>
            <cx:txData>
              <cx:f>_xlchart.v2.17</cx:f>
              <cx:v>Count of Frequency of Purchases</cx:v>
            </cx:txData>
          </cx:tx>
          <cx:spPr>
            <a:solidFill>
              <a:schemeClr val="accent4">
                <a:lumMod val="50000"/>
              </a:schemeClr>
            </a:solidFill>
          </cx:spPr>
          <cx:dataPt idx="1">
            <cx:spPr>
              <a:solidFill>
                <a:srgbClr val="FFC000">
                  <a:lumMod val="75000"/>
                </a:srgbClr>
              </a:solidFill>
            </cx:spPr>
          </cx:dataPt>
          <cx:dataPt idx="2">
            <cx:spPr>
              <a:solidFill>
                <a:srgbClr val="FFC000">
                  <a:lumMod val="60000"/>
                  <a:lumOff val="40000"/>
                </a:srgbClr>
              </a:solidFill>
            </cx:spPr>
          </cx:dataPt>
          <cx:dataPt idx="3">
            <cx:spPr>
              <a:solidFill>
                <a:srgbClr val="FFC000">
                  <a:lumMod val="40000"/>
                  <a:lumOff val="60000"/>
                </a:srgbClr>
              </a:solidFill>
            </cx:spPr>
          </cx:dataPt>
          <cx:dataLabels>
            <cx:numFmt formatCode="General" sourceLinked="0"/>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separator>, </cx:separator>
          </cx:dataLabels>
          <cx:dataId val="0"/>
        </cx:series>
      </cx:plotAreaRegion>
      <cx:axis id="0">
        <cx:catScaling gapWidth="0.0599999987"/>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f>_xlchart.v5.21</cx:nf>
      </cx:numDim>
    </cx:data>
  </cx:chartData>
  <cx:chart>
    <cx:plotArea>
      <cx:plotAreaRegion>
        <cx:series layoutId="regionMap" uniqueId="{2C7DC38D-9EC9-40D7-88C5-8F1EBA99E184}">
          <cx:tx>
            <cx:txData>
              <cx:f>_xlchart.v5.21</cx:f>
              <cx:v>Count of Discount Applied</cx:v>
            </cx:txData>
          </cx:tx>
          <cx:dataLabels>
            <cx:visibility seriesName="0" categoryName="0" value="1"/>
          </cx:dataLabels>
          <cx:dataId val="0"/>
          <cx:layoutPr>
            <cx:geography cultureLanguage="en-US" cultureRegion="IN" attribution="Powered by Bing">
              <cx:geoCache provider="{E9337A44-BEBE-4D9F-B70C-5C5E7DAFC167}">
                <cx:binary>1H1pb9y40u5fCfL5yiPu5ME7LzBUr97ieEkm+SK0l2jfSO2//lbHdmJrOrEPxhcX3QkQOGpaJT6s
7aki9T83/X9u0ruNeddnaW7/c9P/+T6s6/I/f/xhb8K7bGMPsujGFLb4Vh/cFNkfxbdv0c3dH7dm
00V58Ad2Ef3jJtyY+q5//7//A78tuCuOi5tNHRX5x+bODOd3tklr+5trOy+929xmUT6LbG2imxr9
+d4r8vzupo5umvr9u7u8jurhcijv/nz/7Ivv3/0x/XX/uPW7FKSrm1sYS9EBEwwxQpj7/YPev0uL
PHi47Ah8IIjEEmH2eNPTTQYDXynNd1k2t7fmzlp4ou//TgY/Ex+uXb5/d1M0eb2duQAm8c/3V3lU
392+u6g39Z19/y6yhXf/Ba/YPsPVxfeH/uP53P/v/0z+A6Zh8j9P4JnO2UuX/oHOX+nmepNtHifp
3yNDYOY5pxhj8RwSyQ8kdQnBLlb3n8eb3iPzCkl2o/Jj4ASRv473FRGbvCEgnB4gSqlwsXs/7fQ5
LojhAyyUpBypfyDygiS/BOT7uCkeR3uJx9EmtxtQ37cyXUQeUEkFVkLsNF1KHhDpIukSdo8X6NH9
ve/15GV5dqPyOG6CyhFYoT20W16RFmZzWzzOzRsYLnmglGTMpXgnLshlB4wKSTh5vOmjS3lZlN2Q
/HyICSjeh70E5S8TjUX+hraL0AOsCAY/Tn/owlM3jxA6AGfDFGf8MQx4qiuvEGg3Mj8GToD56+ue
ApO8tRWjBxLUxSXowUrJ515F4QNKFGKMyXttmsRhf5mXJfoVNI8jp9ic7yU23iaNvhUmj95Sb8QB
ZpRzhdRuW4bUAUcCC0TRrljsdTLtxufp2AlC3l97idDsLt10G3P3aPbfwNeoA9eVguNHHw+R11O7
JtgB5ZJTgkDJtp+J9rxGot3o/Bw5wWY230tsFuB7o9s3VB0sD5hiDFFyrzkueg6NBMMmBaFYPnxh
Eg28QqDdyPwYOAFmsZ9pzPKuMMGb2jR8wCmk9FShnTZNkgNIc4ig7oPHmQDzCoF2A/Nj4ASY5X5a
sxXYsih6O1v23ZWAMXMJf64p4PwPGBbbcJp+Rww06Wlw9rIgu/F4HDeBY7XeSwP2ObI3RW6j/HFy
/r13ofSAE/AZhD9k/BPvIhWQYxiMnNptwl4l0m5sngydwPN5P+FZ327CN0wyARoilSvwY9w1CZsR
AuwAFyHdict/UZDdgDwMm4Cxnu2Frvyel3hKyDz75n/JJRN1wIBsEeA77h0LOI6nwZiCYA1t0371
kIQCgfbUjk1o3l+LtRuhyfBnT7IfHPI6TaO8iOzjtLyBBXMPEKgITPrDlP/TgiEqOWHyIfuE608h
eY1Eu9H4OXKqMvsZhq3z22jzppSMOoCsUlH5mNhPtAVofqBrhALa5l6bpnbsZYF+gczjwCkwp3th
y55JDWWxddG9YdZC8YErKAcjdh9quRNUFAEb57ocPYRiLsRqzxTmBWl+Acn3Uc+eDB5sP8PiI5iO
5iYZHufl3xsxIrbhL5acPRS8Jr5eMtAUIQRBD2HYRFNeI9FuXH6OnGBz9GUvdeXsLs/tkLabNyXJ
qAsUJnBkD+miO830hTiQRMptneaehAH8nurMa6XajdHz0ROczvZTh46LJrJv7G7cAyUh4edQnbz/
TIIzBCAiCSWCn9XNpyC9SqTdCD0ZOoHneD/hOdlE+d3jGv739o2yAwIcM2WPJOak4M/VAUYcUXBM
98hN4uYXxdkNy8OwCSQn8720bCcbM6Sb/PbtUIHysgK3A5g8VxTBD4SLoJr2mMVAhPBUUV4jya8A
eXyGKSb7kWU+kxois5ONtZubsLF3df2WOQ0+gIoL8JPiwd2jCUBQynQhESVyUvB/tTy/gufZ4zx7
WnjY/TRlp3fXZvNCc8p/31EG9TAixH0l2cXP4QEWAPwQtG08xguTaO01Eu0G6OfICTane2rTopsw
CjZvS2hK0Bsl5EMQ8M9IGpRKQdL5cH2S3Zy8QqLd2PwcOcHmZL2X/ub0rt28ZbUMuDPCOIUY4GeM
/JQ7Q4gDn8nApsn7MBuM3lOv87I8u3F5HDdB5fTTXqJyEkGLrC3qzePkvEFwxiE4U1DFfDRXE2+j
oCtQQQkTmmseb3rfzfQqWXaD8mToBJeT/eRoLoqmDt/NNsnbQkOhNQbiYibAYG0/k7gZsp0DTFxA
j08i5tfKsxue56MnCF3saawWWbv9W5bR4zL+97qzbWHGUNH8QS5PQmmon0G/GYZGwQeK8x/u5lVC
7Ubp5OkTTUA6udhT82Zt0Zi3RAh6ZLkABpo+9AJMgzVo0gBiTSD8EBBMgrXtJL8k0a/huR85xWY/
WzZPirx+0/oAFQeQwzCkoBHj+2fCRCMXtIcyhDmZWLdXiPILTB6fYQrJ5V6qy+ld9261yUobRm/Z
c0bJAZcMaLTHLTMTYMR2Sw20pCn3oWdwEhi8WqzdIE2GT6A6Xe0tVId3xt4Nb+d9gJZGBEBgZLdt
E9AhAK4JNnDdRw9qokbbiX5Zpl+D9Dh2itDh3iJ0ctdHN2/YxAFd6RQDU4DoA1Uw0STk8gPkSgBR
/iPd6d69LM2vsXkcO8XmZG+x+VKY5A11Bx8AwYnpdpfZLucDfbUQt7lgBR8o6UnkttWdlyT6NTr3
I6fYfNlLbD5vwP3kQV28JY0jDihC0Gkjf5H4YPeAAZvwI6ybaM/rZNqNz9OxE4Q+/7WXCJ0WBpJT
b2MK6L7ZvJ0OEejaJNCB9oPSmaSnQh0gCYwO5w/Wb6pDr5ZrN1LT55qgdertJVqfhwK2RQdvBxN0
fID/55j/YgMOcNWgTLDzE/o+7gOFx3vf8zyvEGg3Pj8GToD5vJ+G7n65vTnHA6aOcgIBADTifv88
ryZsOR7Kt1vbHqO45+i8VqrdED0fPcHpdD+Zng9h9IYhHATZFPrTIUvdzVvDLg+4QmCfx8+e0Ke8
9UvS7MblftQEjw/7mfpcQk8OHI5wd/e4cN+Ad2NwQgAU2NyHWsG0BAethYQSsHjAzn3/TOKDV4m0
G5knQyfwXO4ndf0hSaFx/U0PdoC4QBKwag8nbkzbpRT4G0h6XPeR1laPK+Pe4bxGot3g/Bw5webD
fp4o8MHcBW8aVxPIeiTsFyR8t7P5HldD9Rq2r08weVGSXyDyMG6Kx/lexmbnIZzH8m5t37YRB46o
4VjCNpuHLZxqUrTe8m0ILN12+/r3D7AIT13Ma6XajdDz0ROcztd7idN9Aev/QcYD+uNCXxRGD4zb
hM+R20ZR2FYIpw3cIzXJeF4v126spuMnaF3sZ8bz6c5kQMw/Lup/Hx7A3ilXMAx/JvjAYU8cEiHF
gXL7/plUe14hyW5gfgycIPJpPwsLl3f9mx5kgyCFIZKCXvwIx572fkDHFAEiDvqnf/a/PzVwL4qz
G5SHYRNILv/eS5N2VW/Ct9OQbTcOdBhCEechRpuURb8flyKgWRrziQl7SY7dUNyPmiBxtZ/K8SmC
7epvur9gu/8DYamgUn1vlqYBgDzYbj5gsB30/vokAHiNRLtx+Tlygs2n/aQ6P9/Z+t3Ph7o3Iv/e
oUCrNBxUB3Q0tEV//0yYTvD7HMo8UMf5GRc8NWCvFms3SpPhE6g+f/r/Y9B+fdbgj/MYZ5t6M/9+
kOOT4wZ/f/X7DMAJk5OhDwHvTijvZ3p9++d7DKfUgCX7cUDk9pc8C5WfNJ79Y9TdxtZ/vnegZ4dK
Aqw2o4pAY9V2A1wHywouQeKKt5uyIYGCbcAIOnvev8u3JDYcMwkGVdLt3mCGoa4ES+X9O2gc+X4J
jpuATY5Mwe4taBSC3/zjGM2zIh0gwfsxIw8/v8ub7KyI8tr++R6hbd9def/F7TMyVyHY9I2hNgI9
+sjFyIXrN5tzII233/8/JExUVtPcPcpdpwirxoPyozPrUe6vohr15TyhpC70QNrSLHoHdpXNeVmT
u75PhdXZGOW6bAZ70g8+VYWuSDx+7seU0k9IpSSZdRZdBxIHV1nfCC8KOPvcUlqfVG5Qn42dcvxF
VMQs0EXoiJOgg4tey3tVLp04TFamjvMjEffjKuvZx9TU5NrpqD8cubbqpaYc18dtrGh+RRK/Ecd2
rEbXa1LeNZmmGWlu43EwOse293xeuFrF5WIcbDcbEzvMiHGJFwrSfOli1oW9btrMOUlIxEZdmUyU
iwSwvQj8NOMewXmRzMvUj65QOFQ6CLt89EwUt3wN/IW9FaaoLjht8NqKOlziPr5NKzXMIxFFnnWr
KNZti/EyxtHlkJDkjMfCj1fwFXIyiNjPZnVPolWdk9poA92v8xo5mz6hvZZunHVrY4Xjjbki80ph
1XutDNvZGIqKzUfq2HPkpuykVayfo7oRaN0oVRVH9aj8T2MmxUUpmH9p6gHLtfFr4sxiW7L0KLXU
Vp4wfvx325lw7hAsvIQLAXNQtrpq+vyQqyI9qksBc9lkXaQxt76rk2HojuqmDqTnBGU4FxEfz6s8
oJG79IPMrBLEEw2Hl3Ya191qiLsxnwk5tKFH/SpeyMH3V7TI8N/lSIZMj9YZL1UqUqrroBPRijqu
TMFGyya/CrbbGt15k1PcO/OuTpW1S9zEg2vXYcDyTGdxyiK0CexoAkAuRZqxVM0zSz1clfR0ZH43
710/n3OVo3XUjucy9PlchTT1kqToYi9iJtC0qDIv5KrWpqmt1OnokEhbhrt5OvqtZ3pZ6twRl0nP
ZhnD66AxJ2yQsR67UYuoOKXVWHkNS5a0z/xDkeSLnCf2ynHCjz1BQhu4zSIY+1pn7fAFud24ECLy
F347XLhpbNeVCcP5yKv4uMocd10ymixqv8KHyslrnVhk59YJY53RPjqkTVosOllER046jGu3AtXE
PMVXasBf81pSr0KB0HFYOx6t43ZR5KKuD+Gc23hto+7aFCY9NBENjioumtk4Zu7clMOycJRnadks
6FjC/DjVLMqc3AsqRzm6RHHoBWF4x8bqb9GjWCu/KDWv3FErahLpuVR2M9UMwXHO+lzbaCiXVTxe
1JFjNSoipFvMfI+aGJ2B9PFRzAbHaL+vyzUipLkr03KYyZDA5ICyraqynSWiJDoPxnpVVNU679hF
RdLzREbHI/KXyjSuF+PxMuL1snCtOhRBd25VtM7HDM+kO8yDGGY/4KEnW3plq2oph/4kxk6vFWv6
hSnTet76o9WBTz9xMka6yzM7Q1l6l1LXaJx3fBanYXMROfmJrBDyVM2trmoGRjCSJ7TMjI6zvtcu
7CHUQNbQj24T5vOsN7knVNvB2iotygEPvsQ2s54TqmYlTXoziiHSFRypesjBXB42hvi690l8Gqo6
XjWShDPQCvQxCKuPbWznjoSHgsMRT3tJ4026tWZJ44tSy9g6R2WJ6XmEK35YlHXoAWBmUfal+iKq
8G/Xsa1Ocf8trDO0CoRtPBtVqeZIDh5zfHXYDBGZWzDrH2vSlToYuVonsTj3ufnYtbW7ADMhj4rY
6YRnE15/BrvSzHAr/FaXpI5PY9y0XlUn9dIFoBZuUTWnLGDhOel7dWJ693w0Tj2jcfbFBhh7sWo+
DH22yKsq1H1cCj3m9tzyHKxLGGq/ceNFTBIC4hV0E9LoNCEheIfK9/oEqWUU15dpnvAFzkb/oku6
k9KpjNejOr4STnzFAhXp1Gk3dlR/8wCvccM4rOOmXGRp2usQdwvbmXXB46XCsQ+zWNFTjIJq2Ulz
k7OBzZkZ7cqt8WXpiwQWcFLIWRam7RGrOvc0ROS8UeVxasNPPMGjxuk4dws6aLC0c+6or1R11iOU
ecnWlpaOPJOWLG0U9+c9QJfpsg0qD8yo/Jr4Afo7ZZLPDBGgag71NRbtiRjaeVslh5By1QvWVvjI
8Fjqqi2jyvNVEXrJkMpl2jfjOizqVV3Gh23kJ8s6dSMvUE6po9ZZgDNLvdFXQsuOqkwXtKE31AG8
dF048nQYXfoxzKijR2Gqk7SJHG/o2mJexiy8LntOvQ43x31UgU/o0itE21XuFyeqHcGxxkrNsakv
2sGeVpHIbto+Xyk5/B2LJJ238Dy8T4rEg3716KgdyBqZDC1o6EvsBYyNpz2jaauZX5WzZgzREYtY
sBgcMmjbBOSLXzTlOXFRkmvH1Hk5lwlYpjYj+VngtDbRhQm5V4NfK6MuXw0Fi2eQqJaLvCmbYxzk
vhdhXK5U40baJ85V6HRb99wFs4Ir7Uh22sG+rE9OnuYf3KBs+xkdUhpEehjj5jyPHblWNhkP+5Zc
0d4trx3TOsHKz/ImWTDREatJijqjKS2GdgV+Fs/bWt1kTnuGQhF5Ne3qc8vysy53HK9KnI/ZEDYf
kj76bA0xi6bnxWE18s/S0vSyj5JD7KB6juDxZjhPq69gXumqQ4O/iUdk5h3zzZr0Dp7HRRsuecoj
LWWZeFlC4WFt+0UFgZ3nrnROgrZLPpWq7rRqrfzGGxbMGlZizUKSbgophgvROVwnjfxCElZ6mczE
JyHGaOb43PWwCOPLPMhd3XeuXSqRZpqQvpj1dKtEAFisSU+SRSUjMMgKxAuMzeZZfFua5HpwHXGu
VN5+Jradu6oJT1M3YbOhBZct4hJlnowMDb2xNFSXrkmP7DgWq7hpKMQIeXCCcLqqEz/xHCbKedOo
4lxmuArA3IbNR6cicjUKXn12RrUq6qG/bG1AF0hFKvLUmETHeV3fVom8AeucLirF1awxfnMVxeiI
50QtS2WGGeucaO6XHBxEpPisxqT1QuiRzD2niPFpTkjkFZhVxzGyo4Zj7YfjjHZq1RWon4mwukmD
DHlNn0borCxbdAEG0vZz0pBUal53YbqkEIgvaEYTcF7Wyb9UQpGjgA9skUIs+MntDBm8Qqay1w4d
yEUWEnSdp4xf0ygPdTXWgdJ+WGkHpRAwNDDnWIGxHJmE8DhrD0UzOjpq3FlO8AcfEhUCepubxj8M
VTrLIPLwQhm1QehlPsq68Mg0nVgkWRtcKAcCUXQCgZaX5e0no8Y1x91t4XO+rEoxzrK67OeNH/C1
nxdYjz1TGpzkElA7ZDGttYracpYWRax72nxta1p7eCwbnZc+mbG08LXxK/B/SbEKaV7qwS9rXUqU
rkiNqQ5N3B7mbjf3DTmNw5hcRZSbZVpyeRSFWXEU12HmJUJdDGO4SNvKnJuwpUsXXTdpCAFT7Bfz
OPOvUGAynVZ45juUzHhYljPLjJZt7B8aPuRzUaWrMYd1l5neaqkw8gonL72ItjOZ9hWYk4hpOByo
1bZqtRyT8Gun6mMOAf7ClTDFmSqv+iIv5lDhLzWLsqOOR8MsRjKbQaoSw/JwaKoDUYJPTIt1UdBz
1WV0yQNyk+bNVVEO7IPDx491BnkKrtmw6LuceqasZyUdQk1KZk4c07cLMzr4U9oZq+s0y6762mYe
xjG4usGhOkbG0aRIvThkTqJxXBTHSTZeZVXZLwoLMV1U+NFtYtAM9WL8OEawyvuU68Glmea99K8E
So+rsKGnhqraa6r8GwS/ViehnaN4LLzQSTBA2n7oQxsuxrTJrgyNo1lKm2BR0VzNKYVgB1eS6cGJ
05MkAOMydEm2UC6rTrn0r11rgplKer4Mu6T/WA3CWSjLkTekAqIeVKoPbhmf5v3QnGK38LKi6rzR
mkSH1B1OcawOHTjP3Bt5QTzRtq2GrZzdsSTitoB8I0XOFyzHTVDypUC2OYY0d4DJSBZdOq59mbTz
0XGWafjNkVWjEbfuMbJxuaoSc1ZF5CjvQzCPYSW9po3cRVlCettiQ5akbpe4YEiTOD6CVhxwoLF7
6CbyiomQaBKNm140N34TXBdFAuunIB+b+kQU/lXRjrWGdCr46ji49RqarutoHL2AiONRyb9lWcyM
UsUyAeeocSDLU9/HsXZyFx1TWn6MO4jOHBu7Xt2MNtKJDNzTxC86CM+cs4ZXrdRJ1o/gEmIfHhc8
QaVdpwwXg5R2bWAFfx1MeEeSDtaI3w06JNga3dG0bnXIsi9pEWfFPIpQdgoui466L0gKAV5hxAyH
Jv/Y1bhetU5feW7Mk2UcOYHxSmzc0CuSuvyCOxR5fdcySHLK6qprZLpu27BdQ1SdrJUI8yVVOV2U
wxgcdW7DFyZvLgczBroq1Aclm/gsjxz0jUW2ORrDiB+WRJoVTofksCn8YcE6ai5pPhQzafAGcvj4
JMkpJPiB+2Ecg9ZrbREck14Qr4FXdZxA5zSdV2PfL0nRy1ncQrbUCuosatj7OzNRAAFAni/bnNBZ
0DuQVFVBrOFdI8EMuA1H58T9ENBGeryMyRyHqf+Bo5qvRDpcy6xROsNiI4IUZgyC2pO8SfOViYc1
M+2oTdeeoqyAsMKGAnyx+gobIaJZBae9zuIsbLVTshzCIDPOugR+vVWd14DuBLyHcA+y/gXFcQ7M
APaKvo8XYeGma4gb1yLLYy9Ns3YB5orNwZoPAD3L52kSLeOw/ADJlDxvYocuIRUGxoX08Zc2UQoi
aeomJ+CqwQt1kC2cDlYd5TaXukxiOsO+YLpJMs9pIf0oEK6OxGBdzYM0WtmEIs+YMtZJbd2jOqnq
Q1uQb9XYnAwqNXqbW+AxOkVg3ef9GGRnsQEYi4TrWCV4jtK085zOQZoXUT1LKukcdTQ+i3CGdVJk
JwEXnwqp7BLi68rrS1j+tu8XOXKXQQd8R1ozyGVYOCyaJIJfJRusI3glyliUH3lRnwzlEGsz+LMx
IHNgGSDPwiT3MifLdVeH8Hgp0DXEem7Yg1Vmrr8Ki9TMx6RkELQMhx1oqtf4qa/dpgYbyZCZQQB4
3Yr4OhJsLWl11tdFv47sgGeQQh6Bif5U+m2+oE0/h1QLVjIahFe3ttOgDe7piBq8lH0HNMoITpfW
ZG1KdD7EzlrGzXxseeJVFcoVJDpj/rmiDtAmXdfJBU7RJdjOczwEAzxRW88T3kHmJTsvMJAO1o6r
x7HUDTACM+RH3WEIxLNmNL/O60J9jAMHgJRsWXVVOOM9Ga/g2PszMap61pcIz4h1F7VlQlNjYu5B
oOzMeCoGDQlOfJn54Z1E1akd8VEi+YYgvCjhhTkoWza1/GbaoYQ0NxrmORpjz2ZqVsW5h+Iyno1V
+62sTeKlTvI1rJxwXlEMSWbpeAkuCiBVJHAlY6yCWZ4DFxCiEcKW2P8aF/GZCcFAe7YxvPdKl4oP
WdPiQwdi+lL3QYp110JS3laDgS+BJy/bJNPKLat5bvvczMJa6K7iR2WGjozLPB73GQRiSdosgMUJ
DsFlMZ2MSFTgoYeqOXaK0SypxanSglOzjtLKP5Ng1WpdWGRYBqFxFUrdQ0ReXzqUZ3aRSesMC+Mk
nfEICoFq45AjDGA+cBMtYthqW2GdwxwxvwTOoXEG97gRkl7bpBdJfewjZYGx0E9f2POM5b2BmADM
U/jwvqQfP/7vZZHB3+9v8Pn5n9vXLf38Cc4X3nZI2emXtkz8j2/9fAvQlv3+8UqgCZ9+/v2dTb8g
23978RkTf/P0PUaP5cnvTDylv+PhJ0dZPuHit+MemHjOD5QgBM6qg+MdYYf6TyYe+vq2FTPo/wNe
HY6vl8C2PxDx0CxDoHsJDuF8eKfTAwuP4LQbgqGPUyE4vEPBifb/DQtPoOL2hIPf3hEBpQNFHyyg
ORcOm37OwafAy+SoSxhoml83kDeXtHRSzy3baPzEWFMmG+oYZoEYGexAIQ/pWdhDDuK710FuaO5A
FtIn4lCFbGhmCVCE1apTWWpPUpaVzqALICrLa5bUMeRoDudpTLxACIruRF8MzXka9iLdSMlK/4Zk
pOKnAY8qYNoyFFkQhULomX0IkVt3+SxImUlKXXQsy46RAO1R8yDL0HCEIf2OvwGxVMCYJ5DuKFVA
UezZHMHWNEwVbNPYnp0G0wXIPq1TCJRFTchDeed3RR5XqzqjKV2ltLVGrEYb1OAKxqiElx6krh9h
f/H7228rP8/vv93YS2CPD3R7wHmGanv9SZ1kjIm03OXRbYyAuYfsvSCMhFop7ACPbfouMPXMhHVA
Q0jUnLGEvJ6SwWIoqIy8I4c1D/MtLVFUxKBT6N+q4NrvhYRi0lMZ4SxsQiCAg9IvbDTaLsvnMvZh
5ECERpxbDlyEi2fBKAJRLVIJ/sYFQ1Rz/jUBf1dDo9aPstfL2GzvSxW8Wwjq/xhOd5jeF2KkQhQO
kbfBAGuO69YtU/t3SH2cB7qLoyb6kPvwGrlah2GBMb83ePcvKNtxe+jwnDy2gG4QOKRdUQZdBmI7
LU+gCVgbOW4fkltHpKICdrBzOduAIjn1uhgjkZ5CNFmgE5JUQ3ORWNcFRwP7kFKYlN9PBHT8PJeE
YdhHBC8f2W7Uh4ahCQA1j9x4SHL/xldjzsyyqMrMH+aOn1k1LAcJ0SGe/f6W/3x4ODGAQ3kJTqLb
dpNN6nehCP0UKiDmlvIOtHwxID4iIKBM11g6j6RP+VfTwKxX2nLo4fhauENr1LyNCrfsXlgIaGLJ
xLatAHqlt4oKtU14odQECjXGTJW1cw2bjEXmrHqIhUAhsr4I4TV1TRfTkXpRBnETuHGFCUjFIhe4
9Kzk8eDlDjL5hcrCzOSzihUGn2dtlNvr38/Z1p7+rHlSAbvBXDixFLaDw8v8QFsmtqTpfGlcyAeu
e1MbWARuk7gwWW7fEebo3pDWuShxUm2Vpu6K7T9RGTT/7WTBKTVweCpxoR0DSBcwbc8nS1bY1oPl
xZbOccCGx2C9xk63g1sP7Ij4DOy+hcpSssliloNFNVBZQGwlndhpE12FYG23ln8IYVQejUBC0z4p
i+wFs7J9IdtkvrbdJBj2/2JAmPOJf+pJl5cqH8m19TF3snlc2zJtzoB7isrc66qhAuEckbVwrRiq
rICiTTIOzkVXlv4aQpw0DrxsHN3hKAurvPZ1DnVxH4gF5jrpOc9UMAKBQVQPJhE78YDyQ3dUKfzW
JPK7qnpBTbcT+xN/RqHqjmCLxTYcAIWBn59PfDeMfWRGlqxE7piEeSLLBPnKTQLp7Qvq+c9bwcsH
objOYYsBVCenGGc+zoYm4MHq3hy1LNkupx5XGfzz+1WNYB/Ck8cC+wulGSAqOTwcg9Pc2cQOgr7l
VZu35VfBgO1mEDfDfu5K+z6UgY2HRuGAw/KHe5+QNhSuAXEKRrJEPlSWgMqtCa8WTUdeNlN06pvg
4AUIsaBvAUHXA5jHyWIHPsNCLlGUX0sDtqGaE5tIeoJRSIYjYpsBQFZ+m46fsrAfBqGb0EDC4oEb
6/h5UI2+szIZjcdPxmksP5UR34Y9QEFlqVomDdsuusISBYoxtIK156WJk/9L2Lk1x4lDa/sXUQWI
4y3Q3T7biWNP4htVnGTEQUIH0AF+/fcynl3fzuyqmZt0xW53g1hIa73vs8T+uvNi8lMTc34sxQNi
CmEn5xqSU0OQW++vFZw6RCTJxw0vyw4uoepUvpDlDC/0iMgpsAFpk/7r6+uKRVCXKhlGfIRESoQj
hxN4ZDyrysX0PcCw0upcO5O454zIfb0zZqKmQa1uUhRjjIpwxTKkDN/maobL6GKX4NYpK4bsyelZ
IvH699j458KE0S/RIYGtzbOyQIv/P0KD0G1mSa34254IyG4IwLhUS+PlKPk1sdpj+vv3b/znHIsn
cGTASZCNABg52Jff77HFxEvvBfHfyG6PYPQ2Oyb1dCknpCSF03nxRkeyIwjhIq0Luy8xXSJO//0w
jgev/nZTEDwWNC2xHEOWT8Hi/OM4duIs3OpCvIpsFiuBtWXz6JfUvcYc20/LnJwMLeXwBB+EYR5V
fS7ZiVVr6mQD4MDDhFpTpm85rYrnQAyv4ED5pHCf1yqCn6bzPchbBFHcN2Oc0UE1GS2SYwrrY8Qh
FDjkTNd0nNZjPnPAOh6Px5iqrSGTIcFd/v2M/zlbAzcC0APUEuYrChdUOr+P/FTQfvZ6KV+cnWOk
5rkxKVJztx9xi8dxZtlVn/iAsA1TTfDC1r/y9Qjq1nFX2NGn9JnCfcLxpnrYgXEMKiXHxK/3JU7O
mju1DJc93ybcddRDWCZNslUCd2eZaNxG/3FKv89smDeR9WPvd2xPha7SIv9nMM3x2tMRxvWPeEwR
NxmB1facFlOO5doQwdIr5ys3izYWmUnLpjQccQaFIU6WdiVzKF9GKI3R838c10fZ8b+WEiS8BzmF
YjDGFpsVumF+H+w4xt1aDv1yMXsaQx1P83Bk3ha7OFn557LPSN5auTDlF8iEFEZm0aw5g35yiwIN
5SaDaKqA/dylWZjH+EnQnDF5tUGuyeUDhe2XhK2lKSaib5CaoEyezJhmsz4Jbvd0bWMZF4uAEprH
A4fomUhSPNUfs/xUVC4ij3QWiQ7Q4HtXozy0rhiSuoF668kV5IxyEB2PRoXbk3OX4x4sI/xZDzXR
l3hhXFa4TYttQvqY1qa319Nfo+l7keLWriPYDuLkXRoh5ZNpVfGHObUY7gSVpC0fyMKPhSga0yOl
UkgEcN1i2DyAK6YF+MHezIup56ErVMlH2wANITiMQq8Fvj8OAZe7Hhn+xXzrMb67rrSh51I7oq/L
OJqK9KQqia8UUxiJu4kRwwNreRDYNAtWuOYjfyHSjjV5KLa1ztT1WMTQ4G/yxRlM8mAdJtz+td8W
ort+sqJ2n/0IDRlcEcCZCppgZCXzsQDkhko5fap1rUp/Yhq9NvpLvsH4ll/ieDvmOZpMcVo8yHXx
svgyKCjQrEOcI3U+9wbQyNiKpFrMn1uZ6qW6yYvg07ckD9taPWTCU/VprusReuk4L1HMYYLGRVhb
8IPIG0+z3HBtOx/S3WzQ94OScJUQ7nnVbtlG/d1ULys8SaRefriZo7oyWC2HHmZtFvPVvxexmLa+
oxlV89yIchbmK7iLKrJN9TER474/rppG7seKu0oMJQrduecFRDya2wRXXmQZxQXagBjh5SM0+ACN
5W0u+VTEF1Oj+lONM3EhksYsTAJgC+kE98hPkasBoxlZPau5jvhZwOHPm54x/5xvA/z6bfD0AgeO
XA0x2a9hzbkra5j8XJoibUOd9w/lAKih1ZkzXyiC+ipjuVwa3H39+wiU5yuLB5jSdUJ5U3GyXhLw
kMAW5vy2UvGbBJ4GdkEVd4UfVFdmfY+rG0fmPJYhg48+2Md95Gt8QuSup2qLCUfEFuJHr+wzAFJ1
a7KI3Qq3rKd8gQWBootdOWnrrq999alUvUYOq4afw6Jpx3vFmi2b5y6ntb6p9lScNzojN5gBeOGj
qw1WwDiXZ4+PvK6irX83QdoLcnz6U9cThzGU8L3Z6jE/92MsnxUQSFjPLNZLExHJXnzYq+88mvOm
JlZ88VU6nOJ0jW+yuO6HRkYRucvWfD+bdUGrLQjET3GUD6jNV1L/TATLYKQlEKddOvYDXJo5OiWL
AKrgsvX6mAq6ZQv2hixmm5pc+KqlZU376uvg0nq7Rl5qfyxpNiYnIBqradkg+q1xeKrKr2rNSwGC
IDI3okaS2mVAcz6BoJjaHBncbb6skPxp1cvvMYCZu4Ddvm5hCR4RSvNjZQW4cBOMDfdxObnrSsjo
ZgAEdKBdA/+ZeE9myOFV0jcrNLRvXmn/S0dRaNMh2bED8wibuqYKUtm+L4jcnisO61wa26kdNuRN
YRkogjhRw8OWlJiIhQJn6QknN9hBhKsbE7Q5p8qmtzkXoRlJ/pr77UdsKX3IEtw+brFrJ0oNroQF
4cou3ySMiHKdH1SfmW+bgoM7xkh62AKbBZnx1JYDy1UTWZJ9R74iG5Ly+SJRjzZpLNZPwHGnT0u/
rVM7rSt70cBPv5qg4JjoYGF8JYchM+L4sA5XBVAfU4d+b7NQ+ac6XXrezrsbv49C7U3EYvGKB+vo
5kASPtUyq65h38HmNDG9AVWQfV+qItwdUAlALmBB+FK6Ar+KdLsxy+6KKpIAqZKp/m4idLJ3lVZ6
bPJx0U+FL6YzJvqiaOthL6/WRPZPqEmR8fvevKRyVhdnQ3IZlSu+g2978bAqX3Yt9gpQwUFKacF+
bRiQC0R8a08yj7fn1dQ5YIFMb7fJxNYm7p27LuoJQGFZw4oFv1a/1PNav5OgyJfRUPnudrf/sgjw
zpUyvc+Qbl5irBSw4/X6LIiMmtzP7i4yy/S2x3K+ANihUCHsnj30MMOxlgXMSPE4VBFW7QmOHxK8
Vi3zeJlya16gYxAcP5yJJJ7JeYSr9I0rqp/quTdXycbrZyHMfsuWUZ9CiSm3GWcxPMxZvN4Ym/mn
eaHmi6mq7AeZHCaHVG/uIdsEbh5N/GNCVnsbTOmvBx+IbKSt5gstRNb1uoCa6DHnXe+RoXeU9ubT
DvrlpcK8/U3v1foFCz6ApMiU93sSrajXi+HMa5rfDZ4npF0FAJBq32aCeDfzeWeRfJqmqn9iQSrd
ol6Iz8aP+ptabQaTNN/3O1Nn9hZF+dTAWJJfGNmBjvVMgGopp+oqkYG1Tu3ZY+UYufTWRD8jmkJv
udvybB/qdhMB7StdaZWoqrspJ65cgciZia8NrxW985FiT7VN+AOAl/mVr+Y7/oY1yzokr3CYbDfa
cnwI9QipMVfJcFNLlb7ZiFrf8t7H9ygAQfKkzulLn3LwLnWflLcZlaYCfiDm+kb0lepkWGBvO9H7
rqp3AT52X2vXCELnBxkh0b3dIl1irIvYr+ZOg9zk5ySYxF/PmRaPJGTRp3KuBwWWzfQSFqwyn0c2
OHEyXG79rRgmCWLKgBy8gHROokvplmX/vFUAcPrLkXrEXa0Dnjo+YdSkZ9PNBHXR8DYpkbm0ubDU
3cO1GgEN2oR98eUuwQPFvADB5GnS+QQp4u2Kint9zYd+rwzmEfiReYHEic0oNq/cWpQ3eRriefwC
ypqmrtmCBnV1k2Kyi+Fn9m67aL4dvplbcgvwh00j6jLGa4DoEWUcoFVWh+eBoJZqUuDSn+SWRPvF
F2Qb27jUaXzn6zGA+TA6Lu9Ljum0gxi0d3Leh5sxXYcWWyxMN2u0hWV85FsEL5Rg+Oc4iC6JUzEd
tbtKc/G4rtlYrd1WjICYAZwvEvdDtQPms8mWilOWAO+5m3o1Fo2YVdjbfQ0weonY9mdU7eN0NQ9Z
Lk/M5/5+GlAodWMYwhVhePxXV1RxX0IOHU1yPTGjpkbZHI5n6sP2pQDe8BDldYBZP9JsacpsIqbd
Nla8JioyP8HXj2gcUFt6kZKiH4K5PrVpixSujySQw0Og8E3ZF59B48gSiZmttoG3mElXvEHG0YCd
4zAJ6ao49WCcm5zpJNSnSZRJ2Z9UGmQOaiFyhX0Zq1nQq1FX2Xfm3Nu+9+yF9eqN1SofG5QJ4tn7
cjzRippLjMUjxiRRmOeiKvdbvqX8wZDBnl1v6lZpBae4hCSpGiFy8WxmDrjUFFtjqyHD/OpW8WNl
FLy15LzRLNB7IAGAbJKweN3tWGyyp3rpyXOJstJ0g6soEr8eAQNbdvA/E6mmT0rPS3VaypLdLSCi
nq0GSnGygTl6XcwCJHokQn0t5KhBMmp+njTNn+cpTk712svbiebRfTqF7DZVhWslW+J2ArwouzSl
eFyPLe1lD2nKG3TuctHFtdPLSSWFfICq5CFoGU+bevFxAFfJxjYrFqeaOhEUeilkMnu9FDi50yaj
5HmneNQvTReuL2MEvsDgpvTNvk3mAas8Fv+hmHg3jMgvcAj0M1ad4WzLumjtrPrXcWDJG3avCOe/
GGQZ1+JcqnJ8isbYAEgtgFrP4oWP0AcYCrdzmdLxm/QpumpyIuU3ElNzY1NCQ0NNGKt2gDZ3Q1WK
k2YxPWdDcC3kRfKIhhh74wAU/Jh6Un7wwVNC/J1LZuB0SstrAkzgVZY8nY45LSgwSrG+LyglyFsx
OR5BCMp3OuTHbRbHqh3S5V26CgwYiNEBK5RAyXI95/Mg28UMYe1WvksUAqUfk5ZwzCNNEQ1jfs/V
kr73fQ9iOOU4hmbkZV+1Ez63nYsCMdFvKr8WhU3LDiW8Ax4SYfm+EUqufyhUbUCVFSHx2wcpW0eV
d1fROgG1VGN0Neg8fSnGrD8nu5tsM2wRqJY8jO/WgYzCjBQBaLM0nRtJc3K35JW5BVaUcLjtSGnu
wmLV+5SuAe03mUFiOzgefqzrhnsFNyXqNKtykv10vsYv69G50zw6cgPJmVEsrsBXrg4x8Rc2PHf0
LMp+vQWJZ1DLIh1ZO051lJ8iLaBvx7vLX9eF828g/EI7QUDseBzp+MH6MnleUeXVZ7oih/ub/PRI
qm4w+81oSdE9gFkdaqSe4Msj+UB6n0SAUA59ZhNxrtCP4eCm6UUhiNqsF/2YTe7MXKF0LaZ2nJCk
mdNRxrqWbnpIkVOTme5f58XO02MqE790qCrohCmtLiQ6OkxiGd8uUQzAKHssLKGAxxKwb985xMQD
p46qMNIzHiM/gWuaelnIukW1HTIAJ3sv0DNQYsHNt65PsG7xxsK5yLZudhsV0+1WUUg6ADRQgKkn
7qDHkybA0qjt2Vilh6+MTRnQKI9bpXSYvgmZTeOClsV6ZsjV5mvb20j8ueglODBO0zSI+ZTrLZme
aZxGpbuoaBzWuTMbWoXGpxFmOa5DFsllsCP07dkHB0sHp/9LoCfv6GtZxnnratWH/GuOErd/1gHR
+hapAvoBYFfIDFGa0KBu0b4ZQ4cASHWI5bgP9/Iny2gMZhFq+477TSdoLvlmle+jvpkrWAsRKls6
okeEGEzH66vtIShUdysSyvAQj3W8Za1li9XTZR/iFFcLSx6Ql3eCHicnQMWudptvicXp7c0g5zRd
WnSXEUGfyZqroTgVkC8HchNbqzdJOzKsyHFQOzANShGkadpHq+ymnLP7tEfV0FBVY8bc0P2woBno
Mqyl2DZ17jOXEj20M7IR7rMTm0M28JPyPpM1tINZVnc7Ur/qRCNeoKtjdbQGvZtkus5O5baT7GJS
I15VZflLtMtlBXEI0KLJLO6dU1L04mc8T8iy4PT0ZjrJYqn7zpl0LkOzp3r9BHPcbn85Sjf1wNxT
Ds30img73MmYopslLew9CJ1NnBQR6/Xq6vhCQEc8j3Xw5bVGClc2ZFZb1oTZT/PFrHHarqFSfoYR
7aafao/phKk1ExTNSVVmu5Xs2+dliHxAghAd3QgrKkQ6qjy/mCJbRUdFFd6jnQbgTQnzOvlcTQMA
dY9HKvwweCaIaZYRhGM875FDNYIOpv6EdMIsV7bPJ/eTReFQXJBRp3MLWJidwSQ4Gp2FhYnzYlNd
zy2NMylPGfrXrpJFlt+44xkEy5KmTLYQFIccFSrQuweBHlJ01sS5Xb8uuzcMF0dR0bdzUoNGnkE5
3mYZxK0HhsobjY8aefh9UBadg55M5amcCn4TsUXC4LA5jMTKPSix6Tbd7NJVc17rpozQswiPDhem
DAx0aKg0Wq64HlsLwex9H51BbND6k41iifPc1blIVHjacLG7rKZVfRqt9L+i8UgKplGxOzQFpssb
ikvffypHYY6si6TDFTKY4sZkZT68Y4ok24W4bPwsPaH3QUTsJzMJRr7ye7ha4V9BGdn3ITRqiP1L
FXL75A3vcQpANuAflEJePGIaFtaU15+PzrKyq0fprxOIFkPnCRv+8CQDM5NPS3Y1Z+PYam/yZ02Z
PK/pHH8tzJI0dRn2rjd8h2+z7FsDr397AD+UDl1qFweAgc+wTUC11+6aFUZimp93AOOMevRo+pr3
jTeohls1l1t6To8O3iYmgGg65ojD1BvBBRsaNFJS2xC2oNGJzWifJRZdKSxNXNXFOVPleVy5+uJD
uSbnbZ1xlgINmW8ZuDgG3LTPHjUIXPTUYaOMuUFOjb6xYqI1jOBJD32HBX0EAw255GkXUACavVCq
OE1uH9GcE4vhtGt0qzVotVmuWYiF6hxRf/oFfWopRbOsX/PtW4nZwt2GdTag+LWr0K5iVouvy3ON
gmCACiRSeU84TW+rnk/lO/p50cZpElrfotcxfd84+lZCpJYnIpaxTYYq/Q4H2M7g9Mp6Q7vlAmy9
9BlQeeu3cWm4qVZ6sv1Qccy/hvDbMUnRDrEWPn+NaK/CA5SriUAMkGJrOAi/b0M9M2B3KjEPktZL
fCp9vqEoqFN4XZrGOTpP0K34ZcqD8S3WTWR1yM+7nhiNRoyJFo+eeMjQJJX0oeKCfAVZmLDGWf6N
LEJ+NSuIRWxdC+1xxW1T1cwh5Ln5xiIfM+RWIWojZB73xsLKXqC7vM0A/q7NiJsaiPFUPqJNVt6s
OTpLUZFPd9AFyquIxtUrFOOhRBiw4l2lOzmFLF4+O7Ol1xOe3oK2OFf5I1uLxXVez5B4ymWprhbS
z0W31xFajMRQh8ucp45/Bhk2dAbiVmcQ6mj8JLk9IX1JbsFL92cx+uRrT7fwtaZr0qgFjSEMVvhJ
VJz+CdQr7rI8W18qpPuXJKPJu2Ru+hrjT/ImChg4GEFf4cRW90FHw0W5FXddZb9LIdcnZeMNXXOr
jBPcB/tTzaIJGU2SiQvWAzOjzFhIV5X5LVS06M7r1PwxQuzoqoBCRaOLHbh5n8jXqOLZ89iTTLQZ
VP1rpeYkl83o+UTIj81C/TenCW0m2rxjgUK3SgeTDd72V1S0UqjPJltklj+uY68xyy943qYGnqXB
+sECD9soNLyGURH5mG2gn7eLT+HggYaVMZiVa/RrinG/rihM4Rc6BJ//yOdMTlejrNBH0NIMYGjU
VS7PvMHkNdXFGygCeOnodRqKuHOrTnakjeg4HVozFSYO1xa9jTRvCtB75yybffVWzGhDWhutJh44
5rEcjmGHPG8WUEm3grGT1hmT7jpMSOPHc9jA/eGmwUMOMjRWuF7JX7GOtnLpsPcAL9lpUX6bjvaf
gU0A0hSjCcwNxKCGDcJGtsdoHCXVihJmIKEwBqi1p27sPBqGUPfBSB4COjdHuVjZLR67FySnWBG7
6Hc77S7ZGnyKGrbWywwpWbOrHjPDFbpE87FuoVgfZ5IVLK75pWfBlfoPG7E9zZsBPRf4HfbyKYtw
G4E5xsu4LZQXbYjrqnTnf7fnfkcG4RqWAPVgHR50GHYIPGDQ/82FQSqr1rhn8y8h1eEsuyFXKHtI
PhvY3UvZZ9aA0Y7RMtf2wwiL7j8O4Hfv+TgAPHEHQBg21YdLCFPo9wMY8g3ONBvKn9PHAQjECeIP
PQAcERdJ+GL/4ZSmvzulaPhDW1cKNLXI4XVjh6R/fKWGW7XLcU5fqrUnoBBWxQ6rdo2IPSCHv4gH
bHO5wcWlfThgiLQA/6yRT2iARlGfAONMQn78SOoJz8Lj9VhmV1AMD8dYb6gNH6gOeNfQk8MM3pgo
lvMUlYacVWUcwPoNvBCM4X+/mmBqf3PycWo1qJ00SdHUk2fg/X4fzRXldcmt3F4IZiToj6vRMOF3
vg/yxxpXE6rAbZV6fy3T+eCjRCQTWNehEJxtp12gZYOdaxJZ/wJK0WA4oJsQ+PTE7eAu0HJSw4zP
PFf41WIBmFwNKYIC2SSINHzhsNIY/wNjm2AoYJRgKNa1RLLd5lDo4B726BrG/z7GhwEamb7/+yD8
HlG4vAUBXVemeQXsGNt2/INmSPyeFVuhoy9OlBIcxQfemPZVcFMLshjR/l8AxfGR/9/h/usrMzy7
I42RmMGl/Cd4G48SCKEK5ZfFJogQFLArAgrsF8YnG1Um8xP1EbTUpuDYwsFccUdnIGtZdpAx3gS+
PpXFgqkU1W9WAZsAuuA+QyDFu5DsAZFYwwyk5+/LxjR21fBN4NUMqgC8wXE52BSOC4FS75jO6m2E
ORtjycGR5KgJ91e0nx+c8r+PNvZo+T8nf+AywCkSbAbzf4la4IAL7BKogiijCjSErHYiqqU+puMD
fLfMbCfdm0JVTZ2m9dg3xuhB38TckpA3CrRbdGuYiLJ7ZOtoR9Ie+vgPWFXxlac2K7CdwSz5z2zk
u/ksZCHMdw/5wj9mLomRi1bjXKP7VoMfXOzZ+xx5u9E9DbIpRCySOxKbpEb/hKmTdgyrNWjYQd6+
j00/OwNDkoXJ4WZwu/Ebb0KEtszxjPZGmz0XfN0yCBchsd6i4dX3CQW/RxnKrB6mOm/Lnft9B9aM
UFRYhDYkrVAgxuLs6pJBchJR2L/4QqbDK3rZGGrRbE3RwQc+WW5oGFqXuquH1E/o6ebsCpPk2mmJ
ntNbWs9xfEl80qdnFi1VH58Uun+yly13bIpeaizE4UsAGbHeR8s6R59hvZT2Z26KwrzspWOzhDkl
k375VGPDmelCB9Dt5x12lpBNDc4u7dsSaoqu3hMBGfVnn8IlDx1CZdO/art6D4WNY4OaEUXGrPOq
Awea8+JCBaSpBzjF0TRdILBAG+x/9RW2ZcEohwTNaNn9TqRDSMMjW1T/iRTxWsSnec6UKrHtCh16
fmx6MQHXGB1bvbtDezYbhjOFuW/zz3RG5X19aFusOiNWCgIR2u2H2sCXavA17JWsQM7SU4OU/dqz
JeqHix8EuByIoajQtw4N/zb/KiMLeeAaweEj2nrk2eDLrQKfVjfrRqpQPHKwiXhBt+7xw2gYOF6w
EXWGr0PVnun33eo6dTdjYaAvXSUhisqy3cZ8suUFXEoiOFqK3EEQgd0YcDqM5FhUvge6FXHdYkeA
OmePm1delU8jjZCpncuJRKm6nuxWV+6xgFM61I2u64NJLw26uKbXklEa7ahd+YKRijaNKfses7bu
89uIUFPyu2TQQ8KfxtGjrDyByPALO/0PIELS45A2h7w1PcWs3wbdxVCsTdXNK2zt+WvKoDVo5L28
RtnNKq1bAw4aI4te7AErSAuV4vgQHD/grkbr+sgDs37B2beqh7JanMfeHyNG+DrhBY18a/Q8i/KY
8jOHzW/KtvarRADsUGuKy1obgfepj1PtYbZj+PR4JAxYSxaKb+N9AplpRj2E65IodM3nfyQ8HOM8
Z/WI1C2ykcGliGYYctkveAU12EwzDGDSWl+hvQy7RFR9brEhEDRdbV+xU5IdZowXWsgknLc9S8J9
he0WcCgDrrSCNYLIwjcQ/Eq/0ygcAVaY6Ljy0LjwM17DuF475xK8FUtspT2Owc0Lvrb9+3yMIUS/
o+Gix89ykCfF85RntCYtWt/RANCoEpRTfPo7erCVypF7l2N0nBwE0L8GwyJqTPs3DVjn+0EdpWTJ
p3sSDyZ6/nuoo4+3/88gf7wPpHg63ZcpDMSyTWZo9u/TUKjBXIaZbDhpne4B38VS1P3xMwBsJusm
/7hQckdqjjx53UCSXEM/2ZCSJxMcsOKxFlZilFwqON6SqjrBUQFzp65upng78ECG3X7wQ6TasUax
+9cISoU7CPPaxzn16QCatVVyLnxyhVLloLPjj0v7ER7w5znGp0D9jJe85MfJh2LDPk5nlkDcQSKR
YfchmE4SXlr/skcDrCNQPD05hvcjkHa7WRwlTvL4lGQwEIaQ25YE0bWs/XHoHwMaYU8i/EdyIrPy
FMX5PI3XSMjLoC4szlP8tR+g27i7D8RKLR7Xd3AAk96Tgs0IHwjr4jh544AFPi5g9I4PTN3xkjlW
4YXP8XE7iD0/jn+2Bev9i+WMs+E8M2Boz70mCSNX07KVyXpLPmJlGJd6LS9/DzkUeIPDCR8sFlYA
iS8f1TBhnXcJ/Ov4BZnbWLlO6WidhzZeGMWX52MPjRo+hUJvC4d6jzT/g0YqJcQN8HhYX/GzabPY
KeU8IVlEnyepFx7k1ZrJWIiW1xl6aRu6MFRxwIQs3t9DtccLksacPwht8e8GJq54y2OfgGHT6OXi
Dw7KO9J6b0Z8e9KjXnstZhqAxNFtP2If7gI2cjoHgnoXHJLpua1OXGCJFacQzVAsUNhjqQrfwHiN
mG9A3MkJm599tBNBCsJGCGfbc5DBP7ZswYOIrtTYYzgu5K97RmODCIz6Alue7q+kr6RfX8AP9L64
gnlznHqo2YIhIjBLJ5zRxPySn4o9PjCuFVIKfofd3o6oQb/CEeIfwHq1TB5/jfbV43zXYUgP5BIB
jvfrAa0w2FuC71DPsc/xNNcN4O6tEPcEUgzeUUCnR1C73C7oqPjA0fck50D37AyADxtnUb3jM/aP
1guKOg4IocZmVyiQwNAB9hQClOncrhwId34LFey4n9bMD2jCYlO1YqokBYVa87CgkMcww+w9Bs8O
5ICqU1tN6MUaORQiyA4bx1l+80jPaHTj6WLM8FCT8WhSARyI6aecKCkgS6ONYUP/Mh3BYJ0Lj+1b
lg6Qd1JkoKOAAr9lDL2wMIKwVuPi71G246zgbh7LhsBWLBg1aOMJgu9jJMcVttwDGeIBeCKqbUHL
T9NuffRskEyjIN1h5BRvmG8RX5FXO0ZgzOLjHIDoRZj8/wbyOFwDfDHwUenVW1FvvU7eM+zfwB+K
QqsNjmEKJT76E3DIGCgkhJrwvFmwG5+O2oonpXlFR4qf1i8x0yNjoPk20ofPHpt4Ef2zdoPTgE0p
8EQQfMBFBdqS032ZXnfsbZfJxmJ1gKuyJolETlmWOWiN/8femW3VjWTd+omUIySFFNLl2R0bjDHY
mLR9o2Fwor5vQ0//fwFkldmuwifP1bn4a2RlDsz2ViiaFauZc66RXV5mobOd+EPqMhs1w0xcdi9v
8ryWbQPWxwPr5RrAaPSE6HyBnIbU19l1eP/m8KZ9aT4BcoA5i7In3KhnC4tPUOA0H4zc0eMTYJwN
ty0tooajHOMtRlfroO0G2Y8n8CqjMr952bIvUFI6ErJmPX6A/82YUytG0k2jsrSxYfwG12OCbFi9
mUUFlFFqRJKc87mtzCmPrdXUgnp4gvxH4pYN5wAv2d8SUZviCt6KGXn+hIIMnx/kdSFXGukyFvs5
YqvSbAWgnFWk6G/yZ4MFysN8cxvYhoxkFa2B4Pad30m5K+OyRSwF0A8lqvE5jzHMsDini9SJjRuX
yIVnqKkwwxqfDpxV59wjwHaesJqNY2imO+phZk+qaHXyFE5zT65pn2SFgdM+Twg8IGP0YHsbDK7s
bSt7lzhoQAS/oQicBPQk5LAP7GCy4GRqfqEVJQMcMvhKzqekrn1GrWLEFz51c42ZbS1pTlDxnDGZ
0taM/TfR3evYzjye5AyV+ZCOLDz/JD0EiLC25l4B6n82jRmYXjP/4G8KunO8RZA8IVBxmgQwOJ4F
uJ9/+yas/4mhOAeoHES4kn/vEZEvdb1tm0jKD4iWmB0fIkrDf8Y0Y4VritWckxfj+PZYXqcQPIGg
PP+YTloKYVIora/HEk2uA9Eliz+ZvJn/LfVQBmwPZJSVu0el4ffz/OsDAciTOPCRoYCGEZ7kLCBV
CbsoRfTxucwa59z45+oJTP5yst9+wSfJ0n9nLMwbmv45Hm14A/RMScG9fsOlyGRcDYX/8cVizKCi
OEoaqJLnHRbZB+Avm2jtbsYZ9NKuHCtjz59IBVa/Su6j34zo9U5nRIRSaP1BjQ09MrOntEgdCmtW
2m0/Fs+Hasav44wvI5WH9pAGU8oSkI7UnMzQ5XLAtbASMxBS1O24bqeWyP7ggVn0uMoBWGvA8U3L
x8koRvZVql3iye38zGdsns3s2y9xuowsHFQ24bm0MbTt4DT1xL3bDuhuTldJnxvLtD45Qg0CZuMN
QiOjvPznz/NQdhDmf6br2+tVVAveiBOI8erl2lvQPMw2osay1iDJ0/gfpdY8ATnK9MXgYMAykb+Y
AxcwnV1NacZ1Y4gGOMlmNRCr41xUfWsujKcXfFEyvn7ekc9qvD/rKfwsr/B/o9PwPn3o6r5+HE6F
Gl590f9/ag6vhKV/VnOgUQ+p23+ZT6Ml8UpWGfpd9dfDkD6Mw69/7UXNAWEGZVicPhkj8pKBoeu/
6Cor9w/yo2wbFyUNGyQLxvhvXWXnD8P2dOBLcxJJlDMOKDZPusrij5AImlZD3pPhCO1/ouggn2oL
P9kgibVEuVnAOINjLMievt69noOTgr7NdKwh3qGbBKwCYZdw6w3DF+3n94GYMtJX67CvQMds8wwF
0WVB4Ciw82YrhuA2mIL8wiLj8H4Zi8spMEhEy79y2s7dgCuq0MmbQNOaEj/AkfUg3VLs2picKQyR
8NCEFkp3/hhuVejcIE4jdhTxgGjJIN/bLfCL2OaZZDenbWajdCZEK3ZZ3n+ZivB29FK0nJvaAXmS
3ftWI3YoICMABhBrW0+qO2+m7osdJM129SYX5Kxn7fFo76iGfiSpfj91PN73mi9FnT7W8QDuB57U
lh4CN3YSoE5b8T6klYH+du0X387IVXUKgR6L10MSD3oH0KjdZKnzrgvOsefDPuqZmimM9vFQkhnO
8kcnR7bV95nKOuj6nWj5Urhp7kbm8WdegWkQwXmZ9v0u6vjUJBjD1EhrnwD4g2PqoCkou+ZQE6ju
/Nbnt7m8mYNx2Ju/mUkQUWkIkGh1/GqD59lvGmgke2+w15u4Lm5CXUz7oueRRbx67zzZMvzZdfZj
y4Dcxs93Yo0/c+eB7lNjsAvr6lFXbX1s3Q7MaKSRyM61E2/CIn6ICmSRgLrfIhE17N2qaLa9AKtg
ipEHOaDoV4vJ2XZZ2N8C+MwviRjAo1vFegDlsh5RKUV/rOehs6fOA9u6fdokaauDnZZtv2sU+8DW
7k05BdQlRQg/xJ62Ts6/QJndTCmDirNcnrtWFx7sDHRIDbj7QoUD8pWN2UUDnwUBc5X2dk4yt3f2
akqyrR/5IEccNtZYlAhGet4V+/lxCSnVO3DCNsWc3nNxs/YrP2WRt2ygvVa7eQjAvEw1f6dklnq7
CXakm9f3UFrCbdd3X57Wu4wBOkwF2wrHdz3ECVuGqh5Lb9RiRz8oLoQdP3LI2dU+nw0Sdmeg2Cq1
OQtxO+jPBZz5jR8AtrIZCCcv2ExNnl4B/z1XUt3qlZWfW84JzM/oYibt8T5RnI5Q9V8UgOOtj7fG
gWMzBZzGp8moGg7FbPHRJi/vicqcfQQi+qJwCLFlxKYt8j660FVofwQE0WypKoGu7vS0dYcGOfLS
cfZdXotd2UmmVCDyNMdJ/w55oeUs9h3S/G0E03RYnX0OlYECmwuGP6vIs9TssopfIhWYvw8cDiro
DhgZU1Lscx0Xe8E5EcWU3kwJkqbmeCHRvh4FIT1Ig4Kkd422JMFvvRElyy2TML+IE1GdLcLN98A6
OYZ5UG+f1tYqeX0rqi59UkGYELZARdy6JdeAQrTZ5cQ166FuuvAMxc18T0IwPMDiK3YgrZrt0wYw
O5wjfpPKFc6FxoyFYGv2cg2ReTfLPOCYcQ7YRgvozf2U2dH3JvWso5fwqqvFs8A8WUeSjlgvQET4
PyyBnT/GqDaQr+H0CIvTXJKy3zqVHV2IbqwuVQoGz1u8s2DO7q041RuLMPUyyp18T3yTbsdVWMfY
45zWq2dfapWEB+WzySq0Fi4tsH7Ir2O+wDJ9h7oRbOy1Ahcoz8KkgHZmLXyZPU9ETa6/VYNwQVd7
aEM7fXc+UwTbqQqEz5KW4ihq9N0t0mNbFdsYt5mls1QenkWjc5O4YXC22pU+awaMSSOnaeu1vDap
yBQutc0pUk19LAMsWKnAhDzZJjThEVgzhxbQ8gTT3Lrlu5NrxHvErvPkjaMzfeZHVrDxEAfj2pnZ
TO3SEPrBYshr4B9JK6pLxH2Xq1Hlj0iuMDWaE/A0137o5bu85CvhZ4QHiaj5Xi5Dv0NhDBMoPaI4
KPbXjr2WO2CKxVkQtY+t4o/LMdtz6NGRpoZxIa0iPZAjegjI0u/R/YAH26q7spb1PreSa2ser1Q9
oCI7B/GFThcE+ayiL+wdcEHoePmMRma1WD5q5cWKqo3J3SFgIRFzD+yejNLaZfdIXy47u8lCb0vS
5NaLAXL3wdxk7zUIzIuUOl6wAX8N2BetZTnuDcpik6BLd41uiR/FG98uYnXoQJ9mW51DBFx02PX7
VSaNjQveWhdNNH4Hbln/6MPpAd37etzE7pI/Bq1rrT5WAizOloMxo+vf1QewujQ32HSg3rZNBv2j
zKir7GKuoh2V7+h9ONerdSjcau6vciq76rwKZV8eyYQP1hcNPW+bjPFUXEZJ6CJQ3xW2v201qK8r
b/IdBM6dKrI+VuS9LhLl3/7kir34rD93jDBF9hO/hho0KTRfmYDuNHosQhJBJAvHo0q1PuvW5DHN
uVzcKrgdu9plW3HqZMpOf/u5r6vQOG2KwBluBqTZQCg89Nf+VKilo8OhGY/2/GTsOINumv+oZgRO
lyZ/fPtpJ7HO89NMTsKRlNnplvP6aetM8S1dq/FYaDaI8QTCPLL21CnF83v9bxDwm+YqNv75T2vy
SxDwf4rv99//3UfUqMA9/5W/G6tImuPh36NXQNxmsgv/CgCC4A9J7O8S0IFd4d/s4ZcAgCbjNAr1
8P0F28kntfKvAMAVfzioe4XQU31yQgDi/lEAcHJM+BaThLCJAIw0wCnyJ7MbhytAWsfQsiRSople
jyPH+Den8XSfmsegB02QQ9CK9JU5rT/llVa7x4lYJ+tI1sK+pXwOtnMUwYdyRornN0mM0xPIsxBv
cUHguKTrSGS9fhZrQakGQdCjtlFpFX43vUepAVbsKpbrxi/Tl/j4v8p6ufavr6eM2JonAPsgo2ta
v/78ekveey3ZajrR6A5bHLX1cIntieFBwj30KM3N4Z0gpeIcBCbRKEqjhXXm44FVZ60Xj1tvmuRs
BHdBKmZpdwzrxULBPezEfbWkhtPXh2eAgMOzee3Ss9LXzpbSTXVBPaG8KXK0ZQrk5T/bg19doOjS
HNDySq8iPaRXMkaVaefGVXKmW7CZadyDBhn68sahGPAXzPf1Lslld6ea+L0YdbqfVVFtR1iVx9Vx
8/dSYuy2SeaON04/lo+ru9YfVnfOPjuCVjGViIoDlz5ymmmJVnBdzTgNEUI0a4uY6CRIg4DH2tsJ
NJ9icPt3yh7qq64JqI+Ak/wuitg60gkH3lZnzccWXeV4I5cw8sHpOfVDH6Df56/lAgd4TcaNaLlr
N10gD8Ccuq9pboVzvluSTvXc33qmZPQ1pE+i7i+TqskOqlKA2OeIfY6WKnJiIJ3L6n7sVPM1o9T+
p9F7/RgCBUy2s+jDH1kAdmRDjYlAr3R0nSMJkdJyYwqA0JLVS+5zJGm5qytZfMBnDXC3gT9eKvAp
7zRUjrtAr2ioRGkHE8wwsrMVDrVMM+8D1Z6PyYLYfLRk+mNCYLTvbdF9BSdFu5NFDIdg8i2PMNQv
f3RlmZwlVfKgu6zZxeSp38XoDoP1X72k3PdMTlJFxfu2KNc/0Tuzblz0tS7FSk1k0y92Do1tEtYu
T7NIbKya5L+feufI6kqUSKp+7+o0vxRZPP6Ie3+4z22dFfs1Xv1qbw1peMEU9EA7/Id2KPBb5+6q
KgQ8FVX8EO4yA0mW7yJrWDY5gWzYA7Rto6Y4s5rAlJrKZdvj71OBlWIL1sTfqGZ4l1mdJMweYnKD
Isi+k4aM+LD65kaju4O7o6Eg++3HaC6cSz/pr71lnm1aBCjJ1ub0LACIEcmTaE7Y019LiR6311nD
e5B16/2ATuSWlfXuGwjrH0Bck3tch+FjCw5kiwDER+pM6X701i/WiFq7sybO3tFrf2Wpdd3PoT9/
qqpw3MZ2OB10KW+qufxTuVHtHFNIe5Pp+DMl+qHyU9QhomkEf+qPqHkUGx0YEeAVxsUuj8ucuqUz
6hyd8NZfL4O50Mt5EQrEB7cJfFaxiSwQp3d5P1ObRupo7OeYiajb3ainPrul30wQD8WG6lgwzbdK
D8k+tHsV7zy4XTBdI3KMG68V/iYcAoSh5wmRlC+LJcHqkLh2oLQFM65AWlg6OPQZfVMkyICBwm0+
r/HHKfcMqqdBVf/Kb2H6bmo0QebrGEpc4G4av+2Td2FkTbDoqdl6X50GojTJTRy3ZA9kLnTuMiqD
3gFKmKd+KJTI0ccdgJ1c5Boluu5TXiLqAkKbFhRfLa/JP4VTmZ51osIM16XyjpMYijsV0U+HUpmD
FPg8+u4F6jT4zfM6zePGo+vMmTe40N2cqL20l8U7OvQaUrAoNHD8cg3tWyep8bz71vyxivzok9bj
/ODjYgabirTRAXKse14XSItsRiS5UZcp5HnTi+oC1HS4H8pxRXu5jaDgwO6r37VSQuNVk7IP5J/q
XdGlELpoRbGtemGaHGgU/a0oCr9BqS6Jea3qEyDACKJiZY2wFKa5vFlc2fyFvxhcMpCUVk9UJSH+
heW6A3hAHwQaTtXnyCGEH2gI5X8vSjgRwHcmUK+9Km+sOVdIKRDd08kB5EjCZAzlIzT14o7Ycbku
SMiBvlvL+lNcJmmz6ckj2hiPnIADxcX/9QKfVXh/6wVKXOv/ngrGCwRh/HMWmHoOf+PFCUS0F1Ff
0rmAw8F3o6P7txNoNH0BmNrotILHcX5OAhtNX7DRVBZg7zw13vuXD+gZuV+B0BQ6qiiLOK78Jz6g
a9yTf8dKz7K+NkhlZPkYNTHTa/cFQLsuy1HIvxKxNtkjd0nkit08oxgLp3bIHH2XEf8Ph167BaSR
nvLUwxIVDSCu2qtblLYtQ1qjeEgpF83ESMCrCoo8WT53okQncdvJxifITCO41dZ2cieUcKDojlDz
YCyPvfPBVpCRu00sGmv+nAwjHFEUlmI07iR8QOqd6yi84MztY9i2m4WrlKJvMS9WEB0qWkw16Vb3
JI6t32BrbRND/Tw7xFWuA1CA/3tcoaezUyPrgjrS6v0F3mgKC/DUCgbRhjsM1yiMYbqgFGSnVfnY
+l2qb0FFGxlDB0vJ+6CXHC+ff9pb18/P/jm2dX4ZEqUJ21MU6MBbUq87WTCVOQuQ4i7+YRcCKEgj
IVFcgHkw3ImEdBIY8BKxLxvt+wTKIxQ3Qk9kI0QD0BsEtAHNK2AJ2QWXeS9oxxLFq0lQLCzFfhjW
BI+wI/2ygLzJEVle19zmYyWRAZkTQU5Chb9x2+XraUabF2QOLSOpbNmhz1l4vQmjhH5CVl5Uf4kZ
RsknWN1W/bEsonq9fnv2TmrcPMhFKxuhNo86J7GZmdyfYhGNjQ1Xehb8cFltVBHok5hLYFiCE764
KpMf5p6Ul6nDegUg+Ya68/SRmxbs/dsjeR02UDFkIJAghE01B0Ht08K+7cZahEvm/5j6oPOvPPoB
QLLpSgu24AX+2ErTr7ef+Do2Mk/EmJAqIORzAsKjk0l20qrIyU86PxY77lP5l4OrnSTnUTOyF+K6
Na9daH9Eje/tB5+ESObJkCIcYhwP5TCfssDrWae1i53PoOd+9CTfSnVMw6j6XCC20QLrAl0bNx+W
cI1EeVmnXWXghlOCLGbWq4aaRVlgOWhzQOtJOgVkIAbkNpkqp7jMp7gL9HGcJbKNx7cH/cuW9Fw/
8IAgKOg57JmTMZPrs5CXUO5DQZEEGHOrG8PXmILVIGP/6bPY+L75xwG+EZzq84HoRViOqtYDDKOR
fgOZKqAgRI6VsiXeftQvm8ADVoEMNmI9NpXJU4Nmh3ngoKtZPVR66JhccLU5cp62tsBo1yVdaqAV
TzVshrefa/86nwir+iYxZjsSpsKJ2YosqAJN51n3FOFsZ6VW4aUjJZWgAXqxtV3qEMWRY5Kr7+hd
oe2za7uuC6m3WIsz3aZAO6HmwSFZB+TkKcUd3IpE4juv1GAlnl2d/xrVs9InFsnIHlNuZ+FDKrBk
dV5vWS+em64kWXifBKAJ6QoS6GG97pHQYX1WjR8/0QqrgRECAjxlf/QVbDliDF9rjGWYy1g/sJZl
9uj3gpnh+pM5oMDJlnX2+GyAkbXDungL2rtf+jiE7IgUBz0XBkpIgynXGTV0ruHKtSdWJCkjY6Kt
HoFyvXM07JMbqKbD8nXV7GQfbYY1Yi6cLDOKDGJNDaDTka3Hjm2TOTUpEPoY/uWTm6eXBTC0fr1m
Q4felyqtOHEdtCzGaJLRFQx6yhdfYHc2WbUf/QXZ23Vw1XQ7PXGa+ow/AQSMFgVTkiR+zZo5yQJO
bFO6CRnXbQYHHqNCPGrEYmuKhFDMNYxQdN/6GcAceo12agBrKXCu0j/zpiUZbga40lxmpPwNT6kH
ZQQ1KotDHv03kNGFokKPgFg3/pWL1En7lR5ucPIjObXp+0JWAWRJmyYb7yC36PFiRBOGvUTXKHOW
0ymFGhZMiL+iuhuhyo9QNTIQGJEmIDlCExv6fAHPfHkBLxue1KsVmOJsJ0RkoPieqNh+/RIbg/mC
k237yEhPp6rRJY1GDMb/7+8ACGN1ezeN0D/asuVquNhusnrMweimhpK0NAmGWLs174TGrplVmecz
M+cFzcgHZhrD5BdV0Y2wXuwEvE65dy2F16abyGhQNlq1vJ5pvsd2qcOBW8sFl8qmySI/Kz9Wg1cr
aNsuaS56SnqZw5ma0HBk18TAflkzly6B/C2oXZE6DPGQB+6FJZdUP7TlMjGHNVUGnu9h7+3oU1AA
i6GNClXjYj6PyDgYxOtaGd8tsxeX32kfb5GXyMLGB/YOUL2CG4EcGCNWzoQV2Her+yTL7URm/3Zu
K3k1otAW6GDYT5JvqXVt8OsjLQ74yYoHhTVGMWNgSJq35w/nMTNjkSGUXJ8aqOII6qAFxrZzQf+S
9SBDyfCyMg2M3wbcgKpqb6iRX9KRbkNgEVxtMDR0RTFz3KL7lD2Oy2xoiWugzJ4rcAHlMRsWiD6o
f/hmixrXerptgop/t3ZQcIBVNmAbcB1XvAxwwJxz3WnTTGZN6Cj5PaOybo40FCS+tAPrw0p4PX4j
hcXGdqdbRYaBWUhqNJD1cVpEn5XvjfYCX0jZvmN85JXo47mlBV9qaLR5CGz5uAQFBPJdJm5ptJGG
084OJBLiW0QxEwr0viBhgk5R4x4GSq9SoHmzFgnMf9Gs157WC9s/6Mlay31YkrYAQv3Ep/Q9b8q7
TULI3goK6ZmbfoDYlEagGbLRrHCVogpvw85V/WTRd0gU1C6Xrh3qfrsUfW/NiCb1ijFGVs/atDJI
a48SJfQItP+gMcf1p5AwXCJt1tfhQi8rkcJ13GOIMTf7wY0zWAtxM9Zh+DfAF7X3ITlGbkZ7yHgT
5JhZ/2GdPQtUKcZW885IfuUr8XOXLEkSX+Z1MtrqaljIq7J5UuRW2YnDrKGiwh4z+1Kgqc0eitwU
aaZ39Vqv/K51phEE9+ohwnrXt5RY6aqasx7VZhGWPbZXUJEdTG5WtSOrVNkSuV3IauXMd4WtMFaQ
dstG/luksACmgxiamU8SwrT8bugiY5dyMZl055AZjxDAXYx5auTiM39DggDM1cQschZsZ+jZUBNg
G12fs/pGLToAoiyPQdGvDBzyLPy9rYS0w/gxl1xHNENS3PKQvBtOXiALc8kOw2gUkRcfPIrFpdxp
7IMOEkt+WISGboWsUenJY9MOFa8U1F3dAa4Dt75SUAYb8lAGLdHISxyC1TeTA4LQrRE+J9vb0n0l
yWbXOoeDuiL/FgRuvGujuYr2ElnK9tMLX7fm8tf7Sc+KEatstpilGloiBzuj8G06C6SjmcGXbV2m
UB0wMhKiskNzlcU4zqhCG3Pfw9Bf72w6GjHHrgLgTIdvjQwp55PCOidXBhFIqw2kQhqMOSlmd9eH
cNItej7ZGog7PWO7T6JcittX3Em/aqb84NfT2Dz8SqBEPjJtv5F29VcafP9n7iSaCAVJLrBTJIVc
b27AgvyWR1lwrSKiNkz2tmWNfsOjlEoXDgyvztLD11dsyqyV+WKB5nF0BEHxv5MqQ3gTojtEzkpW
7Jla6QP2moWwm1f0yjgjCcfF5w/qoif9RsX6V5IlOjPK6PApBwz9G1RLYPI2/cMHBW16m0QQXK+f
aZcQ/LusPhON0jTR+pV9KS3Zr3dDxa7evOJgFqgLdg3NzSD+LBsxqcbf/T8RMjPPHcftCKxBbQxz
aRBn/4CWWQf5SAnd9qiTo5DkDq4VX3UOL5Ndv3jfQhcIs3+c47KujfZ9ai7UpnTLxvs8a69p5K6J
5g6do1qIGB/luZEAfe5nDgwEAeNr0jGCfO9Zh3C7uVZCDAmHu6WLG3ctFzjHIUFuDtNQesJ4mKml
Izs6ZLqY48K8WDMH79Y2Ntx7WopNXD3UHAzjb6i82FnPtFJ852H00HBZN6h8mshBZTZda9F2nky/
g7EtU/+LR8s+hoIooYGNQFsi19CMrYeZ9Poez56WyJBXz6Tj4QXPAt/Ngjs902f0XRak5tKIrJl+
Sjs4o54wUB9/dY8weWhUcKyoa2JTyrEUvCh+SUC+CZXezhjEsqBJ4GGmBoprMlOZZ4KQvDE3J5TB
hZF2caJ49qhWVa+fJpAh/A5xFnqgE2/WEWamp8EL4++hO2JRcglyBMH5zAYBsasiOqR338MOkfT0
7LkzhDOMnX8/Q8SoD76TqeoyrrOJaxEQlfGlqkYZl4VW6WaOBgh4g/04Wr3Owx2Cp2i5AC6jl6NN
uSRamNtQdB7Tjw03lI36Kd3j06aCW+rlBpM2LDcKq8JkLPxwNqO33ch0a2limdGoU6fIGD4Wo8XE
YmYyMwLYTiiVHf+eibWFwLwZG3fFI1VVwjfWFAsQFs1B+BjVNAueQwpEBT/go1cukfelQH0mR5vc
LCMXpm3fEf6Nw23QRgtv7Gb0qu2OaBIpNG+qOJ/m5HpFRi0Kv0658hDARGEpLudziTs63a4KYY+E
8lZjkk9dN05pct6IyjgVYqBSSZ9CR5uYOEAY0f9Skq+zly0AmU7RoJ1+fTjOKKpzXQLUA9N0FE3c
T8H1OgBcSS/9SAnGo1dpzoHrdob7P4HFmm6LXpojgnK9SXjRuosPRBNaKt8zuyA0TlvKdEh3RrBx
nbPWUSinmi6c5nZF5Dfm0jTkRH5yXXBQt76LRJfRNDX7kd5HGZ61YAayx2hVFT/w5+bTeCUo0MxF
oLgu7YRxId2QwDsmoYrIs3Hm3caM9vl45APVr9tinGsWFbyPO5SI6btT/A31nZjSMc2E0L+nlMFe
KLapxifIDrKTZu8WlRNW78vZpj8j7dH6wEYZaSiB6++KGal2gGXWBLgOQlPHK4inxm5ZbxvXOpxq
ZCxiFabd96mDtVZu+hzhbIyLniVa3bM90OQ88hz2WUk7FGY2azwiNoH0KwvSyxD3ksCTdUZ+b6Wf
yuwQPwF/0AhaLBAD8u9TYi9MSvTs+fSgfvE1elCzvG0KRhPH4CUiDoAp4xgscSyIvqq4dfkpJmZB
XNBCSfvBncZ2vRbWJMTWTZqEcAR1UYhQx8Bv3PHWXwsXVrI128w/NSYTdCsfUSxSIottgnxgm8aR
j5ua/RH1UcyqDSUJXaTawUvRn7ibPGpLsClq6ng4IdiA1W6Jec9b1YCMMvED2wmAMW3F6CG9GlPZ
YJP9Y6O8hYIeAnNs/SPgEWqKGsanfng+etUE+xLFdKsMUfaHcQ71fDdMKLizMdCCZ5hW5GqzJZUI
Zpq/y2WpWiZkNRG3R8McJnJGqJUjTrU+bt77lGtxXvWcxWc031jGG39RK/rtI2Ltx4Biet9xsVkS
tQV3QURPHfwir/maUA4dtiprK+OJOpWDFd/Oz1Hjksc5p7TNJhsjhcM/+kgpzljnPepTJgp8DiyK
aDWDruFQ6njLKdPUqwZaUmcXEhUwNjpBkhEumZOqYklTezRDH6uFm3C/JGME9hLkooT82JAc4YOr
ZkdBsjYGa2AZrQQgZp+mT8Kf/UplIHFR76CbronQ9bPlCJfeOLqlTVfW/Dc5rv+QMwKyQ58NCjrK
s09ThsFiVIrCYr5fosHEmVNiFYm3s6Bp0rCzHzve9zePPM2qkaZCFcqjqYeEZ4Lj9DpNpWmLECDq
MNx7sD+x8M9bowgsk6t8O4P366MMVsmhX5oRtwHJ8/pRqLaAICY7cY8Gr7FPNfyFCacQY43tevtZ
T9nAn+ouChkTEq+u5yiYUb9WpXph94WR0bpf3HIkkEHpymEneoNMOIZJVxrGKT21MRpjJT2gHyPq
UUGxbQaHuJsshKlsgHc1GZ7+2TK/1D4quOvGRVJez50A1mDmp7eH/8tUoX8DHCi0AXDZwKvM73+q
MixdVA4xQlnfEQOn486eC8qEhVyuhFBvP+qXPeeS7w4pBVEJgsdxmjrGjUoREvKb72ESuKM+RjrI
5jvaaJkjAjZ0/u2WOy2hgHGyYUA4Hs+Ea3gK5+ogmwcxtYLv6EEYGzUsKVnEEZkALggnNHdWFCKq
gjOh+fkvZD1E9wFrV3rnb7/76TRTNYUUaYCWkuP2i4zUXA3LNIex+42cBHGzTqB1PwTgfbCAbz/p
dJYdD/0FCrEQJKHMuKfJ6xzHECGrzP420kgnfz80hQnN00y6XPKJY7zGtx/4motHgQYiG2lnirzo
SeE0neygIQtWjInuvnUwwtlBtCAwZg6jaDqERV2LVANKf7FOoM7kXsLN+PYATrhBjMBnE4cCLQZF
70bPPbUsMk4Ku1HVtzZBVKLaU8ta8z1ZjyTM0IQ1bsvUJcY19qU09vslKW55g0l5lT7KB8n5/Dw5
L60BSf1rTnGNxBHRwvosngR3vw6Q93QHoBeb1M5hou/V7JnLctJjPdVgGQQHf+NinfBFBjWSPAKO
tMwp7hspuj0M3dQZzlNKywFa7jRt4TE9MBqMhdU5iigG+Iu5zsFR4NvAHTZXfNN00FK26jlB3+Pa
YzVp+2KcJqTdnzw+xzbOcpSVpu0USg5G4SmIM9ovXjgTglYkWaqctOzb0//LhlMSWJTpAxw6/0Eh
bSSySCyx6q910rr4rDH6UgQc4ToYD+AlZf32I439/tnkGlOLUjA1GtTyUDc8KdBQc9ID8s/z1zAG
zuruxzT08/cemnG5dSWeFa5kEY4EUYuN/ABJ2KI0o3l7GKdvjryyFFhOg+PkzD2Vv3+ynZXfVjNr
mXzNa9KfF2nZDeVnkPQIZTv98BvK86kFMVRX5ZIp8l0kSKV3ssl9W8Rp0vT9t8mQ/u+8TJltkWWN
8azefq//oAwHHZXuK7TT5F74BRwezwv9/arJ+Vz1gwh2EfoESL3FpFGJdNNs5nbYUPAu+Y8iYcO+
XDw3vCNY8zrg3aR1ScEQ8pj6fUOrF/xQe5XGUU9jIhR6rHIqkjozSm9ysUwaIBhg9yXnUwDDjti1
pDpyO1m2y8tZtCWTxzi2TKXInkpjrwkI8qU9RxI11cWhqkUs3789CSfzzQzDrnZRfqACSVtLcVpV
o6dYiND68nksUStC77imVAHmaq7J0739KPdkP5s1xXj5AC6Qf8SOnuznuW7Iqdoyug1k/fSs0SN1
mk+tcfVHTD0m6Ln2XjyrwFVLZbKkLz91E43YUwIEqB9fPKlMPpNY0EgGOiVykPO5lcOCXy97jipt
LNKmzOcz7Y4ETHu66xIepzC6CUteCn9Ui0wRySoyh7OzBmLld1NdmgVfvYynWE+VePWcmphsMqAI
LBm1TcqPz4o7asLw17uhS01i+aWExolk72bUPLj3oogsh7vRdjmTAnl7SoPXy4fwEzKVgMUBLCF+
IWCMvvZrWt4AFCzdt1FJV18g4XuoB1MePfp50Ehy/AmC6HIJ0VRH62LXyKg6lk5e3E1IHKEADQWU
omkM9wlIIsxKlGs+R8Sv/XWx9FOyTYIJnGWY3ZSVEg9QIPtmg/JTorfUcvwPkxfV7xKR9u+5kZKV
aD2Z8p3VZ+6fK3Xk6SLq5gxBO2CWckfWML+zVmsgOCiAJsJu6a4lt1J+kIXlvle6mxDw1+2emnhx
lwBNuCgKhypB1gyorNX5TAlvsItv4AC8dxqx6RQ5+VbYECY7detwP39vktr2UO32E1IYcd+foVFf
3c7KHe9S10XhFOKQrFBJ9Zqv+Rj2Pwqr6T75su9xi6LxmC0j3cooUkAVo160QJALU2szynK6QEdn
P8y0c4EjmGV/juhEkDWPxnw3zF19u6JivcP9NIruwPcRxBE3ctDiHuGE/putVvk5QWFjmyAt+S5X
fbpHvTh99/aO+GVD4H4ZdBqeiukpfYomGL0+rAGPlz/aiubDYBcbmjuXLi0sfmM9n77p37cTW494
ynGox9PNnnvqNLZanDJ3UENO6J4FuxRXACu6qYkDUrDfhfpYOWX0Me0jC3w3UlXNzp2atDhDTdXf
LcUAGgoMm/+h87vwoqJhzmeuoR73YSyGu7LkTneGqmw2zmDLG1jP1WM5usH/sHdmu5Ej2Zb9l35n
grORQHcD1+mz3F3zlC+EIhTiaJxpHL6+F5WZdTMi80Z2vRdQqIeqkJxykmbHztl77VNB1/JWmZP5
7Kcc31YEdOsVQJ/o2pI+t1cT0qWpkTGiMgafflPjT+8pTuIghYWwNSJHf9PHzsKW6Fv/Vonw+Y18
fvuUaUtq749SppLWm8A+ULzzrow3vgnPcuPmixsNjq/7+PMb/f1i+tuHCUSKS4lF/fxjNRjONmV1
4xfvri4k+qxRf0BXa7YrKbOzsq2es3dUylvGs2hWf/7ZP4jw+PClDKAM4gEggdr8sSQwNNGONqL6
d7tfnrI4seKdVab5fpzHN+Bo0K+hoq57MwL0Uzeau0fji+vh55fhLKvbd4+gWMSaix7EQDjm/siW
MLJQMj6ICVfoITnSTmtwdXn4eNYtUxJ4dDaJuUJ2IxkgWiUhZZZyX9K3OqvKhb+PsUG7no3I3lvE
WTGfQD4sSYWAdJ9p52QqxGkCMl8QMPFADzS/hplI3JTLYGwKZsiy5wHgcRiIyhd3lI2q3EIk/5jc
NLlYokp2GZ3ifRKV1bV0urxbl2Hbf5nyuH8EoJbdasUCGHFHY9haZoe22mqS6GHIfXzR+Cn5A+KR
xE0IdIwARFqnkCnZE+8hfHinJJ7sZ2PBC4E5hVD+D+/3shn/+N3CPKAGdTnNCnNZaP5U9fW0hLnv
gvjAxHYu2A7TpyqxJpTadaFfjGFRjP/8dv4QRM1ThVV6Ud2iR8IqiDTu+4+EL5Q3kq3zW1ql9pG2
GWaksJ+0KxqV6ZZBRMdK70TNO8Sb/CmJxu6UJL5+SyCktf2Ha/mbR4tKFE0vkixT/KVzZJkATIHH
Zt/g4aBhxzGUfkFHMAEKBUNB1S7e57Zfcom0L5NKCY2YXFX9k3nq774SgFAUZhbaSGxrP3wlaHFa
2c4i/xbiMerXLmF+N+4M0u2U5GSd6DNZmHVT9NvJjcNN5YfjawxMudrH7Ww8/MN38jePBInzdC95
OBHG/agJnWU/qBKk+LcIk+d97RrtnZlr2lrQOrxii+kvfV53x8ou5CEfLePcFYI9QeTdeJOQ8IPk
tQAXmGi99YE2u3ZWXp1k9z+/Svevd45DAosvFB/xd3ymQTpEMnOTopHREB2XMvy1xHGqSOIGRg/8
JqM3JUuiPTuHLu86jV2H7ytK1nS4fD9gVC3jdVPi3SAlVC1Ne4YfhdbG58xN2n1tWePF7ePoEDki
slclpAwgepNhgvmqMMOvGgPfOy4Bp9phfK+2S4bzGcea4h8MQjt93sZpHChEcKFX22ig7gpKA/OP
ZEDPWcCSWFDyOifBUg0p03dQv08QbqcNVWR7D1GnOMQyt4hZEwABWUMY9AUu/doby08KhuVIPLHn
j0wEOzfPo4CgkOo8VH7bEpNbuSii8YAbB2RFkOhBXZrPRKomL7ilug87MaF4tirFffHzu2P8ZdvC
Hot8nlcczTSHyh8eaCXJefBru/9G17uOHtndnDagk0iUWKuri+nC6F4N7UxKrdc45Uc8k9i5mkPY
BztLlO2TA/DipIshezQb4mKCnl1g26RNzssQpSIgYQ9v7+dV/8dt+zBV3/7P/3p7l0mxTloOKV+7
71wTbK30wf5no8WhHL63Wfz2A7/7LHz9F2TxLJ7LqkFX4XfSju/+4lKcfq6rnF7gmv3LaGtbvzDd
ptdhs9xRvi49sP8m7dBY9XGf0V+3wWu7/47JggL1u/3NwUVAa9dyqV98nSrWsr7fbCbZdaoQiXfU
UdFdaTgWAKqY2d3IKeVdFmo+DHDHRQBmFRETIqTsYtH3eUXuzBkoFK12gxIdA2JcTerGtrrwKZvN
0L6qk3H8GndJGh14l+swCIve0gKUoNG2J+BkE465eJqcbrjtm8pqVw2si/AYp17+rtTknIB2eU/x
WKboeUg1kQxlDJNwrHKUQWcNh9i3k4NyVL4h6aLuVy6s72QhTbjvWJ7zb4UuDlGezxeijtQzkm77
Dhd6j8dJVeEHIUbymjP+kg4Zs2uBFHzFYFK/2WGknseInBET58aHxtgUuky0yCGbUaBTVb5cjxNH
w9SJxvMsGgP6cWNPH2RaabdlkQ7QG+lbXJRmsjHalXBXETPNBM2EZZ/MOM2QmqQzFQ36vfhtrqIC
n2nYIi4P41fwMtEYWJ70dq1wYCrSl8jvJyOOrzk1HZySFO09eQLRLpp974iwXe30cqxoW0rp3ss4
mpn2oakTq2mKTRY/w+yRwWaFEa0J4fDfp0XwHExeI/QgzlV/BRCSIIMwq499mIGZaA13JomqdIO8
5szckB6HSHIC4aP7lUe+aulD4laiv1NC1nt6veU+0/T2S6whASK4VuZlQDJVdV/nQ3c0hEduIPCz
29LPqRu1qsgx1jDzXnnRnF4n7lRibGQm+5L3Otzz3u68KwN9YbyK52kE/cN890gjnMw4hvIpxKCi
uS6QJAZEQdbTynKrmjHdGANh4f0+dik6X07xY3TjddVHy2/p93o316SJelb5QVBobsPGgM8O23nu
vhaN5cJDCb38KezH9KAsEuJBUabWoSpc9QbZ1eM4xcG8rApn62sWWUxoma0tbm4Ll2RiDNe0QKP0
qdazcFS3s4aEkMMX5/xuJwyV3A3gUG4kGc9G/s7dNQfMArJBRbMa7SLWWvyxiEOSCwW+DEmiqv21
RD+xMuxOvQ7O4B489tbHyOMzQoauQO/vbVS+mwEVNnYFw1DFPiwM5HRlKFcFbyi4J1Mcp87Otq3M
JK/3EsVZNqgv2F5EYTQr2wcZQg918QouOhumWBweoRVxPGAHjyzC7TPjyoTdfiaXBndjad/ptr/P
Ca47zXRSgklvAHughti7Y8333o9EK68UOerrwmt4Au2CGD/NKSd33ba9FVgcMLYgPLsjwmZEyekk
DtboD6femombqmW2q52+5xgt5/rKbWuiVtNe3k1GYcOLKV1n56ZFd6f57e0c82JmzPZpaT0u+dFu
7mXvXlPa69Sl+1WCSH7QevJxcGWJoC2gHSWjY9zDCmLV8mSRE3Vpw3N3U0LMQIYQkxN5gTJtxO59
dmPZxZNvEykLmFlhVraQ2EZ3rltgPCrJoQ/pMAQpXSTsX23u7ZvZlYx76W1oRGg90HCN17qa/IMo
7Xlj5q7aeWZq3rkVnBmWJxg/duMchGPLjev4HGAiu+3Pjp/pG3Tm4wl54/xs0fx7EZLo1DgDgowi
Oz6KvhMP9Cf6q2pw85FFqmVNoXvIWpk4ofZVnwki5s2P5uslDHCVFFF6MyvWxiyqvH1Jk3aP8iY9
EZboE+bWRuMiqOsDpJQyGFonCqIkqy8SvctONNK7yhrzjQY5VQoxvdsxlDMT/brbyBbFMq9hEd8O
eYwScIa+FeAl5ds2EcDCAdd8/2uSTIsS1gJIyk3oRiR0WnEip629TmnwvysdDppC77+TnalvdK+i
MrQFcYetJ1/ANHs3cRdVE4ytonuBOLo1IbhfnGwsrhEoJetFQvlAxZ5/tJPdvQrOtPcCcOYtkKto
Q/CIvs0ruz+ruQNPpttkQOeZlm0wROUsunHS3ye2VR69uLXerJZH2rLq4TSadXH2jKrdkwBhXLet
kwVjV/e8VcN0HxnS9VZSM5JLp/zupKO3IkwzD/d67KQBEtpsTawCS2YeXWM5TvdJqCU3GuEABEYq
KOwRa/7aSjsT5zaiZwIwKrKmslReEjMPH2MSPci9qZz21+mzJJ01lZxMRsn7Fu8x6WTG+EUSrhHM
VjU/WMoygypkZLDK86SLVqJuH+toME9zHA4nBJNLUe3qKc9bHd8ROG/cm5EyOdNh558GSF+Bi6v7
uaqX4DFcaTdxWy40n2W1Z0cf3+Kszh+s2F4oYCidNgMxeYFu2nOQ8lQeiTm77fqJnOKosQyYfXpN
7KvJ2RDIlP4yaVFe7MtRNMkzbZWw6ALw/z07UYbz/nouY0VssdXLDaOIej1ZaiS/UB/nd69T7ibM
piKAPM0SjJ7eUEB8yKslvaDfDbok9W2sd0k2EJkbJeGBW5mv+6LIb61q6tZOIY59pFXrGlvkb/2g
/9TH/1Qfg7H6WXn8X01CO+D7CvnzR/4wIuv+L1h8HWpQZl4QXilCfy+SDQNSDZia33i0vu6a/yqS
LQGNhp9Cj80wkv+Ha/i9SLZwIpvQSPl1i6mM09f//d/fWax+44pG38q/87Waf6mR6ZVZ7PA0+7ge
quXva2RZi7ZlRR8Ih6jQqzO+GtBIIot23FK/KivlmZK+qkBBustMCa33uaMlbTBtqWT7YEq7m5vV
Il0xNzlntGpIsfAXdeXdJ+i1QVwEfVogLAqqgVpga1tDIYkV9ad9qg0D8iHmGaZUB3JGWWl530kA
7KpzkU9psVYqYWThs1aenDAdjxzblX5IqarOkx2GD5QpFZ1l90VrS7Xj5RdLaA3BMk5andJFHyrp
9hsrx8nMh9gF3BQkMfgECs+B+DnaKP5mYBg3ABuYgce4uTvezZly3vSKonHFfECdE+iYzcaMl+4d
A6oEdagV6fmuGFW+Q+sLKM/xy+TgyqgWFx+JHC6kSQfMoWlEA7q8mruuyVTPGIoBYyztbF8xNdmm
cyOQvCF374n2SMMxkCpU16YTFq/dMKFHduNC7eguE/bStqxs7A/ETmPjmFECSvwmTq1eOgr0p3Au
kSA2UV2NByRR4xJr6vCHEknbmy+IIWtiZox815pus7GNTG3cqKoNZK/NacAqWq3p3A0bop7iasUK
4xyo2sWTn07jib6l3+4QXtTdNm4bPV8pHvU1wWGTflvDeTNBMcid1eUhnRVnREKQdgJSe5pqcHak
EivPtZtyrfdk03HKkHuQ5fEaZ3rvbc1hGDZDl5aBjEyFVc3s9KU6qyonWARJHyJM9LcZGPU2c3gb
twvkZaMX9vQmDd83t34jnV3PMeHeKJr4ihCf/AXbm7sKdeZ5MDCjjuSpONLXZiOuCQ1o6FrTSmuo
wknjQHHBQ2OMhtrQg623kyL+GzWofz06dQVdpUF6TtbeMab1JlalJTPykSxwdU7cA2VJtfIANds8
dFJAtnNE+CtvQ8PkDb3yF3ydnI6mtlPZLupq8yHMk/4wNFJszZzZysovwvbes9VXHffMWk1IKUJc
BhS5+ZQc6OhYErA9JrAgcj3jxIHJPmax470ucKOdamM3XDl0Ao21o2CFtnA6rHUb1g8OJpNLzcTz
S97JcN3X0fTUMzDdhzOAkEDTdB/OrEaqpKq09noqx+JSO4TprLoyTZMVJrEwcNpskciG5aMb1R3O
Cb8AOpdEzx0AHPCyXZjfZXZlBjhfqh0Z8YirPZ5DEdpgRChDbxGy98HUjZa/LQubLprnIHq/qpY0
4t7pqutGUjG3rs6p1simA9ylMhgXoLMCqLcqwu5rih9pTXjJEDhk0e+XvB7kLOYbqsZnEiOcoMgi
RhG+MkUDJJP+ccThpwKK2Ls3Q6uFER9LYEQ/Nf/pGv1/0TkcJoI/2xWDtxx2b1Mk322Mv/3UHxsj
ux95WDbNoEXW5jn8wj82RtP+hc0PtreNfZ3RI/iMP3GaOVMv4qzl3f4kuP2xMZq/OLTQEQXov22b
/xam7Ye2vKOjBUNyiYpBWAgKzaUK+PNwpCPFq6r7frzA7PU3asDzy7ufLnAYMahbgFHTMR0p6De6
nnWvXWmrx4wzKwEQflE//+nb+5t92vhemvZ5NQh0mDgKQFELvO77q2G0htEw7ume1oVxibKZkVAv
SpcJoALXSQfZ7l8FL3ICzcCj00wqAhscCUvCDjxfFO9+1+nX/I6YtOg8Nx6RhXnGDuJC+A0fujH+
w3Tlc3j038Ol366YcR1SKtQ+EOh+kC3YyzSA01R3IcIsitYuQWyPit4iDkgxlQ4qs9FI14mAFjQv
04XVlOnWTqpmMtYNXvj3eGxbI2Co56zbLikJFZExQ2jROBnZRkhubhjuHyWp4e1awNl/auP6itA2
Z9xgYHHPSRMrufv5ffjrbaBtqdPsR4uJj//zj/7TxExQ3Q9albeXogv9pzKia4dd2OTRqIB132AC
8e+r0Mhffv6xy7P25+8S7ScyYCSnoCuW/1ou608f6+hjZFdtVFwKbzYuRFL1lwLdeEJyxNPPP+n7
3v2Cugd0ApOcyZxLqKH3w3NWsavONRvjxat0+41MwibfhZ03mausijd6TVpSYOkTsw8y2wb5Tw/N
94OdT9I+Q2f6euhmXFaHHz5eCCshpxKMnqgz503iLn3L8uUayElrN6Rql6tJ59bvhrwezFWdleJb
lxOSRGSUDZrWgmpgMbDNOKsV8tFqKhO+mTdN3ypNVWtdmyXBZD4hGntIFHP/T6OPv94o5GYsG0zz
yOJEufP9jdLd3ikc2hNnow/lG/7gNloZWtYVdOSmqYiOA17CL5HnV6dxrkkPKu0xCUxDiY8OFloZ
THHEfAPv0rekscS7wsUg/kHCALPmx8dp4aws/JNF1rFo8b6/SrfxEr2JO+tMRVeFvrfu/Hje0bNg
j+6gq5F4U+u3ilFaD2IgFkFjFBSOWPnyZavP8lreVTluJOZ+Q/Q8pLI8UOF0eNvr6hFbGkI7ZtaY
c5Y6IuksaoowbYvLsBQa9VJyRLDewPZ+ViKmiuXeoWq7M9PoJpoKa1zlvagvHVVM91nPuEtpYyST
ydpg9zP218FLT+j8vVfqW/sYL6XR/FklDXpMNDRvV3LQPuuoYSmpjKW4mtPxK/q07r7XNSqvQXYC
6FfdH+zQNB/q2BiIihT0Oha7ePgFywFVXFLU2q/9UtpVVUvuNjbTg1H7+XuCwID3fikHQatQGaql
SGyWcnFaCkeUFf51PcgRJ3pTb43PCjPH+BoFii5cTRuOIlQiil33lX9Nu4gKldykbs9WYw4BqWmL
mFDkL6PU4ysTN9G9Y3WUun6qmVRMcn7z3LLZtPqI3RoQd7TVSKp+g+kxfLSf9fP8WUsXn3X1uJTY
1lJsT591d7OU4MAh5b6g1CZlZqnQqc2p1tPPyl2EA2S3z3reXkp7tMJU+Q31fmQvlf+wHAKSz/NA
+nk2sD7PCaMlxpObzXMe3vY0XCRWmgRHe/Meh7Fpzq/toI1CUvliFsvKryb+6I4pZ9/1faVfuqyD
g3z0k3reKaI4wwONZAQoqZmX97rQrEM6WdZSkvukrk41PB9ul/SIdQxD9kP4lkO9cemR6AFeIiO8
RmbhCrr4kxjiNfwO2lhu21k8UUNYGu0A2tvRtq4Wp+G14tVxscp4FbxLw8pauS3ypPEZ1LJ5kfoF
PRsGHXNPQrZDDiEB4hAi4mK/H8LtkIscRiSshWzrFJGcA292WDELM7P7QMaYIFeqBTB90yaaxFcY
Jd6H1ivg42u9NLtdYnu9d3GoWMNjYYkOu15QYJ6Zp33L0ayJNxVaGPKxWjXXHHzaItlOuSunvd62
MNEdjNZQw0dnyncN6ZiYOpnTPSOMmdFVWG7GASWTunadp7pGf6sriucUtr48WI3fgYUneekO0L1l
bTnWmMZVPMQtSE4Rc/zdEZRQFfdsxtaRuHAzw1vBFWzKjoCDjWeM2LNw2FXDWXoTj7bGq9KsyU7p
jw3ZGvk6Cq2oXzjn3M5EtNQnxZxa8zcsJ7679rgASZlPMu7BoOLfR4nIXAII8AqukzIJ1zMjHKLm
h6byCRIdUjuAFJDOdA/TWbuCiWpvjSqMHC7XF9XGQPpZHmLGF9Em8+2YIwH/bmX4ECp5fCJScRCz
a59mCg3N/0Q62YqZhWdeYLcnc7LylK1ZD9hzzf7iVv6E+ZSO8NnpC7akqBUZP+BLBo9bUl2N4pV8
3iI+1gz7xm07OHNyRbB092CnpvPm0FEOUfvy8JJwNwprA26KXoIkgos5BE68NsDJhAcLrko+DFQW
aZSq+xaT0Zeqia29EkMUbryMRGZUnSG/x8lLcm2LRmExY0pm37bIHR6MTuNfDC4OISYnkxg3UKDS
ZN+MpjkcChHBfks04T8Ver08nGlatzuRt3A/RzrLXqDXS3MkHgourGxZdK/Ywfwny9N5uiWrZLP2
DH/k2Nv6oXmTNn2W3ZkeMPLDaKOpPndjtxSf8TTeOBiNx005SD66LOcZkqkpu3mnZ2L545dLH1if
uK5KGhfbKfgrMCrzVS3EDohFmeLVqXIMb7dFI3jlm56qIOL/Y01FPxhf10g5F09eFevcbhwK/VmS
A9CuEr2vx+2Iv8TaTKo2l0WDlyngL2IBGX1jqZNRID6FgI2PRC0lHrJPJ+O5gOfwxuyJyxgboLFW
N+rtVUSZm9ITIwDo3mO32LWFblxqP6pfQQa69ZLNmZjH0ov8/ioEj6nWUyPqgQJ3snaVydca6KKe
vmZ55tyMfauT9aFPKnse6B21exlq8oNcyGUNwTgRrzkHeNYmQQHcbuEo+8+aHsqtHKoIt7DNMjc1
Q3yXAMu7Ah6fOmvHbEwC63Kk0yssMv5Tk2oq2uRmwWsyY170D3ZRGvU3yYI8kSjDI7UZlhV7kzoa
3+gIM3rDJjPUV0bTm9hC/bxT7LSW0im96/TXxkePpIFVMY6z3zXGe8coAUmiYQh1SAZSPjajNOI5
sIfIjQ4Vt2UItMx3acEr1Z3HSeT3qcI85ol2j3pPOft5ANsaZPjP5l2F/bE8F+5on7ROZ4AX14VU
VxHmdBA+TivjByqR9l33F1kiS2erYO61A23CQXk1u8BU3+dRbSQvRjlbnmKCoGXTY4Xt3+eXtfTy
YuKbo6MWVsMX2kKaIrSVZJQDQjPjdqRfMO+aHrLfJpmXbh/GiNS6GbN8di7SrXLkjpXSXczhMSna
E9VNuyHjgrs2eEUCJnkWkrWjbRmRjhZUGJWDD93NZG9zqfYYifUUTnobhLRH6+eB0PiHFHcdBskm
8Z941mV7U/h0Q7a9WfnEVsrYHVZj/0ou8eAZmGWUeHTMgrblgLjfPtvhgi5jcurjxI14ojfo+Lib
HBxo3yVWl0FKbqrYujFHPXcP4Vj6/F3jqEXnrNGqYY24njWDvlDfnfMckPWqwfm7bWMvi9eYKPTD
BL2iASvkioSmYix+Myn8Z77wj/MFh0PO/yy/+a8mg8Xz1n6n2fGXn/m9j+L5SG2A2FHN27iIGBb8
q4/i278gwfFdl7PIZ4cFqc0fuHt3UeFwjl2kMdQ0i3bnjz6K9QujAPoxZDj8HoX1b0wYmCZ+f9rA
UMR/MC4Iw8Dd4vzIXCT03uTU0NsHJ/e8AAYmOfVFp3ZzGI9HXlRef63EsF8Ow/TulK04OZld05w3
jOGuLHuSD9tKe6O00s+kSfuQAkLrweVowdSucot11NrigtijvZtSlTwArMh3GWPdg8RT9WtZhSTq
piI90lbZdFNbf8GiljLt9BoOJylndlzC1fxVrzItSMLIxepHtsw9Lrvs6Bd5cRUKK9/1yHhwaBfn
0jFBVvGOrLVUxkdDtWxeiaQIlJprrU0tEkdZ9xWJ1vl4XVZezprm+aepjYgGEu5o3oIw8C+gpvSz
MSX6GQGypqAnWPUWvWO+QxkRvSxlyoWV68YY3f4cmsbDrFOAGG7IsKC2fQ0oe2V9cKxcTjIT4HY0
EgRAYd26QYdhw7CmxkDaPSI/oue8c3K9emeYWW+thkj5OqGGISQoe6ztlL1rzO10V8kx3fsc5daD
Pci1LiaDEsLsn0svCa+7Ph5uuzKZv0K0mF6KprduydllkDylzcW10vHWcflysCIl25pw0St9dOsv
0urHNfgxsa1UrhCMZPwZEdIXOyvyvSo+D/J2/6751ippHGhofnVlFhHHMkSZfQKxJ9PLYt064Vlm
leRcpx3yTGTrqC6BsEPG29W1cj4in6SiNu2Sq861hx054uHBlLG8MWYxMyfQUnJPJuwKGwsjx1UF
puopmhL/VdSu3DBVqo5h5Q73lRrqBz+0k/OMweM8cMBSK8jlyTNysfaU9np+b5d2tZO06vzVUJf6
3kHxBfw1t6zbeRLJOYrseQuvhd0CNDtWiaRimlt0tceRyVInF+P9jd/wrGBcIKkrne3866IuuYSu
m++nsbeuXCyvO1m5yWvvieSlJnIeoEfl3EoIS/uR8urC5mVdmYOzxNiW0TWB1e1DOls+GWltfpBa
j8YnZILsF45H77AyX4macs81+UuHBGPVPk1zW65k1ubo2mPnOq+GKzMebB7HutlrpCWhgu3eMB2j
XprGzNiYVSjeSJD+5tSjPERTpVYSHQdKuNDe4ggiT0wU5pNlZ18Jo6qiQIts81V4xUOpLBBebTXt
Zr3Qb8sYpclq5OB7dDSc44zVPP0SK8MxgoFU4ze26vRGkNuUr0D/IrEIvXhXKH4IHVj+SBdDBsoC
8KdjSL1KI27iYFkM4vqc44Sdy3thtd0XyyOeYdVlxgPglwO1pnssh3qHiR8UCHN/xCN5mt3iCM3v
nDDfuxPCLjeci4OdyXLdVn226lks6fH6CWIWGW6nxKrXCJ+RbxVjele1oJznseZ8nSHgn+OJAN/K
yV4EuU+PhIRpt5Upy4AbijCsiTOTEb1R3WjNyJnRra/qBhxD4PtbB3nXLmwH/QyBIN/V+a0KQ/Wi
LT7UzLWM21QnKL2AfdcGqJTUpdBV89XqJq4Eqtygj2JXGgMlf270ZNkxRH6h31rTqNDnHJkevVdQ
I1N0PbdlttPGjmPONDn0eNTocn7DFbiKwmlDbiAy4rnsl2A6Xz1G80RaSZ5h8smZMrLM4b9Y+VWj
XzFHrM5TERI1b2gvqZnhnIwimjxJ7qOpcgHX+QBmAwLansH564dcb/UNE7p6ZaZZ+SUnt/sqLGP/
1pGee2hbZ5SrGdzFbdJp2VqIIgD50b65qRh3KUPzG53mB5hgaekX5ZV64CHWAaDk5e4GsIr/5LNr
XAhiip+JrEhOcla/YuJ19+yIczClrboQQJbwKA3pqU1dIsQnzT/J3m5uujSszylYpyctTPILU9Zq
Q5Mg2hp+Ga1nWr0bp62tZ4xq5t5lSrBpQq/cxmNqfptF1J8HfFBvtlUvm0s/2y9IuJPHjhZfviK+
AIBq6ke7ngYTiLqIytgI4xvDwGlBFDxd8age7/Wer76InXk9TV21aUfTu/Jo5KWYqsr4GmLywIPG
aNPX8MhzZ3vQUJHV7wqERwuSrnrM+3CXGFVK0Fs432S0NTaVAja4mjp9TmHO0JFE4rl161JdDBWZ
Rx9r069DbRIQCE92pQBdnxNe8asWYfae9vRYghtv/NfMdZO1LAb9JQ8JYGFlAmfcmesJGfDN3Kfa
18oW+rHqPG0LtrG9htSdHxxbIwOdUOzbfBq8RxAJ4dYgV/I+VonOx4lQC6ZJc7cWo9dLM9Vfinae
kHn1LP+4wGaAh6Md7UZrMNaU9SQHttqVU+gmJp+iSZi7wAJyJOf7otcTVrREv13msOz9aRo99A6F
yCrt63wKCsvvbuuozvdlzCuN4kxkCNDbBosH84j6w2+q7KDymOb+OGinxJSbySvkjaKxs++c/tVp
HPJSyhYJGCV5/yXr3FcQo2962H/AT3v1yvGuMGamrPOAy9Cq5aEpxLRp6uTBJInzSFtXPJAvaD4R
tFZ8pf8xPsOqefVUwbn9zU0ABWdHpIycYY9V3daq26FNqGf3TKlVRC55ipnucDYsO3uzGI4Rcjli
3Q9j793UXT0Bt3XDj574O4/p98CNIz/BREDJCS8IS33XT1Q9OxlX5TkBk1q+Viyg1F4LvHIMs20N
qFIePY2qf/G8rinysiuD9uyxbxLx6tDk/BXzELK7EDPglYgdo3noY3RYO5R/OVKLsR1mcGpR56Tv
HuMc7dGBUeUQS6OIUSy1JCuB9iTWutB0EsPIv9wqt30mbmNAj0zspo6KguwP+3nUzGFPDp0IEHX3
F/7luPWJ5Qv6PD4mjX3qfZOGna4xWMoidhli5rU9tchjMZN2GOP/ObKDaPexlkQnslSMICqM6YIq
oL403M3j3DH3jpPhzc786dj4rrZqba3fGcU4kaW4lFvWbPYr37GaqyQ54EiAPjStVRl2gB+hY8Pi
h1jmOjpkVPtWzoyl0lqLDrMddYc+DMNjI83k2OnRiei4nE6AUZ0IeunWUyTqX3vLhZBG526X1CrZ
pvRWNnSEkSkkebkZQrtC7oxActVxbAzAF3v7HpEKPltT7hw91D/sHphnUIEbHxM0M5bxTtal6z23
eo9J52tvL0OVx7C2F6sk/QWkzP8Zh/9/jcMFpNufHeIYN5TN23v550Pcbz/zxzBcJ394MUTw+DD3
AkLyr0Mcvm+iiV2y4TFZ+LzDTHP+GIYbnNRM3LmM6rCvfacSc39huGP6jK9xjUNT9/8dmdin0ffP
A0hgJKSJ+QwE+Thk08tE6U8DSJ1VAv4yTVYEHzUUcGbz3tS/NMq3i+aY6mQfoFRGZRanO8oiEo9O
Fm2sYRMRYOCIboVA2q6iIy10L7POhWaieEeM3dF+STFYE/XS7vos7cZwl8GUTpITMHDF8jrzv+LZ
Dumd+Paj7lCaz+igetmP8clQ0pnmbDV4QoNSrrGdQhsu5BHnIR2+zBoWGO7/Y+/MluM2sq39Kh3n
Hg5kYr44N4WaWRyKpChSNwhalDBPiRlP/38oWX9LdLd8uq/tjnA7bJGowpDIvfda3yJhptdfZKEA
kpQ2APbpIakRzBhwWPFqnVmausi7jWOyVVuPXsoKBbuW+7R58WllHZCracXoN0gR8peMBv5+av5P
Tw3jIcEA+N/3Ph6WAO5/+K+qzOKfJZZ//OgfT4/j/kaWiu7Ytg2K9vIY/KEkcQ1iW1hybeIXsBMt
MsrvDRDrN6kvJnq5sE++PVbfGyDLs4gBkicHIxvdkf8o6wXYxs8NEISfqCF0k5E6n0P8iUHSxTIt
VBKX+xEk4wAfi/sSBWTskTOGc9AuJB1u5Ovu2aNr16/IjIhvBhvkBFsQ5lrK6GgQBrHx0V68oSUR
Sw89L/dPuEmBy8/GwP5smK19pZaGNU1M0CYkSJFQj6HIh7lp5+tWG5MGTTE+85ObadFNKkpMdERD
GEcAC1m9qZF1zSs1TYPw0w6DyXpeLPlNjmgMLt9kblOtMW8jsrHu0igwfQ2mqYYmQDOYek4Q87gE
oHxB4UnwJyMWqh5bxLUEOg7rWAbGoWNWchxwMxw88tiKzchU7UXP+VDrOg/aLxxlkTyb1Kh+0BUN
ccrVEs/k2Nm08SbLOIxBga8RiV+ZbmJtwHmto26hntfzr+A5rL1FePQdqHv62mKOg7cZHThLkxia
jxWJZ/xePtlHE735R7aw6T1WhJENTBzdDl1QPFaNW962jeqnq7EeQ2ttdkA/GGWAIllleSYCpILU
+4wcK/dMT5hcP7viRJJDjDFFBzVPXyMZnTOzneqTCJH1B1lJUTXOCopF4Dk4Qj2oMpTKebOyZueA
o6S6TZkp34EiZyMHB93aN5w/QCW1d8rsuN7NUTScInY52xFVS+6TjVI+CFG7Z1AX8U2SEojlTa61
z0VIIypQ4jEAEnHA1wpJPouZzCAXuk1V3WsPs5lPGxtu7NFsENXVWdoxyIX71dCKy4F6dsIg6CGu
fx/mvH6hsyA/VvpkGj5kSwsgXGg1b7Dg3I0ieGyRDE/eeWQySSVpeg8Sh/t5NGbsOzBdNZLte+OT
DJDzsNBrloR9rg2v7py6xEIL71RVhoNvjniHozmiFd4HDnnWh66DHriLg047SQLRBp/ZAuh9fXSL
aNUY4HUPzGqsAb9t1d07TGTTU4TV5q5yNWGshLLtD+zxzOuo0fQBvGJmariykoT8Zt8GXWjsQsC9
XkDUYDJUvI04EWo/AeN2X+oewZHWekPtR5VtBFwfDYsMDK2uHjbL63IbKsGGcB+UBOEdWywvFLZ1
PcUfZdV4+AT4izAibp9nNsnawzSohmFmcO3kjDPivm0+RnV+Q3ZyeMq6PPY+M4FJMAdIg6hj7Rjm
ulOsHZnpHyxDj7fxTKMPfM28CdSUbnl9gqLFJH/gfTg8xa3E/+VF5XWTRPWmqdr7pBMROXSVJAMw
QUnHlCQanmzwdPaex1t7LEIj2JVKzczeLVDHPtkCFdlQsmZIPCImgOoXvmEqkPSj9BjCQt/Jbo2W
EzOlqycHqmxrPXnFfTm7pzZpggNAysb3qH6OAxlTG2eMs43Zwuyoy3E3aKb2Zs2sNBSOfs2UZXRF
AiZXitVUtc5NM40PFHrhmgJg57aJ9SSUmijauo70j668HVz9nhxSuerVzGVD+rUOl1ZxnwVsIqDa
boOCROXEKq50OgZfksm50XFsvtQqHfbjUGcPON7c26QHjj+lJlkPWdPfIdYxtnXJcH6AuLAz7fkm
rsmyyEy9BQxLa2wSKRFvGj+FRDUFQqrKap2680sZOBZpg87tXKnrdkgDv5JRz86jVCiHC7VNbE2/
VioYbm0cVGiiy989VltKdeFu4mAKtqVqGfIHeKRxM9b7uSxjP+t77UhigriasoneoxN+KmPZrEPQ
/+gPiQeQXleuwJgr5Dc16Z+wpD4stBRujEHbhWr82ik7200RzvJWDeKxFzL4ZKQWwIUxiMyDnZg5
ChyEe4eOWNR0b+SmdVXUeNUJ00JHWIUl0ahdah7dYOFiaVBZuopgwBjr1foirm8tEyt8b8/ODX31
xcgO8T/ZYPlv772mDp48Jrkbg44ZQNkuusHUSV1fMthdzWOcPlfIJbaiozsXxNLdAjbzduXcVy/V
EOgf6Y5qG/RIpFkOxYz2TZZXUz2oPVxu92zwH66h92i3oACeHEytBNp4+JZCnOXgvQMx4taj63e0
xiQ8eWnuequwsGo/a+PO8VNpkLFY4wnAXZlPKyiXJZIcYdwYAVlqcx4xGMDOiTusDNydQ4/gqCmK
Urj83arWOu2prfTmI3dcUa/jbqiudEPdE9FQnonL0W+MJC3WbsuZ7jJuA3PY6qMkk4Gp4V5KKPI9
BeZBBU7yxWjM/AthI6gzIgPVCEEig8V70J6OBXo9wyeAwVoTEyA+kKLQ30POdd9GtwvBQdTuqQ7k
J83rvkJhDZ9JA1qiEgvdb0zrA5hO7ZpnKvWJlWXGIFjn5qkOPoTKpJeSfArs7rMra2s3l5gCZ3C5
iCqm5wlX37rNSkn7Tb3WOfFrvaEf0mhMN0rI6ksYOAwzEYmsib1K9r0E0uhLmoQAQgNxlzXYDIjZ
TM+FgAzKTJIunOo2i/dtWuHIioHZRmqguyXy+SacWtAWefPWJdEjUw62Uuwv4tkgJcDoM9pPyby2
GFHWGBpZXFMLZxjOaAQOpmpWI2+5DbGs8StqkUdN2kCahlr/FEknBgbjOl+UUPddL74GOXNnlDG0
zpyXIhP6mpDSeDemunP0aJWdaKaZK8eoX8pwrraz1x2HIgX/G1UV7r06Xbthj01ynJDM9NXBmhib
Jrb4EA9TeoIXHBDIYRNgqRoPLlUb+ZWe7FSfVceyHR9MugJbMWPKznrL74gGeWvZf/qt0ZUPgTv2
PlhPznWQG9OaEX2/wYbT4uBGhzR2ZU5ylPsZOfuzqMPgRa8t45bMsczPXetci5b7yvqcy1wcmFw3
m4p4yquq6MurrpZfnHyAYSneGjetI4ziWeWLohn2LnY6eh2VuYnrCNW9a0c7dizOPREO4TrKhmSr
s3u8lYUT3KmgPCouepmpXRzRrZ8a07cwKfiJcMP1FI1yrWB23gDQ/jCmlX1Pc6jbVUOMltCRRXnf
RR3i0QZ8BXY3y8Z0Y/JKP2l1g4PWJkcgAerOZrMWxW3ptCE6Au9KVuVXKw73NQ6kFYzG22Bobpd+
NvCzxlcNkrUq/wQvuaCNNz4OTXdXifYWwdo1u7XY5xdPPPc4bEhJSNkDdiF9YB5zy82ghlgGnlIi
dk3rVCSue7LzuvAjW63k5FgN2L58viO0J/0G8vp75v0XM+8FromE+d8Xfjdfhn8cv6jmy/Rjx+SP
H/te9Bm/Mbq2HQ/TGi2QywT7j6rPsX7DagDWBB2zbogfqj4T8xzB77QxKNNQE1Pa/f+xt/sbmESE
4vwXzAUwgf6Tjolx0WT/0DJhro6cGUbbYq0DPvmeFCZB9jD4tNTe67XY8AtltGgzSpVeRUFvXY06
W/EHNtLBsdTxpB36uGjPETLlfJcmgk2GYtXIUUF5CPqCDkxlRw6wrEaMyyGzybPXN/qOEs9YhV6d
+POoDRgDRGSsBXE6j6MsrGeSoV4zgaeYX/XYM5J9QAoynxvlPZZVmIDTqlLoNnZGnhAUeybFRjJf
dwM6LHbKrrhv7JKEnKrVn71UoEfVtFjeF8WQHqmR2k2Zu7FvV/zgYDvahlbPeJOPZbMWmhD3wSw1
BK6a97WRipqpKg0CrHteBAdG4TkGfVaIV6MX7WYeGs+fzYZs8+VEIe6i7nWi37n+4CBx95HaInp1
sFI1uztk9x6LSN4d5hQVIOQ/frCxhkauZUGm4wqtFGqpPiFMwy8yly04mrNru8JFZUlv3ucYbvft
0KhDr3UcXbjDgF9Lm7ZN3Hr+EJcG0ufWUxYR4tTvq6Ex5r1K3C5fyyrUXrrOsB7YoiJutTtDnJTb
ePpucdg9TSmN6XUfduIZKwYbqXTU+W0ZG4pbt8q0r3M0MJ8FG4KPa4zetKwZbyqsoLvL50PJpA7c
2cvGl78fZNZyMQpmWL5jOwW7CAXQkeKo90u3mrcxxNZNQ1AeY72ePGmnjeUpdAVbfPSdRJmdbBlE
ZDVlIp33CF+VsY0sJ413BhaXcpUEaCILUmSJMy0PvTJbespJ323bmPdMpeHQQVU5ufqOW2Xed23O
veBW6TFhSoUucxFDMLKDdEg/5QGqQfakNCN7iCo1LSPr5uQyb2Eo3bvbyJDKptSvSeSwuvCKXnT0
EcWoscqo7q+0iotN0Fhqr9LWAuVe8iWTGd+8Ncum2EF8MfFx1bTqbY+6c0yq+WUuhmnnmrxuAUka
XwebdgjvuTwvV4IalApBJnFKGpXe0vSglW7xUs9ou9BHGaQPTp0rTEFROsmmDdPmnsDL6ZrYi9Q3
yjRes5VDdmDn8ej3TK12AlrEViGIeyIsIN3lLmUBsRGRl63HNoZskgodelNpPoOD6065pX8s3HFK
fBSION2JU9LmTZ9m13kYzBCShW1vY+IAfcBp5IPoaXEMA9eUTA9ddYuKurzj7ZWfG82wt8M05XdW
bAp83oW3ol4INzkA3D0WmnYDAHY+RmadZqtUDoY/ZJbxYRS2viKvkQBtkJk8qIBZVsABeDAk2WG+
MzDrQY8zbpZRUgbmOJn9DtfcDnlJc91RaN+OJLhdFbRb7lpyaDZ91JORrjsMFsg2z9g+QEAwT5lX
x90iFnOe+1mLr1H+hp8nlSR0C8sDwUn2eq68dF3QTR9omJTsNqCQMH7V+ZnXuWYvi6ZGjcUeqmH9
UHuE4m2GXkRoEHoj5j1czB+YkOibOamjmx4k6HHWq/JJsxmbyNrBg4yUhg0T7lFd2xTTLGhCZa1J
RGJB+EhXWGwoWSjEqmN6vu5te7oagqo8R+PcfPT4/gaqkxlKSpWXTrO251ABjmGmT0IupJl0cNN2
lRcWs2/MMB2jfqcUPhN+hepSRo+2E+ozTFay4qXKk6u+XWjYvaKJpYOgjVfgXNiweP24i/Sw8Icp
fy1nvWbKM8lDGWAgLqdOe0zTjMUfmyo5asOYGBwiayufKDt1p9w0PTpFDy51YDGHp8Wq1Nhd8HJZ
WUDtBl+9MU+PWckTKsUs9G9PEY0M62FEpPykhtxdU5myrPayhFnmTLxhVGkXuzFkeYZiI00eh0He
C2s5UBupcV1IqK/UpulMFtXQg99Y/KA3vO2nm0alQHpR+LabBu3AtcK8/vd26f/UJ8fN+EuJ4PpL
9jq8qi8/7pW+/cz3rZJFQ9vDuIY5koTVS+T5P7dKkOZt62Kz/DZB+t4g937Dx09jnOhiDHxso37c
Kpkmaj5CJi2qO6kb/8lWiZCJ9w1y5lsoDuF8Eg6NgPGdVTBN+gi0nVfvJ5paz7jdi2ptVwbr1Dij
moGlkbfbqp7uqEfnwWfH7uuY9Gia6ID32Dglq9mYxXMQd9hKigLXAFLe4cvY2tra5ZcjEEHxloXt
XUFIBwry7JOpKXdt0NreFiHm9snQw40aPYZSnERakDkvs6QditOIROYmSyxeOm6nz3uAI/S+QdOr
oy30dN2VdHw1J6MbF6l6xSRf0Tpmq2bnBtqv0Up2Ax9OAv60q4NDT/pADGd7X3iheURj+Clxau05
znLtMawLe2WCdMHiI6ntQ16MldtUt/MIBzsfm3Pv0pDTUr5kwDcVkTybkmag56HSpT2uYRko2h0J
ZV+ZBcQDTKsWzwJdw41V4ZyXdUug4szRoZCcbWPU8WG0121ZE5Eo5Zme1CO10TUIM1J/oZAybBOn
kZATlD8FkwmXHqh0SYye8pPpVs9EbhD/J9rxiFjgk2fDBENQslpUcPTJPtXWongsywcyZecXosb1
dQWgmc5Z1W07lO8+LQvKR+9xNIINnRBe/IG9fAQyai1+tVePxo6cMP3WSDUNc1paPoSNlz2xSJpP
qKuLHTCeyqcaNraI5UcUdrCnI6YBzVzdYTCeSafVji1pMK+liUChAs8AzBbFv29UGYptWd3hGd0H
7oz432rr24nIomczdR/tJi535ajIUcOzQ5BV6mxmkId7r7ZpfWfuh2yutBpt2vAhBK12NImIhyYX
NvlZekH3WdMpAnyn1o1zKzPjJqfAFshrotFllF/PmywqHgy8txvg8Aq5f2ncN1mLG94NCuw6EfJ7
npxVQnQuhTg6dSIqa2+nagN9SlgJAV95YgvHmGvVur1d3kgxdlcA5ttuOyjN+uAQ8HNl5rb+yeSL
r5upjf2cFm8MLQCd/Va4GNbQtU76FUmcVnsoEViBy0ja6atWWLO2AzdVBl8nzxmuM6lAYIXEAW0y
ZBtgP4BOVnkiHi7F3t918V/UxYblmr9c6T++MgCiWVYWP671f/zYdymBYPQvmHqyqHvYqkwq7R98
9Y6BbZn66J+TUBN9AfgiClZ+aAHU8BH+mISaFNKmJQyP1d9hyefT/SdS8J+WeRNFOS7Mi1BB8Kb5
E+h2iXPttKazzznVKL4jJgpnQtiXjfxQN59+aBj8C8f8zx7Xy8EQQHjU88ji+brLUPYHxUJojWbm
RK15jrSpeoENKB8nCFZPadwqokqlXr2EumO+ej1p0f/FoRnzgiHAAM9J/fnQsZaKsS2FeZ69kUPT
TIcfMA0YY5zOFo+GO/I2aHTFEtRQfMXf5AQ/MX7+UXT5XUlHoPnf/1l+/T8bD8s3h+RMXMDyLuXC
vT+8NAhU9ZLMOPNKIUvBJZa69vW2m6tjXC6HG3NaXL/+ypJ75M8H5VYxxQLkdYx3p7tAZdyFlSfP
2FLkY4E+D+W1jQUFGjSWFtj+JzM2OHgnOtXsorZr39gJx7tMszkPNQq2XeWEybhvaLIHm3mezVcI
5bi1Aosgxyu4loABYDExpWkqAb13zArD8H/9PX729387dzatpEUqgJ7tPfDeJbayGzE7nhHPcq90
GXPTjHyOrduM4hExyZLHyvDz10ddXOHvr5gNidoGXcGBvXc3DPtwJxkthbhX9OKx0IBc1iTSfdWT
sT5PYh7vLbMSN7wnyV+Yoi7e/fr4PPvvj08cC/0yFPHcN++fld7zipTAbgHUAvwRqaTVy+SBMwj7
WvxF9ov4FzeKIUBn08HngHQ1+Cw/PJfB5ADg0ztxNmNvvNcqcny2BMMjusHQ2LyNqWm+Yq5ank6d
OXflLEZIDeXvHTNu7S8u97/64uRYsVoKB5XU+7tWmlpJQHSgn7u25iExHUb10I5yfbF9p95/8ZA4
i4jr8j/A/jQff/zuyHH1WDPYeamGiL5iinBfmkQbXnWOTsqMSkxmCk15VWPcRVudwXrIe4+G35Qw
fcbQMZdXmt2P95hmGK6numTsmoKwEu3CsYtoMPBbE54yyyXC7+hFOqOnX98rtEH/dLMsfdUFym8x
W3jf10yyMOjcyRPnIEj0ejs7Su0v983Y5tWLUrnmZ+7AujdxAnN3III6plMPEYsNfjXlGENj/D3Z
bgZRqtYi0BuQlvp4/+vP+a8+Ju1digqTD2vp72oKbZRdbwemOKOw4IRcTrMgeepF6IF4rAlR/Ys7
e3mD/vQULRw3IgGhAlAZueL9EQmfk4meTs15qIzyympz65VM2+VvRhKuOt0Y75RhN2Cp4gAPInkX
jIHwPHkPcZcisTGKqX0zyp47XWcF0MmXe4kNk4VzuScup6jhrWHDQYi8E/GuTENBaJxoyZoH6SwZ
6czI/yJrhG/w/mvxTbjOaAiB4MBzeXfTzm7qOTVsy3PJkuZ71TSDHXO05LY2yK7aFzSDBmgbEL/W
0tIySi8A4NHWi8KYqoHfjR52rDzSe2W/0RfkQr9o+/eR3XTCB9w7LamaVjCvEdh6aHhpKnyoNObZ
a9KCCDwfYPBaPiorBLWQS3gykmboNrwCwC+kScYAya2Kc1e00ZXb5MlJ5m55A9jcqdduqehRVTLT
njFCp7einLLPOqqTNfBIBb9zmmdwwWMfvU1IFO1jO0VgtPEvl0fyeHJjRShCdVfrUQn4NKLAWVTf
+toCbkOKreNo1VNXZMmwNgLHefA8cttWdRLSwVSyr3HGkGUALw4QjvLtVrq/k1qnXL9g1E1EKHNi
ICYdvoODRDmiHQJ4gScZdgtQpg+O+BU8hCM99DzH7EN11hbmwopilPyKupFpBFQA0AMmmTxTOJrN
KFgTReg9hWiFnqqUe4TODo+cXU7ehugeZFFsDYh6Ey1Ks7y0rNfGM9kmXMgybAFZiOFajPdNPPFj
k9NgQw4MQo1d4pfMFcyezDm5mK863swiEi5NKQT3TnWEiZdM17ZR1idy4F2xDacyj9IVcmT3YBL5
ddOnXvvZpTzHYiIjfafHiVp7BjhpJU21VUjxy7qsXgZdn59F48ZH2bvj2mUf8PvUlqVvxYtTndSV
raR3/Sn3Guu5NDSI/3YVvXGjjF9CunXMsaHIrPWOywOGtS129AMtiMNO73Nj5TpUY3w7VGHE1lLw
Axsya90m+isOq0cNyFh61Rdug/QBtqaXPzo9gnl69lE2lc4aFgiq+FU7gaKy05VpYYLn/wXtZGsJ
q441AYd3omOYr91UeNWzFvW2wcdNkwILLXwAdwtSms3PbI33ZZpypgsEe1d6iFyR1V4DveMOCyIg
W4RJdIqzD6PWcMWmoOWlMJF45feOx7rilawV8cRdiQBWLDlLRc3v8IRTvXiq4craYuaixkmp0TWh
6TEQPF+tirDh0qc9S3ZshmdwrTSj58k2XwOLWUgY6+xX28xlNcoH63UMZu+J7ODmrZkX8Uhns/CY
rEOOmXubXOGrXtU8oa5PtDG/nlqSD0fFUV6xrQueyKl01+mUl1dpkcJa0a3lD5WZd2pb5mMEEThB
gBrRy8O1EC3/JkRl0qxARYgbqev8i9lBN7J1LU6OIlyQaIfM4E8oBIk3HUJKz/cIzzyFde6dPAcD
hoQpUwOQYkW9rJHs4dxTYPESJWdFIdxym7faW04liHPx2DQd/3j5tHnXhcnKqM3xrmTbKdFHxdNd
fdmLpBmglNsiRyoWhtALupkrAhCa1VheZDazt5ESZkAXU24YBI+h3ZS8ntsRn/W07B4nybkX+cSX
4pHkSGnUN29xyc2QLP8EAwt6QYgz76AvLEqXzIoNsPvmrcp4216AA0mKltInBXS6v2wUZjJbpuOY
ZParHNnfJ03Gpa35MLiHkjfTyGAdxo5h4NPT9Bs94pG2y0CncYvh/sRtxLWTy6ctypoXT1OqfYOW
8l5PdDbhJUrEjSXS6iXoAO8inkLWuQmYOLzazYzqtC8hnR/qRvHJe36mX5XlgPm81piD+pcNTrds
VdI5ad++FT+w4DlpibfgL6zJzHxTS8H+ORWQ9OvBmtwT6aXmKx42nKq8dviAlQR1w7ShAJQOLyL4
HSUrBy8uj5AILGgY/aiWbRBvnnathrNrDgSAeQ3XCCPwgrJs3rxwiaxGGsPaBlHaQNaS0+SZBBsD
JLz0sJwBwJbhHPg65ZXRa/Y9GcsTEsEo49P2HaHfw8Abt11uTwsdyY0eJryZwLzwm5Oe7aoJCqW7
roZQi/Y5Hkd2aXbBXYtDBqaDy1/IGrE7ryCYc85aeqNP0GWcxyR162zT1gBEDelxj2RRZr1GOW4/
nEo53/+yCGA1He+nuOCsZGnsnexFHlt7PGGVvRw+HyB5IHZkO9aK6oVxS3lFTqzas92v93VgcFWR
lLnrjBc552FgCwpSIXgi+W0EBAIAQ7ktzyvQj3wj41mz16HFE68UKR7kvXEnItcUzdUQswRY2I3H
jWAIYrCnrcPmzhsDsB5uuVygpDZZmiTzjX2uhIdccR49OJOz1qAXatkUgTZgDyTJnX6Y9MR6NZJE
PErNpQbwEsoQE63g42AsBB1DLiph1nkvgyzkVS+QTBeSB7bHu8s35E3EHrmxWYFUSfvuUvDOg1YB
aDFQwoWUqDFLNzNlStrHruZfkvDCZWmXXdoMhgXH6XJ3Xl6bE/OZYc3k1jgY7oKgI/TFOxXSpd3a
yXwNkIRKZjlrquqBzyaDyGZUMHycyOZbpGQRvlYLVMcvohBBb1rwWM2TEawdZrDbrslQZ1pNyHIU
pzxc0nRZHSGtWgbRExLhJRKk8Z6upW0wD3NolMcWuAmLQaZ1P2JbU34xmNBSNKVbryZyqHjpcXpP
RIZRtmaY71P0jeUG28aQHXMw6fmGbAhZPwhi47lFgpQTPS8vF3Sby9o3ykTblaFgkWcrguJgMwOB
mqHXck9cTsC3tWgp3PtEsi4sCyt+Zt44l3s3CEkpX41tpfajE0+/o5YNzpf705SYE1GndjsEVSbR
4p3LLeLqHTeUlfZHIjVxkH67IXIGVV8rp097H1YMhuSk8DbZVEGAsemlXO4Km7wiRnMo/m5sxNA7
sSASE7rhjN4bLcZ2WxSiWDFGZyXCLqLRkpU0IZSVLHSP5QtpQ87dh/k88xW0LuYBbITUmtoT3J7J
V+CWE49WhFByTdOTJ8sJat4wDu6CbUm6/F2X4DvFfCxuLUfOZyp1bmpdwzvvtwOPymUFNNMWAhOa
UU52G2jL65v5YLgynIHHZnkBkdYRQjr1q75lUShD1QfbWnPhehTd8mkTuPi0i+uFIhRW03ifQ9i3
VxWl2pMHL/UptC6RiRORkasBzr8GZF4RW6zYC80PvXDjcd92Pdgc0STwci7YHYWBOqRobDlCGJfc
7boIZvWI1ZFNSAi95UkfyDorqnH5vo433KGLdx46d8xvcQx9JhxD81MvafZWVi+gGJ4dGELJ19Bo
SnRfyOIMm5KakT5DEWPk9Zjg5gPFEw+z39Ly9NihTDZuSGAoVgyoaVVawzzuNMLttnrhooLF7d+u
Injph7iqkmvDbAR8yNLKD1T2I6boqkDkVVXFdVAShOFhlk23thxZDNlkAg5qZOtuxrFp9WO9LP7H
JFgYXTAx2VN1ZkkFk2FVXcBXjwVdtg5pfDBoD2EiuTwqr/h77QlOkmHN4x0dQGZCBoJUA8wOVJie
PQ6JUON9HbnjfRoiLASprflIxnlmlkI5zVhl4YkuYCO4NoQKKz5ewFThKZUl+wMzGPik4+VlEkSs
2zNy9PRLyR6Tt4tXeRuoDsZBaEnwFLgBd9ClMAyZJVckaSbkuaiWNa20Rye4op+m9g4e11PMtOkw
VB7s0NHynoTWNm+oNRkCG7gEqMG4roUteX/iVOFuzUNWq9mO5WPPkRnxsER6ScriiO4KmlJd8Exk
y35zAQiecpCC+TqoaF9B+a4Y9SD0KVvWPVXzCLUZNw/BAChoS2trh8vKDO2QNxC1XbSXVhR/MXsb
xJJVdTxxF4AVHCbvpH3bYdT0SIBrHPK0cM2D48y6c6BgG9t9Q33DYK5TYLKbjhxZKV1qlRaCd0o8
musKWnYETkClCHCrsvXTeG0EgaSSyG1eLHY/2Y8RHev1XDtEolijuIEFviwHly2zxSyJ6CwiKLwi
17dhmjvuhggBueXI0WOkCNYdI3s+ReYUf6i6MF03PCGszlQ7M0oR2UHRs3Nd+ljgtDuSEjHlsJ0u
XMY+xriXoaV97irDeku8Dhgau8qvJdGsbLdJwkGcNckr4hl0CO1NicjFHZ6Rr9lQA4OAqWNdFwmS
+nKsj5YxxjexA4EhTOz4Y1614QM0xn70O3hP67Sx9B0ekenGMyqSFzQn/VxiFFZrbNRxw06ZmeTd
XGhUrJkeYgNyWp1BJmoF++XSnfl7wvMXEx4kjAu699fKxxdEgD/Od/74oe/DfPGbawmJxYReOxOV
H1K3HO83WrgSDBB9GiY/No3m71ZRJABMAemD2Q5NIQKa/znk0X8zGRQQJYBAwLoIKf/rIY9FC33x
2gFithBSko77ru8mervudT0sDz01Ml6FIrRuDXTeN+QRuesfTs3dtw75v590fDuWu3SsyUhAj/C+
l4z+EWQZRS/r/0D3q5947Xe8CC9tsXqpfX59vJ9bYZfj0U4kL5OOomSde/fdkLVJHi6d4+WC9+VA
shBbWwQ1N+1oGgeYwOzPjMtGdVk5f33wn0cTl4MjKLUhJHP1aAO9a5xTtDUUxKo4ML5v3whiYH+R
id49XQYEl/o8kPpffeWf26jfjsr9Ao4X4YLrLLfNjy1rgu8ThbsWfEGO1zBFbv3WFzlvQC9WDAh0
ukq//pp/OiCWS6IvuIlIKmd8ufz3H+YDCcCUSqJP3bOloFC/4GQQYm5y19A+GcH3lejfTsvek7VN
HiDdoIME0ZyTK9/3N6dGECpIqtWeBIEa0AuxBxLZXc0+3yW9kR1jF4sbNyt470ypuAc0VDxBTHUG
FOJwuFeh0zj37SSBA6je6iiNFtGjGL3xeZLuX9wFZOv91I/lijiWEJJn3+RqLnPbn09QkXtumABB
2FuOEZqPWk5cxFUTZvTiQ8zJ67wOxXBEXEde0Ir3IPVHEU7kSWW8sXWQO8e4oeTNL3too2HzGNm4
NVZgPphBzK64wQwJ16onqjXfXNiSudQ5D8ADgIh2eMKwDakYwuQkZ3d7eWFqbC/V5rLHrTR2pZeB
RAAWN1vNqi+t393eqKa1reax3+A/AKOojMWoySphr2OXzuCenoH2MclIWbivFeI5rDHJEpTpNFC3
y5WcIyG+cJeOcL9ETFLPdWt6vXkei2k4FXpE4WRbkIbxiaOevCwExCgsNUjf0AEaWqpDACauPwY0
OLqlZsGSSbXfp1SPY08rzM2N/k5vGpq9Xj2zfI16wo5LKHowipoSEjXNIEI6qheDfs69VmvsVlsQ
OdBCQXx6TD8PxeSNL7g22D7apqDAv7RR6PHyTZHQDqucmTcGlKXWhn8DXqNz6bBlHRsPd6ZZFSzd
qM7jos1uTdetnq3Xb5O5ECYE5CXL2BKmRhHijXAu6Z1RHH67V6MEDIwfIf3pruN0pPPBHobph8WX
lVNfNbtm6KniNCyE0dEjWSOnMtTqnMRjYALdpjVl9JGOvvdEtDsD1zbtqDe+FRmgSczXsnGrF3rO
PPyXRtukFmJhzoaO0os7A0W39m2opfSJy29UJcVRBxUWtaXklPJ0Vy/jmFACfYN49t1CqvcigT84
oipYDUv/OR5M9mnu0rC4nH9zbC3f6FxzE6WOs/ZcLWr8uvD0m8ufaYOg8HM6B6wb8/9j77yW40ay
df1E6IBJuNuyrCJFUiQlUbpBSC0p4b1J4On3l8WefcQih4w+1/tiJnqMhAKQyFzrX7+JLwzu9WPs
w3iZJK5KQ9OxgGP9eXh9hly669IourQ6HHHWI9MEEo9VEN45eHK08N0Dh6kB4KeZXveN19Wk2JKE
ru5xmzNbsONKReMOC92ZoaXBH8Ai2DIPk9X7IxFnhYEJbIdNrrGfzYHZQCONObqjMXERrwC5g77G
GBtf2aTwfcWkj3Cw2WjG9ZR2S3I7zZidfOl4/DEGo+S/dJBX8RA1swq53kjcoJnBhXUREGGn81A7
UbxVCWrQiFCdXejk6yZu1AGjN7EjZMO5dgMiCMdxuojCWV32slIPXoEIJ66jhNduzNiuQpnr/Nh6
7JBYbep49oC3lXVjeHF/NwHuSmxHRvcbWFVItJ/TwS6WYaIuR98YL0RQSciqpl3Biq2W66Ad5E/8
Mymui8Q/EiPtXddmidJ2WMR8ZZVTwQsH0K5WSyp1W7n0P8Mkpu/sDIKtNizu8CiiXiGVZvoF0dn3
o88O6fMlygLxCdsIrPra5ntp+el1mpuuuGgmhy0bagKL7qmfPWGtscV/WLEvqzuOOdayHZVxwsSS
KeC0AA7NXV9/dWF1fy4YrQM/yqCAATUyZoU9Hn1WMbVFLWjF5i5TTEey6TsBO/JzijTrsqjs7CE1
zPRL2i58WCeROiNN2h3dpwV1qH3NQuhcHKPVg4ccEoUkXnbcBp5SCBndIw7RZvhlgdXwrWgNYzmA
sA/BgSRSpP1rSn+FY5+FHRBMCefHIkfX2yJGOuZhHV2BasnbFtHvAVf5Bz+Om895336fC6V3/8T6
3BXhsEkHnpOiP/dWbm0lx7Cq7W+DEQ2aTYnZWB1O/j22T5m/Scbp4DqDMW6Q0Fm0qZZ/KRA5B7sQ
wviNGsCjdouwPxdxUG8q1aGiHRksbcQMA5uII+EyWHIiwgp8Q/zILYf/f82J1X4CPbSxVQ+mpKVt
qaNqtwQVTGpbIkBHC54ZV5hlDTy6Aj3vAtf8cfaD6iIRZXDjx465SbklDARr6NWzHXVfKxVQi9Sa
XuJg5bzONIFiahCwYj7WCTYLkUvspIJuPmDUGlwbGiNpiwoUl1klLrJ5GhIt5XIMZt7CPsQ0juEX
Tr8bqQy9lCDaoyGIKyRtJzS28Wz29DTk7xltfo3X62ks+A3M6FxPZIoTUOMHM/mbteC/IJ6UJagc
oD+PRrhAkUC4Qa7hrPkk5h9d2XX70/QiBGZcp4FOrk45TIo1+WB4PDhc3sOUN9/7M+c4kmHA4QiK
zAKBfliftkA/1tizb0juYiZJPb6FvhqUq6GexNU0DIiFcpcRUtsb3c/SQdGIQKJlRdiI+r+fEry7
xNVesLDb9ZiqAhZGfOJTMcz0Nfunn2WVLnA8SkEqicjQ7lAntIeJOtDyDGukH6l9T4N/a8mZSTAW
80q8xudCqA8WrbSzNvF6+jrZqEMIuxr51UlRc6/TuHBJzLxm/040xGxwWnjIcgsgcKlVDei/mbmu
pRLecci6FAS7cef7CFThqxdbbKxzaxD5WLc4IBF+m3YcGZZ8mPylwmDUzL0rsTgBZsqBb93nlYFN
2RAbv/sWViW5YFjJ85upck722LaaWBZ402ggKOxhbmHfVa8kAoVs1/oab5Uq0U8UiSEtsztzrA91
QABJAcOjvIe8ySAmdXhNQ6GnHB2v0bCwulj19kKy6MbtSGzZ5kQimWAys3AFz4nS8t5ziFC/Hz2V
e/U6mWIZB3d5FoQeR1UdLg5yd8nEeDdniSGtT2lAtYw52tRjfm6BQIEzYQ5mCjxrorxINv2Ec/YE
lLAvkGqQj8r89ZiJNr52ih4aLvD1ln81G8U485inS/2B19/cVQE7SzbGxqMywuRo9FLrlvU8fg6K
C2nDTp2Vb+zyYXK5j8aDbYysEnb2pcBpc90UWIQGbOlOK4edZUoCHBYLHatSzaEaCXCUfW7dlYIt
hmFY365SxBIrK6Mi6b0i+w25wd0FuGxdhEtV4AaGMwNEWVz72RV+l23z28jnm1CJ6cC6pjAYGvMm
RJl9g+Zl3IxYRHrdXFyowW221MbRvSIHapdyiGLPFU9bJcSNMDFRhjFSfuRtcy6XKj9y8hV7UWQI
VQ2nXweFt5Vh/gE9PD6wPKobc64lRAVv+NpWtnNdjYXOV5AmBSQhjXmYl6Qp3DqFdUflV25tYzJ/
u17kYkR2khwRl5uaKLv8SUQBwPbyy208XogY+IR3uDqRVlBgNVpRaBNesjY4gbvVjLEtO0iM2/0T
Fcwn1kHre42D5+Dz+KFjglCvGCsC+nktK3IZI949idRxdztnU4quSg9j327bdNfx/yhsdCX4Q9Fw
uAALFhDEedu/jHYacuLVF/UJqaSMRRfd6vnh29d50f1wIZyZwDJo+wWN2/PuJ4xgDqZVX1/k+OTB
JiQ354GhI+irUCB9ntCty2k7fPu6L1p/fYNoQz2PzlTQKT6/Li157qREzF2cJqy9UeBC0Cls/idf
hwNWRTnfEcnLXtyMusp9++rPCYKnp4v1F10xHzg/4sTJ+qMpJmwU9MTyqouJ7DR7tQSt/RBojD09
pSgQG8ueb2p202mm+jQ/Ov2E/0Ps3kPsLEvzMf87Yvch+TtO5PdnjGz76Q/9g9gF9l/CskOUAYAM
aG10zuc/jOwQ7A2uWIinGhbezxG74C9GvqYNN8jxQEL0S/8PLdv6C7qoydH/vxDgv0DszhEQFDx4
pmAB7mlXhZffVKNwgW3yzrosa6G5wqNE7HjRugQjR7FZegViBZgbV6n2wPmUKJAQVc9xjW92yCDO
T/Cdtjb0Xg7dj5sitcf3RmAnfSlt6E4rql9dWJUdc7U/nvT7ACBgDT8Yi2Wf4AUXp66z3SDoBo41
/GsuTxNfS3Ma3ImCbh5983qi6frH4PC/okXOuZs5l4T5CPgCvIpmimf2fCMwktypDayWLz0vvKp6
iHAI4ixdHQnG3jhV001f0HPAvqEObYDexeiLCw5uJnmujK3qEPkJW9cy+jyVEjvvZW/38DfJDmDY
VukcMR39+5DbcLT2Iir5zDtNWJAJCl+ORmScq6ZtmFzhAkkpIifCQ5+IobnWTaP4c7+jodJlaqMF
yCGKc9RNPqIlAgP0DjJhMhpwMLaMYArmJgM5SMb8YdawZWs5LILJgXTQOvAiZmFQTi89TIc2QBGL
wAU64HZKQu2xpX85iUsUjKRQ2w84AFMKJadtqWvT5utpLi7xpIF3bicBs8sTFjFOVE9eZTfxjYoL
ftGpcUKvGatPbePGuBI3BmM4O41hGNgV4tjrJZuoNDx/9upHGy1nfOxbiDTobTSiYfvueLe0jPZR
H9vqS00gDYih3evykohbiuK+IrOkrTWnYGxxKF1HHgPaVV7r6SdON/w6OwXeXKsT/EdXR8hchKWR
tyLrEMq5IAo6WePr4n4nSB1W0+zRBTzhF5OFfUuTeB9j/F6WNaQZHtITMcsTfd89kqcy1hdigda8
5TlyVLgnRjxcXxpfhfRouZ+pcbB/Qc5gXUqCQOLjaQbna24H6lqGx5Mml4aNocnweW/4HO/j9CGW
0/IRT6ZYgUfz8YIMWsEGHjHS+q6d+QjzUEPWredP/qYabWyZIl/Cu2ksTAUmNT/ATuwJsg+Vvy7S
iCJncYfqu0x798MMGeSzMfpEtYx1fus4mfxuTwJrFbq9ABZJ6X8vZTZ+qR0o6/ibsGTpKtXtOI2g
VHE68cTRCWc0A8qjPHYZkH02vKbrPz4RS1xyPGgjW80egE7itTdmr4C5iGk3CFsvNEUD3gu8iMXZ
pKxI+2+CtXh3iVOL6fcM1Yazr8bR6HetJtCjAt5D6mmmUnUiuqFKABerQuthtvWbJxmdrGNstXm3
GURk2nIf5iFPho/LT0s+yqyuiHRixlB3jycID6M5PgRj8XnAiV3b3v40znVBJmvqqw5C2Ej03O5E
9xKO21zA9YEC5ZSagelXBBxvn7gKFl8bxKwTCIb+kn4Ao4jqssQYvH0gOcswPhuDvzRXvd0a7e2s
Qn5JPjtsvwup7OGnRJhFdhdp7YoqjBYq5gjasIyCDWKZNT7PkIBnqcyJYjAMJQ+iNilaCAqhaKHa
5uupG59e7LSQM2Xw4ioNElO06o+ibwV/i5o0nHJSzyQDrmqEDASx96jyYLBv0ihkowgkfv5/nyYw
sRfQ7gb0GzVabYbPFziftUTGWO0kicsdJATnKOizLy07hEV2ZbS47Q3FEza1DL3J1dr6uQRJtjGb
0PRBMz12jc877zVhO8VuW30JhqjJfrl4zOMGhK4PagqEfdu+Abzlw13ZA07whwh+TmFDQqOgOsS2
g8kZIgC8QjEANr8lyL1XSSKD69Ixw0d3HKJ1tVj3Ptm/QC5FNXzSaVDbrO/iDQtD95EyPjh5GMH0
jZJsVYCT0D9bs7uJ/cK9MLqJEO1KYPmbfJEAON1O1K6HNLWqZ9yO87o61AyPPncuEXpOYX4zyMFa
9SVuP9lc9qsknlRwYWW2/JF3kf9LSQdim9WWNz1t6zC1zbzN8lZ99CrcwFxnLLdoVMWmgqh2F+A1
9s2i+N3ZpSmjtb+AYZm930KIwkrErzMUnjauzFg9y/yTneKYE5pdv1sMPOxhSCoMSgjxGskWugEg
xgdajMN2mPz8I9t6/Y3RdHw/ivx28kmbQ4HY4dAzNwpVe1XuR+K50GV6+aepEHilt+SKXYUcYJs8
a5ZjboQQNx2BzUIzAQXkPhkyyehUDxw69WPpFnW8SZeu3AWJWX1hRqEfLZZ4xEZjwrr2fGJYAYVx
OoFcToyY3/1OWr/dQGzCSwsMERd9274GRvHFJjbdcsYSinJg08HCvmy6otoHeTPna7jP1cHHpGgn
XeQ2UVXvTfyJNi33+JhmpJdzSo0eGH5EHPRc+MN104voPqxjbw8Bl77MCAmAQ84a7GbCcK6NuG8u
2bBJYCvL+TAZVnhYwJi3c9e2697G2rMZZmDpsvMexmRcfppgTpdoRJZLRJ+4RrxdEp01SNQn2Npo
tj6bUegwLHxenzRV4QRpXkfHE/Mqg3G4NifNkz0JnpmxVJdEOr0neTtr/05Xxc+QBBUqXZ8x2vOr
YpkQ+zHO98cmZxdNRMLGUPewC99phJ5rLBCbc3e0mAzqqPag/Z5VX2NceUMXEo4nQAvZU01aHrzA
AXCV5sK8/Shfuxg9n8XjZAT6wvTY4hs2JEXg8cS/rSp4zx2zMnzJhn859eS+AjPEwp9aHBG8fz71
bCR5dYYyvaPjMcQu6fH37hTm604zMDu/eq9d14XxH+26vh7CQBuxHnJ7AkLPJtlWUPHZ5gW25xri
fjqCypi5AkkLnYbhT+z/tx/nWQutrwnBgGE9jrq8vPNifS6k6MO2R/TOFIUcX0OTutlQOYFLMuFQ
VqBcdSDoox+BOZdyfLz9A14uUsgJeMQEJnNsmynz80VK+nhjqjwDOnzi78LnVBbMrP+Pq4CxEbuE
eTCdyfOr5JBeMaLrvKPEDwCipjYQ1Fjwv78KDSUsDyQgfHhnV/GIr2wwAvCOYQOF10vwgLMVxJ+3
r/LKMnG1b4QT0O3Qbp49sQynnqSGYXe0IyYlBCrzzT0pWU8U5L4mLu6dlu7l/sWerr9y4qwc/uns
xspkjOYJij1Msch7tIZAYvEyUooMeRVu4QGCKz0xzt++1Zcfu06qxqqEu8Vl/fxWGcIl5lK79jEb
+Lqjin2y1zDZkoLhvn2pV26RxYEymBrch+ZwtlmSmdtyqcI+qhbX3rkAt1r0ECoXLJiT85XSq+bt
i752f4i3II5oEMs9lzqOZlI6MUbyR+Jm2ouygK+Sm8TpwHPgpb59rTONoN6m4W74rhDCRyH48kuL
gzYw2U+OkPbDAH+CApte1zfzu3pc2uuKKX+5imZUEUDsdBXUWt312Iwq2gk8pmkuKgYkErWJFXcM
VoKlZJwRZB55SG//1JcrPMR3HxEyOxJJ8+eSzDJxJ5Q6gLK2jvEk/iuBKq+NXldjKrS1Y0hZ//Yl
rZf7UAiBiLrSgW6tVbfPdwiZg5egGGKJY0bSbjFXon/AVLdHB4nq6TSXZb2nzE/J226+jqMmXjha
L4vmixlQIweU1VRJyb6fLUYmb//A154JOyVrBWEs1gBnX73ZdDFmXXz1JzZIaropPtbYSHc5ntCr
qTHfg3FerE1NLuJrAMphicJref5AmqTTRf+8HEcBY7QzyT1FQATDlJOdbvztu3vtYho5xrwGftqL
tRksdmhKZD9HRQTZbaplviZ+G/nKNWu6pLcv9uJVc2cgx/AxcSVmOzv71JkeWDXJijNxUnrEKJOe
lcWHSJf49oXOBPh8ch7bpS4e8JDgSD+vjHInTpTH5IgKogXof2KeGxBhs0+Mx5busk71oE1IBKWE
+pLdnde+wxxWyxpUBZmdZHJwAmOiWVp31gI7RjOWTzLUENQLFnau0Y+pyWiOJ1vOt31ZhQzn3r6T
l+8HF4EQhqPOwsBB8ezrSMo5qP2i644nevJEQt1lQWr6/t9zzXhmLvaMHs78ALb+Cz5fL00b37O4
PbZa9UO2K/ffaKGTYYOti1K9ix/q0+uPugv9LPsh2Rb8OzS3F2+pXArHalpXHL1GiV8EN47HVqDT
OAEint+B6jRL7n6qlLLf2ens8yWCGtHGWc3DEsKEk88Z8PwzE3nUJ9jBpEfipnA03ZgpGhikDt4y
OPZ6UlHww7OyTJBp01nd9UlKUzK3Sy7snniv1UnVZp4mmcspvbdpfd1YEAdEuCxTMkiCXpfuB/7+
W59IrZK/CePXi5CBVgpwGTjVRxeOy2e0IBx3BofBnpwjqz4+Kd5sD6KWSxztgDFGBu6XARxFK/Jw
iEwN5GRnH1xTT5xN5oMfJ9CG69brjb0SiXdbzZax7Cu/RJE59iUR8ag8zCtgabOE2+IOIfG8bY1g
HpOstZ/Xy7Sp5mahgV6S4xQk1lqMuTug0LLiBv+joUkQca8qc5yq7wQGkqUA4TIFPBpqK7d+Tviw
AYobKd9LiLYPMHSWWXw7zop/9o2G8GloYIDeYcvc6uKJZ1Y2C//riWp+Kj7HLAJ5CXNd1zS1B7eq
ZJD8G7Q8maAzSLx+GGqrEL+fwFB3NY5YMUNFAmeuMtmM/cfO6YB17drXYyirqDPc2E3Oi3boLRKS
TbhUJ6MA9DJVdufXFiYLncldTE7qLr+w30Nt1zYWEJ0/5bxmZSb8QW4dQtvEz72vrVAg3LNTcfWP
sq/GL36XIGYhQAy7TVK7rRnkqoei5+0Dwiid7ejoWHRMKCPrxzI55aFR6WDcK/geC1RCPegPzVIA
4cS5A+OynEa3v7MYRHebjOUSE46HenuNbBs/x5N+cxxbIrc3A4LR9VKXMBVO4g53kawgiFKayuBP
iY9gPrKmQ6wM5p69ssbk+om4h+sUAcMEXYJv2UkIyigHU7UPT5QGYmdYYGUcePa1kcBufaoDwOxZ
fYvEOgfNegVuZnm+MxMKim1xA9pWqd8Q/aPbE3fvCYJz84Ef48R4hgid/Z1gwIkF+tBBPXv6rPDk
1A6KfDPIfNPgu3YURG+ko4AtHMITPKYSsHkbPt6wbj2XVdQEHp0ZWkCeq91pzNxJu+HHnFTTuFMJ
OPzTaAajNTS8ji4kSHkEj6uwuSmsVCOxLfA8KegoPBTeZcv6dPz53gDIGINdEb2K1SxaKtz+010V
ZCgyilDymRa1waQhnwUPVkSjIB8ei7LkI97n/BDLBDvZ1bnd3ZWL1ahvmKg4RJrmvksyeFCFavjg
qtzSqa2lWA9tlMy/4IezZNOgsQUmJwzSNzHR0BNOZNbkF5zHjAHiahUDV7BWBNOcjC+4d/wvFOYZ
zAG37ZFerfJkrI0UScdSgM0buZse85aY6M2cQwvHibtcAiCJVETHwjQVUBsIea9JXsswkqR3Or7+
b076zpxUZ/xS3fz3OemOCKzk5/c/hQ3//Jn/jEnNv/grTJfB/lMgD0KJf8akgf8Xvb8HRRvBHXWz
1jz8x6aQDCxTb0AOP8C0fYcS7J8xqS3+0jNBCjBED9jeh+6/ca86P7qpUF1BkQrxgn8kd+v56Snx
NV2CuhrwWAfHZoAQ8h3Clg2vxOCE3cp32/Iq84YEzmL8Lr/irCrixKY4DkgGAz8BuLHP2uKmYRo0
LqrfTwM2Gv4MG8VK7Jyo1aR4pz959VKh7tqw/OLRnV0KB2jmmYXb77HLQ8BmW9PK6Yi9dAKreafT
eO1SPEoG3ORH6gL2+TNdLNjCsxBEGyqFTNdZmo2eW6x75Q+HPxbbK6PiMwrF6QHqbobKn0XxAjBR
Yz9kucsDDNHFAmLYH8t28H6rEVVzGaVrHx8JnRSWMSchCOLti5+1Af9cHF2MXsVM+8/uswdki5y6
7/dGJfBvSVW8LS3RvIMrvHyars26JHsGBdDLvrKTgdPh8T3sWyzRWtYmfNmVqxp/3OKO/24jdQZj
cFNMIfm2kCfZLJNzIYIL0cWJrX7Yy9lDl5m1v5Bh/oZ7U+ALWFwShPFPUNp/nb6/fIyubdOqgwph
NPbCJzSKycqkhhx0CKyL+ycAaW2G1fbtl6Vfxh81+um+MFCjN/fxjnMd/Zj/INug4Le0Hdawd5Jx
huplXEmju5kt22acxqnx9tVee4p/Xu1sadDJyUZSL+yDEVfiiEgSOcJ9q9OsXlVhiJVxlv14+5Ln
jcDpDgO8SVyEYHjen29lc5x5+J3z2VmxB/mtEvlnaQ54d5LjgwwGBePQ3PnjHKB/Fd1PrzeDIwrj
i0G21X4cwnE7KJuIzsmv/1bKMQ7YhoQrO+qb+wXbcnz3JDk5zfLOxnQOnOjfjVuXjzW/C4r8YsUF
HdnsVc9nhLxBUOYbU0a+sHLHrWE4WJl2FlOHAIk20Sv11iYv9pu54IUw4FJz7TM8XMtahjdYocl3
PnD3laUJuM2ogC8cBdw5joQVAVogN+/3qo+hmMfuBrRUranZGMDjhvBJJU7KJMZj4FORjXpUZdpe
dVExZhi7Ykk6QgWEWpiuGqJbVo5VR5uoRMNd0mhfysFur21vMfC7Jwiasp+Adh+zmaZHfjHAfP7c
j0G0Dh2STVph+DvgCKZtThtskTUd+6zF+NvI0aJHbkjUu3sZi+zTMAXddSYwYJodRlstdribyehv
qtBfLprE1xP33CEuKI+uzHg2vzBpHvfUjMY6okfJZueuZ5q7CsnovughTN7wN5e7t1fryw8EkJvC
gK8e3t0LBZrqpDu4k37pXXxtZEO8TgLzYCXqYViiejsMhfWvP0muCAYNOOQyKDjHZ8NWjUznsn7f
RtHB6sQ2x8c8LMVV61C8ZqH3+PYdvty3A6z7YBzjVwmz8Bz+6mQ4lrybfp/OORYYI1RWWU14hNjt
/M6B+3KZgg/ZuFsCrwNJnbOX5IAh7zRWnIIBGRSV0ViHakKf/PYNvXoVyIqUKYCmPMPnO2hBVGhB
FhbHndeaQEx+aFwMjQxu376M9dxLkFVhczeglJC/fMvnOHp+HajPi+XVuDcruJ8bUrrTnacwEPK6
ElOwqPMpKVj4JkK5Yxt8aW25r/C6em9b0rjJ8wNDy2aZ9oDpMEA4N41smkosyeh3e6FyfwvrK99F
U9rvxNQnwdoRiziQIhxuW7P6dQrWyfp02kvXHD8Uy+Ic3ayK3nkD9qu/iUkwVoNOSM16dqxIYRhG
hE5nX8qhPJituw3NARFR2TfXUVfDhfFhzOQun3IOmehmqJN57SWmjbKqJDmyzH/llhqv4URtlmX6
Rqy3vSbWq76fy4EWsgfWoTOejuWcXxtm/x5K+/oNhCDQTF+x79OmtH+ewpHVhmQWTDzUeL6TrV/v
SCWRnzCH49Bv/HQTIdxck33Qc2K1xXGOl+8B7jkIGsPDUEfRWgXtuI3NKvxYwe15CMTya3Gj8oiH
S7ibajlvJvKrOCv6fEciVP3OkWBp1PrFsvjjDs5W59Tn/GAGG/sZo4+jFvwfexdFE2qhTZ+0bPID
buNpah4cnXPRwV56ZxU4r64C5p2MfAKGveefO6YZYprdodun0BRqRmiB+4Oy6tYXHYyU0PxZ5aP6
AqU7/ruDrDCMcp1WNv7cDvOZUXY72+yqTQuCSjKeNZHwaQ84qnHBPb7m6Rp1i/VrLi2LrdK/951s
68IH2XhGCP0ObpI1uuaVQSiKTrX77o/mvQctYg05DaOtCfe2d575y9ItgM5jYVMHy5bB/dkjByX3
gdPYEJo0/1JGe1wJ842xIMEi89F5p058ZduG6Q5zl7qev/h80NsxSS5bNp19LcvfYRJgcWJhdy7U
v9Wd632OK+n5pBAkFJ0PjJpIDsB7LiuplQ+Z5UhkstrTDVkmei7yZoCSPCM4Rh7Gc2/vsa+cvh6S
dxAthvYQlM+awV4mjY3PJ+HM/vw16oNb5Td3yEp+537/g5bXe+eAOtWeZ18NRGi0phZgNSD12Ssk
LKlTScKSpQ0v7waHumeOnM1cYvrvjMsvMyoewBDVRs41xY0gf2jsJJAw1crbt/7qYmIMxslCXPSL
MVgCzujGI98vwj28KGsfb/4YbQuOQnLtxunvty/3yqHpMWbgNTPDeTn38HBXkcWgeMnAvXtZkzS7
DEH8To/46vNlrMdoVj9e/FGf76swiSXW1HW3p0du1wHjj81YpuHaiwLjQMoRX+coho0x40E2YY+z
Bg3It2o0LpcFKdLb9/yyKQ9OZtE05UwnXgylp3lwCcRjBuGMvbkFZ5W7rl0+ED5IyFVhGeu6K8o9
Ol6IfNlgvvMBW699wVRDPGzq9gAR9PNn0csxsh0Uvbg9ifhH7WOYv5pa2d8gXXULSNKV562rgb+A
QEXtxIa5Re4yN6kzVODYHWZrSObThzF2kEXZfY+h6Skb9+2n9MrPRPfhYb8AcQXKztlZHhtBMrul
1+w9FbW7AY7nVnRMqajlk3ceySuXIh6aqT1CZ21ffva5J6nV1Ux1mj2AdvFbODM5xmVMUpfhYdP7
r29LOzwwrdSQ2otdDQAfTnkgmr1rJ+1HJoLerppx6EnbHhTxf4HGV7CfVzYxrgQsQonoA2qdrXl7
iWRaDVwpIeVjgx9ofV/Ixt5yujEmUoXA1DWe39k+Xn2U9NfCw/IF0dzZW5PSLPswdpv9bFuYl7kY
IiVpQTqiaXfvXIrB6Mtag0rDDCH9+cg5zivuIBPVIEHe93hTYgThzYzV1kksJlIziwgGtdeSjeZR
k6MOd8bJ2NE5Dmq7gNMXHxEh83ElDhjjIerm/LNdkzy+QWMcDPjeEUCN+ruJv1cTYaIZZKFuJ+Oc
IX1X4kW8KrklAoq8iqzycCRcaYcUmwmJa+iw2Ln1l22F0jBdMR1jBDDYTKdyoVx7BzFEeVsHdqX9
GE5WUvzyUsASyPh0MPElo1k88toka+NPXV5Z8yEvQdf2cWIVYmuYtQVFQSlj32Et2V27RTkEH0Q/
zNFHr7Pycsd/NqZdMeGDShisCAlkLbNRyA+BX7r+hilWle4QBub3I7TO6NiSg4Z4A9YkNmx4UKCc
SD5jtOJgfIs/WHogmFjW62CoGOAjvYThX9Rz2V6lI+0k/hNhPeX7rptIuVKjOyuo9nNkXhYGJABw
BxzENnXh6uIqITbwu9+R5bzyEbqT7CSq9r52UZ5qJ6t0vp1IWL0vE9GSG2g0oX9nkrYntwS/yUEb
EapdE6gwwfBVYoQsarksa3wNwn1Jem+1zQmm7eHR2WG2ajo3+EQuNCm+eVEx3hfxSKxIXbsXRTB8
BOfdDaNbf4lwSn7M0RHc9SUc3KiAg2fMaY7hXHgz5POubLqdiv3yLvIBUUWMCfkCVckW2bTJiNjd
yWE8OlDE1nbdfSfITcD6tqPNkCpnB8MGH1JjIkd17vgNrb/3usnchoxv9wJ554qKGYs7XKguO1Gr
H37PwEvAnkUkOZIP5rkXo6PQCSjiepP8M2ZHW4wxmls3LNqtZZbJbebgJzcwwbwMijz+4Ey8D7oF
DGZx21CL4+5dw/qYJDBuMGyMDhHmx2uVZgNFBdktOafEpuv85SMOZgeov/Cyl9nl3zKd0L5Wk2iP
GcP5DXYMzVb1LTpt1DVrDJGLy8khcJs3e0t+211hxPhhTkG8W5Z2Wc9EsmwiGwHuQul6F8m8/obF
sHlVxqQFohz2Nsrs29+eQfSo0Y/1JgCwJnu4cg9tHi4rv4zUgSBw+9DNOJABUhwJe9mh2LZ2mTs/
FubQPOIpcgEvC0fx+RFKbLmdzBCgbogeC8+QLV9gERzGwS93o9FEG6L1HrIwiI5d5CQbsliDrZkK
g/fQEI2dhssmpm+4S1pjvG1kG9x1g+JcdLqrfo78Va6Q6TDm/wVltL4InD65SLqigF0WjL9F1w/Y
c04LCFdG3C8BrEPVlPg2r6g0dcZDlYT9Q1ah6VjZLJ4v2Mw4auM39BEcpmwSqRymr+QWZdfQxhPg
EXj0GCofzEGiVq76isifJbjkHypYVDzuiAz7mcDBeZJT93WOW79rVhgFiCnbLJ3dfkXCsINeFMiV
YfOb975hV38rZAH1hZPh1LYpgpZc47myfG2s7vV48/oBlh+kcLvGEXjW7ABpm+SibXlSqz4r880S
FCMOcqm6PfnnRkWZJYcpJQDZDZPm2pqItq6QCyCnwKbtGCed+cMzI+pJ8N16i5ldfllzyP7dd4H0
cLeUZFtOiIPInuq8ewFF4HcIuI9gCDEezXc0mhu8+9Qn5kzF77aGULuai876VipI8bRo7k1Y2vCw
wxIqb9zN+56K5SGYRfp17Ph7EASpLQ41zXFBwrM+zY1t4XRfQOF0iBQEMLKWBlZC7ITNYyyD5u+m
FtkOnUjzCK8iuUjbqM8PjuqzXTKb3RcXJzn6w2piKh+5Rb8ZFpyFV7ltuOvMFNkG/oG7RhqDy0vj
Zhso/TaKcxjBu4y+qbgoaob0K0Inx89NNKFFCIi7DlahnCJEPKZownXBaJBouphkvIl95CjDNL43
izhfVX472DuSoWvjcwmxFL/0OgtjBIgLP9XLRrwa1DB9kFEkb5IAkVxl1suHqseFV8RwIWsHh0Jh
Jt792Nsu5pOz3xwxFY9v0qmrvwHd2VuAM/dGIqn2tiUyrd0yqGw3VUoUe9/35U2OkMxf127s3vAR
NXxUvF1A+OaYFaHAwCKuf7TaxV0sLXbTCc87IR1wv8wlCZYxD9VoxXxpsDQ/1m5b/8CVRTu7eks9
YlCT4jVBxXfhqoK/1kAmaLWiOdYWgsdl7Oof/Vy3jyPiBrRMfvN3pckjzLhjHmtTFtFRgkbshxDn
x3Dq3BuxNIRKjFUob1SC5Sb1blHMPxf8CsjRqu3JIQ2SCXqEYwvHcr2ZcLdYGxjfN2RAxZiYBMMQ
YftdobWqEcLcJG4Vfaq9WOJVMVTf8HnMNj0aKHz2jSWyVniSdj9dyEZb2QfNcW7NaCONYbxsC24e
h3/1KTBS9kUZJRdOzZ+uTUPeDORtLbibu1TgJarwG+E0+aHNIrhBfQiIs0myKTriTMv/IRohnEo5
5T2KkroaVgvfOTBW2X2ZZ0DrwMdg25fCXUfRnB8sCOmscgz3iQmAqnGfFPH4GStQEuKnih+ZuyYM
hr4lpzaNvXsjXJp8Vf8Pe2eyHDeyZdtfefbmuIbG0Q3eJBARjIa9JEriBEaJInrAAUfn+PpaCOW9
leLNSr2qcU3STJkpMgJwOI6fs/fa9ZTegXevrY0SdfelbMGBBgQaPJlyLnCfcbtJeA+u3dyCZoWu
6GgVhMuGPhGVa9hqeicUVw24gr43oQO9mQscXWMWRL3StI8f7SoXR2IH6mvyTPmJzYJ2xzLnT8hZ
1esyjYSaLR0t8Z1RpfrNJ5O+juIhhaJAv0VhwPWMCeeMgSCKnXwhlSMzvPhRpBy58DriTjxW40hG
bArw5H4xWvIdaSCx0tiz0ruyyMm1rKyluTecnCbuqNeMYJSS6XiE8R/UpL72bw0KVpfZRZVDephg
MTS59SSSFfY0KeuHN+ZkZPLotQ/sFstbY+cEZXo22SBRl7vDDyC/i8s9I3HPkJLL4vEmV1fmVFjd
Br2u9XGxS+Mx7PHTZr43/kDj3j70cU3jv7XlbT+SVTPncftg9UFyF3stkthw5XGtjDP2MQx7OuD5
ro2k/9ySNmc+EKGu2OObonKPDcrjNypq/4YzcbyXEFTYxOAr0jftnYGBsBM8Q0bvb+NKJldjWUI7
8ipuDa/Na6cTxYCuOcnuPaHkXtZCfeoIbth0S/oGaIl/paSU23iUzjc3TFw8YcifJLT4re3MRN+N
jndlcb02TDTFtug7nsPeqfSjVaFAumBUMfcCCisTEZVG86EPxQ2s/NXaZ2acZTpUQ0OY3wIJPplD
Op7ySiLFUYV3Z06VdYs5jX3DISQAXZdxM3uGvKu1G3/w4L0dwzkbQDtl1bKxaoaNLdrBo5v1p1Hr
EgrKMN4AAu2u68QnljbFV0WpTwmIXB5MV/ISuml7LHx41kUzOq9jKU5tZlpsaQH/ADG+qz1LRnMv
zrgdxWfqbXOjzbn5Fk7rnKnp9ymd5WMbNz7TspSCFAul/hwgoXtEQT7tfZgLXlO22xALMdExbXMI
puWF/l/1FRTrAlu14Whlg1Nio+eEE/laixSTbqGOhWE6mzEmL76ohNzjc2bwZQ1yS4U63Qv0TVdw
xtWHoTWQa01h8jgofsngxv79YKIBpDGtCcFAlRyiF3siPbk8ZJn/NOdmdUW7NKUOpJTDDUgMXwOn
5SYLaNw0ln2MCX38BqZj2sO4M696XNnbIBuc7TTyMCqZ9hs80KTjYCM7U1yIz7lwr2p3bvY8TmzA
DUrJTeJBpgnLMHwbi8H+PAOiug2rcEG1UImPMp1zTJSh2LvsXecqVuWT5fr+gx65S+4IiGTvUxdu
ur5Lduid5Q/wrqUdSdjEt23OMsjqMoEmNteSbQ1X/wYPrYpmmXcRA4RNSEIJ9H6Pgl4k+Uuu5+KE
3/zQF22Zb1xhEAWZzw+LaX+Gd1bhfW332SqWJEsRo2+Mga4SbvyJjAHKDDHugbeZ+UaCmn4MzG7Z
EmMQnBU2mSg2013qrnZIp3PvKukS+EFStsXQolyOWjfjjefC/6ZGMwoeOK8+yWTO78ocPTWhKwtq
v66rOZaWxoqRY4Y23oRxn3+pQKZeIQWueeWsoRIt7otuM2QGRMDYaa81zWxOdf6Ir5OQ9eIUYgZ5
JO3n1AG1P8RjH42kgdxc8r9UPfns+g34FQY8m3pS/TV9X40rJT9gOQ+/hMxMOee8dHj5yWdx0TtK
jyBrIr2CzTj21pcZaPexsf1v1uL9iLumfaZiLZ9LjIpsWsr4BKnJ2DvjkOx6f6getEfFUurOYuiN
1hDsUJxKyqH5MNrVCJbHaSZku76p/INfWCjyauE1d8a0sqBq7Td3tG/I+iUJApIiAQ5sQo2Frr+q
8vrBboPqwcPxRUqIZgPN06l/LZVtfqvhir22MW6VyAZbfNeiAji5Xd580MKGQ9xR8XDfMg45pPGU
vCUMhNSlBFl1yb7jbUnvbAGaOND05z818cqGqgtOpkWVilOyMgqrggAWxJGr7lwP1VsBSTDdqKWP
n02VW9+KtONN3wgA+6qd42e7IM4lEnFmhJFcYvVquOQFYW8dQwI6C7f+ULYzG4NK56nZ+0k/NnsR
TnQ0hjlleaT2QIGD/635kHpD4VJjNvGza5EUtQkl2c1bPw8LdyugIoPqc3RfbEfFp9zlLnKpbY1K
y+cQM/NLcyhE6pwtbs+50azJqo4mOWXJnuKVn7wYAcgBMdF+3KYi1MaVodcSAPg7X4nDVHidp6aA
FNRVFK1l7HGXyH/zvaich/h57MaUxM0B78cmTtzqzR4Gfit2eJTik3DC558X0x2NZIBK7lhZtKg1
OM0nNq4BEuU1V07oJpEDx7CI6AVx6ckQqj+46MfqqzLLafegLMg4YBZzcZAWXaA7zGWzte/dxT1r
VJYfoGoUklvIvDWa4pbvV/gu/ZBOmkV+VqgYxqtKI/y4Ccd+fBs9eqObwXZlegNiIf1Y6NG+qoe6
/lxhXH0o/LCNo9UO/ZEsGqUPM234+E4MfOmDPWJMptUu+NRZHXPzPD3XBvO/Bjw/94Rnl95/Ck7U
EVzF0YBSyyaBWyi7QP9/IkDUqH5kucrLq3DogH0PIbmnV1gc7TkqYVRR73I7FzwmlThNmTJgdzQ9
FZ2bCpkfTa+jiQIlAoLmBiV4x6OOjYC/a/D+gkhgIketgwFZlU2OU3mXjiRdtWsJWWJN78mysdNP
Vk4kOZ5Y88RMmsyQanAeqiSYr9EyZU8Led2fgPSPP9vq/6tB/Y0GFXPDOs/4V2t4+9K//J+fEdu3
L9WP//d/P2fqO3747BdYzx9/658qVO8fiNlsnnZMgHClTfq2/4T12P9AbQAHlQMkRmRKjH+pUIX/
DzNA9YMCiC4zc3c+xh8qVAH9B8UqaWGrtIN5vPjvqFDXrvF/jsfIDgxdphWoQdFuQNp6r5hEHZsW
AzkUP6NcLlBm12JlLVoj577wUP50gf6id/5XvxCtFUo4Sj+mNe9653g2bGnTszwjqwy21ojnbAk5
MXjA3g4J9OTfxOj92jb/+QUxRXK9sK/TA33nBQvBB6kQi/nZb1LvhVku3MU1CkatOKK//2rrMOPd
teRWc6+RR5g+JKFfxz8dNqhkKCxxLtaEq8xnYO32C1u+ZycgvRcSr/wih3rze4zZX3xLVhIBvegn
2fDej3TwUI3a5LR/VrgqjnUgeWUbbg29mXCa32kp3ulkLteUFWghnCQC22MO8usXnRsKC3/OxHlq
EANufLkiUafcxO429j6++ZqQu/RU0W4KIt0RQfUFcDHvy7mEqWna9e+SMP/963smi8lDMYedn1Lh
1w+UWykpUkkszj+pxSE24yuMPfzjf/a7cHfx6mMJs3DeLagkd0BhciQ4OwqQKz0tjv99NT9eANB/
v6DW6/jrgkJ0wEjVxcqKg/j9PBF1DKQ/Bk3nMU7flA2smXig/25mKRIxBJD2KhUDROW+VxoSGymY
h5bivBTEQubE28OC9IAuWyTb/C5L+J2IZV06sMdsfx3GI4X9N8R+ENObW+ianokMhz7krFGUVmzg
bsFjATAbKPiLWJkFF3uqTnvnyFTV+Y14+y9WMCoEtj1Owasc4f2CiW3LjmOv4BQZ9PbJKWprFWtz
BJeGYoUSK1TtCuA53kYvA6XR5eF113zh/w8D71+tXkFtJVAHc5gy362oooRBXhWSh3cFb19SYC42
RXKCfseF+KtfhWOPwAcMgyhL302o6XZ0DeNY55wBZnr8yfGhd8tWT7fpd+SCX7d6tm/QZsxhEZmg
Ffr35cuJlHN2K2lzY5pbNniT5dfaIUZumSjo16HN73Ae1q9b8Por1+YKGEePdQYSaf1If9JaywKQ
MAqB8GTGeA1EwOF0ozo1PwIMg+KEPrYCGEZzLQ1y+2OW8EihliUXwFjtX0HmtYdlNQpfdpCfQWp6
sbEjxmDAIWStoWd//4y7l1fsfz7lqy4UHsYaEX1RUPJq/PUz1wGNjLlyBH5os9qbC73yJvOMfWIp
ukGNWWkSeykbu4ZGQC41Tg1+2EMHpLLaMUyTTBCqmL03duEhLfBXX2eONEwDLplRNsi8dEvuijVu
XIsQpY2VkLJ3iRS6ePeZX/Sv3epY9WFZdVuV01OfbFhr/ZoJGyTC4dzKBdxo0pTuk6zEZI7wJHzC
nweuDsB+ax0s5fKjYX53AH9DkgyisstiCDtDRkuqrFt+xwof8RQtyrZF8oWtkpKWYzMgOJU2rJCf
VOwGZfWVgb7NO00rnEz1SQU+uLOwyl0CI8hobb/6konEqbIyWluQ2e4Nu8cgtgCuzJ4tHXLLwDx5
RQHjd4qfLhiZui+8F+p1VvvFRaetkPhJS65vaDzxLxUhhN85ANqHsUWVhBW0gppCqJSfJWLcsP+O
6DlClxfqJdvPcFpcvfPa8o/RPTqzgJNLGO8Th1lQh2u+YqcIZr7kP/WLzfWBu+U/KpUsT/ZIcKMM
Bfep8sDjW3OnXosqscFROORTLCpe8VgrDn+Qmv/LiDXMtgv6sFpDrRA7WLBd4cL9fKPWvKnp03k0
C3SVdvkhAXFPU8H3WdkCYT65n7Ve/FO6FiaXBOwLcd/M7bXbpr15V5qMqAjvIX6wzVpWTeEQ/+Z7
BVdT57mkbdEEuo7Gddh0ugQ1QXHjLKTECEbAnm0+DPrdotpdoNBek/L8NWayzrWXgOahQazsVjPO
CSLiMpnG+vTW6FAWRA/RMXRYyyOBSk/KjPmxQU/ndTZIQ5PWyh3sex+HqL74LUms5Xwv0RjcLH65
YBDIMJiODehpj6xaGy3BCkPCANl9SJzFPqA6xXdpJ554rsex/hgsmb4p27HctgShML02SM3bW5nZ
nbKyGY9JiUVjo3ASRVO9NMPWVLFH9t2S0Vz1AmzBvpvrWwA1zONF2sDILcIwylxFjCbtt0jXi2Ya
arpI5lMpT4WpmTewJlPY+6p+6KUK6k0eDxVxXF3/hqC0Obo2Ha7wQqnS9KHBPRbsTBFAuYrZqwRl
3K+IK68sOrVXrva+05mwttCh6+tGMQbdI1zxp02IAHdrXVhazdDchqiupqheVPqcrPm2ftNL6IxA
qEj5JLhA92h0ApBjjEerfq/R0jBumZoTJ+IE+BVz9Oe6bNFjQqfDzT9yG4PYZU5dTPVzLnO/35Lc
jNXWZAq/FqMY2OYWjUjXVcaupQbcjBQv+yrgKMvGBIqsMePHoVDGEXeMPOZQBvZoS/WPmEbbLjUy
40FDA/iSIbCISo3NUtb003JyADZ+0b34veD5IEaSKXiVRsPYWXtmfvygwCDdkThgEDRx02yKDlvR
dgXuNn1UIHxw3A3cQoxF652X0zWVbnCwL+g1cDETSu8VyCZWNptYKW3BymsrV3Ib1G9jZ680N1l4
KHzHWu0Ht9DkMJrfS1819OoIMslCBunKQGY4lHwOeob0wy6wOJzU6bUn2mkjE5M76pPxfQ28sL43
+0HeE+TBojY8KrKXCxHHYMBB4MeKC9w1sifmBM0WBTbNfohY7Lb9a9KtYSrNsqII8WnbYNrIie2Y
hya7YJhdc1dk6UxcYdOagPQJul0igrWbr7El5vtLntyFAd+rkPdxQK8aipItmvNPj7NpzYj7iqxn
C7pg4y8BHMbMOQpxCCWcNxKLNkoUZNGAPOkgZoHK4xLtKgny4KP5+P83BUl4X+2mTajnIKPDY2vW
eAd4LLJ6dnPY/29ajmIN7u3jHWpQtatzMf2ogqlFHlkY7mcUNeGxS0N1KBudoBOak2xYLfTpNzX2
LznNxJ0rsiSJYs328aVcDBziGVM75xDYaXA7kkUXeWVW7NJpag+54S17HdTyEznhFb06X0yfRrer
HgkAfbPL5ctMbs5d0dvEwnnlikQKu2EnBmm/AmNKXpcsmz4kA8r3e574fNeCvgkJ+vQZzY/gLzQ0
DOWfPJegte08lbKKFEEROioGlUyHPpzNs2gbfQO40nn0ljkzNl1VDNbG4y4gh6af8ATWb653s9WX
N3PXibsloznUWmJ4rBg8R6ti+LsYjZL5++J8a0JvPPeeXOyNG9sZMTyBQ2pWSjb5NCxTiMywZLsI
Y3ebV4E4EQb+LZbG9GHqk+LBGgbzpssS97mYvCKJOtJzeFeiytq02kluQyLpbrqZpq0RTiFJP2i6
X+xskufKd6ApZe5wtjzTgL3Vq6q7stjy9swNh3ELXNMGvQAldN6nZe189AopD2PtwAPIUvxAelge
euT1m3BMpq9D2bfDzlRKZCfs1bMbBQ3okE0QT0Fx68GhlFdhOqgDp1zjOofH/8nMOjuMcPRUNeMb
3yxIHQymW+aG8s0aW3UzSDle0RnU5zpXVbmVcGzJxLQ4XgBJaK8KEdPulFQWBqJVf3xI7BH7eJ3H
BAEotryvxdw7m06X7vWc2WyjjqnDnm78iC7CrpDFRGXd2De9r5lC6rC1gl1Q+oIN0Zp+NLY3xPsQ
jgNJm6QnCoFk0Cm95aAGP3vEgd9+GiytngJs8TvQk0W0AF9FMILqSZiESm7mJfe3jpz8LCJPM301
q573UG8i94+NMSu3gkt1Py6cU5hx+F3EAD27o7s8fzK7ybhhEkdUeea0zj4wnM7f1GTI7FtoFlPU
QDCgq8nafSMGcOXdOv136L7+6+T1XrY3iVFGZVVaNE3zpvS7TYx38m3plzbbdoBJh4Pfyzc3nZN7
CBIOb7lM9SdnmpmmNE3dbtM5a/VG+HAMC97Od0ZJ6jLCvLjfhgk1ewLcFABk2vgpKi/RB2c0umQk
C3/8kpIGjQgjWfI7Uhd9cxPLuryrw7Kkj0rn/CE1HO5aSQNJIP2YaPw+zSndffFTG/m/vdDf9EKh
xQfoYP/rXujNCwv/pX79syH/j7/0z6RBMgMF51v6NMI0kehyOvujFUrSIIgvZLuYsDiZ2pxb/+nH
J4OQ83kALxFpC5MQpKp/dEIdn/4pLEU6pz4uTo59//NOKLYL1H2cOuAm0iq0/80MWpOs1FVpsRz8
hMkNGgJRXydzoj9V+JaiJMEh/KfL8xed0F+7O5dfCFdzPRfzybFYv2ta9WWY9sbiMayY8+7BNMYx
Yt78u6bkO0n8+rXgCINIFPSL2WPfnS57V5kj4Iv5gCQwA7M0tw9F05HQ4Qu5M42JV7DiyCba3HhU
ExvF339JUh9/aWKtX5MdH/8FKh+bP7x3Pw6DDvA9+/2hKT1QwfPE+ZbBjnkY4Uhezza4pDnn8HOF
AhDrpYwdNuVOgjSPFHLvDw3NDFJL40DfKLhNzGEtdETBMqGYtQv+X4oBqgynNGAVM2dGu+YiOnaj
PtBwb3pdPAJEQa83B8uBIRBbpe+1p8pz2y8xG9JVzPwcEVxioTdrWgc1EnqN5WC2M+JiutW3HeqR
j/Y8EkXjDPFp8pR8gfmdmZFCjvuWruq2sS7Hp3JAeKXyub6OLWRwUEkCC9WPXV+nsdk8pxniEisx
+YvTTMI6w0d7Z3moaMLRR+GG5spsjlwq6rkEOb0VofsUzpVNB2x1HSobbR/zTjQmwdafUbe47ULZ
L8JVGJfYDNx9lO94sNjkR3/qo7z3g43yUs5IzpwdYrPCyxxnSE4HNGGq6uPTMvjzFbm1JerUhY/j
9OMTYgREc/nifeDuoP5SDJ1qm31/8Ob2u2YOHiU+IvRsqvWntI+br4O59rlbWZsHDrM8Q1MXn5ye
Rq8HIebQtmiKJs6xvIb4K9rs1OdV3n0dz7wI24QsHBjn6nNOwtD13JAvXFUBV4SkdoEDqpqYUXrD
wkQNTdxOSSC0wM/tXdPaxSMCsRDGS+JFud1030XMHxOG1rizc3tJDsYcwEgTQ/sd769GEdbrKy8b
ymMTcHP1ejyeBwiCW+XUXb0zPVUeOZoFm35ZdYXCIDTaiovHZLKIfw7S9lbgAIlKODY/ONNhqQYx
sa9KOhqw3RtY0O34FIfNchNyukQJmOorgj2DjbW2CpCdyNu4WB92o3XvjMQcI2IH7Z2HPhb5GQTH
sShYimNajz8sNOFXOrPFXSK4ExcxmqhJPqwMTmbbUg5c1yKRxC2FLmriOM+3/WzADGlARDyiCm2/
u6G53CAw059sUsmvajA827Jri71R1P2rmRN7DmAXElBSLnuLjKpIJdzHfFgv9bpEy3oef6xigf1S
aMT07cKdQA+gr4TF+u+KEedn4senUhVfJ0MNSFK76i4J3swh5MyBjgNdGL03+5gq99m0dfuF9uvw
lNisTWo1GvW2CZNWiPKZAnH80Qtf3srcZVHO9hjNKTfK841+H7dC3kmaZUTyTO4dynyStTMaxwPh
ac9GL1atYkFKsh03z07l6nPOcffDHACB2xh5EEZBDX0rCXxVR5mjjU3Yoa2/fLkg5SFQjTIeZy3r
fjtn+XIzBVp9lsooHnXTIx8dE66P1VvwkMucKKDJzA49ygsL2QzIEXfOuu+yZFDBqiXqMNLIG7+A
R2Mub2riGDzbaW97BkKB/TkoQqvwvo5NPfXfs24QXzOrJmASUfpSiwMSZ6PeOYSCDze6nWBKTokz
iEen0BwsxKw/WYHuIwjG6P8tdyYxoV28PevQNTc9PvR6Q6A1W9NQ3w4NHZGeFXYSaF16UxkPpFc9
Gu5wKypZ7YPUdx+WDrWg68/ObecmH2I3vq2M1lmdcMkB4Wt6rOzik3KFtRvKGJi30N+yoOJANA6v
RWpXR6NOvutBpMd08RgCIYy6bqpx2pXuOENgo81I5HRL7oQ6c3yFQA+s80SdG24tXB0RdKdkS2mc
3WJx1jdGSGRh1C3xycuDk1HIloQCBN8bScPxyGy03NooHKPWTFwEU8XYkIRZviXYgAKkC7V/NSih
o1DUj7r2M87tRnjOiZq8UV4+7b2UB7bNK+uc6XjeDcSgHhfNjcReYx7N2hgPlU/Kl+ydYNdM2JWl
E/BY1lZ+lZr+qmCpzDOy6hCOhfUB6H645+CuiCMkM3Fnc+2/KzlNXuS2obFsKoSj8SYp+/Fgy8xH
aj49103cXSNUQYZgm8MxQZ0EmT70Cl5hXrvVsfqOEgciipvwzuMFHuxHWJooTuZ+l2PheqQFbm2s
vsBBMw6kNaQF6KowmJ8DnPmomov5zDGZ6NmyKL6GhHr5kTd7GmrNCA/O90D8hm6QRv4oHCpEp32g
Ogv2AiuLf5TsryZBLHh1Nm1B0CYq3ri5EaWS52mJseHYpn2EE6y2TpryVKldkhQtrR1WoO4t9yS9
bv60QIZDnlmN5KjXh6lk6mM0J6vzlhdJ1OLR1tXyUeYSG6SlwsO8uOGxGmJ9nxXOsh3jYRU8S4HO
s6SbgPgaP0FS7BR0pQdfAe5oYm0N5KhhKDZlsG+NsdoRPbBsJtfRW6bp+RffQ5UWmHrai1iPG5gj
WJZSsrCGpHooLYN3eWZOxyxzoMKLcURHnIRPJWEESFpY8UhUaQQBlN3RwhU3KA2hzxeT8Vj1c3Br
tYs+afzhxEa5YSp2BG9VP8hvuU3jxb8O5972IjHhBSTVzXa39AuLG6kW64hOnwYzgZbdGQuuQ4ws
HVE6i5O/xmiU6pzCAAyiHOHHD1lVnFqFX3sznkFzPC4tInZJXgOIxNL9OpVDlm2Jmc2vRZ+o75WT
e+YNwIlxoelfW4n7NRxN8zClBT00E2EDwbtr9pyfuuM3lLZNhMd8rQtk+wA+ttx67Vg3u2CssrMx
l0jpYu3nPsuvSo+dM3bX0KIbEXWzUoTpNYjJ5zqIVZTDeL7DJ5EdlrSW32wZGCrqpC7We2NuLiUS
OXa8h0prOeSugu5vx5zxawm0NosntEGTjSfKLNTq3mIXfqtJqt9K2LqPsvDXZ6CgTPBjE7AJRA8K
ojQjUxjFJx2SzHg0Gklkzpg56X4osoL4RTNwESDTG98Kb5bfZjksEoEgN8laeDvrgarwZ/HVZiTF
5BzFX2ls5gTguCnfz2LIAs1Qa3tHGep9mIuWsmwtGAljG3Ek5KmNg8H36uuyW5aDMBWjkGZiM+5W
Ai1mLSwyqUt63CasGuOxTsLhKbOd5C6pqDRq15O3yXL5FJgkHGMNJIvbdt2Ul0q/9Tk1SRb6lCdh
21r3bIP1K6r2ZtwaCXpARZl48pI1/aNCSLzVSuqr1DKGpzQzuXcWkt46IrRDXyWVp89Mfvn+wzht
L0L+hmLrq1Q4dPEDUf6GXvPV7+fyaOOp2qwBMB+DakbwrnE2zEvc0J8jUcHKJoWklcBBPLXSKY+F
HbYPf3+IeDeu/XmGgIIIjc1nvscO9OuIjL5O0SSJ0R8SvAwn9Kkr61D5Nfqotnso14pmcZA00nST
z0p3aOogTWIT693fHWjejxgv55n1kzCyA8/jv/dhDo3TVDJv+4PIqPwjYKfuHdSI1YOAaUALCsI0
5MpCg53vfehVu1zBOlr65jmJaxZmjYFD4Wk715NsvwwDeYEkXM6fJiru/W8u3Dsf5+XDroNeAslx
jDJ8//XCIUgq/NFwaJNhVd2MqvY+aMmDZtI0vTNoXW95FbHArJEVX+AX2pq8p05FPTf0U6mbfbT+
N3//oS5Hzj8PPJlzwnCh+86Hwj37/uCbDC1rhNnroaroREXoduKtCob2epmM8arrhpTsp3LZacfh
xRMPVFC55PBKMh6PKfalx3zCqHJpnQ2x27zKrPQfApq2u7CHEhUbKGA3be8a27//5O5fLESYYwHN
Cw7VQObeMxrcwXBkqSdwly3vNGB5kq5vRUxyo2d2p4w+YJg6/ttIOPYhgwu1Nyz7Jcjl56lOnF3m
Ui4Z7pRsB1k1N2Nni6+jlPVNtjjF2TQr59kWRTrfyETW2FjSNDgCYSi2JuE5+4yUtCuSsRnthZl7
Z1pA9Drieh7nEt0nBeSyr2d8siKlmu/aAR7tusPYYjAesQl5HwzX1294Pk13Y5OQacDhY49F+Uzd
OzXlcRjYwLB8ULNzWOZckhT8T4tYV0iXVOzEl1p9rpf2gYbpuqeEa9leUNCHlQu6dzU8CWeFZc0x
LhnHIq90oOE5WrQcaPyPT8li0LoPXbt8hg9F4AA+Dn+8Xi1aXCQidHglqZ5IJ8y9JmRc8oKMg+Pk
kBsilxmvElu+UG0/NbHALdM6sjj63lImx4KSZhsTZVocYwr6eGsqNFNRnCFiYvRNxX2+mF0YBM3I
fSdq+s5cbUcxqXQjFiTIbzObcIoPkVLeh2iKTZ8in+O0eeD0zRYbCPWZebkX2bXlRooxShdVIc6v
C3o/QOn5TecD6KuMQN1hpLoyi4kVufQcKNLaG576rHz2O86Py2yhd5lKjJKdzkYOlVy7sAAcfFoW
Lj4vHeOxW2fxFi+Oh8JBrxYXeGWjwMUpR0Rx8zJro3kRINup9wmsYSLC/XT6oFtTxoJr3ZrQhycO
/V6JX6muOMuANnKOJpqH534929Up0DucTuMUiaWcsSqWE7mqS1IdCYHm1FL7zobayX+onG54Mq0B
m3ttNy+uQmBhCk5Y0uL0jLkbzT5DJgvTX05DqW1L7DR+Ri83FuwmeGyCrRP0nIxiCI1+1LgLz4gy
BySys8V/7M0Fk9kavhJUC7INToe4cgWK2pR3YitbunKkKoAbC9dXaFqxXbrapwFU2e2XCRPrtTXR
ZsEKEV4nZDoTM+zjd0q4cB0v0Ksa+kqE02h8CgSmrn7S2VWwdoBgacnbqqA/5GcckwPmvW8BT+my
ywLA0oVX3Y+zjyFu6Dlum25yZ+HM2YAR9yJL8ENrpAAPl089i5AmVpA1LIyGgfK1dibMWuujOq/7
u8nAdCtpljy7LTnWc1fl3iY3J3tHRgudkfXwmuGsqemWi/bBrDvuTJNTilzexbIGLrn2evS5AMaH
lLub6Os4HpdqbUrQl9dn2ML6Brt4cH1ZhvZMC4bl3ZqHeSCU72KncpRuHy4dn9ph+VQEM0XQXkIy
czkFY4vPDqWgoCpRFVwPMVbLS3vASAwug2g52dJwXJOXaOQtWaD3haQhNKXpWxcs+mbhcaujWScU
IxPcZFK96F6Zq5kN3yeeXwrgkHMKJdmAU+e+HUaaczUC8U1C1PRxXvhGQMeYhtLyp+rHzf/Rjj20
AklhupEcjGYX5izBmsbdtKsrnphkrtw7u/DcDxQ8WMyUN6rPfb66WRdRtF8WR9Aoc/up/Z7kdFyU
2etPtcFjHttdeTRWpx98CbY1TvQxpg06NQYBIRv8Xatvcsn4SZVNs6fF4LtzVpzppX9zeUnOBb3b
eg31IYjmh2kua7lMmj2J6BXFUqvMYv9zaWa0LuXq4auZPT2agAWuJbHv2xZcznXQq/ZLY9FDs1RC
Tw2ne309MU65Qy3DvpWYPZu7gTi9KcPmeU4odkA0hNcIVRAOTdhDNoxhu+9m7XBDCqaJO8XxaacY
Qx76nGd6Xc9tt27DKm7UuVQlHckw86l5i46/zktUnzPQtR/TtetNXbK+BTigPVsBS0Isg3odcFi9
pBbuV6aftI26df0URPhx1KEZ6fF14rX7dSlvAwb++6Soi8dqGukiCV6THhrBj5d3g9XTAiaXJb3z
2fLpO9FEHQ0Xg2tiuLwqJmR5bUgZ0qLP+Th1DLvCCo2711AJC47DUeoh6JWeQwTbwI0MaRAfdWnW
1wupjteuTREL973ZpZSHX6EpdHLfLWAdqwkXLj6k8UlPlMmyoD9nNiWJjxX28Jh97EujAhDqXrla
2tn2Ly1BUqYFdH8ysbCtTtt8pvxU7CZYfgxFfGaAjRdj9nKA+GMS387+0zsOXdCm5KHQRGY9X2zM
ZGiPT04Wc1ToKZydFcdt01ze8bJn8Vy22dnnatA50ueuEclnTvWaUHK7Ws8TaqYL1aGO6WjafJI+
VbuxTLQsRjVyMZm9XqUjz1ER4gw2vVFyxnNYawbCixkYzbNdzlV2rIXborQqaSKuW+WKKsan4BR3
S2AX3MoMQybE0p3ThrwfUlomPJMd3emaOeeNv5oqndYffqxAgauej76pKfDIPgGFAO2jkd8YBVNy
tGopj8AYOMQw8b2z/foZ1RVX7YL6tzGCTrQ+uQZ9SZZ2PU7tF6oSTPHDrHGOkUAeUrcMbkYSq8km
O7WUE00TU0EC+NmOAzdcB8VyU9i01C9/vDyYGk+StTGsofvuTrxTYWIgkV76+X628dBWKUboZmp4
oDOqyuQ/2DuP3ditdVu/ysXpc4GTmY3TKVZWqSSVsjqE0mIOk2mSfPr7cdnGsY27j+/ubxgwDFip
qsjJP4zxDdfmkBlsrmyrdlnjznYyX9fOTEem3Gk7ttlPkDmVsyFJhte3DIpdHN2WQWeqmiWAB1f+
sK6Nud8xSOAVq4Obp2rfe9br3CwWv2UT0zFQ2fS2yy/Lqt47dmFX/WdV+Zv54h9WleK3ILd/varc
fVekTAD9+e3HHb7++79+/54/TBv6D1JPEHjjnVoE2Ca7uT/Q4fYPB/OCAToJtwSYaf7XH6tKtpZ/
rCb1H/Q4ZDHZmD4AORr/zmaSFeTfd2i0mfyDG0wgpoVi9tc2zjcqxiqVl+9NL3pVNAirrsU+RoPy
UmrOfTNoe/aX8sUrxAtOVLHtuVJbiB7dgvbAjG0cTFVMh3YBf5RC2Qd/gYE0k16vCZYoAyRDzc8p
BF5dxeBDqgUkokUgRSAB6hftF2ZkAY6YOTiU2kuSbaiVDE0j95IugBI1J+vM6wp6WsaK3UDqhamk
3LSaYaynBXICi4Qo8+Jmag17VS8glBQiCgEM852NvGlducpFVqn6B3QIWRAtMJV4wapY8FXUAlpB
B/rsWEVCEQiEBaJ/fN0tYJZ0QbToC6xFOC2MjAXggkiYUzR/4uhY9QviZZLAXgqoL1VPQO0Asmjd
LEiYZIHDZMjbVuYCjKlzibNzgcg0C06G/VYbKAu4BXk1X90CnbEW/EyygGjwor4bGH8XusoRgx/i
toTTK10ANtT70Qa40kotcJsCyk0H7QY4xk244G96TY772gSlMrqVuPgLJqcbAOYwtN0WvrqbRVdc
MmClpyT3mn6VAiLM8OPn1w2SR7UxvAFzGOfsS4/Rn+aAssNstS4wzRL3ch0Nzb00tfAeAZN9RYOG
FVEr7GYfdY7ELFYn56bK1UvoU0jgNPKfUCBnLAwqukanopSOB7/YtCpjPQfm8c5VCnsagT1MMJGu
7hmK169ukrps3dwhfyrJML6ykQthuUA+atENYNQUOf1IhGzxBONj6Y9N2rLEN1A4xT2L1taoy2PT
hmG6miu9PEptxlwsvdKVqyRnvLoSVZGcdYAsVxOcqq3BXPTNNbCFrscwKjegvsKn1MB5idav2PA4
q+6Jj8U+4CyJO4pqB5dy+lbXITWwL1DykjMyoxRMtXHT6Tw8J4xA577LIhJakMxu2gT1zKzItjUZ
6FAvsr2mmyYEQ+pm/jRBJ/loetc8aKbZp0HUdryrTcXXxGyIeQO1AJ4Qilk28wjjKhs2c8ePdI1+
QkRaknNE0EX+ZDPhzvY2mv+F0RxNFxf5bbIqKh05rkNKUVvZqKjNic+h9nJ+oID7LjfIqsvNNBTT
euwKahPuv12CtnwhVzMGZQuFmQJhYP5UizI5TxK+QyLnYSd6s/5mTTTehn1FKuvyl6VA1dkp9IIf
TwPp3kVIutGwNrYTmGHs3f0mb9a64me++GtLu+wfWnR5zOEnYHbJ8sJ/8QVA73WP7ljwhXmYGgcb
qXC7RiE0bXS/hfKsrPTt15WW2hQJqxlKcb8i5sW+Skblb2jJqhuFJAuCRJSCpoGL8YTL1mBysuCn
usJy79hLWYcqwyUhsOKiLcVMbkQ9eeg1KsQts7TyqBULytJghsx+CS18x2D4XOqVc8M0YLqSxJVf
QqKKLkpqxSbmisxWs2+Hb74B3kTZRYxKNxz5QYPHb3SnJackirX7agZWPTuYlWWEib7KUWn/+rQK
VVT3Cd41L2izsOzYDw4eTRt37+Ra9knI1gpXjpfHA0wkfnyv4BG6+chVP/Mv0F2vHqSWwJAVood0
PrdlfB7kdNtr7cMgsVgPdvVWJoBIGNwGvndtdP2NrqLbeNAp0bp4X6TNT1v5V76JqLLDyFwa7mVs
TUzf8a5z5qeoaZF2EzFzcuAyIbOwN2hvV0Y9VYFnlNWl4znWIywFhy8S4VysOn1sBXY1Z+AMz4QX
UbPXZiBcoNVJMZ2T0V+rMV3TRBzN0g1vRaeNN2I00q1XRUC2FA3qjpCgdOX5g7WZ6gwWBjjA/TDk
NfKMTMZrrRFfZTQGgzS+ZUlIoqRGv0ppMVAcFOJgGvZnI7p96dl3AF3yIBt6EztxFL5qkfHSah4b
RxIC5rIttvmAGqyYSvjtBYsfeAdLGd0wuKkJK7rvEckEQ5zOX8Vg47JlbbrgIrd1N96XaV8ffTeD
39DFgW3PfMAMjraj7MNVqqaMrkk8OhMzDrzGh2ycioPuGeaeOTPjOa+nvy8zckb9HorAXG+1qnqV
eg/oDaHzacp099hw4QOdcvS1PYSvuigk4aQS6cL005zqS5147ndigC6xlNTfXEer1sRnPXRwqN+n
STM33Ou0OAy6A6YmuD7gEx0tP7TkaphnzgNzyPdROpt4jj3dCmagIH54L4v2K54Q1eqkXZ5h4ClK
XSr9jgLeQF9Xzoha5wGVSiWcc86Zf8dl1SCECMWtOaNFVEZfVliUtXRPE1evrRarRSuM+rsl4mgz
s9ifiipbmXX9TqymsZZe668xnLzoIe2ZXvG097GAw+/uP9GGvcrYpKmR4aMSNZEIJis9GyxNUFkA
ARvLfgynUg8cbkMM8WX04jEACcqW2G5kMSflwTGgSPC+mEwOFxdr/CMjyKWGwGkDCM6ZjqoLFX2L
EXojc8f0MXV7JN2tVXyThZ1+d02TH/0G0W8ZtSFUPQ2ShGOpbdbyvVFhbqa5089umFZ3pgVFLIol
ldUinVd1453roWZ7q0/5mzKEeXY6Ij5sKiyE5cm8zrmLOMm7hDFJXNqkqYNJ81fOmEanYewycWyN
ULCsbWfnzLqk33pYMXRuieipc0btxhGNF2QmYi0+xEoPwibSNkOW9icQuTREogyRREm7NlbWrHgM
jmj8K8yRRws84yaUdrEJWxk+kfrUXcCCJCkqHlmiAvdL7dxFnn2gUsgQ6FZyk4w5wlVlV9Ymbsaf
ZWEYN6KIukfVJGpfx658diTdCbOlco2bHySBq9q1ZtVJgDjgkBVUYcB/tKNecYDhPZX7CrxwUDdd
CqJrCjE0IYUNJSJbEgA+WGEhS2pCdZM5GoLjsGy2qPObnTSg8vYqCwNqhusRmCLc8V2EaYNB1Pya
Nk1Vr9NygDuoZBPMIhPknLf5trB0lBBNZu1mdDcjU7xdA4mMdjE0t3beDrdzRo2HRqDlyTV4N5MC
0ijTVoGZy7RXHDdnUdbtN9JaChBn6rZ+7URbhA7oRkwZQQJht9qjRljBwTdWoKcuPEGrm9IdIT35
/bRqdWU/mfW4G9UYISaa7yfHdM8ohcUKLli6A2y9Q+CHl0AQrTZU0bccp53Z8cgbmA1shiTtN6M+
jsdkEG3Qp214UDI8JZG8WKFtr93QSw/T7IxXYQp0HCKVFmfLbnq++Bmnq7hye81JlniWOBf1Dh9y
Gt2ZTirX3MKtiiCxKWvAhqRpWJCiSCKBwKESTb+y2qbxMFL/zkxMeoBKaVRkNrHjKeJtrzags/TZ
mObos/u+WhdOArSWnWM8fcaZpwYL31JYGXuehs8gEO403R+2RekvpI5e3YfuPG/ENLfnKLWrbTrY
1jXjvhc5m8lmrp1L4ldakM5dd4mBza3RM6U30q3tD9w5E9Kucv4QreiuVeFq20QM303EJlbZxnDt
DYO5dj34KtZI9wNxob2Fz2EwE0MiEVGqbIwQUs6kuW8kFIUMOfv0HcX7BMSqsZB4h2R5aajlo1TX
8YggDhqGZAxCsBA8KkmJhTjEuNvzH/wl4N7GOYqiTq2w5X25hhpWliyaM5uaIK+sz5jgMlBKiX+c
2OeWm1QsRX8E+eJDh/Hy5WZ2elIk11PHt9beZMRyaFL/Xh/QS6GiGzC1ZEOXHWYW0y1FgjWdLKCJ
d/gp5ue80fPrNi4+aUCjAg2G7GFPMJm6IlSxWidl/CmLgqe+Josvd3CWMyvsum2PuWXbCL15pXxx
NgYekksX+nNADXQxk9S+MdM5alfCyM2jbvlyjYydO60v1ZPTq/5K1kyP5nzwyAmZuvwmK+Wyx/DM
+AOOpx6twjQZt4UgjZTnYAMojNawog7Ife/Li3QOjiGyxQVElPfcNS5GULMoP+a40pm4hKalceTj
hQl6XZUP5UJhtBceY7iQGVsOxo0n5gNqnRJFAE1WtZAckwimo1jojs4v0KNdxglik1RVK4NffiMj
ipL0FxSyXPiQKIwXViRumF/oSKrnhSQ5/saVNFsYk8A9BkSdcCfdhUDZLCzKEShlttAp24VTCQzp
lDV9QZ/VeBen0IfbKO5qdKYQLrOFdTkvI1N74V82CwkzXZiY/GGPNH7h2vXjaqthvzjkvyCav5aU
/xGo/8PUxxD2ogv411Of66RlOtMkfx77/P5Nf4x9/B9gNZj6GLA4Fg36H6AO+weVg+E73p+C4iz9
hyPEom1GkoAsffnlf0x/HDLklhERXwDG499EdKCs+uv4h3RXIhPI2abfJ70CbMZfxz8NuERJ3kl8
nCngJYcOcg+INsAvp1XtWMOrjn3prNl2dUnAB5/x+WBn9wqdGa3fpxvaXv0+7bJ52jTGmN3EXpdm
K0crkYq5zQ7or3nsSppy2E+o7Gxv9ExEVb7F7i5T7naK7fhqyFV10iN66FVl5Kc6brJbQs68HRTN
eBdiythZWW51gNY19vmsdndzEjeHDPTIdc99Q+5HS3Np9rCkWTixjkXDrN4yWhroxm4IUwg1CtES
2K2QHYWXSloWkGtNjYde/8iymciHLPeu58zEWNyMXrfhCyI4ms64pSl0blQ4QjQWhCLpwbLHPogp
tPZZY2ifqmokWMPE55QrPcBRRfMdjUYo2X7W4pZJU79M6ZsLRaI6phma/V9+Z5TlqfGd6lRhqb14
lHNEcuyFI+cMkRuwcD1rn6UDxnMl2OKcNfzjhymRL4M/SoQKhrPLYm94jOuuu4fPyu4LpXrzgc41
emm0LPOD3sabS1eWApcsfZK6vfLACNxl0oWn6RDbfuYGxPM273IaVQ85TT07hmPwJpf5R5503d6f
k24rrCT5nPU+P2FivdHmyD5mTVcfm3Cer9BMDwGQ6nbroofGlwmgK17hujIaPs8oewFIh9qCd6nn
pwGY3hqtmV9Nwg3xmBUOL3T0IXSLsD+JxNZQbenxbpRh/lCVVvycdcmCry9riqMJCfcGgX0q1kSh
c7jHhpnRuXDtHWRj9dc9dGYKnEqHzDuJIdzGM6OPPJp0xm00v+ucJoZATn9UP5PU6JugHpes8DIn
b7VO4/I2ceyRh+7knpi9ACXHfkSn5xXXdaelJ0MzBS67QnEKw/lywTtXdfREDWJgi2fM8yGxtDJ5
r21n5+YNX1XrxX6uZyzCA49VJqClOM+F7d9F4UTB62kbpHqsmiZ6+MY+J7k/fLIbzw5o2WWgUk0j
+KDt0USX8Ui2Qee0RJp25aNfpeELCugIDoI0ZLrxS1d8SaW3/SpG23sZ2NmEm2HKxGvnQ9kOWNX2
WPFK+caA1ghggIv3rDFRUAxTNy0ujdzbo7JQ+CQ8v9onxtSiKMN/vgopJpkvYB1/Mgc9vpJ6bH0g
bCMMTFhctIHbzPmegBHvLcVRc53Z46QfSAP2H+AqU4BNqRsu21la6XUdtRXK4LJ4J5nHf2wS60PT
Vb126sa8Fr0zfdt1MzHFE6IqN6EXli8QlluB8x/jAR9W2bx2rtUAE3bT+sAEu0O3PvDc7GzbPy0i
1nXdNXdk1PsWTCzuZ/ZEMkBIaeGbq+egMIAaz0PfrkeaDVzsPp2q6hAoAVQ+2uDpgtmMU4/3wUp3
Vd9zojXm5AZoh3XomlZyYVZoUyno2bjW/C60NvjP9Fcji7HYWxymg6HXjFTKBeaFfy0/RBMKbayA
jLD9yuwujZdYy7C3SJ9RVmJgk6IzFYdZ2B/CCL0jWz9Vvw0utNy9BQt0L3Wf+AZbn1qorI32Wdku
iDFmKcPtJCeNw2Vm0V5pqQ8Q3oJhqGEqeHPUpL4x3avXySrFtQlgvNh0qvVokO2pIYwNtOBNPPlh
tmb5iPE2VozIDU0ZgdDr+yhrYXxnvrpqnCYJijyTa8qpo1VPWEvKMr/z6ZTWQ5SEhzTj2CS2Q+5I
IHyISrvfYQLCnsnSl86+SbAGahlOf78bnI3UxxmuxDAWm0EgS67MvtjoVTwYLOW89GZkhT30Vxa9
A8Mvi/lC8ozKJy/3jL/KTH/xpsyhWYgbU3Qdijd6iptwDJk+gWe6EakKt4yKGyqpXL9glI5uORbH
HeK1+YAZ9Mm2yvIiUQtcetGGOJwTCKaKvT4iycbrobmX6rgIZZ+80qFRaRW3lZfUuKpB4t36LhEG
CBuxBCWZRQ55QRM4YHZJbcI5VtgycOwXE1Ngw++30nNlujap/86pr/PnOpm2FS3DO2AAWs2t7hvW
SjBOO0nBnz+z8b627TKcobR24b3lNc4hTTL1EPWaRxw18J5vcyYTC2ZsXyxleUWK+BSefSSq9wxP
3EPEC/+smdIe1NTYNBuMBMZQzm8ZXuoqmJmL7yPBBiG1JgO1TNdvZIcEP+tszqM+EfMVgHN3WZgw
p1Hprcz7ZmVLw7wJgTVZHLIZ28k5PFSQl3HwViDBS4Rd3Gt9dRvNLtYw3s+HphrFiV07UUuk/u1Q
V2o3GWYVk3ZB2Xesj+KvkFZon4wa0/lGjjW/Bx3FcZrd6Q58iNr5k+8fBtG3T01YoZwR9rDnfiKb
quyrhiGR6xd8REygVlDGyK5K2aIHPWDwO2Xq7Hfa1MSnAeUKdW6CIIDQyJs+K0JAD/54aHkwYtcy
1JlV8qcO9P1TtKZRrewWRxe+nvhNV2GGk0Ord6VJ2skqgRhMomgT85AmgNAOMFW422RIs1t8OuqN
1TlxA51wMKgn3o0xldx58XJoKj83lm2AsudN0xhGdV9O/gugQ1qIIfbi+kq2kpQWRmsG3U2h/NdE
CzNgiH4rbwnJSNq9ycAQ/YTjZOiPUyH1k+EwAd/Vvih1cPIdE8+ABz/vfGXM030jo/UIy2zamrHj
bmtCDJkilU5IR75showqveoaEFzoC7T4xa5NO3k3HG7xAEMcuIlGsWZ2Vhlmrdm5FmIkrHZHCmei
90cuWaPJju4Az7l9l+H8Stk7PmeZVn6mw2g8+ZCqH4SM6qOUyYMs3WlTmLI4gPmoA7cfmBRU48XJ
51cOwJ9oYN/Tznl16Q8/zKqlgrAY0q9au38lpS/dw1nIb3GXbZRVaCc+HGPlNSj0yqyTP83ZHhhJ
1XLBtEjTS9BvJPmenUJ3Z9oKrgIT/Viu6saPogfP6RswIsZ8F8/UO4h0GNZr/9mZ///tzM1f+MF/
3T3t39V78pfeSfz2Lb/3TsK2AB1SFdOgmNAOHdqh39sneqQfhoX71BKwzPgSLKK/r8wN4wdgDddg
tb0ogQ2PzffvTZTwfuAWZVBtmIQH8X/Ev7NDt5ce6X9Ex+j5gF5Z7JcMvFe4Jr2/rdDRkuVzakfG
fdvWC5t9LpCtD4K/c4Gr+KfaAqQfJzn2LReZURxn2oXRLKpB6qY6yBOkank7ogDTw1ytNUcEna/V
jF5xv7W6zs+hmUciqw1Vcps2Y52ttNoGURsjB+otw9jUC1nf0JCFM+FS61+s/srAnwoif95jgW9X
i1z/u5xpEIimV9aNxijzZizzJGdY3Kl3P6qndxdHYcJEmrctiKOByrnJmnnL/lAe7QmBXm/E6XsX
qemWh7hYQ+mdXqdmbiglI1oJk9n299BEgu1Pbh0iQqDvoti5Y3/DycrzwnhcdubZP6inTa6Av38E
ADXJgmLzSR6btziF/wTnKmbLSrWwdQj1Nf2Dbfb2pjbGhoq8GjW2B4akakyMwr+t3No4lcrgpdWO
V9lBkuns3uJ02riuDWZ87ofrObTjs0GMDq6yTHsupd1e4om1rp2k6TXrSBGvvGUPykLS20Uxqq++
Nasbz2seO54Ce3thv+AzeTBiA3G5/5VKR378acRw+9sF9n/KvritkrJr//u//L/27lx3mEGXCxgw
I0RIFHx/fdE1+skIk0p5b1VF+IrRaLyNqkq8CMMCWuXqzaFPzeZQpIpullqbIDAN017LLO567Ef9
o84W+aZvq/EmKq3sqCpM0eHEf0nTML6NuhJX2CLUTdw74mRGcry1vfCJVbaBy4tFc1bi13WyXN8j
Tyf9TGs0gBSms54qooBmveCaNjt9uNJn8wuJ8kk1hth3KOv3VOILOheQTTJO2Wa00anq7GihEb/m
tZ8eLatSnxQdJktIU33WTLugiOXNvukoJMOYcX499NsuUeOFmzI740bgZmoJTc1M8BVJCpY/bBzA
QSkDTI+BZpCws+nXCU7BVeWmCArmhi1vslh8SsDwY8mntOrKJL0u4gW27eXG80QG17eXM4QFoE1p
tqLBkDjJXLEt47bd+2OdXOVdp1+HxPTc0twN1zZz3o6FZw9GTcZzuodUSXDdbEXGRUu68abtBG+o
sUgGZrTByl7uTS2b7/A0ts9W3MoPHyD2ybIaP9DRGfwTuvSvZxbh8h4PX8E+QZg+n6W/uDv+dMMs
vu8QEIl2idFG35FDUOJEbtEgjArRp9vDZvGXa4cO+FMZHmCmDs8P0vYp/sJON55rBx2r7HT57GKc
Xedxru+kV7+MizRP9k7xWEh+SjY0NrlDgwm/mc/+VKGIX+kd+ufWjsYNuz3jMupsV1buxEudfqmI
YzIDOK6m7WCxL+BArTI2nHUnNnanGRuKDYIt0nEYz01WzXe/Llt8MxCyEuTJjbTFiYFJ+BNRJB2C
VrTPPmlxzyUDlDMSjGYxTMWYtdhTJR+lnu1k1WhF0I9+H6/MvifiaZozd5N5sXfj6WB0Nv/7rft3
nwpvP0M9QvIAixqLjmu5tf/09ispWtYkDeEZTe1o7B5dsZoaqd2ns88roJJiRylb7SFFvw+yZKz9
GiMA/f/O0xMeLyb3IGOJXIZHD5P0ezY4xHP5DJQjtmRN+MrSnxezKGYOMum1f3D//L9egLU8XsF7
8lw2fqW8/ekFlBA9G0EK4gXITLcZUzGeZR1FW+mEsNXbknMmlIrzwnA4YsrY1jaAzep3PdTtK6Gc
kBiRxuRgnqp3c3TFyVHg+mODWIutzL3wIXclAu+4jNjn/e9v/q/n8f88r5dr37SgesCWNxi9wgr9
25tf0ITOlrIvVU9ztVIwsH5yNYfeviEH6EmAQbpOx3a8yalldx0Mf8ZlVMkHr06GI8lmSaBQdBxy
W4HGd6X20DkF0QfK6tgPyL5E3tomJ5Y3460qKPOR1Kn258Bjgo+IUUcbqv6gz7MH5ExCjOwJfSpJ
gIWqgzOd7KVFLtKRWPNskNW01zwCM1rSTRmEuLiwW7w/NRydV9qqedeoIWRzETebmWbVCzrDGL9F
hDB2ZRSWtqT1GmKDd8XfmlX2IVAftbFZyhVemvqQW+gFGDY1kN95apAaCuzR16KvJtTiYYPumj8P
9cFxHhvjwvIJoVGRIv9m6Q4kCKPpNtXj8JUrb/i28mI5QZa3hlnPsU/K+drSl/kbqDcDFQJJwgiM
swcdCWvEjM1JXhh+YEQmTIAh9HjIlIGbc5FVaBZLNqj47dpGznJOiR8o/+FCoEjkk/7LleCbCzeE
FFP7Vzn4t7KBs7ro22yQF3aaHR0rMR7j6tfZnKuRhTLu5ABrGC+AZCD4d3pVvzu0w7RKnEkbuv1D
rEl3HedpTpoIAgcAiXqSBQOxDgXZPuUWMe5yuwpX/5iwHzxy/HcfBqvS7x5OirYGyFe46zb2CNUp
KceuB6wKmwKJNdeBBdN0lZt5mG9zwdCZjIui33vsndbTXLsH8pweUSvBo3CJzsoDjY7Sl452xx55
Ik+r1/svafNY4foiJLEikWQUM0HVCxrKzRfTgb58rsQAdM8tSH1bA7C3HsGSbnxzehYYyNYk6Jgr
/p6Y1jrlhvAji4s1NVps00B0PkmkLdbNMGTHCivxfvZz2AcsjuVuZuleXePXsvAS91n8xHMgeWq1
lBTguVamRw4Jsy+sT4ymGSo50T6mbgFZD9opIxShjr80mvULVoelwGG4cNS9kUdVWzjrhrFitGKw
321QrxU6LzfjyMurJT4CJT7/HXY9t8EUE6sZQKG1LKa/onyIoq49hCR9WegIU/MjBlwywUVx6uxK
g7hB+eNPd1GXVNpmZpP9USA1j4JOFsTfcbLrgVbO4hTRRzKcqDLEUwoZoWZNzEiwdpovosK5wvUE
eAxZeogazU3HS0Ntue80dKFw9+b5p+Fk3oFYIW2T90UGgQxZTLQiakQBPhgYVLROgg20YS+oGo2r
MJFUmSuMGevOh1u3sutQX5Nhkv9kzHBh8Qiq1aZsxRlD0g3Ci6w4u24R3xqFq2B5kqO9av1pvvt1
ov5nL/gPe0HSZwUPj3/d2R6+3uPqz0vB37/jj8ZWCLBViHzoX03doY39n8ZWuLSvJq3v33eDLBLp
cXTdwOJq43Clsvu9rbXED5j70IkNcznP6Ib/nbYWvvHfTsflJ+j8WTS4HJ2m9ze+UyZCiYsgdM7E
TGgHHMajvGJogzRC88hQcyMeVEVmIkLF0Z3f4zyz/Q+45t8xEeb3lpsxDhMVOD5HMAZyteSK/STT
stzwcLvXpQPzgmWNX601tGDdhbSfiKFmBEDxUcdjra1KwHNmcZX5SbtD2ZemZ9eIfaSUlAhbEsXK
QwG6NnAx+wTFJKJ1WeTWWnDebwlepS9O/f4uq322ghjhwlOOjOzU9ka3m5xBHmEuqi/Gw28W1Ngv
y2/1VzaR7k6H2/sGLVEP0Dw5ZIi17yaQY14vUR4pyfJNfDVPgK/0urK2fFDauaT9HNeuO2xj3aP+
ChqfGrsJ3LoXxbC125z1PzjD9EaLY+N5mMaThWh2LXDeBm0S65epXZSSvSzXQ6c/58A/HkdWKLTo
o7mrDR97pedsBn0KQnMo7uh3AWL2jXFuioJOD5FyoKdJciqGSh2wmibXvpa/+51EekmA8cYmpO5K
ApLd5ZU2fDDrDA9TaJtbCOX5d5EnFBCpJ76XwlVy9DTV3jeS754tHmCKZHyxBe7FVZTACJW1FwWy
yL03w+ght7ppzHtTPRdJ8Sw1fnUpa+KKYzUQxK7ZGwrtamNliRvYtQtD0QWxtJgrB1usoLEX9+48
kg9PrFJ9WK7IRzm0zpZ4KsJ12JZkexTOkoew63b89YO7BqEyoPOj1ZzwAbG5XDmZiC5WJrLbaWrn
m1Bh8Y1nS55i09BYEOqjzW8xsfYRu7yz0pxyGdJRcg9zKz/ZZOOeYkRV14aPyNSJQ3WrGtlsy7Yd
PzvPytly6WYX9JlW//TBkwIFUZbYFW6qTki3cKfZZXvqQg+p/+io6AtigxbkNTFhsUCyDwSidq8E
HW61SjpXP2MA0FdO42NqakC0ABxwBuhSXts/meMExpTgHIPAyUyiIdHdBL5wPMBowROaaQUolqow
/KuhKJD5djW+5QClV7P11XhKJH+UK5362M5T+xihl4EukxnxzwpN/8bzch87auacGlv7ctj88xSN
U4gd+NBWZsPaBxwk7bJJ1OTWTXX/GaF6thoal10vZojCI0Upj2z9Y3BEvjXQ9H5CrJgpEouBB9YQ
O8z8EQchr1Uv8ExMpkWhC+7HC7d9V/lRUGZqugJ9w1LfY3t39JyM9V9B0blhbzzfurZVbWaJYsdx
xhLwlEmYLDuAC1QXe+fhJH6yY7siHreMJ0jHPAxdP4IlUptsZAvfKxjz85KcClUWfZLfBjwCyZhs
hmkj5iFlExJOm0R58+MwynGFJ0xsYwQS69if+Eg6K7yOvbK5dVhLidBrHpgEORff7PcNZNEbhZIo
qEZWhT23NY4TYzywVkP0h/3tlvRsbSOUaMeVV3vTfdbm9XXRDgyE2NO+JbqQzPkQ9faqUQdvAlN6
KBFr3I+pZC2LlBAjuX6NHg1pbaXuIks2pwkYcsDhqZ9b1pEBIvs4YLlocihIfx2ZSgfbIr7w4Djn
2kIrAG7IOBRt76wS0RbBWNa47viQdzCs4nWY1A+aW08ESBtmd4/4cvou9JqFgeZOe9zp1p07yYIR
oEBdTkUZA8K2sx3433qdhBzkujF3V0ncj49lrltbGG0RJeHgXOtjyd674iDyI2yMIQmEr2alx/sJ
fGYA78XHBNNNGjpq23nlIYhP0fe1b5GyzgDjZwaTY/U/01CrzpadVJdWMhStLda7oIbfo7mINkz+
oTRVw7Dzhlajc6JYf6Wt6E5NkV9a3BLH2HfKwGya+opMwu52LlEHKvADt7pArNEiM1naLGBDVuQ0
u8JCYYpyzVu3mcfqy42t72hRfIMu/GS9sBCpQRwvupU4aMh3O8Ua+uiqttUzAoYksEQ9XxxP+dgW
Kue192LuDdOp17PtYdROsvG6jHuNAysikhCr4FuWD6TPuTI5i7Asd7NeiXdVRBb+i/kRWWEYGGoy
9vbg1PCHEDzc/1/2zmw5bmRbsr/SH9CQYYwA2q71A3JijmSSkijyBUZREuZ5xtf3iizpmKq6b50+
7/WimsjikAkg9nb35XFsTOtKX9w9g+Xjoht71qLMBeifYpPqqDQ+OD1vLePhOkKsf9YmJ18lfd76
syiihyRr58LXaqRPPST77pGvPISoTS530MC7475J41+nn1qpWY/L0j/0YUzZYqZnR+pZ05XDe4+t
hJmrhmGfS4KxBbXpJBZw1p6rPaakSvDQNiWJZwvnDZ3fLpqe6EmvdtmmReFd6W5woqUr3ZWiReom
MoFVnI7IsaKvkgsKsE7OPBR2PaiiKaO92g1yztsNt+8xGN8IYVc7cD/iuAytfDdkln2l40O7OG1z
ba3ceaKj/JM+2+0lheiFIRLkVAMSc+eCVN7Ujhw+tXnUHxyRvyVL0u2jRLK8SONyN2BQveuXDHvA
pIXtIcbfSeArtB9h15UPC/PUmhZlZ/CT5EofpvkChXg8IaGzqCHyMTwbcazdZcvgnPIqTg5m7GxL
K1Esfcodhf0ZfdP2dUq/N3FhBT7R2OwjiLBq13dufV+5HcS3tqL9uQ6+u4SHViQ7IhDqHl5MdPa7
tsyWU4Q/6VhRjIAbSGHL26Ek/E/5JKzT5YdTZx+jHNnOTBP5lAZ8C52RkuGiItcXiXXG11RgOzFe
gxYjS17atAdX5SkbSfFPYjpBv7M/QWUnOJVYOBu0ZtjFTeRBEEiD16afp50NkO4V9yLWVq/3cB2b
w16OSb/NRPs6Yo8ippQb2xALa6rcpFkfvWm9Q5ppBhgj3WQ5eN4McD3MYLZRoiRsPOdQ3S52Bq8r
cnVKFXWZfQKmXTxxqEqPRe3yqHcMBqJ4TPEHlJDzdp4Mqwulo9tcWNXOZZ14Hi2K6orJ0XZRYtN8
EZnhSTKJbRoz6e9C3KQ4+Om9fsDoPu0jOyOO4fb0ByQJqXR7fIXsnIAXZ+u4w/a73ANGTlapA1Su
XJpi67jj9Na7gQtMoqY0OEjJwIOQDOvCF+Si1k65TO9FGlWvglC5zjH3LQ+hvvON/Mj7vN4m+JdL
QP5as59b3UW+TbU7VoKpWMk6zRNMNWlxrqjbWFmpLTbjkLOM0OwQkbwxKfxbRh5pAtnZ8VSsK03u
OfdiQ9CzLc4wcBBBxRN0DIyDaq4g/8BpM0JKAOmg6T/A9zh+N2fwyjriTqXoMLfFDMscPZpNm6VX
h6pxC+f5jCU8aFUk0KRqjpf6FRBHeMdUH2xk0VetTzyJ/WwLwpksU7uugYXhucG196WO9MbbGr1U
tfT6VVY8kHwSSsnFGDvjfapkhslh4oYwAKqzgtTcBsUCIuLJnYI+CWijdaPyPe7zgVRkXmRe/lFO
UZrah8Bx4/TYTbiUPo7zwG+NZsZJ09iwFZyUfdgMxgKsNDMk5jT689Y0nKdyPUdhsda6IOmIns/T
94rm7G+jx3fIGcH5wucAe6TIGwLsUEF7CaYGhJELFq0Fn9IPbn2uKz66bIFYWVx5MBObLV9RO9PR
UK97rOM7wEdV6YfVVLBH041zGU/uXlCryhXMMHeRvfi4RCRQa9Jw32x6VgJ/kUt1DBxv3JAQah6b
vLb8ROQNqbMqv+rwL9aQ4mbCGdHY39kZJELuBoTTa1Ixpc0RxhxbtXOK0zvRZPZGZo551IuWalAd
JSx2dAvrUzStHTHnbHQ0vp6eVuWnKR7s55YOSHZfcUVwpTU00wfwkmI+GJNHFjXIZFk3v8Dsvg8T
2EO+nnnTE+G6cD0k2H5WHQjV81yF5irp2nbdWND/keoR1imDrNii8xQmHEvmidZQlmd+WxX5YcqT
5GPoZt1LpxAIDWm+C90W4VPuLO3WVb/sgBD9DnuV8uzBhrtowTBiK4QbuhF9pe/npK2fgiDXu3Vc
8qE9gbs9y+nisQsxQYW1UX/GnYEqVgF7KkqseizXTrbJzgtPpA4ByFSqbeFhJuwH/YiFpHqimrxV
9J6qkGeaOO1rEdVvcmkIfVXLBN5Ci3SKjUadx368hHhJdQox79Nszp4TnXibi/NohwZjhGgahrlj
FOo+Yewevw1UVK0q0BB0UYbVmu+o2CYNpvI1+32MPgLjDe4Xyp3J8tfmOoic8evCqY8TvwYXBR8N
LTcYmKI1jPL4sQkpQ9brhZUxFdagR1zN2EAZ9vYkbGN4mUtycqIh3ueWJy+UtTLAToI3k659zdxy
+RSFJEB8YVD84RMWKze6k87PACsIpBnDqIOKl8u9NuOFzPoq2HXmkD0W6pxkLbyvWKVjdIKUeQjM
lIgOJ190GLyDwO0Nuo0NFQks1EHWcJqTY3G4jgtdVZYu5JjnegTj08ZJDpqkG9383kiT1tpkRECt
c23wFKD3nfUoDRCCGAw9vmL5ppHhGh+MmwskIqIXF4M2P3cAfqaPkL4IhPpax8DbPfR6i3yx6Xu4
a5XvWc00HvmVNK67LcM6IoraGiX5rf8J9qONbGKGlyWcdoEmawpZ8unzb+uf/4dm+1fEGwxw9AcH
OBmnMrY7/1eLFObQJLOM8QL2wsE2SEuRYQ68IiBOXSK24auZW7shUc1hzlazm60TGRtXBueqRzMr
uw0/6s5bknUK6eHvvznlU/h9G3773tBzDFtIgG5/rWvLjaEu9AD3U1U1F1lxVgzuoEf9518E0oAt
iQmSHP7rL8BJuomhdxgvsamjyDMCa9m2kOUfAtU/K8l/u5J0lYf/b1aSWRYXZdz+eSt5+6RfUQUJ
MF+asBAhrkOHUBvGX2kF44OjOwLDi+d6Jm9iFpY/7TZ0h8KQ8HTXNoRkplbbxJ97SUt8wEgmXRfQ
BGYbHf/O//6v9+l/hd/Ln5dM+5d//t32IGy1d/ztfUpzKYxEbD2wMiQbw5sv4jftMRYx6xujjQ5T
TfyA1GTp+PQliWNVS1Y982TYa7sn9FSloMIoMHZ4QOmD65C1bBkg7xp4mwgCUOPhoUmbTpihXEa/
0/XpSpI3t3cGrFTtmnpJ81zTT+2sBtgIUPmCTJAnMtuBk3KOAzMLmFb8PtcXfLxlLzA4CsnDbWyW
PRpRZ1PxUWIHzlDYcLgmU7SysGQfkBwrkl2uhs6fzPL9FuDuXI/m80W3Cj+qKAXCQelAdDVYNJlA
TDsw4l4uziO2EOIU/WML6mcrW4PHMQc53eLBbsRPVZLMVzqKuksTmvmjohEUG+IQGkXz7hQ6fuHo
IdNeUj1mTkV2PxxrNiLlfBeOwjuYFEEdue3uCBdiXo/KuNw6oOtWZhvRut2NZmqsJ4fudEhr5nPm
4b6NrSZ7MsxJbADUvoZwhO6dcvbWxKCshx7W0X4oZ3sdGeZDJBYUvULIjTYTipsqLXuwpJZdrGJ8
dHTOtE6WgdKqJhm9i8CsdrYsrRUbrPRoKEZtLKb6cWi4qft9FIdnjp32ZYyUUMYZpD/p46Y2y/IS
VE3+IxmEtx1SG2KJgx7DIqx9NIX37gSk2YzACDBWYQKkOI69s7M8exBB/IYN5arKnMMwllgSY694
SprWerQmbzpiMR0f4lavr1UafQWhF705pcCzHU5HVlPz2umxF6Am2zzJK+06lFP+lDVpzsYray+E
FSIUWhrrAy+9NlnSXbQp7VcxV+wnUmC027TmdJnjNl9XkwM03+E71SawjvoQhB8XV8Krp8+WlvKk
KJm0iyQhT11VxtGKav2A5PQt4+Pvw97OrujXwOfhnXiPMnaqKzUKFNk1QcL6PVyWi62x0kwqniip
PpU7So2KR93kHS1F353M1LaPM/I1pnx7y9G9PZeTtbywB3TiDUJZdLAT+q8qwjnIydZgr7FbjjsO
7sAp6/4oLK896JE4D0Nbw+wQRebXpZus3GTi3EWvASIf78H1pM80hQdARnATfNZ4IpBfxmY969tA
Hm3yLoxZBSnpPnmILAIoWK/gentrL7MfOXtkG3pp31vMtridys+zRf4erfo1l022pZavm1d5bB4d
m+0TSIBjNn/TQuK3pdFV/tLrz3bvAQrAAH9XjYMGmt3zNkFfhetEt1+4Gbb32OKnrcZWfJWlobOf
AS98toU2rqZEtiwukbY18iki0Q6SI5tPe/zLIIN60+PQ3+FmMDn4HpYuPnV5B/O6AxwDQ6MIGCGA
/fiERfM1u1yauzC5b9MxmVY2R6FHek2za+U64X5I+DVjTLH20Finaz5ly47iQXNd8cDeLekkznYz
HObGGvfNTHHgmgXkeMWW8BkQgHan1bNzYWkdFVxgJVkkHTYBOru3rg3m4oc5GK38BGv5kjfuV8Ri
ZyPE4n1MOBVubZM6oAiA8sOMm/aeHOxbYVdsa2o4A0tsvIlqcJQTWu9e24YfWc+jat1UmXnErs8I
bjq8pfUww8psZ5zvouxh5rbrR8RvEG2bslzJYn5dei8mscn9mSxwd4rnaX715gl4J60Y9VPdAFTQ
cWkBAczvS8Ahnj94nEsfQieA6VAxE6GW2Bz2QMOjdi5Jua/SIWDrXoCdLqvCe+wS+aMq2d+GAAy3
Y+RmLBVcg3i2JhirKlHkFGLCKKTobIVJhGV/pWozDVWgSctcTmzt1v9Df55qA4r+6Aaake4PeaFH
Pc8WrX5PtaScMVsmvb6ZIoby+7RxS4g75eTepT0LkNNkN+I68cB+spqASyQdeeuxqRqcL61BmUYE
XLKlLcJyvna8++lmUmG9FVUK0vZHUcnHOtNchgSyt4fS1N1DPQfatvOSIrwL6o64GAzoKOuzJ1dL
LOk3A977KA1443rLGL1Urt1uBtPO74w4jN5cTv0UebmkXOEkdfYptBoauiS8MtIyYx/sB4DbrFeG
YfAxcpIb5tb+o0htjuaWbY7nbmjbBzwgtb6WYmZ4RnCvSIc7+D59e1r6Z52wyVvd6PELz2TQOGPe
n4m05/fB4Hg/9CnqFwwVgYXqnw7PWpotl1yXe6xIyFS5Jb45heeghePQ6/3eGYg/eww6DsWKOXdb
SKqGOa9xCip5kdottD864D73w+ycWE1l37RETwhl9yYUUFHF45XqB/GZ54i3qdA9tj0Sp8byR1bB
CgxAFO4buq/eU6Yam5tRCPsgLYaHSTL0wASJtIc4ga2H3y9vXpI5SC9WhheKdzFlExS75QtMrDr9
ZuMFwWpRPGVtRrImXopgj2CVg+KIuFirsqvvl9qqgxV2IbI55i2nM5uefsbuM744KsYTqEAPLuRh
W9xSPrDkQ7ilKvyDbWx4IIfHFsdS4SBbxYTmhkCBb6nwUH/LEUkVKfJu6aJZBY2qW+YoueWPPBVF
qm+pJFcFlJJbVkmbiC2Jrsr2XHNkmfpbrmlWESe+c29jqdhTcEtAFbc0lKGCUb2KSAUqLIWQJVfF
LUEF6whYwS1X5RgY/q3UlKdZxa6MqBPEv2xKAVQoK1PxLKmCWpOKbNU64S3yJd3GiQoSXUZbEWNr
u3WLEn7KbskvqUJgk4qDtbdkWK5CYuktL0aSm+xYP7XlF2pGqmLT2UyePp7B5bvgAHUOdNQnyxRf
bRVHk5hl30oVUbNuaTVu8STX5luKbVSBtgRhVt/HkpibR9TldXAaom9RRQrODJ2FVJo1W18lzL5j
pwJz3i07595ydHWD9EmVW3kHzZG/TZc+de8SjNePbhrUVJJg+nob6G1Z0aBWvTKdd1fHg66xSiZT
f+lvmb5QxfuqW9IPpJXxzbvl/4JbFpBsevCFQHrxCTc2WUELV9OxVwFCClDJEi4NsUJa9dJ9EqYP
+tLHXwhjXELyPqUKIg4kEke3R1yaO+9qd55+6VVwMfRyZEgHpNi9UMFG1wjlDg+XU/lOM9hfvVsG
0lZxyOKWjExuKUnjlpg0KEHYeVkYXtrOXDYjlpy9mWRYr22nWy+VlW17XScAigJIGiP/Ht3CmXEv
5HeRsHpWiHFqY0XXfApxJXwV2Fy2wy3nyatJ5rNS8c9IBUHDWyY0uOVD4yZMbMiudvKtAhsBbVr9
UWlRxq3FGs8lstFzFkzZRxZk0U5X+VMIz/2pQdNhC5sKuuKa3IOOyhkxH8ODe4uwFhj97txbsLVQ
GdfWlQbO+mBEBYhiByZOVZkE3FRANtWM6jBi/zjxE2YnU4VpAxWrzVXAlkqEYRt6VrGvs9Ba0yH8
XN3CuIbK5YYINA8UASCOqcTubfT7Z0r+N1Mypk/B6PrfT8n3JLTL4vcZ+een/Mu5Iz5wKmM+Nj1p
CcDt/5qRcdd/cITFk5JQCHOwIHfya0YWH0yBn8cjFqjWPyYbmJ8z8s27wzwrLVdgToUD+Z/MyNyZ
/jwj645qKJeMh8oMxKbur96dtl/SkaPUQwKiFeu5Zah4fxOm4t4LKtu+2qJuWkhjYKC3QeAZAFDH
IRarNMA/gpnXEkaFNlNzQifaSIcopyTq3J8dd9AwxgiuCb8aihTNQu3iuqzWv6Eej5wDKEBi2EI1
Vsp7b5SsS8vIRFPdlZ5NXTOc14MCp/6wgNxSytnW7ldN7Q4nAg0HmSpRtQy583cye0RpCXYh6J21
RfSexGBcss+3RN/7tYlHx1+yqgGlatnaJ8lK01W7zVxtOQu17xRq8xmrHeiktqFycPpXNCpzYxM2
YHlZiOixuS1TW7VXHfol8NYkAPNmY4HG4ybX0/lDWVVWrT2KMoG8gR0cYtyAjMtfY7XWbQcRJRdY
wNqa/bm8x+bKQniOJ3AhmVB1cTICxBN4k0fQU+/i+Uk6XVeseSXmL8FcIshya+rZXAThk7StwPPb
knMEKng07GMRYDcap+kL9w3D2Ql70vdhYQ0b2nzAyVC4gMwmOxGFvoyt6nlupoZWQRBEK1cO+UFr
YdT5muNW/SoPFpbxkBd638rUEzyh9k1thBm41rSltA1Adzm/dD1Yywd+EozoZjrkE6MW0gHWe2vT
KjkBB0r0g/EKsJNSHNrY7rdjSPTDwW6+ppZaXmtS0HQ1RWm4NueuvAKHbg5zCbBOz2vjqimtoxhy
cQhsti1gkNBCwPSxXuCiweml5JJo5oyfIjGR+tnWhVad7FBP5rNe9LqsDoyoI8wYitNb193wi7Cr
FRaUonqAyh2Ve4CZBlqrFc8cNJleRMOyprVPpDhV82xUGK7LSh97nr3OiapaV+pzea0WY5BPeVXQ
diC1yas+Zw1t5ET9W84n2AoCH74/2wFrmpj+6Nxqy0NC4xKldFUYfctrjlqrJJOpZFifiScODq0U
lO5N5QWwXHxiVIiOIijGN0QNdkppO/Zg7ODo7ymGjCgAoNuv8TX6vnBN4C7BjaUjU/odhdo0/y2q
skSHMrYtwjh+IENjQNupQdDBWQhyrmy84pz7qjnu1k0CexODRDUMp2WJ+3ptajRclxGv5roa8kGl
TLVm8RPlTX0QBRGDVYNMKc/Tko+A2xx916SyX0ehBdmIDTK+8kTSQZBpMr4ApMuwJlG0TlTB0EWz
xho2fjHpJt51sCrCg623j6SZk+Xq9dq7tngF15QmyonGgYSptCstnORdTV3ANuzn8suE29n2XTIM
H/HJm+XOZqFT7PiX2M88jV68O+5E85MNObrcm46gszrOMpAYGWIvWOSEuJBVVs0PPEafnF64Jyt2
2uVpSNH17gDdGuW+CeZp7VYau5O21Ul9JeYVgDjXI45lJvGEUxZoKsK66Vwnu2Wy3EMCth0DwKhN
02kyxvIorbZYmCubdIeTqd1kRhiggPBalZTxsqg3F9u6ahVw7q3VRzQfeYl5LAVitOVSSL/R0Nwo
DorohKwWO17rVqawXmjmydemlslbonfaJ1Zsw0urT0OzAddtc63ZE+08yWJtckNo3b4JQ8rM4Ya2
GxG1YXPkA2yMxxorNqQzweHUF5xdWNq0GlLaarZRKXU/mckArKdeRKz4BBONI5oQbtVQDWwMGhxz
dIyPhNlLGkaopyqq3vXdAjiHMYfW52Fcnm3ewp0fYyDntaEK4Q4TjLwChTfWIS6rdWdG9R76ktQ3
wLFp/dNgYGOeIrnF/sO+0LLQ0x/O4s04YxwpzzT/imTn1qX1pe6mL+SfsMbRFAyKyYiDzF0Ng961
yHXJ1J+RR+FpzEbLrrNks4btaAqvxjQEjekndjYv811uyU461F7jfiK2xO7DvZAZM/5RHf7/Ir62
C4f6b85T++Jb/Fa8/X6gMv74nF+ig/1BEsGwpM2BxbYkJ6OfmoPrfgB+xkaLWqSbeMB/+nWeMj5I
h7OUTjLTIAXs0oP78zxlSbhKKAR82k+p4j85TyFP/fk8heZgGXwXgLI5a7mmOu/9Htjq2X7HSzRp
+8BaprVVZ9mbkxCh8/tYN3lMAbmk4KSdCcr1pBVWaUjYTURNfl4EJSUrwyjSTaDHwzeJIfh+gQL7
6vEgwyXgpfTH8Vn5eioDZoJiKV5zh9sXyG7zvolHrq2EjfcZpzJBvDTJMdO0XiZg87pPskmzx2bq
h3t9eMvLhhmERf1n6gGal5LeGm21DBkxoVSvpjdcyPnEhaoRLtGsENz05KHkktGUtN5Vok6/RkxF
pCoaVQMwm00ABG6OgZLWE1TQzOvPCp9tMasFCy6XxnTtDSVZkhW9RcgOmnRi7WpKGTAER0F0shI5
uBsWADHYjyITFubVtHyvSEq/lEQPL+Cb6OKxqKMLvXZ8x1lVvJCjohGW5RBdEWNaX+cqCd9I0qI0
0MPqEyyEK5xXK8EmAr6aO14WZyof0JZLsNjuVJP5oHZkl01xenGtfLqCZli2ilYyt+VeyrHHw8za
fShgWQh73o1mLB+MuvW4Y1j5+0QXOeut3H0QjoELpEu6J2smiwQHrN0QgrTo3akoNyGzWRycDrRP
Mi/90Z1GEChLa9SHYck4t9AfSdgjdmp5cvXcLFaNNmefrbzqn3o7ZTPVGyNUpnQwvsQyDb50Gnak
anTqTVF42mlcOJuRRxV+CSyVat9gOS2h0T9n6VzVK8fLG44yTX3E2DP88DATJxyVOo3SiAxHFz3T
2abCRJusi9HDmmRghjkjDzSG74k+Bfqk4IHtBD81jHOEdDMZ29eEfA4tuPTDcS6prfChcL3CoGR5
jh+jKrWezTCPr97i8NXIJzdPBgjHbV9H9tEwE5auEce/O6QFiH8zVE2zG+q7ERjTYxjldHnkyfRC
n2dzAMnhfccAK5ut0LE9+oZFR9EGurv3iJC2jDgRw1ID/WOJh8iO2UAPLnR4RoYlfber0qKdl8li
E+pLvvYcDkZ0zBQfeR1T+K9t9CCnpD23xhwdJKEyb2OUI47woLBx39Igs+btWn50rVq/h7JVAh6t
+e9MLPa5HuyeWo8yry4UFSHPsKfkKv8yUdJJcXAWep6iPE0YM6D7DrHOX0qKELvO55g/JwILqjfp
2alAVSwIA4NQXyBYYuwOhoWajHkcrPkA/iy5q0fxYLgJK0BbLiv6PBD0CP4+TcTohk079dkLI9rs
G1kAO0n2JBVWaWXCWclb56nvHSiNc2x0q86egY6xhLvYyBWnjhjAjvpth3GihW+czjgugiHduJSX
rBqul8egxVsOxWTIPk239T/Cj548yBjAsbe2K8SRJ3tpmYcyRKHCuZhGrd2NffPZZiV51VKXjlua
Qsa9hfQwhIU4l0qNyJUukSmFourz+YrqY5JGR7+gczvE8Nxm17GxsHP/1Dmg/jPfbSTwhLWFHJIr
XcSoowtVTBzZUUyYm05DcsC2w//J0updr9QVD5mF+UgJwNCPEkTBmvQXgAB6Q2/qjNJpIo73+0Bp
N4ZScaTSc2KEHU8pPBQAYF5Uqk+yGAHeQO7WM5JQobQhTgu8yPO3ph2O3cLvMOj0Y3ITlAwv1bd6
G32abmoTspMrZ/QnhCiHV2yDfvqoK40qQKxijX4vxiR56JCxsNtg1pqPUulbuV4+DbGV+/kku9Wo
hDB9TIe1eVPHsFq7dzIC/ol7l8KtP3Q0FLUaR/ehsdpjp8Q2pqNhZyoBzmhnTM22KVm/e2l0aEJp
x/x41fKCpak9gz2ztwKQqcnb6CiUzKeHnJP0m/RHvchOcwpN5Z95N2H5uYCHQi1sSzL3Lpu+az3P
3iPGH+xHGIOza6rERuE13yTjxCGNQ+O45F690VrMPKvKmQx1m61RLV3efh8liMw1jI9yXSt5c1FC
ZyjC+ZIp8XMejObTkob9ipIe1FIvvjqNVnNJIJs2qIgoU0ipGLzzpyELgqujhFZSMBBkS30GrTQc
PXa5a0piordsCt4iJdWaSrQ1lXwbKyFXKEm3V+JuZ4lDq+ReWrq582v6s6OkYEeJwlEyAcYSfKdm
Kt9HVrWPLmHE1dJP4HPmxdv20NJ+iDZQVMQNCxfwBp2NDt0oSZp7jHZKuhidmqmmfqTAIFvXSsa2
lKDtKGnbm9ro3b7p3V7ZtiuZ9o+8CTPwTXr2kDjKlqWk8liJ5oahP0gIgpymEdRzJa1nruWttV7J
7aPx6gwN+0ZDS59yJco7Sp7vMAZu25tmz+1Q6feYpikWk8WW6m92uI4ldoaS/DWk8oPTjjM89Hja
i45H5JQuYq9lhjD+4HX8s3f8d3tHcAt/e06+fB//x/n7FL//KTVo/vFpv3aPuqUYoMKB3KATGtTZ
/f08Kxs66UBeMt1mt+jJG3fn51mZAzHdkrhlXNOQrBnt387KxgcLJyK2HoPDtMnB/D85Kzv8j363
53Dm5stjcbMdBxymc7Pv/GbPodIrW8awSE6N2cfzm13auBYLW3b2Ro8Y3T3f4pmfzHcxVKdc25dm
VDkAZBxZ3JUjKgH4KO64FkSzlaZXdM8n87AcJ66E73WTSSwgUjRLfVd0IQswaFTZONtPWhst0Nv9
AV2var9l9KpR5TqHgFc3KQvAyLvXY62TWDL6wbA47Xbk8Z+sogmwHbDHI/xHoV48+4utYa9oImpD
8kPsKo0f24VvDpS+L+yiFiedohNUrLpynyKsluWYrIAO6Ng1crsDsJMUVd5+bKkpxbuXcE/Qn+Na
dtQ2FdXgMnu3OjrxMSYTAnVQr9/xTTdbWVczwISs4CYzjwmfKmZtea0K0l9/FKX+cwH+mwuQW5X5
t4v/41vRvv3ZHPfHp/y8+DyW+/DhJEEwx7Y902C7/6+Lz+Tig80rXMZFgDxEg38Nqqzffw2mmOFw
yRns5C1BLQiZ37+Y3/7ODMeU+9erTd0FwAQb3A9cU4i/LPrroHOzJJzEMTcritNMeqWo2TGQiutV
32pVV5NXRecd/TS3yuBSFjP1oo2jaxxNlo5o8lNGpkrL8aQJ7LEbDdKDHdy5QW8IBrOBi1fW2ULl
akQaWW7zBgPHeOn0NAaWMJtytFdslAgQbLs2y8VpsOv2PYUnB8wPwqthajQ6KtxcRsYLJxYMukrB
6DR3IUS/3Bh19R/AOhW+XHbIXnREFRPF46uEZTPRvkbR7rLa7esHgrYpILvAe2lBuXIsuFHymobK
6aMomoiJFY6eZqEP8iVmsWwmEBzxDnMQizxLAfioUHDv07oQLzWz4FpToD488MnDwkNzW/as7BEc
iVZQ5UjMrbyR/joF/UuXPNsnCgQoFBLQvNEBDQUKLCEGZtN8cfUmwcCSssjlj+A89MK6jxVsEFXI
2HQKQDgx+PAxCkvY3wiF+g1WOCpuIU4LL/dLhTPMbmTDUUEOQdfkDz2K9+cpyhFOm3ncYV2cr15r
zgfNS9TICwRX8wNoFXdRlsTfeD841+RGWBxKU7snD4Srj+0eASKAgIDbi48RO+8dt02MmgrZOGBt
L1e2C3bSdgbzWbsRHoWCPVIR2K+9KgMCyeNlPygwZIZVfVjHvd1vDLOgflhxO0eC0FtrBDuW3QiT
QDSWV23Oq60bZ9oOT/tCtaK5vDMPg5UkaPO0KGQl/PLyVN44lrZCWk79IgaDXM5gd4AS/F9/ZbCw
h+jMChPb/irW0aSpVRg8u2gOSdWGY3FgeBizci27oE68LcccTm6El3GSU3s/LjyG8Mu83/ZZ/9xR
/80d1eKxxkbuv5dSP34viu9t+/3778u/n5/1a/lnfBCOlBw8/rT58/QPWOQtiWnYQBflz3/dULEU
c/NUd1qTwwbJAW6Lv26w9geABUpj9VwWiv8hId2W3LV/P87YhDQgZXm2DpSQs41yQ/+++QNLZWnR
6BSUuKa8WXeY+qh43eCgIibd5dzqfRzR5njqzBmbYVvPDGFE9mUYyLs6t2M/cII232CnNi5tbYuP
U6qnGxHrNJ6E3EZWDMKbPBTTl3ya6no9Q0GExlcYe7PSs1XvOeOqJqSxIVH1rS+qbk9JQLhzaK9Z
C5qOVtRMRSuw0P1uHmjdoKjGLumdmlqyAzU9u4XLwZ9V4xe7qt23omnzPcY2EmKx2PatJJfNVLAa
kji8h1zg3hVznAGus7gbDa3dsQ00Rfklwnq2MwdtObRD5jH98TD6ishUsenLKbdjfx+G57KZybkk
nXuakkV/7EeyagUV6vSAeWc9sWqyk2H4mrGkJI2RDncL4M91GtcBFQ96s2tkUNyNsb2CSj1fy6qU
+6Ywi60AN4hTczBoRfEoR01J2E3pg8Y6yJcET3z6/dxNhg7HNq12nhpc1CySbH2FNdvGlj21+75d
tLtAW4wDRejaIWuhIqRmjW6GjLJuAbGfaxHJaFO7GvrxSGGgEVf2xjQcWOBB7uzsysi3Zg3XQl/a
5VopS6yEyuqnvflRTPn0Pqe92LQjPIRApu11SalgG2eRbaldAxNdTfOjTbXd1z6YsPfMrzwIWgYw
K7nrh9DccU4PPg90PG+TJBDfECzT+dzPZnIOHbTuzK1wkE9Tl2+Ij3LrZe9314qmgbtlxutZN8wN
1BATd2THHMr24avbFOOPcJy97aIXk7uqg5xSHwhZV5uFZqZC5Z+i3iCxRBfKG+xJ4PQFSICzVqbD
0dUIAZXo+pEfexRNV/AJlLuZlPySuodAF8W9ZQzl/2HvTLYbN7It+kXwCnQRwJQ9KVG9lKmcYEmy
E30X6PH1b4N2VWWqquzneU1crQgSBCPi3nvOPudsMJ9pj1ctfWWnPrCjpPdjWRsnj0H1rZVr/8qp
0W6vwEIyo4lNI1eHzqBA2OkmnXvQ6Q4xhBTXw4k5zy4paNetOIrYu8ipvDVtJ2QEWN3yw4RyEsKw
DwvWchjOYYnvaBoNtOA3SU0rtjHZXUeLHdMw3IPvomGIQJ6ftbTeygxj4nWNPS26ooH7RcZaPeSl
i+PHM41jw2YWWHuIg2D6V70/FP7HTFMt3sJqn2/nfmzums7y8g/65jRjnQLnmNd2z9hI7TuA0RGB
V1mqnpygAceuSUhG/epDVlTWokZsMngVzHsfqtGAy7iOpz480PVL9bOVDQ4kcVekjIY3FDulOhU4
6BoDOQM8uFsWSu573pOJHMikkAT9gH98naN6aNeiMsIbmPW5+oL9yKrxcLqTeV+AtAt+TYIaXX08
kxOFujNieksp1hEsh6M8XXl+zunQ1w5dprHPCIYW6EfflRGgGSbSXJRoKzEG07rrunTTd5oxX4BM
0zkTZ+W/5FPlvqWg4nhSBBCWI1I+0a+KGvwZOb7Or5Njt+neCsCZHiAKKAgnBhlbq9akq7kt3JRL
zlm4iApGcg1t1B75GmICEwhkeSQNhw5XbFPmyyvLx7e9yaGQ2KuePk55q7zJKiUtO5K/2itqQVds
SlK3VqEaVcheX8jbEbvzzl0CHYTIekDuLvd4LTFDP2VLWoSm5NSE5eoatxshmXtqNnlGaEgcW+zz
u8fwsHEvERRWZ6s9jr5oXzDZ2JdLVkVhZbTlEQuBSnDL63HJtAiqiqMkDSGIVA7zkYVlQwBGt2Rh
tIm0Th7xGO6Sk8FvlcgMM5TxVoelbewo98Qj2sdkK61mNnGMuAC1jKK4UXTWH7xeyZtW1v0rEygL
majtX6HJhpNZa3OTjk64bzXNSsJ9uoyQaBggH/VUv7NHkSNkO3I3qGVCTc/aW1miFo8hjc/diAv/
2XXC5t5hSsrmUBDWHqrmtmw9Y5cZkzj12MM+yDlw77CHbxolwyNLZ3Ag20N8TZUZbxrIG6+9WY8l
thurIsmhHq8U1lbOkxaYrHqkyT1MybeInsfJJc34xgnHHUws0uwYByW05CKER4DCnC1S2vmOaXmy
JdF932RF9Tzj8j3C7iFIELPk3qUkR8JiDsN6JjhuzamPdGqHfKeNpjNP0jhLvI9CaoOFAaUx138E
UOmuLBOyDPOv6I6xONnQc5RuncQP95IPsKtgwmUrc3AilsbZ+WrbtWYvRPn4RvXenk01m7/RZ8AZ
gzR7CyjJPMimtoEtcD3LL6lw8EjvkriqthrZ+U0qhvoFX0R97nSr7+ic+NcIBos1SYHJNam7MSrZ
qL9JS3de0wKQCz/gG2rZ+HpyougL3iJxEwSmz4s0kpNADjam80qxLnMbHghVQctZ2PXu3ESNe9+S
+s2DAFY3Mt2g027vdeOSD+LknoQc0fiIcaL5ykzS8n1oQqSwYy626USuSSTCLwG6qLVZkBtHM4LB
nTHZ2xj6ircSpsEIJBBbR4fV2Y1jcWUbDQxhdv96MxqYzDEYMCAZzfaZNkrrbVDUNM3KUePWN4hO
avpR+uvaFXQ5fMgnqyK0WuY23qL4Fak0STDld+/NNgC1TvftpgRf8GaNZF6ODhGLK4V8m91NpxRK
RS+nSKGeT7yQLY/BVBg9NXKq4vv/ne+LNm6nvzjfI52xOBL/9/P9Hed72IL9W/Fz7PUff/jHEV85
v0h/OcfTIuAMfTnL/9E38cQvPO6myUOJ98pFFvnPYz6mQv4r6UE7ozdp2+6/GN62/4syka2APwZh
e5n9/40+Cqjuz8d8IOG0R02BN4TopUVK8OMxP8sRIOWVmA60IdNpg2wR9YqbDfYNGxcWPjoT+Lbz
PNb5bmD19ZnoaaiZXmmK3VzT0FxHpOzyZDdt5gIRcqWxahhlbLT/UfVtcDtIOV1BKRMbJ+5GczXn
nksuksFEOTGxx80yQ0lg2Ljvt2qeOEpZ1KnWVifRDJzXKl90MyGgS5iKQUMXWxz8UGIsIFZED3Bs
1VjYWSvLvCaxQ4/FQdR+7W1MJnxvcMBh4aQmFvlVKW2JYb1icofDJdh0UXGI1Rz/Zphm+DHA6zyP
/M1XdyoTan7Dd66Z23KQNVUjuhXezIbFB+D5tjQG9w50SXZFMyO5xYDfngEYG3szSOZ1IAIHo1Hb
j1tEnOkOxErSA5CBRjGOQ4flSS4QsBx3lw/IcNVnrv3saW6zaZDGtIIDI07kH3XbQknnADkpZHHl
zjuxY56G2c/vWvo8OzJoASTMGdilztO3UUDVuCK9lsm8spDhedAfYfaoHe0lshzxhZyRzIdiOyk5
RBDOUWmRXyS+0Dhvr7vS+QqbuH00m4aGiacDH86QkYTVKu+8dF/ozn4ZM1AVSbdEVFUhTq1+DoKz
g96C6k2k67yEfOq6jIyUxO+GjSpwT7YxiO80yoqtk5sPqr+D4FNsSE2s92ga75yui8tF9mffmEbT
vZrQFJ41loHbvgFKgvOTmZrXrqkDKHmiNt+Tx03SaKaDa79KinuyMpxz6lhf4sGRm7QU6WaS3bQr
SLR9nDo0BdJw88MgwG1gfGMcnCQPQcfsuzMaRbqzMxxDWe7TxPa2tPiGddSJchNwGgMS3pfBIfED
d9fJPP3uD8OHCSd2hxQNa1XUZuYDDzlcS0rYI4cWYnMz395C4mMYZ1vOhtnxfcnTtsZyfFUKKND4
Z+XGiJqvcw6NZR7JXowsScTi5PEuGzSQYYd1xSRB+pT1kfEV9XR4xAmzDNOq6jw5rn9SXlMvWZXE
j6H4WmeOjm7sHiNkwWM7QGKDxlFNEaAtMvIWNx+q2kqCh8f9PDKDb+HAhLFTsvM7+RSaz16AamTX
+OZgY2swZ0d2m2SIwsh7GOSI/Xc9Gb7XPVpW6g6PbiNpCROHgp7wxXR4FqAnJPGV1ELdtx4KmC+j
M+ftigors3cgXwzCqMjH4vpkg7P/WV98Gy/aKktMUpiAnAPydUxID5C07SI5Dst4BH/cnPBpEorZ
Yq9LaDwMjWNneGzTuMN/EYa4u25SW/TJa5q2ei420FELhb3Obaz1VEniA/vGGlnZujgMX3PsXtka
9yYK19Qocx7PoZzwqU2zSaEFlpCP7w2TCjcZoWbets45xIeHCRbea1cWQ/uhUh93xCv3yEe9l8F1
O8VtYTPbLgIE4/yLJCuFqppTLnFUXRs8FVTHyEdrGgprC4xNwA/LHLf/26n/Pzs1s4QF0fnfd+or
tHzdRzr92Ij744/+1YijbfaP2eHS1/vHHu3/QntqGXhgt2dbWvpt/xgs+r+YDuNDwXgRmjkjyH+1
4jBJoL7Dqw8/VF66dH9jjzY/DRbpxAlw457LQYCOnPXZ04ANI9Ks5eGpNwkjQxRgqvvBpJFlD0W7
Z8Dmn3rxniyhflW95PuRzekTpdu3B6Sl/d6uzXqPjIQc1h9u4x+Igh+RBK7FZ/zUJOSWMBMSnGHo
R36WB44U225qcbbGYFCVtz7akFtvltTVjCuosc2l2r7U3bEOVm2IcMmoegBOl/rcKwrzvmGmStle
XWr4eSnnMZlS2Tu0yF/zCHuchlNA8T/30kB4fekJoP9ZGgSObA0PUXMwb5zf+wfm792E8tJaIFku
PBCEsXQcfDer8RQvjQhHNehOULD5J2/pVKD0S7aj9p+Ysyx9DH/w7LvZlB1Bc1W2GnSd06fJYOmt
uiGp33NY16QH2+Sw9g54nzVpDYR+eymiD9TgVpSdAOFlKXFIE8Rntks4OjV5DEM47Bi7vmB3MPY6
nvWpDhNz33V28xGLSN/6OawGmTRXwGNOFZC4J1XEI8AXQo1V07UQqaL+NBq9seHgwuwjQy52Uzv2
dF2E0c4g/wRNJme4B8PxX4WdNCsDMXq5mdMs+grqvVIr0bnD2UBedo8BD/e3iqZmO8T9eB2q+VF0
YXarp45GEmJ1kEgDhcnOSw0H0Bx0Lr+KmtXoQi5kRkYj9UF4afXQA3TDYuHld24/K4iBtjbTM0b3
xn5OQjxsI4Ebt/Ncb50psHa1nw1PkxAslRDZj6Os3D3QmWJXqZbEQ1PLbt2gAVjI7uZhtIOKgyH5
mzYj4+0oqvLozO2wpjUm77nr9RUUTc0xKxOnkEPzaZn5nyJTZOEmKET2lQSF5qlUZfK9HkzyddPO
qB7rJp6hL1jjtd0L9WuoIrnDclhvkVnCfrT6dp1NqM6tuGxBtEa9w3F3wDlSpVX0lvLY0x/WIyYX
9Iwz85cHocC7gJfpr9yhoR3mxP7eqaNsC4CvgFIFsXIuWhxFba4Rks60KzWdzE2GnSHYDbTZp/VM
o/yry4usoUUy1fKI58MvYr5ZYRIBS5um3zgOBucaB/jGG0fy8SoH3W2bJPKVmRiJNAG6qaPVy0Rv
ysEmaXFuMZjvmYUthhesLnQ/6lxZyCjrrMQk4k+bLMzCGR5EYDy5Y4MyzjGy9ugjmLzyKxdD/Mh9
PPaQoJpVbmbRNYaq4gpzN3fPgSS5dvpkmzQ9eNTJcvEgeYHzgQtygL+VDfppHqri2s8AhcGRqlPO
iEkAlt8H9OjFy68r8mrcikz++n0vIb8jnvSHe4Ujw92rtJRHNvdnPxrmd9XP4zYYGufoywR3u4S7
SNsBYiYr4fBKeLanVxUSAlpAeLToDMVUzGvmY8OE+1+rb0Wg/A6/joYgWwKP628QpjpHCPGU6fRB
FCf+vo3y66lUrbXyp74/lpwQXVy35KEQv+5lgD5KTDUYoqxbNKfDvdS9SeupiHqGw0WT3SKzr9DX
ehQeA8nkBv1eE+RDpWd5I1kOrvIIjBX0hyx/YSRZP8Sd3ZbbkaT7MxES9bVBQHyzUYtIM17kmoph
ZrYxu9jZiEXOKS/KTr2IPPvZhf1nRdFdbA3pM8aA4slbZKHhRIs4rwZYxRfVKEVI+pGE9J1W8UVX
atha3jXxlBlfIb2gPGUS4z9YFz2qumhTw0pLvXMWyaqe7fo05ebwCjkTofIibTUXkeuI2nU2pAF3
bJHAiosaFleLcxX5fbJTQ68fXZuz3CowZXRPfWt9Kfs8flDTmJuHRjfhHeykCsbM1KbZ2gLr/41j
GfheBxu9u9eLYDdYpLsRtR1nZQ695xbRNDpyc3AjjMfLsCcl+Y2Ap0UITBHC5cCf9t9Z39HVMsza
1QpEozR8LhH6gjY2a/MumezkqFNr3NaLAJm1YTwmiygZG77JP3joWOf5kafI8VaTKBdB4gwuFMwj
ymZaferavOid1WQt2ucGGTR6QxTRfQsNpCUM5fK1EWgRXeXM9aMVwu+11Ztq20TyI7FR7g0eFq60
Hu0XBK3VMWFsf+fTE+Sq+YeFspcH0U3tW2YN1/TTWHLc7DqcvADRNulNighQ0KwjNP/c2HiCflxV
OcnN5ML1dhjh8wfzaN2SK4LeeFi04+6iIresztrk0YSAVPOP2BPGt2TRnmvLHq8ct3aydVNFaNNd
0ln7Ra8O3lxtNMiB/XIuec8WXTtPqWuvMT8jd3cu0ndqj+i6AVMboUy39ZXtLUp6146QzJsN9KFt
NxlU/yhsfXs3aSMGBIfq9kUmWAS39aLJh7SDPH9i5DCuQjKEAri5i4S/vcj5vUgNqFq8RWt7Efx3
i/YfOnr6whGOrwvsppP0t4Zw0odJyMd0DNx9crER2I5GcVwQCHJuLkaDRUBzizkOvWwbld+mxZHQ
Lt4ExPp8X6BasSwY5Bx/s9065zVxNFiLt0FcbA5qcTx4dWNeNyxn/IoWR0R4MUdw7qK9kXmQ/lZK
WekbYrTXxjBxDE6mjbg98atTwjxPoQ/zDAepxhhE6y4LhmJrlHX+ANK7vSkXvJGzgI7GC/Nose+H
K72gkLqmeQj9gc0addoZOnSEo4Kf2HVMWeluGIiisRwcmsIrN8eIiqOx3wQLfgkRcv3u+XXVg7Mz
qCqdBsYv/SjY55iK/C3uOlhOesE6eRfCk7/Anpj+wn2q4gxizmjMGARVkvRkd86UZMOFGKUv9CiO
J/qLlSxMKRrb8KWwugNwuVCnBM9AsPUXGFWfaHYCXJ5FfYCn7YybcQgi4IrwN2ikZLb3OI7ArcoL
58pZkFeeTlloI2rIvVfKLDnraErHNUs7GaOFN75oOiYP6OrVtzrwCLK9xEmnsKw/HDNgPEd+TbGv
Gw04wwhzhn+RObNl1Iwa9vESX01IVZSfvCXeOuwU8PNCOPhaRSiOlZeQhl0sw5bG7qTARXYZwsjf
RzL/K+v+X2UdbdM/bcBelx2hVZ/dVb//1T/qOu8XpGYIGRzbcxZZKC3WPyo7BG1igfEBc5OIU2Gj
/KuyQ2dqUXTRgJXUfTjd/1nZWbygT7kJJw78CEejv6Visz9VdqbJDxzbF3N0KkXlWp+ar/Gkh45+
qz6Sdau8TZIY5oOI6vnsMTTblXXigbmtiNBpDBU8kacHNDcvgpOhY1hq7P9rlZEhVTKO3qfO3C97
SobinPP6k4cUc6OiCmRVyWBzbSLsvjULAtcSjUdrjMLsxSEfcFstwU4868EZlyle58JS/UbXtl7T
KyR8ts2JymUdko8M8ca/wCJ+kvFxBxyH0tHlNizsvaW+/rH9nHBYo1AlkImj5ngng8bfc2bx6ZK0
y+fiff9FyfpzwXq5HsJBZMCIaOh6f1K10HYRY5im1XEwiOEaw+ydQ0+/BOTFf3GlT8655UrKtkxY
gVTuJqLHnz/ZTHTgzO6eHTEUNRuL5ZuTJGBmAiviR7C/zn6KkuDhb388xnyKfgEPE+MDOhk/3U5h
YVnh9HnE1kpygbE4BBphKXfTjS7JD3//ai4dDtiHHuzMzxKh0PeGuMgTGO9icNNzofN5N0ptDrdd
5j/9+bXMT4OK5X5CI+YiygaAuIi1f/poeGyziGiS+FhHY2av7YhaflPXebmhdU6/j1yS245y/npg
inmAPNhW27ih0/7n72O5gz9AGHkbrhAeWRmCjpBiUfn5bcBfVFPecWKsyU9mo20mfPBhEDz5cmln
/vnF/v0ZcgUXtGj+LAmrnzs/mkLZbrVMgBXN833p6WbTGvyCQe6kEfzsmIGvKnyCmP78uv/pQyrJ
aMqUEjm9+LQupWEyxKGskmMx1D2Hcr7Nwe6GYVXEkOn/1rUYSvP6EEUwrbIKikWf/+Mj68TGYPaR
D62Ceh53zKQAEwg9XYXTYD//+bWW1/rhy7tcyyXHhVxMJRxk+j9fK8lbahTObsd5mgeTAavKT1ls
93/4PH5id/7YGPvcFls+E3YEz1/CWXlcrZ+v08ms0Zj8YxD/bp9wmqGeWDlTYeGBs93HKI5pjY84
70Ax00AKtlRa0e9S9//6Hj49O8tnNREEOvw+FWO/z88OxRnqMrflPfTNMpfva/oNZMifA3vKT2Xo
Uc5Ke/qL9fxyCz/dYoslCEoxtFTAa5++zj6UnO4CBYAZgN8Xncj8hPZiumFSE+21XRVg3YxyRJQw
jaFaB0M39cdBFuOvpkTIwcjQz09pUOBIW8TZAdkip2BOjN/H2v/17vyn9+nyxSxySR8g72f9eOra
wTArwzgQ8yjfp6lz9LqvM8osWKeDRHlMCbaaEkOB7CyH9Cx6C4SzXQTBsUtL5woyVXDEhGvf+IZs
1I70lzIBJOWrfv93n1pPcDdRVLqcSP5N6i78gkZANsQIGMSUYrH2xpTapWm3f36dT796nhiwPXxl
VCFwcQnp/PmpjQ2Lm4Ko4VgOpIv68RJgWKDMuCLu3n3882t9Xs4vF4ONa7E7uvTKlw7+jz/7yWvc
xhkTlvNSp5vQC/qNyBA2Z/xUdkhoiPMcicoxu1G9GnkR7ilp2r+4saZwl1/iz4+rhyZXkYrNoYC3
8+kzZ7oyLH4ZwUEh2ZyOKoPXs4LdYVfHsKvme+as4t1d0iFjaPyIzasoCfn3iyZE5sK9akiUPfld
N921vU80aVMnlV7XxF4RqpLm8xnJZ3CKIJo/zJkdfO/xSL54Uzaf5wwo98qvtXxU6INOFnPxq14L
FtwmH6wHt0vlo4wqcWjRAlxHsMW6DRFdBuk1w3w/hYHdrTIaTre5Fu1bFkzifTY4xuF+oEj2kat8
zz3DrU5FXuczkpEqOODRdhpapREpgbbSyxmhBGKIas1y3iKwgR8kM9vPg21X9WoM+pxUFHIMv2d9
6wybvMX0CWk9ic5Yk/OT47K0mLqP37uIxbtsQvc7nWXPwqHLsZFyTBCYNcR+2JFFIZ394AgOQ4Ua
m189BY2oSGr16tWD9h4IUeR549cfpru09Lk8floDdGvD2imaTr3OGEg3Y+qHZ7X8bUOhiyvfRTFV
x0MDfwmd/ZNf2tOZfSZ7qetpuL3c3kCSBG0Vkbiv7Doir3FWWXQkc1DaJwte5zkF8UY8CmnYdJov
qxXg0CvEZKxQnjka34oy5YksxUgGYpaZ86GLK+7dRBgDxBghoidSQZwvnRaEX1mhKO4Wwl+xSRxe
Z4ji6CxbPLdNreJ3LZBXrgKtpxCgORnqKyw17iNmb1QARY8p1bC4tzkxye9ZmFs7E/DJG20meCb8
aIiZDeJ8vndBseBVRfBwJ/p6vI0n7AEb5Zjxt0y2LE0YKoHFAs/Z2stzmC/8Za9LBsj8kdfGm3k0
OcCYeTnvih6Aykrl7XxGMktIXUDpNRHf2pPM7BoMjhYeJ4KJJQs54QPQBU4G5AUND9gWM3D1Fg2h
YNbi8fS6S3iqDqKxPHQRFQNeUuNJRik3TITOdA6NLDmlXrb1Zxp1uG7G29LI6h14UhMYM0lddRO4
zJtLTRhlFB8FYt4rhifOOiavDewQ0BrTLuYTQ3x5sJUbPIWt2pbOYu2XRXqGH5Wu4eCpW+BG+zSe
K2I8ghHKXWK/etAKVpWT70U5IdtNYQEJY5xpOlrW2sRKswOtk68dXRAEwV21Xvy4v43DYjolpr+L
otreDV1UkiHErDgyOpzS+eCvyIVLTlnq6TVBHRk4xyX5roH61LrOq2bmdEaldatHSKuEuI2bfvIA
16DS24GOepaBzLdTU1lXGQwI0aXuumqLYY/YS6zTmeD1aBYSJ4ozL5Lkhyaa3iESvlWIGLaJkduI
HhymDPScjobwvtaLQRevTZWtp9FjV+sq61tuOyf0ZSYo7/gmkssM3JFPfR9clYUKv7b4k7aRM42n
KMtZgJ3ljJRb042MbfuMtLK+N+OsORk9WUDzLK9TVU9ehboOFrBPAlMNEOq3mnCNw2SioWEg3geg
e0M7OZmlU5qrwAjVdedmvKEyIxuSfq81P7uzY+/GISNwqO0t/6o1zfqWg5ITbQa5DM6UyJ4xLYbP
tCyHx6l0OT+UDWF8q6qfp3OqUCPCgFQ7JyXQMEGsdESyQMBN7edclFP0WYfiAVHG8KCGadrac9dt
l/3HXdG7JrsNjWp+17Q0BRW/tOyIVJijgJXCw9UTZ5HUY1iVFrJZS2SqLEXFQEsyYEdQoa8OVULp
gx8IZRHHvJ0/C3pdQ09LV1dWfgv87EVlM4FqDNpunHpGyR2CD0k2LUnDyY6ZZn5lIL/cFUnq3okO
D4NUXfilTcLhyu7GTRsHwykZOoE6iqStbzbC/mDlFrBSYbRr41j4OjrZNed2Jk1AT+c+58FMODtQ
ImTGfTZptc0nTRQIKZEib/vXzim8760z4jCQhWk9Wbmrvozoi+a9cGMDFeIwLnR3zmNEYB6qefZv
RqOW8LuZVNllWa2NtlaQ8AafOHjTaiGKdfq3ykI3UeF0PdWtfVa5I85+oEFQO755TR8ZPVZYICZW
mX+fBTWSmMAObIr/JHJoU2jzyYgJNjPbzD/xpcKDcEHjsglnLeCR3vkYZ9HcK5ghx7Eumo1XEhfi
SR4B5OEQIYLQ3Q+w1XfSa0kxA+v6nMI/uQvbxgawYCbHIKmtJeo63thwP+s+MPe96/Jg+8VZ0j5Y
B7lv3YV15h7o7tvXfgjSQ1ekewZubW5ybyjhbc3VLpsb761bGKUsNPW6bxjyrb22RDabktSzj3o0
0qsCJscqbAL4oGK0bzrhlbcC5dRW+HYpVxXJwMV2Qo7iAHrps32GguXVTSVNnLIOr0YQduiREJUd
0eBMv7WU49etPXQ4DQ0if+zKZ6TOPJs93fEHvXQm3Rsqdnx7mNYoAMzylMFP49fVVuchybO7Srrt
rYdq6WDXTUSCvO8d8nHWx8Ejwg6hgXdVgno+Jx1aMCfs8/e0YHqyJVS0/uKEbr2TMkEP5eZkDFSK
kSwgBXpJ5Eu+qKb6lvPSW12XjA98dybkqAnm/k0wkoADYjTEqlYdZ1nPRJhWRwWxKAkcGYTpMSIt
pvFuF2/T3PoYDJ/QPeJXUvKe7GZbhOF0ZnxXvqMi7k/zmDDt8NkDacDO+8mdgg2Dt/bOFH3znuiU
NZtw4Jz0Oh/5frvuHVKm3OdWdIVqPqRDrbgSTjFG3yMDhkgbN7DcQqctKJNa4zu+mOI8upV1Ew9u
9ww8vX93dOy9hp2vi9UCq8mguM8ejW93yjOVr+mIFAcDuM6JeSvBBrnsv4Cui29EmhN+6PUgdpJ6
mVwOKRp3mSN4sCa1gSRJV8Oqg8V1MNq8q3Y8OEUizs4QZ5ssHdgzGGVNOJu6TiIkSssIzllSjwcz
GNqTqcHrbFrHKlnOJsKEPDuxyNB0re7o+uic1ybdIZ5LuvLrEE/QU0wu8s5PCVep2BT2tqjaUwUn
76OiNlqmIxmBozl3QXvxt8BaHmU6SuIcqcoizJTp90EKO3iZXMt+M6zK+G4h/bgOPIAXboG40Cx5
2dEZ/WeziHugmK7+BoUz5jgpFsVo/MzBONi2gQSek9YP0n4JmdkCe2d5DbKAhyp/EW4hVoKEPdWP
6SpRxbzGGLzDLLlwLEHcO6nIVyOHk40COLkyCx2uPGpsSJhOufbH+D3NrKhYG9TJcHPakq0yPFij
YSHqG35Dyu7vqeWddc3QYJeanlqn0BmtJifHN+7RqrrdzoM3vcZhYmywXbFBJ6N5Nbk5uUvm21zx
wlHZeXtrwnST51O2h+U0PtaS8Eir88JzUvTfjYoxQz2TAyv73jrFNHa3Dd2sU6ynDMwh7QFr7AlN
r3S3rzCTvKet6a+o8dl1OAidIPM4ELDiepcPbXMt2hENvTnuU4LyVjYHrjVFtdy0w4joVpgg2Ed5
cDX5aSLvPUqTiiQjL2KDKIO70WwEk7QEf2rb/NZqo9xWRjnvTRkvqCn/m56MfKeR0F21Fb2DmcEH
lCSCQoy3WDq7MoiQtHX+DTCeU27Ur0M+33ZpcGpL+Vzp4MySS8Moi1tUgfN3HEovpk8eg1XsK07T
BDiQ0iti/LwpTUrVEqHsimY968Vva5juc7lE84rSeh99k4OVEbLIR9Yxk7rdIGhFhlqhQFDDqgvl
R977gMhzutpQTKgIwqHrvsz2/DHCQZWAT5n9ZvGwnvwp/CKwy5I4pb30hH4Hftk0rUiisPfmvO3r
+OuI3enQtdG1Wz8Lr+8QBtX+NmriR2WH0UENfrrWdd99NSztbUcYCoeeGua66zQQZaJM+ZljG3Ht
WH2VDcrFOK8l8ZrRoI9xLWmPDslSTig/GvflgO4ZxPEllF3O1zDwDb2L8vEBFbj/q5BMz05GldHQ
WaV+4wnMiNZgXzH9Jo4XyEo/3mWWXl7PqtPkbaLpDIU1QSt2DPOWJ1oNKeNfupoO4W+CCJkdJg0A
tCnnoYOyO2XctF0L4roxyoQsAJ+mqWwGSk4CqNe6s4JXL0yD700g+QFyVUYMLhoIzVGEQmpjLVrw
dchj321Klhf6TMtMYyq74LULKRACo6bGKC0XhNAMY5c97sWrg+lsEHK6BkFmbFuwq+ImMdy437ZL
UnveKZaloUnsNTnNVCdIM/vfktkabhM5QZQ203lnhjo9RekQvIa5QZM7ROP+YDZuu5WuphJhAive
4SJK99xG/VLy+m05rSO3asi36Tk6ZIYU+8q09ZGzPS+NTNlASk6BzngWiZ0yFfUVKLpvElrjJtYc
/1ZOVN25GiSd2RdHKP8JEptSH620YSNt7OBkRy5NAXz6Z3I36REsk5rL9frKMbYTypFjIG1mNgSh
7oVy8q+X/wvpvbCTJGV/qRJ/r1x3PoD0rt6anIye9agtugSePdwOM8ceg2KTWc9cyEc/5WZi3XfJ
nm7r3aVRTDw0Y5SxxIiS0jfO8rgieCqOfFLleIt5NKQnUkcKrD9u86WMWz5AnPCKrCMzqrxuvHPj
zPyad4JvvUgF73kY9REP2XiXjpx3Z8LgDnPazeexmqaWtGY+l0PE0FPlUvYBZa3KtYtuf89Rjdq+
6zKlN30aDCmxiHRFaF6yGGAqY74OlaF0ehfjWSDynOdfzMY1jqIKCb8R70Wa0FH05itf64Z8tsxv
aclAgYjw0czlriVBwrnO6lbcuAhCrspkZkI2uzSvgjk9XZ47Iy7mXZ/wDdgzbCridub7qG0kZdJo
LO8vqoLvBsNjmiKUWfdIe7knWceUzeQ/8l2NN6XquW00KddL6u3ZKkzgrEsrrumQviuiRG5nrHU4
8TBzSogw59YRvLbfLy+YJfIxtHyDvKDeIw8XfU+roMmOIEK/5oI/QYGgj6pY/tey5W6ZEnvq2rTV
dO55oS0CL98latIQGJNdhzi0Fo9Y3PDcRwbHa5O0T36RS8FPmGHwfTYdmkoJT5M986Lkz5RvtBIL
eOs4TZ9bCyICmu/g1EdB+RZEYsTjFvHTMSJ+wo7dMZsc2uD/2Duz5TqVLWs/ESeABBJuV8ta6mV1
9g0h2zJ9n7RPXx/ap07ZS/qlcP23dVERVVF77xQsSGbOOcY3jkFllM+pbBGF1bidQD72mY5qIAuM
Ww4HXGGBRHQJPQxTKmC0C3uviM1zzi3No/KW25sTrHhEQj1f9Kj9b4dU4QFcXlizTUEH40J5JoKB
pceu7Y/ELgYHrOU8kJ2rtc8zGQOhTkdO1fx7XkMIJpvv985u+zVqbo4eqvpR6K639hjm7du+CY66
4tdRKuBlH3kDg27y6FgU3l5hr9qGpTNdCFrgF1XeB1+bAS3renZm4ywDYnkFazs42pngL1ecfOwN
QGdvr+PVaVeMRd2NvTwFQ0Vrzq5sWgpwU4hKdhH3rQav4ymRs/4daHP1zChSI+UlqninywZLZcnp
FAUg+yNi/WIPCEwD9xsEv2RQccGeWp7BRidBFVRtcERklgfUAdPsa7JzN4TscexzgWS/uA7nZHI+
jfGpJW3z29hjjlu1FOQNrdQq3EaUFXwZiXw4N9q+uIwG1d3F+Mx+Vr0V/IrLEfWwTZILue58max4
qHeTLYHmwj4kwMqrg6+JY9vFqoVbF2xkSYN7k1VxOf3Tfv4/ksQnTjMBq5629P9bv/7wgpqqUL/L
1//97/y3ycz4F7NmxOECo/urlew/Mgcp/mUJS+oYhf5RorPSf8N57H8hTWe2aLJ9uRZtsv/IHPCf
SaTtMCRsmyOYDRb2LwTsJ1M301tsnQxLxQK4ZfB+MhLC8dHNMV0H33VbtULSTUptSMrrb/fk+p+e
/e8zt6VT/3snf5FxcI0I7wXjHKYlfw4Ugo42vsAZ7oOWKehw6R64ZnDa3wqMWNf0EcSBDkyKKHZW
1deP115+rzeLM/NDGMJtk9zsPxdnzM+RDSakH1peme7g9gybfkTRkONrv00wsT3TYq7g2xex2OBM
jl9GTRXF1mkcgQCYAfbUJfFe9S55wLVWH5kxRVd02gsNnjrdUDU11bbldHQBuiK4zZ1s2PwvLkIu
lgaSk5mSOid3UG+sStAC9vwapeB2tGgM51pukfcyTPe10NlBjVSKrZazMaGjqL6yz7EPljThOTl7
6DeQU1+XIOlXej/Hew8e7q5HmHkADZqSazsYd3ncqR1Zt2zijHX+MsrTWh4CVzoe+PpF8HM69Gz5
YHUT9TmMtWrYNJjjVpDDEc+j/f74bi2j4tPHjVAompDM5plgndwsG7UvKjFW6gWN70mRSqoctz42
StQ3uh3mn8hJTl6i1ysjNxQLH4+46S04vd/nZabRFkWuZawXxs0NOwpi4y70zj++qtMRIPcP4IuF
gtNleitOGXZew3YB8sD1G+TqKOuSX5XwYj9t3buPF3odrJ3cP9tk6C958RY1zskbk4SG6Q08g77J
nOIwy9bcRh7PzDTxw0052PeVEXEQIekc9WZvu+dVhqfb4lxzC9ViPsttG5Xq5PB9dnpgXZURU5D0
BgCmMOOjWWaI3mOezfs+RP++xjxA4jvKBjh1VsgiY2UBrnPN2G9Np30cnDn2P75I8TrF/OMq0eAg
8sJviczM8+xlSP8bEzAwA9LfZ/okQyLoI4QlhP4waA8A5tNdmVLJkm39ayRVaMEsENIwycTPcsLk
e6NSO85tzSXiViKbcZhtmG3ojwaJIZe2N1nf5JDnj3btYAEczC+GlxP6SZvVWDcOlHpTTxlWzHGx
UaQ6k3ZcQKQJ42mfhjsCs8JvbGckZivbRt9o2n4fl+UZX5fIz6vA3Aq4DD7Qwmld2nG+jUzL2Lei
dO+awE4OiZbkmwJOrVrhRvhBKeqAAErDA+Tc/qrKjIFUZgSe55gds30fOPa2Im1t7ViMeJ3OKbM1
ydalnzZl+qAI88hqVNWkQGhX0Aamn5zI2xXhoFRpWOr2dmBhZUmcyFzPaYV7Us7WjR0J/a7q2vxR
hlH6qzKiclylugeNiF54ESC7p99SEgL1JF3AOTI3G9/2PEBmUzKez7XnkOeUuhvlxgucMY85mCPE
/05nwn5mTrklAQN3c5C+aKnmXoDxxnEUxuFWk80xz/EVZ45Rg9LxDmOvFZdlUAV0cPAIYuyA3qbJ
Yo8z+Xy5n5uSamwNtQnJaDm0KyMXX+3loG4RWXoI0zw/J+lhuteyFMuBwenn0ug07P5TH5mIjAFT
kyol9ia8tQNsBvHcBE57jR+kLQ50M+mmMWG6S61dEVU8ET2h1l0txHNZN+UujehbiWokGW6J17gv
prZbl+k48NNggmjHMvSHqWO2JW7MgFEoe1t/UBkxfhNTRnfVROZPWAP5piEe52Zqsos4sKO1hmll
04cZwSdBCoE9V/Ajdf0IF5uo9NCyGECMIWmLqE5C51tEepgfKaXfBohtt0nj0BlNn828KDZD0yZr
LXG8B0VvYSeaxjiXYzcc4aR4qxLTxxqVLg6spNYWmmuwkkj62aI6jEB5QcQB8YJnGm26fdqOBdND
N/iqVdHEHzMGO2jZFnM5hhbU1XXPw9UPkqBWhUsrdB0mtUMcE2LvmPumbbUzey7Lc4Qq+roZ7emZ
xpd+w0xUuquCoS/cYDOprmb8vGxTrVGfTZNhHSKMyb4hYt2XJa+LQ3a4njLhNzkkb038GSsoS6RG
KrTNYEeKH01vhU/EhXc/HdlOT6JvhmMO0vyQ9oSb92FlnTc6+L0aCAzoXL0/dAbvlzZh8+qyicEa
/RyScA9FTAgZ46WaIWKuh7RDwRneW71e7OCYRQc9DautlZXWOpm6AAJVF9Poq4vzeCyBlDIOAiTM
/5kUXUq/nazZo1dhpHaAAu41B/hR3eroMpJ++tWrZigvIYxmm6CiKJh7dNNNaUI4QcKwiUO+HMYc
LIyVrtrq/QDuWEXNUTrK3CKySDf426ezWent4+wN1hXtSJ3oV73uNmlAnA8W/bJ/MZJmIHxHn4mB
SZofkRzDnVPG8iHCbXtO3B9jIp36IiuriHgkRJxBT8lHt4ds7dBL+OsyzCyrzoBPSmsivcX5UD8l
iUg3qT4Pm1ijLkQeMTFvMcRhsOp0V4Ve91DCczzUpKb8fO1wZInF3tMs4nDCYy+cjDn67Fn8XZOo
LkVEo0G2DV+uQUhj7QhmowlpIVCQeq4cWuQVRpFhY3fC3BJ/SgQTtJmrmZRFQvCsmX/H9LL2MXSI
W+4awV+Sdp6+73vFJQGmAgEk5EzwUprYW+FF9hUxmNmaFhBwR2XOvp44TFlkFxypVRgbB3DEqSOb
Y49mc2WQsPeLGrh/iNEWwIA062MC1wItE6rcvUEm0T4oNPtM4a++nVgg2hC/Q3kRyJo/m1Ceb0Ng
01MPnEjdkj7E/wbf4bbRzXrTYDZ70hGutKmR7GUPSLtNzHlYUS+KM3vU95zXOyx9nbjsRW3tqqge
D3mKEbrPkmhX0rbelkV3hyjfXA9KxcgHBnsLCggJQUFwVBqF/Z4u7RTtuf0y/dFYbh2dN21OZiAZ
OmqlxqJDrIAKZtNgyQMLEOTMY6xxaolhIvs3uhwHk47V4fXz/n8H1k8OrMu58EPD9cVzXLz8flz9
97/x7+OqAwpWOLZFfByCNhom1H7/VuVL418cotAP2gbgLBDF/3NaJZ3ddlGmSU+nx2nq4n9Oq+j1
7QVNi+4ZBvOi1/+L0+qbElgCCtT57ywHSYcD5Z8l2wRFUKhpkbwHWI+29nThJlcf14Vvl8CVsJys
ORVzBH81fP9eFQ7dMs3wZr8PBDmY7kqbipXrcEv/0yR450D82SrL//+3VeB3jKNNTe3L4lurfSvH
F2V/cij5bIkTPa2MS4tZM0t0843Ub6Z4U8/fP74KOHtvjlouJkwLVaLJk2EYpy6JNtPIQelrijet
aH6U6JWHLR0sc8tBb/btgCAYwLK0+zK2QNHq3W5sxbh1GNHtp7Ef9jFl9IMZzcIgfLaFkaXkDbHM
PbiafhzOvcaJGWexfQg19juDQK8vmLYYF8i8S+6mRfshE5mctU6PHqxkuu1WRGi4hF6RD0DDoVnj
pY1IwkZQDVZCRheAOiZCRLpyBWmvZALW0b/WM3mmY49H0ChpUUTsrRd6rTk0HDOsvzpKnkiz+zMV
wqchY4PcZjza3XlHlO49kZnZJqoogRNZ/3DMXCKOzcXW1eoeJtmc7y2zPbdSU92PxWTdDICM9xoi
i21J5UZfnlIk6wxr16Yuhq2xMi5cRtLbRFgj1MCxvxUSuIpFB/Nczsm0LckfmxDotMZFQPqPXzLN
XodlF91QBgw/PEW+RT+LjuFkMMq17LGya/H8MsC/eIoqrAcbSC/zPWpaWxA3Ybw0zahla3Sf6pdW
U/hCOM/Ug2fGbrQbHWXd9D10LLncYGwHFyVzZfpFakm8mWwHH2ugSDJmMI95lSygwC4kWJIWfh8Z
KBLLXKJdJqH1olpsdMOkup/JUgXN5otHdPLX0bTDtdVp8ZNKx+SgTyiVqGxrY18M1ssywgESONSz
n9RY0xPUqCNzLoLZO53/Xj7ydySjTI+5Z7cPsUa4LwWGPMvdLqKFPARbYTe4+bHQ3QyZmRyWrMKN
11TNDhuwvsd/DUXddpxw7QVTsHWphpkcZWQ/2qjMfIgDLGDOzrquE7Ufco5niZ30X9Jy7r6oKuAf
bryWB4NAipssxJCoZ0F65CRPFoRWdtseqfOV63E7+fwawSZHfLQx2Tsv1QBO7pCgK9yBLAUcPBKk
EVBu0L7Hvx2iJo31L0v1B6lyiO0rM+NzHoWhvjesJvgeSBt0w2hqwaU5eIii0ggN5mLOJdYbZcrV
FAE8ncLJWZMkbR2nqqnPa22ZxuVzf3C8yrkONKHt8ZKKa2nk4flg2Q9BXtPQx+yLY9LudeSCTMwP
dQPRrOvGbFxTPQXfFZJZwANDqVZC67R9iX7xl5Wk7i/0GGrdErlx1kjD+x55OtzJrraI+aF3AzdI
eQiYvOV+BCDWNsY8/swQFyZraGwZCY6IaynfJz93PfOckF7rjmHXvA0mmpYsZht7aHLwCnGyP7lm
0OMdt6MbSiad87KZORurG5lDybhHWYQs54eRtupYEyF42YlxeKacKy4K+jRXuMvFHVMrRJA48LXt
WBv22WCG07XomWSGVeNeE/dbPFNvDfQ1pvF6TCJ1Oba1c26MzH/a2rPP0oqxoVHb/ZpUJ+dLhe95
o3Az+IyEXCBTuskCtbFsXpkZqJtm1mWxIncHrGdBhblBsF4CqQDJZMWOylcR6MAvNRTxn/bstD4R
1u021QhS5NFAbUu3eVdNVbtXJdDLTVvF7YavCu5d3arPMpomCcqHmrRCRhThKuyx5vLSRM4m8YCg
o4Gdj/y14Z1plPNxIk/wDLHbtM7sIK7XCQ0NIkzyxDu4VAw7TK4OEtbQO9itx1CP4de20hdYRpTG
QO8c+KVrZC3MZT1dbYmZaQ7/jEGj2p12eEZBiAVdALVBz7w1QeTch7Gcx5XJWO+6yJr6+1ArxTbW
pzcch1BoJfq0VuwC34g5n7dlL6VP0kj/AjV93pnYJM5eh3xDGWc0lHEFPLdpaXyHqYBCNmPY9Kv1
kHRPLXkwuFyY0C4zQbNw7C8wGhiDj2h4cWvLZWyLBY+Ec7WlKcr8hGf4NZ3L3VhGuEgJlyURqyIF
QDbQrwHgMmwS2aIESVX7KEfVbhjW8I9ajdC2MfCDi9f5s9mG5i0yJmY1VlQ+9HGe75XXFXtGyME2
ng3yDjUAWEON7kYfl+lU2T2DsFEH2qku4Q5dYm/cINV93N8pm2fTX3r0FRivRrZGh8mLL5wU072h
KXLXkXeOfokYzVy5FYcn3OI9J363z49JazC8kqWjukXUNfuKUAjkB6Mz+17MbNsAMPH0Ki2OrUVK
8Oo/tCu32Mth6ebNVceyMVP94zhz8uTs0KOVqLW7KnbwIGkjP70rYOiXkrl9l4no5+sIM13Gq3nj
2GeBUeIjdFp8d3WIA72GcrunGm0OotLSh8GDzFEUNYPz2tG2ttV4iPYYhYevgoflYwcIC3YKTMnr
wUGeAOvXW5ce+sEIEcS1aCbr2aDfti0qHnAs4Olx5ole4zpSMMT04iXhG35AqNzetakzP/AghddO
pIVXKuk8OiLoDh0Lt2PcVAWwNeE8KQpSgFmxGZxnQ0Hc6Ouo0gy08VqpdL6ZNb1/6YtAu885OyI5
UImxcTXn379Tqsbg16Tzx46WGHa6VRmXDPC1uzBI2WTEIoWDGLzV7DH+WnSte+OV/bjT4ME8im6y
HvtGsx4TzsOXfKmcXVRH2maKYw16s4XoJQjIpwy15pas9GJrNuQJEJk3Xr7edWUjJV8a/1fmkg5V
FCUfvjY5sxtEv3UJXL/ogEuUPIi7kciiM4nob1t4iTrkkxLbivwy9A26xUssvenYMfi9CtwFqguc
IF2/Psuza2BL0SxgwJxQzmbyei7JXA626O5Cwn0gUawYVKZXep3kBwcp1JMXABRRAV4wUpz4GOJb
5+efcdimbcmIvEaxEQ6eAA03MYS2Z2OZo6PRT6fxkk1hgkUeFFeymedNXNrErCDRnh50zCg2uOgh
2c7d1KISSb3zzJsSINwyuSK1CVe+QK1hdTmil2GG4SMHhDBNNV7RqOPTLSPYTbIumaWPcy5pisAg
j1euEXlbvk39wWvQ1RLI2qLYVFlhrAtZlHfQtItdx4ZDDYSC8cywTHVVo3NBp+P02HhRHEwDses1
pocd/lRtIvGv0O5aXWckDDGDitkS8Ad7ZCt62PJqKrtKINgsZkK3Zy4HDoCxuVFkDzraoG1e0eFg
CmB8f1XvWzmKbCh5+nfSt5j4j3EpVpq1mFyQOW9jRo7HGRXxTZNKeXQGC+YbwyuyzwigBW7Q4+zI
PQf3vuqxnqyKVsw3uoN+D74CHUfwic54Z2k10aseUoTzTmnJOuAfvaaHThReOdeB3xqJtY91MR9A
Jzj7gfHLckVXMhrpEXs2qEgCntt1F+dfzDGFGc0obTtXkbZXdqkamh+T+W0qJjfh21B/Eb3A3ZXG
2hkSz+sOGtWKCKkIOoP24takYxhW8SQ6tJsZeN5zLiPdZHrJzmmHRNi4bjNsS3QD+yBA6FhQl5zh
VmnwM9W63FIhRigrbZK3ounaZHgO59nJf8hC+4FI5Wo0W7EzxyFf6rb6ANnCXAGmvBvKaF43rhb6
7FZ7bsQyd7Pg5yM8R7jpPmkFNm2yNWhrxm0dbNwhDCGGoJDTXYUo3AbjnsmK64WiApSyY7rEjo2m
tQouqiIK1ynZdUD5M6yIpYAvvCQGfQu73vZTgkiWseTYb0d3Lr9UGLlniCp6jfvDjM6ixKmuiyKt
nrQwLVZ81XO4FhXqUUDNX6TRWOMGcHt66PppPpqQr/dk53W+FgHK2pRhbV1bbjNfJ6HTfKkI094i
WZcIVscm3ziz42xH2QTroImifUbC466vU47kehYfoWZNKMJU/d1r5vzM8DSBECmzvWYzlKEY0DR2
Y5qetcV3ynvj6+gU7oXhdYp2rmmXN32d0J836R1fB/NUHhTZ1ntoiu1OuWj4zRzyO2I7DTUh6dxN
t4Ec8t2KrBpkcjRPV5ahkpvCVuWuw8P/1Wmor2BcRebl5HrqK7AteSR2vXgMJkmnui5AZ+rLF9Ix
cjDjkRv5Y1F0Z1HsWhdR3qpHuFC2P6p6OGZ22J8NtHh/KCtBG09gc7kqoQhe97LKf+atJLOAMd4z
6r8SKAxMr6NBNsh5o9B/ORjcUef0hcVZtyWgZNKUdS8KmW8RpBsIr/o+uiy16SXtpftklrJAhT67
5KZn8w53UbJO+nwC8cXoiCyoHIlxR9TdxpkadrIkS/ykondYOVLn5+Vre5w4VeB7FPNqMNxN2FZk
CsT5nZYhpCxUTdArskMaN+6GaRKHYqN6bEQiNikj7BiZs6Tva1MZ70vPye/KNKfxPmfmoWmQHFPP
5wj6YcukldtpvmgHDRQ+U1LtZVIZFoehsQ9G57gPSiPpk3Onu+cUM6xMLQ7uke+ocz6K2TWlYvI8
GqK8T+q0fqq6apT7SoPBsoqDOk7hYy25c2RFmhymVHFjCWMo4JIiqkkbh5TbDtbtsTe7l3BwEZ3S
3jkfPbc4E1S2P4pKh8UeSMzgWno5lz1krVZo2V7hkVkjYyzP076CugpsRV0iOw8vE4qhJaeZ4GrX
tcH0hw6GqiYxb3n/f6pCBxPEN81bdVBjkPeq+eiVbXed4v5nDpVFD2PTCj5cxOvArA5u2kqU34VW
fWNYNnzDxvNl7jAg7SRCoY2GRmif1DM7e6WJNa9a9oXAJ0B7GJqaW1vP2nzNSGnnQD/dzX3fIWiK
LF9zS2sfEWN0bqZEh67SpiO9hqQ9n9TJ8DuaKeYH7IQrW2iA4sJR3nHU4XuC3uFbkJPHSE/90QKy
eqZXhrnnv2Li8q7VFyu2fsrMba76Uk1gGAKi1FPcGty3KbnwvJnpFO3llVe67h5Q3kgsvMdNEYF8
lH1k3cV9CfWti3lhGw/MUEFNNUWOt7M1ew9P3bzmDPLAhpxejdXsHGs8USs1KGdbZUXwXHrpvM5Q
chH3LZJLh5BZADkEZa/MhuoWtmG9DvuhuC2gu1Hhajd5nquDItf+Jog151rWOkkkMO0vjagXv4yw
KNZlMoA+BzV6DIqouypsEtMyO7W/WBVeHKx3c6B1X1F1ILNM233OdrvtK+jhsxr1myDoIKAPzEiZ
epfEmojsi2LHXXULYN3zeuLos+4u7MiMHKXuHEVYTns1NN8ir5B+EkZ8sSgEj2ykGuHfXn9OKSeP
g4XLANx5Sv1bFr86lfTxJlPVd4Fb9WtLkAOy9RBr5PdSTxL9zKi64Ax2cbKhWzLwsLXmXWdq47TW
PNP2LuOsCc11WdT1uBJNWdm7uhiZ0LlRgx6c8eBdkXvFKrcnbx/Fi/2cFtYdvr0XMjy6lU7CEQJq
0RyZw/yQNqcGOyMdjqKKQ1KNBH420HvmsWcAlTN8DSfFkffffpK580COCpr/gJElVWG2od3xozVj
pMf6FKDL5/s6DYPfjc6z5AhCHMu53eg31FAOnTPaRFrnGj8sLxvOrNIWW6cWNFLSorkKwdn3nhb8
ihjiXJMUZt60o/erHi3tIeTVuzdN2UQbuy1rBJ0NBOnWNZZ4Z7vc697IiC+ui42jQiJDcdF+4qx/
2wWFOCNtx7Nc5C3mKXjCAQxX9Jrb+APzj1Wv0YyLq5Jnst5zHs8/sUa/6ey6y2qegY4KbI5zSmWQ
oz1SJ8nGn8oQVTHG3lWcg7LPwirbfNzhfW8p+ChLbJEJOPLUgq23TkX70eDCIje8GxOLT0bSGxek
86SfaMQWucWfcgzUTSacGYiuHiue9KuN1NanTLBU0RTdeZopBBBNQsnJw4uQYcz3Zc/D9ffXZxrC
EPThIKieLmrHwMw1gpT9KeUumpinVk5Dy44zqfXJ9Z1yJ1x+NV5olyQy+DbWqYIrZfOfq0pr/HyK
RLDKAi1hc3OTQ2rS0SRwtb6uJoMOYjZHF102jp+sv8xGTu+vKRD5gU5aZjSns5PQqiJGza3v5hoN
+IILdOrh/uP7uSirThcRJg/mAmLRGQv8OdcYDT4XykPLoRStWzlEVBGhFMFlZjIsnidzXPWdN27L
hiL546Xfe34EOR+woRjeIJX6c2lCP0cjNEWzNEkmTFM25O9kaQRLTScJCnOIvZoiFWw/Xva9Vx8t
FrU5vyzMNkZfv09yROs5pYxZVtZJdjTy/t7BIuGHDk+tJ3l+P17uvRcSshUwCGShpAyc3OCQNBgD
AwvLtcq+q816z+EfOmIg9U92mTcUiOWBBZNsov+y2Wj00xtKetc/v6Uzd8OP9vXZnILu56h4NjXS
6DH4Y9Bw3Fl/joKlmTTQiv/4ct97aBHeOKg2BdCkNy+NFIrcVr3BSB6iKgJgeUHcU/3JKu/dVH7C
ZXyFOvUNDsoCotDBv2dDXXaBnvRq7LDTuDIsdEF/f0EWSnc0vXTloer8+bikY1cAHh7YUIcakOpQ
fnPc8tv/3xonO2lsK5MkHp4RXL8Xs9PsLTf/DNGy/PinLzrPH8ReHkVbvnk4vMQdGnDpfkXtehF2
unk0ifFEcDLET5HGDoOnRifBnjEL0EH9AHHmsx3t7asnoGgxQuH9Qxh7Onu07Aq/W+nVfmigSFSg
gNeDkdbnmZZgVam84pOP4duHkfWk63nUUcDDTt+9mmOVO0Gp8PNipEBxphsEFvKTUuLts4joZ6GZ
09o1cXaevOBeaBDWm2a1Hysix9uqjNeY4M9lwizj48fknZWWCENbQqYExCFPHhOvjeN5mtzSZ2vD
ZqO1Z2KSd1WTPHy8zjs/k4F0WUervlRH6NX/2CGdKk+F18jSn2N922TPGjLqJC0Wh9Dx45XeIs9d
+Oq/LXUi/KVH5SyoAdgWyI02VmGFq3yQCp6T18MQ6Yv5frKpx8ipDppNbZEEpBPb+tXhyLpF/qO2
CdPfvdnSRssbQQM8t3Ao2W5SHZUYcUYP0XwRZJwDrboQuBuZFnGuUtvMVIk6yj4bL4eyo4M9AZpa
02aDMEx23CcXapEyefL68QVnrqfzAiBhPf3YZdmsCa/ouKdtpB49gpsvjd69nRwnfs7nTh67DJEh
DqCvDXC2nUwneiajc3DQoMU2k1mjrlLcr/d5wMEIXRe+9Py2GtyLOaCxlJdpvW3TgX5jLCQ8lERg
HBxKTEW9KY9aonVrNOiWz2x72Cjlmkjx0oQYOU2epxZahiSFGjqyX288sqxmGY4biyv0uFsmzFZv
bvXvMsBf8/ET8M6zZgKgQ8HBN4uS/+RZC/K+pvqYuC+J1p735Pcc+NVHP0waXN1jIIZPZMRvCx4h
YGohC8PWumAS/3y4MdH3/VDlpe+5Ckx1XObbOmzUuSMqtQ/cUJ1HtF7vwI2HZx9f6juvL9WcvsQb
uMCRTl/fJpx6LeqcAtzNND31zmCQzVUZd5DVkpePl3rnIhF4sBvR6+B/TktH5qKcN6eu8PO+YSoC
gaChXdthc0yK5uC0aeyuWwbs02owadp/vPg710ldJfALvIZbn9oGJHI22k5F4bdBSSLZUNyFC5zM
Tabmr8sA9PW8TxCnOF7Zp7xLekBtCOko82FkPE5TMWxMd+x4i4T468eUcgPBFMIoTh9vAGcV2P8u
7LsMXUE3ELJE41UkV8NgOzsaTz//9gZaOuYj6hssOMg5Th5RosuqwspqLsvOhQ9/qiiZITLTaTOR
foZgfPsCshilDaWBzUD79PNVow2JnC7nyjTrLhLaIzyVn8ko7sLB+aQGWd7lP0sQluJY6nBp7Pmv
+LDfNFS5iOKp0BBiwNHZCnqlXmlnK5n1M6h38BOZ+Vk1+v6KHqUosdi8dKefF6uSLgSt1K+N/piS
vFdOxp1oUoSsuIwIdzD/1vKBmI/CGwgaVQcrLnf7t0u0wYOCi5Kpr3XdEV2ob1npVezonyzztrBZ
luFoiD+H6uO0odC7+khwj5X6vWYuBDNI29XIF/Hj5/DtLsIqhk6xAXvQeUOVA+kwFklipH4j6GjR
6cEE2f2ShXOT1MhpO3dei6n8ZJc0334pWZWWAoZsrFPOKUuQUEIs6xHNBM8GvDaQEsy3rkrxRXtM
6eeCIXY7ESCygvBCZDFZFhVjL13u1ViHh4w58o7Eobt5sutbnKPg8KqK4mApC0h+tc+QxTn3ngmV
EISN/clf/+4PA6mSJ84AcnH6wyBJiDImG5lPd7oge9JLjtpIn/PjH+btDsstQldJS4ksnTclZ27V
fEbCMvNJRgXpXfa+nhp3rlSfVS3vvLC251Dbsg85nGFPnmaZiaLCS+KbY0VCpRZEh9HRx93HV/Pe
DoShkjacu9ixTjWic6KbY9hpKeIhEAy95DMFsQYTeJt9x2D+91U0Z0ZkonwyFqjv6QkVWJtDDAGv
6JQGP5d718TOTd4Ejx9f1Xsvj8vbLpHkcjA4fYzHNi2MueTlyWICNdPJYMQW2MTYEvjZhLb7YyCb
9UC3sP3kU/Xenoci1qKu9t459NA61SNh9akfkqahCg3Lf7irkocqmb+wXX+y2nsPPMcek4edk+Wb
Jhn0PiSksLb8KqzSfe7Y8mYwwQh9fDPfAEYxIOrcRGnyORLInE/2Va8zR7IC65RM6EF/iCO93Gko
jon7Fn3GbE4O94nhluuOoMCreirSSzuTYh+5aDpJQXQYLCcVjg6gaAAF0GN0XfLZ6dZ4985LTti8
mcC3TwufJmh1GxcZX5vRYkyg6mdDeeUaVVmL7dN97Ea6E0SdM8QoRPyAy6I9BF75LULRMTsLLmjA
IEoXiYjlSavIceE6Pr6R77xrzLQpQTEQA8M7/SBmkr8hHim3h2L+Wc2G2ukVYsogQ78yPX+81ju3
w3jVGJMVToP4tIwxwSXqFvgufw6MnzoNByKo9ed2ygpfegV5hrajPqkw3nnpDIOJHRUNX6w3JXbf
ZNNI/DGXl9hPURyCj0S1wxyjmVcCnNB93Qz1BjVG7//9tUKzJoCUygbX7MlOaWkeckO3LX3OapdA
aRq60tkN3fgQFFP4MLnkjH+84nu/JCUbbQATizFb2Z97M+8K1CKrLn1ND+s14TGoEgqhbgYofX7u
cJD+eL13vjlcIDWU4MNGsXjyBuZBY0WYGkt/7EMmFxZ+Ir0u641AEfu/WcoD1+Y6FIzu6Ue0klas
8oIjmuGVxTUpQeCFpHLO4s4wPtm+3ntGBS/U4kNYOv0npXaPJK6Y6Qz4bd7dgaF8wQd7l7X8fnFY
37hQ2P76cMQGhunCxBPO+OT0BTRGZm3kcRf+bM5o/ORw23TNpqIP8MlC72zMtNQBZws6z9g4lt/z
t0q0msHL6AFHwCy0H8Nx3LtzfffJIyHe1gd/rHHyTHhakiaWxRoI+g0CVePqCFPVvjU7B+pphjMz
DnVYHkNTgcdOwvtyaAhmsZnVkrGa0vzrUEMWMZNea0QBJwwDwiD4rlio5jhbVnRjeiFBJBNIEexx
xZ4ccsbSqTutkcEGh8h2GVLoI3QdY8HvEsNi3BLpitiqMABAlnnb7PW+DjwOUGN4RdII1WG50MwI
srqKRhntjaadDpmNRLMXUX7RE4vpu6l3F+MoXnOH011Or2jxY8rKR5yI63OYq23wX+ydyXLdyNV1
X+ULz6FA3ww8ubg9+0ZsNEFQooQ2gUSbAJ7+X2DZDonkT0Z57Ai7XK4SiXuBRDbn7L12nziIhXN1
WtlWCpYXm/HHt/e9sckq7hmME4s+xauxCauz7iaXsYlM+Kkeuyc/kRc20e6WqKBAEa/18fXee8PZ
c7PZo3xPQ+jV9ZxkKmsrnso9WVNLzelcmflBdeUnm9e3bbUlooPGFrVMynTBq8tAyEysZgzKPSLy
KynTBs2g/6POv9KEPkOQEvaO+S1uyk+OTNb716VKyx3lcP16QxZIuM1SOdREqml+SEYdl1Bja1cY
XfRig2aGM07tCAB6+VCvC7AXNLdLJvLaHA4OKn8nU9rB0ntta3R2GUYIQxlwcke/kw52kH13DBK0
1IgUEIZqvA46w6X24s3r2IhusMy2oT879QpUj52DwYEnk/F5YBXKn3g+jMvsJX1phBmDo4t/LmYn
TNou23jA9u5qy/nsUbz3xF04H8SyUGawjOWW/TZHpHrriDIfyHjunia6S6tJ6bvc6IZPRtZ7c9Fv
13m9MRrkIIoKTvPed5aoH+oNIeCSzcfD970F0QUvT1+BfhsxGn9+Gb02ZVXDGd7TdCL0fWHs6ASj
5UTGJe30iens3YtRr+TMEuBue32IcBsmo7LgXdESl/RLSH+DLbcoQNFS47r8+Ju9NxG4lP1ZLbDs
vdn8Yk223AwV1b7JmisI3m4I2vO+KpqfXYpmIXE/uZPGe+Ni6XlzgEVC4L3u08wtdAjfZp+WjQX4
y9k0jv7cqINJLX5dWVqyt2UNokwG1nVKCvN+ijE1xFVanvmxn2+Dyp6+eliCsGdEMYzlj+/Hux+P
CZEyEvXbN/QONUatlidsc1Qtf1pBfJeYw01hoSP5L64DJASjC6KNN5uDdtCmRKLH23MSlVRzuqdy
0tS66ptPFtL3tq1LFgslluUv3qv30FIBDg60l/sOz0jSInFV5VVTOSSZGRdFVd+KIvikUPHeAP7t
kq83rNlsF2j0dLEn6HZHzuDPwC4Qt7vHpho+OXNY743fJTmKWjTgDmpJf76ZnfIBWYyeYJoxp29d
In8BsV8sy4YfUr6NwwVoR4qtXm7SevEaaMaizGwQ/cHivbcpqtxHNRjm3sSxgKsNn1HSNTfxHJBX
U0JzEFHrb0dP+Xe+w6wJgblFMKW1I1mtS2mzMn/pysTOAsBvlPq3rOrPkeLIDfF0P1PoBSsxWemm
F5N5IxFds9ibziej6b27ECxOXUocjNvXDdiikETB40/Yz3I+zN1srDrdvod2dkLN9L5LJ/XJBd97
xIszC6GMR7H19W2XmRFPNZuhfVoDyRtk38jtC07PiqHBrtpFk/7xC/OinXhV4UUxY/IFeV04Zr56
0rE2FXRJC7F3xRyEierdGzsxhrC0JuckqYri7oVqkNkoJ1/sAj6h73ein6EpI+nbaQoW/Ce34Z37
zmZjsUCTZsZx4tVBKXBJgu9Mq9iTdWBvEiA3Z2XCtnHKqvY+AxZFrnPy/ZMb8U4RE1UCVZ9l1obJ
Y/455OPRmWU08Ea3c4SU1YrtLYJUa9tGTbsjJMhaMVJQTjpw+4n0DSd6Mjgv7M+yc6x35srFF74Q
yzjm2K/L+zrSCFd0qcC3nMH9fPE1pBasRrTVpXPCnfEOXYYaGYsVWO2CIrKhCfqoADCHS2UpfTtN
EXzEl0C0btYf2BaXu0QxpHBM5VtEfc4OSf7PCTE2U/awsd0s2aAVtteNVnb7xK29zZj03tqPT8wq
t25yqxwveG0xoU28CPeJ3wfHQvcedSjWnxzM3/v+dMDwoHtLh/514YhyW1a0ncX3L/LxhlwNtKju
mN6nhpZsP37o710K4TVaA9zoLBuvNiA0nQjQWpYlUjOStaz9xc03yvwYJEV8//G1Xp7b6zdtqf6C
e6LKiIzxzwFWam7RK5FyOBggvKzITZ4we82AUiJ4H4SCFMaJAVHlshtNdW6aWnxldhqgTauQO1nC
H335QP/DN3yCb+AtN3j5/4MSWD91T//38yWS8fxJ/PznP84rrAL/Fz41EJZLKmh//bvD8z//8a8f
/Td20AHJQNUGzRSnI/bjTOf/4jj49hfaCdRCgIkh7aDp8x+Qg+V+ocFLwYm0IYuOr8tPtfgXkn/+
w7K+8Ecp1rAdJviMTJ6/A3JgxWBE/T7iUOgx2mjLsJBje/CWYsBvhwUvH2tBVkGGsYKDKB4Eiuhr
xNxgTUy6zCM8fIlyHZFh4h4ic4rtQ2mWgR+6MzjXkIZLNm6teRT5poJyV+81/P4UWvBHCZDkidU+
C0rlpxBT6WZVnXFOd9A+dHYP0nYys/qxkK51GLBaEyOfFQS45AXWBFYa/zQAuPpIfK18lGQBNJsh
a1PcDCVsf4wk9lPZDMa5CIRGqaEEDrPqK9OXO7MgaxbdhLb8iBUJEeZZiua57oK7nmqEuVJyAc52
rT9eM6kHdyI1xmtsBdYhAjMVgRfHV3MRm0Q7HSsMev6RDLj2GbK0cVuUIo8Br0EdNIgKTkOJjeBy
Am7Yh1Bp+BoysBt3ZZpxs9fZ797qHJ2fPJN6RlVp/d4aEuvrrHzMtlbV7FtLhy/kitY4j80lwEaC
P7uDV8OvrutUtlCcsrbdScQaz1lDOWZV2pV5C4ZfPlpRDdFttBr+GMLL6kQgEH+aYn4OVQwfwDEU
n1YVXA00lHmLXYbglt5yE7LMoV9cN3bONf3cko9FBiJixa51xsmhdOvctVNxUgJkOrdyLTv1CYGA
npaOZxkOrgPZ5DlUJY+fQdu5MObGCKYVEADNXTOu+Sd/PdBCj2FKxmkU3JlgPQqACZCTeaRt++BO
1TSeKhlNxnrMTfBZelvk6ZUmTL5CNS2BR4SP8Fe/RW4TOkXPfcFyxmdMQCWAMJtszUFd6sXIEjrh
DHtJ6qB+3+APtraFmLVqNaj5VxL13Al9KIM7lH/XRLU4QBZJXAoLEtTuZrPNrrzBDuwVyAItlIYw
b0vqeo9EuC+jVjDQ8xESwHaSMb9pjkz+6uGnTvkkDKJOt8bLxFX8f68bGA1m0/JkMRADhCTX0qIJ
YPT2WeF5XR3KuGXwaSZw8GgwefU8Jbtnuj8q3ugdxlQwC7yEXjDygCvJcrHyg7h1V3kmidkpsyBP
wzwoCrFhy894M3gtTytJJ47CXWQdtGwwrRDiEp87nfsUOVEejWBAYrhvpRKMGKha7fOI7yTelLPG
sxuWcTIFo3zsl0fEqdc6QPaXj77R8su6WodYSV9g49lwKadhCDYSyPPjEtB39zKEU83j/uIcPYFK
aJxnyyCNcDJeK6vnlry4+UcKl5diNqsTO8nKfLv0D+9o9nPjukpaVigLnwHTe3p1UpSL3/nllegh
6u7cFI4kFhbgXDUiUhIR0/px9ppmXzsSgy3gPOPWBt5/p2U64cOyzcC4ZzWwyaLxeDndCmLNbPqY
IRNHDSuVCr6OnsLwbNForWosErwPus4A0yxecqIyuT8Uyo3bwez41vrMDIISwjp4SRWcKuRUkPJI
IVux3ec3VNLIMAHiQ/DD3iM/+zKr4SsCI28n5lPON0uMm7eHv44PuMgCGPoj7DmVaA1O/Jzva9Hv
UNu5nfpkE/BSwMwjOHRYEUw0XguzUsk1Znp5FmOU3qQTzk4SscfrZS98gOOnBRthFPwe26X1lOcL
1bpjytD1yLjFytpzB4U9XssXKjWB7PVjrkf1HkN3vIMXbt56FmPezQsVbf2EPstNC7nR3o89U6Q1
84WxDjKisLrwoAjYNm4jfZ7lMa48Z9xYpSiSo4igtWY6wMreNvERDYqnVKQRtjwM3M2GcgdjKqJH
SLwAmPU6bNqFKsi5OQ3H0jBu6x5hR+ZMalrnjSCbW5Asn4Pm7wKAWIxSxUnSXQm3Ns7TKjBuhTD4
PJmQcQTpYxk5noFf9mhnDb/eBCv5HOfIl9LEYXTT97m1lrHXpI6RncBdbPY9siSyI5Yxb5s2P6R3
fOfQrJfx31OnOu/TIbij4IrTA10glwDZWnf4JZ183Oppy/zWtCgai8RaxmMwtX7ItjG406yZB/nX
lIZlJxVr6SmGEju9pj9kfgu1rx5s1WykoRmXtsvbhXwQvmKvuL1wHbYvbxw5FfadKrsRO3jtNMn2
ZWatqoTCpEr8+s4gxry8w+Y65feOspgnCnuZpQxEwTs76ZwnnD3BJutrcWWglgn9uHyGARkcGpwR
DP4ahvKSEcQMDJ3GOFezw0RWsH/oYfugbluNSVIayYU5JdOe6ccC3mbEPVuIVVyVFYi3ag5OSNmF
PW960YhHtE2D4mrOip+ZnhYeopNOI+tH5BhNcMbziMBczKu8H5lreSebdcIUQ568Mp0stOrGfa5K
cVehMT4GEd1w8ht8NbIPsZpbJOsHmNvcXUj1xW1K4eqENca/NIDGR7y7g7XFS5VC/TC6cyQ41Unb
F3E4+HHyNfVq9EpTGX2rge9pZlWftnrghA0+KN3LeAdWvTCEpjBTTIc2IVKD5IFGRJd6smSnBDhT
636LHKXeakQxXUp7WKFfvY7IdNbvJ7eQGutEJdzoYBiVYFbNeMM5Z69n6s7mWupSrDl/z2W4uAlw
wNZ2FsrKFHuDvFc4D7b0Q83OLdD3JmZHDwi+3o/q6GTEqJHZoiaCY0qZTNvJ5axOToq2FODb3oHq
QST2SWfZ84U/dt6xzQKWuZSsqnTUJOggZXy1qXCfaQRkX6Rz7h89M2L0koG4chO/2sSobhfe4Giu
stzrT5px0M8I+cBD2wJKeCrsKvs6eeKrnXl1Qb5Aa1/VOToZrWuVH9pzE2z9wRp+tVMDf8YHXNMq
gsNmBtmmdsjU8Jup2U5aFuxp6gzraewgNPoS+JEN/mPVW2125jdJNp1xv9znrPPLLV4IQnUKpMxx
qr5Sp5fbPPUabBjqG8DO0Ekz73tMVO514kzl2ihqc2stMmCzc5qrVue2ukHpbpxRjD+y3rwFZBGt
DNW2Z36akK2B0giiRi+21aTZuygYvFMZpKSm1O1tHfRatmpcdkZgQOuK3LeIKYpEgdBRidzE7BuO
RGEaR7Ml7sTBGHfIg94+raxZD7lp5WbIa+dmdPEtA2D0N1oA9yhjxloxQvJLuyaRjF2nNufGBYvA
xJZvKLfInN1D0VjTVVwRhFRa5d7U6IX5ywphTXJYj8AZ907OA2vTSXtso7FeE7YZnM2ZA5yTeA6I
2vo1cTL+aUXt86sJsOiUQz7WHM1HxbBS7F2/d8QZsy+BxnSEHFjvsrSrHjK272zvejGkjG8zv4Uj
6O89ZWnnulvrISuvt859e0uex7TNcCkfFN6kJy0XD6NW52BAvUKEQ9O0W81j2KwmT+lLsaDfYQ5P
iA7K65DJP17PTsFCFCfdYSidZ5lQ4jE7A4qp1ItltjIOU9ZYT/DIZL2OqnZ8YEe8YXfdsBNM9XI9
5Xq+6WrbvY1qZhRm/gbFdWWkKy01vb3ejtZOQPRft6RF8dCg8Z4mPTCmlbT6LCCj1PUb7l3n6NeD
ygs81k7RANz1avK0rvGroUg1MmEXe29uh/iZyT/eJhm4RxAcch1pQylBTUSQlHHbRzu03YRJTaiS
aEP26k4DbOyz7EWmu6IDnqwb2XECSeqN5zbVGdqXdE2/VN1JKm+H2Z0Qa9ML3eIGmjd9gsc3yLx0
65qF/lXFo88Qp4Foa8fUWTZ+TKRYQ3/QIY9P41qcJ0PX3mtJ0J+IxodSU7Yhi1d0I0gLfAhU68JV
5uzSHfO6ntJ7/Ia9DoLSDbqjVhuz2e+ZtYItIpm+VpvMgGq7ijm4RRdRFyh2syTUY4gHYf8Y1QWT
epTh8p2Yvic9IITPaGZr52VZRfOLXHdNJ+tN08nZjB29J28yEay6Zp8Bx/LBLyGVh6cpTmodEi1R
p2y51rojOp/RYwbNxunZgyYQj4BXqpaNiDuANcfKIIvpqBvzeD2ZgNTZi1JFrhXbckAF8pMS5FKM
eXV0xrThIw1Bes4x+lWxpidsL5Vdmu3BZxXNWlSVNd7P9ty3D/Y0z/XWxgIOS790ClzsKmfx/a3k
cPnXpX7H+b8pF3F4R7hBJKCNgINP8ao2pRIXX73ZxXsHlz3I0bKNAfQGRoTdWmuTmM1mJHeplSbx
CXC0udxIIi/P47JDV6j3xrld5ewqP/5U79wWNB5L+gLuyrf9ldLqoyrJbHgcGls/AvLGeIMgnz3p
wOEYCL7JzqcnywSGKvjex4+v/kZTxs1YJCbLf9mCv/EflmSj4+2auSdTwVEoM+pJsuLUvsh4IMnk
aOyilQ8H2ou0g7Fsv5Fl29nJYNfSvMBOBGsMs3NHilW3nKBlHZcZwU4OZ5jSYqL95AMvReM/hxFg
TqqYKLewNRlvxCpBnEJ985F9EiXcrDC8gQtMXMJ0V40TYLCHDQV+ZGzrJ2Hn03XdUauoE87yBJM0
16KsP9GYvKn302dlD2ST60JkBl315RP/VhPSnFqbe/YNdCaXUBpXc8frjpLUXUuJByw0LBNKCqbZ
PtOEtg5y4HxRqqopUF2wJIdtK5czGHf241tlvVamLB/MtVFeuj5qsDfZ9N6gSwyrdbKXbswOFVR8
VfSrQKE/AT+ZWm15I5PCt8nVYtu6Hq2qzY+DbQ7XvT2ACUsGFdzp+sRp2X7ZFxsdx1gt5RBFP5Pt
exq37LkjonZXzVLrKQOdN5vAaKoludeM/dlEYfD5r0NpKtR43c9LFaCc5HhNAnaM0jWDZLTs4wDA
QjwCjOADC8Prwwno49thvu6BcDvwLmAbo25gL6b3P59TYmh1Og2etrMShznQrOYyIb54OeqUI5+e
iT84nUx/0G5Kc6Z4MoqEjzWl/XwzBi53K7YMTifODHIyK2z+lpvFX0evmOLNS3nIMuXysHGAj6e9
6uN0X8VUwOD5ySHexAPI0XkSXN0xc4o3bj4NjBAOBM8vX/Z/lejPKtGo5nkN/v+V6DMgNk8/kp78
wa79oxD910/+GygcfKFRRlUbAb6FVOZ3oLD1xaFUgp7T5+0iSJvK97/zb8wvNLBpRvBjqDrRRfyn
EG0bX1CaIpNg6SFMBF3B3ylEvy5DU+3G7oO+1iAshE/3asoJLEIqcqnJvZ8Wv5IKQj1QlWiV+pzz
frs77yya712JidZGzYvH+I3+qiixI86jwZUWBDcQo2+yJBRBRUn/yfv53pW4Brph1Jz4xJd//9s0
Gncauz9J0HMHrZxkLf2iHUTG6W7+pEH7zoWWKBLcA1xOfyPsGOgKBVUzkyjd5r/yIv/FYf9Xxv/+
7TvHZRwmGyReCDlfPSN2sLgcnVHuUakFm8Cv6xU5ikWYj+l/cesYq8xo+L9wQryWpcZSFzZcLwn9
WTSnI1HfMEpN/7RhJf74S9FJ+WP1ZeCxUQAJwXOiGfNaX+QNpLOzg5X7RBG55/bT9RSPdyDh7l6W
tY8v9npr9HIxC9MFRsEl6mT5ML+NCBI7K97NSu6DuiWiDLDcPiPkcVVp6ZPuU6JMYVaujAli68cX
fm+E4F7B6v7SwH/96DhR9BSaS8lmJq1uemohKyfQcmqk/N3Hl1r2nL9vZ16+I70uZgXUELzVf37H
uc/6CfulxCvF2kDANiEWJieNj6/y7hf67SpLp/63O+nTFB80CsJ7LRihjzbj3SBUeSyb/+7W/Xal
V6Ne0UuohpIrJUU/rd0xe5rZHrBcfvp6venF8amxAbB3DbzAxjX7anhUIPl9UUlB99esKAsNWr6a
ZDdezraYNkGkV2sjaIwtkFtnrzdjtc4KK9gQGVAeKT8iNlYVVUkf303YVCXYoCQVhLXTDFgg65zL
818T3cVDPBvDmfRIRyewmwKqGVQ1ZWv+yJREYqPnyuQ0D23Nozt4RdnGvM89szo4URZ9G8QwrZUY
nX3kUbSoJsICVcZ4zr0RbjM1a02sSEP310NNObrrKAX1eVFuECWUN4AK7SM0NfWjjpjljc7ls4N8
u5oyuzohlX0gTsbzk2oz2YX+PQMTiRGEz6PRLn8SEV86J6F7WwWxpEE3VxzRbZJ16PNF2croiwBK
jdUFOxeQ5LbWgXJkNQlcWiM10lH4drNg4hJgjkKvK80w8phckjhliw3WC4LkaGwRM1XkYCPgPdpU
O3YUwKsTQycV2RfU2n06jqFXoEOMk8E5GWMj+xb7VXHnqpwTT0srrXaFeR/x3Ze+Dg0SKex+5jMN
9BYSTwZdaFkT7/ro2uywNbsp7iiWOSfEOIorNt3dt4hbAz+wlhdun/3Sqa6GPRyte+Gnv8ZWRTed
O1cUWJZP39JumQpUGNumgC3Dux0UCahk9u3wCuwDM3pH9IdIdwTRWGzP3HRhH/clsYkc5VY2+7rz
2JIBubFx+cuF0X5uwDLfuX2BlNXUlO+vXoZ90UKuBpXsnyYutyxPuQlopsFu20QdC9I/bv156fzF
Xpp/C4BckpOsSGZ3EnaHBTjLGcJp4xa7tDR1eWb0gwzWbhIND0kkOSOaxsAGtKyW7oKrl80pWKD5
3gcgdTuWufjFsaQ68h2nDdy8aAX+pt4TeBXcVUBhbi1Q+1lIX4XM3MZ2gCPhMxxAEI7shBvsbih6
yZtaddGYO7C6ZUyFOc41vCQuxxtygNbSJlWVfTBL3Ay9E0iaXDhvhZLJHb4rgjZ6v8yeCObStsQ/
DmdwDsgfSYOhIFGTBptqguFhbuZ8R6OlQ5iuNWa6zSDhzJs5o8RFLTxWPd3S3Pg+B7J9NmmFHWxt
aYEWymm/Dh7pe3FGKqk3Fcyh9IQcND6adXR1O50gi6b0nnOehJPE+beaPvVxjGBUNmNrhtT2fpl+
EpxGhmsd+SBkGQMIXGtTSz8xEW5yDsN33PRxEQB05An1FktfD4kvTOhZrQlEiG6yoYHymFCE/VnK
wNmXubt0aRLSl2liPsh2GnYUnJYDa89AmJVfglBLOSejqa41KJKtUewAtP7s+sZbJ+14U9bmvquG
75Qz06MoXXPTRyRnsxR6V0nPS2mUfCzdKIYz8nM4kuW851iNaH5JL7+nrDafwBDbitkrwngeZRcK
lbc5SNKloN4VDGpmRYo9hZzWJWW8C4tN5bbWeOtzsoDWw0D6FNXkaTM3zG4khA87Y1l3pc33NkX2
RPvGv/DxGT0VI/hfa1gECzGlpMyOrOPYM6IoIkfflj5/qBdTtR4wOmycduY1IsgrwJu3UHq0hqQy
OI9amJAWcGW4Tb2y9eLJcZgom4b5g3qgdzWncKDNppnWBMnQlnWs3r+C49qcGgo+E/wrhmEfNPWu
0EW/JpSLSczsq7WruHRTIR9IQdOFMHXUjwQluSyLEppkC//SJtOnSYsLS8LgTBQQ9ITIqou2XvbV
Fc3XwpAMJlXTS10Jw0bezt2hSa/Wwu2Nzcusq5L0sct946eumK2GZYw4FOPOCSFKzzOHmiehM0ST
K3YSK03rHMIFnG0L1DqEPGiGjrXUgLpqDIfZrb7SdwiI9YnK9ah7TWiDpcdw3DFzFzrNwZjV4Hag
eRcSN1Ueo7kXV23P3KPFzB4q4KXPB8E9D6p+a2Wo7uNySM+tyNS/B0bfnQyaw3606i/8vC32rasP
O9q/wU4EsXbWNemFlVrDg5Zl7cU0Jt1ZlM33EHLVvZ9P/tqfaA3as+Hs5yCdN2VSiwtIYdFlkT96
NcTV1Ep+EZ8JlqhLv/I+3zWDHu/J9iYPOxZ1iAIAL8fUmth3p3jH5P5dc6qeHgyL3ktzVkuT4g7W
aXlsSmYcXfgGSbMGIdAzj1T+NckCvUbTyTPYcvZSq9wlOoJ1uwxBFo39HhGr3ezKJFiZRiLVqmuD
rFxNRcFklnHIqxkiWSBCI9bRZ6haD8DZeos5huLJehpqatKFtNDpWXHd6fQfVb0gxs2vrTDFUdWW
OFZep8uw8vv6aBUt2WUGIlriouoRY+jJpF6ighTFEeY/Qa32ujYVFEQiqKEH2+kgkiP1HwuCMcz7
wT/aA6nGpCP1KJBC9uIoFlczNBqaQlkCM37IxU/p4Ksz0tg7jHQijFBN8LHZ3Tj6pm5H5vXJX/Rw
kOi77rJ0PepjmQ3nOWz9OENpmjQ2HbXeGARzT/vNpwXQhdVY3BAsOCKrMVzKM2yu7UVPMA3Hssjy
dSr177bf72WWkbY5WWJlO2gITXQpayaO4cpxMu3MQAiQrTtPQNyyzWnHe2qSm5eBt+8Lv9ubNc7m
sY6e8sTJyVwxc+j6qJJBspMOToL0ec8aTds0JkGltM1eo89hzee8rvGPuPCwEedGq60Kj0ByRFDa
IR0d3d96MYmBSxefST9md8JpyVa0aNDorCVfeE8rAXmTPznD360t+wFrp88WHomZSR311Q67ncmo
6Fu92NcsoGvXVMMZJCTdw17DPoFAivR8wjNAf3dmX5EHDYoPwMG0GkVMqzn47KD2utj18nmoEGCA
BmvxBo7gxeRAIBUo9o0wSBuZTpqcOVV56VNZ9NfRxDL38RHjzckQgwBuU65ksB9HAvrnEaO1B0fE
Shb7oWYTVhKZwALFclyWSXWi2SCRP77eW3/GckFvyUnFJGm9cZuWDRscG80FEwpJFQsRuVqnbTmQ
o9OIJ4L2gk3eYhZzHV9dviw7Cli8u0todWwT9B4hMT/OE+zvYTcStfDJwe6t6JjPh78RD7QH7+bN
oVwuRXzf7vN9IoR97IdW/KosoLMr1RH9JwgqZ7NdEOCOQDajzz647DWNnE8sDTbaKV+CrUx59M3a
X08mJ0/UfJQSi6l3Tmzg16clVpjT3KUG2w2Lgq3rI2cfL7wZizCWamPT4r+BQmY/IdugcUHC3LDz
NcO7miKDBTiaRjyCaZp9e1kV6XQiVFRzTqrgJ89qOcX+ccpd7gU7SkgDLkX41/LzmO5zxuqV7zsM
kBBx24qINTwPyrIf6hSwrMa2ceVnibl1SKMPYRH9XYoDUEBcF8A0eCQM01fDEw+hcjE1pPuA8/bO
0eLqRNrqs2ngTcWCq1CoAPwDz4s2xasjaZ/2BJOWVbp3bTbPLkAH2hFuF9ZmwDnDzeHaTxmHB3Lf
h4eP77H59h6zRVlidhcD9lsw2mTkNtZvhS2pVWRW0zAOTrUoCr6Jnq0xEaHOdBFoCO9Ke7rLg6n+
pUlHbTqScEkCJNQ0XebbhvjVovetTdxJtpM2vUn238Ep+YPtcx0ZUXfQIhzdf1Vc/lev/qxebdD4
++1Bv1FO07pul//gAf2jWv3Xz/2rWu37XwydpsYy2yw1YZdf+S/ZdGB8+atIbVIT+leZepmq/q2P
1r9gCSHJKDABZbie4/+dsrTrv14FKKWA/GHycC0roMLKB/m90ERsEbouSBgHQe/6zItJo9HM1uzD
WUiOSl2iY6x1OACaRrdsL+qJvIaBBFkMxNX0dY6Wg00Vtya6wBx6wCowaCGFeUQKeJPaRO7ChHgk
z6aZzVWb0Zo5iVJv6jdlK0mihEJ4FnikZy9H+ghwKkbb8yEpyd7JfDreNfDAbZNYNLcyGnrX9UJa
bbIIY7ii7U0WJOk5VkK694AkpXLGpZ9XjuUpHxMvJeQ3+QTBbt6yJuWcmTTrMPVTZiD9sTXqhQVa
1765MdiKa0d/UcKSdovd7XmIST/eqsDTzDt9QCq2EX08NhlZlJrzmBAxTFpCoIIuOak6Yt+tlaI6
oC5r08ML5MWkMJzPNOV9Ip4nI76GLuoihsxFbWMvF+x9zHbo9LWWAJ86GPbyJ2OCP7yHscmJg0Fw
4q5iLU+xhRGslZO73nrx2lA+GkkOx64BcAtlYEQbgKU0/o6gJ74YvKnaoCYoIKh7U43ePa79h7kf
O21TGmrcqLL2dr07Q5NQ46rSh+aHk9XDuednehvmemztC9cyOLhRoVMkpzwAhAj8oNiJRuhndNMK
ykNb2Qx+hhXOrU8aobY1reVL0OEmA0Z6Ousa6RbaFERXAxEsX3Pp5A96gtPdK8oktLC60ibPnZ9a
idbEbztKWgFilDLQiKsujRTAemA9Zg57QwVmZI3wqTykQdkd7Yjtg2EU1wmb26thRO2DOBtOG+eA
nWYo99hWJVHz0y2ZXcAltCBovzsVgeFiEf6PlpUecrxFG1114sSDeL9ppS1Ckg6Kr9XglpztjWQX
j1Xww43zJU0bKuHloLn1UzywfcA+OunnweTPyYrwHe2IwpqfmvRSv2pagmRRNc+IfYvbTJPmI0lv
Mg5NO/+RstreuT4vFa1Ze4uXzV4ynwf6JaM4NJb6GWEHfJqpmmwCCch8NSRx99TM7SabUyCribJX
uVT08RPnouD8t7WI3hMsWlG1b2I7RyJouGdR5RF2Yfb+ueGVitqC6g4BKr8Dq0gQ9nbV3rZ9FV9Y
yiF72xLWiUoIuilwce9FLB3M7Qki0EFmD3WZZI880WI3jr110ldzse/LUp7n+DB/SE6zSzRH7B3T
xpova6cbTkXH3kek0hhWkfS96ynrRMHB2WJascb0zKcoeBXMusuuildiX4xNhIjZT9Nj6cbWRe/3
8BQbK70nIWokfw1v95nMh/SsQ8V7SxKiusHAJY9WTj1IG9PgEdduxkHV7U6glePvGnsvAyrvzebW
EIkA4h5EB5ycaocPLF7rWeAjlhycX85A3QFe6XQ/ZiQXxwFhKbkUB8Knz0gzKNcU/vSVChD8YoQ4
mIE8mRySwqLAWpHP1T/3pTJXVg5pSkfxvSJphQK20RJVm5beloRjjJyjW3+XkdOf6LVKt4XN+c4t
bXWVVU7NrsKf9lXTW1cRGuCHnlLgDycyhituSHQxVrK/n73JWKp1Ys170q0rMWZ7hZxjJ+3Mpc7b
V/lXaATFjsfO26ItNnwvl8+W5na72RdjC45StzbYx+wVVpju0jMGdqsEfMDCNwnG8lvH/DWbKIhW
uhv1DGWOhjCabuWYD2fUyy/l0AXnZmXGD/i8i91M0OV2tCZtWOlENp+5aa6fBV0enGuVMK+I2+xZ
KKCdnVbVUiMrxoui7hGpGLyox76POcbaAce6SHXjIc2N+CirjEQb36Wq2ZOW1/8/9s5jSW4sy7a/
0tZz0KAv0PbeGwBwGe7hoQUnsGCQhBYXGvj6t8BKVlF0Z3bNc1CWVskMergCzt1n77UlvT/C4FKD
3HOl2FZ61KWp3dtzYek4lhVKMqQ9v8fpSCMErXdN4vVtmu5bNMBPmU1yT01pXpoydxPKSv+Y9kNy
yFsr30l4Hw9ak7Z3EUUA13oHf1np5UIvzpzJx7bs3evJEst5QNx6q6te5Y6mjXd5UsnI49sjTuU4
0k6vVEC3s0giHZbWeFSiYtiFrQaPo2uMow6pf+skUj6NSGI3kzWHwWwOy85IpviWO1v9art99cnp
SvF1TjJMo3ZHVbHrRp9Hmik3ZrLAiUIgHBEprmaaKAK23p1PxyNdWK7SKgeHgoTRI04yvNGfpuX+
oI9GTnBJSY8rzu0Jjkq3qURdHcgXJ7SH22n2lVYYuSWhLJ/xGVKwY1ZR8cmIImdX4mU691roXA0O
5RT5tDSH2HUYwDMEn1nn/ublZpdfd6aKku4U7TnTKLLrIQgBqVOQmzqSMWAirOsxF8QLhrJ/JufL
AqbGyO63pjI5XmuM/S3pEOe0UB73Bc/16nHpE27XrGkiCgU75SGOLfuVIxGXngxinle1MEDXizZQ
rGUJwV2oTnURWWlcE+UHTgruGm9mPmt0UVrOTtDkuX4mxgQ5xlWQjDRwVYg7zhvF3zAPEuON4z+2
4Ki07p0oomNOnYzT2Lkml8FZvyGErPpRWJ7XN/AoqQzYYeREoiqTwE2lfkbXo99T54TQxGV1UwGF
fxRON1BZpORbKSuL1vS0xGJu09Bqc3Mk9wPLtDLqw7yo7a2wIvOdVnR6vLSOxpx+HNx7zcLpW+LG
36pxoz2wkYpNv6B+7SYLJVVA+jC5FH+WAis8N1lSTCcnbEbedirnzhjbz51pT0e3052NlijyC+on
DarKPLr7sJNiLxRwXm3ezn4Zzu1NveQ1nLda7jnL6fsJXIe/WOjv47i4yy7UGvHMLKA/TIabogZh
vvgK2b9/LSrH2oZZ/WLJXGwwN98aOnVvPD/SPRiNnRbVaEyA43cpYlndKAe71Fv68Uy7WRNVcnlP
sDuxZE/C8aj3U2BV3N7A5ER8NM12W6SZdRMym241yEpXvZ2Z6XZ0GpEGBrjP1J+4CF8bUS8DNhtP
pEOLyzBCtPDDRTV33O/K7cB5nrWMMm+VRBN7vcqdCx41yDuqSF4Z0OzWV1LKfeUc7ntSPnhaM8zb
Qmu07IBLV/P5ZOc3I3DsmJXLlFpUNNKzWg7tDFswG+/spsFVjOfuYKtzeekyOfI9MeyGD4crPjP4
xhuOZfouU7mswMpgmKY7biq9TlfH+0HNo0c1q/JHU2cGpGdlMX0rlPJSZ517tWQrSzmywoMq6h4R
Qk0N1csq7mCoiuGBA2yzYIs20mPaua70wOYmPSOmW+0LqUftF4NdYOui63ez5hB2ls4pHCioJxDZ
0LkSy1tbaY2zaTbztSsbLSB4xfkSb/kxLsdlEzH4vyy2c5XiNo5sVNBeT65LIiU8S/NYZEL7mHC6
9vDG5T6dc7S+iMJ+0ZZBP8xQPgmQxEYge1pFa2N5a+L5EwrCrVOD2HDjwQ7wsuHnlolK5U057lRC
2H6G0D1xRLhKcq3Y5FCYeFuMbY9G5ru0bQYG2R2PgqnLYCbGubXMV601qcQZKJeJsizHru40fl3k
vDDF6Hp5gfzsGAahO8JdxyiWxrbsnW0ckTZzkuESz6b+ZDRlnvnORIaQvECzxc5Il5wyLWhPvREs
1dxRClfshIP+tCSp8Tor+oR/fKl9Ggl3bmiJy2THmV/bZXYu+fi9KaAxdGGFD0XX2vuaPdjR0luV
0q88CYZoNP3FabjNtXFySEC/bue2W/waR6Y/m/3osauNrksl586epfPFUnlyQHeo9OwKzgl10/l2
Lf6KsPurMoJ7Q4euswZ3gR9wPvz5YBiHJlbH3kkOKTQqRrhJhMdmcbhKWz0NnvRbynfgB07JLVvN
gh+OzP8LE9P64Da4McAHFlHlX/tSlqRs7Hmpk4M2Vc37ksJVqpM8Zu3hZnd//lC/+jl4KOLG/G89
/TrkhH9+nolMUnuKCx6q1mW54TtCCWA5R9WXP3+c383MPJBJvpFDv4q981f4DmWvswmoPTr0hEG3
bCLNg91P+iYvk+5GNhlmysGN1YQ3vXgjEMiJelyi+AK/dD1chzG/3Z//Sr+/xQIODctxaA+caX91
5vYqeaaOU8ZBTuVyVotm3hnpGu806bHEkB7FzTsrQd5nein/Ie/9rR/9pX4kHPeHt+l3/agqIfL8
HLnXvv3MH9oRwtEHdEObiPxqQGJ98U/tCM36gwr4RzXsVWrHY/NPCcl0PwDx5490mEwW6Cc+DH9I
SiZB/dV1LKBPQiO3WYX8v//zPv1X9IWpBSMsQuEv//9H0z5h/Z+1Y9WyUc9X9JsBgRnDz/qN+8G7
VC9VpofhHF9EXbuanysFYaIx1i3fkvhn9wKaBgWmWRSz1k4MUp462j6xmPhzG9IyiXpS6LXvqLGc
DvEii5LxT9jvC9GITVEmNAqZRT2fKpk1+XMCCPFUtYv6OTWiyfW0nvITD3O1mINCGQZjR09b9Si6
TugH+rOH4TgZSTOeG67QG4jN3IhZ/VFKONvZueYy4Wt92HnWrJwge9QJHiKHatm0XPRAzs3Hodfp
ltbj/GAOE8fBGdzRFwznPb0/KzHFdfjCblCeLPJddpycQRaNVBT3Yq9ATTwMVZHWHkfEiUylstMJ
ZwWV7j6PJZmdWKE82y8iKl69eV7S58lqa59ocR30OJRjV0MKSBemEy0YM8TdoK/ylEMeNcgWc2TJ
pYIhp2m5aYUZtB7eeV5ldem1G4IJFknRpb1p6zG1r0ZMse+8IvNVxoY1bB6guS6HrjFbxbwSTTRl
G0AzHqq7PdW7xsF6viFONZ6r1MyTNRnEuK2p5dbmnDmwzzTjuDP2kFppA5/IFWMsEVeIT2XjLr7W
AiZAgIqzPo1ZbUTNpA8Hrcg0d2Dmh0Rq05+hAfTODpGjCFEHNYvg18HQtbu2BUGQAwSaPrulqNOv
bqq1XyG8cOK51kuAcNo9uxNta3eJwMJfi1C81GPer2deGvBGJoKjXfY1L1SThZBr8j49JKZbGlSF
ZLfkFpuNSipzreQbLy0MdG/ds/CxnLIqmPGIY9DSAIqlGYnBSF22S0JhZFbFFy3BG9/ZvZmQisr1
IHE5D9D52kVHx+mECbyEV9vXKandoxINlHjAFToAjmq2jNjtW6XX+bveSc3gBt/aWGHkKi45oZN7
UUcODFC4qx1b0lKeaUQ580ySanuz7D+SQxk6f6lM62ZluVrMJnUEhtBUr/DXFFtcbMpuMKiLFTzc
GWmv3mmLNt2WhNfB4WROSpFpKDAxOVh2qAjLrphPJTtY5MnAyezyMIyqdZ3gYdC9qcvNk+2ky7Fk
xPZgYHPo6uM3fscUhbXAgpdH13bcMnT3pn0iHdfCLMzCj2SZXLiWrLPq1DA3GX3ER6LI9WPaLtdW
Kazb9ZN9QeRUA6EamNWkRqZPzF5MBom+d/oF1/ZmWs+NWv1aQem9VFYWvUR1slw10gRoObBabHO7
9ubEjnZpOmS7MMEDGMrVg4STZlfbjXsfgVPwbFawJycTYBHUS2mkEsBCaJ9IC1lMGlKh2bIdny1J
Ep1U6DSepsTQXykzROfp56Xi3pyrxh1EqR5xqDW+Knj6qPbl1dhmS9odcEa9Q6Nz/SZB1guUfpau
lw22eV8bI8lPXQzVu+nM0YNFlkhFPG+sT13BKrB025a/o1YOaHI6PrqaXWk/5IdRtavjyjOhlCJN
N+EA+MAoI2c/WYBLx7ocHK/HwLklY0tzuei75Epz4/6BM2bm57w+D+0kb/lYV3eOPp9cAvm+lYXu
XhFxjUnBkOLoNErisnjMnc805sY3bu4kuJSr8jO5Q5e+45ki0rpgb7iZK5N0o6odQju968jdHWYM
EUHGp/teU/B5cgqcdeQDI/THbnl01FQj/GpFwhNCYq/JB67svWp8pDUZHx35xGAaKcPCPGNbr2yB
3cDAFHVXTW7im6IZn7MYQpplpNVZz2tKJQYxvStTOWxAQXRfowwOZ2bJhRrmuN1NBNte9HIpLouW
uJeBBuObmaLGrZZH3Y3eNPUV/iP1nrPekiEoUbCwrao22lDuqL45pOUDk2qZOxahuCVnDjF+nPaK
R/Nv9HVaUC/LoRSvht4tSkD/FYY6Ljl+zILO9khej0FZceV3RnqGhTPYZ10ukc830uCUp+mPkURR
dEYrPlZuU99IGkQDCBQDr6wbz18IU3b38GJlyjYyjINWnQmxxtra0TpJeBga56ulmefeN3X5pSgS
Y8O47HqGpVdnoN2prxiyOS1lNd7mlHgjHLlnOcCW9sScxOHBIJNwjlVNBpou0495O8BPAWhxFrUz
36uj1qKN2bF7Z7pTtx8c1LpqChPUmNBcW5AT9dIMdfZcoNs8R07Z3JR9Hj7VWZhc9RO9oDHbiket
of4b9Hm6m5th3oTwLRAayzYOwA+oiDIcg7tDmS9DjauyfzQhCs1kwtsyUBCFfNh01UaqsXoj2YAY
G+GE1bGkAw57XDbOV1Y6Fxnbd9LWTmUavI7d+GJOwvKsIbZ381Rwck9luBy1RLPf8UOoil+FZXIT
dfHo26nqPs+L1e5Vc+FG75RqT54uagmfUpJyEmz6HkIxNJGngCGhIzV0EpOWbfJCkvJZ1gdwgr5N
fH8Px381HJPg+dPh+PrLp+atzX6ejv/xQ39Mx671ATMPKR+Tgx0JofXv+2Oz+m1wtpiZbdKbVH/+
a79qGgzHuIAgCLNbdb4F774Px+q/MwxDVv1lGEbeZNakZYC7Fp/U3/FqvQJwhQp7A+LTEJ+XrIGH
RZczEfi5PA0iMWd2DskQxkh1Cp2DWZKND5bT2Id26cL7vHDCxSv59c+NltoXRDb7NKWsh70uV2pf
b3PGKd1olG25JP2L2RbFdeNQExkMuttv3c5JrvXJMbgyNlHn1cOiA+CIW98C2XPdRYWFR5wUsjo4
xU2WqeVNB8/wDniAnnqgJrKnhjLdo6k0Tu9NjV2+sMoIsSjFiu5Jp3LvcgoL7hq9Y72VLQcKcacd
Glt0Y0trucPv2tyhT4VbBET7soTdtFFGgyQ2wCd/Iqbo44+fNmZsomEkrNwe+iSd3oQoYDi0FV3M
5mJPN5iU2hsKHONnWWT97HNBqQMjGvStGwumP0vGd9ZkU6WsmrSsK2o5nYDMcJeX7SNKC9F+BlDB
AMFE6atGvTyUXZ/5qjZ9yqapaT1jyLgIKENykkkJl6GsrfZjUi6MACs05zEnAHjtjEO8Vbp4OTYF
J30vZuYP8sERPqQfnJwp2aQb3QU4puTRZczSdCvSKQuWGMxHSzRir44V40RM+WypaDhLtMKGhFeM
8z1Xxh4Ek5v5HXLxhYB+u58RJc5CquOJC+K8R1gw3tiEV8fU1bp7DDT5xGVQyTalXndUscW6cyi4
JJ0XTapbqQklKMO8vMWxbNx3s9m9ktPNv84IUA/60CckGqfyUrSWcm0kYktcvXvhtapnH1HA5ZLr
FC9GkwxbtMMyKLlWs0POlh1DobJRjGb6LGFKXBCwq1M6dZOPKRKHNDyyiG0G69d3w0j7xpeNJmNP
WYwSXS+Ps43JdHFbtoNKKsmV3WamQmfl3wxbpyWNSgDmbdAH56pkdbMj+lNfm40W+X2pFoziSw9j
Opq2k0ZAZkMTcnqqIa+Dja8dKBs2GJYySm9U2hn5TEXLJUNXr7GPhsq7UxlO4YVRq7meHO188pCF
+qsysQXXrzg+JpwrPZLQaZAqufWSaAW0rSmdTrabqZvYbPsz8VDYI1Uth9tGiZZXmXNYQY6sp6va
SqIHlyXIxWHXz7Ep2g2DKG8Ste3uWLjpm8wyOqT0Acorn8lSeFYl+8WLu8kK7LYT8IfHUhlJB4JU
MdI0ZPeoNQdr5ubsOVJDN2UC4JSLkF48cRmpmWtY35aRVDdDX1ibRKlhmMQaaiqbXOo7ZOJsEF7l
pYiK6NLEph7Y0jY+5kmONMx3e3puwxjL6eT0871tZ0bkY96kuSjV4j3zZXHsl4FlewGNJfQHRVrD
tmQVfiF9o8EctwgvXCto909CK1kUCbsKa9+UMuRKkrDdWIrqM4QddZ1Ri+lsLKLgLp9ZVLenVMw9
RUOLLy6lNSJEMqDHz0i0FNtwiq1+O01ywcILM+UWIIT23LRh2fsR54FabnMbJPB01nCxTXgijKhA
VtsymUSFC6V9th0C+ipez/uwnfXZfoxEAYyCdvh+2FeSxEt5XGq9VRa/gzQy1YE56Nl436RT5Lyb
EefFksxOro7WYzGkI2BQp7aUbEtbVpd+npE5tAxXhNY03LhIuv49B/zVHMBkjlvufw4FX9ht/eSu
+scPfHdXqR+45a5aF3bTVSBDofpjBgBKSRKXBpJ/pXq/m6wI/IKJJLeIBRf1+Zuu9t105XxYb+Dk
0Gl+5scRz35RxP5MIfvNCIvbltooy6J0x9H03wSycCRlE5eWdUA/qsNAT5cMP0sdHpkfBp/jU/vs
GinGpgbzEz6d8OjkJGZIPUyPVgktElZt+8wpuaUigxTED6/kf6O9/6oK89vpQNRpvLNQGe1f6Qhu
7zShNrrmIR3M6o1eee69alyeym/mKpnk884lu+fTGYsV7M8fm5nr53kJ3geqIWl/hjfhEOlcf7sf
xEOkM3iZfSIPYRS+FDIESjb2iXteDdh2YNeWOCGvlzYvky2uJtNNHjWgkR+nhWog0bfwleplNo5R
DtU+I9+163KSPptGVjY9ug43Ngwi1iEci+6k1QaWSbU2vaXB/pySotJ8E+PvJdZn8gFYJTSfBJak
cRIVPej7hYsW2GBFksexKRknsfbKyYeYIBw+b2md6kq05rJpADfcxfC8wSuZJavwzoAwz4nPjX03
JE9mJKb6rDQNva6ZeOjZteegpCSmU2HX5TWbxmijxCuGpqmMYT/DaPAzbp9eyhZ69hYxDqRDQhpV
6xhPVaFP80vJTp6bEGLRyRrTMLCbuXumUnOdq9QcFJGqxaunhhruvWNk83aMc3s3uXoCfUsfW45l
urxb2U+3Kq29WpByQ3nNK9UG8iLUJnBgqG3GnnlgOxiTw/Wbr9LdRP8oUR4p6SYkJtc9aH0VE18T
Y39YrWNRAFG1uyNF7cS+ZoxIMgnO4y0sOxjAZdjB5vQsGyjcxowW46qkAmb0oijRyYaA9PGIJ5q8
rali7q0BKDAuBBvbh2W9UHzubLAKlDcZ9vItWFcUot5ifjCbjtBIpJJ2VNO02TbdaN2QIVR2i+5E
nyXw/W2mJozHwxDwTXUPFDMVd4s+DwaUxj49kmVLA8fqxFssunq/FOqycfO6289JUy3bDi7N4omU
G4ovB3MiTynLdocpQENWcFjBO1r4ZKQrWmiM15WwsOIv5qgOF63SJsvDI1R8AX+RVUQMMItLKykL
zCYRjQDzsFjYkUVjpwHfvfs4UlLjus+S3mKICQt7vNeaIplqTwoigX4IJzXy0yksNbIwXfa5TKF1
MFY26Y6gxvgZRmKheTTIcRj26rIe1DPKb5O8DQmI971bAsa4tC1rnqVfjAPaVjq8QJzGSDwjJ7zR
A4z5IXT7qeFbQf7tncBAmgeNS+2Kb3eVmWwIwpXKpgqd+TzMGiXdrSo6bdMPcHLuZ4P9155wDtZS
JSxXUGDZFFHQ9HFUf4QKysiVkYLEBEIJxtqukqn7BToct4KuPDXxmNSBhGz31lYwWVYQCx/1Sa0O
wDizO6Ts9WKIedDL2B5e0qXH3NNX0mVYdHm0Zn1upH+t+yZctBEwWxuuwBSzfaZaL2VQSwZ+eypf
l72spmWfVGMNX8yqXkfOUWBOrQH+WDzyRd60aj8pXq9O/SdKunr1nCaNhSswBALq1zR6vEF6dImw
KPmy/XYpd3nmrAPQ+jdd6rBiy5RuuJ4SfXnKW0PByZGNxoJEOYXkN5eAO4E2v1l9DwHs6AyJyj+y
yHVNPkfYSc3Uq7RlHF7KaMqTFoOdVb71c1fw0cExSFJlsa9lq/EbA66qlO2IGJiuc169k5wZLoBh
yS7ZVaLTS6mlE+w0evfMquKLlSA8XxoKrAof6HBlkRsbhgPemU4HL9vFxalQMGFwSVxo89E5bRyA
WTrDtSmZkqEPWWEflG0jPmIAGmfOAk3m+nm0lFpQOfasUmM6O1QTSTG+ViiF17E9uxjcbLqTQ0fF
F8maYZONbfWp1bpHYxrtwwACz9rRTDfe0nht5IGSmeGwc+BBmp7mJBgp9YrR0bTScKuxkT7HxhCu
mT1O2XE+Ng961k82PNveereGEgPiYGjxthrZcugVs1+uWdPJzNPqiuN6fOrFwpkQO2N+mCTz3saZ
Gu2KgCB2SrhxDO1tqDxk3GfogTVcAkyuzCsM0oXQ0azalkG30jlCz50o5105GjNXv8FOm4DreORb
kWVup5ALflsY7fPfg+M3OvlfDY4GbukfRo7ftqvXX4a3zz/LR//4ke/LVY3lqmGi16hIUd+oL99H
R9b2/9qm6ghGwhAMiuba0bB2EH2fFS3+iO4CTjLsX79pSf/OrPjrQMQqVawPw6KePAw2kV/8CXFn
TgMFHMZZhK14mkfTQmbXIOlaS64Gc0zaP5jq6oiLQmpcFeSwURdmnxGu3q6nYv5khWqvv3BTzK4r
kTfxlZxYCfl6LTlv9qizT8ZgDi9dRnqyi2YOovWsc5AfHHSUuku7AENLSS58nLU7YJUgy4dwuMC9
hENJcn1dHC2NWDyJEW2bAPHaiyYFwt1kJMtFPXc7UEt15dUxSogfRRUSP1HE6cacZ0Gr5YRZfo9v
YulBZKdAEXrsaVznsuyzxCd2SSJrKPALF9MlBIYIw5gqEDUo6gJLOQCATByquTHZyWk9m0oOefyp
0Vq1fuydaMaZbsn5EHF3SYOimCec/vyC0JnDBZQDJ8DCuNWdurp1zTS6W9KMMk6oqHUq8i4Y4wJV
OGwrorZjI/aFm0MkA+YAgi1B8LhBFsuQqs1m6uqzkemP5HA6sdTY59Wqk/tQs5J+V4R6ZIgd/pkM
+F+TqIsaTGnRlKqflc50bYiloLuL3YFyMFutAntQRzLGowvUpSyzTeJAFueUXudma9wNGTNnwxIe
T5OVhMN0nTGEuCFtHEnjYhmKmmLLeRlqXr+S0LjeKHEKzVCblS3rHI1gskXDBOtidkuiAwmrDHHA
vEfcH3zkqIVQR+I8DKTZDusHh/siZEgLH/eUEqfPmEHy4dh1fV+r19pcpJ3RcJdtQZGDxxgZJ7WX
iHFeX145lc9l87kbwZcXnpUtSx7e/n3B+19e8FySpP/zSfn6y/gf+zdg53HSfPnpyGzAo+JfvLXd
//1PRagfSDyiHprM+FxB/zguC/0Dx1QuY0RlDUwoQLD+eVxGaOfiRC6HzCp6+3rI/q6Z6x84P/Kf
GwbgP5qT/q0Oh18NWhiT+IvYla6XVAfx/ucToQmdjxALH79sdVQYC7tO3Y6efnhR/ptDL0+x/inv
uD6IyyV/pYfxj1XG/+HYCbZBqV2Xfh28ztKbRLsEsRiEj8+/2/z5Q3Fr+O2hTF4WYZmqUAkf//xQ
FYwXmUbGQiVp0nlJnrBy1w3Ct+vGNI+Sbl9ojbKbFsv0XCL7f/Hwv72cSA4wyIiQrT2sRM9+fng9
x8M3cs7bp+X4oBfi2cGU/OfPcP0rfnox14ewsCe57DwgQa3Bxx9eTA61cw+JXe4tbXyYLOOJEykl
x7omMKLIL3/+YHTH//5wJmd+dj0m/TXkRX9+OEL+OJ5Zmu8J1sgjmRqNZL+rFMfMQrbMB/PR/EYA
MKNvNACjSgsiky6UAOjc3PPYMbAR1SPk4Bh+yaEfBXQB5mZXIlWv1AGUSQ6TutSgEdCVQy7f1Q9g
641PejruUC47bPXrVN90qv40t269pp/6gkkPg3osexbZcWYExLqnpxmrzQmHwhhR7isa1qB03z7Y
eI2fk1lUnls05EGiyrpYXZnd2fBuvcFsCvou8IH2A0cchM2QUbqn3VG15Hbol+WA9HruU2WgZ7P4
aor8rkrMd5w5t12DmXU0neJYq9PHiCwJD5HaG7aZhVegMwVZvcgdvGbSF4zoVpuOX7BryINI4wsd
rwqWFuwxpl70G3YX9vU0sbTBOh0euac9CUULjymnNJ/9bI3/ePjCYtkFZ9MmwaylKTk4GT10tpn7
vcPCxR0i4M8RXt0xHPYEr8JNqk7xGRuPD3TWg74zj1cWgblsw+68m1cRN3IJhaU9CMtKuA9SgOSM
Gb58ig4AV3PEV6/KWsMBhHrQ2I9mKZTnOBuaC7R2/h5nmvQHes2xGjVJv2eKRBMhO1vwrlrxVVjI
5lzlqrXRS0l16ujyESlkeiOravZTGlk28Nb1Ladl9QmoLPnuAYuTEid6/9onqmQzoc7aSVlE9JDE
OBBgu2vwIAoziCUtWd6YIDEswDZOYRg3t/XCtrxo2lPozsYrbvbuwewNOriVWDtrk2Hvi5LPglzs
ZNt35bQrC+M1xiOCTy3po20qjGlvwpy/VaE+7EhjN+clUqqbFQOjt/18JsJWQ5uuc3XbjNTQVLbF
RoboFHuwyUp2jWv2VzjvIc8tsX2TiHYbhkbFYqQT2ipDEJrJ4gM/9kx3MpyocJ0zx9t6zigtZwhT
hhQURlEOV9iaMy+JAWMOfTTeKuGo7XQjoe9OBS8wF515sOpWXs00O+WeGlnVpZi5b/CJxq3oKWGk
3iJgzG8t4QE/50tzGqJUueoiWycZD6nbzjng0ntAOQIxCIEQIHm0KDPgi7uky/xKn8JtCCH+OClO
+OpkHVWnTkQrXxiOVxN+GV9UPdt+IplgjNSQ736heDAHWS+GPTs0K8M5YefjkSiUdprg727DFZpE
eXTKhi0pA1vEb0ZoPLvaMpO27tS7ZJrVvT4YHwXvK4jb6B6UM8dRwSttJLDFzYrESJg16GJKF4Tj
kAXS0RBMlvSstLK+xZeQB6VcPieRw4kxVjP0xTAaDqES4SxS1Ntp7rfdVEX7VCFWVbn1uFsgwBBN
seVjoymi4PI0KjR3NXCgiKO8tUOOHhnX9qadthCrjAfLql2/pDqiPJRiaG96pTbeuG47Bxivxg5Z
kKXcupmK4553yKL48DrMM877RljPj5Xm5CcuSAt2bJe5WLdemwq5UHcdxRuxY/iI1zoGlfiEFrqL
uQF4xYBUgIiH9JIXWnndFs4hH/THrCBTp4da6UfED8ASYZ3BqhiEmeKcozCjU5ZCiEW2G9HTgNSr
Zs15wBguNYttF04V3z0uCfYlmVnIubaWH0CRNXvDYZFExfH4UrFTxjVGgYGnElmZ/dzmC+StWVNs
g0r+rI1SxdGxmLfGktoECRB9tbxIW4/qJmMn8rjb2OQ7+J7Y02cODMolkyWekLYEPiXSJwsS0X52
SSex1sx7XzMnkxMBV4/ckRy6FmGeciMZEYnrZWC56ih7HNjohFK8sxRgC7+iogMZWunBSR1Bd/ek
7UorKTaNbs6+GOZkT/WuvsEPGe9J0wIfmXprb3WWdbETDUaFEkUfHWsDjGTe5XPMyz/E0yPCPV0L
JhFHXqT8wXAIsFjwdzDwd5l+b0p7Y0NUee7IR3+cBlhZdmMvz21pBCDJRsD3ddNc91rdbbOCbuhu
FunezIA95RT/BJZRfS2zVkftbbItydP2wP1xPAypwTVDfoPndP9A6egrVufbrf7vddhfqBqGzXjz
w1T0m6rx/KXt/uMpaaD4JT+JG3/85PchX3wQOnRONlxr3bC5Lle+78UY2S2+r8CWv6keP8AHTI4G
xmonB1aKLdJeYwLftQ7xQWNoRgqBl0pbO2abf0PrwIj+6yQHU5Ml28oLZ39n/ErjiGZzzMs0ig9t
QRFH5ZSI4Pga2iuDOp+A7CHW3qw38ANrijcXETeTZEowJWrjPosbBVNk2Au0fre5R35X6KbK3aeE
So4d8db1mty76zeJmYkldJeRIIutQxsuotn2aR9Sb6HgdmbstlCXWeHboLjmLKB5adrL0DyWdBuw
kZkj4GfIAo9YP6H/D1YT+q6dUjQwPmltHoLfZtX8uHTD4vOU5m0yKGrQIf/eRmOlHYF3wHJjQILm
gWd4WM3a8s6i5+jEj1Cv0KgCp2yl3CZhnbZBzJF73xgUcSzjXHpTa6jPS9MMV2TB5gcu0cZ2btp4
9Z2QCXaX9ZnnfE83emFTs6Cl+dYWiJ4Y8ubiPoota6sbU+2nLX+M90e7wn37WGWV5UVON5wdc946
w/9n77y24zbSLfwq8wLwQg63jdCJ3QyiKEo3WBQlIudQBTz9+UDb50i2jz1zP3PjWbYospuNqj/s
/e0StykCvSChFGZKmZnjh4KZyB3TAwpUAMQIIOze1FhxQbtCMaqsgTcRWu86M3kW7QxlYenKgJ+5
YBwzooRuqKt0tN3oF4xPUwE7WMvSG8dc9L02pbeJu85jwOrNLAOH+4hpLqZ3GFKreTOScE/+TY1K
3LXXcRdX44Fw7vGjCWIr3yED1kJl1oGu5Rvlqh9qi9+HNd2srn4Yc/VzluuMu3gtIXC3p7he1BNb
h49LseAow7//hTJpOUEcQw29uGlgFdzy2mgFmM+Sh8EkjSSYnaa8oBHoroAMsC56ZZU6yGEb+zaZ
BvuuMLjKFDrHz3Ef6/dL1+ShldjyBjPT91Enpx5r0WpjSs6SuxWq6El6IAZym7QTZFM3pV1wX2p2
HEy1Et9rxvicADTw2UIVxxS5R3IWo1rO99JLmu6lx7f6RRXd9Jbls3ZvV8TysrMjqxTVf0DJNN0w
iO5sf5wr3jLRVv1l0tUvQmKcBE+ghLpQv5t19cURohkoguqOs9ycdmVmqLdE7WhDgC3I/YycdXpc
FcANOYhP1Nkx995aTRPxyOZk5VFsNyh7SrzRX9JkbdRAW6asDQcFtBmRbvgIVn7LoeWQfZNtsp97
UJmw7NB13rQdMwZfagu8iFa/E5b2eR28z2pP8qsKALZ3VHi7np1RxZhO2vV7zJf6XqV6/ES4FAHQ
7XdVn2JWDU7Zhj2ThINVzrN7m5YsTEhzzPw8tfVDwpnzwN/AktUY0iuWwzOzAHGUWl1x+9tmKv0p
gcZ6GbxhTfZuLHskR337uUJRMz30XIf8SENELRbfzVPdoNUv2gs7w5n715bRpHr7xTRSQsnWubuH
fOlWhynWUKIgrMnPhYExHfQg2podyysL46IRh47RpMcU/0LYtYj8bUdRAq213U+0fYu1G9dzrcJc
SsYh3WNyJgnDhs5pxcQieeoionrzeLAJKp7ptrG95J040xdFZk2Ds0UPTrj8TYZ2fW7dpwTwhK1d
QJ5gtumDpqN4odk55YWxBg3zvD1bscyftSq5iNkixGTK1/Wxoz06WphGLxIHPvFbQTqVZzYtSVCV
jCXxnDZuKBWjAgZ6hvvxrMeSzXE/6Ee5xmto8afOpaU2F+099tzCDt7vuqbT1cDajMXHwp5dTqq+
u4egZzy6Fgtj2waZkVrgL/yFzf4+ViBcQJcris/rFmSD0pdm0dSg2/XzF8pD6FzzlEoiCbw+ImUY
Kt06X8s1Wd6mFKhWOjtOlOK9LolUaCc2bsOrSTG91fdooVJ7W1Pp6nSMq6X0m2br1svpCxcLPJix
nA/1iv5xt6UorLuxFcL20V6Pr3rNbRM6qBhvaJa8aE60DwnWyoOhVOo5U52W9trN90ixq126EoxJ
6OFO44INafUWwjaV+aAzED6qi6Oxa6X7soUpQ2jb6tke2d+DC3IRHKs62ynNO8vayUKplw+xvVI0
Dgmm8NajjYj77G3KlmlLIMIthdrJ9IU2l4Fn6N2x8zSkdjl0kwDL+13PbEZppE5MEI/oJW3BXWUq
yWMFwV7+shZeYOmZdkKdGLNH7M6yqjp2DHL4ZjW99JOqJTGHLfLNaBjERk5meuxX76vrjdUxsfpv
nUcrMxXiK1i1KVS1hZ3wxHWj9enRhVV1mERpBFXsXmc4LSO16NWo9BqdxWzdCyI6o14ZrsmSP0zq
oNyLNL+TvK+nWFqYjtXyip5rjaRdoPVjY22ppOUMdmStAwJ+qJQ4BuZp3Mzby0ezWNByTLyvDx0r
T5st/7iQejGoSRPq3Jz9Ts8kegTkkgsZWiQtLirdgLsi/Iu9dv1QYYNQnsWA4AIujeOuQWZBpVWZ
yLMCgd5SlmbI3ltbDigBP1jvO/z1fZ8/FKV5nQsNqUdjacZOpy1tEGX01fflXRKgTmt3i9leIYgZ
0cMno53kp6pR5cnZZAXTJjDoFkWgNagcafvaUswnxiSCo78EckQPhzxhEypoFSemWyj2C/a0nBEX
goZZ9Sa46JvMwV2n7FSp1RAgxwmZjYpoeZdFQG7cD5tUYljcDrN9p0XGu5KighawKzqDN6hYSBJJ
1SR5Mpe4DZy8GvHIFeAdvcowD9m7WkNdrWknmkkTO263VWzOJOPcY2FPwxHZHgYVfZk8d8fNpUbW
sDEB3CXF1T848FrXgoDFhbB3srJgZk9H8EHTGd2oclTehSYqS61ixyrPu9UsWCdYx9cui3B/EJ3o
MtwLUmOyAwAd6ueBHDnSUnI1v3fTvnsgIo7u1bNhsTTIx/YACGREHop9wIiOQKYr5IxYZumdzS6G
hqaEIRfEm66mepfYlJvaZkXCE9mDtTdGIFg73Njoclz2vHw9sI1hk+0k2abgUTJMJYZUqqu5bDg9
KqCO3CYbqa65yYCYCOWIGVV8acm06YTad83QUEAZzoCBPnN4ryEjK/sM4uer6RC4shBoUdHgTuy4
y4K54s7rizQUIxlTsJTBpIwAtFFg2ml1C0/CJbOwSKdwtNILFLk28jYBlNikUKTgoYqqDde6H961
UoNVl3uztvsQvYFxct9VVQRLLN+Q+qRfPGruj8henHNspiixtowW9keUZkGcaIl3qZh6+/riPI/b
ZnvZdtx2wra73PbeOuDPY68va+9DbLE/G605CxCnLahfw+EcKHXvUtK3f9cZDBHJmmkvnKfZKROK
Fi7Mep9nhNqwV/rKiSMiYlI3GNWVuBw8SNFSj8bDpDVGaNkCexFxSWFhZt7ek4wvLTnP59WZxXWB
Uf0wOIxmmINLP7cKHQ9Wm74snZAdWoLGBDvRjPau1do+7HR8dlUj4TBD0QhxxdiRPqvON73W5U1L
RNfV7db2Q7uZKoGsN/kbDrvh0avV8jnRYDwEyHe9E9jc+JShJT2h/Osih8/rWe0Sm1HEKKB5wGrR
V5VvsJLjpDlmGy61o1H747ey0FUQ2QcIiaO5qiOBGm4PTBXelUot3nqleCSkyIgUtQ/HtstZnIKm
yPNqvua4v88cEnPAA8jD4szbwICTzyj6zEfP1ob0+ziPTK1CizIv3a7B90/FQHJUm1GjlCSYUUBh
a0sL21oxf6YizLrJfptHBEZoelNyQMHTX5BoSSMSvdlE/+3//70lHzKDv+v/r+9p7cFL0Yw/tf/o
N7cv/K3990hd33SV2FugTpr6Jlr4rf1/t8aYWMpVncXUz3u+d+P41t8DZFDBojA0+K39N61fKJhV
gz2PTj6bygrwP2j/Tefnzdi2k9pYEyw9dNZjpvbHzRhTq3aABa3frBh7knXPsbmMLDp0lY5suCij
SRxzxVJ+N7tQ63bIddfPJEzbrAEy7TDMrXLDon7ilFCqKKH7Yui7DpcmqQ9pb0wnuLNOANyAc5T+
6gPXKZuiOmHSnLmb0bmyP8xozD/m1C418h0G3FrbNbtqwCBqY0Im5hQOr05sOTq1OTb2eYfmiJ8b
r5uVHIosvdhG1Z/0TaiVdvG94EKXQxOwQ1U317p26AZAoy5OGRIW7JNmMvqcKLHSpPs2sS8Lpryl
EZv73O+NernAV0s41RELzOprqthkvJaDEhI/SJgFkcR7vAPkcyX6fhPPfUJnlodDW2TBShkCXe22
p78NyQAAJaeP5IU7FY+pxWlrVDbfv+Ii5p0yyc10PQJ2puzBSUDuVZq2EjSue2RuLJu7tOU2G/Pb
fvFUFj3FGqKb13YTQyHA762Bw88yyEDHWyvQ34OILIcTiaWXVGNCQnbjg6dW27jD2XsVOGpzWzwA
ydot7JZ8bM1qoMcqWWU5A8t0eQImt/jzuL0IODjBiIk0AKSb+D23PXPW6Ws1sFWTkrUWxMAzWunF
NzCYN6sD66dsqf+6OgBVouwyBk7IK+2DF3unkS2E7xY6m6o1Vp4WgxBeYlctXJ94YI1Jykg3E4/1
RrUcdZL+Hp0cW/yAwC1wHPBqjGoZnwwK2ZpSNYEWwreyXGjok43bHL996JGX0crWPHcKntg6rnxI
K10wDb3YGQR/Upk4TEuJ9ixxWBR599gM9pMr15tcF84uwSUcKTXRr5q6pnunrV5WK/+Sd6O5z2lH
SIcXsLCYZZ/A1H434X0F44zckM/ENkmmr+Mj4fbJvdfk7ASSYtmioWm2EwpHV2MmNZR0HqN17PRc
+7KAhOc2Hc5SKb6uCx0HR3kb5lm+HKya9IB1rdnScC/7+KK6wEla85Cu1PJkYkhSAvh3FLXPyjCy
8XQkwmMafAqgpduzOTDDBvJoZCN2iWIj/9izvb/UalpFhvt1Q/mfEF12vtXaymPJ9TP4E3DOwCmz
7KGaC8Iy4Nxjwgby2eKtf8TY5QYwUouHleYmGIb1Mox9GWHNFyFGWTtaC1avFuaAsJbAlkZdUe8y
u19pWooq1Aa6yon7PoBWwEbFye2jRtSrzwqGBkxPAADO+nlQ1ClQCK7/SGvKu+jGBoP13PHthAQB
C9onkImGMEArVz8CXYd6qWi0guDnt3wVWtQJ/ALO4vpDoRgLIKtJPWnjICwqT7AQvlCo12huBSSm
yvYnBnahQcJVxI863ThsjvmDyg1wYuB+hX1VzOJrxsQeoxmaxLnDrDO5sxI4K+9nuw6k2QDFBKih
vsmYmkiKxjptbj8K8PGDCskHSJp9cldQ+WZvPdhx3oUCRW2YelQ8qyjtwETHzEbUe8W+/pDBXIi1
6a4EI7dT80zbL5nyvTLXJSp7TPejc5MJ/vzg1Hth01cRPVaDdFd6n81mGywxO5TUMdydZmYvHTET
TBdJWmdXd3BmisKycLb9Eb2ZprpLqJPaEPRQ6Hw1sfvLojvRVOkvXkc75oJaoukZrA+xniZ+5RAb
sQAs5FHD5919nwcEW866xFerz9lolbAakLEWUV7qDPwWwA/LWKDJ8ir3kDLbakr9i20PNzla2uNg
ySdXDPjSgVDA6zbs46Rm9aPnzZ9KRG1B2zrf7VRgeo7Zc4ukfNS16eyYY39tXf2UNazSrYbZYAmN
FRDZXZmSAREblETo4t/6flJZooOnstap2ZsmvruYejDsGCjcLKhT96bsXZztmPFLpAaDQZm9uN7j
YgKILGvtvNpsY2Z96aLRpYqTLt+x3qYy4K/uBnzKucYlJJWYaZtgoQVVsYzoA6ydWlkfWtZugU0t
fV664Zj0GLQgoyiUzJO+Y9+lBkwz7c9lIZ9FPE0HZ3G+EanFsCQpU7aKo9jLWipRUgOlcqoZQH45
36mJgzXSNLcfXFzaboj90YLcUsUPTb42oWB5Dddc7DjQyqOWKp8mr80hrMpvBiwHzsJpOrrz2nPW
ZD0OwNg+cP5mJ2TZyCoUTjnhKogCevx6sBBAuayGFSWOMCJsIowMzVbbJ07+ScyZxXbdfVzG4TwU
Xb8jk/zNUFrnVNYlXYJTYglobS2yQACGmlmpJ5c5Cl0pN/nKqRr1hIgFwl1wKH4tyY5ksAz0gs19
4iqdVx8kYCTQchJFcCOeRtKGnM1Wbg95uev49FXubQwKHaG/k+rF9pChM7EG49DpTYaNxGltPf5o
TGSssi1fmNdjS7OGhtO7YM/figzHqR5bD4ZZOXb/uZmBMtWn3pgHh8yEhiwDa1fnZaak8Knanvn/
5b/l9b9VXrO5wob0/2vobovyhanoz6X1r1/0e2lt/gIHidZONzTEatYP6ZPUxwiCbfYrjq7qBBpT
kP+O9Xa2/7KR36130d1vZbVhoMWzLFw4uqlvX/cfuc0sa9M//SDHIm2SCl3Hc8ZPoBmbee1nORZ3
aC1trTuZo4Kt0iy5n+YRndDo3luYh8g9Iz4GHCG+WyssentSPqajlX/jMNPZuElcA2vNkNPL4r0y
Yfp9hGZSnpFXZPndCCbvy9xnzmdrJess5dw5jyLXA/L3eoQaWVadEGewLS48+BZzXt/kbacgIiaE
DKPI1K77auExFutM6lGqt1E1i977PGeL4R6gQJGDMnYLbb+Qk3u36JaDfIi1EbL90QwNG1uqT1qa
i5llVNLnqS+HCqpug9C2hURj34yWmo5JpNDCmj4D64zpcCWI4RZXOKm260Ss7df22gwDLzeVWBd8
NPtEIh2QtuBxDiuIIAjKaqLYgPKA4/DYJRUTyKGrq8NAF9SyvJ9MgZZqIi48JtaAUn6eGeRqaayp
r0KUAzDFIs0sBrnkk1voz2oOnsKvpn5Vlp09sWHa1a6uVJwyXBYkqbkr2NsA67K5+gzHEzLXe1yv
KRZhxFDNmn9b42UZLBzjQEutYE5QfaFlM+dkrxcy7q9ONSpHVaA2UgEQ7SBeQipHTrbLh7Q+pooy
7xOE0tQouO7IjlLX3Yxt+F4jqSuyvXZ5AbeEDqucSp9VWRpkzYDizK2KG0gxxr4ZzOrYNETcF/UM
trerG3tXzuV2sEsfFjpqqqpuAsNOk1tL9wj5SUsZ2NhqA3Nkv5vbSXMYVljhfSWqT3GtjO2uiEsC
2ZS5vS1z+2PRVMk9Mr/hTjC8v6chmD+jypYgm5Ge9W0q7/k8NNEyNxl2Gkmgkd4swGJaRffFNOGP
cvQ4EFrmXD2viJ/SVhoHmdrKrUJ8NxVMD3h8dnrjJrbjcq/kSrZSYtI6PbWdC/EzLu2Pna3VH+BQ
FdqOvORE+rSghvSBRjnSbwhEP9aUtiyPx6FiwF2PR4Grby/KInky2sY4eyuYnZ3G9O2RyHOaSWZe
eMwn3OZvmjBxzyECx1UOkI3kOdKOdws6Syj6q3PshfWYI3wa8skkz86Qzo0Guh66araSiBX303w7
JYl+1qRsDqbJYmTMF37XSOn7e2x+9VM/yHo/x077VejpJ63rZ38sXffEb7oKlxZHwMJG4rKSwXQf
20N6qqlJHhPNWJ8nY60qJoZSf82bXj0ra43/p+sM5yRK6UVm3n5HLRkfCEHoQoBPpEnHTv7BK9zp
GdZ3+WnBlfXJEGO2QeDc4lOn1B4AM54wWxn7vepAb/EcMUYZiWmigZdFDmC5Byy13NZebZ2EHJAe
1UsBO42vVW61nAtztVZsl8w8srs6ziXirxaDWoMwjE8xcQWp5ZKMlI3KEJhKt4SNmFpfxBAdeF9G
MEQlI1dFpSEexKlRvTrAfas/mY5i3LJw/pit/Ye8VZxv0gJqR7m54QosAVsE+8RKa0hC07kCDnGj
jnT82HLjwMmSo2cOzmURfcejMQ0fVkhOgdWrzas9YYBvxdrcUeqtX4kOJORHQ9jP7Fy0QLsS82OS
mpZvdyWED7qMBX2Ul1wY50yfRwuaA7AkYKSV6q8FPTqmv/7EpjV5oWbMvpcCf90wdzesQ8U2ApUB
2zDjWccOyCKKWFNUl2K50eUGoi9s5uAj/RFPnJki4++o8XosWSl7Rbe5L3K2x347aoSGT1K7zkNG
iFsZZyqVYSVyedCBFjw0whxYFyXC+DCPsfu1EBUB42Sr6IbvgnZDlZEuDwQAukC6autlsghT8giw
tCnKNc45GFDyLtHquKWlSdkMCFjGDtztx0Vj9eMkZMDsGI2LQDMstEhDhjCxcmeCruB13iia3lwJ
5Sj4iFpEC6jytePOe9DoSrB9xIPPX5r4SY5cibALbz92prxRRnyvjG6w+De99dYo5res7fQbDYUc
uKcOp2/pUaITEs9DDilJ0BZfPKMoblK1wT+Wr6+pilq8U/F9mVJ+bNT+A6ACxgustsAro0DL6GWj
DDnOXs1W777T+obhsQ5KyhzEcEiU9FoWcxLREcT0Pr32iTwO2ny2WBHP+2tO6/3Q6bg1Utxlj4mD
4UNL+5b0MVrZvo+t8mKRz4iZo54vTU1cmyLkQghGZY97E67dPZ/cKiApSNxlJHN86ySdLUBuraTs
Md2nxEbXwk+IbBSEGIsphkN0ZlZ1V8WKFZU6QVAa3A9fHeDZsyjLbpQ+cUjZqJv9OMkpMCc5ftah
IAelSwja7BRfxkH7SrRnAdlWX29mUSXAKgaR3pkuUWz10IAfrtB3YAIa3jTAK+GEXuBDrtpWSO3f
h03CGsR0iRgDbBN/oIAerjjGx73wmKQsA6w4JKKGRjYCGYw7tMmur/SpchTTmdiR1Ldq8bVHR/Kl
k2KKEuEW3yrXYYGwApfi2PuSuuX3vsiGo4GZ0VfZqQSdxf8D4OvtFotpEfJ8drHkxgdzpumRPmba
zdoq+auXuxZnJ0lwowUo3Rzi8j4fS6jvBJxEOKa640RBEk6ozA+G2QyRI6m8FBryPVlN8zmrGsJO
SskEaNTY9avLOvo4pObQcIb6dbRE5vOzP6L01fxpSe2DmI3Oz6zLahLlXJsVq6/W06NGs147tb2f
yOzcEdSYo35Z9xzRyKMM5VkDLrRLSTKNsmKlwijZIhRqc3Xa/t5Rh703dPuVcR09YkG4XVo/EBZd
nEiCSSI8Z+6uY/K7IwhV38F2PA1rmUSxWV6MSlEevEGKfWlP3oEABtZ0BsGuRX239FkajZXKDq9R
oHeVy703T1oA1ogAUTAxwbhCkjERC+ysdEL2OBsrh7Bj3Cqj1FFrKM7jSFzWYc1RlnqW9h2mtBLS
Lle7rAKBrWfsPVDVptwHxnQvGHS/ZtXShY7Cxw9S/MHGMndvK/DwvBGU4mxN2Pi9djrKqvcwPiR0
vtnqnqpxuS8z64sZOx//20v9W72UY9t/u6p4SJtv3/91HMqX+ttPdqRfv/B3paL2C3ZLnUWFjenx
133Eb6sKR/vF9WC0eYz4KM2REP7WTZl4MnV0g8zO/9fG9Puigr/OtNR3FAjKxv9gSWGof0rtcrFC
qRhEmWvgb9nUkD+aW7o+mfrKg66u8Kju8iVtKHM4G8KE2OQw061nUc3zBTQXYtqpfS4TayvAcaM3
E2jxak2LoKVo5qmoamZr6hP+TBIF27LLo8YUbrDSYh17jRBYE3x6lC+gxt3BubblTJiq1O5yKfoX
z6guWPAuhiL25ETEwdhb5LsICBDlPLk7WrK3SZ2yK7MylMdOy0KjJgZbVVxkChZsBTyI7JPVO1sb
GDX24gXltMSexyTGxFjZj9nbsEVIVsjWQqdxr44h9wLykd8SouwVRCNo8wMqDGQS2RSZenEBjXmH
/u7MZIhOJVd2Ms1eiPhuggbcv8XZUs7aKxGbz90yRByCpd9XqfEp7jbdgGvvhAoEqEGRuasVEmxG
47mYyxeHSNZIZWGr9sVlewfGishrZMlveVsr/sBiIjK2sFqDwFxcBYylCAJ4TAzxsLW+Ph6l5NiX
3quICzK5U/OQJFBvUcsf17KEfiEG3hhVRW+YnfR00hGGykebokW05nNqFCfEVS99lxM+aF2d1KBy
IcQ0NHlBCFRY9S53ZsnvajHGCKojtnOzODEhx+OCX565DrWo3vBG6Sk6B+ZE5JvoahpmBUnZkzI3
55Gs2jBRtvcyrV64DUn2QHuzG1m/+Nv3aklGDglNuCOL8G7UATul6/k93FeZ1XPrNIQ6F+mbUfLH
LC27FIU8I8CyDhDabNoEXmFjLk/w17h5RrtkHmkoAYt0xnMZEpGUsMGbnqQVWpmn3iR7OrXkI6v8
QC618Ou0x8DQkEY5U9AhgACjtZ5nPdmkdX2G/dR5zqT61e2MWw+zi28T2rjo4wEdSH/Acfy4EpWS
AXPlg2ocEqZnMNpclhIjPgHAKme7WdAvAL4CIaYZJ8/hkyDXkZZSrwjcGdSnOtFePZqIXSV7xhWQ
cKnVHrt+ejRl+VapBLKASAWJXMlHIyZToMgIUKEXhMxpK7jvtYyKb3vftdqmEzSfm67OI9jY19Yy
HW4tvo7XyQiAMa4w7OcM+Qe3CR9HRZNXBJPtFwBvHpnz6RJQmMz3xhakWkoifVmiAeyHJ3LotvRV
8j9mdMy2e5SzgoMgXcqQMR9iDKVdCPfAPFul3eDrSmm8IhX4ssy9faO5BfHA5ENkrOQQdLR54FWd
EZBzJl5ip8FZQf8PtSU3u/qpqOOnStK5B6s5eKQcU9HKNL6adfGFzmn2C1myzLEXH7FK0I4LQgZT
ooXpUYmzKkDdeHKbMUdxiKJVSe9qQt1C0JpPjUJNOTA+DufJepH10r/WtT7xVOZpSOwXGt8F0e3q
2VHFpYxmt4nv2Chh+aj5+K+5/tpgaCTVoWIROqu+LXWkRA4XND9FvJtAG+IX19hrAki6xSmJEE/n
Q7cUzrOj2NdJ78Qxnvs3RfRnUkP/IV3yzxZFD3sigCEefSZsf1Saw/w3J2zMtMqzAoyRwCHsQvKa
Wd1ljTV798O48O7XWduPTPQ/6dphtXtcaAaWT5OwgT8YIj1TTLW9ODX1PlmzGHHIBzJSIMQc6H//
nbZZ3g+zPtPdTLes8PlmKuki77fXD9ZL4TjSyOO2Oehj8QKPBLYbx3EOiNc3IH1QyotF/VWW8RMB
/sdX9/PaHi/p9j1dnc09SZbbP3++EROj9lIXINthQVzESHt+bCQPtoIWTGx51dvrLUsWRgOn29+/
XONPuKjte3vQ1bEMWOhh/jDbhMstVhhA9WHANRnkNIV3C1Ck7bg4501eHAhUfxWDBPYjIL/n88Bz
C/UbUCLxUViJk3o9TwluQjYLB88juBxaYai74ixsjm9mtK3PmAKZan5BERVV1vwgq+RJtdIqsKV5
nfDlEyxECLdFfs3nhM7BN12Oh79/pX/xESKpAXmGZmukNG4sih/LDr3MvKrRTYQM+hCZjXqneutd
tTI9+Ifv81fvKNqLrbRCP/Gn5FdPaK7kP/JZ9UrzOBA3v9BGhGrJIVzbHlpCtyApWavuy3m5c0a1
umdJBJ95Td66mXN5K1VyNII7TZfnRIH25InpUfHsq9HP+9TluLfarIIDAZ23k7p8Tix92VeJ3oYy
W0AHq/3wUBfySfZc+4TNmCf0GRXrpBFmQ529xRkr97ogfbeXbrOXSv4WN+uTm0zROqLFlK1xSBfr
kKZ1hjx1jfFhyTPLxtLXp/XOWaAtwSXQQPUrX3p0/iCNqLH+/o38ixOGyf7msyZaA1XNH35hK81I
ZypGfVgFoYGUE5KTjUmrvYN+evj770WF/aen3lK5p1gCOZ61aX5+/HCgpkNSRtzRwSrmB7Tbp6r5
pwPz/Un6w8niAIMz2VZoukeuw8/fA1MrIWWqWh8ab26jIZO4M+KVbBb9la3csh/hKxW6efAU/Spi
Lw2dujwxXv2Eyu+ry5AeUtDcs8bLjQMQRS5Zj9OpXaqLpiVvpMNDdo6z4kByEuJkFopMhdbhpszs
EE3ORxc1IyMENzkSoYenz6JuIVUX0zFCikjviUA2vE7fAwBhWa1nbxazwl2XFZdZFjjBk8WHL0SB
iiBVWjjEiblG466OD02tE9BkrOd/+J38xRPL78LDbMA5DCBB//kNw7eEbXOp6oNW0ijMaZX5GcBZ
1J8FrznlHQAalSNqca+VZRNaNfQg9bXqdsz5LMcF8YYkFkQiRjw72loTTKn6LPLWCFyCpDaW/HXT
pPtkSF9TT88ZMHIStY1AbZQvT0QjvK6DuiPh9YM0qA69jhfcK3JfpOrTQiGGMyBt90Yp4PmJh8Sy
N9Ian0+z5eAb7BmfuIKNpIpLb69b65PX9vOvK8f/9+r4i4eEO2P7nwZxR/8ja1AkHWouMdcH4dYB
JY7cYUTZe6Y6ER+Z/MNvBMDBn5+TjUbBsQbqF/fAH57JzjQWA2J/fej1oQ41G2GWG+enmJvK0/j9
rNCgdivZnjvQsyPKSSrApLxgyllRg2Hramqs/bCmutCzwZxk2xC5XtyvQ4H3G79J6SFfST2qfVk3
RmC0w2uVrw+yXM6Vs13GfMwSo3gh+ZAqVeh+vqqXbsLaLBvdp1wNZ/Bg0civ9L29XE1poC/nD6Lu
PTEq5ytaMUdtPI27ch3To3Tl3XsTFNeS/fVYwEafxGM20ki6RYJJp6PVs1bx2I8JuH4TuL8xA8PS
7jolOxkG1ZrmTEFWFwsrDyQvFf8mnrcPZDuB/TX7Idweo0FaUGDEo51sDYRVKDxP+APKjmpJjfOL
ZOQaMFgawl6xnrvc4hEb4+7Gs+QrGuZATLzBrK8vGYBW35OU4mZpPufp/CAME55jYx3mujphKz+t
QI12fcIDPI7liaYYfA43S5ZsDjCeDluMF3BdX1I4uadCsxhMzwHxc4u/NUZsXbK9wA59xmp4LUfz
WUcc9g/3sf0Xjze1jsUiz2KFa2wGzR/PXEQieQccqjoMzvKK3ukB2t2V+oI3z+Kx3uqv91a7GT0t
Gj0qvfdnvk7HaBGD2IH/fq27ygiwquehhwTQnXvDIawu6XyILHXoyWk5lBq6+jkjN5j8+SzEh5y8
dkrpXdoeX/yacC8y4iJanrPcXx3jqiucMZganmaDckvtjdZnPTL5MgEPXbpU1gmNIfdhaqBewi0m
4DxMj+PMCYpC8KFH+4h2qbzM0/RgWlO2b0pbhjDcyHAT67lKxSMEQlJeNfwvVrO82gOBin07Pjh0
B2gg7evMJUKTOT0agLu3an50fr9f/2sG/iczsEYH8cNV9Ccz8IdmGtN//VkMDKVn+8LfFQv2Lwyw
NNuigLZAp2yqgB/FwHRGBplQJobhDRHz+4wNxS8MXA9KK15h1lz/pwXWfzFd6Ll0AZ5mqxpf9B+M
2fQN9/tjSUNSFRZlVdUod+nIKe1/frw87ARjHHfKGRDifA/8pQpXVGvHqlyLkCTEIVDJF3wwShsI
YIM9QpsXj0hUjJtJ0YjHpbCrszHo/8PeubXHiWRZ9BdRHwT31yTvKaXukuUXPtuyuUMAAQT8+lmo
qnqqe2Z6ut/7zeWylJkkRJw4Z++1q8hqVcBdaY7uBtVsHQEEAQYBfXxXqOQxoVZ06EFsYmclsDr1
6zQU95NwFDqqhKECDfuN5eWa/XldO6sVBOAUYCNapxRPqoZqLqXwOWEn+DumsX+u7ZA4Q1852xkt
wodpkKkb2C8cR37ZEo2AHw8Pczirxxy4xqGdXKfe2PlQPWZQK8+oUCFl+Cg0NhrS/YHueLbNS2j2
8+T5pyrR1S4HAgs7AZOZ6gc7IpNo8bYJl/PaeYbQmwljznbUGqCQr1tOmthb5+NidubOlE7MuLN1
b8wuOJaleJQmXB6bVeqWLKZLHeuK3Yj5MU5gIIwpQIq2DeK9MmUVccM0u6DGBNQStrIBcRAxa8XJ
gdHwsiin2Puu4Z8rds4obmKYNY4v91okGgFVDY2IORVg26Jcnlq8pttpTl+JmhMvtC29k3YwztZW
A1W/b0OmInYTX2U3w5wvG4gOYbTiUczLWMf28lR3jOKGXTY1gfGjKLVFUQR111jwdvc5GNiaVLAI
jaaDA4eoEbVB0zI/tnYdXMMkNA3EZQzwcXOPLRuM6Lsj6z3RBVUN5zyzHIIcK7i1BmccRaaQgXFi
Eyy9PdJ6ytwbvCNmlFvg53ZGsdBFQINL1jUD+uJqzOSaGeylWqNjb35XazV/iLeK37Vc/KJV2SV/
13n5ca08VF+rAqxbPtVgYd9kqzisU02XTw9wcisyepvAJ7zbX8Zx2kMSxjJ2cBbZKeYxn3Dz6ZN0
bozzij2Hi19iPRXJJxKd/MNPQnrxOzB9yuoZfDqyPVjq1opVbxCyP2B/obSZP7nryOphsBcrjj37
JLMbQ09bDseP8Zp+stvFJ8ddYf8gDBiAF/Ob9sNdkhYrKTqZx5oxGQFmvtsCrsVf8xr/TorPZ2FF
pLiZd8s4eSPeoJUrP7QpHSKLVPfzvILn8RQb5Fz60OjRic6wW1dGPRM7/VZ8kutJlLO/tivOvlzB
9u2KuPdW2L0awd576UrA5w2Yt4vZr7AMAPl6ReVnKzTf67v6Fe0rJH2/Xan6DLIg7ENI6KA7gd1P
VwB/IH1Y/MDyfLSACmSiZVhqwbYHuB+3Pgx/Tivw/K1PgIrZq0eAevV9u4L/feCkqTW6d2E+Js/x
ZzzAZ1JAu4YGfK7y/9kQ/78NEVrbP0Xgvc1NldXJX6dNjJXWn/ljL/x0vwBi8z3gd2w560znz73Q
sn4zmfj+ZcP7760QKMaaGeOQWIzGjg30z3GT+RsnGg7+JpMiDDMca/6NvfAfDvdmYDK5Yt7krodv
qBhrIfqXlh7iMisjD3i6DtVH0pfbtPz+l/Lgf+lOrlvpX072/+MF/qF/12m7rKTmBYLcQ3LGoh1+
y8ZrFkZp9fHPX+rz0Pt3r4X8EOqcIFg2RCz3j/3JmRTA0kXlf5u75Wyi5akMagNvBrkhIJB97T8z
F1Ig0so8mPIzlKHhsE9Eg2ljlKs+mt9XwASbMQfvA/4Y80ADcPiZATHMqhuApmt+oblmGZZw28g1
DHJzvnikeMXPc6v2uSAHscdQe5/T1YOYnMdtrSKcfLgm7DVGUYweIyF0cnaotm5ZtWnx1IYiGTtG
MTUQiC1vAtdr5s2i39SDOHeWzF5mXeJRjduBamBE1Y2QMUMWePHZeLau9vAIWoU7fYVy5QGATqA1
s8d2iA9cx75zDF8ul1yFqfE0mYiN6509JnHI8qmKXOn4ALw16w//WTX+lUG1TTnMk/R/i36ff+pv
/d+tGb//xJ/1s/2ba5I4HRJODKDXXoOd/lwzTA9ijiCdlSc/DMhA/Vv9bFN1M9AWVNWMsJEQ8yz+
sWgI9zdiqeimE2/2hwXv31g0WCDW/tJfHjU6HK7D6Byxp7WKjMXatv/LugGjwRjB15mnqRXd22g4
/qYv5x8BwIArhBh0egbeL02r8NGfgtu+l+MXb8zbJ7gzTy092PMw00lf0Zu3cMyM0xzbXnwYmzy9
H+rW+Db4K63Qa/CFOkHMPM91yRu/J8xxth8cJytEhVSvtPwTtvpAXBkwms1LX7YCkBklU2MfsHZJ
eYsO0vRzLPTTQrwiMmFVOZs4LnJnvxCz548o5rqufSmDWqGP9OuqtM6YVjzyp5Diqp2fmuTFA/sQ
8qycJCvxvJDGZJobsAYz9QpNGOvsNzPSvjnpW5o8TKfQ8DixDg6B8MnjBLLlgoUraKXmz/FsGMNI
Y6QY223auM23vI6DjwT3tr9dRK/7ljidxhyZLfcEIz7RcyCOSvEW+kNBL+cSmPayOplC4IK5hbR5
UiDq9yOkwnG3NMwstkGTH0l6le+aBGjQn7WtgLzpAFNO4L7Po+uwHCUpIVjZUwJfgS9ryG9bUTfH
XEyveYP8NkdqvYEugvdwSog9aKskfcOfPSW7ecxOxJTfNk53SVHBvvVJVWMz6u9tvLp4BscQF0ji
/WBpmbCMT/A0XOaRIPMLbZ8SXbzqERvkjMeGJFPne4LNZWeTg/60BAPLHvDkw8AlpcndbFwfMF3v
p2ipRX1Ajf44LtmrV4pfDdlbl6VvaCcWyXWB+o7iWb1jLz5XY1MfCwXZ38/srV4qselnBKCSM8me
FNT7NKkaUkmLV8mCCKvaaLApjz9RJHm3lbfE91OI3BhhGuyBYe1a4hIs5qE4OKPzyf24E7kNxGlE
i5ygNITGBNo9HsruNlCT2LHwmifE5BnYyMXdDEaSRkvfBt/RLo6HanSz70HaoislZnEnW9fgvDhD
JMqTn0QuNHeuQUSjyvRTDSuE/YoVnbCj7FgXCIHhQnobYg9wctcuKDUOsSfWhXTfdSLcJ5XrRG5q
hIfRm36SZVqdVIpQAqkym0MyZAAMdfa9QT8WjW5dkTqL0A0TZb9tGgBHHLlWYoeB+dAcS1CBPbuJ
0M+WW5sbMm1fjTI+4dyDWNrT0XOV8eYSmLuxC52f0xatiIGk4JeNGPMrxDpOMjQ8iwlKDPJRnIzD
bBY3+O+Gi+cpnnhMOC3mgcVA7eAxQBuDwCJvFjYJIQ75CIBkZhQNtc4cHmdrnPyn0imosU1BfjNk
8Gx1Snl7mk7BLiaet+fIMeTPPRwuFJsWtB1ySQXNS8jV6AIVr8aNhZKYXumPoWztyIzH8Z6hrRWN
I7dFEo4laRdazx+tZFHdJXCkzoPKaoaf0zwh8+TWAtI5e6aOWt7tmtIyqV9W2wK6S6ZY7j09DOkv
qv6QZ20KW44AZiunK83jHmwEdwtnUSclhWeE4ZLWYYUAJpCIMQ34Q4KzSlvQP5tz7+CnDauEplXb
mAlyNRv2Ofi/BKFea+8Q+5YHsOXZRgTLFw397BX4jL6WuQFTsngTSwbepSRcuGrVWRmtc81NUWy7
UuSX2sg+CJHttpmQ2WvV5ehN8f5nt3Q8gWxVJHZsGRzQ0a3iF3TDBbo3aMc30imbsxVi9fDt8WZE
JfxInWk8FU7vfxOVm9EqgXG7VGGXo5pJeYyReJNd3dR6P1Of3Xox/GEVq36bKKWuZZ82CAIyUm0M
cz5061PLcNR7INjX3setS7RfW2JZxRyGsyLjoNgfJ8tMAQauQrw2WIIN89n6YbLn93qg5euMVfiD
dvyDrx0EfX0BNcMO1BdvXuV+Jqd0YY8np7QC/BZEjm+UJRXjPsfZ5YYyLjNpL7DKEBjW5oI9fEU0
zEmw6hQt1oNgvmZoP+8Wwxxv5yzMadcPPt1ulIa652w7+gIohiNw5YaO3piTCKIwz4eNtLrDbAB6
C2x1Gw6sWky5qFPxEkWm0vVJFQ45wlMHM82aHocAo2URNMWuWdWZfLYQ1Ys+GHMbnjpzjEGNaHPj
e2H1Y16VniaJKtGwqj8lhjXYpqsklCoYZkSW42wO6MfTYgq3vWpPBOnhgjHkL936L1XmN7uFoere
7CU+0pkcRcOhMZPWGrMe6pezUbQfY7HclqBJsASUBPNMbhuVwq/vOGWY6L/5YmtzzvfTqnJdVr2r
sSpfWwlYHkdNFgVJATUy4DMPBR43URWsd633dVkVtPWqpU0L9VU0RXFxZYzHmwy6TWwT+CE5u99w
D/SQVZDiTkXxi8yOcK/l8jWR/NbiU7Sbz258C0wuFuQosfSD6vmOQ37CUay6+5gQ+Shddb+wi0c2
dxzbnpkQGOL+kmH701FZuS9dCoZRO29VNxCCVPTtaxnwq5YOhwvwHPWrGxxmJj0yNodFdOOvImQw
n/lDKBp5Mj/lyQXysQnV8lDF5pbFFEM4lr032NtsGMp+yjIP20pCmyDXaNQGLyu/k2gkSF1CHD2A
Ddjnow9CJTTqPfOJ6oZJF173eXGi0Z6/9ynsnJHe6WYKeQ9EoBfYt9vgtTfFAjMOpzS76eojT/1B
11wwydsfqfrfeewLdaumOoB57PKzAP+eyKo6EVs4RcwBkocB8+G9Sz73O07mJ9fzpgiLwNURTX+0
yT/AJpnmEl1GzIVOs9R5Cd1iirRL1Musgp2zxJ5Y2c3A6YZxwm+wSt8zb8RFmjTiw6117W5nvueN
kFZzN1qLOoJ/8o++doOv5Gqb70Th/MhlrO4W04bCOI7peMylsu/cyht31pITZw8lgDYr3n4kWCMd
UsYk3BFm9dgGofuILKU3I1ZNgxJDSBG5mNR/9Z0Nv4oHNeE7Re2yAq067yCl5fLIwAJsjl0fEgaJ
1cDbzon9hIxuiOjY3YCSz7/0cC2+E4t4Lqc0XtCH4B1uE/sDg6f7VHuZ+IFLBL/V4nhhAadn0Cf5
acnIijQnjYK87x/mat6QnzaO1dARs3jejqlRHkhIvcfydoFHpvztyHagj8xEcm5nb/Q/4sSvItQa
/l2o3OwN5IJzaw2Zu8XnVO5cGoQMa+VChlLrV7tG2c1jZzvQWGYuxVUXImB8E4NkJH1qQF/dBdjr
R91jiFmtMYnVQd3zscxYq3lG8r6YwXvGIScBpzowWM3eWM2KN7a44Us5afOJUyQR9LmfnUx3ouKN
W+/c1iN88QyZBqZU9KSvicD3fxmNudqES9qdmefzQKQmOTmSlttZtBiH0kpbxUY7tdziSjN3dNe6
B7Vo9WaClvpwmVEeg74JL02eqzsnSbuXxna7guevIU/EbiEzVS5uKKorBstwuJuc40M/4TdihY04
J8FMX0Jpr2BJOY87MFGquDCUqKpdsNqxpjhYvC9JsVq1xoBYanhhTsiD2GHomjtCA3ZO4XhXzy7S
99Gf4EA0/vBULvVsbfG+Gbf01LP3GObhvosD+KLVossTxi1zCzIrCTaOA5OYdB5caWasYRPyT4/A
zzTRr+ET+CR82nU7fK9XfxvQR5SEakku3acD7tMMp6qxembshzbB9MVhWl1z+eqfg4mdbpsECpQ0
lrLfuB359tPquysdt+u27kLvPGfstxtza7ip6gXQncjr4+Dr5F5IO54fAz/vmjudpLQkw0SbrVdE
AY5NioVKpuG8BhANQsj+g3IzC4ZkU/jt5Dw1YLWLnmVsppXc9cc8TKtwMxHCuVxK7RgR3XNrhx+y
7rZQEllHUXOB+sQJeVSp576BXEfxt0yJ9I9dwbP4PfSCeGsaeZzcZOMa/8ot3OWoqJJp64lhREJF
e5fVBxb9DSZNeRyAaT3qVnEWIE3ssLheuh3VDNFi6uSp457cDsrObmQOlT4Wg/+r6hrnh1kXtGk7
oFjY/iv53BdhnL0jCh+iigyxW8XziABpWdYg1SD4SUM7OXokogJTUqTdt1nnvy75ZO5o3SyQOnoQ
Ab3ol28mhfVlmiXqac7HjS/NQ8OvPS+iVQ9SZvJLqp3qcZosl7DQbIpE5citm1rACay0sndJgRYA
wDnVQbvmeBV4vjtSZq6O01bk2FvOS08VuVNahxFRWPkuYa+jOMeWpkWndkPpnwxZj9uGg/sjI4Zw
3xWm+OZClz6SVCA3gMSBfTEg2vhZkx6yBOpk17jBjZ1VHl9vn07fyxBHJ9axO1un4YdZ45PhnTBD
MEUkhZiPrVWC6xiG5Ab1aKDpdjvTjvum3ctQu7sWMDQqT7KFNjjsEOTGANtQgqWcRoziK6MvuWlC
vzoaWWxjaWEnqSf4eAh7VB8ZpjFjQbHtPRHx6J5D37hT9jI/ygmMtS7KW12Qlu4mNWExyWSUO9DV
6U8pPec2jrOMhbZNjpAVeXZ7Fv6BEPu5hE6+dCV2J+Z0bDrT/ACxILyOOiG7i9jeY+FlkPtLkwWz
b5pzZlr3QVCNELt7TfDEao7z6xzrHAwICrs2uBZG20W6MoudVcbOJi9D+x03KYOwqa+rqMrS6t2Q
/TsWR5CQY3BwXA3Bp5Hjh6nZWAPE86e5IrTO4uCZYTFRhGPXyWqStek++AlhlUv5jRzydDfybW1E
rb8AfLykCeEBS0tCX/mlzxlKlmIwmx2Qf4IAtW3viJaCyZCFhCpkvfutwM+6qQhDiKiZLTNaOeYl
mHD2vMTR7Q1OtJq7pfcPlln4keic7KZMkuKe/oNpbgcH0/RuJLDz2ivq7dyE/NWu7R8d9PIUtm25
W6ZxOSZ5YP6cao5oucrHY+WoYTsZrcDZxJSqkN0PlWp19ity5EwyK8/0tbZpOksGJF7LBmygavWr
8WEp0mSfZO13zmuUYnON9sJZ8upUD3Ik/gkJ5hs2QdImx+nWJmb5lVLqOQPrF/kwRS6pZ0+ETy8U
jlBRYwhKeLIHo9vW4/A1tFpcBzOA91y81gZLXj46zl56XRBNrh28pdqqNnbb1VscjCN6v9h9XprC
RQJTiEs9pzeZUb8r6ffAjtKnzrN+kThC/TdTHdWJJGuxEe92ClfeHmvno8dvuDUTxKXSqF41sbK/
pKwYMiZ14OEgxcsZGVoOhH96cBVnxWS4SXJrq2QQfx2BFI4boHPotsN5emxxbDaoMOKYthMx64AP
kbNR/FcWZxyNPWyww8eaBQt1lu02xD/h2IXe2qUKFifPgGcW4KUYPU1LRuomOLktX5X0bwsUN3ej
59AksApjzZQs4DN5AnswAjpkJDsS2+UVz01w4g/8r6IOfolEPDp5w+IRZOmZXNfiPLtsrpY9/YgL
OZALYhTEJ3sDtnJIj3TD9XnJ/IJH3Xrt2JLIzcOwPYi1FyjrBAU8cCPf8sb1maDKY264qsecKOkF
S4Knu3E65g2MkbH9Cg/mjNqU0IdMmqciMW7jsKfWKd12h/3xLC1ABZNd+Du/8MqzdGn/4UnrI+DW
IIM4xUWx05LzPj6Eef9hAufcwgF20c7UD62zJpZXs3+qHcy7vqHSA2cXGohLZdwx4n9jyNtfIHDD
hek8pKKlTXqBKZNd1lTWUecczjp36E810ik6FwpYZ+F+SOSND4Nh0oaLMeqlzfy1SCw6ZwoON1Nh
fD/K/h67o/U0BW6BShgnMLLiZvrp9v74xNqHqc5zSdI02+HcET0SmGgSrNhwbksSEeizZJnYdWZR
QD2ubx1V9lG82A46+2wKh52P/Nbf5GZanNfUFitcmn2RzfIbwWHN+6rrXaNnluUH4oVYr5hQ41vj
Vd2db5bGMWfD6/Ca+xpCaN4xyOaIxAgsT7fgU8+d4UCrrOb5O3UWj1YCfyrLreCumez4Fs3Z8MPI
vF9JhwF9w7CiP7e0oR8WjbDAzfypjmRmTi+Bdod7IVJnua4qXbmZ/Ko50AWtMBcrW662Zm9vNZnl
k0Gf6a0UGbmf2TJLTOCILhwzNq4WGskxctkMjqScPc+J+0KF4D61BOQQpzurI8/BvPO63uJwFbxO
AXAVEnHFU2KWMupT+y6w+vhbpfGV5DBmI6Z/AmQ8h3TjMgmKmpuyprXaqjG9UEMovQc+1GBeyrzh
7NSsPxsP7UNOkgjyRJpEZbqZ6IVR01Setak53FDeTY0EjOM13WsnnfaCYiLAIt1AzkPGSo9vljkO
EdaFd6/RoX2dMtd8HvkF3jYg+x0WuiqBCSMNIb+8R1OS1BDv7EFCglp95JEpJ8yvbZ1hQZWy27Jh
hRvVDQkV04yW1BJqxbCqtRJilXmvCs//6nRpwKM95Ooog5Q4GUO3FK0BiXKbxIA7jwhIP7mDVDSf
zEJiepnNgG/CCF9L0ScfboojfVsnMQIAemrzI8BZIvxsHrTd0q4+Y7/n4K0FWzQlaCW3oy1/TZTX
O0YED7NBWb+A7zrLwmOSJgewPlncPuhkFG/5qmoh6ZQFe+lc675vGyvblO0YPPY4pKh4u6S5L8FA
vBkYzM522tKXqZYwuO1mQ70V0jCvQOXmg5CoTDm89vZDjzniMTRiji+dFYcXw0jF95mQrbPqg/FJ
iFXwqMXAU9rULKubyg2wtwZ9CtqC6CMeygmn1ZawQwJB7A4t55UOv2I/AUldYqUQs7tX3uTyTVcE
DqguyYkt7O8JXSSW1Zul2IF70M8mWUDnHFhrhAZi/lXKynqPrZ5CbfEU8jkaTOh2wyzZJHnWvg2e
2+wng103aRw2M26pLYedbGcmfX6QxgQsmtbopYu1fxonU+2AJRY30qprQhEYRt80yFdfSD1WEOB0
Vm1Jj3Yir4MwaENAeJBFK6/IpoNjBaRl14+LPOAlcyJbFtwlRoeoMkDl/4XuLVkJxN8+m9R3N13T
TvtBUf3TzvTp0hjp45zmYxSECSAqZhmwa/vqdlDhD2O0LKD5FViH1FWEPC7WLXJxN7JzRNZZa5+a
1Aru8eTp0zS7I5JWH3kz0A1gIJw6BipGiN+qO/cEP9/izC5uAi/8TkIiCUwx1pU8mL8lc5VGwik4
GQQ5bUULUve27eZXgCTx3u+sdCfFYu8MbvRDOsJTHBERnYq+oWfTFPUsaLQR8GZra4vbAhmHi1jX
MJfuPUNGH3FUWI5zx8CWjawf7gO/oQ9shSVRPa4Yy0ftpkRbpWw2cGMbuOrLWNwA9d1OLuMbeqzo
qOYm3VsFUuKwWa5kHvL3ZvzQ23q+m1RNH3gsXsNefLETFmvXqHcZ4uAtnZJvYY29ECJPtp2mNNn2
BmmWxFk1e2EVWGqc6uAk+eMSEO7bOK6LWBNoS5IsdwAg7A00vjfZt/m9lwzH2BBHCit1GBdn/Gpo
xiACX7iNsmFvLlTIGhHwQRLqu9HB8K0K8/YBxPcDybXlvDGbgK3dWg+CaWncBaTcRrEp0lNbgyDH
OfXBzHq4bURN8iPrP4ayBZmug7FOTeCfk0rfIMPRWC/bt/+Mrf+lsbXjCfQZ//fY+kV9S/9uav37
D/xN6QLN1TWxMJsgpsTfTa3X5FsP05iLHCYMTIfR9J9SF5zVqGIsLEF/G1fbPuwqE80F0kx3lbj8
W7bqT/fIX4bVZOXi40KZ//ukGtv33w+rEXUA8JlJDg8ZKy40MiY5z/vKm8JXqPH2qdBAZejBJvLC
WKb/sOY5O+gMefHc1t2xA6SCqLlBCz8M4a7KLP2YzrN7zyrbmza6QE2qNUY/1HGcdarKIxIQZd+s
yXIdSLoNnRcqpRBoOshBVvFkIq97Y5axcRdWzCjOSPDoNEYCokaAjNOfSZGb8KXp8ZT4g5XFpxjI
Q45tNWjHJ7JPTOfJqBufzpyTCmeX5BPMRK4lSo+goCgzeVm2ecmMMKlEssq7FzShXeWQnDuV2TWu
qpQ2HgtZNNVe/FxXIn1eVGMf+VB4TrGJfyfAIUPe4lAgyCrNH3TjXpWmS7m4WbJHRjN8Cy1QDF1f
xXT5VtazZ0JSDBv0KSAq9eKL+pwn4PPQ1S0F4x8suObYXgRFMnm0sCb1NU0KUmnhSdIcLtCtzE8G
kRIE2JpJka+TFukK/yAynQ5wGT5Dby0zia2sJGVthKb+CHki624lJFwSdNhyBV6g039WhH9pRXDt
f05c+F9zoX7/oT9WBd/9TTgef4ViZJWrrDacP7QsASw6n8wKJ8TqENCt+IuWJfyN3QVxCauA5wkw
c/+9OECatrGDmr7nB0II798Sg/vW//Ak8vKcR/iVvAvkMatE7i9SlmD0SOGbE+sYBAyZMKw3QdSZ
oUsfbW6BkNqIOuOvc01sEwChJH0x6flEDmzTS5Ymw9Vu4CaHHTNK14+teNfhfbxPZxaTzqvL56YG
0gukNDi1sXqOR0Qh0Ty030wqoy7b0m5MXkCE1a9CseDIagJZNAqj+3DjmjipNAlvnFm732oTjBzF
MF0bW1LTbJj2h6/Ka4yfhfb1C3GFlf4Z+mgH83PWO9OVE8KuwzIUJDq/kAwjg4M3xvUzjhiYBtTo
AwZTxaKzFWljPBuOK9VmIYx7J2lRo1qlpd5Xq1fcJ9DpanWacUKRBuSglAEMWzUGXBZi6I8YHBPA
exZto8JblzYB+DUOJihvVktmIaTL70611JdkyuTGDRYHP5lTfOlynFKuFTtbA4xhVDLgexUinx8r
Iiww4wGMPhBcK++ZcJs+YSqpc2JRNN5VX6LYwD/6kpp9Cv4FkA6cS7i1r+Dyoen7njYw5ncLYwCd
x2a7j8PVSEownxJ3bWYv7d4gvuW5awOCAFlGOYmVk3x3Eie4IbzdetacSLnKhcW1SIlGeA4Ll+bZ
LCbrOclU029KuU4ZlF2axHZB5L/2tk3rzFc9Zz6bFB6mCRzUOQCkjOZACLVETE5Mby+kdICv+vxj
SYDWgh3Koy7DrMW/m9OKnyFrpyB8tNbyneiQCnm8opuVOwGVqTt4AWFeDqGwJYFI1jbRbvjKfNge
IpwN4as1GIqZbjA2hPiQovUsLJePUQ0j5iW/QdYNBNA+2ZAYv0ldtv3BIXuHpVz3yyVkiMHnrCx2
vcRiZ8zRgBNWsV4UBjQw+1WxkKDB+JY3MMH1SmgaoD+HTxzLd4hvsKmSeIQM5c6dnW8DjYF0S6Hr
iWs8llO87xVYkpOSY0ZxydDmg6wSQFhw3BBJ6PXXpg3ph4eSCU8bgfrBg7XxaABDFw5qfr321g8f
LNgZN4tA8h91k+Zvlta3T45XOSetU76WpVfynWLViBxD8iHiQZj3AaTjm89X9PyBuJHR8OzTVFrc
m+0ouL75lMSvEx3hIMLHgirLmcS4HLrOcr6ZIBGDyCEB9eKZhDe1AgEWAHDdEciRu85DklMkFDZi
81NmZ1jWYm+w7agV8Ck2iV3yseYqCG5SBk1vHExm4/XzXQZsusmxnIHGRpgZeLNQq7nL0LBa17CD
4Aw5q4fi2GNnHWgQAIN+UmAGClgn61cqEDRwTfJ1wqcgn0NB65vL3DX8dzhn+AY5VDGbMZolOxSN
wQ0B/iE7+OTixRs/b7sj6FqLQLlWlr8Yc3BH5p6x3lPWOqZLXCOoDg1j3ObiW5UeolQWOtJ+oaat
CsUCadGbHs0J1+CYz/IdIgMGEpOcloD7tK5IcXRCknwCkiakG8zExRgtjXSB6n+oaobJc4e/2zP9
+JKHc/jKl8noxrZ96xEmBrr4suvlO22InpNYLjREuBCZGqOv/YIuGJFf4j4Mmep/5AaYD3qhPBZl
WOqnwGMQ64uOG1t0U8eH4QLceKZj8OkQH9iI9ty6j9RExsXWDWs6gFwyyjkduj4yk9D/0ZJPZ0P3
aAJ7R4UHhU70hXNKktw52fV6fWf4GK+d77OCDG0z8oLVdMdQx9nBzBQ4JhTOY0AU9BOqzpEnW6Oy
a8ogTSOQAclDzXHosRwb5kxjURLf4xepeOGMB3V+6uafjl/Z5xh2zjEHtf5Ruj5m3mTQ/h7uaH7T
0mf8abd6eoatMZ9khbBrzkvUIZnxAjCne6VY7EmELWg2lgSXHSDgwY7RRnljacRcBGzUezOo5l2d
mMvPbE4gpNvARS/EevskRec+AjU87/Y7rES6m1PsEwMsfOs0LNBzqL1c6OUTbWLIl4L0lnjxb9yk
xTpEDhF+x9TZLUE3kk82t/OZbkJwLSfj0UKprXccB7D7FMHYWzflZ8TZsqadES10UCP5Z+iASEJr
C3kL8gLp3pqTVo8dqwnJafVniBoNCw69E3wR9Rmyhp7IvpEFR8qXWNrN65SW3VM5OfepO7aPswAU
PiW99RhzRHmqiT/ZwCJUwV2L8/qI713SIcEZnYhJX5w4eF4S4b0NmGEOBD023cGd6mZNv5WlPDIc
Xh/86aglEd+DFPd9nyCmYmBKeOuaRTetqXRz3CrzAbFTw2jOx32UdxbGU0iwzIKAu+/KyWRMnMbp
9DWWuiojRoWE4JmfgXiwcQnHMyyn3I1kNkaBNtWzQI/6ngl612yF8MeHNWWvMg15Gj2bu3qy86+a
7f0CaXW4qjWkjybjrew5FGysSUsPJG2sbnqig7ejE4qnGXf2Zda59VBYnvo1Quv8On/GAurPiEAw
8sQFKgj0p6Qs6Mq23Rdid+KHNLVQSa5Jg5SCnNCVZUclvpcR7PR56G3jruuUt+s/4wpnv/qJRVvf
tEtGt8udGQhlanwPMkIKk4rk6FCG7p0eJpiAxWcoIn4KefWNuLg1Y9SqxMSZxoNDuOTWd4Zpx+Xy
N6Pj6TNdo/prNih0kI18iQdpnguze1VsiTvmOy60U/PdAsifk5R4Y8yu82WaaJfwzM0d7fLe2sVG
ml76xMESFTTD7eB3x2CgHVr4AsKAaaEJ9RupnZspVQ6fkBgkWtJ2uYWiM9CRnI2rt6ZPmvCEqymA
m1JabzFdu01SerQQReMw31RrE5/uj8W5jrVQOjBOvZCdIkRUkjj/xd55NbeNZFH4r7jmnSzk8DBT
tcqylSzLQfPCgikOCIIIRGD69fs1AMoEFMaeVtWgthZPtig1gUb37RvOPWcBGwV5Nvgk6BNeQy2R
6h8d37BuHJANn5LMoPaexTC/5DO0d8LtGj5yVDaTjLIU0I7PlrIgYZSR8FF1VDlJ/ZonbhFFn0BE
wpswE/qdGiIXcOXMZzBBCbgrCTmTOjtpyxvYkPSTUCiBKkITdJPryle08DBQUOteYoGWZ8Eaesyj
InI/6oWyPE3jcsp/NSP9oEfbxe3UjEgGb4QeaVlJk05XqJSWQq8U7JNylI2sc4fG9As4lTeflUrh
1IzKL9Ny+g2wCXl/U4Vc2Eco/PMScBZZ4TVYn0Wuv7dSpFPXSDWSFpoi7ldavIeCfjbrIIrgMAGy
UEKrshFCrMtKkzVdI89KvpfTcU4r/QHomPlpCgjsCwVqeqFheP00miX2Sb5ejGbHHIerM2eG1jxs
i9Aig0RT1pl6OwVmmCOtiZTEFsz3B8ivYM6tZMTWQppopWmoFPE360u70i6ysTcPMyFo5FTSRpXK
0VQIHqW2vThzMxcRJOFapUIYCfITaI4qtSSko61j6pdIZsRLcHOlU16uUlU7Gm2QUKW7cIkqBvJL
4Qwhpi1KV/pnzjdIVGJIgJaHEcpUN7Mi0A/z0Exuge/51i1lfFgRzYErcGDIm6IrZnwPYf3xT6gI
Uf5bKviCoaWG1z6HrL+cry+oieXHgJ9d5Kxyh1wjbsAlPPkplnej+98ozgJU2erktUeGe++jknW7
Ha1EE44/PVmE5Qa1UNO8WsRIbKJPshgcgdAk757Miw9rdbE5deJgfaOaRX43XUUUHhYfUme7PqI1
ZoHKdZKPLazl6bJYZO9pehudZr7zBUdtdWIjxbe0M+PjjLwDAuPLMESaAR6dOYleCFJOAncLQeXK
yCj4o3dA2SDSrO1tqSvp93UYIXmJyZvTCAD2/0CPqYjG+mh7EQIJB08JKupm4G6214Mpvf8AKwKz
/E7u8i4tN3FoAxgpjZF2Gg0wbueIUp4uprp9m6jzr6k+X08/xPOFPbrQY8UrVm56uaZF8QBOtEV5
Hq4oV0BntQmPqZVNKS3Q8698DSL+la0OMjAUNwnp1hOTZEcGwQzQp6/bKZhtQ88c377xtXRxw+l3
XkScoKuzvdzeM61bIi22lzYzICA0SbvC6m4ZqkEXdzswRokEAL6PX2tnmXG+0olEzWCq3W03dv7g
ZmpQdwu9yNdhimaz9hfCc+/AMKPbCpQmXVKT+ZS+UhOQxVkMk+YFgPX0Pscwe+GgQGECisPxdK4Y
xpW/dEr9PMsskEqHOYTCER1fszmWj419bC1iI7uOsqV6FQ2sbfo+01T3C+KF7vEyTHAAjW08wm2L
LGq6vqK7BPRGsf2kWYMRFGbrEK24ssTNBB7kwbO2Kj7lkD/m0P+o6orqsEVDzJ9b4olQ0HoRsPkj
U8fX94lFoE5W7yJbT+9RZs4fWDLxX852GX/S4WyFDnkhACD0Cab3SgSrL5L2a3sgbKdCgKWiyrsd
5GV+4s4IHE4dP8nONvxidm0kqWqdZlMVtoRcdZL7KhaOrIV69fpL7zQE8tJt0zLI1NAwoJCc6bz0
EA8Zfm7Kz+ZGxMtmQG/KQUkDr1+n1F5822Kg9svmi1yLLiJyH7rWXV1ORgSH6mtyBgKHV5w6YO9o
eOf9sPcMLw8cYms/WROEbDll719/zKff7ii644IdM+iuBP3aXtspOUabaj0Iz1mq3VkrCE2CRbC5
VeN5dpYgSgAHY2ETBAxWEWHb61+udqliXNoiDU2BuE21dffJs69mJjqzowxqejr76JNZ+aVxaYcL
7S6e5YTNhmrx8EtjA3UjmGZg/llcCkCgb8/PAOaod9UN/b+792+6e7FtUEO8XO84ChB3CsbFu+Sv
d5wMZfQ9aOl01H+/S3RaQ1dxLVCiDg16VdFil+i0kbJXBV2XotMcrFKIeCx/6A7tvIbrwpRB9yrU
JXzUNO3xEfROEGJAJWgCHPi1RGdFd9TecBRnMLDYV5E/FU++n+fcqHGoIqmlnNFCdhj5f839wfV6
MzqfOc5RvIrPgLe8z5XRsTsqvwHyOZjp+dHe5D1zoLhPdx06bZZFJwXPDGlhx7gk4MdTx/GVsyTb
KFcj49uGdEAOQXeMol4IBl8pFuWRCwMswNzRZZr6s1MbXrrjlXZvLLXD7fQoTgf+pbJFdy2Bygif
LLXVq4Ug2zNMeuqgtBwsfTKQ6dhY0+MBNq6MIQMN/wSYQgUYtgrDgFF28znfJqcBwtzo3W1MaKaT
QgAjEPRYKMt4c7BViqSkbk1K70gJS5qG4i8bygsZa+IMVNEBxLUHhqZ/8EtU1SDX+GiQ9gOoiOis
M7iEpQe9t0LPj/PwgiTDR/IfJYlkoc/qFh8t917VB8eIKnvbnDuIZuRG0Gk3LDCrCxdPcoqzPAeR
HR1mZXiL9BIKDVCXh8g/LIv0z9LVlFOUo2/A5gEbiL9vYWMqZuHhApj1KeBA52AFvRHeTDyO1oZy
GlLbhqljNY4N/8i3yvwChxx8oAJQ3AK+lWyh8dav/WjmH/5vGZfGSgqqm+OqJvKxnGSb20leAird
dcmKT2+SIC7u6FwpAqi7f/GXXh/o3eRnqjHkRyiDtMxVdU/Vvbw2xNzjlsuHye+/UVmlDmNhhFxR
YVUUjqY5KpTNxwNVddEHssnYGDV1Wv2Fe3P00iy8/oD1dL7+O689QT0/5w+//0Zts2uzf3USLAPG
bsOwkRyt6OGEoFJrEkxtKAhcDeiB9tf6a4vg9Ud7w8enhC67BgxIzinCcxTUj48Z3n98F7Yl3H6T
mly9RupW9h6tAYqJghJNbic4Q5zPCl1QzwKQhP1ZcBQ2Ar2LLnCV6qJuyBf2aBY0DXSS5CwY6pDy
Oc8JPUl1UZ3dnwXXHTqAlIQPUn/+b62FMaK5hTDLNILH+xgUTZAj/MxK6IywZxNd2BaEaDFhZ3Xx
pjtzoKgOLpPw08RVf2GfVgL0xLy4n5kF7wG6mp1fy3P+OBmcoQ5bNYFJs967KwGrQJWcdq/mYPi3
VkLnCfZPBqXeo3UM+mitf+V41IZ44Aaogq41sIZEipRvwTDVV9+sAa009RuReHpjSIMxZoUO8erq
TIIKXxGzY0KJXVuL+iTq0UaAIJD4SXYfYOxAghCgV1fXQ1LMoWnQimH170BQAHhJPj5CJ7h/Oqgc
2KXE1Xl8FFIs4kg42Vkc/ToPySM50lbQHeIaw6u88306Z4FjDdkegGiwBNXVOysIR7esayScAttU
Tcj+64fsrgGsJJz8dYqjX2sA+ZzaKElYQVCskCRZmt64x/hY++4AgDZy4ZZIVddWsndLQBNnmKwd
YJ9rDoDd5iHFomrNAmuEhJUijoPq6p01VBHHlTUHmjM0XeqLlFaf3QmOIKaFn0sTXHzi6t0sAOxS
ZGdBZ78TcNmgZZqrvRYccgYmIRl+Uz0L9RncI79AKJbI7ghmwULRBTB54yB3rCJoVpIKnJwk96ur
d2sB4Q1R6JByj6r8EGsBWG57EZAvEKGk8JrgQ+Kq7XCfFoFRgX+lHt8whpSNCIh36bGOWaTTnr2A
JjbEmj30j6SzJoYyhClURMNNiNA5HDEFuGEWheOdrejfLLiN6/rPXQShBmgDardhM6qujpfoCv5G
1NdFrrK6emcQwYxKH446uvQaqSMVhtrq6swCzJBD9GnIoDn9swXozEg7ig6Hv0FuzG7yRp0DwSWj
Qm81idZmL/QvYuJAk02mU1HA7JOKRF+9ujoW0aH/A+EgmwVXr5Le2cWGr1nuXNAEKzPtcy/k1Mmh
DoUfKViJ62nqm13EIggdBLlZ4HRgu7uQMNfvupNDtDkc8SKhwa7noH+ZVAignNpv++engw5DN0lz
hUJ385htT8kVIrMqrUtU96urd/lklPaki2yGOURZh/Bwz/rtB5CWO4QOBCwE7V/9nAUomVVp66gD
CqFwQBfVs2ckVSbaPzkgKbxWV/88BYUIV9IuCJALhwQrob0TbGtoK9BYP1ZWehcy8d5c2ZCJmMEh
n0pzbvOOn56QJFtFZ15f14AOakc6fOYARBfNpchUr/TOLNjUYykyInnVfN7DtWBIV9kMC6sIAgyF
o9oedH1GoAnoQZC5qpM2PQqfwSo60uVmGvvJKtMt9XzgRJ8vSRbWCRDa/jlIOPKyhtAd6gJea7Lf
q6uzCVCkIn0AlZhNalVcvQuciOwN2cDJsIcG8plgL5qtzvmy7xqQrcNZFrFJU4vu3SwAobSkZwHX
QHeoJBB/1Ndzs4AjSbWxh3tBqEvIBQt0/ztMI6IztSnspA+oNJrAUuhaa6Bq/bOIJL1lgwUSao4L
Hq85Dp7WW22UOxDBJsfwaDGY9j6dC/SHSO8FwmeA8IYAWFRXdy2YVKMUxDB3yIT+ucm6JWD+UjtC
J4Oukzt+PB06dtEmuYrAkWNZTcKtj7Mg9KGlZkGcDoaF5imphGftoqJQgBU4lR/hdc92BLhv2cAR
u2BQUsFT+rHv989IKo98Aj4RGOtux/RuFlxZ6yh2BFKhpNrrh+yiUVyCCjLM6KA1nkTtoPbIOtJn
oUl7jag30S5BHr05JTppNUApiASTe6RKW12985dEKgVXV84uUG7AyBo4BbVZ6FhHEixD9h3RVROr
9moVPBUE+1XUuq5i9lAkIFf0+Jb3LQJQXZ3zE0/hRyK+XxaBfOATfrlfngWeEngafmFjEjp7ocIo
7nihxILr0yoAilE7sf88uUwyiQ5NemPNrosEPIHppaOxOTZ7WGeh21LeCIDDpsCAKOZzzgH1Z5s9
QKfMrwNyfmKlPPYDHU6D+cOxaNoJJvlzvUAv/cKuT+Tp5037i+hxEZj21i+KPsb6u2u4s/j/Hy0g
dLXO9z7crfvqe5o/bx7w6Ve3vmv3VLsfngWTzMvGU0hfRONTc5tXXkQ70X/m3ncv8vbx+BgnVuaP
O/n9t9Z97r3/vxk4DzvjipKE9LhZsE3i9sAVcFp+4NCL87aoI13hnMSyIx968+CvJIvbrad1L5j0
2DBDZd5DsrtLsfhqDLX8yHE8GRfBuCxag1foVNnBjyZzb+Vlk/2Ra+Sn9Mg/1/H7crfeo4vz2uo+
YdaDh/YqrNGKsvd/Okkyv71SGuyb7MhnzHgQ7M94AyeTHfj8wZu2FiDi54KkUXrc+TyIkyDfjVQ1
D5JTxA+VHjp+CLyOFanB59IjJ6v2soAtFz9XdtgPT21TDYCRHpgBynG42d1iNck1qkR26IukRHy0
O811fV527EsviFvWo6l4y4+bbeZe/LA/HeBi3+IVXnp57o2nZT4pitaa1uquD+lbD8bTwPfavXV1
9VN+aM4C+M9bK1sjJMQZlh87h10qD1BJ2g1WeVA17PktRk+g6+8M/SY3nsRFZ3E3FTbZm76afM+8
jvfU9IrKD7302ucWEbeoiskPvHp35kVpPg3axzrji0rDW4z/fpLlk5alajBPbzH45WQdjFvHWAOx
fIvB72Fr281BtbrrlLv00ElWTN8dehkqye3TDEFDkc1+my848sLu3qeBm0hQdvjradCe8TrvKj1s
OMcjaUc1Gvm3N/BJrrOJ321friqJsvd8M0GJYzNfep0wQatLVLLD306Th8m78/zJ2VZ3GskO/ykp
X1iIDQbrbb7g6UJs8pKyw98x+5M8n7RciibzKz/2uh1V6tz0G1jcl7QcJEObL5Ms4mTbbW5hrajv
irSX7ES8RjUvedNfPc6d2C/aW7OBOsje99dJXrx79uZrFgvp8YN8nMR50PLcYFkSuTbpsTcJdAH+
bqDqbVrw+e5+8Cy/1o+kayvT9JiKbf10L3f2t79ABkyksMbziZf98V8AAAD//w==</cx:binary>
              </cx:geoCache>
            </cx:geography>
          </cx:layoutPr>
          <cx:valueColors>
            <cx:maxColor>
              <a:srgbClr val="002060"/>
            </cx:maxColor>
          </cx:valueColors>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chartData>
  <cx:chart>
    <cx:plotArea>
      <cx:plotAreaRegion>
        <cx:series layoutId="treemap" uniqueId="{730B2AA3-FABC-430A-B837-3EDB3EF7DAEE}">
          <cx:tx>
            <cx:txData>
              <cx:f>_xlchart.v1.14</cx:f>
              <cx:v>Count of Frequency of Purchases</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kern="1200" baseline="0">
                  <a:solidFill>
                    <a:schemeClr val="bg1"/>
                  </a:solidFill>
                  <a:latin typeface="Calibri" panose="020F0502020204030204"/>
                </a:endParaRPr>
              </a:p>
            </cx:txPr>
            <cx:visibility seriesName="0" categoryName="1" value="1"/>
            <cx:separator>, </cx:separator>
          </cx:dataLabels>
          <cx:dataId val="0"/>
          <cx:layoutPr/>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_xlchart.v1.23</cx:f>
      </cx:strDim>
      <cx:numDim type="size">
        <cx:f>_xlchart.v1.25</cx:f>
      </cx:numDim>
    </cx:data>
  </cx:chartData>
  <cx:chart>
    <cx:plotArea>
      <cx:plotAreaRegion>
        <cx:series layoutId="treemap" uniqueId="{730B2AA3-FABC-430A-B837-3EDB3EF7DAEE}">
          <cx:tx>
            <cx:txData>
              <cx:f>_xlchart.v1.24</cx:f>
              <cx:v>Count of Frequency of Purchases</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kern="1200" baseline="0">
                  <a:solidFill>
                    <a:schemeClr val="bg1"/>
                  </a:solidFill>
                  <a:latin typeface="Calibri" panose="020F0502020204030204"/>
                </a:endParaRPr>
              </a:p>
            </cx:txPr>
            <cx:visibility seriesName="0" categoryName="1" value="0"/>
            <cx:separator>, </cx:separator>
          </cx:dataLabels>
          <cx:dataId val="0"/>
          <cx:layoutPr/>
        </cx:series>
      </cx:plotAreaRegion>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_xlchart.v5.27</cx:f>
        <cx:nf>_xlchart.v5.26</cx:nf>
      </cx:strDim>
      <cx:numDim type="colorVal">
        <cx:f>_xlchart.v5.29</cx:f>
        <cx:nf>_xlchart.v5.28</cx:nf>
      </cx:numDim>
    </cx:data>
  </cx:chartData>
  <cx:chart>
    <cx:plotArea>
      <cx:plotAreaRegion>
        <cx:series layoutId="regionMap" uniqueId="{2C7DC38D-9EC9-40D7-88C5-8F1EBA99E184}">
          <cx:tx>
            <cx:txData>
              <cx:f>_xlchart.v5.28</cx:f>
              <cx:v>Count of Discount Applied</cx:v>
            </cx:txData>
          </cx:tx>
          <cx:dataLabels>
            <cx:visibility seriesName="0" categoryName="0" value="1"/>
          </cx:dataLabels>
          <cx:dataId val="0"/>
          <cx:layoutPr>
            <cx:geography cultureLanguage="en-US" cultureRegion="IN" attribution="Powered by Bing">
              <cx:geoCache provider="{E9337A44-BEBE-4D9F-B70C-5C5E7DAFC167}">
                <cx:binary>1H1pb9y40u5fCfL5yiPu5ME7LzBUr97ieEkm+SK0l2jfSO2//lbHdmJrOrEPxhcX3QkQOGpaJT6s
7aki9T83/X9u0ruNeddnaW7/c9P/+T6s6/I/f/xhb8K7bGMPsujGFLb4Vh/cFNkfxbdv0c3dH7dm
00V58Ad2Ef3jJtyY+q5//7//A78tuCuOi5tNHRX5x+bODOd3tklr+5trOy+929xmUT6LbG2imxr9
+d4r8vzupo5umvr9u7u8jurhcijv/nz/7Ivv3/0x/XX/uPW7FKSrm1sYS9EBEwwxQpj7/YPev0uL
PHi47Ah8IIjEEmH2eNPTTQYDXynNd1k2t7fmzlp4ou//TgY/Ex+uXb5/d1M0eb2duQAm8c/3V3lU
392+u6g39Z19/y6yhXf/Ba/YPsPVxfeH/uP53P/v/0z+A6Zh8j9P4JnO2UuX/oHOX+nmepNtHifp
3yNDYOY5pxhj8RwSyQ8kdQnBLlb3n8eb3iPzCkl2o/Jj4ASRv473FRGbvCEgnB4gSqlwsXs/7fQ5
LojhAyyUpBypfyDygiS/BOT7uCkeR3uJx9EmtxtQ37cyXUQeUEkFVkLsNF1KHhDpIukSdo8X6NH9
ve/15GV5dqPyOG6CyhFYoT20W16RFmZzWzzOzRsYLnmglGTMpXgnLshlB4wKSTh5vOmjS3lZlN2Q
/HyICSjeh70E5S8TjUX+hraL0AOsCAY/Tn/owlM3jxA6AGfDFGf8MQx4qiuvEGg3Mj8GToD56+ue
ApO8tRWjBxLUxSXowUrJ515F4QNKFGKMyXttmsRhf5mXJfoVNI8jp9ic7yU23iaNvhUmj95Sb8QB
ZpRzhdRuW4bUAUcCC0TRrljsdTLtxufp2AlC3l97idDsLt10G3P3aPbfwNeoA9eVguNHHw+R11O7
JtgB5ZJTgkDJtp+J9rxGot3o/Bw5wWY230tsFuB7o9s3VB0sD5hiDFFyrzkueg6NBMMmBaFYPnxh
Eg28QqDdyPwYOAFmsZ9pzPKuMMGb2jR8wCmk9FShnTZNkgNIc4ig7oPHmQDzCoF2A/Nj4ASY5X5a
sxXYsih6O1v23ZWAMXMJf64p4PwPGBbbcJp+Rww06Wlw9rIgu/F4HDeBY7XeSwP2ObI3RW6j/HFy
/r13ofSAE/AZhD9k/BPvIhWQYxiMnNptwl4l0m5sngydwPN5P+FZ327CN0wyARoilSvwY9w1CZsR
AuwAFyHdict/UZDdgDwMm4Cxnu2Frvyel3hKyDz75n/JJRN1wIBsEeA77h0LOI6nwZiCYA1t0371
kIQCgfbUjk1o3l+LtRuhyfBnT7IfHPI6TaO8iOzjtLyBBXMPEKgITPrDlP/TgiEqOWHyIfuE608h
eY1Eu9H4OXKqMvsZhq3z22jzppSMOoCsUlH5mNhPtAVofqBrhALa5l6bpnbsZYF+gczjwCkwp3th
y55JDWWxddG9YdZC8YErKAcjdh9quRNUFAEb57ocPYRiLsRqzxTmBWl+Acn3Uc+eDB5sP8PiI5iO
5iYZHufl3xsxIrbhL5acPRS8Jr5eMtAUIQRBD2HYRFNeI9FuXH6OnGBz9GUvdeXsLs/tkLabNyXJ
qAsUJnBkD+miO830hTiQRMptneaehAH8nurMa6XajdHz0ROczvZTh46LJrJv7G7cAyUh4edQnbz/
TIIzBCAiCSWCn9XNpyC9SqTdCD0ZOoHneD/hOdlE+d3jGv739o2yAwIcM2WPJOak4M/VAUYcUXBM
98hN4uYXxdkNy8OwCSQn8720bCcbM6Sb/PbtUIHysgK3A5g8VxTBD4SLoJr2mMVAhPBUUV4jya8A
eXyGKSb7kWU+kxois5ONtZubsLF3df2WOQ0+gIoL8JPiwd2jCUBQynQhESVyUvB/tTy/gufZ4zx7
WnjY/TRlp3fXZvNCc8p/31EG9TAixH0l2cXP4QEWAPwQtG08xguTaO01Eu0G6OfICTane2rTopsw
CjZvS2hK0Bsl5EMQ8M9IGpRKQdL5cH2S3Zy8QqLd2PwcOcHmZL2X/ub0rt28ZbUMuDPCOIUY4GeM
/JQ7Q4gDn8nApsn7MBuM3lOv87I8u3F5HDdB5fTTXqJyEkGLrC3qzePkvEFwxiE4U1DFfDRXE2+j
oCtQQQkTmmseb3rfzfQqWXaD8mToBJeT/eRoLoqmDt/NNsnbQkOhNQbiYibAYG0/k7gZsp0DTFxA
j08i5tfKsxue56MnCF3saawWWbv9W5bR4zL+97qzbWHGUNH8QS5PQmmon0G/GYZGwQeK8x/u5lVC
7Ubp5OkTTUA6udhT82Zt0Zi3RAh6ZLkABpo+9AJMgzVo0gBiTSD8EBBMgrXtJL8k0a/huR85xWY/
WzZPirx+0/oAFQeQwzCkoBHj+2fCRCMXtIcyhDmZWLdXiPILTB6fYQrJ5V6qy+ld9261yUobRm/Z
c0bJAZcMaLTHLTMTYMR2Sw20pCn3oWdwEhi8WqzdIE2GT6A6Xe0tVId3xt4Nb+d9gJZGBEBgZLdt
E9AhAK4JNnDdRw9qokbbiX5Zpl+D9Dh2itDh3iJ0ctdHN2/YxAFd6RQDU4DoA1Uw0STk8gPkSgBR
/iPd6d69LM2vsXkcO8XmZG+x+VKY5A11Bx8AwYnpdpfZLucDfbUQt7lgBR8o6UnkttWdlyT6NTr3
I6fYfNlLbD5vwP3kQV28JY0jDihC0Gkjf5H4YPeAAZvwI6ybaM/rZNqNz9OxE4Q+/7WXCJ0WBpJT
b2MK6L7ZvJ0OEejaJNCB9oPSmaSnQh0gCYwO5w/Wb6pDr5ZrN1LT55qgdertJVqfhwK2RQdvBxN0
fID/55j/YgMOcNWgTLDzE/o+7gOFx3vf8zyvEGg3Pj8GToD5vJ+G7n65vTnHA6aOcgIBADTifv88
ryZsOR7Kt1vbHqO45+i8VqrdED0fPcHpdD+Zng9h9IYhHATZFPrTIUvdzVvDLg+4QmCfx8+e0Ke8
9UvS7MblftQEjw/7mfpcQk8OHI5wd/e4cN+Ad2NwQgAU2NyHWsG0BAethYQSsHjAzn3/TOKDV4m0
G5knQyfwXO4ndf0hSaFx/U0PdoC4QBKwag8nbkzbpRT4G0h6XPeR1laPK+Pe4bxGot3g/Bw5webD
fp4o8MHcBW8aVxPIeiTsFyR8t7P5HldD9Rq2r08weVGSXyDyMG6Kx/lexmbnIZzH8m5t37YRB46o
4VjCNpuHLZxqUrTe8m0ILN12+/r3D7AIT13Ma6XajdDz0ROcztd7idN9Aev/QcYD+uNCXxRGD4zb
hM+R20ZR2FYIpw3cIzXJeF4v126spuMnaF3sZ8bz6c5kQMw/Lup/Hx7A3ilXMAx/JvjAYU8cEiHF
gXL7/plUe14hyW5gfgycIPJpPwsLl3f9mx5kgyCFIZKCXvwIx572fkDHFAEiDvqnf/a/PzVwL4qz
G5SHYRNILv/eS5N2VW/Ct9OQbTcOdBhCEechRpuURb8flyKgWRrziQl7SY7dUNyPmiBxtZ/K8SmC
7epvur9gu/8DYamgUn1vlqYBgDzYbj5gsB30/vokAHiNRLtx+Tlygs2n/aQ6P9/Z+t3Ph7o3Iv/e
oUCrNBxUB3Q0tEV//0yYTvD7HMo8UMf5GRc8NWCvFms3SpPhE6g+f/r/Y9B+fdbgj/MYZ5t6M/9+
kOOT4wZ/f/X7DMAJk5OhDwHvTijvZ3p9++d7DKfUgCX7cUDk9pc8C5WfNJ79Y9TdxtZ/vnegZ4dK
Aqw2o4pAY9V2A1wHywouQeKKt5uyIYGCbcAIOnvev8u3JDYcMwkGVdLt3mCGoa4ES+X9O2gc+X4J
jpuATY5Mwe4taBSC3/zjGM2zIh0gwfsxIw8/v8ub7KyI8tr++R6hbd9def/F7TMyVyHY9I2hNgI9
+sjFyIXrN5tzII233/8/JExUVtPcPcpdpwirxoPyozPrUe6vohr15TyhpC70QNrSLHoHdpXNeVmT
u75PhdXZGOW6bAZ70g8+VYWuSDx+7seU0k9IpSSZdRZdBxIHV1nfCC8KOPvcUlqfVG5Qn42dcvxF
VMQs0EXoiJOgg4tey3tVLp04TFamjvMjEffjKuvZx9TU5NrpqD8cubbqpaYc18dtrGh+RRK/Ecd2
rEbXa1LeNZmmGWlu43EwOse293xeuFrF5WIcbDcbEzvMiHGJFwrSfOli1oW9btrMOUlIxEZdmUyU
iwSwvQj8NOMewXmRzMvUj65QOFQ6CLt89EwUt3wN/IW9FaaoLjht8NqKOlziPr5NKzXMIxFFnnWr
KNZti/EyxtHlkJDkjMfCj1fwFXIyiNjPZnVPolWdk9poA92v8xo5mz6hvZZunHVrY4Xjjbki80ph
1XutDNvZGIqKzUfq2HPkpuykVayfo7oRaN0oVRVH9aj8T2MmxUUpmH9p6gHLtfFr4sxiW7L0KLXU
Vp4wfvx325lw7hAsvIQLAXNQtrpq+vyQqyI9qksBc9lkXaQxt76rk2HojuqmDqTnBGU4FxEfz6s8
oJG79IPMrBLEEw2Hl3Ya191qiLsxnwk5tKFH/SpeyMH3V7TI8N/lSIZMj9YZL1UqUqrroBPRijqu
TMFGyya/CrbbGt15k1PcO/OuTpW1S9zEg2vXYcDyTGdxyiK0CexoAkAuRZqxVM0zSz1clfR0ZH43
710/n3OVo3XUjucy9PlchTT1kqToYi9iJtC0qDIv5KrWpqmt1OnokEhbhrt5OvqtZ3pZ6twRl0nP
ZhnD66AxJ2yQsR67UYuoOKXVWHkNS5a0z/xDkeSLnCf2ynHCjz1BQhu4zSIY+1pn7fAFud24ECLy
F347XLhpbNeVCcP5yKv4uMocd10ymixqv8KHyslrnVhk59YJY53RPjqkTVosOllER046jGu3AtXE
PMVXasBf81pSr0KB0HFYOx6t43ZR5KKuD+Gc23hto+7aFCY9NBENjioumtk4Zu7clMOycJRnadks
6FjC/DjVLMqc3AsqRzm6RHHoBWF4x8bqb9GjWCu/KDWv3FErahLpuVR2M9UMwXHO+lzbaCiXVTxe
1JFjNSoipFvMfI+aGJ2B9PFRzAbHaL+vyzUipLkr03KYyZDA5ICyraqynSWiJDoPxnpVVNU679hF
RdLzREbHI/KXyjSuF+PxMuL1snCtOhRBd25VtM7HDM+kO8yDGGY/4KEnW3plq2oph/4kxk6vFWv6
hSnTet76o9WBTz9xMka6yzM7Q1l6l1LXaJx3fBanYXMROfmJrBDyVM2trmoGRjCSJ7TMjI6zvtcu
7CHUQNbQj24T5vOsN7knVNvB2iotygEPvsQ2s54TqmYlTXoziiHSFRypesjBXB42hvi690l8Gqo6
XjWShDPQCvQxCKuPbWznjoSHgsMRT3tJ4026tWZJ44tSy9g6R2WJ6XmEK35YlHXoAWBmUfal+iKq
8G/Xsa1Ocf8trDO0CoRtPBtVqeZIDh5zfHXYDBGZWzDrH2vSlToYuVonsTj3ufnYtbW7ADMhj4rY
6YRnE15/BrvSzHAr/FaXpI5PY9y0XlUn9dIFoBZuUTWnLGDhOel7dWJ693w0Tj2jcfbFBhh7sWo+
DH22yKsq1H1cCj3m9tzyHKxLGGq/ceNFTBIC4hV0E9LoNCEheIfK9/oEqWUU15dpnvAFzkb/oku6
k9KpjNejOr4STnzFAhXp1Gk3dlR/8wCvccM4rOOmXGRp2usQdwvbmXXB46XCsQ+zWNFTjIJq2Ulz
k7OBzZkZ7cqt8WXpiwQWcFLIWRam7RGrOvc0ROS8UeVxasNPPMGjxuk4dws6aLC0c+6or1R11iOU
ecnWlpaOPJOWLG0U9+c9QJfpsg0qD8yo/Jr4Afo7ZZLPDBGgag71NRbtiRjaeVslh5By1QvWVvjI
8Fjqqi2jyvNVEXrJkMpl2jfjOizqVV3Gh23kJ8s6dSMvUE6po9ZZgDNLvdFXQsuOqkwXtKE31AG8
dF048nQYXfoxzKijR2Gqk7SJHG/o2mJexiy8LntOvQ43x31UgU/o0itE21XuFyeqHcGxxkrNsakv
2sGeVpHIbto+Xyk5/B2LJJ238Dy8T4rEg3716KgdyBqZDC1o6EvsBYyNpz2jaauZX5WzZgzREYtY
sBgcMmjbBOSLXzTlOXFRkmvH1Hk5lwlYpjYj+VngtDbRhQm5V4NfK6MuXw0Fi2eQqJaLvCmbYxzk
vhdhXK5U40baJ85V6HRb99wFs4Ir7Uh22sG+rE9OnuYf3KBs+xkdUhpEehjj5jyPHblWNhkP+5Zc
0d4trx3TOsHKz/ImWTDREatJijqjKS2GdgV+Fs/bWt1kTnuGQhF5Ne3qc8vysy53HK9KnI/ZEDYf
kj76bA0xi6bnxWE18s/S0vSyj5JD7KB6juDxZjhPq69gXumqQ4O/iUdk5h3zzZr0Dp7HRRsuecoj
LWWZeFlC4WFt+0UFgZ3nrnROgrZLPpWq7rRqrfzGGxbMGlZizUKSbgophgvROVwnjfxCElZ6mczE
JyHGaOb43PWwCOPLPMhd3XeuXSqRZpqQvpj1dKtEAFisSU+SRSUjMMgKxAuMzeZZfFua5HpwHXGu
VN5+Jradu6oJT1M3YbOhBZct4hJlnowMDb2xNFSXrkmP7DgWq7hpKMQIeXCCcLqqEz/xHCbKedOo
4lxmuArA3IbNR6cicjUKXn12RrUq6qG/bG1AF0hFKvLUmETHeV3fVom8AeucLirF1awxfnMVxeiI
50QtS2WGGeucaO6XHBxEpPisxqT1QuiRzD2niPFpTkjkFZhVxzGyo4Zj7YfjjHZq1RWon4mwukmD
DHlNn0borCxbdAEG0vZz0pBUal53YbqkEIgvaEYTcF7Wyb9UQpGjgA9skUIs+MntDBm8Qqay1w4d
yEUWEnSdp4xf0ygPdTXWgdJ+WGkHpRAwNDDnWIGxHJmE8DhrD0UzOjpq3FlO8AcfEhUCepubxj8M
VTrLIPLwQhm1QehlPsq68Mg0nVgkWRtcKAcCUXQCgZaX5e0no8Y1x91t4XO+rEoxzrK67OeNH/C1
nxdYjz1TGpzkElA7ZDGttYracpYWRax72nxta1p7eCwbnZc+mbG08LXxK/B/SbEKaV7qwS9rXUqU
rkiNqQ5N3B7mbjf3DTmNw5hcRZSbZVpyeRSFWXEU12HmJUJdDGO4SNvKnJuwpUsXXTdpCAFT7Bfz
OPOvUGAynVZ45juUzHhYljPLjJZt7B8aPuRzUaWrMYd1l5neaqkw8gonL72ItjOZ9hWYk4hpOByo
1bZqtRyT8Gun6mMOAf7ClTDFmSqv+iIv5lDhLzWLsqOOR8MsRjKbQaoSw/JwaKoDUYJPTIt1UdBz
1WV0yQNyk+bNVVEO7IPDx491BnkKrtmw6LuceqasZyUdQk1KZk4c07cLMzr4U9oZq+s0y6762mYe
xjG4usGhOkbG0aRIvThkTqJxXBTHSTZeZVXZLwoLMV1U+NFtYtAM9WL8OEawyvuU68Glmea99K8E
So+rsKGnhqraa6r8GwS/ViehnaN4LLzQSTBA2n7oQxsuxrTJrgyNo1lKm2BR0VzNKYVgB1eS6cGJ
05MkAOMydEm2UC6rTrn0r11rgplKer4Mu6T/WA3CWSjLkTekAqIeVKoPbhmf5v3QnGK38LKi6rzR
mkSH1B1OcawOHTjP3Bt5QTzRtq2GrZzdsSTitoB8I0XOFyzHTVDypUC2OYY0d4DJSBZdOq59mbTz
0XGWafjNkVWjEbfuMbJxuaoSc1ZF5CjvQzCPYSW9po3cRVlCettiQ5akbpe4YEiTOD6CVhxwoLF7
6CbyiomQaBKNm140N34TXBdFAuunIB+b+kQU/lXRjrWGdCr46ji49RqarutoHL2AiONRyb9lWcyM
UsUyAeeocSDLU9/HsXZyFx1TWn6MO4jOHBu7Xt2MNtKJDNzTxC86CM+cs4ZXrdRJ1o/gEmIfHhc8
QaVdpwwXg5R2bWAFfx1MeEeSDtaI3w06JNga3dG0bnXIsi9pEWfFPIpQdgoui466L0gKAV5hxAyH
Jv/Y1bhetU5feW7Mk2UcOYHxSmzc0CuSuvyCOxR5fdcySHLK6qprZLpu27BdQ1SdrJUI8yVVOV2U
wxgcdW7DFyZvLgczBroq1Aclm/gsjxz0jUW2ORrDiB+WRJoVTofksCn8YcE6ai5pPhQzafAGcvj4
JMkpJPiB+2Ecg9ZrbREck14Qr4FXdZxA5zSdV2PfL0nRy1ncQrbUCuosatj7OzNRAAFAni/bnNBZ
0DuQVFVBrOFdI8EMuA1H58T9ENBGeryMyRyHqf+Bo5qvRDpcy6xROsNiI4IUZgyC2pO8SfOViYc1
M+2oTdeeoqyAsMKGAnyx+gobIaJZBae9zuIsbLVTshzCIDPOugR+vVWd14DuBLyHcA+y/gXFcQ7M
APaKvo8XYeGma4gb1yLLYy9Ns3YB5orNwZoPAD3L52kSLeOw/ADJlDxvYocuIRUGxoX08Zc2UQoi
aeomJ+CqwQt1kC2cDlYd5TaXukxiOsO+YLpJMs9pIf0oEK6OxGBdzYM0WtmEIs+YMtZJbd2jOqnq
Q1uQb9XYnAwqNXqbW+AxOkVg3ef9GGRnsQEYi4TrWCV4jtK085zOQZoXUT1LKukcdTQ+i3CGdVJk
JwEXnwqp7BLi68rrS1j+tu8XOXKXQQd8R1ozyGVYOCyaJIJfJRusI3glyliUH3lRnwzlEGsz+LMx
IHNgGSDPwiT3MifLdVeH8Hgp0DXEem7Yg1Vmrr8Ki9TMx6RkELQMhx1oqtf4qa/dpgYbyZCZQQB4
3Yr4OhJsLWl11tdFv47sgGeQQh6Bif5U+m2+oE0/h1QLVjIahFe3ttOgDe7piBq8lH0HNMoITpfW
ZG1KdD7EzlrGzXxseeJVFcoVJDpj/rmiDtAmXdfJBU7RJdjOczwEAzxRW88T3kHmJTsvMJAO1o6r
x7HUDTACM+RH3WEIxLNmNL/O60J9jAMHgJRsWXVVOOM9Ga/g2PszMap61pcIz4h1F7VlQlNjYu5B
oOzMeCoGDQlOfJn54Z1E1akd8VEi+YYgvCjhhTkoWza1/GbaoYQ0NxrmORpjz2ZqVsW5h+Iyno1V
+62sTeKlTvI1rJxwXlEMSWbpeAkuCiBVJHAlY6yCWZ4DFxCiEcKW2P8aF/GZCcFAe7YxvPdKl4oP
WdPiQwdi+lL3QYp110JS3laDgS+BJy/bJNPKLat5bvvczMJa6K7iR2WGjozLPB73GQRiSdosgMUJ
DsFlMZ2MSFTgoYeqOXaK0SypxanSglOzjtLKP5Ng1WpdWGRYBqFxFUrdQ0ReXzqUZ3aRSesMC+Mk
nfEICoFq45AjDGA+cBMtYthqW2GdwxwxvwTOoXEG97gRkl7bpBdJfewjZYGx0E9f2POM5b2BmADM
U/jwvqQfP/7vZZHB3+9v8Pn5n9vXLf38Cc4X3nZI2emXtkz8j2/9fAvQlv3+8UqgCZ9+/v2dTb8g
23978RkTf/P0PUaP5cnvTDylv+PhJ0dZPuHit+MemHjOD5QgBM6qg+MdYYf6TyYe+vq2FTPo/wNe
HY6vl8C2PxDx0CxDoHsJDuF8eKfTAwuP4LQbgqGPUyE4vEPBifb/DQtPoOL2hIPf3hEBpQNFHyyg
ORcOm37OwafAy+SoSxhoml83kDeXtHRSzy3baPzEWFMmG+oYZoEYGexAIQ/pWdhDDuK710FuaO5A
FtIn4lCFbGhmCVCE1apTWWpPUpaVzqALICrLa5bUMeRoDudpTLxACIruRF8MzXka9iLdSMlK/4Zk
pOKnAY8qYNoyFFkQhULomX0IkVt3+SxImUlKXXQsy46RAO1R8yDL0HCEIf2OvwGxVMCYJ5DuKFVA
UezZHMHWNEwVbNPYnp0G0wXIPq1TCJRFTchDeed3RR5XqzqjKV2ltLVGrEYb1OAKxqiElx6krh9h
f/H7228rP8/vv93YS2CPD3R7wHmGanv9SZ1kjIm03OXRbYyAuYfsvSCMhFop7ACPbfouMPXMhHVA
Q0jUnLGEvJ6SwWIoqIy8I4c1D/MtLVFUxKBT6N+q4NrvhYRi0lMZ4SxsQiCAg9IvbDTaLsvnMvZh
5ECERpxbDlyEi2fBKAJRLVIJ/sYFQ1Rz/jUBf1dDo9aPstfL2GzvSxW8Wwjq/xhOd5jeF2KkQhQO
kbfBAGuO69YtU/t3SH2cB7qLoyb6kPvwGrlah2GBMb83ePcvKNtxe+jwnDy2gG4QOKRdUQZdBmI7
LU+gCVgbOW4fkltHpKICdrBzOduAIjn1uhgjkZ5CNFmgE5JUQ3ORWNcFRwP7kFKYlN9PBHT8PJeE
YdhHBC8f2W7Uh4ahCQA1j9x4SHL/xldjzsyyqMrMH+aOn1k1LAcJ0SGe/f6W/3x4ODGAQ3kJTqLb
dpNN6nehCP0UKiDmlvIOtHwxID4iIKBM11g6j6RP+VfTwKxX2nLo4fhauENr1LyNCrfsXlgIaGLJ
xLatAHqlt4oKtU14odQECjXGTJW1cw2bjEXmrHqIhUAhsr4I4TV1TRfTkXpRBnETuHGFCUjFIhe4
9Kzk8eDlDjL5hcrCzOSzihUGn2dtlNvr38/Z1p7+rHlSAbvBXDixFLaDw8v8QFsmtqTpfGlcyAeu
e1MbWARuk7gwWW7fEebo3pDWuShxUm2Vpu6K7T9RGTT/7WTBKTVweCpxoR0DSBcwbc8nS1bY1oPl
xZbOccCGx2C9xk63g1sP7Ij4DOy+hcpSssliloNFNVBZQGwlndhpE12FYG23ln8IYVQejUBC0z4p
i+wFs7J9IdtkvrbdJBj2/2JAmPOJf+pJl5cqH8m19TF3snlc2zJtzoB7isrc66qhAuEckbVwrRiq
rICiTTIOzkVXlv4aQpw0DrxsHN3hKAurvPZ1DnVxH4gF5jrpOc9UMAKBQVQPJhE78YDyQ3dUKfzW
JPK7qnpBTbcT+xN/RqHqjmCLxTYcAIWBn59PfDeMfWRGlqxE7piEeSLLBPnKTQLp7Qvq+c9bwcsH
objOYYsBVCenGGc+zoYm4MHq3hy1LNkupx5XGfzz+1WNYB/Ck8cC+wulGSAqOTwcg9Pc2cQOgr7l
VZu35VfBgO1mEDfDfu5K+z6UgY2HRuGAw/KHe5+QNhSuAXEKRrJEPlSWgMqtCa8WTUdeNlN06pvg
4AUIsaBvAUHXA5jHyWIHPsNCLlGUX0sDtqGaE5tIeoJRSIYjYpsBQFZ+m46fsrAfBqGb0EDC4oEb
6/h5UI2+szIZjcdPxmksP5UR34Y9QEFlqVomDdsuusISBYoxtIK156WJk/9L2Lk1x4lDa/sXUQWI
4y3Q3T7biWNP4htVnGTEQUIH0AF+/fcynl3fzuyqmZt0xW53g1hIa73vs8T+uvNi8lMTc34sxQNi
CmEn5xqSU0OQW++vFZw6RCTJxw0vyw4uoepUvpDlDC/0iMgpsAFpk/7r6+uKRVCXKhlGfIRESoQj
hxN4ZDyrysX0PcCw0upcO5O454zIfb0zZqKmQa1uUhRjjIpwxTKkDN/maobL6GKX4NYpK4bsyelZ
IvH699j458KE0S/RIYGtzbOyQIv/P0KD0G1mSa34254IyG4IwLhUS+PlKPk1sdpj+vv3b/znHIsn
cGTASZCNABg52Jff77HFxEvvBfHfyG6PYPQ2Oyb1dCknpCSF03nxRkeyIwjhIq0Luy8xXSJO//0w
jgev/nZTEDwWNC2xHEOWT8Hi/OM4duIs3OpCvIpsFiuBtWXz6JfUvcYc20/LnJwMLeXwBB+EYR5V
fS7ZiVVr6mQD4MDDhFpTpm85rYrnQAyv4ED5pHCf1yqCn6bzPchbBFHcN2Oc0UE1GS2SYwrrY8Qh
FDjkTNd0nNZjPnPAOh6Px5iqrSGTIcFd/v2M/zlbAzcC0APUEuYrChdUOr+P/FTQfvZ6KV+cnWOk
5rkxKVJztx9xi8dxZtlVn/iAsA1TTfDC1r/y9Qjq1nFX2NGn9JnCfcLxpnrYgXEMKiXHxK/3JU7O
mju1DJc93ybcddRDWCZNslUCd2eZaNxG/3FKv89smDeR9WPvd2xPha7SIv9nMM3x2tMRxvWPeEwR
NxmB1facFlOO5doQwdIr5ys3izYWmUnLpjQccQaFIU6WdiVzKF9GKI3R838c10fZ8b+WEiS8BzmF
YjDGFpsVumF+H+w4xt1aDv1yMXsaQx1P83Bk3ha7OFn557LPSN5auTDlF8iEFEZm0aw5g35yiwIN
5SaDaKqA/dylWZjH+EnQnDF5tUGuyeUDhe2XhK2lKSaib5CaoEyezJhmsz4Jbvd0bWMZF4uAEprH
A4fomUhSPNUfs/xUVC4ij3QWiQ7Q4HtXozy0rhiSuoF668kV5IxyEB2PRoXbk3OX4x4sI/xZDzXR
l3hhXFa4TYttQvqY1qa319Nfo+l7keLWriPYDuLkXRoh5ZNpVfGHObUY7gSVpC0fyMKPhSga0yOl
UkgEcN1i2DyAK6YF+MHezIup56ErVMlH2wANITiMQq8Fvj8OAZe7Hhn+xXzrMb67rrSh51I7oq/L
OJqK9KQqia8UUxiJu4kRwwNreRDYNAtWuOYjfyHSjjV5KLa1ztT1WMTQ4G/yxRlM8mAdJtz+td8W
ort+sqJ2n/0IDRlcEcCZCppgZCXzsQDkhko5fap1rUp/Yhq9NvpLvsH4ll/ieDvmOZpMcVo8yHXx
svgyKCjQrEOcI3U+9wbQyNiKpFrMn1uZ6qW6yYvg07ckD9taPWTCU/VprusReuk4L1HMYYLGRVhb
8IPIG0+z3HBtOx/S3WzQ94OScJUQ7nnVbtlG/d1ULys8SaRefriZo7oyWC2HHmZtFvPVvxexmLa+
oxlV89yIchbmK7iLKrJN9TER474/rppG7seKu0oMJQrduecFRDya2wRXXmQZxQXagBjh5SM0+ACN
5W0u+VTEF1Oj+lONM3EhksYsTAJgC+kE98hPkasBoxlZPau5jvhZwOHPm54x/5xvA/z6bfD0AgeO
XA0x2a9hzbkra5j8XJoibUOd9w/lAKih1ZkzXyiC+ipjuVwa3H39+wiU5yuLB5jSdUJ5U3GyXhLw
kMAW5vy2UvGbBJ4GdkEVd4UfVFdmfY+rG0fmPJYhg48+2Md95Gt8QuSup2qLCUfEFuJHr+wzAFJ1
a7KI3Qq3rKd8gQWBootdOWnrrq999alUvUYOq4afw6Jpx3vFmi2b5y6ntb6p9lScNzojN5gBeOGj
qw1WwDiXZ4+PvK6irX83QdoLcnz6U9cThzGU8L3Z6jE/92MsnxUQSFjPLNZLExHJXnzYq+88mvOm
JlZ88VU6nOJ0jW+yuO6HRkYRucvWfD+bdUGrLQjET3GUD6jNV1L/TATLYKQlEKddOvYDXJo5OiWL
AKrgsvX6mAq6ZQv2hixmm5pc+KqlZU376uvg0nq7Rl5qfyxpNiYnIBqradkg+q1xeKrKr2rNSwGC
IDI3okaS2mVAcz6BoJjaHBncbb6skPxp1cvvMYCZu4Ddvm5hCR4RSvNjZQW4cBOMDfdxObnrSsjo
ZgAEdKBdA/+ZeE9myOFV0jcrNLRvXmn/S0dRaNMh2bED8wibuqYKUtm+L4jcnisO61wa26kdNuRN
YRkogjhRw8OWlJiIhQJn6QknN9hBhKsbE7Q5p8qmtzkXoRlJ/pr77UdsKX3IEtw+brFrJ0oNroQF
4cou3ySMiHKdH1SfmW+bgoM7xkh62AKbBZnx1JYDy1UTWZJ9R74iG5Ly+SJRjzZpLNZPwHGnT0u/
rVM7rSt70cBPv5qg4JjoYGF8JYchM+L4sA5XBVAfU4d+b7NQ+ac6XXrezrsbv49C7U3EYvGKB+vo
5kASPtUyq65h38HmNDG9AVWQfV+qItwdUAlALmBB+FK6Ar+KdLsxy+6KKpIAqZKp/m4idLJ3lVZ6
bPJx0U+FL6YzJvqiaOthL6/WRPZPqEmR8fvevKRyVhdnQ3IZlSu+g2978bAqX3Yt9gpQwUFKacF+
bRiQC0R8a08yj7fn1dQ5YIFMb7fJxNYm7p27LuoJQGFZw4oFv1a/1PNav5OgyJfRUPnudrf/sgjw
zpUyvc+Qbl5irBSw4/X6LIiMmtzP7i4yy/S2x3K+ANihUCHsnj30MMOxlgXMSPE4VBFW7QmOHxK8
Vi3zeJlya16gYxAcP5yJJJ7JeYSr9I0rqp/quTdXycbrZyHMfsuWUZ9CiSm3GWcxPMxZvN4Ym/mn
eaHmi6mq7AeZHCaHVG/uIdsEbh5N/GNCVnsbTOmvBx+IbKSt5gstRNb1uoCa6DHnXe+RoXeU9ubT
DvrlpcK8/U3v1foFCz6ApMiU93sSrajXi+HMa5rfDZ4npF0FAJBq32aCeDfzeWeRfJqmqn9iQSrd
ol6Iz8aP+ptabQaTNN/3O1Nn9hZF+dTAWJJfGNmBjvVMgGopp+oqkYG1Tu3ZY+UYufTWRD8jmkJv
udvybB/qdhMB7StdaZWoqrspJ65cgciZia8NrxW985FiT7VN+AOAl/mVr+Y7/oY1yzokr3CYbDfa
cnwI9QipMVfJcFNLlb7ZiFrf8t7H9ygAQfKkzulLn3LwLnWflLcZlaYCfiDm+kb0lepkWGBvO9H7
rqp3AT52X2vXCELnBxkh0b3dIl1irIvYr+ZOg9zk5ySYxF/PmRaPJGTRp3KuBwWWzfQSFqwyn0c2
OHEyXG79rRgmCWLKgBy8gHROokvplmX/vFUAcPrLkXrEXa0Dnjo+YdSkZ9PNBHXR8DYpkbm0ubDU
3cO1GgEN2oR98eUuwQPFvADB5GnS+QQp4u2Kint9zYd+rwzmEfiReYHEic0oNq/cWpQ3eRriefwC
ypqmrtmCBnV1k2Kyi+Fn9m67aL4dvplbcgvwh00j6jLGa4DoEWUcoFVWh+eBoJZqUuDSn+SWRPvF
F2Qb27jUaXzn6zGA+TA6Lu9Ljum0gxi0d3Leh5sxXYcWWyxMN2u0hWV85FsEL5Rg+Oc4iC6JUzEd
tbtKc/G4rtlYrd1WjICYAZwvEvdDtQPms8mWilOWAO+5m3o1Fo2YVdjbfQ0weonY9mdU7eN0NQ9Z
Lk/M5/5+GlAodWMYwhVhePxXV1RxX0IOHU1yPTGjpkbZHI5n6sP2pQDe8BDldYBZP9JsacpsIqbd
Nla8JioyP8HXj2gcUFt6kZKiH4K5PrVpixSujySQw0Og8E3ZF59B48gSiZmttoG3mElXvEHG0YCd
4zAJ6ao49WCcm5zpJNSnSZRJ2Z9UGmQOaiFyhX0Zq1nQq1FX2Xfm3Nu+9+yF9eqN1SofG5QJ4tn7
cjzRippLjMUjxiRRmOeiKvdbvqX8wZDBnl1v6lZpBae4hCSpGiFy8WxmDrjUFFtjqyHD/OpW8WNl
FLy15LzRLNB7IAGAbJKweN3tWGyyp3rpyXOJstJ0g6soEr8eAQNbdvA/E6mmT0rPS3VaypLdLSCi
nq0GSnGygTl6XcwCJHokQn0t5KhBMmp+njTNn+cpTk712svbiebRfTqF7DZVhWslW+J2ArwouzSl
eFyPLe1lD2nKG3TuctHFtdPLSSWFfICq5CFoGU+bevFxAFfJxjYrFqeaOhEUeilkMnu9FDi50yaj
5HmneNQvTReuL2MEvsDgpvTNvk3mAas8Fv+hmHg3jMgvcAj0M1ad4WzLumjtrPrXcWDJG3avCOe/
GGQZ1+JcqnJ8isbYAEgtgFrP4oWP0AcYCrdzmdLxm/QpumpyIuU3ElNzY1NCQ0NNGKt2gDZ3Q1WK
k2YxPWdDcC3kRfKIhhh74wAU/Jh6Un7wwVNC/J1LZuB0SstrAkzgVZY8nY45LSgwSrG+LyglyFsx
OR5BCMp3OuTHbRbHqh3S5V26CgwYiNEBK5RAyXI95/Mg28UMYe1WvksUAqUfk5ZwzCNNEQ1jfs/V
kr73fQ9iOOU4hmbkZV+1Ez63nYsCMdFvKr8WhU3LDiW8Ax4SYfm+EUqufyhUbUCVFSHx2wcpW0eV
d1fROgG1VGN0Neg8fSnGrD8nu5tsM2wRqJY8jO/WgYzCjBQBaLM0nRtJc3K35JW5BVaUcLjtSGnu
wmLV+5SuAe03mUFiOzgefqzrhnsFNyXqNKtykv10vsYv69G50zw6cgPJmVEsrsBXrg4x8Rc2PHf0
LMp+vQWJZ1DLIh1ZO051lJ8iLaBvx7vLX9eF828g/EI7QUDseBzp+MH6MnleUeXVZ7oih/ub/PRI
qm4w+81oSdE9gFkdaqSe4Msj+UB6n0SAUA59ZhNxrtCP4eCm6UUhiNqsF/2YTe7MXKF0LaZ2nJCk
mdNRxrqWbnpIkVOTme5f58XO02MqE790qCrohCmtLiQ6OkxiGd8uUQzAKHssLKGAxxKwb985xMQD
p46qMNIzHiM/gWuaelnIukW1HTIAJ3sv0DNQYsHNt65PsG7xxsK5yLZudhsV0+1WUUg6ADRQgKkn
7qDHkybA0qjt2Vilh6+MTRnQKI9bpXSYvgmZTeOClsV6ZsjV5mvb20j8ueglODBO0zSI+ZTrLZme
aZxGpbuoaBzWuTMbWoXGpxFmOa5DFsllsCP07dkHB0sHp/9LoCfv6GtZxnnratWH/GuOErd/1gHR
+hapAvoBYFfIDFGa0KBu0b4ZQ4cASHWI5bgP9/Iny2gMZhFq+477TSdoLvlmle+jvpkrWAsRKls6
okeEGEzH66vtIShUdysSyvAQj3W8Za1li9XTZR/iFFcLSx6Ql3eCHicnQMWudptvicXp7c0g5zRd
WnSXEUGfyZqroTgVkC8HchNbqzdJOzKsyHFQOzANShGkadpHq+ymnLP7tEfV0FBVY8bc0P2woBno
Mqyl2DZ17jOXEj20M7IR7rMTm0M28JPyPpM1tINZVnc7Ur/qRCNeoKtjdbQGvZtkus5O5baT7GJS
I15VZflLtMtlBXEI0KLJLO6dU1L04mc8T8iy4PT0ZjrJYqn7zpl0LkOzp3r9BHPcbn85Sjf1wNxT
Ds30img73MmYopslLew9CJ1NnBQR6/Xq6vhCQEc8j3Xw5bVGClc2ZFZb1oTZT/PFrHHarqFSfoYR
7aafao/phKk1ExTNSVVmu5Xs2+dliHxAghAd3QgrKkQ6qjy/mCJbRUdFFd6jnQbgTQnzOvlcTQMA
dY9HKvwweCaIaZYRhGM875FDNYIOpv6EdMIsV7bPJ/eTReFQXJBRp3MLWJidwSQ4Gp2FhYnzYlNd
zy2NMylPGfrXrpJFlt+44xkEy5KmTLYQFIccFSrQuweBHlJ01sS5Xb8uuzcMF0dR0bdzUoNGnkE5
3mYZxK0HhsobjY8aefh9UBadg55M5amcCn4TsUXC4LA5jMTKPSix6Tbd7NJVc17rpozQswiPDhem
DAx0aKg0Wq64HlsLwex9H51BbND6k41iifPc1blIVHjacLG7rKZVfRqt9L+i8UgKplGxOzQFpssb
ikvffypHYY6si6TDFTKY4sZkZT68Y4ok24W4bPwsPaH3QUTsJzMJRr7ye7ha4V9BGdn3ITRqiP1L
FXL75A3vcQpANuAflEJePGIaFtaU15+PzrKyq0fprxOIFkPnCRv+8CQDM5NPS3Y1Z+PYam/yZ02Z
PK/pHH8tzJI0dRn2rjd8h2+z7FsDr397AD+UDl1qFweAgc+wTUC11+6aFUZimp93AOOMevRo+pr3
jTeohls1l1t6To8O3iYmgGg65ojD1BvBBRsaNFJS2xC2oNGJzWifJRZdKSxNXNXFOVPleVy5+uJD
uSbnbZ1xlgINmW8ZuDgG3LTPHjUIXPTUYaOMuUFOjb6xYqI1jOBJD32HBX0EAw255GkXUACavVCq
OE1uH9GcE4vhtGt0qzVotVmuWYiF6hxRf/oFfWopRbOsX/PtW4nZwt2GdTag+LWr0K5iVouvy3ON
gmCACiRSeU84TW+rnk/lO/p50cZpElrfotcxfd84+lZCpJYnIpaxTYYq/Q4H2M7g9Mp6Q7vlAmy9
9BlQeeu3cWm4qVZ6sv1Qccy/hvDbMUnRDrEWPn+NaK/CA5SriUAMkGJrOAi/b0M9M2B3KjEPktZL
fCp9vqEoqFN4XZrGOTpP0K34ZcqD8S3WTWR1yM+7nhiNRoyJFo+eeMjQJJX0oeKCfAVZmLDGWf6N
LEJ+NSuIRWxdC+1xxW1T1cwh5Ln5xiIfM+RWIWojZB73xsLKXqC7vM0A/q7NiJsaiPFUPqJNVt6s
OTpLUZFPd9AFyquIxtUrFOOhRBiw4l2lOzmFLF4+O7Ol1xOe3oK2OFf5I1uLxXVez5B4ymWprhbS
z0W31xFajMRQh8ucp45/Bhk2dAbiVmcQ6mj8JLk9IX1JbsFL92cx+uRrT7fwtaZr0qgFjSEMVvhJ
VJz+CdQr7rI8W18qpPuXJKPJu2Ru+hrjT/ImChg4GEFf4cRW90FHw0W5FXddZb9LIdcnZeMNXXOr
jBPcB/tTzaIJGU2SiQvWAzOjzFhIV5X5LVS06M7r1PwxQuzoqoBCRaOLHbh5n8jXqOLZ89iTTLQZ
VP1rpeYkl83o+UTIj81C/TenCW0m2rxjgUK3SgeTDd72V1S0UqjPJltklj+uY68xyy943qYGnqXB
+sECD9soNLyGURH5mG2gn7eLT+HggYaVMZiVa/RrinG/rihM4Rc6BJ//yOdMTlejrNBH0NIMYGjU
VS7PvMHkNdXFGygCeOnodRqKuHOrTnakjeg4HVozFSYO1xa9jTRvCtB75yybffVWzGhDWhutJh44
5rEcjmGHPG8WUEm3grGT1hmT7jpMSOPHc9jA/eGmwUMOMjRWuF7JX7GOtnLpsPcAL9lpUX6bjvaf
gU0A0hSjCcwNxKCGDcJGtsdoHCXVihJmIKEwBqi1p27sPBqGUPfBSB4COjdHuVjZLR67FySnWBG7
6Hc77S7ZGnyKGrbWywwpWbOrHjPDFbpE87FuoVgfZ5IVLK75pWfBlfoPG7E9zZsBPRf4HfbyKYtw
G4E5xsu4LZQXbYjrqnTnf7fnfkcG4RqWAPVgHR50GHYIPGDQ/82FQSqr1rhn8y8h1eEsuyFXKHtI
PhvY3UvZZ9aA0Y7RMtf2wwiL7j8O4Hfv+TgAPHEHQBg21YdLCFPo9wMY8g3ONBvKn9PHAQjECeIP
PQAcERdJ+GL/4ZSmvzulaPhDW1cKNLXI4XVjh6R/fKWGW7XLcU5fqrUnoBBWxQ6rdo2IPSCHv4gH
bHO5wcWlfThgiLQA/6yRT2iARlGfAONMQn78SOoJz8Lj9VhmV1AMD8dYb6gNH6gOeNfQk8MM3pgo
lvMUlYacVWUcwPoNvBCM4X+/mmBqf3PycWo1qJ00SdHUk2fg/X4fzRXldcmt3F4IZiToj6vRMOF3
vg/yxxpXE6rAbZV6fy3T+eCjRCQTWNehEJxtp12gZYOdaxJZ/wJK0WA4oJsQ+PTE7eAu0HJSw4zP
PFf41WIBmFwNKYIC2SSINHzhsNIY/wNjm2AoYJRgKNa1RLLd5lDo4B726BrG/z7GhwEamb7/+yD8
HlG4vAUBXVemeQXsGNt2/INmSPyeFVuhoy9OlBIcxQfemPZVcFMLshjR/l8AxfGR/9/h/usrMzy7
I42RmMGl/Cd4G48SCKEK5ZfFJogQFLArAgrsF8YnG1Um8xP1EbTUpuDYwsFccUdnIGtZdpAx3gS+
PpXFgqkU1W9WAZsAuuA+QyDFu5DsAZFYwwyk5+/LxjR21fBN4NUMqgC8wXE52BSOC4FS75jO6m2E
ORtjycGR5KgJ91e0nx+c8r+PNvZo+T8nf+AywCkSbAbzf4la4IAL7BKogiijCjSErHYiqqU+puMD
fLfMbCfdm0JVTZ2m9dg3xuhB38TckpA3CrRbdGuYiLJ7ZOtoR9Ie+vgPWFXxlac2K7CdwSz5z2zk
u/ksZCHMdw/5wj9mLomRi1bjXKP7VoMfXOzZ+xx5u9E9DbIpRCySOxKbpEb/hKmTdgyrNWjYQd6+
j00/OwNDkoXJ4WZwu/Ebb0KEtszxjPZGmz0XfN0yCBchsd6i4dX3CQW/RxnKrB6mOm/Lnft9B9aM
UFRYhDYkrVAgxuLs6pJBchJR2L/4QqbDK3rZGGrRbE3RwQc+WW5oGFqXuquH1E/o6ebsCpPk2mmJ
ntNbWs9xfEl80qdnFi1VH58Uun+yly13bIpeaizE4UsAGbHeR8s6R59hvZT2Z26KwrzspWOzhDkl
k375VGPDmelCB9Dt5x12lpBNDc4u7dsSaoqu3hMBGfVnn8IlDx1CZdO/art6D4WNY4OaEUXGrPOq
Awea8+JCBaSpBzjF0TRdILBAG+x/9RW2ZcEohwTNaNn9TqRDSMMjW1T/iRTxWsSnec6UKrHtCh16
fmx6MQHXGB1bvbtDezYbhjOFuW/zz3RG5X19aFusOiNWCgIR2u2H2sCXavA17JWsQM7SU4OU/dqz
JeqHix8EuByIoajQtw4N/zb/KiMLeeAaweEj2nrk2eDLrQKfVjfrRqpQPHKwiXhBt+7xw2gYOF6w
EXWGr0PVnun33eo6dTdjYaAvXSUhisqy3cZ8suUFXEoiOFqK3EEQgd0YcDqM5FhUvge6FXHdYkeA
OmePm1delU8jjZCpncuJRKm6nuxWV+6xgFM61I2u64NJLw26uKbXklEa7ahd+YKRijaNKfses7bu
89uIUFPyu2TQQ8KfxtGjrDyByPALO/0PIELS45A2h7w1PcWs3wbdxVCsTdXNK2zt+WvKoDVo5L28
RtnNKq1bAw4aI4te7AErSAuV4vgQHD/grkbr+sgDs37B2beqh7JanMfeHyNG+DrhBY18a/Q8i/KY
8jOHzW/KtvarRADsUGuKy1obgfepj1PtYbZj+PR4JAxYSxaKb+N9AplpRj2E65IodM3nfyQ8HOM8
Z/WI1C2ykcGliGYYctkveAU12EwzDGDSWl+hvQy7RFR9brEhEDRdbV+xU5IdZowXWsgknLc9S8J9
he0WcCgDrrSCNYLIwjcQ/Eq/0ygcAVaY6Ljy0LjwM17DuF475xK8FUtspT2Owc0Lvrb9+3yMIUS/
o+Gix89ykCfF85RntCYtWt/RANCoEpRTfPo7erCVypF7l2N0nBwE0L8GwyJqTPs3DVjn+0EdpWTJ
p3sSDyZ6/nuoo4+3/88gf7wPpHg63ZcpDMSyTWZo9u/TUKjBXIaZbDhpne4B38VS1P3xMwBsJusm
/7hQckdqjjx53UCSXEM/2ZCSJxMcsOKxFlZilFwqON6SqjrBUQFzp65upng78ECG3X7wQ6TasUax
+9cISoU7CPPaxzn16QCatVVyLnxyhVLloLPjj0v7ER7w5znGp0D9jJe85MfJh2LDPk5nlkDcQSKR
YfchmE4SXlr/skcDrCNQPD05hvcjkHa7WRwlTvL4lGQwEIaQ25YE0bWs/XHoHwMaYU8i/EdyIrPy
FMX5PI3XSMjLoC4szlP8tR+g27i7D8RKLR7Xd3AAk96Tgs0IHwjr4jh544AFPi5g9I4PTN3xkjlW
4YXP8XE7iD0/jn+2Bev9i+WMs+E8M2Boz70mCSNX07KVyXpLPmJlGJd6LS9/DzkUeIPDCR8sFlYA
iS8f1TBhnXcJ/Ov4BZnbWLlO6WidhzZeGMWX52MPjRo+hUJvC4d6jzT/g0YqJcQN8HhYX/GzabPY
KeU8IVlEnyepFx7k1ZrJWIiW1xl6aRu6MFRxwIQs3t9DtccLksacPwht8e8GJq54y2OfgGHT6OXi
Dw7KO9J6b0Z8e9KjXnstZhqAxNFtP2If7gI2cjoHgnoXHJLpua1OXGCJFacQzVAsUNhjqQrfwHiN
mG9A3MkJm599tBNBCsJGCGfbc5DBP7ZswYOIrtTYYzgu5K97RmODCIz6Alue7q+kr6RfX8AP9L64
gnlznHqo2YIhIjBLJ5zRxPySn4o9PjCuFVIKfofd3o6oQb/CEeIfwHq1TB5/jfbV43zXYUgP5BIB
jvfrAa0w2FuC71DPsc/xNNcN4O6tEPcEUgzeUUCnR1C73C7oqPjA0fck50D37AyADxtnUb3jM/aP
1guKOg4IocZmVyiQwNAB9hQClOncrhwId34LFey4n9bMD2jCYlO1YqokBYVa87CgkMcww+w9Bs8O
5ICqU1tN6MUaORQiyA4bx1l+80jPaHTj6WLM8FCT8WhSARyI6aecKCkgS6ONYUP/Mh3BYJ0Lj+1b
lg6Qd1JkoKOAAr9lDL2wMIKwVuPi71G246zgbh7LhsBWLBg1aOMJgu9jJMcVttwDGeIBeCKqbUHL
T9NuffRskEyjIN1h5BRvmG8RX5FXO0ZgzOLjHIDoRZj8/wbyOFwDfDHwUenVW1FvvU7eM+zfwB+K
QqsNjmEKJT76E3DIGCgkhJrwvFmwG5+O2oonpXlFR4qf1i8x0yNjoPk20ofPHpt4Ef2zdoPTgE0p
8EQQfMBFBdqS032ZXnfsbZfJxmJ1gKuyJolETlmWOWiN/8femW3VjWTd+omUIySFFNLl2R0bjDHY
mLR9o2Fwor5vQ0//fwFkldmuwifP1bn4a2RlDsz2ViiaFauZc66RXV5mobOd+EPqMhs1w0xcdi9v
8ryWbQPWxwPr5RrAaPSE6HyBnIbU19l1eP/m8KZ9aT4BcoA5i7In3KhnC4tPUOA0H4zc0eMTYJwN
ty0tooajHOMtRlfroO0G2Y8n8CqjMr952bIvUFI6ErJmPX6A/82YUytG0k2jsrSxYfwG12OCbFi9
mUUFlFFqRJKc87mtzCmPrdXUgnp4gvxH4pYN5wAv2d8SUZviCt6KGXn+hIIMnx/kdSFXGukyFvs5
YqvSbAWgnFWk6G/yZ4MFysN8cxvYhoxkFa2B4Pad30m5K+OyRSwF0A8lqvE5jzHMsDini9SJjRuX
yIVnqKkwwxqfDpxV59wjwHaesJqNY2imO+phZk+qaHXyFE5zT65pn2SFgdM+Twg8IGP0YHsbDK7s
bSt7lzhoQAS/oQicBPQk5LAP7GCy4GRqfqEVJQMcMvhKzqekrn1GrWLEFz51c42ZbS1pTlDxnDGZ
0taM/TfR3evYzjye5AyV+ZCOLDz/JD0EiLC25l4B6n82jRmYXjP/4G8KunO8RZA8IVBxmgQwOJ4F
uJ9/+yas/4mhOAeoHES4kn/vEZEvdb1tm0jKD4iWmB0fIkrDf8Y0Y4VritWckxfj+PZYXqcQPIGg
PP+YTloKYVIora/HEk2uA9Eliz+ZvJn/LfVQBmwPZJSVu0el4ffz/OsDAciTOPCRoYCGEZ7kLCBV
CbsoRfTxucwa59z45+oJTP5yst9+wSfJ0n9nLMwbmv45Hm14A/RMScG9fsOlyGRcDYX/8cVizKCi
OEoaqJLnHRbZB+Avm2jtbsYZ9NKuHCtjz59IBVa/Su6j34zo9U5nRIRSaP1BjQ09MrOntEgdCmtW
2m0/Fs+Hasav44wvI5WH9pAGU8oSkI7UnMzQ5XLAtbASMxBS1O24bqeWyP7ggVn0uMoBWGvA8U3L
x8koRvZVql3iye38zGdsns3s2y9xuowsHFQ24bm0MbTt4DT1xL3bDuhuTldJnxvLtD45Qg0CZuMN
QiOjvPznz/NQdhDmf6br2+tVVAveiBOI8erl2lvQPMw2osay1iDJ0/gfpdY8ATnK9MXgYMAykb+Y
AxcwnV1NacZ1Y4gGOMlmNRCr41xUfWsujKcXfFEyvn7ekc9qvD/rKfwsr/B/o9PwPn3o6r5+HE6F
Gl590f9/ag6vhKV/VnOgUQ+p23+ZT6Ml8UpWGfpd9dfDkD6Mw69/7UXNAWEGZVicPhkj8pKBoeu/
6Cor9w/yo2wbFyUNGyQLxvhvXWXnD8P2dOBLcxJJlDMOKDZPusrij5AImlZD3pPhCO1/ouggn2oL
P9kgibVEuVnAOINjLMievt69noOTgr7NdKwh3qGbBKwCYZdw6w3DF+3n94GYMtJX67CvQMds8wwF
0WVB4Ciw82YrhuA2mIL8wiLj8H4Zi8spMEhEy79y2s7dgCuq0MmbQNOaEj/AkfUg3VLs2picKQyR
8NCEFkp3/hhuVejcIE4jdhTxgGjJIN/bLfCL2OaZZDenbWajdCZEK3ZZ3n+ZivB29FK0nJvaAXmS
3ftWI3YoICMABhBrW0+qO2+m7osdJM129SYX5Kxn7fFo76iGfiSpfj91PN73mi9FnT7W8QDuB57U
lh4CN3YSoE5b8T6klYH+du0X387IVXUKgR6L10MSD3oH0KjdZKnzrgvOsefDPuqZmimM9vFQkhnO
8kcnR7bV95nKOuj6nWj5Urhp7kbm8WdegWkQwXmZ9v0u6vjUJBjD1EhrnwD4g2PqoCkou+ZQE6ju
/Nbnt7m8mYNx2Ju/mUkQUWkIkGh1/GqD59lvGmgke2+w15u4Lm5CXUz7oueRRbx67zzZMvzZdfZj
y4Dcxs93Yo0/c+eB7lNjsAvr6lFXbX1s3Q7MaKSRyM61E2/CIn6ICmSRgLrfIhE17N2qaLa9AKtg
ipEHOaDoV4vJ2XZZ2N8C+MwviRjAo1vFegDlsh5RKUV/rOehs6fOA9u6fdokaauDnZZtv2sU+8DW
7k05BdQlRQg/xJ62Ts6/QJndTCmDirNcnrtWFx7sDHRIDbj7QoUD8pWN2UUDnwUBc5X2dk4yt3f2
akqyrR/5IEccNtZYlAhGet4V+/lxCSnVO3DCNsWc3nNxs/YrP2WRt2ygvVa7eQjAvEw1f6dklnq7
CXakm9f3UFrCbdd3X57Wu4wBOkwF2wrHdz3ECVuGqh5Lb9RiRz8oLoQdP3LI2dU+nw0Sdmeg2Cq1
OQtxO+jPBZz5jR8AtrIZCCcv2ExNnl4B/z1XUt3qlZWfW84JzM/oYibt8T5RnI5Q9V8UgOOtj7fG
gWMzBZzGp8moGg7FbPHRJi/vicqcfQQi+qJwCLFlxKYt8j660FVofwQE0WypKoGu7vS0dYcGOfLS
cfZdXotd2UmmVCDyNMdJ/w55oeUs9h3S/G0E03RYnX0OlYECmwuGP6vIs9TssopfIhWYvw8cDiro
DhgZU1Lscx0Xe8E5EcWU3kwJkqbmeCHRvh4FIT1Ig4Kkd422JMFvvRElyy2TML+IE1GdLcLN98A6
OYZ5UG+f1tYqeX0rqi59UkGYELZARdy6JdeAQrTZ5cQ166FuuvAMxc18T0IwPMDiK3YgrZrt0wYw
O5wjfpPKFc6FxoyFYGv2cg2ReTfLPOCYcQ7YRgvozf2U2dH3JvWso5fwqqvFs8A8WUeSjlgvQET4
PyyBnT/GqDaQr+H0CIvTXJKy3zqVHV2IbqwuVQoGz1u8s2DO7q041RuLMPUyyp18T3yTbsdVWMfY
45zWq2dfapWEB+WzySq0Fi4tsH7Ir2O+wDJ9h7oRbOy1Ahcoz8KkgHZmLXyZPU9ETa6/VYNwQVd7
aEM7fXc+UwTbqQqEz5KW4ihq9N0t0mNbFdsYt5mls1QenkWjc5O4YXC22pU+awaMSSOnaeu1vDap
yBQutc0pUk19LAMsWKnAhDzZJjThEVgzhxbQ8gTT3Lrlu5NrxHvErvPkjaMzfeZHVrDxEAfj2pnZ
TO3SEPrBYshr4B9JK6pLxH2Xq1Hlj0iuMDWaE/A0137o5bu85CvhZ4QHiaj5Xi5Dv0NhDBMoPaI4
KPbXjr2WO2CKxVkQtY+t4o/LMdtz6NGRpoZxIa0iPZAjegjI0u/R/YAH26q7spb1PreSa2ser1Q9
oCI7B/GFThcE+ayiL+wdcEHoePmMRma1WD5q5cWKqo3J3SFgIRFzD+yejNLaZfdIXy47u8lCb0vS
5NaLAXL3wdxk7zUIzIuUOl6wAX8N2BetZTnuDcpik6BLd41uiR/FG98uYnXoQJ9mW51DBFx02PX7
VSaNjQveWhdNNH4Hbln/6MPpAd37etzE7pI/Bq1rrT5WAizOloMxo+vf1QewujQ32HSg3rZNBv2j
zKir7GKuoh2V7+h9ONerdSjcau6vciq76rwKZV8eyYQP1hcNPW+bjPFUXEZJ6CJQ3xW2v201qK8r
b/IdBM6dKrI+VuS9LhLl3/7kir34rD93jDBF9hO/hho0KTRfmYDuNHosQhJBJAvHo0q1PuvW5DHN
uVzcKrgdu9plW3HqZMpOf/u5r6vQOG2KwBluBqTZQCg89Nf+VKilo8OhGY/2/GTsOINumv+oZgRO
lyZ/fPtpJ7HO89NMTsKRlNnplvP6aetM8S1dq/FYaDaI8QTCPLL21CnF83v9bxDwm+YqNv75T2vy
SxDwf4rv99//3UfUqMA9/5W/G6tImuPh36NXQNxmsgv/CgCC4A9J7O8S0IFd4d/s4ZcAgCbjNAr1
8P0F28kntfKvAMAVfzioe4XQU31yQgDi/lEAcHJM+BaThLCJAIw0wCnyJ7MbhytAWsfQsiRSople
jyPH+Den8XSfmsegB02QQ9CK9JU5rT/llVa7x4lYJ+tI1sK+pXwOtnMUwYdyRornN0mM0xPIsxBv
cUHguKTrSGS9fhZrQakGQdCjtlFpFX43vUepAVbsKpbrxi/Tl/j4v8p6ufavr6eM2JonAPsgo2ta
v/78ekveey3ZajrR6A5bHLX1cIntieFBwj30KM3N4Z0gpeIcBCbRKEqjhXXm44FVZ60Xj1tvmuRs
BHdBKmZpdwzrxULBPezEfbWkhtPXh2eAgMOzee3Ss9LXzpbSTXVBPaG8KXK0ZQrk5T/bg19doOjS
HNDySq8iPaRXMkaVaefGVXKmW7CZadyDBhn68sahGPAXzPf1Lslld6ea+L0YdbqfVVFtR1iVx9Vx
8/dSYuy2SeaON04/lo+ru9YfVnfOPjuCVjGViIoDlz5ymmmJVnBdzTgNEUI0a4uY6CRIg4DH2tsJ
NJ9icPt3yh7qq64JqI+Ak/wuitg60gkH3lZnzccWXeV4I5cw8sHpOfVDH6Df56/lAgd4TcaNaLlr
N10gD8Ccuq9pboVzvluSTvXc33qmZPQ1pE+i7i+TqskOqlKA2OeIfY6WKnJiIJ3L6n7sVPM1o9T+
p9F7/RgCBUy2s+jDH1kAdmRDjYlAr3R0nSMJkdJyYwqA0JLVS+5zJGm5qytZfMBnDXC3gT9eKvAp
7zRUjrtAr2ioRGkHE8wwsrMVDrVMM+8D1Z6PyYLYfLRk+mNCYLTvbdF9BSdFu5NFDIdg8i2PMNQv
f3RlmZwlVfKgu6zZxeSp38XoDoP1X72k3PdMTlJFxfu2KNc/0Tuzblz0tS7FSk1k0y92Do1tEtYu
T7NIbKya5L+feufI6kqUSKp+7+o0vxRZPP6Ie3+4z22dFfs1Xv1qbw1peMEU9EA7/Id2KPBb5+6q
KgQ8FVX8EO4yA0mW7yJrWDY5gWzYA7Rto6Y4s5rAlJrKZdvj71OBlWIL1sTfqGZ4l1mdJMweYnKD
Isi+k4aM+LD65kaju4O7o6Eg++3HaC6cSz/pr71lnm1aBCjJ1ub0LACIEcmTaE7Y019LiR6311nD
e5B16/2ATuSWlfXuGwjrH0Bck3tch+FjCw5kiwDER+pM6X701i/WiFq7sybO3tFrf2Wpdd3PoT9/
qqpw3MZ2OB10KW+qufxTuVHtHFNIe5Pp+DMl+qHyU9QhomkEf+qPqHkUGx0YEeAVxsUuj8ucuqUz
6hyd8NZfL4O50Mt5EQrEB7cJfFaxiSwQp3d5P1ObRupo7OeYiajb3ainPrul30wQD8WG6lgwzbdK
D8k+tHsV7zy4XTBdI3KMG68V/iYcAoSh5wmRlC+LJcHqkLh2oLQFM65AWlg6OPQZfVMkyICBwm0+
r/HHKfcMqqdBVf/Kb2H6bmo0QebrGEpc4G4av+2Td2FkTbDoqdl6X50GojTJTRy3ZA9kLnTuMiqD
3gFKmKd+KJTI0ccdgJ1c5Boluu5TXiLqAkKbFhRfLa/JP4VTmZ51osIM16XyjpMYijsV0U+HUpmD
FPg8+u4F6jT4zfM6zePGo+vMmTe40N2cqL20l8U7OvQaUrAoNHD8cg3tWyep8bz71vyxivzok9bj
/ODjYgabirTRAXKse14XSItsRiS5UZcp5HnTi+oC1HS4H8pxRXu5jaDgwO6r37VSQuNVk7IP5J/q
XdGlELpoRbGtemGaHGgU/a0oCr9BqS6Jea3qEyDACKJiZY2wFKa5vFlc2fyFvxhcMpCUVk9UJSH+
heW6A3hAHwQaTtXnyCGEH2gI5X8vSjgRwHcmUK+9Km+sOVdIKRDd08kB5EjCZAzlIzT14o7Ycbku
SMiBvlvL+lNcJmmz6ckj2hiPnIADxcX/9QKfVXh/6wVKXOv/ngrGCwRh/HMWmHoOf+PFCUS0F1Ff
0rmAw8F3o6P7txNoNH0BmNrotILHcX5OAhtNX7DRVBZg7zw13vuXD+gZuV+B0BQ6qiiLOK78Jz6g
a9yTf8dKz7K+NkhlZPkYNTHTa/cFQLsuy1HIvxKxNtkjd0nkit08oxgLp3bIHH2XEf8Ph167BaSR
nvLUwxIVDSCu2qtblLYtQ1qjeEgpF83ESMCrCoo8WT53okQncdvJxifITCO41dZ2cieUcKDojlDz
YCyPvfPBVpCRu00sGmv+nAwjHFEUlmI07iR8QOqd6yi84MztY9i2m4WrlKJvMS9WEB0qWkw16Vb3
JI6t32BrbRND/Tw7xFWuA1CA/3tcoaezUyPrgjrS6v0F3mgKC/DUCgbRhjsM1yiMYbqgFGSnVfnY
+l2qb0FFGxlDB0vJ+6CXHC+ff9pb18/P/jm2dX4ZEqUJ21MU6MBbUq87WTCVOQuQ4i7+YRcCKEgj
IVFcgHkw3ImEdBIY8BKxLxvt+wTKIxQ3Qk9kI0QD0BsEtAHNK2AJ2QWXeS9oxxLFq0lQLCzFfhjW
BI+wI/2ygLzJEVle19zmYyWRAZkTQU5Chb9x2+XraUabF2QOLSOpbNmhz1l4vQmjhH5CVl5Uf4kZ
RsknWN1W/bEsonq9fnv2TmrcPMhFKxuhNo86J7GZmdyfYhGNjQ1Xehb8cFltVBHok5hLYFiCE764
KpMf5p6Ul6nDegUg+Ya68/SRmxbs/dsjeR02UDFkIJAghE01B0Ht08K+7cZahEvm/5j6oPOvPPoB
QLLpSgu24AX+2ErTr7ef+Do2Mk/EmJAqIORzAsKjk0l20qrIyU86PxY77lP5l4OrnSTnUTOyF+K6
Na9daH9Eje/tB5+ESObJkCIcYhwP5TCfssDrWae1i53PoOd+9CTfSnVMw6j6XCC20QLrAl0bNx+W
cI1EeVmnXWXghlOCLGbWq4aaRVlgOWhzQOtJOgVkIAbkNpkqp7jMp7gL9HGcJbKNx7cH/cuW9Fw/
8IAgKOg57JmTMZPrs5CXUO5DQZEEGHOrG8PXmILVIGP/6bPY+L75xwG+EZzq84HoRViOqtYDDKOR
fgOZKqAgRI6VsiXeftQvm8ADVoEMNmI9NpXJU4Nmh3ngoKtZPVR66JhccLU5cp62tsBo1yVdaqAV
TzVshrefa/86nwir+iYxZjsSpsKJ2YosqAJN51n3FOFsZ6VW4aUjJZWgAXqxtV3qEMWRY5Kr7+hd
oe2za7uuC6m3WIsz3aZAO6HmwSFZB+TkKcUd3IpE4juv1GAlnl2d/xrVs9InFsnIHlNuZ+FDKrBk
dV5vWS+em64kWXifBKAJ6QoS6GG97pHQYX1WjR8/0QqrgRECAjxlf/QVbDliDF9rjGWYy1g/sJZl
9uj3gpnh+pM5oMDJlnX2+GyAkbXDungL2rtf+jiE7IgUBz0XBkpIgynXGTV0ruHKtSdWJCkjY6Kt
HoFyvXM07JMbqKbD8nXV7GQfbYY1Yi6cLDOKDGJNDaDTka3Hjm2TOTUpEPoY/uWTm6eXBTC0fr1m
Q4felyqtOHEdtCzGaJLRFQx6yhdfYHc2WbUf/QXZ23Vw1XQ7PXGa+ow/AQSMFgVTkiR+zZo5yQJO
bFO6CRnXbQYHHqNCPGrEYmuKhFDMNYxQdN/6GcAceo12agBrKXCu0j/zpiUZbga40lxmpPwNT6kH
ZQQ1KotDHv03kNGFokKPgFg3/pWL1En7lR5ucPIjObXp+0JWAWRJmyYb7yC36PFiRBOGvUTXKHOW
0ymFGhZMiL+iuhuhyo9QNTIQGJEmIDlCExv6fAHPfHkBLxue1KsVmOJsJ0RkoPieqNh+/RIbg/mC
k237yEhPp6rRJY1GDMb/7+8ACGN1ezeN0D/asuVquNhusnrMweimhpK0NAmGWLs174TGrplVmecz
M+cFzcgHZhrD5BdV0Y2wXuwEvE65dy2F16abyGhQNlq1vJ5pvsd2qcOBW8sFl8qmySI/Kz9Wg1cr
aNsuaS56SnqZw5ma0HBk18TAflkzly6B/C2oXZE6DPGQB+6FJZdUP7TlMjGHNVUGnu9h7+3oU1AA
i6GNClXjYj6PyDgYxOtaGd8tsxeX32kfb5GXyMLGB/YOUL2CG4EcGCNWzoQV2Her+yTL7URm/3Zu
K3k1otAW6GDYT5JvqXVt8OsjLQ74yYoHhTVGMWNgSJq35w/nMTNjkSGUXJ8aqOII6qAFxrZzQf+S
9SBDyfCyMg2M3wbcgKpqb6iRX9KRbkNgEVxtMDR0RTFz3KL7lD2Oy2xoiWugzJ4rcAHlMRsWiD6o
f/hmixrXerptgop/t3ZQcIBVNmAbcB1XvAxwwJxz3WnTTGZN6Cj5PaOybo40FCS+tAPrw0p4PX4j
hcXGdqdbRYaBWUhqNJD1cVpEn5XvjfYCX0jZvmN85JXo47mlBV9qaLR5CGz5uAQFBPJdJm5ptJGG
084OJBLiW0QxEwr0viBhgk5R4x4GSq9SoHmzFgnMf9Gs157WC9s/6Mlay31YkrYAQv3Ep/Q9b8q7
TULI3goK6ZmbfoDYlEagGbLRrHCVogpvw85V/WTRd0gU1C6Xrh3qfrsUfW/NiCb1ijFGVs/atDJI
a48SJfQItP+gMcf1p5AwXCJt1tfhQi8rkcJ13GOIMTf7wY0zWAtxM9Zh+DfAF7X3ITlGbkZ7yHgT
5JhZ/2GdPQtUKcZW885IfuUr8XOXLEkSX+Z1MtrqaljIq7J5UuRW2YnDrKGiwh4z+1Kgqc0eitwU
aaZ39Vqv/K51phEE9+ohwnrXt5RY6aqasx7VZhGWPbZXUJEdTG5WtSOrVNkSuV3IauXMd4WtMFaQ
dstG/luksACmgxiamU8SwrT8bugiY5dyMZl055AZjxDAXYx5auTiM39DggDM1cQschZsZ+jZUBNg
G12fs/pGLToAoiyPQdGvDBzyLPy9rYS0w/gxl1xHNENS3PKQvBtOXiALc8kOw2gUkRcfPIrFpdxp
7IMOEkt+WISGboWsUenJY9MOFa8U1F3dAa4Dt75SUAYb8lAGLdHISxyC1TeTA4LQrRE+J9vb0n0l
yWbXOoeDuiL/FgRuvGujuYr2ElnK9tMLX7fm8tf7Sc+KEatstpilGloiBzuj8G06C6SjmcGXbV2m
UB0wMhKiskNzlcU4zqhCG3Pfw9Bf72w6GjHHrgLgTIdvjQwp55PCOidXBhFIqw2kQhqMOSlmd9eH
cNItej7ZGog7PWO7T6JcittX3Em/aqb84NfT2Dz8SqBEPjJtv5F29VcafP9n7iSaCAVJLrBTJIVc
b27AgvyWR1lwrSKiNkz2tmWNfsOjlEoXDgyvztLD11dsyqyV+WKB5nF0BEHxv5MqQ3gTojtEzkpW
7Jla6QP2moWwm1f0yjgjCcfF5w/qoif9RsX6V5IlOjPK6PApBwz9G1RLYPI2/cMHBW16m0QQXK+f
aZcQ/LusPhON0jTR+pV9KS3Zr3dDxa7evOJgFqgLdg3NzSD+LBsxqcbf/T8RMjPPHcftCKxBbQxz
aRBn/4CWWQf5SAnd9qiTo5DkDq4VX3UOL5Ndv3jfQhcIs3+c47KujfZ9ai7UpnTLxvs8a69p5K6J
5g6do1qIGB/luZEAfe5nDgwEAeNr0jGCfO9Zh3C7uVZCDAmHu6WLG3ctFzjHIUFuDtNQesJ4mKml
Izs6ZLqY48K8WDMH79Y2Ntx7WopNXD3UHAzjb6i82FnPtFJ852H00HBZN6h8mshBZTZda9F2nky/
g7EtU/+LR8s+hoIooYGNQFsi19CMrYeZ9Poez56WyJBXz6Tj4QXPAt/Ngjs902f0XRak5tKIrJl+
Sjs4o54wUB9/dY8weWhUcKyoa2JTyrEUvCh+SUC+CZXezhjEsqBJ4GGmBoprMlOZZ4KQvDE3J5TB
hZF2caJ49qhWVa+fJpAh/A5xFnqgE2/WEWamp8EL4++hO2JRcglyBMH5zAYBsasiOqR338MOkfT0
7LkzhDOMnX8/Q8SoD76TqeoyrrOJaxEQlfGlqkYZl4VW6WaOBgh4g/04Wr3Owx2Cp2i5AC6jl6NN
uSRamNtQdB7Tjw03lI36Kd3j06aCW+rlBpM2LDcKq8JkLPxwNqO33ch0a2limdGoU6fIGD4Wo8XE
YmYyMwLYTiiVHf+eibWFwLwZG3fFI1VVwjfWFAsQFs1B+BjVNAueQwpEBT/go1cukfelQH0mR5vc
LCMXpm3fEf6Nw23QRgtv7Gb0qu2OaBIpNG+qOJ/m5HpFRi0Kv0658hDARGEpLudziTs63a4KYY+E
8lZjkk9dN05pct6IyjgVYqBSSZ9CR5uYOEAY0f9Skq+zly0AmU7RoJ1+fTjOKKpzXQLUA9N0FE3c
T8H1OgBcSS/9SAnGo1dpzoHrdob7P4HFmm6LXpojgnK9SXjRuosPRBNaKt8zuyA0TlvKdEh3RrBx
nbPWUSinmi6c5nZF5Dfm0jTkRH5yXXBQt76LRJfRNDX7kd5HGZ61YAayx2hVFT/w5+bTeCUo0MxF
oLgu7YRxId2QwDsmoYrIs3Hm3caM9vl45APVr9tinGsWFbyPO5SI6btT/A31nZjSMc2E0L+nlMFe
KLapxifIDrKTZu8WlRNW78vZpj8j7dH6wEYZaSiB6++KGal2gGXWBLgOQlPHK4inxm5ZbxvXOpxq
ZCxiFabd96mDtVZu+hzhbIyLniVa3bM90OQ88hz2WUk7FGY2azwiNoH0KwvSyxD3ksCTdUZ+b6Wf
yuwQPwF/0AhaLBAD8u9TYi9MSvTs+fSgfvE1elCzvG0KRhPH4CUiDoAp4xgscSyIvqq4dfkpJmZB
XNBCSfvBncZ2vRbWJMTWTZqEcAR1UYhQx8Bv3PHWXwsXVrI128w/NSYTdCsfUSxSIottgnxgm8aR
j5ua/RH1UcyqDSUJXaTawUvRn7ibPGpLsClq6ng4IdiA1W6Jec9b1YCMMvED2wmAMW3F6CG9GlPZ
YJP9Y6O8hYIeAnNs/SPgEWqKGsanfng+etUE+xLFdKsMUfaHcQ71fDdMKLizMdCCZ5hW5GqzJZUI
Zpq/y2WpWiZkNRG3R8McJnJGqJUjTrU+bt77lGtxXvWcxWc031jGG39RK/rtI2Ltx4Biet9xsVkS
tQV3QURPHfwir/maUA4dtiprK+OJOpWDFd/Oz1Hjksc5p7TNJhsjhcM/+kgpzljnPepTJgp8DiyK
aDWDruFQ6njLKdPUqwZaUmcXEhUwNjpBkhEumZOqYklTezRDH6uFm3C/JGME9hLkooT82JAc4YOr
ZkdBsjYGa2AZrQQgZp+mT8Kf/UplIHFR76CbronQ9bPlCJfeOLqlTVfW/Dc5rv+QMwKyQ58NCjrK
s09ThsFiVIrCYr5fosHEmVNiFYm3s6Bp0rCzHzve9zePPM2qkaZCFcqjqYeEZ4Lj9DpNpWmLECDq
MNx7sD+x8M9bowgsk6t8O4P366MMVsmhX5oRtwHJ8/pRqLaAICY7cY8Gr7FPNfyFCacQY43tevtZ
T9nAn+ouChkTEq+u5yiYUb9WpXph94WR0bpf3HIkkEHpymEneoNMOIZJVxrGKT21MRpjJT2gHyPq
UUGxbQaHuJsshKlsgHc1GZ7+2TK/1D4quOvGRVJez50A1mDmp7eH/8tUoX8DHCi0AXDZwKvM73+q
MixdVA4xQlnfEQOn486eC8qEhVyuhFBvP+qXPeeS7w4pBVEJgsdxmjrGjUoREvKb72ESuKM+RjrI
5jvaaJkjAjZ0/u2WOy2hgHGyYUA4Hs+Ea3gK5+ogmwcxtYLv6EEYGzUsKVnEEZkALggnNHdWFCKq
gjOh+fkvZD1E9wFrV3rnb7/76TRTNYUUaYCWkuP2i4zUXA3LNIex+42cBHGzTqB1PwTgfbCAbz/p
dJYdD/0FCrEQJKHMuKfJ6xzHECGrzP420kgnfz80hQnN00y6XPKJY7zGtx/4motHgQYiG2lnirzo
SeE0neygIQtWjInuvnUwwtlBtCAwZg6jaDqERV2LVANKf7FOoM7kXsLN+PYATrhBjMBnE4cCLQZF
70bPPbUsMk4Ku1HVtzZBVKLaU8ta8z1ZjyTM0IQ1bsvUJcY19qU09vslKW55g0l5lT7KB8n5/Dw5
L60BSf1rTnGNxBHRwvosngR3vw6Q93QHoBeb1M5hou/V7JnLctJjPdVgGQQHf+NinfBFBjWSPAKO
tMwp7hspuj0M3dQZzlNKywFa7jRt4TE9MBqMhdU5iigG+Iu5zsFR4NvAHTZXfNN00FK26jlB3+Pa
YzVp+2KcJqTdnzw+xzbOcpSVpu0USg5G4SmIM9ovXjgTglYkWaqctOzb0//LhlMSWJTpAxw6/0Eh
bSSySCyx6q910rr4rDH6UgQc4ToYD+AlZf32I439/tnkGlOLUjA1GtTyUDc8KdBQc9ID8s/z1zAG
zuruxzT08/cemnG5dSWeFa5kEY4EUYuN/ABJ2KI0o3l7GKdvjryyFFhOg+PkzD2Vv3+ynZXfVjNr
mXzNa9KfF2nZDeVnkPQIZTv98BvK86kFMVRX5ZIp8l0kSKV3ssl9W8Rp0vT9t8mQ/u+8TJltkWWN
8azefq//oAwHHZXuK7TT5F74BRwezwv9/arJ+Vz1gwh2EfoESL3FpFGJdNNs5nbYUPAu+Y8iYcO+
XDw3vCNY8zrg3aR1ScEQ8pj6fUOrF/xQe5XGUU9jIhR6rHIqkjozSm9ysUwaIBhg9yXnUwDDjti1
pDpyO1m2y8tZtCWTxzi2TKXInkpjrwkI8qU9RxI11cWhqkUs3789CSfzzQzDrnZRfqACSVtLcVpV
o6dYiND68nksUStC77imVAHmaq7J0739KPdkP5s1xXj5AC6Qf8SOnuznuW7Iqdoyug1k/fSs0SN1
mk+tcfVHTD0m6Ln2XjyrwFVLZbKkLz91E43YUwIEqB9fPKlMPpNY0EgGOiVykPO5lcOCXy97jipt
LNKmzOcz7Y4ETHu66xIepzC6CUteCn9Ui0wRySoyh7OzBmLld1NdmgVfvYynWE+VePWcmphsMqAI
LBm1TcqPz4o7asLw17uhS01i+aWExolk72bUPLj3oogsh7vRdjmTAnl7SoPXy4fwEzKVgMUBLCF+
IWCMvvZrWt4AFCzdt1FJV18g4XuoB1MePfp50Ehy/AmC6HIJ0VRH62LXyKg6lk5e3E1IHKEADQWU
omkM9wlIIsxKlGs+R8Sv/XWx9FOyTYIJnGWY3ZSVEg9QIPtmg/JTorfUcvwPkxfV7xKR9u+5kZKV
aD2Z8p3VZ+6fK3Xk6SLq5gxBO2CWckfWML+zVmsgOCiAJsJu6a4lt1J+kIXlvle6mxDw1+2emnhx
lwBNuCgKhypB1gyorNX5TAlvsItv4AC8dxqx6RQ5+VbYECY7detwP39vktr2UO32E1IYcd+foVFf
3c7KHe9S10XhFOKQrFBJ9Zqv+Rj2Pwqr6T75su9xi6LxmC0j3cooUkAVo160QJALU2szynK6QEdn
P8y0c4EjmGV/juhEkDWPxnw3zF19u6JivcP9NIruwPcRxBE3ctDiHuGE/putVvk5QWFjmyAt+S5X
fbpHvTh99/aO+GVD4H4ZdBqeiukpfYomGL0+rAGPlz/aiubDYBcbmjuXLi0sfmM9n77p37cTW494
ynGox9PNnnvqNLZanDJ3UENO6J4FuxRXACu6qYkDUrDfhfpYOWX0Me0jC3w3UlXNzp2atDhDTdXf
LcUAGgoMm/+h87vwoqJhzmeuoR73YSyGu7LkTneGqmw2zmDLG1jP1WM5usH/sHdmu5Ej2Zb9l35n
grORQHcD1+mz3F3zlC+EIhTiaJxpHL6+F5WZdTMi80Z2vRdQqIeqkJxykmbHztl77VNB1/JWmZP5
7Kcc31YEdOsVQJ/o2pI+t1cT0qWpkTGiMgafflPjT+8pTuIghYWwNSJHf9PHzsKW6Fv/Vonw+Y18
fvuUaUtq749SppLWm8A+ULzzrow3vgnPcuPmixsNjq/7+PMb/f1i+tuHCUSKS4lF/fxjNRjONmV1
4xfvri4k+qxRf0BXa7YrKbOzsq2es3dUylvGs2hWf/7ZP4jw+PClDKAM4gEggdr8sSQwNNGONqL6
d7tfnrI4seKdVab5fpzHN+Bo0K+hoq57MwL0Uzeau0fji+vh55fhLKvbd4+gWMSaix7EQDjm/siW
MLJQMj6ICVfoITnSTmtwdXn4eNYtUxJ4dDaJuUJ2IxkgWiUhZZZyX9K3OqvKhb+PsUG7no3I3lvE
WTGfQD4sSYWAdJ9p52QqxGkCMl8QMPFADzS/hplI3JTLYGwKZsiy5wHgcRiIyhd3lI2q3EIk/5jc
NLlYokp2GZ3ifRKV1bV0urxbl2Hbf5nyuH8EoJbdasUCGHFHY9haZoe22mqS6GHIfXzR+Cn5A+KR
xE0IdIwARFqnkCnZE+8hfHinJJ7sZ2PBC4E5hVD+D+/3shn/+N3CPKAGdTnNCnNZaP5U9fW0hLnv
gvjAxHYu2A7TpyqxJpTadaFfjGFRjP/8dv4QRM1ThVV6Ud2iR8IqiDTu+4+EL5Q3kq3zW1ql9pG2
GWaksJ+0KxqV6ZZBRMdK70TNO8Sb/CmJxu6UJL5+SyCktf2Ha/mbR4tKFE0vkixT/KVzZJkATIHH
Zt/g4aBhxzGUfkFHMAEKBUNB1S7e57Zfcom0L5NKCY2YXFX9k3nq774SgFAUZhbaSGxrP3wlaHFa
2c4i/xbiMerXLmF+N+4M0u2U5GSd6DNZmHVT9NvJjcNN5YfjawxMudrH7Ww8/MN38jePBInzdC95
OBHG/agJnWU/qBKk+LcIk+d97RrtnZlr2lrQOrxii+kvfV53x8ou5CEfLePcFYI9QeTdeJOQ8IPk
tQAXmGi99YE2u3ZWXp1k9z+/Svevd45DAosvFB/xd3ymQTpEMnOTopHREB2XMvy1xHGqSOIGRg/8
JqM3JUuiPTuHLu86jV2H7ytK1nS4fD9gVC3jdVPi3SAlVC1Ne4YfhdbG58xN2n1tWePF7ePoEDki
slclpAwgepNhgvmqMMOvGgPfOy4Bp9phfK+2S4bzGcea4h8MQjt93sZpHChEcKFX22ig7gpKA/OP
ZEDPWcCSWFDyOifBUg0p03dQv08QbqcNVWR7D1GnOMQyt4hZEwABWUMY9AUu/doby08KhuVIPLHn
j0wEOzfPo4CgkOo8VH7bEpNbuSii8YAbB2RFkOhBXZrPRKomL7ilug87MaF4tirFffHzu2P8ZdvC
Hot8nlcczTSHyh8eaCXJefBru/9G17uOHtndnDagk0iUWKuri+nC6F4N7UxKrdc45Uc8k9i5mkPY
BztLlO2TA/DipIshezQb4mKCnl1g26RNzssQpSIgYQ9v7+dV/8dt+zBV3/7P/3p7l0mxTloOKV+7
71wTbK30wf5no8WhHL63Wfz2A7/7LHz9F2TxLJ7LqkFX4XfSju/+4lKcfq6rnF7gmv3LaGtbvzDd
ptdhs9xRvi49sP8m7dBY9XGf0V+3wWu7/47JggL1u/3NwUVAa9dyqV98nSrWsr7fbCbZdaoQiXfU
UdFdaTgWAKqY2d3IKeVdFmo+DHDHRQBmFRETIqTsYtH3eUXuzBkoFK12gxIdA2JcTerGtrrwKZvN
0L6qk3H8GndJGh14l+swCIve0gKUoNG2J+BkE465eJqcbrjtm8pqVw2si/AYp17+rtTknIB2eU/x
WKboeUg1kQxlDJNwrHKUQWcNh9i3k4NyVL4h6aLuVy6s72QhTbjvWJ7zb4UuDlGezxeijtQzkm77
Dhd6j8dJVeEHIUbymjP+kg4Zs2uBFHzFYFK/2WGknseInBET58aHxtgUuky0yCGbUaBTVb5cjxNH
w9SJxvMsGgP6cWNPH2RaabdlkQ7QG+lbXJRmsjHalXBXETPNBM2EZZ/MOM2QmqQzFQ36vfhtrqIC
n2nYIi4P41fwMtEYWJ70dq1wYCrSl8jvJyOOrzk1HZySFO09eQLRLpp974iwXe30cqxoW0rp3ss4
mpn2oakTq2mKTRY/w+yRwWaFEa0J4fDfp0XwHExeI/QgzlV/BRCSIIMwq499mIGZaA13JomqdIO8
5szckB6HSHIC4aP7lUe+aulD4laiv1NC1nt6veU+0/T2S6whASK4VuZlQDJVdV/nQ3c0hEduIPCz
29LPqRu1qsgx1jDzXnnRnF4n7lRibGQm+5L3Otzz3u68KwN9YbyK52kE/cN890gjnMw4hvIpxKCi
uS6QJAZEQdbTynKrmjHdGANh4f0+dik6X07xY3TjddVHy2/p93o316SJelb5QVBobsPGgM8O23nu
vhaN5cJDCb38KezH9KAsEuJBUabWoSpc9QbZ1eM4xcG8rApn62sWWUxoma0tbm4Ll2RiDNe0QKP0
qdazcFS3s4aEkMMX5/xuJwyV3A3gUG4kGc9G/s7dNQfMArJBRbMa7SLWWvyxiEOSCwW+DEmiqv21
RD+xMuxOvQ7O4B489tbHyOMzQoauQO/vbVS+mwEVNnYFw1DFPiwM5HRlKFcFbyi4J1Mcp87Otq3M
JK/3EsVZNqgv2F5EYTQr2wcZQg918QouOhumWBweoRVxPGAHjyzC7TPjyoTdfiaXBndjad/ptr/P
Ca47zXRSgklvAHughti7Y8333o9EK68UOerrwmt4Au2CGD/NKSd33ba9FVgcMLYgPLsjwmZEyekk
DtboD6femombqmW2q52+5xgt5/rKbWuiVtNe3k1GYcOLKV1n56ZFd6f57e0c82JmzPZpaT0u+dFu
7mXvXlPa69Sl+1WCSH7QevJxcGWJoC2gHSWjY9zDCmLV8mSRE3Vpw3N3U0LMQIYQkxN5gTJtxO59
dmPZxZNvEykLmFlhVraQ2EZ3rltgPCrJoQ/pMAQpXSTsX23u7ZvZlYx76W1oRGg90HCN17qa/IMo
7Xlj5q7aeWZq3rkVnBmWJxg/duMchGPLjev4HGAiu+3Pjp/pG3Tm4wl54/xs0fx7EZLo1DgDgowi
Oz6KvhMP9Cf6q2pw85FFqmVNoXvIWpk4ofZVnwki5s2P5uslDHCVFFF6MyvWxiyqvH1Jk3aP8iY9
EZboE+bWRuMiqOsDpJQyGFonCqIkqy8SvctONNK7yhrzjQY5VQoxvdsxlDMT/brbyBbFMq9hEd8O
eYwScIa+FeAl5ds2EcDCAdd8/2uSTIsS1gJIyk3oRiR0WnEip629TmnwvysdDppC77+TnalvdK+i
MrQFcYetJ1/ANHs3cRdVE4ytonuBOLo1IbhfnGwsrhEoJetFQvlAxZ5/tJPdvQrOtPcCcOYtkKto
Q/CIvs0ruz+ruQNPpttkQOeZlm0wROUsunHS3ye2VR69uLXerJZH2rLq4TSadXH2jKrdkwBhXLet
kwVjV/e8VcN0HxnS9VZSM5JLp/zupKO3IkwzD/d67KQBEtpsTawCS2YeXWM5TvdJqCU3GuEABEYq
KOwRa/7aSjsT5zaiZwIwKrKmslReEjMPH2MSPci9qZz21+mzJJ01lZxMRsn7Fu8x6WTG+EUSrhHM
VjU/WMoygypkZLDK86SLVqJuH+toME9zHA4nBJNLUe3qKc9bHd8ROG/cm5EyOdNh558GSF+Bi6v7
uaqX4DFcaTdxWy40n2W1Z0cf3+Kszh+s2F4oYCidNgMxeYFu2nOQ8lQeiTm77fqJnOKosQyYfXpN
7KvJ2RDIlP4yaVFe7MtRNMkzbZWw6ALw/z07UYbz/nouY0VssdXLDaOIej1ZaiS/UB/nd69T7ibM
piKAPM0SjJ7eUEB8yKslvaDfDbok9W2sd0k2EJkbJeGBW5mv+6LIb61q6tZOIY59pFXrGlvkb/2g
/9TH/1Qfg7H6WXn8X01CO+D7CvnzR/4wIuv+L1h8HWpQZl4QXilCfy+SDQNSDZia33i0vu6a/yqS
LQGNhp9Cj80wkv+Ha/i9SLZwIpvQSPl1i6mM09f//d/fWax+44pG38q/87Waf6mR6ZVZ7PA0+7ge
quXva2RZi7ZlRR8Ih6jQqzO+GtBIIot23FK/KivlmZK+qkBBustMCa33uaMlbTBtqWT7YEq7m5vV
Il0xNzlntGpIsfAXdeXdJ+i1QVwEfVogLAqqgVpga1tDIYkV9ad9qg0D8iHmGaZUB3JGWWl530kA
7KpzkU9psVYqYWThs1aenDAdjxzblX5IqarOkx2GD5QpFZ1l90VrS7Xj5RdLaA3BMk5andJFHyrp
9hsrx8nMh9gF3BQkMfgECs+B+DnaKP5mYBg3ABuYgce4uTvezZly3vSKonHFfECdE+iYzcaMl+4d
A6oEdagV6fmuGFW+Q+sLKM/xy+TgyqgWFx+JHC6kSQfMoWlEA7q8mruuyVTPGIoBYyztbF8xNdmm
cyOQvCF374n2SMMxkCpU16YTFq/dMKFHduNC7eguE/bStqxs7A/ETmPjmFECSvwmTq1eOgr0p3Au
kSA2UV2NByRR4xJr6vCHEknbmy+IIWtiZox815pus7GNTG3cqKoNZK/NacAqWq3p3A0bop7iasUK
4xyo2sWTn07jib6l3+4QXtTdNm4bPV8pHvU1wWGTflvDeTNBMcid1eUhnRVnREKQdgJSe5pqcHak
EivPtZtyrfdk03HKkHuQ5fEaZ3rvbc1hGDZDl5aBjEyFVc3s9KU6qyonWARJHyJM9LcZGPU2c3gb
twvkZaMX9vQmDd83t34jnV3PMeHeKJr4ihCf/AXbm7sKdeZ5MDCjjuSpONLXZiOuCQ1o6FrTSmuo
wknjQHHBQ2OMhtrQg623kyL+GzWofz06dQVdpUF6TtbeMab1JlalJTPykSxwdU7cA2VJtfIANds8
dFJAtnNE+CtvQ8PkDb3yF3ydnI6mtlPZLupq8yHMk/4wNFJszZzZysovwvbes9VXHffMWk1IKUJc
BhS5+ZQc6OhYErA9JrAgcj3jxIHJPmax470ucKOdamM3XDl0Ao21o2CFtnA6rHUb1g8OJpNLzcTz
S97JcN3X0fTUMzDdhzOAkEDTdB/OrEaqpKq09noqx+JSO4TprLoyTZMVJrEwcNpskciG5aMb1R3O
Cb8AOpdEzx0AHPCyXZjfZXZlBjhfqh0Z8YirPZ5DEdpgRChDbxGy98HUjZa/LQubLprnIHq/qpY0
4t7pqutGUjG3rs6p1simA9ylMhgXoLMCqLcqwu5rih9pTXjJEDhk0e+XvB7kLOYbqsZnEiOcoMgi
RhG+MkUDJJP+ccThpwKK2Ls3Q6uFER9LYEQ/Nf/pGv1/0TkcJoI/2xWDtxx2b1Mk322Mv/3UHxsj
ux95WDbNoEXW5jn8wj82RtP+hc0PtreNfZ3RI/iMP3GaOVMv4qzl3f4kuP2xMZq/OLTQEQXov22b
/xam7Ye2vKOjBUNyiYpBWAgKzaUK+PNwpCPFq6r7frzA7PU3asDzy7ufLnAYMahbgFHTMR0p6De6
nnWvXWmrx4wzKwEQflE//+nb+5t92vhemvZ5NQh0mDgKQFELvO77q2G0htEw7ume1oVxibKZkVAv
SpcJoALXSQfZ7l8FL3ICzcCj00wqAhscCUvCDjxfFO9+1+nX/I6YtOg8Nx6RhXnGDuJC+A0fujH+
w3Tlc3j038Ol366YcR1SKtQ+EOh+kC3YyzSA01R3IcIsitYuQWyPit4iDkgxlQ4qs9FI14mAFjQv
04XVlOnWTqpmMtYNXvj3eGxbI2Co56zbLikJFZExQ2jROBnZRkhubhjuHyWp4e1awNl/auP6itA2
Z9xgYHHPSRMrufv5ffjrbaBtqdPsR4uJj//zj/7TxExQ3Q9albeXogv9pzKia4dd2OTRqIB132AC
8e+r0Mhffv6xy7P25+8S7ScyYCSnoCuW/1ou608f6+hjZFdtVFwKbzYuRFL1lwLdeEJyxNPPP+n7
3v2Cugd0ApOcyZxLqKH3w3NWsavONRvjxat0+41MwibfhZ03mausijd6TVpSYOkTsw8y2wb5Tw/N
94OdT9I+Q2f6euhmXFaHHz5eCCshpxKMnqgz503iLn3L8uUayElrN6Rql6tJ59bvhrwezFWdleJb
lxOSRGSUDZrWgmpgMbDNOKsV8tFqKhO+mTdN3ypNVWtdmyXBZD4hGntIFHP/T6OPv94o5GYsG0zz
yOJEufP9jdLd3ikc2hNnow/lG/7gNloZWtYVdOSmqYiOA17CL5HnV6dxrkkPKu0xCUxDiY8OFloZ
THHEfAPv0rekscS7wsUg/kHCALPmx8dp4aws/JNF1rFo8b6/SrfxEr2JO+tMRVeFvrfu/Hje0bNg
j+6gq5F4U+u3ilFaD2IgFkFjFBSOWPnyZavP8lreVTluJOZ+Q/Q8pLI8UOF0eNvr6hFbGkI7ZtaY
c5Y6IuksaoowbYvLsBQa9VJyRLDewPZ+ViKmiuXeoWq7M9PoJpoKa1zlvagvHVVM91nPuEtpYyST
ydpg9zP218FLT+j8vVfqW/sYL6XR/FklDXpMNDRvV3LQPuuoYSmpjKW4mtPxK/q07r7XNSqvQXYC
6FfdH+zQNB/q2BiIihT0Oha7ePgFywFVXFLU2q/9UtpVVUvuNjbTg1H7+XuCwID3fikHQatQGaql
SGyWcnFaCkeUFf51PcgRJ3pTb43PCjPH+BoFii5cTRuOIlQiil33lX9Nu4gKldykbs9WYw4BqWmL
mFDkL6PU4ysTN9G9Y3WUun6qmVRMcn7z3LLZtPqI3RoQd7TVSKp+g+kxfLSf9fP8WUsXn3X1uJTY
1lJsT591d7OU4MAh5b6g1CZlZqnQqc2p1tPPyl2EA2S3z3reXkp7tMJU+Q31fmQvlf+wHAKSz/NA
+nk2sD7PCaMlxpObzXMe3vY0XCRWmgRHe/Meh7Fpzq/toI1CUvliFsvKryb+6I4pZ9/1faVfuqyD
g3z0k3reKaI4wwONZAQoqZmX97rQrEM6WdZSkvukrk41PB9ul/SIdQxD9kP4lkO9cemR6AFeIiO8
RmbhCrr4kxjiNfwO2lhu21k8UUNYGu0A2tvRtq4Wp+G14tVxscp4FbxLw8pauS3ypPEZ1LJ5kfoF
PRsGHXNPQrZDDiEB4hAi4mK/H8LtkIscRiSshWzrFJGcA292WDELM7P7QMaYIFeqBTB90yaaxFcY
Jd6H1ivg42u9NLtdYnu9d3GoWMNjYYkOu15QYJ6Zp33L0ayJNxVaGPKxWjXXHHzaItlOuSunvd62
MNEdjNZQw0dnyncN6ZiYOpnTPSOMmdFVWG7GASWTunadp7pGf6sriucUtr48WI3fgYUneekO0L1l
bTnWmMZVPMQtSE4Rc/zdEZRQFfdsxtaRuHAzw1vBFWzKjoCDjWeM2LNw2FXDWXoTj7bGq9KsyU7p
jw3ZGvk6Cq2oXzjn3M5EtNQnxZxa8zcsJ7679rgASZlPMu7BoOLfR4nIXAII8AqukzIJ1zMjHKLm
h6byCRIdUjuAFJDOdA/TWbuCiWpvjSqMHC7XF9XGQPpZHmLGF9Em8+2YIwH/bmX4ECp5fCJScRCz
a59mCg3N/0Q62YqZhWdeYLcnc7LylK1ZD9hzzf7iVv6E+ZSO8NnpC7akqBUZP+BLBo9bUl2N4pV8
3iI+1gz7xm07OHNyRbB092CnpvPm0FEOUfvy8JJwNwprA26KXoIkgos5BE68NsDJhAcLrko+DFQW
aZSq+xaT0Zeqia29EkMUbryMRGZUnSG/x8lLcm2LRmExY0pm37bIHR6MTuNfDC4OISYnkxg3UKDS
ZN+MpjkcChHBfks04T8Ver08nGlatzuRt3A/RzrLXqDXS3MkHgourGxZdK/Ywfwny9N5uiWrZLP2
DH/k2Nv6oXmTNn2W3ZkeMPLDaKOpPndjtxSf8TTeOBiNx005SD66LOcZkqkpu3mnZ2L545dLH1if
uK5KGhfbKfgrMCrzVS3EDohFmeLVqXIMb7dFI3jlm56qIOL/Y01FPxhf10g5F09eFevcbhwK/VmS
A9CuEr2vx+2Iv8TaTKo2l0WDlyngL2IBGX1jqZNRID6FgI2PRC0lHrJPJ+O5gOfwxuyJyxgboLFW
N+rtVUSZm9ITIwDo3mO32LWFblxqP6pfQQa69ZLNmZjH0ov8/ioEj6nWUyPqgQJ3snaVydca6KKe
vmZ55tyMfauT9aFPKnse6B21exlq8oNcyGUNwTgRrzkHeNYmQQHcbuEo+8+aHsqtHKoIt7DNMjc1
Q3yXAMu7Ah6fOmvHbEwC63Kk0yssMv5Tk2oq2uRmwWsyY170D3ZRGvU3yYI8kSjDI7UZlhV7kzoa
3+gIM3rDJjPUV0bTm9hC/bxT7LSW0im96/TXxkePpIFVMY6z3zXGe8coAUmiYQh1SAZSPjajNOI5
sIfIjQ4Vt2UItMx3acEr1Z3HSeT3qcI85ol2j3pPOft5ANsaZPjP5l2F/bE8F+5on7ROZ4AX14VU
VxHmdBA+TivjByqR9l33F1kiS2erYO61A23CQXk1u8BU3+dRbSQvRjlbnmKCoGXTY4Xt3+eXtfTy
YuKbo6MWVsMX2kKaIrSVZJQDQjPjdqRfMO+aHrLfJpmXbh/GiNS6GbN8di7SrXLkjpXSXczhMSna
E9VNuyHjgrs2eEUCJnkWkrWjbRmRjhZUGJWDD93NZG9zqfYYifUUTnobhLRH6+eB0PiHFHcdBskm
8Z941mV7U/h0Q7a9WfnEVsrYHVZj/0ou8eAZmGWUeHTMgrblgLjfPtvhgi5jcurjxI14ojfo+Lib
HBxo3yVWl0FKbqrYujFHPXcP4Vj6/F3jqEXnrNGqYY24njWDvlDfnfMckPWqwfm7bWMvi9eYKPTD
BL2iASvkioSmYix+Myn8Z77wj/MFh0PO/yy/+a8mg8Xz1n6n2fGXn/m9j+L5SG2A2FHN27iIGBb8
q4/i278gwfFdl7PIZ4cFqc0fuHt3UeFwjl2kMdQ0i3bnjz6K9QujAPoxZDj8HoX1b0wYmCZ+f9rA
UMR/MC4Iw8Dd4vzIXCT03uTU0NsHJ/e8AAYmOfVFp3ZzGI9HXlRef63EsF8Ow/TulK04OZld05w3
jOGuLHuSD9tKe6O00s+kSfuQAkLrweVowdSucot11NrigtijvZtSlTwArMh3GWPdg8RT9WtZhSTq
piI90lbZdFNbf8GiljLt9BoOJylndlzC1fxVrzItSMLIxepHtsw9Lrvs6Bd5cRUKK9/1yHhwaBfn
0jFBVvGOrLVUxkdDtWxeiaQIlJprrU0tEkdZ9xWJ1vl4XVZezprm+aepjYgGEu5o3oIw8C+gpvSz
MSX6GQGypqAnWPUWvWO+QxkRvSxlyoWV68YY3f4cmsbDrFOAGG7IsKC2fQ0oe2V9cKxcTjIT4HY0
EgRAYd26QYdhw7CmxkDaPSI/oue8c3K9emeYWW+thkj5OqGGISQoe6ztlL1rzO10V8kx3fsc5daD
Pci1LiaDEsLsn0svCa+7Ph5uuzKZv0K0mF6KprduydllkDylzcW10vHWcflysCIl25pw0St9dOsv
0urHNfgxsa1UrhCMZPwZEdIXOyvyvSo+D/J2/6751ippHGhofnVlFhHHMkSZfQKxJ9PLYt064Vlm
leRcpx3yTGTrqC6BsEPG29W1cj4in6SiNu2Sq861hx054uHBlLG8MWYxMyfQUnJPJuwKGwsjx1UF
puopmhL/VdSu3DBVqo5h5Q73lRrqBz+0k/OMweM8cMBSK8jlyTNysfaU9np+b5d2tZO06vzVUJf6
3kHxBfw1t6zbeRLJOYrseQuvhd0CNDtWiaRimlt0tceRyVInF+P9jd/wrGBcIKkrne3866IuuYSu
m++nsbeuXCyvO1m5yWvvieSlJnIeoEfl3EoIS/uR8urC5mVdmYOzxNiW0TWB1e1DOls+GWltfpBa
j8YnZILsF45H77AyX4macs81+UuHBGPVPk1zW65k1ubo2mPnOq+GKzMebB7HutlrpCWhgu3eMB2j
XprGzNiYVSjeSJD+5tSjPERTpVYSHQdKuNDe4ggiT0wU5pNlZ18Jo6qiQIts81V4xUOpLBBebTXt
Zr3Qb8sYpclq5OB7dDSc44zVPP0SK8MxgoFU4ze26vRGkNuUr0D/IrEIvXhXKH4IHVj+SBdDBsoC
8KdjSL1KI27iYFkM4vqc44Sdy3thtd0XyyOeYdVlxgPglwO1pnssh3qHiR8UCHN/xCN5mt3iCM3v
nDDfuxPCLjeci4OdyXLdVn226lks6fH6CWIWGW6nxKrXCJ+RbxVjele1oJznseZ8nSHgn+OJAN/K
yV4EuU+PhIRpt5Upy4AbijCsiTOTEb1R3WjNyJnRra/qBhxD4PtbB3nXLmwH/QyBIN/V+a0KQ/Wi
LT7UzLWM21QnKL2AfdcGqJTUpdBV89XqJq4Eqtygj2JXGgMlf270ZNkxRH6h31rTqNDnHJkevVdQ
I1N0PbdlttPGjmPONDn0eNTocn7DFbiKwmlDbiAy4rnsl2A6Xz1G80RaSZ5h8smZMrLM4b9Y+VWj
XzFHrM5TERI1b2gvqZnhnIwimjxJ7qOpcgHX+QBmAwLansH564dcb/UNE7p6ZaZZ+SUnt/sqLGP/
1pGee2hbZ5SrGdzFbdJp2VqIIgD50b65qRh3KUPzG53mB5hgaekX5ZV64CHWAaDk5e4GsIr/5LNr
XAhiip+JrEhOcla/YuJ19+yIczClrboQQJbwKA3pqU1dIsQnzT/J3m5uujSszylYpyctTPILU9Zq
Q5Mg2hp+Ga1nWr0bp62tZ4xq5t5lSrBpQq/cxmNqfptF1J8HfFBvtlUvm0s/2y9IuJPHjhZfviK+
AIBq6ke7ngYTiLqIytgI4xvDwGlBFDxd8age7/Wer76InXk9TV21aUfTu/Jo5KWYqsr4GmLywIPG
aNPX8MhzZ3vQUJHV7wqERwuSrnrM+3CXGFVK0Fs432S0NTaVAja4mjp9TmHO0JFE4rl161JdDBWZ
Rx9r069DbRIQCE92pQBdnxNe8asWYfae9vRYghtv/NfMdZO1LAb9JQ8JYGFlAmfcmesJGfDN3Kfa
18oW+rHqPG0LtrG9htSdHxxbIwOdUOzbfBq8RxAJ4dYgV/I+VonOx4lQC6ZJc7cWo9dLM9Vfinae
kHn1LP+4wGaAh6Md7UZrMNaU9SQHttqVU+gmJp+iSZi7wAJyJOf7otcTVrREv13msOz9aRo99A6F
yCrt63wKCsvvbuuozvdlzCuN4kxkCNDbBosH84j6w2+q7KDymOb+OGinxJSbySvkjaKxs++c/tVp
HPJSyhYJGCV5/yXr3FcQo2962H/AT3v1yvGuMGamrPOAy9Cq5aEpxLRp6uTBJInzSFtXPJAvaD4R
tFZ8pf8xPsOqefVUwbn9zU0ABWdHpIycYY9V3daq26FNqGf3TKlVRC55ipnucDYsO3uzGI4Rcjli
3Q9j793UXT0Bt3XDj574O4/p98CNIz/BREDJCS8IS33XT1Q9OxlX5TkBk1q+Viyg1F4LvHIMs20N
qFIePY2qf/G8rinysiuD9uyxbxLx6tDk/BXzELK7EDPglYgdo3noY3RYO5R/OVKLsR1mcGpR56Tv
HuMc7dGBUeUQS6OIUSy1JCuB9iTWutB0EsPIv9wqt30mbmNAj0zspo6KguwP+3nUzGFPDp0IEHX3
F/7luPWJ5Qv6PD4mjX3qfZOGna4xWMoidhli5rU9tchjMZN2GOP/ObKDaPexlkQnslSMICqM6YIq
oL403M3j3DH3jpPhzc786dj4rrZqba3fGcU4kaW4lFvWbPYr37GaqyQ54EiAPjStVRl2gB+hY8Pi
h1jmOjpkVPtWzoyl0lqLDrMddYc+DMNjI83k2OnRiei4nE6AUZ0IeunWUyTqX3vLhZBG526X1CrZ
pvRWNnSEkSkkebkZQrtC7oxActVxbAzAF3v7HpEKPltT7hw91D/sHphnUIEbHxM0M5bxTtal6z23
eo9J52tvL0OVx7C2F6sk/QWkzP8Zh/9/jcMFpNufHeIYN5TN23v550Pcbz/zxzBcJ394MUTw+DD3
AkLyr0Mcvm+iiV2y4TFZ+LzDTHP+GIYbnNRM3LmM6rCvfacSc39huGP6jK9xjUNT9/8dmdin0ffP
A0hgJKSJ+QwE+Thk08tE6U8DSJ1VAv4yTVYEHzUUcGbz3tS/NMq3i+aY6mQfoFRGZRanO8oiEo9O
Fm2sYRMRYOCIboVA2q6iIy10L7POhWaieEeM3dF+STFYE/XS7vos7cZwl8GUTpITMHDF8jrzv+LZ
Dumd+Paj7lCaz+igetmP8clQ0pnmbDV4QoNSrrGdQhsu5BHnIR2+zBoWGO7/Y+/MluM2sq39Kh3n
Hg5kYr44N4WaWRyKpChSNwhalDBPiRlP/38oWX9LdLd8uq/tjnA7bJGowpDIvfda3yJhptdfZKEA
kpQ2APbpIakRzBhwWPFqnVmausi7jWOyVVuPXsoKBbuW+7R58WllHZCracXoN0gR8peMBv5+av5P
Tw3jIcEA+N/3Ph6WAO5/+K+qzOKfJZZ//OgfT4/j/kaWiu7Ytg2K9vIY/KEkcQ1iW1hybeIXsBMt
MsrvDRDrN6kvJnq5sE++PVbfGyDLs4gBkicHIxvdkf8o6wXYxs8NEISfqCF0k5E6n0P8iUHSxTIt
VBKX+xEk4wAfi/sSBWTskTOGc9AuJB1u5Ovu2aNr16/IjIhvBhvkBFsQ5lrK6GgQBrHx0V68oSUR
Sw89L/dPuEmBy8/GwP5smK19pZaGNU1M0CYkSJFQj6HIh7lp5+tWG5MGTTE+85ObadFNKkpMdERD
GEcAC1m9qZF1zSs1TYPw0w6DyXpeLPlNjmgMLt9kblOtMW8jsrHu0igwfQ2mqYYmQDOYek4Q87gE
oHxB4UnwJyMWqh5bxLUEOg7rWAbGoWNWchxwMxw88tiKzchU7UXP+VDrOg/aLxxlkTyb1Kh+0BUN
ccrVEs/k2Nm08SbLOIxBga8RiV+ZbmJtwHmto26hntfzr+A5rL1FePQdqHv62mKOg7cZHThLkxia
jxWJZ/xePtlHE735R7aw6T1WhJENTBzdDl1QPFaNW962jeqnq7EeQ2ttdkA/GGWAIllleSYCpILU
+4wcK/dMT5hcP7viRJJDjDFFBzVPXyMZnTOzneqTCJH1B1lJUTXOCopF4Dk4Qj2oMpTKebOyZueA
o6S6TZkp34EiZyMHB93aN5w/QCW1d8rsuN7NUTScInY52xFVS+6TjVI+CFG7Z1AX8U2SEojlTa61
z0VIIypQ4jEAEnHA1wpJPouZzCAXuk1V3WsPs5lPGxtu7NFsENXVWdoxyIX71dCKy4F6dsIg6CGu
fx/mvH6hsyA/VvpkGj5kSwsgXGg1b7Dg3I0ieGyRDE/eeWQySSVpeg8Sh/t5NGbsOzBdNZLte+OT
DJDzsNBrloR9rg2v7py6xEIL71RVhoNvjniHozmiFd4HDnnWh66DHriLg047SQLRBp/ZAuh9fXSL
aNUY4HUPzGqsAb9t1d07TGTTU4TV5q5yNWGshLLtD+zxzOuo0fQBvGJmariykoT8Zt8GXWjsQsC9
XkDUYDJUvI04EWo/AeN2X+oewZHWekPtR5VtBFwfDYsMDK2uHjbL63IbKsGGcB+UBOEdWywvFLZ1
PcUfZdV4+AT4izAibp9nNsnawzSohmFmcO3kjDPivm0+RnV+Q3ZyeMq6PPY+M4FJMAdIg6hj7Rjm
ulOsHZnpHyxDj7fxTKMPfM28CdSUbnl9gqLFJH/gfTg8xa3E/+VF5XWTRPWmqdr7pBMROXSVJAMw
QUnHlCQanmzwdPaex1t7LEIj2JVKzczeLVDHPtkCFdlQsmZIPCImgOoXvmEqkPSj9BjCQt/Jbo2W
EzOlqycHqmxrPXnFfTm7pzZpggNAysb3qH6OAxlTG2eMs43Zwuyoy3E3aKb2Zs2sNBSOfs2UZXRF
AiZXitVUtc5NM40PFHrhmgJg57aJ9SSUmijauo70j668HVz9nhxSuerVzGVD+rUOl1ZxnwVsIqDa
boOCROXEKq50OgZfksm50XFsvtQqHfbjUGcPON7c26QHjj+lJlkPWdPfIdYxtnXJcH6AuLAz7fkm
rsmyyEy9BQxLa2wSKRFvGj+FRDUFQqrKap2680sZOBZpg87tXKnrdkgDv5JRz86jVCiHC7VNbE2/
VioYbm0cVGiiy989VltKdeFu4mAKtqVqGfIHeKRxM9b7uSxjP+t77UhigriasoneoxN+KmPZrEPQ
/+gPiQeQXleuwJgr5Dc16Z+wpD4stBRujEHbhWr82ik7200RzvJWDeKxFzL4ZKQWwIUxiMyDnZg5
ChyEe4eOWNR0b+SmdVXUeNUJ00JHWIUl0ahdah7dYOFiaVBZuopgwBjr1foirm8tEyt8b8/ODX31
xcgO8T/ZYPlv772mDp48Jrkbg44ZQNkuusHUSV1fMthdzWOcPlfIJbaiozsXxNLdAjbzduXcVy/V
EOgf6Y5qG/RIpFkOxYz2TZZXUz2oPVxu92zwH66h92i3oACeHEytBNp4+JZCnOXgvQMx4taj63e0
xiQ8eWnuequwsGo/a+PO8VNpkLFY4wnAXZlPKyiXJZIcYdwYAVlqcx4xGMDOiTusDNydQ4/gqCmK
Urj83arWOu2prfTmI3dcUa/jbqiudEPdE9FQnonL0W+MJC3WbsuZ7jJuA3PY6qMkk4Gp4V5KKPI9
BeZBBU7yxWjM/AthI6gzIgPVCEEig8V70J6OBXo9wyeAwVoTEyA+kKLQ30POdd9GtwvBQdTuqQ7k
J83rvkJhDZ9JA1qiEgvdb0zrA5hO7ZpnKvWJlWXGIFjn5qkOPoTKpJeSfArs7rMra2s3l5gCZ3C5
iCqm5wlX37rNSkn7Tb3WOfFrvaEf0mhMN0rI6ksYOAwzEYmsib1K9r0E0uhLmoQAQgNxlzXYDIjZ
TM+FgAzKTJIunOo2i/dtWuHIioHZRmqguyXy+SacWtAWefPWJdEjUw62Uuwv4tkgJcDoM9pPyby2
GFHWGBpZXFMLZxjOaAQOpmpWI2+5DbGs8StqkUdN2kCahlr/FEknBgbjOl+UUPddL74GOXNnlDG0
zpyXIhP6mpDSeDemunP0aJWdaKaZK8eoX8pwrraz1x2HIgX/G1UV7r06Xbthj01ynJDM9NXBmhib
Jrb4EA9TeoIXHBDIYRNgqRoPLlUb+ZWe7FSfVceyHR9MugJbMWPKznrL74gGeWvZf/qt0ZUPgTv2
PlhPznWQG9OaEX2/wYbT4uBGhzR2ZU5ylPsZOfuzqMPgRa8t45bMsczPXetci5b7yvqcy1wcmFw3
m4p4yquq6MurrpZfnHyAYSneGjetI4ziWeWLohn2LnY6eh2VuYnrCNW9a0c7dizOPREO4TrKhmSr
s3u8lYUT3KmgPCouepmpXRzRrZ8a07cwKfiJcMP1FI1yrWB23gDQ/jCmlX1Pc6jbVUOMltCRRXnf
RR3i0QZ8BXY3y8Z0Y/JKP2l1g4PWJkcgAerOZrMWxW3ptCE6Au9KVuVXKw73NQ6kFYzG22Bobpd+
NvCzxlcNkrUq/wQvuaCNNz4OTXdXifYWwdo1u7XY5xdPPPc4bEhJSNkDdiF9YB5zy82ghlgGnlIi
dk3rVCSue7LzuvAjW63k5FgN2L58viO0J/0G8vp75v0XM+8FromE+d8Xfjdfhn8cv6jmy/Rjx+SP
H/te9Bm/Mbq2HQ/TGi2QywT7j6rPsX7DagDWBB2zbogfqj4T8xzB77QxKNNQE1Pa/f+xt/sbmESE
4vwXzAUwgf6Tjolx0WT/0DJhro6cGUbbYq0DPvmeFCZB9jD4tNTe67XY8AtltGgzSpVeRUFvXY06
W/EHNtLBsdTxpB36uGjPETLlfJcmgk2GYtXIUUF5CPqCDkxlRw6wrEaMyyGzybPXN/qOEs9YhV6d
+POoDRgDRGSsBXE6j6MsrGeSoV4zgaeYX/XYM5J9QAoynxvlPZZVmIDTqlLoNnZGnhAUeybFRjJf
dwM6LHbKrrhv7JKEnKrVn71UoEfVtFjeF8WQHqmR2k2Zu7FvV/zgYDvahlbPeJOPZbMWmhD3wSw1
BK6a97WRipqpKg0CrHteBAdG4TkGfVaIV6MX7WYeGs+fzYZs8+VEIe6i7nWi37n+4CBx95HaInp1
sFI1uztk9x6LSN4d5hQVIOQ/frCxhkauZUGm4wqtFGqpPiFMwy8yly04mrNru8JFZUlv3ucYbvft
0KhDr3UcXbjDgF9Lm7ZN3Hr+EJcG0ufWUxYR4tTvq6Ex5r1K3C5fyyrUXrrOsB7YoiJutTtDnJTb
ePpucdg9TSmN6XUfduIZKwYbqXTU+W0ZG4pbt8q0r3M0MJ8FG4KPa4zetKwZbyqsoLvL50PJpA7c
2cvGl78fZNZyMQpmWL5jOwW7CAXQkeKo90u3mrcxxNZNQ1AeY72ePGmnjeUpdAVbfPSdRJmdbBlE
ZDVlIp33CF+VsY0sJ413BhaXcpUEaCILUmSJMy0PvTJbespJ323bmPdMpeHQQVU5ufqOW2Xed23O
veBW6TFhSoUucxFDMLKDdEg/5QGqQfakNCN7iCo1LSPr5uQyb2Eo3bvbyJDKptSvSeSwuvCKXnT0
EcWoscqo7q+0iotN0Fhqr9LWAuVe8iWTGd+8Ncum2EF8MfFx1bTqbY+6c0yq+WUuhmnnmrxuAUka
XwebdgjvuTwvV4IalApBJnFKGpXe0vSglW7xUs9ou9BHGaQPTp0rTEFROsmmDdPmnsDL6ZrYi9Q3
yjRes5VDdmDn8ej3TK12AlrEViGIeyIsIN3lLmUBsRGRl63HNoZskgodelNpPoOD6065pX8s3HFK
fBSION2JU9LmTZ9m13kYzBCShW1vY+IAfcBp5IPoaXEMA9eUTA9ddYuKurzj7ZWfG82wt8M05XdW
bAp83oW3ol4INzkA3D0WmnYDAHY+RmadZqtUDoY/ZJbxYRS2viKvkQBtkJk8qIBZVsABeDAk2WG+
MzDrQY8zbpZRUgbmOJn9DtfcDnlJc91RaN+OJLhdFbRb7lpyaDZ91JORrjsMFsg2z9g+QEAwT5lX
x90iFnOe+1mLr1H+hp8nlSR0C8sDwUn2eq68dF3QTR9omJTsNqCQMH7V+ZnXuWYvi6ZGjcUeqmH9
UHuE4m2GXkRoEHoj5j1czB+YkOibOamjmx4k6HHWq/JJsxmbyNrBg4yUhg0T7lFd2xTTLGhCZa1J
RGJB+EhXWGwoWSjEqmN6vu5te7oagqo8R+PcfPT4/gaqkxlKSpWXTrO251ABjmGmT0IupJl0cNN2
lRcWs2/MMB2jfqcUPhN+hepSRo+2E+ozTFay4qXKk6u+XWjYvaKJpYOgjVfgXNiweP24i/Sw8Icp
fy1nvWbKM8lDGWAgLqdOe0zTjMUfmyo5asOYGBwiayufKDt1p9w0PTpFDy51YDGHp8Wq1Nhd8HJZ
WUDtBl+9MU+PWckTKsUs9G9PEY0M62FEpPykhtxdU5myrPayhFnmTLxhVGkXuzFkeYZiI00eh0He
C2s5UBupcV1IqK/UpulMFtXQg99Y/KA3vO2nm0alQHpR+LabBu3AtcK8/vd26f/UJ8fN+EuJ4PpL
9jq8qi8/7pW+/cz3rZJFQ9vDuIY5koTVS+T5P7dKkOZt62Kz/DZB+t4g937Dx09jnOhiDHxso37c
Kpkmaj5CJi2qO6kb/8lWiZCJ9w1y5lsoDuF8Eg6NgPGdVTBN+gi0nVfvJ5paz7jdi2ptVwbr1Dij
moGlkbfbqp7uqEfnwWfH7uuY9Gia6ID32Dglq9mYxXMQd9hKigLXAFLe4cvY2tra5ZcjEEHxloXt
XUFIBwry7JOpKXdt0NreFiHm9snQw40aPYZSnERakDkvs6QditOIROYmSyxeOm6nz3uAI/S+QdOr
oy30dN2VdHw1J6MbF6l6xSRf0Tpmq2bnBtqv0Up2Ax9OAv60q4NDT/pADGd7X3iheURj+Clxau05
znLtMawLe2WCdMHiI6ntQ16MldtUt/MIBzsfm3Pv0pDTUr5kwDcVkTybkmag56HSpT2uYRko2h0J
ZV+ZBcQDTKsWzwJdw41V4ZyXdUug4szRoZCcbWPU8WG0121ZE5Eo5Zme1CO10TUIM1J/oZAybBOn
kZATlD8FkwmXHqh0SYye8pPpVs9EbhD/J9rxiFjgk2fDBENQslpUcPTJPtXWongsywcyZecXosb1
dQWgmc5Z1W07lO8+LQvKR+9xNIINnRBe/IG9fAQyai1+tVePxo6cMP3WSDUNc1paPoSNlz2xSJpP
qKuLHTCeyqcaNraI5UcUdrCnI6YBzVzdYTCeSafVji1pMK+liUChAs8AzBbFv29UGYptWd3hGd0H
7oz432rr24nIomczdR/tJi535ajIUcOzQ5BV6mxmkId7r7ZpfWfuh2yutBpt2vAhBK12NImIhyYX
NvlZekH3WdMpAnyn1o1zKzPjJqfAFshrotFllF/PmywqHgy8txvg8Aq5f2ncN1mLG94NCuw6EfJ7
npxVQnQuhTg6dSIqa2+nagN9SlgJAV95YgvHmGvVur1d3kgxdlcA5ttuOyjN+uAQ8HNl5rb+yeSL
r5upjf2cFm8MLQCd/Va4GNbQtU76FUmcVnsoEViBy0ja6atWWLO2AzdVBl8nzxmuM6lAYIXEAW0y
ZBtgP4BOVnkiHi7F3t918V/UxYblmr9c6T++MgCiWVYWP671f/zYdymBYPQvmHqyqHvYqkwq7R98
9Y6BbZn66J+TUBN9AfgiClZ+aAHU8BH+mISaFNKmJQyP1d9hyefT/SdS8J+WeRNFOS7Mi1BB8Kb5
E+h2iXPttKazzznVKL4jJgpnQtiXjfxQN59+aBj8C8f8zx7Xy8EQQHjU88ji+brLUPYHxUJojWbm
RK15jrSpeoENKB8nCFZPadwqokqlXr2EumO+ej1p0f/FoRnzgiHAAM9J/fnQsZaKsS2FeZ69kUPT
TIcfMA0YY5zOFo+GO/I2aHTFEtRQfMXf5AQ/MX7+UXT5XUlHoPnf/1l+/T8bD8s3h+RMXMDyLuXC
vT+8NAhU9ZLMOPNKIUvBJZa69vW2m6tjXC6HG3NaXL/+ypJ75M8H5VYxxQLkdYx3p7tAZdyFlSfP
2FLkY4E+D+W1jQUFGjSWFtj+JzM2OHgnOtXsorZr39gJx7tMszkPNQq2XeWEybhvaLIHm3mezVcI
5bi1Aosgxyu4loABYDExpWkqAb13zArD8H/9PX729387dzatpEUqgJ7tPfDeJbayGzE7nhHPcq90
GXPTjHyOrduM4hExyZLHyvDz10ddXOHvr5gNidoGXcGBvXc3DPtwJxkthbhX9OKx0IBc1iTSfdWT
sT5PYh7vLbMSN7wnyV+Yoi7e/fr4PPvvj08cC/0yFPHcN++fld7zipTAbgHUAvwRqaTVy+SBMwj7
WvxF9ov4FzeKIUBn08HngHQ1+Cw/PJfB5ADg0ztxNmNvvNcqcny2BMMjusHQ2LyNqWm+Yq5ank6d
OXflLEZIDeXvHTNu7S8u97/64uRYsVoKB5XU+7tWmlpJQHSgn7u25iExHUb10I5yfbF9p95/8ZA4
i4jr8j/A/jQff/zuyHH1WDPYeamGiL5iinBfmkQbXnWOTsqMSkxmCk15VWPcRVudwXrIe4+G35Qw
fcbQMZdXmt2P95hmGK6numTsmoKwEu3CsYtoMPBbE54yyyXC7+hFOqOnX98rtEH/dLMsfdUFym8x
W3jf10yyMOjcyRPnIEj0ejs7Su0v983Y5tWLUrnmZ+7AujdxAnN3III6plMPEYsNfjXlGENj/D3Z
bgZRqtYi0BuQlvp4/+vP+a8+Ju1digqTD2vp72oKbZRdbwemOKOw4IRcTrMgeepF6IF4rAlR/Ys7
e3mD/vQULRw3IgGhAlAZueL9EQmfk4meTs15qIzyympz65VM2+VvRhKuOt0Y75RhN2Cp4gAPInkX
jIHwPHkPcZcisTGKqX0zyp47XWcF0MmXe4kNk4VzuScup6jhrWHDQYi8E/GuTENBaJxoyZoH6SwZ
6czI/yJrhG/w/mvxTbjOaAiB4MBzeXfTzm7qOTVsy3PJkuZ71TSDHXO05LY2yK7aFzSDBmgbEL/W
0tIySi8A4NHWi8KYqoHfjR52rDzSe2W/0RfkQr9o+/eR3XTCB9w7LamaVjCvEdh6aHhpKnyoNObZ
a9KCCDwfYPBaPiorBLWQS3gykmboNrwCwC+kScYAya2Kc1e00ZXb5MlJ5m55A9jcqdduqehRVTLT
njFCp7einLLPOqqTNfBIBb9zmmdwwWMfvU1IFO1jO0VgtPEvl0fyeHJjRShCdVfrUQn4NKLAWVTf
+toCbkOKreNo1VNXZMmwNgLHefA8cttWdRLSwVSyr3HGkGUALw4QjvLtVrq/k1qnXL9g1E1EKHNi
ICYdvoODRDmiHQJ4gScZdgtQpg+O+BU8hCM99DzH7EN11hbmwopilPyKupFpBFQA0AMmmTxTOJrN
KFgTReg9hWiFnqqUe4TODo+cXU7ehugeZFFsDYh6Ey1Ks7y0rNfGM9kmXMgybAFZiOFajPdNPPFj
k9NgQw4MQo1d4pfMFcyezDm5mK863swiEi5NKQT3TnWEiZdM17ZR1idy4F2xDacyj9IVcmT3YBL5
ddOnXvvZpTzHYiIjfafHiVp7BjhpJU21VUjxy7qsXgZdn59F48ZH2bvj2mUf8PvUlqVvxYtTndSV
raR3/Sn3Guu5NDSI/3YVvXGjjF9CunXMsaHIrPWOywOGtS129AMtiMNO73Nj5TpUY3w7VGHE1lLw
Axsya90m+isOq0cNyFh61Rdug/QBtqaXPzo9gnl69lE2lc4aFgiq+FU7gaKy05VpYYLn/wXtZGsJ
q441AYd3omOYr91UeNWzFvW2wcdNkwILLXwAdwtSms3PbI33ZZpypgsEe1d6iFyR1V4DveMOCyIg
W4RJdIqzD6PWcMWmoOWlMJF45feOx7rilawV8cRdiQBWLDlLRc3v8IRTvXiq4craYuaixkmp0TWh
6TEQPF+tirDh0qc9S3ZshmdwrTSj58k2XwOLWUgY6+xX28xlNcoH63UMZu+J7ODmrZkX8Uhns/CY
rEOOmXubXOGrXtU8oa5PtDG/nlqSD0fFUV6xrQueyKl01+mUl1dpkcJa0a3lD5WZd2pb5mMEEThB
gBrRy8O1EC3/JkRl0qxARYgbqev8i9lBN7J1LU6OIlyQaIfM4E8oBIk3HUJKz/cIzzyFde6dPAcD
hoQpUwOQYkW9rJHs4dxTYPESJWdFIdxym7faW04liHPx2DQd/3j5tHnXhcnKqM3xrmTbKdFHxdNd
fdmLpBmglNsiRyoWhtALupkrAhCa1VheZDazt5ESZkAXU24YBI+h3ZS8ntsRn/W07B4nybkX+cSX
4pHkSGnUN29xyc2QLP8EAwt6QYgz76AvLEqXzIoNsPvmrcp4216AA0mKltInBXS6v2wUZjJbpuOY
ZParHNnfJ03Gpa35MLiHkjfTyGAdxo5h4NPT9Bs94pG2y0CncYvh/sRtxLWTy6ctypoXT1OqfYOW
8l5PdDbhJUrEjSXS6iXoAO8inkLWuQmYOLzazYzqtC8hnR/qRvHJe36mX5XlgPm81piD+pcNTrds
VdI5ad++FT+w4DlpibfgL6zJzHxTS8H+ORWQ9OvBmtwT6aXmKx42nKq8dviAlQR1w7ShAJQOLyL4
HSUrBy8uj5AILGgY/aiWbRBvnnathrNrDgSAeQ3XCCPwgrJs3rxwiaxGGsPaBlHaQNaS0+SZBBsD
JLz0sJwBwJbhHPg65ZXRa/Y9GcsTEsEo49P2HaHfw8Abt11uTwsdyY0eJryZwLzwm5Oe7aoJCqW7
roZQi/Y5Hkd2aXbBXYtDBqaDy1/IGrE7ryCYc85aeqNP0GWcxyR162zT1gBEDelxj2RRZr1GOW4/
nEo53/+yCGA1He+nuOCsZGnsnexFHlt7PGGVvRw+HyB5IHZkO9aK6oVxS3lFTqzas92v93VgcFWR
lLnrjBc552FgCwpSIXgi+W0EBAIAQ7ktzyvQj3wj41mz16HFE68UKR7kvXEnItcUzdUQswRY2I3H
jWAIYrCnrcPmzhsDsB5uuVygpDZZmiTzjX2uhIdccR49OJOz1qAXatkUgTZgDyTJnX6Y9MR6NZJE
PErNpQbwEsoQE63g42AsBB1DLiph1nkvgyzkVS+QTBeSB7bHu8s35E3EHrmxWYFUSfvuUvDOg1YB
aDFQwoWUqDFLNzNlStrHruZfkvDCZWmXXdoMhgXH6XJ3Xl6bE/OZYc3k1jgY7oKgI/TFOxXSpd3a
yXwNkIRKZjlrquqBzyaDyGZUMHycyOZbpGQRvlYLVMcvohBBb1rwWM2TEawdZrDbrslQZ1pNyHIU
pzxc0nRZHSGtWgbRExLhJRKk8Z6upW0wD3NolMcWuAmLQaZ1P2JbU34xmNBSNKVbryZyqHjpcXpP
RIZRtmaY71P0jeUG28aQHXMw6fmGbAhZPwhi47lFgpQTPS8vF3Sby9o3ykTblaFgkWcrguJgMwOB
mqHXck9cTsC3tWgp3PtEsi4sCyt+Zt44l3s3CEkpX41tpfajE0+/o5YNzpf705SYE1GndjsEVSbR
4p3LLeLqHTeUlfZHIjVxkH67IXIGVV8rp097H1YMhuSk8DbZVEGAsemlXO4Km7wiRnMo/m5sxNA7
sSASE7rhjN4bLcZ2WxSiWDFGZyXCLqLRkpU0IZSVLHSP5QtpQ87dh/k88xW0LuYBbITUmtoT3J7J
V+CWE49WhFByTdOTJ8sJat4wDu6CbUm6/F2X4DvFfCxuLUfOZyp1bmpdwzvvtwOPymUFNNMWAhOa
UU52G2jL65v5YLgynIHHZnkBkdYRQjr1q75lUShD1QfbWnPhehTd8mkTuPi0i+uFIhRW03ifQ9i3
VxWl2pMHL/UptC6RiRORkasBzr8GZF4RW6zYC80PvXDjcd92Pdgc0STwci7YHYWBOqRobDlCGJfc
7boIZvWI1ZFNSAi95UkfyDorqnH5vo433KGLdx46d8xvcQx9JhxD81MvafZWVi+gGJ4dGELJ19Bo
SnRfyOIMm5KakT5DEWPk9Zjg5gPFEw+z39Ly9NihTDZuSGAoVgyoaVVawzzuNMLttnrhooLF7d+u
Injph7iqkmvDbAR8yNLKD1T2I6boqkDkVVXFdVAShOFhlk23thxZDNlkAg5qZOtuxrFp9WO9LP7H
JFgYXTAx2VN1ZkkFk2FVXcBXjwVdtg5pfDBoD2EiuTwqr/h77QlOkmHN4x0dQGZCBoJUA8wOVJie
PQ6JUON9HbnjfRoiLASprflIxnlmlkI5zVhl4YkuYCO4NoQKKz5ewFThKZUl+wMzGPik4+VlEkSs
2zNy9PRLyR6Tt4tXeRuoDsZBaEnwFLgBd9ClMAyZJVckaSbkuaiWNa20Rye4op+m9g4e11PMtOkw
VB7s0NHynoTWNm+oNRkCG7gEqMG4roUteX/iVOFuzUNWq9mO5WPPkRnxsER6ScriiO4KmlJd8Exk
y35zAQiecpCC+TqoaF9B+a4Y9SD0KVvWPVXzCLUZNw/BAChoS2trh8vKDO2QNxC1XbSXVhR/MXsb
xJJVdTxxF4AVHCbvpH3bYdT0SIBrHPK0cM2D48y6c6BgG9t9Q33DYK5TYLKbjhxZKV1qlRaCd0o8
musKWnYETkClCHCrsvXTeG0EgaSSyG1eLHY/2Y8RHev1XDtEolijuIEFviwHly2zxSyJ6CwiKLwi
17dhmjvuhggBueXI0WOkCNYdI3s+ReYUf6i6MF03PCGszlQ7M0oR2UHRs3Nd+ljgtDuSEjHlsJ0u
XMY+xriXoaV97irDeku8Dhgau8qvJdGsbLdJwkGcNckr4hl0CO1NicjFHZ6Rr9lQA4OAqWNdFwmS
+nKsj5YxxjexA4EhTOz4Y1614QM0xn70O3hP67Sx9B0ekenGMyqSFzQn/VxiFFZrbNRxw06ZmeTd
XGhUrJkeYgNyWp1BJmoF++XSnfl7wvMXEx4kjAu699fKxxdEgD/Od/74oe/DfPGbawmJxYReOxOV
H1K3HO83WrgSDBB9GiY/No3m71ZRJABMAemD2Q5NIQKa/znk0X8zGRQQJYBAwLoIKf/rIY9FC33x
2gFithBSko77ru8mervudT0sDz01Ml6FIrRuDXTeN+QRuesfTs3dtw75v590fDuWu3SsyUhAj/C+
l4z+EWQZRS/r/0D3q5947Xe8CC9tsXqpfX59vJ9bYZfj0U4kL5OOomSde/fdkLVJHi6d4+WC9+VA
shBbWwQ1N+1oGgeYwOzPjMtGdVk5f33wn0cTl4MjKLUhJHP1aAO9a5xTtDUUxKo4ML5v3whiYH+R
id49XQYEl/o8kPpffeWf26jfjsr9Ao4X4YLrLLfNjy1rgu8ThbsWfEGO1zBFbv3WFzlvQC9WDAh0
ukq//pp/OiCWS6IvuIlIKmd8ufz3H+YDCcCUSqJP3bOloFC/4GQQYm5y19A+GcH3lejfTsvek7VN
HiDdoIME0ZyTK9/3N6dGECpIqtWeBIEa0AuxBxLZXc0+3yW9kR1jF4sbNyt470ypuAc0VDxBTHUG
FOJwuFeh0zj37SSBA6je6iiNFtGjGL3xeZLuX9wFZOv91I/lijiWEJJn3+RqLnPbn09QkXtumABB
2FuOEZqPWk5cxFUTZvTiQ8zJ67wOxXBEXEde0Ir3IPVHEU7kSWW8sXWQO8e4oeTNL3too2HzGNm4
NVZgPphBzK64wQwJ16onqjXfXNiSudQ5D8ADgIh2eMKwDakYwuQkZ3d7eWFqbC/V5rLHrTR2pZeB
RAAWN1vNqi+t393eqKa1reax3+A/AKOojMWoySphr2OXzuCenoH2MclIWbivFeI5rDHJEpTpNFC3
y5WcIyG+cJeOcL9ETFLPdWt6vXkei2k4FXpE4WRbkIbxiaOevCwExCgsNUjf0AEaWqpDACauPwY0
OLqlZsGSSbXfp1SPY08rzM2N/k5vGpq9Xj2zfI16wo5LKHowipoSEjXNIEI6qheDfs69VmvsVlsQ
OdBCQXx6TD8PxeSNL7g22D7apqDAv7RR6PHyTZHQDqucmTcGlKXWhn8DXqNz6bBlHRsPd6ZZFSzd
qM7jos1uTdetnq3Xb5O5ECYE5CXL2BKmRhHijXAu6Z1RHH67V6MEDIwfIf3pruN0pPPBHobph8WX
lVNfNbtm6KniNCyE0dEjWSOnMtTqnMRjYALdpjVl9JGOvvdEtDsD1zbtqDe+FRmgSczXsnGrF3rO
PPyXRtukFmJhzoaO0os7A0W39m2opfSJy29UJcVRBxUWtaXklPJ0Vy/jmFACfYN49t1CqvcigT84
oipYDUv/OR5M9mnu0rC4nH9zbC3f6FxzE6WOs/ZcLWr8uvD0m8ufaYOg8HM6B6wb8/9j77yW40ay
df1E6IBJuNuyrCJFUiQlUbpBSC0p4b1J4On3l8WefcQih4w+1/tiJnqMhAKQyFzrX7+JLwzu9WPs
w3iZJK5KQ9OxgGP9eXh9hly669IourQ6HHHWI9MEEo9VEN45eHK08N0Dh6kB4KeZXveN19Wk2JKE
ru5xmzNbsONKReMOC92ZoaXBH8Ai2DIPk9X7IxFnhYEJbIdNrrGfzYHZQCONObqjMXERrwC5g77G
GBtf2aTwfcWkj3Cw2WjG9ZR2S3I7zZidfOl4/DEGo+S/dJBX8RA1swq53kjcoJnBhXUREGGn81A7
UbxVCWrQiFCdXejk6yZu1AGjN7EjZMO5dgMiCMdxuojCWV32slIPXoEIJ66jhNduzNiuQpnr/Nh6
7JBYbep49oC3lXVjeHF/NwHuSmxHRvcbWFVItJ/TwS6WYaIuR98YL0RQSciqpl3Biq2W66Ad5E/8
Mymui8Q/EiPtXddmidJ2WMR8ZZVTwQsH0K5WSyp1W7n0P8Mkpu/sDIKtNizu8CiiXiGVZvoF0dn3
o88O6fMlygLxCdsIrPra5ntp+el1mpuuuGgmhy0bagKL7qmfPWGtscV/WLEvqzuOOdayHZVxwsSS
KeC0AA7NXV9/dWF1fy4YrQM/yqCAATUyZoU9Hn1WMbVFLWjF5i5TTEey6TsBO/JzijTrsqjs7CE1
zPRL2i58WCeROiNN2h3dpwV1qH3NQuhcHKPVg4ccEoUkXnbcBp5SCBndIw7RZvhlgdXwrWgNYzmA
sA/BgSRSpP1rSn+FY5+FHRBMCefHIkfX2yJGOuZhHV2BasnbFtHvAVf5Bz+Om895336fC6V3/8T6
3BXhsEkHnpOiP/dWbm0lx7Cq7W+DEQ2aTYnZWB1O/j22T5m/Scbp4DqDMW6Q0Fm0qZZ/KRA5B7sQ
wviNGsCjdouwPxdxUG8q1aGiHRksbcQMA5uII+EyWHIiwgp8Q/zILYf/f82J1X4CPbSxVQ+mpKVt
qaNqtwQVTGpbIkBHC54ZV5hlDTy6Aj3vAtf8cfaD6iIRZXDjx465SbklDARr6NWzHXVfKxVQi9Sa
XuJg5bzONIFiahCwYj7WCTYLkUvspIJuPmDUGlwbGiNpiwoUl1klLrJ5GhIt5XIMZt7CPsQ0juEX
Tr8bqQy9lCDaoyGIKyRtJzS28Wz29DTk7xltfo3X62ks+A3M6FxPZIoTUOMHM/mbteC/IJ6UJagc
oD+PRrhAkUC4Qa7hrPkk5h9d2XX70/QiBGZcp4FOrk45TIo1+WB4PDhc3sOUN9/7M+c4kmHA4QiK
zAKBfliftkA/1tizb0juYiZJPb6FvhqUq6GexNU0DIiFcpcRUtsb3c/SQdGIQKJlRdiI+r+fEry7
xNVesLDb9ZiqAhZGfOJTMcz0Nfunn2WVLnA8SkEqicjQ7lAntIeJOtDyDGukH6l9T4N/a8mZSTAW
80q8xudCqA8WrbSzNvF6+jrZqEMIuxr51UlRc6/TuHBJzLxm/040xGxwWnjIcgsgcKlVDei/mbmu
pRLecci6FAS7cef7CFThqxdbbKxzaxD5WLc4IBF+m3YcGZZ8mPylwmDUzL0rsTgBZsqBb93nlYFN
2RAbv/sWViW5YFjJ85upck722LaaWBZ402ggKOxhbmHfVa8kAoVs1/oab5Uq0U8UiSEtsztzrA91
QABJAcOjvIe8ySAmdXhNQ6GnHB2v0bCwulj19kKy6MbtSGzZ5kQimWAys3AFz4nS8t5ziFC/Hz2V
e/U6mWIZB3d5FoQeR1UdLg5yd8nEeDdniSGtT2lAtYw52tRjfm6BQIEzYQ5mCjxrorxINv2Ec/YE
lLAvkGqQj8r89ZiJNr52ih4aLvD1ln81G8U485inS/2B19/cVQE7SzbGxqMywuRo9FLrlvU8fg6K
C2nDTp2Vb+zyYXK5j8aDbYysEnb2pcBpc90UWIQGbOlOK4edZUoCHBYLHatSzaEaCXCUfW7dlYIt
hmFY365SxBIrK6Mi6b0i+w25wd0FuGxdhEtV4AaGMwNEWVz72RV+l23z28jnm1CJ6cC6pjAYGvMm
RJl9g+Zl3IxYRHrdXFyowW221MbRvSIHapdyiGLPFU9bJcSNMDFRhjFSfuRtcy6XKj9y8hV7UWQI
VQ2nXweFt5Vh/gE9PD6wPKobc64lRAVv+NpWtnNdjYXOV5AmBSQhjXmYl6Qp3DqFdUflV25tYzJ/
u17kYkR2khwRl5uaKLv8SUQBwPbyy208XogY+IR3uDqRVlBgNVpRaBNesjY4gbvVjLEtO0iM2/0T
Fcwn1kHre42D5+Dz+KFjglCvGCsC+nktK3IZI949idRxdztnU4quSg9j327bdNfx/yhsdCX4Q9Fw
uAALFhDEedu/jHYacuLVF/UJqaSMRRfd6vnh29d50f1wIZyZwDJo+wWN2/PuJ4xgDqZVX1/k+OTB
JiQ354GhI+irUCB9ntCty2k7fPu6L1p/fYNoQz2PzlTQKT6/Li157qREzF2cJqy9UeBC0Cls/idf
hwNWRTnfEcnLXtyMusp9++rPCYKnp4v1F10xHzg/4sTJ+qMpJmwU9MTyqouJ7DR7tQSt/RBojD09
pSgQG8ueb2p202mm+jQ/Ov2E/0Ps3kPsLEvzMf87Yvch+TtO5PdnjGz76Q/9g9gF9l/CskOUAYAM
aG10zuc/jOwQ7A2uWIinGhbezxG74C9GvqYNN8jxQEL0S/8PLdv6C7qoydH/vxDgv0DszhEQFDx4
pmAB7mlXhZffVKNwgW3yzrosa6G5wqNE7HjRugQjR7FZegViBZgbV6n2wPmUKJAQVc9xjW92yCDO
T/Cdtjb0Xg7dj5sitcf3RmAnfSlt6E4rql9dWJUdc7U/nvT7ACBgDT8Yi2Wf4AUXp66z3SDoBo41
/GsuTxNfS3Ma3ImCbh5983qi6frH4PC/okXOuZs5l4T5CPgCvIpmimf2fCMwktypDayWLz0vvKp6
iHAI4ixdHQnG3jhV001f0HPAvqEObYDexeiLCw5uJnmujK3qEPkJW9cy+jyVEjvvZW/38DfJDmDY
VukcMR39+5DbcLT2Iir5zDtNWJAJCl+ORmScq6ZtmFzhAkkpIifCQ5+IobnWTaP4c7+jodJlaqMF
yCGKc9RNPqIlAgP0DjJhMhpwMLaMYArmJgM5SMb8YdawZWs5LILJgXTQOvAiZmFQTi89TIc2QBGL
wAU64HZKQu2xpX85iUsUjKRQ2w84AFMKJadtqWvT5utpLi7xpIF3bicBs8sTFjFOVE9eZTfxjYoL
ftGpcUKvGatPbePGuBI3BmM4O41hGNgV4tjrJZuoNDx/9upHGy1nfOxbiDTobTSiYfvueLe0jPZR
H9vqS00gDYih3evykohbiuK+IrOkrTWnYGxxKF1HHgPaVV7r6SdON/w6OwXeXKsT/EdXR8hchKWR
tyLrEMq5IAo6WePr4n4nSB1W0+zRBTzhF5OFfUuTeB9j/F6WNaQZHtITMcsTfd89kqcy1hdigda8
5TlyVLgnRjxcXxpfhfRouZ+pcbB/Qc5gXUqCQOLjaQbna24H6lqGx5Mml4aNocnweW/4HO/j9CGW
0/IRT6ZYgUfz8YIMWsEGHjHS+q6d+QjzUEPWredP/qYabWyZIl/Cu2ksTAUmNT/ATuwJsg+Vvy7S
iCJncYfqu0x798MMGeSzMfpEtYx1fus4mfxuTwJrFbq9ABZJ6X8vZTZ+qR0o6/ibsGTpKtXtOI2g
VHE68cTRCWc0A8qjPHYZkH02vKbrPz4RS1xyPGgjW80egE7itTdmr4C5iGk3CFsvNEUD3gu8iMXZ
pKxI+2+CtXh3iVOL6fcM1Yazr8bR6HetJtCjAt5D6mmmUnUiuqFKABerQuthtvWbJxmdrGNstXm3
GURk2nIf5iFPho/LT0s+yqyuiHRixlB3jycID6M5PgRj8XnAiV3b3v40znVBJmvqqw5C2Ej03O5E
9xKO21zA9YEC5ZSagelXBBxvn7gKFl8bxKwTCIb+kn4Ao4jqssQYvH0gOcswPhuDvzRXvd0a7e2s
Qn5JPjtsvwup7OGnRJhFdhdp7YoqjBYq5gjasIyCDWKZNT7PkIBnqcyJYjAMJQ+iNilaCAqhaKHa
5uupG59e7LSQM2Xw4ioNElO06o+ibwV/i5o0nHJSzyQDrmqEDASx96jyYLBv0ihkowgkfv5/nyYw
sRfQ7gb0GzVabYbPFziftUTGWO0kicsdJATnKOizLy07hEV2ZbS47Q3FEza1DL3J1dr6uQRJtjGb
0PRBMz12jc877zVhO8VuW30JhqjJfrl4zOMGhK4PagqEfdu+Abzlw13ZA07whwh+TmFDQqOgOsS2
g8kZIgC8QjEANr8lyL1XSSKD69Ixw0d3HKJ1tVj3Ptm/QC5FNXzSaVDbrO/iDQtD95EyPjh5GMH0
jZJsVYCT0D9bs7uJ/cK9MLqJEO1KYPmbfJEAON1O1K6HNLWqZ9yO87o61AyPPncuEXpOYX4zyMFa
9SVuP9lc9qsknlRwYWW2/JF3kf9LSQdim9WWNz1t6zC1zbzN8lZ99CrcwFxnLLdoVMWmgqh2F+A1
9s2i+N3ZpSmjtb+AYZm930KIwkrErzMUnjauzFg9y/yTneKYE5pdv1sMPOxhSCoMSgjxGskWugEg
xgdajMN2mPz8I9t6/Y3RdHw/ivx28kmbQ4HY4dAzNwpVe1XuR+K50GV6+aepEHilt+SKXYUcYJs8
a5ZjboQQNx2BzUIzAQXkPhkyyehUDxw69WPpFnW8SZeu3AWJWX1hRqEfLZZ4xEZjwrr2fGJYAYVx
OoFcToyY3/1OWr/dQGzCSwsMERd9274GRvHFJjbdcsYSinJg08HCvmy6otoHeTPna7jP1cHHpGgn
XeQ2UVXvTfyJNi33+JhmpJdzSo0eGH5EHPRc+MN104voPqxjbw8Bl77MCAmAQ84a7GbCcK6NuG8u
2bBJYCvL+TAZVnhYwJi3c9e2697G2rMZZmDpsvMexmRcfppgTpdoRJZLRJ+4RrxdEp01SNQn2Npo
tj6bUegwLHxenzRV4QRpXkfHE/Mqg3G4NifNkz0JnpmxVJdEOr0neTtr/05Xxc+QBBUqXZ8x2vOr
YpkQ+zHO98cmZxdNRMLGUPewC99phJ5rLBCbc3e0mAzqqPag/Z5VX2NceUMXEo4nQAvZU01aHrzA
AXCV5sK8/Shfuxg9n8XjZAT6wvTY4hs2JEXg8cS/rSp4zx2zMnzJhn859eS+AjPEwp9aHBG8fz71
bCR5dYYyvaPjMcQu6fH37hTm604zMDu/eq9d14XxH+26vh7CQBuxHnJ7AkLPJtlWUPHZ5gW25xri
fjqCypi5AkkLnYbhT+z/tx/nWQutrwnBgGE9jrq8vPNifS6k6MO2R/TOFIUcX0OTutlQOYFLMuFQ
VqBcdSDoox+BOZdyfLz9A14uUsgJeMQEJnNsmynz80VK+nhjqjwDOnzi78LnVBbMrP+Pq4CxEbuE
eTCdyfOr5JBeMaLrvKPEDwCipjYQ1Fjwv78KDSUsDyQgfHhnV/GIr2wwAvCOYQOF10vwgLMVxJ+3
r/LKMnG1b4QT0O3Qbp49sQynnqSGYXe0IyYlBCrzzT0pWU8U5L4mLu6dlu7l/sWerr9y4qwc/uns
xspkjOYJij1Msch7tIZAYvEyUooMeRVu4QGCKz0xzt++1Zcfu06qxqqEu8Vl/fxWGcIl5lK79jEb
+Lqjin2y1zDZkoLhvn2pV26RxYEymBrch+ZwtlmSmdtyqcI+qhbX3rkAt1r0ECoXLJiT85XSq+bt
i752f4i3II5oEMs9lzqOZlI6MUbyR+Jm2ouygK+Sm8TpwHPgpb59rTONoN6m4W74rhDCRyH48kuL
gzYw2U+OkPbDAH+CApte1zfzu3pc2uuKKX+5imZUEUDsdBXUWt312Iwq2gk8pmkuKgYkErWJFXcM
VoKlZJwRZB55SG//1JcrPMR3HxEyOxJJ8+eSzDJxJ5Q6gLK2jvEk/iuBKq+NXldjKrS1Y0hZ//Yl
rZf7UAiBiLrSgW6tVbfPdwiZg5egGGKJY0bSbjFXon/AVLdHB4nq6TSXZb2nzE/J226+jqMmXjha
L4vmixlQIweU1VRJyb6fLUYmb//A154JOyVrBWEs1gBnX73ZdDFmXXz1JzZIaropPtbYSHc5ntCr
qTHfg3FerE1NLuJrAMphicJref5AmqTTRf+8HEcBY7QzyT1FQATDlJOdbvztu3vtYho5xrwGftqL
tRksdmhKZD9HRQTZbaplviZ+G/nKNWu6pLcv9uJVc2cgx/AxcSVmOzv71JkeWDXJijNxUnrEKJOe
lcWHSJf49oXOBPh8ch7bpS4e8JDgSD+vjHInTpTH5IgKogXof2KeGxBhs0+Mx5busk71oE1IBKWE
+pLdnde+wxxWyxpUBZmdZHJwAmOiWVp31gI7RjOWTzLUENQLFnau0Y+pyWiOJ1vOt31ZhQzn3r6T
l+8HF4EQhqPOwsBB8ezrSMo5qP2i644nevJEQt1lQWr6/t9zzXhmLvaMHs78ALb+Cz5fL00b37O4
PbZa9UO2K/ffaKGTYYOti1K9ix/q0+uPugv9LPsh2Rb8OzS3F2+pXArHalpXHL1GiV8EN47HVqDT
OAEint+B6jRL7n6qlLLf2ens8yWCGtHGWc3DEsKEk88Z8PwzE3nUJ9jBpEfipnA03ZgpGhikDt4y
OPZ6UlHww7OyTJBp01nd9UlKUzK3Sy7snniv1UnVZp4mmcspvbdpfd1YEAdEuCxTMkiCXpfuB/7+
W59IrZK/CePXi5CBVgpwGTjVRxeOy2e0IBx3BofBnpwjqz4+Kd5sD6KWSxztgDFGBu6XARxFK/Jw
iEwN5GRnH1xTT5xN5oMfJ9CG69brjb0SiXdbzZax7Cu/RJE59iUR8ag8zCtgabOE2+IOIfG8bY1g
HpOstZ/Xy7Sp5mahgV6S4xQk1lqMuTug0LLiBv+joUkQca8qc5yq7wQGkqUA4TIFPBpqK7d+Tviw
AYobKd9LiLYPMHSWWXw7zop/9o2G8GloYIDeYcvc6uKJZ1Y2C//riWp+Kj7HLAJ5CXNd1zS1B7eq
ZJD8G7Q8maAzSLx+GGqrEL+fwFB3NY5YMUNFAmeuMtmM/cfO6YB17drXYyirqDPc2E3Oi3boLRKS
TbhUJ6MA9DJVdufXFiYLncldTE7qLr+w30Nt1zYWEJ0/5bxmZSb8QW4dQtvEz72vrVAg3LNTcfWP
sq/GL36XIGYhQAy7TVK7rRnkqoei5+0Dwiid7ejoWHRMKCPrxzI55aFR6WDcK/geC1RCPegPzVIA
4cS5A+OynEa3v7MYRHebjOUSE46HenuNbBs/x5N+cxxbIrc3A4LR9VKXMBVO4g53kawgiFKayuBP
iY9gPrKmQ6wM5p69ssbk+om4h+sUAcMEXYJv2UkIyigHU7UPT5QGYmdYYGUcePa1kcBufaoDwOxZ
fYvEOgfNegVuZnm+MxMKim1xA9pWqd8Q/aPbE3fvCYJz84Ef48R4hgid/Z1gwIkF+tBBPXv6rPDk
1A6KfDPIfNPgu3YURG+ko4AtHMITPKYSsHkbPt6wbj2XVdQEHp0ZWkCeq91pzNxJu+HHnFTTuFMJ
OPzTaAajNTS8ji4kSHkEj6uwuSmsVCOxLfA8KegoPBTeZcv6dPz53gDIGINdEb2K1SxaKtz+010V
ZCgyilDymRa1waQhnwUPVkSjIB8ei7LkI97n/BDLBDvZ1bnd3ZWL1ahvmKg4RJrmvksyeFCFavjg
qtzSqa2lWA9tlMy/4IezZNOgsQUmJwzSNzHR0BNOZNbkF5zHjAHiahUDV7BWBNOcjC+4d/wvFOYZ
zAG37ZFerfJkrI0UScdSgM0buZse85aY6M2cQwvHibtcAiCJVETHwjQVUBsIea9JXsswkqR3Or7+
b076zpxUZ/xS3fz3OemOCKzk5/c/hQ3//Jn/jEnNv/grTJfB/lMgD0KJf8akgf8Xvb8HRRvBHXWz
1jz8x6aQDCxTb0AOP8C0fYcS7J8xqS3+0jNBCjBED9jeh+6/ca86P7qpUF1BkQrxgn8kd+v56Snx
NV2CuhrwWAfHZoAQ8h3Clg2vxOCE3cp32/Iq84YEzmL8Lr/irCrixKY4DkgGAz8BuLHP2uKmYRo0
LqrfTwM2Gv4MG8VK7Jyo1aR4pz959VKh7tqw/OLRnV0KB2jmmYXb77HLQ8BmW9PK6Yi9dAKreafT
eO1SPEoG3ORH6gL2+TNdLNjCsxBEGyqFTNdZmo2eW6x75Q+HPxbbK6PiMwrF6QHqbobKn0XxAjBR
Yz9kucsDDNHFAmLYH8t28H6rEVVzGaVrHx8JnRSWMSchCOLti5+1Af9cHF2MXsVM+8/uswdki5y6
7/dGJfBvSVW8LS3RvIMrvHyars26JHsGBdDLvrKTgdPh8T3sWyzRWtYmfNmVqxp/3OKO/24jdQZj
cFNMIfm2kCfZLJNzIYIL0cWJrX7Yy9lDl5m1v5Bh/oZ7U+ALWFwShPFPUNp/nb6/fIyubdOqgwph
NPbCJzSKycqkhhx0CKyL+ycAaW2G1fbtl6Vfxh81+um+MFCjN/fxjnMd/Zj/INug4Le0Hdawd5Jx
huplXEmju5kt22acxqnx9tVee4p/Xu1sadDJyUZSL+yDEVfiiEgSOcJ9q9OsXlVhiJVxlv14+5Ln
jcDpDgO8SVyEYHjen29lc5x5+J3z2VmxB/mtEvlnaQ54d5LjgwwGBePQ3PnjHKB/Fd1PrzeDIwrj
i0G21X4cwnE7KJuIzsmv/1bKMQ7YhoQrO+qb+wXbcnz3JDk5zfLOxnQOnOjfjVuXjzW/C4r8YsUF
HdnsVc9nhLxBUOYbU0a+sHLHrWE4WJl2FlOHAIk20Sv11iYv9pu54IUw4FJz7TM8XMtahjdYocl3
PnD3laUJuM2ogC8cBdw5joQVAVogN+/3qo+hmMfuBrRUranZGMDjhvBJJU7KJMZj4FORjXpUZdpe
dVExZhi7Ykk6QgWEWpiuGqJbVo5VR5uoRMNd0mhfysFur21vMfC7Jwiasp+Adh+zmaZHfjHAfP7c
j0G0Dh2STVph+DvgCKZtThtskTUd+6zF+NvI0aJHbkjUu3sZi+zTMAXddSYwYJodRlstdribyehv
qtBfLprE1xP33CEuKI+uzHg2vzBpHvfUjMY6okfJZueuZ5q7CsnovughTN7wN5e7t1fryw8EkJvC
gK8e3t0LBZrqpDu4k37pXXxtZEO8TgLzYCXqYViiejsMhfWvP0muCAYNOOQyKDjHZ8NWjUznsn7f
RtHB6sQ2x8c8LMVV61C8ZqH3+PYdvty3A6z7YBzjVwmz8Bz+6mQ4lrybfp/OORYYI1RWWU14hNjt
/M6B+3KZgg/ZuFsCrwNJnbOX5IAh7zRWnIIBGRSV0ViHakKf/PYNvXoVyIqUKYCmPMPnO2hBVGhB
FhbHndeaQEx+aFwMjQxu376M9dxLkFVhczeglJC/fMvnOHp+HajPi+XVuDcruJ8bUrrTnacwEPK6
ElOwqPMpKVj4JkK5Yxt8aW25r/C6em9b0rjJ8wNDy2aZ9oDpMEA4N41smkosyeh3e6FyfwvrK99F
U9rvxNQnwdoRiziQIhxuW7P6dQrWyfp02kvXHD8Uy+Ic3ayK3nkD9qu/iUkwVoNOSM16dqxIYRhG
hE5nX8qhPJituw3NARFR2TfXUVfDhfFhzOQun3IOmehmqJN57SWmjbKqJDmyzH/llhqv4URtlmX6
Rqy3vSbWq76fy4EWsgfWoTOejuWcXxtm/x5K+/oNhCDQTF+x79OmtH+ewpHVhmQWTDzUeL6TrV/v
SCWRnzCH49Bv/HQTIdxck33Qc2K1xXGOl+8B7jkIGsPDUEfRWgXtuI3NKvxYwe15CMTya3Gj8oiH
S7ibajlvJvKrOCv6fEciVP3OkWBp1PrFsvjjDs5W59Tn/GAGG/sZo4+jFvwfexdFE2qhTZ+0bPID
buNpah4cnXPRwV56ZxU4r64C5p2MfAKGveefO6YZYprdodun0BRqRmiB+4Oy6tYXHYyU0PxZ5aP6
AqU7/ruDrDCMcp1WNv7cDvOZUXY72+yqTQuCSjKeNZHwaQ84qnHBPb7m6Rp1i/VrLi2LrdK/951s
68IH2XhGCP0ObpI1uuaVQSiKTrX77o/mvQctYg05DaOtCfe2d575y9ItgM5jYVMHy5bB/dkjByX3
gdPYEJo0/1JGe1wJ842xIMEi89F5p058ZduG6Q5zl7qev/h80NsxSS5bNp19LcvfYRJgcWJhdy7U
v9Wd632OK+n5pBAkFJ0PjJpIDsB7LiuplQ+Z5UhkstrTDVkmei7yZoCSPCM4Rh7Gc2/vsa+cvh6S
dxAthvYQlM+awV4mjY3PJ+HM/vw16oNb5Td3yEp+537/g5bXe+eAOtWeZ18NRGi0phZgNSD12Ssk
LKlTScKSpQ0v7waHumeOnM1cYvrvjMsvMyoewBDVRs41xY0gf2jsJJAw1crbt/7qYmIMxslCXPSL
MVgCzujGI98vwj28KGsfb/4YbQuOQnLtxunvty/3yqHpMWbgNTPDeTn38HBXkcWgeMnAvXtZkzS7
DEH8To/46vNlrMdoVj9e/FGf76swiSXW1HW3p0du1wHjj81YpuHaiwLjQMoRX+coho0x40E2YY+z
Bg3It2o0LpcFKdLb9/yyKQ9OZtE05UwnXgylp3lwCcRjBuGMvbkFZ5W7rl0+ED5IyFVhGeu6K8o9
Ol6IfNlgvvMBW699wVRDPGzq9gAR9PNn0csxsh0Uvbg9ifhH7WOYv5pa2d8gXXULSNKV562rgb+A
QEXtxIa5Re4yN6kzVODYHWZrSObThzF2kEXZfY+h6Skb9+2n9MrPRPfhYb8AcQXKztlZHhtBMrul
1+w9FbW7AY7nVnRMqajlk3ceySuXIh6aqT1CZ21ffva5J6nV1Ux1mj2AdvFbODM5xmVMUpfhYdP7
r29LOzwwrdSQ2otdDQAfTnkgmr1rJ+1HJoLerppx6EnbHhTxf4HGV7CfVzYxrgQsQonoA2qdrXl7
iWRaDVwpIeVjgx9ofV/Ixt5yujEmUoXA1DWe39k+Xn2U9NfCw/IF0dzZW5PSLPswdpv9bFuYl7kY
IiVpQTqiaXfvXIrB6Mtag0rDDCH9+cg5zivuIBPVIEHe93hTYgThzYzV1kksJlIziwgGtdeSjeZR
k6MOd8bJ2NE5Dmq7gNMXHxEh83ElDhjjIerm/LNdkzy+QWMcDPjeEUCN+ruJv1cTYaIZZKFuJ+Oc
IX1X4kW8KrklAoq8iqzycCRcaYcUmwmJa+iw2Ln1l22F0jBdMR1jBDDYTKdyoVx7BzFEeVsHdqX9
GE5WUvzyUsASyPh0MPElo1k88toka+NPXV5Z8yEvQdf2cWIVYmuYtQVFQSlj32Et2V27RTkEH0Q/
zNFHr7Pycsd/NqZdMeGDShisCAlkLbNRyA+BX7r+hilWle4QBub3I7TO6NiSg4Z4A9YkNmx4UKCc
SD5jtOJgfIs/WHogmFjW62CoGOAjvYThX9Rz2V6lI+0k/hNhPeX7rptIuVKjOyuo9nNkXhYGJABw
BxzENnXh6uIqITbwu9+R5bzyEbqT7CSq9r52UZ5qJ6t0vp1IWL0vE9GSG2g0oX9nkrYntwS/yUEb
EapdE6gwwfBVYoQsarksa3wNwn1Jem+1zQmm7eHR2WG2ajo3+EQuNCm+eVEx3hfxSKxIXbsXRTB8
BOfdDaNbf4lwSn7M0RHc9SUc3KiAg2fMaY7hXHgz5POubLqdiv3yLvIBUUWMCfkCVckW2bTJiNjd
yWE8OlDE1nbdfSfITcD6tqPNkCpnB8MGH1JjIkd17vgNrb/3usnchoxv9wJ554qKGYs7XKguO1Gr
H37PwEvAnkUkOZIP5rkXo6PQCSjiepP8M2ZHW4wxmls3LNqtZZbJbebgJzcwwbwMijz+4Ey8D7oF
DGZx21CL4+5dw/qYJDBuMGyMDhHmx2uVZgNFBdktOafEpuv85SMOZgeov/Cyl9nl3zKd0L5Wk2iP
GcP5DXYMzVb1LTpt1DVrDJGLy8khcJs3e0t+211hxPhhTkG8W5Z2Wc9EsmwiGwHuQul6F8m8/obF
sHlVxqQFohz2Nsrs29+eQfSo0Y/1JgCwJnu4cg9tHi4rv4zUgSBw+9DNOJABUhwJe9mh2LZ2mTs/
FubQPOIpcgEvC0fx+RFKbLmdzBCgbogeC8+QLV9gERzGwS93o9FEG6L1HrIwiI5d5CQbsliDrZkK
g/fQEI2dhssmpm+4S1pjvG1kG9x1g+JcdLqrfo78Va6Q6TDm/wVltL4InD65SLqigF0WjL9F1w/Y
c04LCFdG3C8BrEPVlPg2r6g0dcZDlYT9Q1ah6VjZLJ4v2Mw4auM39BEcpmwSqRymr+QWZdfQxhPg
EXj0GCofzEGiVq76isifJbjkHypYVDzuiAz7mcDBeZJT93WOW79rVhgFiCnbLJ3dfkXCsINeFMiV
YfOb975hV38rZAH1hZPh1LYpgpZc47myfG2s7vV48/oBlh+kcLvGEXjW7ABpm+SibXlSqz4r880S
FCMOcqm6PfnnRkWZJYcpJQDZDZPm2pqItq6QCyCnwKbtGCed+cMzI+pJ8N16i5ldfllzyP7dd4H0
cLeUZFtOiIPInuq8ewFF4HcIuI9gCDEezXc0mhu8+9Qn5kzF77aGULuai876VipI8bRo7k1Y2vCw
wxIqb9zN+56K5SGYRfp17Ph7EASpLQ41zXFBwrM+zY1t4XRfQOF0iBQEMLKWBlZC7ITNYyyD5u+m
FtkOnUjzCK8iuUjbqM8PjuqzXTKb3RcXJzn6w2piKh+5Rb8ZFpyFV7ltuOvMFNkG/oG7RhqDy0vj
Zhso/TaKcxjBu4y+qbgoaob0K0Inx89NNKFFCIi7DlahnCJEPKZownXBaJBouphkvIl95CjDNL43
izhfVX472DuSoWvjcwmxFL/0OgtjBIgLP9XLRrwa1DB9kFEkb5IAkVxl1suHqseFV8RwIWsHh0Jh
Jt792Nsu5pOz3xwxFY9v0qmrvwHd2VuAM/dGIqn2tiUyrd0yqGw3VUoUe9/35U2OkMxf127s3vAR
NXxUvF1A+OaYFaHAwCKuf7TaxV0sLXbTCc87IR1wv8wlCZYxD9VoxXxpsDQ/1m5b/8CVRTu7eks9
YlCT4jVBxXfhqoK/1kAmaLWiOdYWgsdl7Oof/Vy3jyPiBrRMfvN3pckjzLhjHmtTFtFRgkbshxDn
x3Dq3BuxNIRKjFUob1SC5Sb1blHMPxf8CsjRqu3JIQ2SCXqEYwvHcr2ZcLdYGxjfN2RAxZiYBMMQ
YftdobWqEcLcJG4Vfaq9WOJVMVTf8HnMNj0aKHz2jSWyVniSdj9dyEZb2QfNcW7NaCONYbxsC24e
h3/1KTBS9kUZJRdOzZ+uTUPeDORtLbibu1TgJarwG+E0+aHNIrhBfQiIs0myKTriTMv/IRohnEo5
5T2KkroaVgvfOTBW2X2ZZ0DrwMdg25fCXUfRnB8sCOmscgz3iQmAqnGfFPH4GStQEuKnih+ZuyYM
hr4lpzaNvXsjXJp8Vf8Pe2eyHDeyZdtfefbmuIbG0Q3eJBARjIa9JEriBEaJInrAAUfn+PpaCOW9
leLNSr2qcU3STJkpMgJwOI6fs/fa9ZTegXevrY0SdfelbMGBBgQaPJlyLnCfcbtJeA+u3dyCZoWu
6GgVhMuGPhGVa9hqeicUVw24gr43oQO9mQscXWMWRL3StI8f7SoXR2IH6mvyTPmJzYJ2xzLnT8hZ
1esyjYSaLR0t8Z1RpfrNJ5O+juIhhaJAv0VhwPWMCeeMgSCKnXwhlSMzvPhRpBy58DriTjxW40hG
bArw5H4xWvIdaSCx0tiz0ruyyMm1rKyluTecnCbuqNeMYJSS6XiE8R/UpL72bw0KVpfZRZVDephg
MTS59SSSFfY0KeuHN+ZkZPLotQ/sFstbY+cEZXo22SBRl7vDDyC/i8s9I3HPkJLL4vEmV1fmVFjd
Br2u9XGxS+Mx7PHTZr43/kDj3j70cU3jv7XlbT+SVTPncftg9UFyF3stkthw5XGtjDP2MQx7OuD5
ro2k/9ySNmc+EKGu2OObonKPDcrjNypq/4YzcbyXEFTYxOAr0jftnYGBsBM8Q0bvb+NKJldjWUI7
8ipuDa/Na6cTxYCuOcnuPaHkXtZCfeoIbth0S/oGaIl/paSU23iUzjc3TFw8YcifJLT4re3MRN+N
jndlcb02TDTFtug7nsPeqfSjVaFAumBUMfcCCisTEZVG86EPxQ2s/NXaZ2acZTpUQ0OY3wIJPplD
Op7ySiLFUYV3Z06VdYs5jX3DISQAXZdxM3uGvKu1G3/w4L0dwzkbQDtl1bKxaoaNLdrBo5v1p1Hr
EgrKMN4AAu2u68QnljbFV0WpTwmIXB5MV/ISuml7LHx41kUzOq9jKU5tZlpsaQH/ADG+qz1LRnMv
zrgdxWfqbXOjzbn5Fk7rnKnp9ymd5WMbNz7TspSCFAul/hwgoXtEQT7tfZgLXlO22xALMdExbXMI
puWF/l/1FRTrAlu14Whlg1Nio+eEE/laixSTbqGOhWE6mzEmL76ohNzjc2bwZQ1yS4U63Qv0TVdw
xtWHoTWQa01h8jgofsngxv79YKIBpDGtCcFAlRyiF3siPbk8ZJn/NOdmdUW7NKUOpJTDDUgMXwOn
5SYLaNw0ln2MCX38BqZj2sO4M696XNnbIBuc7TTyMCqZ9hs80KTjYCM7U1yIz7lwr2p3bvY8TmzA
DUrJTeJBpgnLMHwbi8H+PAOiug2rcEG1UImPMp1zTJSh2LvsXecqVuWT5fr+gx65S+4IiGTvUxdu
ur5Lduid5Q/wrqUdSdjEt23OMsjqMoEmNteSbQ1X/wYPrYpmmXcRA4RNSEIJ9H6Pgl4k+Uuu5+KE
3/zQF22Zb1xhEAWZzw+LaX+Gd1bhfW332SqWJEsRo2+Mga4SbvyJjAHKDDHugbeZ+UaCmn4MzG7Z
EmMQnBU2mSg2013qrnZIp3PvKukS+EFStsXQolyOWjfjjefC/6ZGMwoeOK8+yWTO78ocPTWhKwtq
v66rOZaWxoqRY4Y23oRxn3+pQKZeIQWueeWsoRIt7otuM2QGRMDYaa81zWxOdf6Ir5OQ9eIUYgZ5
JO3n1AG1P8RjH42kgdxc8r9UPfns+g34FQY8m3pS/TV9X40rJT9gOQ+/hMxMOee8dHj5yWdx0TtK
jyBrIr2CzTj21pcZaPexsf1v1uL9iLumfaZiLZ9LjIpsWsr4BKnJ2DvjkOx6f6getEfFUurOYuiN
1hDsUJxKyqH5MNrVCJbHaSZku76p/INfWCjyauE1d8a0sqBq7Td3tG/I+iUJApIiAQ5sQo2Frr+q
8vrBboPqwcPxRUqIZgPN06l/LZVtfqvhir22MW6VyAZbfNeiAji5Xd580MKGQ9xR8XDfMg45pPGU
vCUMhNSlBFl1yb7jbUnvbAGaOND05z818cqGqgtOpkWVilOyMgqrggAWxJGr7lwP1VsBSTDdqKWP
n02VW9+KtONN3wgA+6qd42e7IM4lEnFmhJFcYvVquOQFYW8dQwI6C7f+ULYzG4NK56nZ+0k/NnsR
TnQ0hjlleaT2QIGD/635kHpD4VJjNvGza5EUtQkl2c1bPw8LdyugIoPqc3RfbEfFp9zlLnKpbY1K
y+cQM/NLcyhE6pwtbs+50azJqo4mOWXJnuKVn7wYAcgBMdF+3KYi1MaVodcSAPg7X4nDVHidp6aA
FNRVFK1l7HGXyH/zvaich/h57MaUxM0B78cmTtzqzR4Gfit2eJTik3DC558X0x2NZIBK7lhZtKg1
OM0nNq4BEuU1V07oJpEDx7CI6AVx6ckQqj+46MfqqzLLafegLMg4YBZzcZAWXaA7zGWzte/dxT1r
VJYfoGoUklvIvDWa4pbvV/gu/ZBOmkV+VqgYxqtKI/y4Ccd+fBs9eqObwXZlegNiIf1Y6NG+qoe6
/lxhXH0o/LCNo9UO/ZEsGqUPM234+E4MfOmDPWJMptUu+NRZHXPzPD3XBvO/Bjw/94Rnl95/Ck7U
EVzF0YBSyyaBWyi7QP9/IkDUqH5kucrLq3DogH0PIbmnV1gc7TkqYVRR73I7FzwmlThNmTJgdzQ9
FZ2bCpkfTa+jiQIlAoLmBiV4x6OOjYC/a/D+gkhgIketgwFZlU2OU3mXjiRdtWsJWWJN78mysdNP
Vk4kOZ5Y88RMmsyQanAeqiSYr9EyZU8Led2fgPSPP9vq/6tB/Y0GFXPDOs/4V2t4+9K//J+fEdu3
L9WP//d/P2fqO3747BdYzx9/658qVO8fiNlsnnZMgHClTfq2/4T12P9AbQAHlQMkRmRKjH+pUIX/
DzNA9YMCiC4zc3c+xh8qVAH9B8UqaWGrtIN5vPjvqFDXrvF/jsfIDgxdphWoQdFuQNp6r5hEHZsW
AzkUP6NcLlBm12JlLVoj577wUP50gf6id/5XvxCtFUo4Sj+mNe9653g2bGnTszwjqwy21ojnbAk5
MXjA3g4J9OTfxOj92jb/+QUxRXK9sK/TA33nBQvBB6kQi/nZb1LvhVku3MU1CkatOKK//2rrMOPd
teRWc6+RR5g+JKFfxz8dNqhkKCxxLtaEq8xnYO32C1u+ZycgvRcSr/wih3rze4zZX3xLVhIBvegn
2fDej3TwUI3a5LR/VrgqjnUgeWUbbg29mXCa32kp3ulkLteUFWghnCQC22MO8usXnRsKC3/OxHlq
EANufLkiUafcxO429j6++ZqQu/RU0W4KIt0RQfUFcDHvy7mEqWna9e+SMP/963smi8lDMYedn1Lh
1w+UWykpUkkszj+pxSE24yuMPfzjf/a7cHfx6mMJs3DeLagkd0BhciQ4OwqQKz0tjv99NT9eANB/
v6DW6/jrgkJ0wEjVxcqKg/j9PBF1DKQ/Bk3nMU7flA2smXig/25mKRIxBJD2KhUDROW+VxoSGymY
h5bivBTEQubE28OC9IAuWyTb/C5L+J2IZV06sMdsfx3GI4X9N8R+ENObW+ianokMhz7krFGUVmzg
bsFjATAbKPiLWJkFF3uqTnvnyFTV+Y14+y9WMCoEtj1Owasc4f2CiW3LjmOv4BQZ9PbJKWprFWtz
BJeGYoUSK1TtCuA53kYvA6XR5eF113zh/w8D71+tXkFtJVAHc5gy362oooRBXhWSh3cFb19SYC42
RXKCfseF+KtfhWOPwAcMgyhL302o6XZ0DeNY55wBZnr8yfGhd8tWT7fpd+SCX7d6tm/QZsxhEZmg
Ffr35cuJlHN2K2lzY5pbNniT5dfaIUZumSjo16HN73Ae1q9b8Por1+YKGEePdQYSaf1If9JaywKQ
MAqB8GTGeA1EwOF0ozo1PwIMg+KEPrYCGEZzLQ1y+2OW8EihliUXwFjtX0HmtYdlNQpfdpCfQWp6
sbEjxmDAIWStoWd//4y7l1fsfz7lqy4UHsYaEX1RUPJq/PUz1wGNjLlyBH5os9qbC73yJvOMfWIp
ukGNWWkSeykbu4ZGQC41Tg1+2EMHpLLaMUyTTBCqmL03duEhLfBXX2eONEwDLplRNsi8dEvuijVu
XIsQpY2VkLJ3iRS6ePeZX/Sv3epY9WFZdVuV01OfbFhr/ZoJGyTC4dzKBdxo0pTuk6zEZI7wJHzC
nweuDsB+ax0s5fKjYX53AH9DkgyisstiCDtDRkuqrFt+xwof8RQtyrZF8oWtkpKWYzMgOJU2rJCf
VOwGZfWVgb7NO00rnEz1SQU+uLOwyl0CI8hobb/6konEqbIyWluQ2e4Nu8cgtgCuzJ4tHXLLwDx5
RQHjd4qfLhiZui+8F+p1VvvFRaetkPhJS65vaDzxLxUhhN85ANqHsUWVhBW0gppCqJSfJWLcsP+O
6DlClxfqJdvPcFpcvfPa8o/RPTqzgJNLGO8Th1lQh2u+YqcIZr7kP/WLzfWBu+U/KpUsT/ZIcKMM
Bfep8sDjW3OnXosqscFROORTLCpe8VgrDn+Qmv/LiDXMtgv6sFpDrRA7WLBd4cL9fKPWvKnp03k0
C3SVdvkhAXFPU8H3WdkCYT65n7Ve/FO6FiaXBOwLcd/M7bXbpr15V5qMqAjvIX6wzVpWTeEQ/+Z7
BVdT57mkbdEEuo7Gddh0ugQ1QXHjLKTECEbAnm0+DPrdotpdoNBek/L8NWayzrWXgOahQazsVjPO
CSLiMpnG+vTW6FAWRA/RMXRYyyOBSk/KjPmxQU/ndTZIQ5PWyh3sex+HqL74LUms5Xwv0RjcLH65
YBDIMJiODehpj6xaGy3BCkPCANl9SJzFPqA6xXdpJ554rsex/hgsmb4p27HctgShML02SM3bW5nZ
nbKyGY9JiUVjo3ASRVO9NMPWVLFH9t2S0Vz1AmzBvpvrWwA1zONF2sDILcIwylxFjCbtt0jXi2Ya
arpI5lMpT4WpmTewJlPY+6p+6KUK6k0eDxVxXF3/hqC0Obo2Ha7wQqnS9KHBPRbsTBFAuYrZqwRl
3K+IK68sOrVXrva+05mwttCh6+tGMQbdI1zxp02IAHdrXVhazdDchqiupqheVPqcrPm2ftNL6IxA
qEj5JLhA92h0ApBjjEerfq/R0jBumZoTJ+IE+BVz9Oe6bNFjQqfDzT9yG4PYZU5dTPVzLnO/35Lc
jNXWZAq/FqMY2OYWjUjXVcaupQbcjBQv+yrgKMvGBIqsMePHoVDGEXeMPOZQBvZoS/WPmEbbLjUy
40FDA/iSIbCISo3NUtb003JyADZ+0b34veD5IEaSKXiVRsPYWXtmfvygwCDdkThgEDRx02yKDlvR
dgXuNn1UIHxw3A3cQoxF652X0zWVbnCwL+g1cDETSu8VyCZWNptYKW3BymsrV3Ib1G9jZ680N1l4
KHzHWu0Ht9DkMJrfS1819OoIMslCBunKQGY4lHwOeob0wy6wOJzU6bUn2mkjE5M76pPxfQ28sL43
+0HeE+TBojY8KrKXCxHHYMBB4MeKC9w1sifmBM0WBTbNfohY7Lb9a9KtYSrNsqII8WnbYNrIie2Y
hya7YJhdc1dk6UxcYdOagPQJul0igrWbr7El5vtLntyFAd+rkPdxQK8aipItmvNPj7NpzYj7iqxn
C7pg4y8BHMbMOQpxCCWcNxKLNkoUZNGAPOkgZoHK4xLtKgny4KP5+P83BUl4X+2mTajnIKPDY2vW
eAd4LLJ6dnPY/29ajmIN7u3jHWpQtatzMf2ogqlFHlkY7mcUNeGxS0N1KBudoBOak2xYLfTpNzX2
LznNxJ0rsiSJYs328aVcDBziGVM75xDYaXA7kkUXeWVW7NJpag+54S17HdTyEznhFb06X0yfRrer
HgkAfbPL5ctMbs5d0dvEwnnlikQKu2EnBmm/AmNKXpcsmz4kA8r3e574fNeCvgkJ+vQZzY/gLzQ0
DOWfPJegte08lbKKFEEROioGlUyHPpzNs2gbfQO40nn0ljkzNl1VDNbG4y4gh6af8ATWb653s9WX
N3PXibsloznUWmJ4rBg8R6ti+LsYjZL5++J8a0JvPPeeXOyNG9sZMTyBQ2pWSjb5NCxTiMywZLsI
Y3ebV4E4EQb+LZbG9GHqk+LBGgbzpssS97mYvCKJOtJzeFeiytq02kluQyLpbrqZpq0RTiFJP2i6
X+xskufKd6ApZe5wtjzTgL3Vq6q7stjy9swNh3ELXNMGvQAldN6nZe189AopD2PtwAPIUvxAelge
euT1m3BMpq9D2bfDzlRKZCfs1bMbBQ3okE0QT0Fx68GhlFdhOqgDp1zjOofH/8nMOjuMcPRUNeMb
3yxIHQymW+aG8s0aW3UzSDle0RnU5zpXVbmVcGzJxLQ4XgBJaK8KEdPulFQWBqJVf3xI7BH7eJ3H
BAEotryvxdw7m06X7vWc2WyjjqnDnm78iC7CrpDFRGXd2De9r5lC6rC1gl1Q+oIN0Zp+NLY3xPsQ
jgNJm6QnCoFk0Cm95aAGP3vEgd9+GiytngJs8TvQk0W0AF9FMILqSZiESm7mJfe3jpz8LCJPM301
q573UG8i94+NMSu3gkt1Py6cU5hx+F3EAD27o7s8fzK7ybhhEkdUeea0zj4wnM7f1GTI7FtoFlPU
QDCgq8nafSMGcOXdOv136L7+6+T1XrY3iVFGZVVaNE3zpvS7TYx38m3plzbbdoBJh4Pfyzc3nZN7
CBIOb7lM9SdnmpmmNE3dbtM5a/VG+HAMC97Od0ZJ6jLCvLjfhgk1ewLcFABk2vgpKi/RB2c0umQk
C3/8kpIGjQgjWfI7Uhd9cxPLuryrw7Kkj0rn/CE1HO5aSQNJIP2YaPw+zSndffFTG/m/vdDf9EKh
xQfoYP/rXujNCwv/pX79syH/j7/0z6RBMgMF51v6NMI0kehyOvujFUrSIIgvZLuYsDiZ2pxb/+nH
J4OQ83kALxFpC5MQpKp/dEIdn/4pLEU6pz4uTo59//NOKLYL1H2cOuAm0iq0/80MWpOs1FVpsRz8
hMkNGgJRXydzoj9V+JaiJMEh/KfL8xed0F+7O5dfCFdzPRfzybFYv2ta9WWY9sbiMayY8+7BNMYx
Yt78u6bkO0n8+rXgCINIFPSL2WPfnS57V5kj4Iv5gCQwA7M0tw9F05HQ4Qu5M42JV7DiyCba3HhU
ExvF339JUh9/aWKtX5MdH/8FKh+bP7x3Pw6DDvA9+/2hKT1QwfPE+ZbBjnkY4Uhezza4pDnn8HOF
AhDrpYwdNuVOgjSPFHLvDw3NDFJL40DfKLhNzGEtdETBMqGYtQv+X4oBqgynNGAVM2dGu+YiOnaj
PtBwb3pdPAJEQa83B8uBIRBbpe+1p8pz2y8xG9JVzPwcEVxioTdrWgc1EnqN5WC2M+JiutW3HeqR
j/Y8EkXjDPFp8pR8gfmdmZFCjvuWruq2sS7Hp3JAeKXyub6OLWRwUEkCC9WPXV+nsdk8pxniEisx
+YvTTMI6w0d7Z3moaMLRR+GG5spsjlwq6rkEOb0VofsUzpVNB2x1HSobbR/zTjQmwdafUbe47ULZ
L8JVGJfYDNx9lO94sNjkR3/qo7z3g43yUs5IzpwdYrPCyxxnSE4HNGGq6uPTMvjzFbm1JerUhY/j
9OMTYgREc/nifeDuoP5SDJ1qm31/8Ob2u2YOHiU+IvRsqvWntI+br4O59rlbWZsHDrM8Q1MXn5ye
Rq8HIebQtmiKJs6xvIb4K9rs1OdV3n0dz7wI24QsHBjn6nNOwtD13JAvXFUBV4SkdoEDqpqYUXrD
wkQNTdxOSSC0wM/tXdPaxSMCsRDGS+JFud1030XMHxOG1rizc3tJDsYcwEgTQ/sd769GEdbrKy8b
ymMTcHP1ejyeBwiCW+XUXb0zPVUeOZoFm35ZdYXCIDTaiovHZLKIfw7S9lbgAIlKODY/ONNhqQYx
sa9KOhqw3RtY0O34FIfNchNyukQJmOorgj2DjbW2CpCdyNu4WB92o3XvjMQcI2IH7Z2HPhb5GQTH
sShYimNajz8sNOFXOrPFXSK4ExcxmqhJPqwMTmbbUg5c1yKRxC2FLmriOM+3/WzADGlARDyiCm2/
u6G53CAw059sUsmvajA827Jri71R1P2rmRN7DmAXElBSLnuLjKpIJdzHfFgv9bpEy3oef6xigf1S
aMT07cKdQA+gr4TF+u+KEedn4senUhVfJ0MNSFK76i4J3swh5MyBjgNdGL03+5gq99m0dfuF9uvw
lNisTWo1GvW2CZNWiPKZAnH80Qtf3srcZVHO9hjNKTfK841+H7dC3kmaZUTyTO4dynyStTMaxwPh
ac9GL1atYkFKsh03z07l6nPOcffDHACB2xh5EEZBDX0rCXxVR5mjjU3Yoa2/fLkg5SFQjTIeZy3r
fjtn+XIzBVp9lsooHnXTIx8dE66P1VvwkMucKKDJzA49ygsL2QzIEXfOuu+yZFDBqiXqMNLIG7+A
R2Mub2riGDzbaW97BkKB/TkoQqvwvo5NPfXfs24QXzOrJmASUfpSiwMSZ6PeOYSCDze6nWBKTokz
iEen0BwsxKw/WYHuIwjG6P8tdyYxoV28PevQNTc9PvR6Q6A1W9NQ3w4NHZGeFXYSaF16UxkPpFc9
Gu5wKypZ7YPUdx+WDrWg68/ObecmH2I3vq2M1lmdcMkB4Wt6rOzik3KFtRvKGJi30N+yoOJANA6v
RWpXR6NOvutBpMd08RgCIYy6bqpx2pXuOENgo81I5HRL7oQ6c3yFQA+s80SdG24tXB0RdKdkS2mc
3WJx1jdGSGRh1C3xycuDk1HIloQCBN8bScPxyGy03NooHKPWTFwEU8XYkIRZviXYgAKkC7V/NSih
o1DUj7r2M87tRnjOiZq8UV4+7b2UB7bNK+uc6XjeDcSgHhfNjcReYx7N2hgPlU/Kl+ydYNdM2JWl
E/BY1lZ+lZr+qmCpzDOy6hCOhfUB6H645+CuiCMkM3Fnc+2/KzlNXuS2obFsKoSj8SYp+/Fgy8xH
aj49103cXSNUQYZgm8MxQZ0EmT70Cl5hXrvVsfqOEgciipvwzuMFHuxHWJooTuZ+l2PheqQFbm2s
vsBBMw6kNaQF6KowmJ8DnPmomov5zDGZ6NmyKL6GhHr5kTd7GmrNCA/O90D8hm6QRv4oHCpEp32g
Ogv2AiuLf5TsryZBLHh1Nm1B0CYq3ri5EaWS52mJseHYpn2EE6y2TpryVKldkhQtrR1WoO4t9yS9
bv60QIZDnlmN5KjXh6lk6mM0J6vzlhdJ1OLR1tXyUeYSG6SlwsO8uOGxGmJ9nxXOsh3jYRU8S4HO
s6SbgPgaP0FS7BR0pQdfAe5oYm0N5KhhKDZlsG+NsdoRPbBsJtfRW6bp+RffQ5UWmHrai1iPG5gj
WJZSsrCGpHooLYN3eWZOxyxzoMKLcURHnIRPJWEESFpY8UhUaQQBlN3RwhU3KA2hzxeT8Vj1c3Br
tYs+afzhxEa5YSp2BG9VP8hvuU3jxb8O5972IjHhBSTVzXa39AuLG6kW64hOnwYzgZbdGQuuQ4ws
HVE6i5O/xmiU6pzCAAyiHOHHD1lVnFqFX3sznkFzPC4tInZJXgOIxNL9OpVDlm2Jmc2vRZ+o75WT
e+YNwIlxoelfW4n7NRxN8zClBT00E2EDwbtr9pyfuuM3lLZNhMd8rQtk+wA+ttx67Vg3u2CssrMx
l0jpYu3nPsuvSo+dM3bX0KIbEXWzUoTpNYjJ5zqIVZTDeL7DJ5EdlrSW32wZGCrqpC7We2NuLiUS
OXa8h0prOeSugu5vx5zxawm0NosntEGTjSfKLNTq3mIXfqtJqt9K2LqPsvDXZ6CgTPBjE7AJRA8K
ojQjUxjFJx2SzHg0Gklkzpg56X4osoL4RTNwESDTG98Kb5bfZjksEoEgN8laeDvrgarwZ/HVZiTF
5BzFX2ls5gTguCnfz2LIAs1Qa3tHGep9mIuWsmwtGAljG3Ek5KmNg8H36uuyW5aDMBWjkGZiM+5W
Ai1mLSwyqUt63CasGuOxTsLhKbOd5C6pqDRq15O3yXL5FJgkHGMNJIvbdt2Ul0q/9Tk1SRb6lCdh
21r3bIP1K6r2ZtwaCXpARZl48pI1/aNCSLzVSuqr1DKGpzQzuXcWkt46IrRDXyWVp89Mfvn+wzht
L0L+hmLrq1Q4dPEDUf6GXvPV7+fyaOOp2qwBMB+DakbwrnE2zEvc0J8jUcHKJoWklcBBPLXSKY+F
HbYPf3+IeDeu/XmGgIIIjc1nvscO9OuIjL5O0SSJ0R8SvAwn9Kkr61D5Nfqotnso14pmcZA00nST
z0p3aOogTWIT693fHWjejxgv55n1kzCyA8/jv/dhDo3TVDJv+4PIqPwjYKfuHdSI1YOAaUALCsI0
5MpCg53vfehVu1zBOlr65jmJaxZmjYFD4Wk715NsvwwDeYEkXM6fJiru/W8u3Dsf5+XDroNeAslx
jDJ8//XCIUgq/NFwaJNhVd2MqvY+aMmDZtI0vTNoXW95FbHArJEVX+AX2pq8p05FPTf0U6mbfbT+
N3//oS5Hzj8PPJlzwnCh+86Hwj37/uCbDC1rhNnroaroREXoduKtCob2epmM8arrhpTsp3LZacfh
xRMPVFC55PBKMh6PKfalx3zCqHJpnQ2x27zKrPQfApq2u7CHEhUbKGA3be8a27//5O5fLESYYwHN
Cw7VQObeMxrcwXBkqSdwly3vNGB5kq5vRUxyo2d2p4w+YJg6/ttIOPYhgwu1Nyz7Jcjl56lOnF3m
Ui4Z7pRsB1k1N2Nni6+jlPVNtjjF2TQr59kWRTrfyETW2FjSNDgCYSi2JuE5+4yUtCuSsRnthZl7
Z1pA9Drieh7nEt0nBeSyr2d8siKlmu/aAR7tusPYYjAesQl5HwzX1294Pk13Y5OQacDhY49F+Uzd
OzXlcRjYwLB8ULNzWOZckhT8T4tYV0iXVOzEl1p9rpf2gYbpuqeEa9leUNCHlQu6dzU8CWeFZc0x
LhnHIq90oOE5WrQcaPyPT8li0LoPXbt8hg9F4AA+Dn+8Xi1aXCQidHglqZ5IJ8y9JmRc8oKMg+Pk
kBsilxmvElu+UG0/NbHALdM6sjj63lImx4KSZhsTZVocYwr6eGsqNFNRnCFiYvRNxX2+mF0YBM3I
fSdq+s5cbUcxqXQjFiTIbzObcIoPkVLeh2iKTZ8in+O0eeD0zRYbCPWZebkX2bXlRooxShdVIc6v
C3o/QOn5TecD6KuMQN1hpLoyi4kVufQcKNLaG576rHz2O86Py2yhd5lKjJKdzkYOlVy7sAAcfFoW
Lj4vHeOxW2fxFi+Oh8JBrxYXeGWjwMUpR0Rx8zJro3kRINup9wmsYSLC/XT6oFtTxoJr3ZrQhycO
/V6JX6muOMuANnKOJpqH534929Up0DucTuMUiaWcsSqWE7mqS1IdCYHm1FL7zobayX+onG54Mq0B
m3ttNy+uQmBhCk5Y0uL0jLkbzT5DJgvTX05DqW1L7DR+Ri83FuwmeGyCrRP0nIxiCI1+1LgLz4gy
BySys8V/7M0Fk9kavhJUC7INToe4cgWK2pR3YitbunKkKoAbC9dXaFqxXbrapwFU2e2XCRPrtTXR
ZsEKEV4nZDoTM+zjd0q4cB0v0Ksa+kqE02h8CgSmrn7S2VWwdoBgacnbqqA/5GcckwPmvW8BT+my
ywLA0oVX3Y+zjyFu6Dlum25yZ+HM2YAR9yJL8ENrpAAPl089i5AmVpA1LIyGgfK1dibMWuujOq/7
u8nAdCtpljy7LTnWc1fl3iY3J3tHRgudkfXwmuGsqemWi/bBrDvuTJNTilzexbIGLrn2evS5AMaH
lLub6Os4HpdqbUrQl9dn2ML6Brt4cH1ZhvZMC4bl3ZqHeSCU72KncpRuHy4dn9ph+VQEM0XQXkIy
czkFY4vPDqWgoCpRFVwPMVbLS3vASAwug2g52dJwXJOXaOQtWaD3haQhNKXpWxcs+mbhcaujWScU
IxPcZFK96F6Zq5kN3yeeXwrgkHMKJdmAU+e+HUaaczUC8U1C1PRxXvhGQMeYhtLyp+rHzf/Rjj20
AklhupEcjGYX5izBmsbdtKsrnphkrtw7u/DcDxQ8WMyUN6rPfb66WRdRtF8WR9Aoc/up/Z7kdFyU
2etPtcFjHttdeTRWpx98CbY1TvQxpg06NQYBIRv8Xatvcsn4SZVNs6fF4LtzVpzppX9zeUnOBb3b
eg31IYjmh2kua7lMmj2J6BXFUqvMYv9zaWa0LuXq4auZPT2agAWuJbHv2xZcznXQq/ZLY9FDs1RC
Tw2ne309MU65Qy3DvpWYPZu7gTi9KcPmeU4odkA0hNcIVRAOTdhDNoxhu+9m7XBDCqaJO8XxaacY
Qx76nGd6Xc9tt27DKm7UuVQlHckw86l5i46/zktUnzPQtR/TtetNXbK+BTigPVsBS0Isg3odcFi9
pBbuV6aftI26df0URPhx1KEZ6fF14rX7dSlvAwb++6Soi8dqGukiCV6THhrBj5d3g9XTAiaXJb3z
2fLpO9FEHQ0Xg2tiuLwqJmR5bUgZ0qLP+Th1DLvCCo2711AJC47DUeoh6JWeQwTbwI0MaRAfdWnW
1wupjteuTREL973ZpZSHX6EpdHLfLWAdqwkXLj6k8UlPlMmyoD9nNiWJjxX28Jh97EujAhDqXrla
2tn2Ly1BUqYFdH8ysbCtTtt8pvxU7CZYfgxFfGaAjRdj9nKA+GMS387+0zsOXdCm5KHQRGY9X2zM
ZGiPT04Wc1ToKZydFcdt01ze8bJn8Vy22dnnatA50ueuEclnTvWaUHK7Ws8TaqYL1aGO6WjafJI+
VbuxTLQsRjVyMZm9XqUjz1ER4gw2vVFyxnNYawbCixkYzbNdzlV2rIXborQqaSKuW+WKKsan4BR3
S2AX3MoMQybE0p3ThrwfUlomPJMd3emaOeeNv5oqndYffqxAgauej76pKfDIPgGFAO2jkd8YBVNy
tGopj8AYOMQw8b2z/foZ1RVX7YL6tzGCTrQ+uQZ9SZZ2PU7tF6oSTPHDrHGOkUAeUrcMbkYSq8km
O7WUE00TU0EC+NmOAzdcB8VyU9i01C9/vDyYGk+StTGsofvuTrxTYWIgkV76+X628dBWKUboZmp4
oDOqyuQ/2DuP3ditdVu/ysXpc4GTmY3TKVZWqSSVsjqE0mIOk2mSfPr7cdnGsY27j+/ubxgwDFip
qsjJP4zxDdfmkBlsrmyrdlnjznYyX9fOTEem3Gk7ttlPkDmVsyFJhte3DIpdHN2WQWeqmiWAB1f+
sK6Nud8xSOAVq4Obp2rfe9br3CwWv2UT0zFQ2fS2yy/Lqt47dmFX/WdV+Zv54h9WleK3ILd/varc
fVekTAD9+e3HHb7++79+/54/TBv6D1JPEHjjnVoE2Ca7uT/Q4fYPB/OCAToJtwSYaf7XH6tKtpZ/
rCb1H/Q4ZDHZmD4AORr/zmaSFeTfd2i0mfyDG0wgpoVi9tc2zjcqxiqVl+9NL3pVNAirrsU+RoPy
UmrOfTNoe/aX8sUrxAtOVLHtuVJbiB7dgvbAjG0cTFVMh3YBf5RC2Qd/gYE0k16vCZYoAyRDzc8p
BF5dxeBDqgUkokUgRSAB6hftF2ZkAY6YOTiU2kuSbaiVDE0j95IugBI1J+vM6wp6WsaK3UDqhamk
3LSaYaynBXICi4Qo8+Jmag17VS8glBQiCgEM852NvGlducpFVqn6B3QIWRAtMJV4wapY8FXUAlpB
B/rsWEVCEQiEBaJ/fN0tYJZ0QbToC6xFOC2MjAXggkiYUzR/4uhY9QviZZLAXgqoL1VPQO0Asmjd
LEiYZIHDZMjbVuYCjKlzibNzgcg0C06G/VYbKAu4BXk1X90CnbEW/EyygGjwor4bGH8XusoRgx/i
toTTK10ANtT70Qa40kotcJsCyk0H7QY4xk244G96TY772gSlMrqVuPgLJqcbAOYwtN0WvrqbRVdc
MmClpyT3mn6VAiLM8OPn1w2SR7UxvAFzGOfsS4/Rn+aAssNstS4wzRL3ch0Nzb00tfAeAZN9RYOG
FVEr7GYfdY7ELFYn56bK1UvoU0jgNPKfUCBnLAwqukanopSOB7/YtCpjPQfm8c5VCnsagT1MMJGu
7hmK169ukrps3dwhfyrJML6ykQthuUA+atENYNQUOf1IhGzxBONj6Y9N2rLEN1A4xT2L1taoy2PT
hmG6miu9PEptxlwsvdKVqyRnvLoSVZGcdYAsVxOcqq3BXPTNNbCFrscwKjegvsKn1MB5idav2PA4
q+6Jj8U+4CyJO4pqB5dy+lbXITWwL1DykjMyoxRMtXHT6Tw8J4xA577LIhJakMxu2gT1zKzItjUZ
6FAvsr2mmyYEQ+pm/jRBJ/loetc8aKbZp0HUdryrTcXXxGyIeQO1AJ4Qilk28wjjKhs2c8ePdI1+
QkRaknNE0EX+ZDPhzvY2mv+F0RxNFxf5bbIqKh05rkNKUVvZqKjNic+h9nJ+oID7LjfIqsvNNBTT
euwKahPuv12CtnwhVzMGZQuFmQJhYP5UizI5TxK+QyLnYSd6s/5mTTTehn1FKuvyl6VA1dkp9IIf
TwPp3kVIutGwNrYTmGHs3f0mb9a64me++GtLu+wfWnR5zOEnYHbJ8sJ/8QVA73WP7ljwhXmYGgcb
qXC7RiE0bXS/hfKsrPTt15WW2hQJqxlKcb8i5sW+Skblb2jJqhuFJAuCRJSCpoGL8YTL1mBysuCn
usJy79hLWYcqwyUhsOKiLcVMbkQ9eeg1KsQts7TyqBULytJghsx+CS18x2D4XOqVc8M0YLqSxJVf
QqKKLkpqxSbmisxWs2+Hb74B3kTZRYxKNxz5QYPHb3SnJackirX7agZWPTuYlWWEib7KUWn/+rQK
VVT3Cd41L2izsOzYDw4eTRt37+Ra9knI1gpXjpfHA0wkfnyv4BG6+chVP/Mv0F2vHqSWwJAVood0
PrdlfB7kdNtr7cMgsVgPdvVWJoBIGNwGvndtdP2NrqLbeNAp0bp4X6TNT1v5V76JqLLDyFwa7mVs
TUzf8a5z5qeoaZF2EzFzcuAyIbOwN2hvV0Y9VYFnlNWl4znWIywFhy8S4VysOn1sBXY1Z+AMz4QX
UbPXZiBcoNVJMZ2T0V+rMV3TRBzN0g1vRaeNN2I00q1XRUC2FA3qjpCgdOX5g7WZ6gwWBjjA/TDk
NfKMTMZrrRFfZTQGgzS+ZUlIoqRGv0ppMVAcFOJgGvZnI7p96dl3AF3yIBt6EztxFL5qkfHSah4b
RxIC5rIttvmAGqyYSvjtBYsfeAdLGd0wuKkJK7rvEckEQ5zOX8Vg47JlbbrgIrd1N96XaV8ffTeD
39DFgW3PfMAMjraj7MNVqqaMrkk8OhMzDrzGh2ycioPuGeaeOTPjOa+nvy8zckb9HorAXG+1qnqV
eg/oDaHzacp099hw4QOdcvS1PYSvuigk4aQS6cL005zqS5147ndigC6xlNTfXEer1sRnPXRwqN+n
STM33Ou0OAy6A6YmuD7gEx0tP7TkaphnzgNzyPdROpt4jj3dCmagIH54L4v2K54Q1eqkXZ5h4ClK
XSr9jgLeQF9Xzoha5wGVSiWcc86Zf8dl1SCECMWtOaNFVEZfVliUtXRPE1evrRarRSuM+rsl4mgz
s9ifiipbmXX9TqymsZZe668xnLzoIe2ZXvG097GAw+/uP9GGvcrYpKmR4aMSNZEIJis9GyxNUFkA
ARvLfgynUg8cbkMM8WX04jEACcqW2G5kMSflwTGgSPC+mEwOFxdr/CMjyKWGwGkDCM6ZjqoLFX2L
EXojc8f0MXV7JN2tVXyThZ1+d02TH/0G0W8ZtSFUPQ2ShGOpbdbyvVFhbqa5089umFZ3pgVFLIol
ldUinVd1453roWZ7q0/5mzKEeXY6Ij5sKiyE5cm8zrmLOMm7hDFJXNqkqYNJ81fOmEanYewycWyN
ULCsbWfnzLqk33pYMXRuieipc0btxhGNF2QmYi0+xEoPwibSNkOW9icQuTREogyRREm7NlbWrHgM
jmj8K8yRRws84yaUdrEJWxk+kfrUXcCCJCkqHlmiAvdL7dxFnn2gUsgQ6FZyk4w5wlVlV9Ymbsaf
ZWEYN6KIukfVJGpfx658diTdCbOlco2bHySBq9q1ZtVJgDjgkBVUYcB/tKNecYDhPZX7CrxwUDdd
CqJrCjE0IYUNJSJbEgA+WGEhS2pCdZM5GoLjsGy2qPObnTSg8vYqCwNqhusRmCLc8V2EaYNB1Pya
Nk1Vr9NygDuoZBPMIhPknLf5trB0lBBNZu1mdDcjU7xdA4mMdjE0t3beDrdzRo2HRqDlyTV4N5MC
0ijTVoGZy7RXHDdnUdbtN9JaChBn6rZ+7URbhA7oRkwZQQJht9qjRljBwTdWoKcuPEGrm9IdIT35
/bRqdWU/mfW4G9UYISaa7yfHdM8ohcUKLli6A2y9Q+CHl0AQrTZU0bccp53Z8cgbmA1shiTtN6M+
jsdkEG3Qp214UDI8JZG8WKFtr93QSw/T7IxXYQp0HCKVFmfLbnq++Bmnq7hye81JlniWOBf1Dh9y
Gt2ZTirX3MKtiiCxKWvAhqRpWJCiSCKBwKESTb+y2qbxMFL/zkxMeoBKaVRkNrHjKeJtrzags/TZ
mObos/u+WhdOArSWnWM8fcaZpwYL31JYGXuehs8gEO403R+2RekvpI5e3YfuPG/ENLfnKLWrbTrY
1jXjvhc5m8lmrp1L4ldakM5dd4mBza3RM6U30q3tD9w5E9Kucv4QreiuVeFq20QM303EJlbZxnDt
DYO5dj34KtZI9wNxob2Fz2EwE0MiEVGqbIwQUs6kuW8kFIUMOfv0HcX7BMSqsZB4h2R5aajlo1TX
8YggDhqGZAxCsBA8KkmJhTjEuNvzH/wl4N7GOYqiTq2w5X25hhpWliyaM5uaIK+sz5jgMlBKiX+c
2OeWm1QsRX8E+eJDh/Hy5WZ2elIk11PHt9beZMRyaFL/Xh/QS6GiGzC1ZEOXHWYW0y1FgjWdLKCJ
d/gp5ue80fPrNi4+aUCjAg2G7GFPMJm6IlSxWidl/CmLgqe+Josvd3CWMyvsum2PuWXbCL15pXxx
NgYekksX+nNADXQxk9S+MdM5alfCyM2jbvlyjYydO60v1ZPTq/5K1kyP5nzwyAmZuvwmK+Wyx/DM
+AOOpx6twjQZt4UgjZTnYAMojNawog7Ife/Li3QOjiGyxQVElPfcNS5GULMoP+a40pm4hKalceTj
hQl6XZUP5UJhtBceY7iQGVsOxo0n5gNqnRJFAE1WtZAckwimo1jojs4v0KNdxglik1RVK4NffiMj
ipL0FxSyXPiQKIwXViRumF/oSKrnhSQ5/saVNFsYk8A9BkSdcCfdhUDZLCzKEShlttAp24VTCQzp
lDV9QZ/VeBen0IfbKO5qdKYQLrOFdTkvI1N74V82CwkzXZiY/GGPNH7h2vXjaqthvzjkvyCav5aU
/xGo/8PUxxD2ogv411Of66RlOtMkfx77/P5Nf4x9/B9gNZj6GLA4Fg36H6AO+weVg+E73p+C4iz9
hyPEom1GkoAsffnlf0x/HDLklhERXwDG499EdKCs+uv4h3RXIhPI2abfJ70CbMZfxz8NuERJ3kl8
nCngJYcOcg+INsAvp1XtWMOrjn3prNl2dUnAB5/x+WBn9wqdGa3fpxvaXv0+7bJ52jTGmN3EXpdm
K0crkYq5zQ7or3nsSppy2E+o7Gxv9ExEVb7F7i5T7naK7fhqyFV10iN66FVl5Kc6brJbQs68HRTN
eBdiythZWW51gNY19vmsdndzEjeHDPTIdc99Q+5HS3Np9rCkWTixjkXDrN4yWhroxm4IUwg1CtES
2K2QHYWXSloWkGtNjYde/8iymciHLPeu58zEWNyMXrfhCyI4ms64pSl0blQ4QjQWhCLpwbLHPogp
tPZZY2ifqmokWMPE55QrPcBRRfMdjUYo2X7W4pZJU79M6ZsLRaI6phma/V9+Z5TlqfGd6lRhqb14
lHNEcuyFI+cMkRuwcD1rn6UDxnMl2OKcNfzjhymRL4M/SoQKhrPLYm94jOuuu4fPyu4LpXrzgc41
emm0LPOD3sabS1eWApcsfZK6vfLACNxl0oWn6RDbfuYGxPM273IaVQ85TT07hmPwJpf5R5503d6f
k24rrCT5nPU+P2FivdHmyD5mTVcfm3Cer9BMDwGQ6nbroofGlwmgK17hujIaPs8oewFIh9qCd6nn
pwGY3hqtmV9Nwg3xmBUOL3T0IXSLsD+JxNZQbenxbpRh/lCVVvycdcmCry9riqMJCfcGgX0q1kSh
c7jHhpnRuXDtHWRj9dc9dGYKnEqHzDuJIdzGM6OPPJp0xm00v+ucJoZATn9UP5PU6JugHpes8DIn
b7VO4/I2ceyRh+7knpi9ACXHfkSn5xXXdaelJ0MzBS67QnEKw/lywTtXdfREDWJgi2fM8yGxtDJ5
r21n5+YNX1XrxX6uZyzCA49VJqClOM+F7d9F4UTB62kbpHqsmiZ6+MY+J7k/fLIbzw5o2WWgUk0j
+KDt0USX8Ui2Qee0RJp25aNfpeELCugIDoI0ZLrxS1d8SaW3/SpG23sZ2NmEm2HKxGvnQ9kOWNX2
WPFK+caA1ghggIv3rDFRUAxTNy0ujdzbo7JQ+CQ8v9onxtSiKMN/vgopJpkvYB1/Mgc9vpJ6bH0g
bCMMTFhctIHbzPmegBHvLcVRc53Z46QfSAP2H+AqU4BNqRsu21la6XUdtRXK4LJ4J5nHf2wS60PT
Vb126sa8Fr0zfdt1MzHFE6IqN6EXli8QlluB8x/jAR9W2bx2rtUAE3bT+sAEu0O3PvDc7GzbPy0i
1nXdNXdk1PsWTCzuZ/ZEMkBIaeGbq+egMIAaz0PfrkeaDVzsPp2q6hAoAVQ+2uDpgtmMU4/3wUp3
Vd9zojXm5AZoh3XomlZyYVZoUyno2bjW/C60NvjP9Fcji7HYWxymg6HXjFTKBeaFfy0/RBMKbayA
jLD9yuwujZdYy7C3SJ9RVmJgk6IzFYdZ2B/CCL0jWz9Vvw0utNy9BQt0L3Wf+AZbn1qorI32Wdku
iDFmKcPtJCeNw2Vm0V5pqQ8Q3oJhqGEqeHPUpL4x3avXySrFtQlgvNh0qvVokO2pIYwNtOBNPPlh
tmb5iPE2VozIDU0ZgdDr+yhrYXxnvrpqnCYJijyTa8qpo1VPWEvKMr/z6ZTWQ5SEhzTj2CS2Q+5I
IHyISrvfYQLCnsnSl86+SbAGahlOf78bnI3UxxmuxDAWm0EgS67MvtjoVTwYLOW89GZkhT30Vxa9
A8Mvi/lC8ozKJy/3jL/KTH/xpsyhWYgbU3Qdijd6iptwDJk+gWe6EakKt4yKGyqpXL9glI5uORbH
HeK1+YAZ9Mm2yvIiUQtcetGGOJwTCKaKvT4iycbrobmX6rgIZZ+80qFRaRW3lZfUuKpB4t36LhEG
CBuxBCWZRQ55QRM4YHZJbcI5VtgycOwXE1Ngw++30nNlujap/86pr/PnOpm2FS3DO2AAWs2t7hvW
SjBOO0nBnz+z8b627TKcobR24b3lNc4hTTL1EPWaRxw18J5vcyYTC2ZsXyxleUWK+BSefSSq9wxP
3EPEC/+smdIe1NTYNBuMBMZQzm8ZXuoqmJmL7yPBBiG1JgO1TNdvZIcEP+tszqM+EfMVgHN3WZgw
p1Hprcz7ZmVLw7wJgTVZHLIZ28k5PFSQl3HwViDBS4Rd3Gt9dRvNLtYw3s+HphrFiV07UUuk/u1Q
V2o3GWYVk3ZB2Xesj+KvkFZon4wa0/lGjjW/Bx3FcZrd6Q58iNr5k+8fBtG3T01YoZwR9rDnfiKb
quyrhiGR6xd8REygVlDGyK5K2aIHPWDwO2Xq7Hfa1MSnAeUKdW6CIIDQyJs+K0JAD/54aHkwYtcy
1JlV8qcO9P1TtKZRrewWRxe+nvhNV2GGk0Ord6VJ2skqgRhMomgT85AmgNAOMFW422RIs1t8OuqN
1TlxA51wMKgn3o0xldx58XJoKj83lm2AsudN0xhGdV9O/gugQ1qIIfbi+kq2kpQWRmsG3U2h/NdE
CzNgiH4rbwnJSNq9ycAQ/YTjZOiPUyH1k+EwAd/Vvih1cPIdE8+ABz/vfGXM030jo/UIy2zamrHj
bmtCDJkilU5IR75showqveoaEFzoC7T4xa5NO3k3HG7xAEMcuIlGsWZ2Vhlmrdm5FmIkrHZHCmei
90cuWaPJju4Az7l9l+H8Stk7PmeZVn6mw2g8+ZCqH4SM6qOUyYMs3WlTmLI4gPmoA7cfmBRU48XJ
51cOwJ9oYN/Tznl16Q8/zKqlgrAY0q9au38lpS/dw1nIb3GXbZRVaCc+HGPlNSj0yqyTP83ZHhhJ
1XLBtEjTS9BvJPmenUJ3Z9oKrgIT/Viu6saPogfP6RswIsZ8F8/UO4h0GNZr/9mZ///tzM1f+MF/
3T3t39V78pfeSfz2Lb/3TsK2AB1SFdOgmNAOHdqh39sneqQfhoX71BKwzPgSLKK/r8wN4wdgDddg
tb0ogQ2PzffvTZTwfuAWZVBtmIQH8X/Ev7NDt5ce6X9Ex+j5gF5Z7JcMvFe4Jr2/rdDRkuVzakfG
fdvWC5t9LpCtD4K/c4Gr+KfaAqQfJzn2LReZURxn2oXRLKpB6qY6yBOkank7ogDTw1ytNUcEna/V
jF5xv7W6zs+hmUciqw1Vcps2Y52ttNoGURsjB+otw9jUC1nf0JCFM+FS61+s/srAnwoif95jgW9X
i1z/u5xpEIimV9aNxijzZizzJGdY3Kl3P6qndxdHYcJEmrctiKOByrnJmnnL/lAe7QmBXm/E6XsX
qemWh7hYQ+mdXqdmbiglI1oJk9n299BEgu1Pbh0iQqDvoti5Y3/DycrzwnhcdubZP6inTa6Av38E
ADXJgmLzSR6btziF/wTnKmbLSrWwdQj1Nf2Dbfb2pjbGhoq8GjW2B4akakyMwr+t3No4lcrgpdWO
V9lBkuns3uJ02riuDWZ87ofrObTjs0GMDq6yTHsupd1e4om1rp2k6TXrSBGvvGUPykLS20Uxqq++
Nasbz2seO54Ce3thv+AzeTBiA3G5/5VKR378acRw+9sF9n/KvritkrJr//u//L/27lx3mEGXCxgw
I0RIFHx/fdE1+skIk0p5b1VF+IrRaLyNqkq8CMMCWuXqzaFPzeZQpIpullqbIDAN017LLO567Ef9
o84W+aZvq/EmKq3sqCpM0eHEf0nTML6NuhJX2CLUTdw74mRGcry1vfCJVbaBy4tFc1bi13WyXN8j
Tyf9TGs0gBSms54qooBmveCaNjt9uNJn8wuJ8kk1hth3KOv3VOILOheQTTJO2Wa00anq7GihEb/m
tZ8eLatSnxQdJktIU33WTLugiOXNvukoJMOYcX499NsuUeOFmzI740bgZmoJTc1M8BVJCpY/bBzA
QSkDTI+BZpCws+nXCU7BVeWmCArmhi1vslh8SsDwY8mntOrKJL0u4gW27eXG80QG17eXM4QFoE1p
tqLBkDjJXLEt47bd+2OdXOVdp1+HxPTc0twN1zZz3o6FZw9GTcZzuodUSXDdbEXGRUu68abtBG+o
sUgGZrTByl7uTS2b7/A0ts9W3MoPHyD2ybIaP9DRGfwTuvSvZxbh8h4PX8E+QZg+n6W/uDv+dMMs
vu8QEIl2idFG35FDUOJEbtEgjArRp9vDZvGXa4cO+FMZHmCmDs8P0vYp/sJON55rBx2r7HT57GKc
Xedxru+kV7+MizRP9k7xWEh+SjY0NrlDgwm/mc/+VKGIX+kd+ufWjsYNuz3jMupsV1buxEudfqmI
YzIDOK6m7WCxL+BArTI2nHUnNnanGRuKDYIt0nEYz01WzXe/Llt8MxCyEuTJjbTFiYFJ+BNRJB2C
VrTPPmlxzyUDlDMSjGYxTMWYtdhTJR+lnu1k1WhF0I9+H6/MvifiaZozd5N5sXfj6WB0Nv/7rft3
nwpvP0M9QvIAixqLjmu5tf/09ispWtYkDeEZTe1o7B5dsZoaqd2ns88roJJiRylb7SFFvw+yZKz9
GiMA/f/O0xMeLyb3IGOJXIZHD5P0ezY4xHP5DJQjtmRN+MrSnxezKGYOMum1f3D//L9egLU8XsF7
8lw2fqW8/ekFlBA9G0EK4gXITLcZUzGeZR1FW+mEsNXbknMmlIrzwnA4YsrY1jaAzep3PdTtK6Gc
kBiRxuRgnqp3c3TFyVHg+mODWIutzL3wIXclAu+4jNjn/e9v/q/n8f88r5dr37SgesCWNxi9wgr9
25tf0ITOlrIvVU9ztVIwsH5yNYfeviEH6EmAQbpOx3a8yalldx0Mf8ZlVMkHr06GI8lmSaBQdBxy
W4HGd6X20DkF0QfK6tgPyL5E3tomJ5Y3460qKPOR1Kn258Bjgo+IUUcbqv6gz7MH5ExCjOwJfSpJ
gIWqgzOd7KVFLtKRWPNskNW01zwCM1rSTRmEuLiwW7w/NRydV9qqedeoIWRzETebmWbVCzrDGL9F
hDB2ZRSWtqT1GmKDd8XfmlX2IVAftbFZyhVemvqQW+gFGDY1kN95apAaCuzR16KvJtTiYYPumj8P
9cFxHhvjwvIJoVGRIv9m6Q4kCKPpNtXj8JUrb/i28mI5QZa3hlnPsU/K+drSl/kbqDcDFQJJwgiM
swcdCWvEjM1JXhh+YEQmTIAh9HjIlIGbc5FVaBZLNqj47dpGznJOiR8o/+FCoEjkk/7LleCbCzeE
FFP7Vzn4t7KBs7ro22yQF3aaHR0rMR7j6tfZnKuRhTLu5ABrGC+AZCD4d3pVvzu0w7RKnEkbuv1D
rEl3HedpTpoIAgcAiXqSBQOxDgXZPuUWMe5yuwpX/5iwHzxy/HcfBqvS7x5OirYGyFe46zb2CNUp
KceuB6wKmwKJNdeBBdN0lZt5mG9zwdCZjIui33vsndbTXLsH8pweUSvBo3CJzsoDjY7Sl452xx55
Ik+r1/svafNY4foiJLEikWQUM0HVCxrKzRfTgb58rsQAdM8tSH1bA7C3HsGSbnxzehYYyNYk6Jgr
/p6Y1jrlhvAji4s1NVps00B0PkmkLdbNMGTHCivxfvZz2AcsjuVuZuleXePXsvAS91n8xHMgeWq1
lBTguVamRw4Jsy+sT4ymGSo50T6mbgFZD9opIxShjr80mvULVoelwGG4cNS9kUdVWzjrhrFitGKw
321QrxU6LzfjyMurJT4CJT7/HXY9t8EUE6sZQKG1LKa/onyIoq49hCR9WegIU/MjBlwywUVx6uxK
g7hB+eNPd1GXVNpmZpP9USA1j4JOFsTfcbLrgVbO4hTRRzKcqDLEUwoZoWZNzEiwdpovosK5wvUE
eAxZeogazU3HS0Ntue80dKFw9+b5p+Fk3oFYIW2T90UGgQxZTLQiakQBPhgYVLROgg20YS+oGo2r
MJFUmSuMGevOh1u3sutQX5Nhkv9kzHBh8Qiq1aZsxRlD0g3Ci6w4u24R3xqFq2B5kqO9av1pvvt1
ov5nL/gPe0HSZwUPj3/d2R6+3uPqz0vB37/jj8ZWCLBViHzoX03doY39n8ZWuLSvJq3v33eDLBLp
cXTdwOJq43Clsvu9rbXED5j70IkNcznP6Ib/nbYWvvHfTsflJ+j8WTS4HJ2m9ze+UyZCiYsgdM7E
TGgHHMajvGJogzRC88hQcyMeVEVmIkLF0Z3f4zyz/Q+45t8xEeb3lpsxDhMVOD5HMAZyteSK/STT
stzwcLvXpQPzgmWNX601tGDdhbSfiKFmBEDxUcdjra1KwHNmcZX5SbtD2ZemZ9eIfaSUlAhbEsXK
QwG6NnAx+wTFJKJ1WeTWWnDebwlepS9O/f4uq322ghjhwlOOjOzU9ka3m5xBHmEuqi/Gw28W1Ngv
y2/1VzaR7k6H2/sGLVEP0Dw5ZIi17yaQY14vUR4pyfJNfDVPgK/0urK2fFDauaT9HNeuO2xj3aP+
ChqfGrsJ3LoXxbC125z1PzjD9EaLY+N5mMaThWh2LXDeBm0S65epXZSSvSzXQ6c/58A/HkdWKLTo
o7mrDR97pedsBn0KQnMo7uh3AWL2jXFuioJOD5FyoKdJciqGSh2wmibXvpa/+51EekmA8cYmpO5K
ApLd5ZU2fDDrDA9TaJtbCOX5d5EnFBCpJ76XwlVy9DTV3jeS754tHmCKZHyxBe7FVZTACJW1FwWy
yL03w+ght7ppzHtTPRdJ8Sw1fnUpa+KKYzUQxK7ZGwrtamNliRvYtQtD0QWxtJgrB1usoLEX9+48
kg9PrFJ9WK7IRzm0zpZ4KsJ12JZkexTOkoew63b89YO7BqEyoPOj1ZzwAbG5XDmZiC5WJrLbaWrn
m1Bh8Y1nS55i09BYEOqjzW8xsfYRu7yz0pxyGdJRcg9zKz/ZZOOeYkRV14aPyNSJQ3WrGtlsy7Yd
PzvPytly6WYX9JlW//TBkwIFUZbYFW6qTki3cKfZZXvqQg+p/+io6AtigxbkNTFhsUCyDwSidq8E
HW61SjpXP2MA0FdO42NqakC0ABxwBuhSXts/meMExpTgHIPAyUyiIdHdBL5wPMBowROaaQUolqow
/KuhKJD5djW+5QClV7P11XhKJH+UK5362M5T+xihl4EukxnxzwpN/8bzch87auacGlv7ctj88xSN
U4gd+NBWZsPaBxwk7bJJ1OTWTXX/GaF6thoal10vZojCI0Upj2z9Y3BEvjXQ9H5CrJgpEouBB9YQ
O8z8EQchr1Uv8ExMpkWhC+7HC7d9V/lRUGZqugJ9w1LfY3t39JyM9V9B0blhbzzfurZVbWaJYsdx
xhLwlEmYLDuAC1QXe+fhJH6yY7siHreMJ0jHPAxdP4IlUptsZAvfKxjz85KcClUWfZLfBjwCyZhs
hmkj5iFlExJOm0R58+MwynGFJ0xsYwQS69if+Eg6K7yOvbK5dVhLidBrHpgEORff7PcNZNEbhZIo
qEZWhT23NY4TYzywVkP0h/3tlvRsbSOUaMeVV3vTfdbm9XXRDgyE2NO+JbqQzPkQ9faqUQdvAlN6
KBFr3I+pZC2LlBAjuX6NHg1pbaXuIks2pwkYcsDhqZ9b1pEBIvs4YLlocihIfx2ZSgfbIr7w4Djn
2kIrAG7IOBRt76wS0RbBWNa47viQdzCs4nWY1A+aW08ESBtmd4/4cvou9JqFgeZOe9zp1p07yYIR
oEBdTkUZA8K2sx3433qdhBzkujF3V0ncj49lrltbGG0RJeHgXOtjyd674iDyI2yMIQmEr2alx/sJ
fGYA78XHBNNNGjpq23nlIYhP0fe1b5GyzgDjZwaTY/U/01CrzpadVJdWMhStLda7oIbfo7mINkz+
oTRVw7Dzhlajc6JYf6Wt6E5NkV9a3BLH2HfKwGya+opMwu52LlEHKvADt7pArNEiM1naLGBDVuQ0
u8JCYYpyzVu3mcfqy42t72hRfIMu/GS9sBCpQRwvupU4aMh3O8Ua+uiqttUzAoYksEQ9XxxP+dgW
Kue192LuDdOp17PtYdROsvG6jHuNAysikhCr4FuWD6TPuTI5i7Asd7NeiXdVRBb+i/kRWWEYGGoy
9vbg1PCHEDzc/1/2zmw5bmRbsr/SH9CQYYwA2q71A3JijmSSkijyBUZREuZ5xtf3iizpmKq6b50+
7/WimsjikAkg9nb35XFsTOtKX9w9g+Xjoht71qLMBeifYpPqqDQ+OD1vLePhOkKsf9YmJ18lfd76
syiihyRr58LXaqRPPST77pGvPISoTS530MC7475J41+nn1qpWY/L0j/0YUzZYqZnR+pZ05XDe4+t
hJmrhmGfS4KxBbXpJBZw1p6rPaakSvDQNiWJZwvnDZ3fLpqe6EmvdtmmReFd6W5woqUr3ZWiReom
MoFVnI7IsaKvkgsKsE7OPBR2PaiiKaO92g1yztsNt+8xGN8IYVc7cD/iuAytfDdkln2l40O7OG1z
ba3ceaKj/JM+2+0lheiFIRLkVAMSc+eCVN7Ujhw+tXnUHxyRvyVL0u2jRLK8SONyN2BQveuXDHvA
pIXtIcbfSeArtB9h15UPC/PUmhZlZ/CT5EofpvkChXg8IaGzqCHyMTwbcazdZcvgnPIqTg5m7GxL
K1Esfcodhf0ZfdP2dUq/N3FhBT7R2OwjiLBq13dufV+5HcS3tqL9uQ6+u4SHViQ7IhDqHl5MdPa7
tsyWU4Q/6VhRjIAbSGHL26Ek/E/5JKzT5YdTZx+jHNnOTBP5lAZ8C52RkuGiItcXiXXG11RgOzFe
gxYjS17atAdX5SkbSfFPYjpBv7M/QWUnOJVYOBu0ZtjFTeRBEEiD16afp50NkO4V9yLWVq/3cB2b
w16OSb/NRPs6Yo8ippQb2xALa6rcpFkfvWm9Q5ppBhgj3WQ5eN4McD3MYLZRoiRsPOdQ3S52Bq8r
cnVKFXWZfQKmXTxxqEqPRe3yqHcMBqJ4TPEHlJDzdp4Mqwulo9tcWNXOZZ14Hi2K6orJ0XZRYtN8
EZnhSTKJbRoz6e9C3KQ4+Om9fsDoPu0jOyOO4fb0ByQJqXR7fIXsnIAXZ+u4w/a73ANGTlapA1Su
XJpi67jj9Na7gQtMoqY0OEjJwIOQDOvCF+Si1k65TO9FGlWvglC5zjH3LQ+hvvON/Mj7vN4m+JdL
QP5as59b3UW+TbU7VoKpWMk6zRNMNWlxrqjbWFmpLTbjkLOM0OwQkbwxKfxbRh5pAtnZ8VSsK03u
OfdiQ9CzLc4wcBBBxRN0DIyDaq4g/8BpM0JKAOmg6T/A9zh+N2fwyjriTqXoMLfFDMscPZpNm6VX
h6pxC+f5jCU8aFUk0KRqjpf6FRBHeMdUH2xk0VetTzyJ/WwLwpksU7uugYXhucG196WO9MbbGr1U
tfT6VVY8kHwSSsnFGDvjfapkhslh4oYwAKqzgtTcBsUCIuLJnYI+CWijdaPyPe7zgVRkXmRe/lFO
UZrah8Bx4/TYTbiUPo7zwG+NZsZJ09iwFZyUfdgMxgKsNDMk5jT689Y0nKdyPUdhsda6IOmIns/T
94rm7G+jx3fIGcH5wucAe6TIGwLsUEF7CaYGhJELFq0Fn9IPbn2uKz66bIFYWVx5MBObLV9RO9PR
UK97rOM7wEdV6YfVVLBH041zGU/uXlCryhXMMHeRvfi4RCRQa9Jw32x6VgJ/kUt1DBxv3JAQah6b
vLb8ROQNqbMqv+rwL9aQ4mbCGdHY39kZJELuBoTTa1Ixpc0RxhxbtXOK0zvRZPZGZo551IuWalAd
JSx2dAvrUzStHTHnbHQ0vp6eVuWnKR7s55YOSHZfcUVwpTU00wfwkmI+GJNHFjXIZFk3v8Dsvg8T
2EO+nnnTE+G6cD0k2H5WHQjV81yF5irp2nbdWND/keoR1imDrNii8xQmHEvmidZQlmd+WxX5YcqT
5GPoZt1LpxAIDWm+C90W4VPuLO3WVb/sgBD9DnuV8uzBhrtowTBiK4QbuhF9pe/npK2fgiDXu3Vc
8qE9gbs9y+nisQsxQYW1UX/GnYEqVgF7KkqseizXTrbJzgtPpA4ByFSqbeFhJuwH/YiFpHqimrxV
9J6qkGeaOO1rEdVvcmkIfVXLBN5Ci3SKjUadx368hHhJdQox79Nszp4TnXibi/NohwZjhGgahrlj
FOo+Yewevw1UVK0q0BB0UYbVmu+o2CYNpvI1+32MPgLjDe4Xyp3J8tfmOoic8evCqY8TvwYXBR8N
LTcYmKI1jPL4sQkpQ9brhZUxFdagR1zN2EAZ9vYkbGN4mUtycqIh3ueWJy+UtTLAToI3k659zdxy
+RSFJEB8YVD84RMWKze6k87PACsIpBnDqIOKl8u9NuOFzPoq2HXmkD0W6pxkLbyvWKVjdIKUeQjM
lIgOJ190GLyDwO0Nuo0NFQks1EHWcJqTY3G4jgtdVZYu5JjnegTj08ZJDpqkG9383kiT1tpkRECt
c23wFKD3nfUoDRCCGAw9vmL5ppHhGh+MmwskIqIXF4M2P3cAfqaPkL4IhPpax8DbPfR6i3yx6Xu4
a5XvWc00HvmVNK67LcM6IoraGiX5rf8J9qONbGKGlyWcdoEmawpZ8unzb+uf/4dm+1fEGwxw9AcH
OBmnMrY7/1eLFObQJLOM8QL2wsE2SEuRYQ68IiBOXSK24auZW7shUc1hzlazm60TGRtXBueqRzMr
uw0/6s5bknUK6eHvvznlU/h9G3773tBzDFtIgG5/rWvLjaEu9AD3U1U1F1lxVgzuoEf9518E0oAt
iQmSHP7rL8BJuomhdxgvsamjyDMCa9m2kOUfAtU/K8l/u5J0lYf/b1aSWRYXZdz+eSt5+6RfUQUJ
MF+asBAhrkOHUBvGX2kF44OjOwLDi+d6Jm9iFpY/7TZ0h8KQ8HTXNoRkplbbxJ97SUt8wEgmXRfQ
BGYbHf/O//6v9+l/hd/Ln5dM+5d//t32IGy1d/ztfUpzKYxEbD2wMiQbw5sv4jftMRYx6xujjQ5T
TfyA1GTp+PQliWNVS1Y982TYa7sn9FSloMIoMHZ4QOmD65C1bBkg7xp4mwgCUOPhoUmbTpihXEa/
0/XpSpI3t3cGrFTtmnpJ81zTT+2sBtgIUPmCTJAnMtuBk3KOAzMLmFb8PtcXfLxlLzA4CsnDbWyW
PRpRZ1PxUWIHzlDYcLgmU7SysGQfkBwrkl2uhs6fzPL9FuDuXI/m80W3Cj+qKAXCQelAdDVYNJlA
TDsw4l4uziO2EOIU/WML6mcrW4PHMQc53eLBbsRPVZLMVzqKuksTmvmjohEUG+IQGkXz7hQ6fuHo
IdNeUj1mTkV2PxxrNiLlfBeOwjuYFEEdue3uCBdiXo/KuNw6oOtWZhvRut2NZmqsJ4fudEhr5nPm
4b6NrSZ7MsxJbADUvoZwhO6dcvbWxKCshx7W0X4oZ3sdGeZDJBYUvULIjTYTipsqLXuwpJZdrGJ8
dHTOtE6WgdKqJhm9i8CsdrYsrRUbrPRoKEZtLKb6cWi4qft9FIdnjp32ZYyUUMYZpD/p46Y2y/IS
VE3+IxmEtx1SG2KJgx7DIqx9NIX37gSk2YzACDBWYQKkOI69s7M8exBB/IYN5arKnMMwllgSY694
SprWerQmbzpiMR0f4lavr1UafQWhF705pcCzHU5HVlPz2umxF6Am2zzJK+06lFP+lDVpzsYray+E
FSIUWhrrAy+9NlnSXbQp7VcxV+wnUmC027TmdJnjNl9XkwM03+E71SawjvoQhB8XV8Krp8+WlvKk
KJm0iyQhT11VxtGKav2A5PQt4+Pvw97OrujXwOfhnXiPMnaqKzUKFNk1QcL6PVyWi62x0kwqniip
PpU7So2KR93kHS1F353M1LaPM/I1pnx7y9G9PZeTtbywB3TiDUJZdLAT+q8qwjnIydZgr7FbjjsO
7sAp6/4oLK896JE4D0Nbw+wQRebXpZus3GTi3EWvASIf78H1pM80hQdARnATfNZ4IpBfxmY969tA
Hm3yLoxZBSnpPnmILAIoWK/gentrL7MfOXtkG3pp31vMtridys+zRf4erfo1l022pZavm1d5bB4d
m+0TSIBjNn/TQuK3pdFV/tLrz3bvAQrAAH9XjYMGmt3zNkFfhetEt1+4Gbb32OKnrcZWfJWlobOf
AS98toU2rqZEtiwukbY18iki0Q6SI5tPe/zLIIN60+PQ3+FmMDn4HpYuPnV5B/O6AxwDQ6MIGCGA
/fiERfM1u1yauzC5b9MxmVY2R6FHek2za+U64X5I+DVjTLH20Finaz5ly47iQXNd8cDeLekkznYz
HObGGvfNTHHgmgXkeMWW8BkQgHan1bNzYWkdFVxgJVkkHTYBOru3rg3m4oc5GK38BGv5kjfuV8Ri
ZyPE4n1MOBVubZM6oAiA8sOMm/aeHOxbYVdsa2o4A0tsvIlqcJQTWu9e24YfWc+jat1UmXnErs8I
bjq8pfUww8psZ5zvouxh5rbrR8RvEG2bslzJYn5dei8mscn9mSxwd4rnaX715gl4J60Y9VPdAFTQ
cWkBAczvS8Ahnj94nEsfQieA6VAxE6GW2Bz2QMOjdi5Jua/SIWDrXoCdLqvCe+wS+aMq2d+GAAy3
Y+RmLBVcg3i2JhirKlHkFGLCKKTobIVJhGV/pWozDVWgSctcTmzt1v9Df55qA4r+6Aaake4PeaFH
Pc8WrX5PtaScMVsmvb6ZIoby+7RxS4g75eTepT0LkNNkN+I68cB+spqASyQdeeuxqRqcL61BmUYE
XLKlLcJyvna8++lmUmG9FVUK0vZHUcnHOtNchgSyt4fS1N1DPQfatvOSIrwL6o64GAzoKOuzJ1dL
LOk3A977KA1443rLGL1Urt1uBtPO74w4jN5cTv0UebmkXOEkdfYptBoauiS8MtIyYx/sB4DbrFeG
YfAxcpIb5tb+o0htjuaWbY7nbmjbBzwgtb6WYmZ4RnCvSIc7+D59e1r6Z52wyVvd6PELz2TQOGPe
n4m05/fB4Hg/9CnqFwwVgYXqnw7PWpotl1yXe6xIyFS5Jb45heeghePQ6/3eGYg/eww6DsWKOXdb
SKqGOa9xCip5kdottD864D73w+ycWE1l37RETwhl9yYUUFHF45XqB/GZ54i3qdA9tj0Sp8byR1bB
CgxAFO4buq/eU6Yam5tRCPsgLYaHSTL0wASJtIc4ga2H3y9vXpI5SC9WhheKdzFlExS75QtMrDr9
ZuMFwWpRPGVtRrImXopgj2CVg+KIuFirsqvvl9qqgxV2IbI55i2nM5uefsbuM744KsYTqEAPLuRh
W9xSPrDkQ7ilKvyDbWx4IIfHFsdS4SBbxYTmhkCBb6nwUH/LEUkVKfJu6aJZBY2qW+YoueWPPBVF
qm+pJFcFlJJbVkmbiC2Jrsr2XHNkmfpbrmlWESe+c29jqdhTcEtAFbc0lKGCUb2KSAUqLIWQJVfF
LUEF6whYwS1X5RgY/q3UlKdZxa6MqBPEv2xKAVQoK1PxLKmCWpOKbNU64S3yJd3GiQoSXUZbEWNr
u3WLEn7KbskvqUJgk4qDtbdkWK5CYuktL0aSm+xYP7XlF2pGqmLT2UyePp7B5bvgAHUOdNQnyxRf
bRVHk5hl30oVUbNuaTVu8STX5luKbVSBtgRhVt/HkpibR9TldXAaom9RRQrODJ2FVJo1W18lzL5j
pwJz3i07595ydHWD9EmVW3kHzZG/TZc+de8SjNePbhrUVJJg+nob6G1Z0aBWvTKdd1fHg66xSiZT
f+lvmb5QxfuqW9IPpJXxzbvl/4JbFpBsevCFQHrxCTc2WUELV9OxVwFCClDJEi4NsUJa9dJ9EqYP
+tLHXwhjXELyPqUKIg4kEke3R1yaO+9qd55+6VVwMfRyZEgHpNi9UMFG1wjlDg+XU/lOM9hfvVsG
0lZxyOKWjExuKUnjlpg0KEHYeVkYXtrOXDYjlpy9mWRYr22nWy+VlW17XScAigJIGiP/Ht3CmXEv
5HeRsHpWiHFqY0XXfApxJXwV2Fy2wy3nyatJ5rNS8c9IBUHDWyY0uOVD4yZMbMiudvKtAhsBbVr9
UWlRxq3FGs8lstFzFkzZRxZk0U5X+VMIz/2pQdNhC5sKuuKa3IOOyhkxH8ODe4uwFhj97txbsLVQ
GdfWlQbO+mBEBYhiByZOVZkE3FRANtWM6jBi/zjxE2YnU4VpAxWrzVXAlkqEYRt6VrGvs9Ba0yH8
XN3CuIbK5YYINA8UASCOqcTubfT7Z0r+N1Mypk/B6PrfT8n3JLTL4vcZ+een/Mu5Iz5wKmM+Nj1p
CcDt/5qRcdd/cITFk5JQCHOwIHfya0YWH0yBn8cjFqjWPyYbmJ8z8s27wzwrLVdgToUD+Z/MyNyZ
/jwj645qKJeMh8oMxKbur96dtl/SkaPUQwKiFeu5Zah4fxOm4t4LKtu+2qJuWkhjYKC3QeAZAFDH
IRarNMA/gpnXEkaFNlNzQifaSIcopyTq3J8dd9AwxgiuCb8aihTNQu3iuqzWv6Eej5wDKEBi2EI1
Vsp7b5SsS8vIRFPdlZ5NXTOc14MCp/6wgNxSytnW7ldN7Q4nAg0HmSpRtQy583cye0RpCXYh6J21
RfSexGBcss+3RN/7tYlHx1+yqgGlatnaJ8lK01W7zVxtOQu17xRq8xmrHeiktqFycPpXNCpzYxM2
YHlZiOixuS1TW7VXHfol8NYkAPNmY4HG4ybX0/lDWVVWrT2KMoG8gR0cYtyAjMtfY7XWbQcRJRdY
wNqa/bm8x+bKQniOJ3AhmVB1cTICxBN4k0fQU+/i+Uk6XVeseSXmL8FcIshya+rZXAThk7StwPPb
knMEKng07GMRYDcap+kL9w3D2Ql70vdhYQ0b2nzAyVC4gMwmOxGFvoyt6nlupoZWQRBEK1cO+UFr
YdT5muNW/SoPFpbxkBd638rUEzyh9k1thBm41rSltA1Adzm/dD1Yywd+EozoZjrkE6MW0gHWe2vT
KjkBB0r0g/EKsJNSHNrY7rdjSPTDwW6+ppZaXmtS0HQ1RWm4NueuvAKHbg5zCbBOz2vjqimtoxhy
cQhsti1gkNBCwPSxXuCiweml5JJo5oyfIjGR+tnWhVad7FBP5rNe9LqsDoyoI8wYitNb193wi7Cr
FRaUonqAyh2Ve4CZBlqrFc8cNJleRMOyprVPpDhV82xUGK7LSh97nr3OiapaV+pzea0WY5BPeVXQ
diC1yas+Zw1t5ET9W84n2AoCH74/2wFrmpj+6Nxqy0NC4xKldFUYfctrjlqrJJOpZFifiScODq0U
lO5N5QWwXHxiVIiOIijGN0QNdkppO/Zg7ODo7ymGjCgAoNuv8TX6vnBN4C7BjaUjU/odhdo0/y2q
skSHMrYtwjh+IENjQNupQdDBWQhyrmy84pz7qjnu1k0CexODRDUMp2WJ+3ptajRclxGv5roa8kGl
TLVm8RPlTX0QBRGDVYNMKc/Tko+A2xx916SyX0ehBdmIDTK+8kTSQZBpMr4ApMuwJlG0TlTB0EWz
xho2fjHpJt51sCrCg623j6SZk+Xq9dq7tngF15QmyonGgYSptCstnORdTV3ANuzn8suE29n2XTIM
H/HJm+XOZqFT7PiX2M88jV68O+5E85MNObrcm46gszrOMpAYGWIvWOSEuJBVVs0PPEafnF64Jyt2
2uVpSNH17gDdGuW+CeZp7VYau5O21Ul9JeYVgDjXI45lJvGEUxZoKsK66Vwnu2Wy3EMCth0DwKhN
02kyxvIorbZYmCubdIeTqd1kRhiggPBalZTxsqg3F9u6ahVw7q3VRzQfeYl5LAVitOVSSL/R0Nwo
DorohKwWO17rVqawXmjmydemlslbonfaJ1Zsw0urT0OzAddtc63ZE+08yWJtckNo3b4JQ8rM4Ya2
GxG1YXPkA2yMxxorNqQzweHUF5xdWNq0GlLaarZRKXU/mckArKdeRKz4BBONI5oQbtVQDWwMGhxz
dIyPhNlLGkaopyqq3vXdAjiHMYfW52Fcnm3ewp0fYyDntaEK4Q4TjLwChTfWIS6rdWdG9R76ktQ3
wLFp/dNgYGOeIrnF/sO+0LLQ0x/O4s04YxwpzzT/imTn1qX1pe6mL+SfsMbRFAyKyYiDzF0Ng961
yHXJ1J+RR+FpzEbLrrNks4btaAqvxjQEjekndjYv811uyU461F7jfiK2xO7DvZAZM/5RHf7/Ir62
C4f6b85T++Jb/Fa8/X6gMv74nF+ig/1BEsGwpM2BxbYkJ6OfmoPrfgB+xkaLWqSbeMB/+nWeMj5I
h7OUTjLTIAXs0oP78zxlSbhKKAR82k+p4j85TyFP/fk8heZgGXwXgLI5a7mmOu/9Htjq2X7HSzRp
+8BaprVVZ9mbkxCh8/tYN3lMAbmk4KSdCcr1pBVWaUjYTURNfl4EJSUrwyjSTaDHwzeJIfh+gQL7
6vEgwyXgpfTH8Vn5eioDZoJiKV5zh9sXyG7zvolHrq2EjfcZpzJBvDTJMdO0XiZg87pPskmzx2bq
h3t9eMvLhhmERf1n6gGal5LeGm21DBkxoVSvpjdcyPnEhaoRLtGsENz05KHkktGUtN5Vok6/RkxF
pCoaVQMwm00ABG6OgZLWE1TQzOvPCp9tMasFCy6XxnTtDSVZkhW9RcgOmnRi7WpKGTAER0F0shI5
uBsWADHYjyITFubVtHyvSEq/lEQPL+Cb6OKxqKMLvXZ8x1lVvJCjohGW5RBdEWNaX+cqCd9I0qI0
0MPqEyyEK5xXK8EmAr6aO14WZyof0JZLsNjuVJP5oHZkl01xenGtfLqCZli2ilYyt+VeyrHHw8za
fShgWQh73o1mLB+MuvW4Y1j5+0QXOeut3H0QjoELpEu6J2smiwQHrN0QgrTo3akoNyGzWRycDrRP
Mi/90Z1GEChLa9SHYck4t9AfSdgjdmp5cvXcLFaNNmefrbzqn3o7ZTPVGyNUpnQwvsQyDb50Gnak
anTqTVF42mlcOJuRRxV+CSyVat9gOS2h0T9n6VzVK8fLG44yTX3E2DP88DATJxyVOo3SiAxHFz3T
2abCRJusi9HDmmRghjkjDzSG74k+Bfqk4IHtBD81jHOEdDMZ29eEfA4tuPTDcS6prfChcL3CoGR5
jh+jKrWezTCPr97i8NXIJzdPBgjHbV9H9tEwE5auEce/O6QFiH8zVE2zG+q7ERjTYxjldHnkyfRC
n2dzAMnhfccAK5ut0LE9+oZFR9EGurv3iJC2jDgRw1ID/WOJh8iO2UAPLnR4RoYlfber0qKdl8li
E+pLvvYcDkZ0zBQfeR1T+K9t9CCnpD23xhwdJKEyb2OUI47woLBx39Igs+btWn50rVq/h7JVAh6t
+e9MLPa5HuyeWo8yry4UFSHPsKfkKv8yUdJJcXAWep6iPE0YM6D7DrHOX0qKELvO55g/JwILqjfp
2alAVSwIA4NQXyBYYuwOhoWajHkcrPkA/iy5q0fxYLgJK0BbLiv6PBD0CP4+TcTohk079dkLI9rs
G1kAO0n2JBVWaWXCWclb56nvHSiNc2x0q86egY6xhLvYyBWnjhjAjvpth3GihW+czjgugiHduJSX
rBqul8egxVsOxWTIPk239T/Cj548yBjAsbe2K8SRJ3tpmYcyRKHCuZhGrd2NffPZZiV51VKXjlua
Qsa9hfQwhIU4l0qNyJUukSmFourz+YrqY5JGR7+gczvE8Nxm17GxsHP/1Dmg/jPfbSTwhLWFHJIr
XcSoowtVTBzZUUyYm05DcsC2w//J0updr9QVD5mF+UgJwNCPEkTBmvQXgAB6Q2/qjNJpIo73+0Bp
N4ZScaTSc2KEHU8pPBQAYF5Uqk+yGAHeQO7WM5JQobQhTgu8yPO3ph2O3cLvMOj0Y3ITlAwv1bd6
G32abmoTspMrZ/QnhCiHV2yDfvqoK40qQKxijX4vxiR56JCxsNtg1pqPUulbuV4+DbGV+/kku9Wo
hDB9TIe1eVPHsFq7dzIC/ol7l8KtP3Q0FLUaR/ehsdpjp8Q2pqNhZyoBzmhnTM22KVm/e2l0aEJp
x/x41fKCpak9gz2ztwKQqcnb6CiUzKeHnJP0m/RHvchOcwpN5Z95N2H5uYCHQi1sSzL3Lpu+az3P
3iPGH+xHGIOza6rERuE13yTjxCGNQ+O45F690VrMPKvKmQx1m61RLV3efh8liMw1jI9yXSt5c1FC
ZyjC+ZIp8XMejObTkob9ipIe1FIvvjqNVnNJIJs2qIgoU0ipGLzzpyELgqujhFZSMBBkS30GrTQc
PXa5a0piordsCt4iJdWaSrQ1lXwbKyFXKEm3V+JuZ4lDq+ReWrq582v6s6OkYEeJwlEyAcYSfKdm
Kt9HVrWPLmHE1dJP4HPmxdv20NJ+iDZQVMQNCxfwBp2NDt0oSZp7jHZKuhidmqmmfqTAIFvXSsa2
lKDtKGnbm9ro3b7p3V7ZtiuZ9o+8CTPwTXr2kDjKlqWk8liJ5oahP0gIgpymEdRzJa1nruWttV7J
7aPx6gwN+0ZDS59yJco7Sp7vMAZu25tmz+1Q6feYpikWk8WW6m92uI4ldoaS/DWk8oPTjjM89Hja
i45H5JQuYq9lhjD+4HX8s3f8d3tHcAt/e06+fB//x/n7FL//KTVo/vFpv3aPuqUYoMKB3KATGtTZ
/f08Kxs66UBeMt1mt+jJG3fn51mZAzHdkrhlXNOQrBnt387KxgcLJyK2HoPDtMnB/D85Kzv8j363
53Dm5stjcbMdBxymc7Pv/GbPodIrW8awSE6N2cfzm13auBYLW3b2Ro8Y3T3f4pmfzHcxVKdc25dm
VDkAZBxZ3JUjKgH4KO64FkSzlaZXdM8n87AcJ66E73WTSSwgUjRLfVd0IQswaFTZONtPWhst0Nv9
AV2var9l9KpR5TqHgFc3KQvAyLvXY62TWDL6wbA47Xbk8Z+sogmwHbDHI/xHoV48+4utYa9oImpD
8kPsKo0f24VvDpS+L+yiFiedohNUrLpynyKsluWYrIAO6Ng1crsDsJMUVd5+bKkpxbuXcE/Qn+Na
dtQ2FdXgMnu3OjrxMSYTAnVQr9/xTTdbWVczwISs4CYzjwmfKmZtea0K0l9/FKX+cwH+mwuQW5X5
t4v/41vRvv3ZHPfHp/y8+DyW+/DhJEEwx7Y902C7/6+Lz+Tig80rXMZFgDxEg38Nqqzffw2mmOFw
yRns5C1BLQiZ37+Y3/7ODMeU+9erTd0FwAQb3A9cU4i/LPrroHOzJJzEMTcritNMeqWo2TGQiutV
32pVV5NXRecd/TS3yuBSFjP1oo2jaxxNlo5o8lNGpkrL8aQJ7LEbDdKDHdy5QW8IBrOBi1fW2ULl
akQaWW7zBgPHeOn0NAaWMJtytFdslAgQbLs2y8VpsOv2PYUnB8wPwqthajQ6KtxcRsYLJxYMukrB
6DR3IUS/3Bh19R/AOhW+XHbIXnREFRPF46uEZTPRvkbR7rLa7esHgrYpILvAe2lBuXIsuFHymobK
6aMomoiJFY6eZqEP8iVmsWwmEBzxDnMQizxLAfioUHDv07oQLzWz4FpToD488MnDwkNzW/as7BEc
iVZQ5UjMrbyR/joF/UuXPNsnCgQoFBLQvNEBDQUKLCEGZtN8cfUmwcCSssjlj+A89MK6jxVsEFXI
2HQKQDgx+PAxCkvY3wiF+g1WOCpuIU4LL/dLhTPMbmTDUUEOQdfkDz2K9+cpyhFOm3ncYV2cr15r
zgfNS9TICwRX8wNoFXdRlsTfeD841+RGWBxKU7snD4Srj+0eASKAgIDbi48RO+8dt02MmgrZOGBt
L1e2C3bSdgbzWbsRHoWCPVIR2K+9KgMCyeNlPygwZIZVfVjHvd1vDLOgflhxO0eC0FtrBDuW3QiT
QDSWV23Oq60bZ9oOT/tCtaK5vDMPg5UkaPO0KGQl/PLyVN44lrZCWk79IgaDXM5gd4AS/F9/ZbCw
h+jMChPb/irW0aSpVRg8u2gOSdWGY3FgeBizci27oE68LcccTm6El3GSU3s/LjyG8Mu83/ZZ/9xR
/80d1eKxxkbuv5dSP34viu9t+/3778u/n5/1a/lnfBCOlBw8/rT58/QPWOQtiWnYQBflz3/dULEU
c/NUd1qTwwbJAW6Lv26w9geABUpj9VwWiv8hId2W3LV/P87YhDQgZXm2DpSQs41yQ/+++QNLZWnR
6BSUuKa8WXeY+qh43eCgIibd5dzqfRzR5njqzBmbYVvPDGFE9mUYyLs6t2M/cII232CnNi5tbYuP
U6qnGxHrNJ6E3EZWDMKbPBTTl3ya6no9Q0GExlcYe7PSs1XvOeOqJqSxIVH1rS+qbk9JQLhzaK9Z
C5qOVtRMRSuw0P1uHmjdoKjGLumdmlqyAzU9u4XLwZ9V4xe7qt23omnzPcY2EmKx2PatJJfNVLAa
kji8h1zg3hVznAGus7gbDa3dsQ00Rfklwnq2MwdtObRD5jH98TD6ishUsenLKbdjfx+G57KZybkk
nXuakkV/7EeyagUV6vSAeWc9sWqyk2H4mrGkJI2RDncL4M91GtcBFQ96s2tkUNyNsb2CSj1fy6qU
+6Ywi60AN4hTczBoRfEoR01J2E3pg8Y6yJcET3z6/dxNhg7HNq12nhpc1CySbH2FNdvGlj21+75d
tLtAW4wDRejaIWuhIqRmjW6GjLJuAbGfaxHJaFO7GvrxSGGgEVf2xjQcWOBB7uzsysi3Zg3XQl/a
5VopS6yEyuqnvflRTPn0Pqe92LQjPIRApu11SalgG2eRbaldAxNdTfOjTbXd1z6YsPfMrzwIWgYw
K7nrh9DccU4PPg90PG+TJBDfECzT+dzPZnIOHbTuzK1wkE9Tl2+Ij3LrZe9314qmgbtlxutZN8wN
1BATd2THHMr24avbFOOPcJy97aIXk7uqg5xSHwhZV5uFZqZC5Z+i3iCxRBfKG+xJ4PQFSICzVqbD
0dUIAZXo+pEfexRNV/AJlLuZlPySuodAF8W9ZQzl/2HvTLYbN7It+kXwCnQRwJQ9KVG9lKmcYEmy
E30X6PH1b4N2VWWqquzneU1crQgSBCPi3nvOPudsMJ9pj1ctfWWnPrCjpPdjWRsnj0H1rZVr/8qp
0W6vwEIyo4lNI1eHzqBA2OkmnXvQ6Q4xhBTXw4k5zy4paNetOIrYu8ipvDVtJ2QEWN3yw4RyEsKw
DwvWchjOYYnvaBoNtOA3SU0rtjHZXUeLHdMw3IPvomGIQJ6ftbTeygxj4nWNPS26ooH7RcZaPeSl
i+PHM41jw2YWWHuIg2D6V70/FP7HTFMt3sJqn2/nfmzums7y8g/65jRjnQLnmNd2z9hI7TuA0RGB
V1mqnpygAceuSUhG/epDVlTWokZsMngVzHsfqtGAy7iOpz480PVL9bOVDQ4kcVekjIY3FDulOhU4
6BoDOQM8uFsWSu573pOJHMikkAT9gH98naN6aNeiMsIbmPW5+oL9yKrxcLqTeV+AtAt+TYIaXX08
kxOFujNieksp1hEsh6M8XXl+zunQ1w5dprHPCIYW6EfflRGgGSbSXJRoKzEG07rrunTTd5oxX4BM
0zkTZ+W/5FPlvqWg4nhSBBCWI1I+0a+KGvwZOb7Or5Njt+neCsCZHiAKKAgnBhlbq9akq7kt3JRL
zlm4iApGcg1t1B75GmICEwhkeSQNhw5XbFPmyyvLx7e9yaGQ2KuePk55q7zJKiUtO5K/2itqQVds
SlK3VqEaVcheX8jbEbvzzl0CHYTIekDuLvd4LTFDP2VLWoSm5NSE5eoatxshmXtqNnlGaEgcW+zz
u8fwsHEvERRWZ6s9jr5oXzDZ2JdLVkVhZbTlEQuBSnDL63HJtAiqiqMkDSGIVA7zkYVlQwBGt2Rh
tIm0Th7xGO6Sk8FvlcgMM5TxVoelbewo98Qj2sdkK61mNnGMuAC1jKK4UXTWH7xeyZtW1v0rEygL
majtX6HJhpNZa3OTjk64bzXNSsJ9uoyQaBggH/VUv7NHkSNkO3I3qGVCTc/aW1miFo8hjc/diAv/
2XXC5t5hSsrmUBDWHqrmtmw9Y5cZkzj12MM+yDlw77CHbxolwyNLZ3Ag20N8TZUZbxrIG6+9WY8l
thurIsmhHq8U1lbOkxaYrHqkyT1MybeInsfJJc34xgnHHUws0uwYByW05CKER4DCnC1S2vmOaXmy
JdF932RF9Tzj8j3C7iFIELPk3qUkR8JiDsN6JjhuzamPdGqHfKeNpjNP0jhLvI9CaoOFAaUx138E
UOmuLBOyDPOv6I6xONnQc5RuncQP95IPsKtgwmUrc3AilsbZ+WrbtWYvRPn4RvXenk01m7/RZ8AZ
gzR7CyjJPMimtoEtcD3LL6lw8EjvkriqthrZ+U0qhvoFX0R97nSr7+ic+NcIBos1SYHJNam7MSrZ
qL9JS3de0wKQCz/gG2rZ+HpyougL3iJxEwSmz4s0kpNADjam80qxLnMbHghVQctZ2PXu3ESNe9+S
+s2DAFY3Mt2g027vdeOSD+LknoQc0fiIcaL5ykzS8n1oQqSwYy626USuSSTCLwG6qLVZkBtHM4LB
nTHZ2xj6ircSpsEIJBBbR4fV2Y1jcWUbDQxhdv96MxqYzDEYMCAZzfaZNkrrbVDUNM3KUePWN4hO
avpR+uvaFXQ5fMgnqyK0WuY23qL4Fak0STDld+/NNgC1TvftpgRf8GaNZF6ODhGLK4V8m91NpxRK
RS+nSKGeT7yQLY/BVBg9NXKq4vv/ne+LNm6nvzjfI52xOBL/9/P9Hed72IL9W/Fz7PUff/jHEV85
v0h/OcfTIuAMfTnL/9E38cQvPO6myUOJ98pFFvnPYz6mQv4r6UE7ozdp2+6/GN62/4syka2APwZh
e5n9/40+Cqjuz8d8IOG0R02BN4TopUVK8OMxP8sRIOWVmA60IdNpg2wR9YqbDfYNGxcWPjoT+Lbz
PNb5bmD19ZnoaaiZXmmK3VzT0FxHpOzyZDdt5gIRcqWxahhlbLT/UfVtcDtIOV1BKRMbJ+5GczXn
nksuksFEOTGxx80yQ0lg2Ljvt2qeOEpZ1KnWVifRDJzXKl90MyGgS5iKQUMXWxz8UGIsIFZED3Bs
1VjYWSvLvCaxQ4/FQdR+7W1MJnxvcMBh4aQmFvlVKW2JYb1icofDJdh0UXGI1Rz/Zphm+DHA6zyP
/M1XdyoTan7Dd66Z23KQNVUjuhXezIbFB+D5tjQG9w50SXZFMyO5xYDfngEYG3szSOZ1IAIHo1Hb
j1tEnOkOxErSA5CBRjGOQ4flSS4QsBx3lw/IcNVnrv3saW6zaZDGtIIDI07kH3XbQknnADkpZHHl
zjuxY56G2c/vWvo8OzJoASTMGdilztO3UUDVuCK9lsm8spDhedAfYfaoHe0lshzxhZyRzIdiOyk5
RBDOUWmRXyS+0Dhvr7vS+QqbuH00m4aGiacDH86QkYTVKu+8dF/ozn4ZM1AVSbdEVFUhTq1+DoKz
g96C6k2k67yEfOq6jIyUxO+GjSpwT7YxiO80yoqtk5sPqr+D4FNsSE2s92ga75yui8tF9mffmEbT
vZrQFJ41loHbvgFKgvOTmZrXrqkDKHmiNt+Tx03SaKaDa79KinuyMpxz6lhf4sGRm7QU6WaS3bQr
SLR9nDo0BdJw88MgwG1gfGMcnCQPQcfsuzMaRbqzMxxDWe7TxPa2tPiGddSJchNwGgMS3pfBIfED
d9fJPP3uD8OHCSd2hxQNa1XUZuYDDzlcS0rYI4cWYnMz395C4mMYZ1vOhtnxfcnTtsZyfFUKKND4
Z+XGiJqvcw6NZR7JXowsScTi5PEuGzSQYYd1xSRB+pT1kfEV9XR4xAmzDNOq6jw5rn9SXlMvWZXE
j6H4WmeOjm7sHiNkwWM7QGKDxlFNEaAtMvIWNx+q2kqCh8f9PDKDb+HAhLFTsvM7+RSaz16AamTX
+OZgY2swZ0d2m2SIwsh7GOSI/Xc9Gb7XPVpW6g6PbiNpCROHgp7wxXR4FqAnJPGV1ELdtx4KmC+j
M+ftigors3cgXwzCqMjH4vpkg7P/WV98Gy/aKktMUpiAnAPydUxID5C07SI5Dst4BH/cnPBpEorZ
Yq9LaDwMjWNneGzTuMN/EYa4u25SW/TJa5q2ei420FELhb3Obaz1VEniA/vGGlnZujgMX3PsXtka
9yYK19Qocx7PoZzwqU2zSaEFlpCP7w2TCjcZoWbets45xIeHCRbea1cWQ/uhUh93xCv3yEe9l8F1
O8VtYTPbLgIE4/yLJCuFqppTLnFUXRs8FVTHyEdrGgprC4xNwA/LHLf/26n/Pzs1s4QF0fnfd+or
tHzdRzr92Ij744/+1YijbfaP2eHS1/vHHu3/QntqGXhgt2dbWvpt/xgs+r+YDuNDwXgRmjkjyH+1
4jBJoL7Dqw8/VF66dH9jjzY/DRbpxAlw457LQYCOnPXZ04ANI9Ks5eGpNwkjQxRgqvvBpJFlD0W7
Z8Dmn3rxniyhflW95PuRzekTpdu3B6Sl/d6uzXqPjIQc1h9u4x+Igh+RBK7FZ/zUJOSWMBMSnGHo
R36WB44U225qcbbGYFCVtz7akFtvltTVjCuosc2l2r7U3bEOVm2IcMmoegBOl/rcKwrzvmGmStle
XWr4eSnnMZlS2Tu0yF/zCHuchlNA8T/30kB4fekJoP9ZGgSObA0PUXMwb5zf+wfm792E8tJaIFku
PBCEsXQcfDer8RQvjQhHNehOULD5J2/pVKD0S7aj9p+Ysyx9DH/w7LvZlB1Bc1W2GnSd06fJYOmt
uiGp33NY16QH2+Sw9g54nzVpDYR+eymiD9TgVpSdAOFlKXFIE8Rntks4OjV5DEM47Bi7vmB3MPY6
nvWpDhNz33V28xGLSN/6OawGmTRXwGNOFZC4J1XEI8AXQo1V07UQqaL+NBq9seHgwuwjQy52Uzv2
dF2E0c4g/wRNJme4B8PxX4WdNCsDMXq5mdMs+grqvVIr0bnD2UBedo8BD/e3iqZmO8T9eB2q+VF0
YXarp45GEmJ1kEgDhcnOSw0H0Bx0Lr+KmtXoQi5kRkYj9UF4afXQA3TDYuHld24/K4iBtjbTM0b3
xn5OQjxsI4Ebt/Ncb50psHa1nw1PkxAslRDZj6Os3D3QmWJXqZbEQ1PLbt2gAVjI7uZhtIOKgyH5
mzYj4+0oqvLozO2wpjUm77nr9RUUTc0xKxOnkEPzaZn5nyJTZOEmKET2lQSF5qlUZfK9HkzyddPO
qB7rJp6hL1jjtd0L9WuoIrnDclhvkVnCfrT6dp1NqM6tuGxBtEa9w3F3wDlSpVX0lvLY0x/WIyYX
9Iwz85cHocC7gJfpr9yhoR3mxP7eqaNsC4CvgFIFsXIuWhxFba4Rks60KzWdzE2GnSHYDbTZp/VM
o/yry4usoUUy1fKI58MvYr5ZYRIBS5um3zgOBucaB/jGG0fy8SoH3W2bJPKVmRiJNAG6qaPVy0Rv
ysEmaXFuMZjvmYUthhesLnQ/6lxZyCjrrMQk4k+bLMzCGR5EYDy5Y4MyzjGy9ugjmLzyKxdD/Mh9
PPaQoJpVbmbRNYaq4gpzN3fPgSS5dvpkmzQ9eNTJcvEgeYHzgQtygL+VDfppHqri2s8AhcGRqlPO
iEkAlt8H9OjFy68r8mrcikz++n0vIb8jnvSHe4Ujw92rtJRHNvdnPxrmd9XP4zYYGufoywR3u4S7
SNsBYiYr4fBKeLanVxUSAlpAeLToDMVUzGvmY8OE+1+rb0Wg/A6/joYgWwKP628QpjpHCPGU6fRB
FCf+vo3y66lUrbXyp74/lpwQXVy35KEQv+5lgD5KTDUYoqxbNKfDvdS9SeupiHqGw0WT3SKzr9DX
ehQeA8nkBv1eE+RDpWd5I1kOrvIIjBX0hyx/YSRZP8Sd3ZbbkaT7MxES9bVBQHyzUYtIM17kmoph
ZrYxu9jZiEXOKS/KTr2IPPvZhf1nRdFdbA3pM8aA4slbZKHhRIs4rwZYxRfVKEVI+pGE9J1W8UVX
atha3jXxlBlfIb2gPGUS4z9YFz2qumhTw0pLvXMWyaqe7fo05ebwCjkTofIibTUXkeuI2nU2pAF3
bJHAiosaFleLcxX5fbJTQ68fXZuz3CowZXRPfWt9Kfs8flDTmJuHRjfhHeykCsbM1KbZ2gLr/41j
GfheBxu9u9eLYDdYpLsRtR1nZQ695xbRNDpyc3AjjMfLsCcl+Y2Ap0UITBHC5cCf9t9Z39HVMsza
1QpEozR8LhH6gjY2a/MumezkqFNr3NaLAJm1YTwmiygZG77JP3joWOf5kafI8VaTKBdB4gwuFMwj
ymZaferavOid1WQt2ucGGTR6QxTRfQsNpCUM5fK1EWgRXeXM9aMVwu+11Ztq20TyI7FR7g0eFq60
Hu0XBK3VMWFsf+fTE+Sq+YeFspcH0U3tW2YN1/TTWHLc7DqcvADRNulNighQ0KwjNP/c2HiCflxV
OcnN5ML1dhjh8wfzaN2SK4LeeFi04+6iIresztrk0YSAVPOP2BPGt2TRnmvLHq8ct3aydVNFaNNd
0ln7Ra8O3lxtNMiB/XIuec8WXTtPqWuvMT8jd3cu0ndqj+i6AVMboUy39ZXtLUp6146QzJsN9KFt
NxlU/yhsfXs3aSMGBIfq9kUmWAS39aLJh7SDPH9i5DCuQjKEAri5i4S/vcj5vUgNqFq8RWt7Efx3
i/YfOnr6whGOrwvsppP0t4Zw0odJyMd0DNx9crER2I5GcVwQCHJuLkaDRUBzizkOvWwbld+mxZHQ
Lt4ExPp8X6BasSwY5Bx/s9065zVxNFiLt0FcbA5qcTx4dWNeNyxn/IoWR0R4MUdw7qK9kXmQ/lZK
WekbYrTXxjBxDE6mjbg98atTwjxPoQ/zDAepxhhE6y4LhmJrlHX+ANK7vSkXvJGzgI7GC/Nose+H
K72gkLqmeQj9gc0addoZOnSEo4Kf2HVMWeluGIiisRwcmsIrN8eIiqOx3wQLfgkRcv3u+XXVg7Mz
qCqdBsYv/SjY55iK/C3uOlhOesE6eRfCk7/Anpj+wn2q4gxizmjMGARVkvRkd86UZMOFGKUv9CiO
J/qLlSxMKRrb8KWwugNwuVCnBM9AsPUXGFWfaHYCXJ5FfYCn7YybcQgi4IrwN2ikZLb3OI7ArcoL
58pZkFeeTlloI2rIvVfKLDnraErHNUs7GaOFN75oOiYP6OrVtzrwCLK9xEmnsKw/HDNgPEd+TbGv
Gw04wwhzhn+RObNl1Iwa9vESX01IVZSfvCXeOuwU8PNCOPhaRSiOlZeQhl0sw5bG7qTARXYZwsjf
RzL/K+v+X2UdbdM/bcBelx2hVZ/dVb//1T/qOu8XpGYIGRzbcxZZKC3WPyo7BG1igfEBc5OIU2Gj
/KuyQ2dqUXTRgJXUfTjd/1nZWbygT7kJJw78CEejv6Visz9VdqbJDxzbF3N0KkXlWp+ar/Gkh45+
qz6Sdau8TZIY5oOI6vnsMTTblXXigbmtiNBpDBU8kacHNDcvgpOhY1hq7P9rlZEhVTKO3qfO3C97
SobinPP6k4cUc6OiCmRVyWBzbSLsvjULAtcSjUdrjMLsxSEfcFstwU4868EZlyle58JS/UbXtl7T
KyR8ts2JymUdko8M8ca/wCJ+kvFxBxyH0tHlNizsvaW+/rH9nHBYo1AlkImj5ngng8bfc2bx6ZK0
y+fiff9FyfpzwXq5HsJBZMCIaOh6f1K10HYRY5im1XEwiOEaw+ydQ0+/BOTFf3GlT8655UrKtkxY
gVTuJqLHnz/ZTHTgzO6eHTEUNRuL5ZuTJGBmAiviR7C/zn6KkuDhb388xnyKfgEPE+MDOhk/3U5h
YVnh9HnE1kpygbE4BBphKXfTjS7JD3//ai4dDtiHHuzMzxKh0PeGuMgTGO9icNNzofN5N0ptDrdd
5j/9+bXMT4OK5X5CI+YiygaAuIi1f/poeGyziGiS+FhHY2av7YhaflPXebmhdU6/j1yS245y/npg
inmAPNhW27ih0/7n72O5gz9AGHkbrhAeWRmCjpBiUfn5bcBfVFPecWKsyU9mo20mfPBhEDz5cmln
/vnF/v0ZcgUXtGj+LAmrnzs/mkLZbrVMgBXN833p6WbTGvyCQe6kEfzsmIGvKnyCmP78uv/pQyrJ
aMqUEjm9+LQupWEyxKGskmMx1D2Hcr7Nwe6GYVXEkOn/1rUYSvP6EEUwrbIKikWf/+Mj68TGYPaR
D62Ceh53zKQAEwg9XYXTYD//+bWW1/rhy7tcyyXHhVxMJRxk+j9fK8lbahTObsd5mgeTAavKT1ls
93/4PH5id/7YGPvcFls+E3YEz1/CWXlcrZ+v08ms0Zj8YxD/bp9wmqGeWDlTYeGBs93HKI5pjY84
70Ax00AKtlRa0e9S9//6Hj49O8tnNREEOvw+FWO/z88OxRnqMrflPfTNMpfva/oNZMifA3vKT2Xo
Uc5Ke/qL9fxyCz/dYoslCEoxtFTAa5++zj6UnO4CBYAZgN8Xncj8hPZiumFSE+21XRVg3YxyRJQw
jaFaB0M39cdBFuOvpkTIwcjQz09pUOBIW8TZAdkip2BOjN/H2v/17vyn9+nyxSxySR8g72f9eOra
wTArwzgQ8yjfp6lz9LqvM8osWKeDRHlMCbaaEkOB7CyH9Cx6C4SzXQTBsUtL5woyVXDEhGvf+IZs
1I70lzIBJOWrfv93n1pPcDdRVLqcSP5N6i78gkZANsQIGMSUYrH2xpTapWm3f36dT796nhiwPXxl
VCFwcQnp/PmpjQ2Lm4Ko4VgOpIv68RJgWKDMuCLu3n3882t9Xs4vF4ONa7E7uvTKlw7+jz/7yWvc
xhkTlvNSp5vQC/qNyBA2Z/xUdkhoiPMcicoxu1G9GnkR7ilp2r+4saZwl1/iz4+rhyZXkYrNoYC3
8+kzZ7oyLH4ZwUEh2ZyOKoPXs4LdYVfHsKvme+as4t1d0iFjaPyIzasoCfn3iyZE5sK9akiUPfld
N921vU80aVMnlV7XxF4RqpLm8xnJZ3CKIJo/zJkdfO/xSL54Uzaf5wwo98qvtXxU6INOFnPxq14L
FtwmH6wHt0vlo4wqcWjRAlxHsMW6DRFdBuk1w3w/hYHdrTIaTre5Fu1bFkzifTY4xuF+oEj2kat8
zz3DrU5FXuczkpEqOODRdhpapREpgbbSyxmhBGKIas1y3iKwgR8kM9vPg21X9WoM+pxUFHIMv2d9
6wybvMX0CWk9ic5Yk/OT47K0mLqP37uIxbtsQvc7nWXPwqHLsZFyTBCYNcR+2JFFIZ394AgOQ4Ua
m189BY2oSGr16tWD9h4IUeR549cfpru09Lk8floDdGvD2imaTr3OGEg3Y+qHZ7X8bUOhiyvfRTFV
x0MDfwmd/ZNf2tOZfSZ7qetpuL3c3kCSBG0Vkbiv7Doir3FWWXQkc1DaJwte5zkF8UY8CmnYdJov
qxXg0CvEZKxQnjka34oy5YksxUgGYpaZ86GLK+7dRBgDxBghoidSQZwvnRaEX1mhKO4Wwl+xSRxe
Z4ji6CxbPLdNreJ3LZBXrgKtpxCgORnqKyw17iNmb1QARY8p1bC4tzkxye9ZmFs7E/DJG20meCb8
aIiZDeJ8vndBseBVRfBwJ/p6vI0n7AEb5Zjxt0y2LE0YKoHFAs/Z2stzmC/8Za9LBsj8kdfGm3k0
OcCYeTnvih6Aykrl7XxGMktIXUDpNRHf2pPM7BoMjhYeJ4KJJQs54QPQBU4G5AUND9gWM3D1Fg2h
YNbi8fS6S3iqDqKxPHQRFQNeUuNJRik3TITOdA6NLDmlXrb1Zxp1uG7G29LI6h14UhMYM0lddRO4
zJtLTRhlFB8FYt4rhifOOiavDewQ0BrTLuYTQ3x5sJUbPIWt2pbOYu2XRXqGH5Wu4eCpW+BG+zSe
K2I8ghHKXWK/etAKVpWT70U5IdtNYQEJY5xpOlrW2sRKswOtk68dXRAEwV21Xvy4v43DYjolpr+L
otreDV1UkiHErDgyOpzS+eCvyIVLTlnq6TVBHRk4xyX5roH61LrOq2bmdEaldatHSKuEuI2bfvIA
16DS24GOepaBzLdTU1lXGQwI0aXuumqLYY/YS6zTmeD1aBYSJ4ozL5Lkhyaa3iESvlWIGLaJkduI
HhymDPScjobwvtaLQRevTZWtp9FjV+sq61tuOyf0ZSYo7/gmkssM3JFPfR9clYUKv7b4k7aRM42n
KMtZgJ3ljJRb042MbfuMtLK+N+OsORk9WUDzLK9TVU9ehboOFrBPAlMNEOq3mnCNw2SioWEg3geg
e0M7OZmlU5qrwAjVdedmvKEyIxuSfq81P7uzY+/GISNwqO0t/6o1zfqWg5ITbQa5DM6UyJ4xLYbP
tCyHx6l0OT+UDWF8q6qfp3OqUCPCgFQ7JyXQMEGsdESyQMBN7edclFP0WYfiAVHG8KCGadrac9dt
l/3HXdG7JrsNjWp+17Q0BRW/tOyIVJijgJXCw9UTZ5HUY1iVFrJZS2SqLEXFQEsyYEdQoa8OVULp
gx8IZRHHvJ0/C3pdQ09LV1dWfgv87EVlM4FqDNpunHpGyR2CD0k2LUnDyY6ZZn5lIL/cFUnq3okO
D4NUXfilTcLhyu7GTRsHwykZOoE6iqStbzbC/mDlFrBSYbRr41j4OjrZNed2Jk1AT+c+58FMODtQ
ImTGfTZptc0nTRQIKZEib/vXzim8760z4jCQhWk9Wbmrvozoi+a9cGMDFeIwLnR3zmNEYB6qefZv
RqOW8LuZVNllWa2NtlaQ8AafOHjTaiGKdfq3ykI3UeF0PdWtfVa5I85+oEFQO755TR8ZPVZYICZW
mX+fBTWSmMAObIr/JHJoU2jzyYgJNjPbzD/xpcKDcEHjsglnLeCR3vkYZ9HcK5ghx7Eumo1XEhfi
SR4B5OEQIYLQ3Q+w1XfSa0kxA+v6nMI/uQvbxgawYCbHIKmtJeo63thwP+s+MPe96/Jg+8VZ0j5Y
B7lv3YV15h7o7tvXfgjSQ1ekewZubW5ybyjhbc3VLpsb761bGKUsNPW6bxjyrb22RDabktSzj3o0
0qsCJscqbAL4oGK0bzrhlbcC5dRW+HYpVxXJwMV2Qo7iAHrps32GguXVTSVNnLIOr0YQduiREJUd
0eBMv7WU49etPXQ4DQ0if+zKZ6TOPJs93fEHvXQm3Rsqdnx7mNYoAMzylMFP49fVVuchybO7Srrt
rYdq6WDXTUSCvO8d8nHWx8Ejwg6hgXdVgno+Jx1aMCfs8/e0YHqyJVS0/uKEbr2TMkEP5eZkDFSK
kSwgBXpJ5Eu+qKb6lvPSW12XjA98dybkqAnm/k0wkoADYjTEqlYdZ1nPRJhWRwWxKAkcGYTpMSIt
pvFuF2/T3PoYDJ/QPeJXUvKe7GZbhOF0ZnxXvqMi7k/zmDDt8NkDacDO+8mdgg2Dt/bOFH3znuiU
NZtw4Jz0Oh/5frvuHVKm3OdWdIVqPqRDrbgSTjFG3yMDhkgbN7DcQqctKJNa4zu+mOI8upV1Ew9u
9ww8vX93dOy9hp2vi9UCq8mguM8ejW93yjOVr+mIFAcDuM6JeSvBBrnsv4Cui29EmhN+6PUgdpJ6
mVwOKRp3mSN4sCa1gSRJV8Oqg8V1MNq8q3Y8OEUizs4QZ5ssHdgzGGVNOJu6TiIkSssIzllSjwcz
GNqTqcHrbFrHKlnOJsKEPDuxyNB0re7o+uic1ybdIZ5LuvLrEE/QU0wu8s5PCVep2BT2tqjaUwUn
76OiNlqmIxmBozl3QXvxt8BaHmU6SuIcqcoizJTp90EKO3iZXMt+M6zK+G4h/bgOPIAXboG40Cx5
2dEZ/WeziHugmK7+BoUz5jgpFsVo/MzBONi2gQSek9YP0n4JmdkCe2d5DbKAhyp/EW4hVoKEPdWP
6SpRxbzGGLzDLLlwLEHcO6nIVyOHk40COLkyCx2uPGpsSJhOufbH+D3NrKhYG9TJcHPakq0yPFij
YSHqG35Dyu7vqeWddc3QYJeanlqn0BmtJifHN+7RqrrdzoM3vcZhYmywXbFBJ6N5Nbk5uUvm21zx
wlHZeXtrwnST51O2h+U0PtaS8Eir88JzUvTfjYoxQz2TAyv73jrFNHa3Dd2sU6ynDMwh7QFr7AlN
r3S3rzCTvKet6a+o8dl1OAidIPM4ELDiepcPbXMt2hENvTnuU4LyVjYHrjVFtdy0w4joVpgg2Ed5
cDX5aSLvPUqTiiQjL2KDKIO70WwEk7QEf2rb/NZqo9xWRjnvTRkvqCn/m56MfKeR0F21Fb2DmcEH
lCSCQoy3WDq7MoiQtHX+DTCeU27Ur0M+33ZpcGpL+Vzp4MySS8Moi1tUgfN3HEovpk8eg1XsK07T
BDiQ0iti/LwpTUrVEqHsimY968Vva5juc7lE84rSeh99k4OVEbLIR9Yxk7rdIGhFhlqhQFDDqgvl
R977gMhzutpQTKgIwqHrvsz2/DHCQZWAT5n9ZvGwnvwp/CKwy5I4pb30hH4Hftk0rUiisPfmvO3r
+OuI3enQtdG1Wz8Lr+8QBtX+NmriR2WH0UENfrrWdd99NSztbUcYCoeeGua66zQQZaJM+ZljG3Ht
WH2VDcrFOK8l8ZrRoI9xLWmPDslSTig/GvflgO4ZxPEllF3O1zDwDb2L8vEBFbj/q5BMz05GldHQ
WaV+4wnMiNZgXzH9Jo4XyEo/3mWWXl7PqtPkbaLpDIU1QSt2DPOWJ1oNKeNfupoO4W+CCJkdJg0A
tCnnoYOyO2XctF0L4roxyoQsAJ+mqWwGSk4CqNe6s4JXL0yD700g+QFyVUYMLhoIzVGEQmpjLVrw
dchj321Klhf6TMtMYyq74LULKRACo6bGKC0XhNAMY5c97sWrg+lsEHK6BkFmbFuwq+ImMdy437ZL
UnveKZaloUnsNTnNVCdIM/vfktkabhM5QZQ203lnhjo9RekQvIa5QZM7ROP+YDZuu5WuphJhAive
4SJK99xG/VLy+m05rSO3asi36Tk6ZIYU+8q09ZGzPS+NTNlASk6BzngWiZ0yFfUVKLpvElrjJtYc
/1ZOVN25GiSd2RdHKP8JEptSH620YSNt7OBkRy5NAXz6Z3I36REsk5rL9frKMbYTypFjIG1mNgSh
7oVy8q+X/wvpvbCTJGV/qRJ/r1x3PoD0rt6anIye9agtugSePdwOM8ceg2KTWc9cyEc/5WZi3XfJ
nm7r3aVRTDw0Y5SxxIiS0jfO8rgieCqOfFLleIt5NKQnUkcKrD9u86WMWz5AnPCKrCMzqrxuvHPj
zPyad4JvvUgF73kY9REP2XiXjpx3Z8LgDnPazeexmqaWtGY+l0PE0FPlUvYBZa3KtYtuf89Rjdq+
6zKlN30aDCmxiHRFaF6yGGAqY74OlaF0ehfjWSDynOdfzMY1jqIKCb8R70Wa0FH05itf64Z8tsxv
aclAgYjw0czlriVBwrnO6lbcuAhCrspkZkI2uzSvgjk9XZ47Iy7mXZ/wDdgzbCridub7qG0kZdJo
LO8vqoLvBsNjmiKUWfdIe7knWceUzeQ/8l2NN6XquW00KddL6u3ZKkzgrEsrrumQviuiRG5nrHU4
8TBzSogw59YRvLbfLy+YJfIxtHyDvKDeIw8XfU+roMmOIEK/5oI/QYGgj6pY/tey5W6ZEnvq2rTV
dO55oS0CL98latIQGJNdhzi0Fo9Y3PDcRwbHa5O0T36RS8FPmGHwfTYdmkoJT5M986Lkz5RvtBIL
eOs4TZ9bCyICmu/g1EdB+RZEYsTjFvHTMSJ+wo7dMZsc2uD/2Duz5TqVLWs/ESeABBJuV8ta6mV1
9g0h2zJ9n7RPXx/ap07ZS/qlcP23dVERVVF77xQsSGbOOcY3jkFllM+pbBGF1bidQD72mY5qIAuM
Ww4HXGGBRHQJPQxTKmC0C3uviM1zzi3No/KW25sTrHhEQj1f9Kj9b4dU4QFcXlizTUEH40J5JoKB
pceu7Y/ELgYHrOU8kJ2rtc8zGQOhTkdO1fx7XkMIJpvv985u+zVqbo4eqvpR6K639hjm7du+CY66
4tdRKuBlH3kDg27y6FgU3l5hr9qGpTNdCFrgF1XeB1+bAS3renZm4ywDYnkFazs42pngL1ecfOwN
QGdvr+PVaVeMRd2NvTwFQ0Vrzq5sWgpwU4hKdhH3rQav4ymRs/4daHP1zChSI+UlqninywZLZcnp
FAUg+yNi/WIPCEwD9xsEv2RQccGeWp7BRidBFVRtcERklgfUAdPsa7JzN4TscexzgWS/uA7nZHI+
jfGpJW3z29hjjlu1FOQNrdQq3EaUFXwZiXw4N9q+uIwG1d3F+Mx+Vr0V/IrLEfWwTZILue58max4
qHeTLYHmwj4kwMqrg6+JY9vFqoVbF2xkSYN7k1VxOf3Tfv4/ksQnTjMBq5629P9bv/7wgpqqUL/L
1//97/y3ycz4F7NmxOECo/urlew/Mgcp/mUJS+oYhf5RorPSf8N57H8hTWe2aLJ9uRZtsv/IHPCf
SaTtMCRsmyOYDRb2LwTsJ1M301tsnQxLxQK4ZfB+MhLC8dHNMV0H33VbtULSTUptSMrrb/fk+p+e
/e8zt6VT/3snf5FxcI0I7wXjHKYlfw4Ugo42vsAZ7oOWKehw6R64ZnDa3wqMWNf0EcSBDkyKKHZW
1deP115+rzeLM/NDGMJtk9zsPxdnzM+RDSakH1peme7g9gybfkTRkONrv00wsT3TYq7g2xex2OBM
jl9GTRXF1mkcgQCYAfbUJfFe9S55wLVWH5kxRVd02gsNnjrdUDU11bbldHQBuiK4zZ1s2PwvLkIu
lgaSk5mSOid3UG+sStAC9vwapeB2tGgM51pukfcyTPe10NlBjVSKrZazMaGjqL6yz7EPljThOTl7
6DeQU1+XIOlXej/Hew8e7q5HmHkADZqSazsYd3ncqR1Zt2zijHX+MsrTWh4CVzoe+PpF8HM69Gz5
YHUT9TmMtWrYNJjjVpDDEc+j/f74bi2j4tPHjVAompDM5plgndwsG7UvKjFW6gWN70mRSqoctz42
StQ3uh3mn8hJTl6i1ysjNxQLH4+46S04vd/nZabRFkWuZawXxs0NOwpi4y70zj++qtMRIPcP4IuF
gtNleitOGXZew3YB8sD1G+TqKOuSX5XwYj9t3buPF3odrJ3cP9tk6C958RY1zskbk4SG6Q08g77J
nOIwy9bcRh7PzDTxw0052PeVEXEQIekc9WZvu+dVhqfb4lxzC9ViPsttG5Xq5PB9dnpgXZURU5D0
BgCmMOOjWWaI3mOezfs+RP++xjxA4jvKBjh1VsgiY2UBrnPN2G9Np30cnDn2P75I8TrF/OMq0eAg
8sJviczM8+xlSP8bEzAwA9LfZ/okQyLoI4QlhP4waA8A5tNdmVLJkm39ayRVaMEsENIwycTPcsLk
e6NSO85tzSXiViKbcZhtmG3ojwaJIZe2N1nf5JDnj3btYAEczC+GlxP6SZvVWDcOlHpTTxlWzHGx
UaQ6k3ZcQKQJ42mfhjsCs8JvbGckZivbRt9o2n4fl+UZX5fIz6vA3Aq4DD7Qwmld2nG+jUzL2Lei
dO+awE4OiZbkmwJOrVrhRvhBKeqAAErDA+Tc/qrKjIFUZgSe55gds30fOPa2Im1t7ViMeJ3OKbM1
ydalnzZl+qAI88hqVNWkQGhX0Aamn5zI2xXhoFRpWOr2dmBhZUmcyFzPaYV7Us7WjR0J/a7q2vxR
hlH6qzKiclylugeNiF54ESC7p99SEgL1JF3AOTI3G9/2PEBmUzKez7XnkOeUuhvlxgucMY85mCPE
/05nwn5mTrklAQN3c5C+aKnmXoDxxnEUxuFWk80xz/EVZ45Rg9LxDmOvFZdlUAV0cPAIYuyA3qbJ
Yo8z+Xy5n5uSamwNtQnJaDm0KyMXX+3loG4RWXoI0zw/J+lhuteyFMuBwenn0ug07P5TH5mIjAFT
kyol9ia8tQNsBvHcBE57jR+kLQ50M+mmMWG6S61dEVU8ET2h1l0txHNZN+UujehbiWokGW6J17gv
prZbl+k48NNggmjHMvSHqWO2JW7MgFEoe1t/UBkxfhNTRnfVROZPWAP5piEe52Zqsos4sKO1hmll
04cZwSdBCoE9V/Ajdf0IF5uo9NCyGECMIWmLqE5C51tEepgfKaXfBohtt0nj0BlNn828KDZD0yZr
LXG8B0VvYSeaxjiXYzcc4aR4qxLTxxqVLg6spNYWmmuwkkj62aI6jEB5QcQB8YJnGm26fdqOBdND
N/iqVdHEHzMGO2jZFnM5hhbU1XXPw9UPkqBWhUsrdB0mtUMcE2LvmPumbbUzey7Lc4Qq+roZ7emZ
xpd+w0xUuquCoS/cYDOprmb8vGxTrVGfTZNhHSKMyb4hYt2XJa+LQ3a4njLhNzkkb038GSsoS6RG
KrTNYEeKH01vhU/EhXc/HdlOT6JvhmMO0vyQ9oSb92FlnTc6+L0aCAzoXL0/dAbvlzZh8+qyicEa
/RyScA9FTAgZ46WaIWKuh7RDwRneW71e7OCYRQc9DautlZXWOpm6AAJVF9Poq4vzeCyBlDIOAiTM
/5kUXUq/nazZo1dhpHaAAu41B/hR3eroMpJ++tWrZigvIYxmm6CiKJh7dNNNaUI4QcKwiUO+HMYc
LIyVrtrq/QDuWEXNUTrK3CKySDf426ezWent4+wN1hXtSJ3oV73uNmlAnA8W/bJ/MZJmIHxHn4mB
SZofkRzDnVPG8iHCbXtO3B9jIp36IiuriHgkRJxBT8lHt4ds7dBL+OsyzCyrzoBPSmsivcX5UD8l
iUg3qT4Pm1ijLkQeMTFvMcRhsOp0V4Ve91DCczzUpKb8fO1wZInF3tMs4nDCYy+cjDn67Fn8XZOo
LkVEo0G2DV+uQUhj7QhmowlpIVCQeq4cWuQVRpFhY3fC3BJ/SgQTtJmrmZRFQvCsmX/H9LL2MXSI
W+4awV+Sdp6+73vFJQGmAgEk5EzwUprYW+FF9hUxmNmaFhBwR2XOvp44TFlkFxypVRgbB3DEqSOb
Y49mc2WQsPeLGrh/iNEWwIA062MC1wItE6rcvUEm0T4oNPtM4a++nVgg2hC/Q3kRyJo/m1Ceb0Ng
01MPnEjdkj7E/wbf4bbRzXrTYDZ70hGutKmR7GUPSLtNzHlYUS+KM3vU95zXOyx9nbjsRW3tqqge
D3mKEbrPkmhX0rbelkV3hyjfXA9KxcgHBnsLCggJQUFwVBqF/Z4u7RTtuf0y/dFYbh2dN21OZiAZ
OmqlxqJDrIAKZtNgyQMLEOTMY6xxaolhIvs3uhwHk47V4fXz/n8H1k8OrMu58EPD9cVzXLz8flz9
97/x7+OqAwpWOLZFfByCNhom1H7/VuVL418cotAP2gbgLBDF/3NaJZ3ddlGmSU+nx2nq4n9Oq+j1
7QVNi+4ZBvOi1/+L0+qbElgCCtT57ywHSYcD5Z8l2wRFUKhpkbwHWI+29nThJlcf14Vvl8CVsJys
ORVzBH81fP9eFQ7dMs3wZr8PBDmY7kqbipXrcEv/0yR450D82SrL//+3VeB3jKNNTe3L4lurfSvH
F2V/cij5bIkTPa2MS4tZM0t0843Ub6Z4U8/fP74KOHtvjlouJkwLVaLJk2EYpy6JNtPIQelrijet
aH6U6JWHLR0sc8tBb/btgCAYwLK0+zK2QNHq3W5sxbh1GNHtp7Ef9jFl9IMZzcIgfLaFkaXkDbHM
PbiafhzOvcaJGWexfQg19juDQK8vmLYYF8i8S+6mRfshE5mctU6PHqxkuu1WRGi4hF6RD0DDoVnj
pY1IwkZQDVZCRheAOiZCRLpyBWmvZALW0b/WM3mmY49H0ChpUUTsrRd6rTk0HDOsvzpKnkiz+zMV
wqchY4PcZjza3XlHlO49kZnZJqoogRNZ/3DMXCKOzcXW1eoeJtmc7y2zPbdSU92PxWTdDICM9xoi
i21J5UZfnlIk6wxr16Yuhq2xMi5cRtLbRFgj1MCxvxUSuIpFB/Nczsm0LckfmxDotMZFQPqPXzLN
XodlF91QBgw/PEW+RT+LjuFkMMq17LGya/H8MsC/eIoqrAcbSC/zPWpaWxA3Ybw0zahla3Sf6pdW
U/hCOM/Ug2fGbrQbHWXd9D10LLncYGwHFyVzZfpFakm8mWwHH2ugSDJmMI95lSygwC4kWJIWfh8Z
KBLLXKJdJqH1olpsdMOkup/JUgXN5otHdPLX0bTDtdVp8ZNKx+SgTyiVqGxrY18M1ssywgESONSz
n9RY0xPUqCNzLoLZO53/Xj7ydySjTI+5Z7cPsUa4LwWGPMvdLqKFPARbYTe4+bHQ3QyZmRyWrMKN
11TNDhuwvsd/DUXddpxw7QVTsHWphpkcZWQ/2qjMfIgDLGDOzrquE7Ufco5niZ30X9Jy7r6oKuAf
bryWB4NAipssxJCoZ0F65CRPFoRWdtseqfOV63E7+fwawSZHfLQx2Tsv1QBO7pCgK9yBLAUcPBKk
EVBu0L7Hvx2iJo31L0v1B6lyiO0rM+NzHoWhvjesJvgeSBt0w2hqwaU5eIii0ggN5mLOJdYbZcrV
FAE8ncLJWZMkbR2nqqnPa22ZxuVzf3C8yrkONKHt8ZKKa2nk4flg2Q9BXtPQx+yLY9LudeSCTMwP
dQPRrOvGbFxTPQXfFZJZwANDqVZC67R9iX7xl5Wk7i/0GGrdErlx1kjD+x55OtzJrraI+aF3AzdI
eQiYvOV+BCDWNsY8/swQFyZraGwZCY6IaynfJz93PfOckF7rjmHXvA0mmpYsZht7aHLwCnGyP7lm
0OMdt6MbSiad87KZORurG5lDybhHWYQs54eRtupYEyF42YlxeKacKy4K+jRXuMvFHVMrRJA48LXt
WBv22WCG07XomWSGVeNeE/dbPFNvDfQ1pvF6TCJ1Oba1c26MzH/a2rPP0oqxoVHb/ZpUJ+dLhe95
o3Az+IyEXCBTuskCtbFsXpkZqJtm1mWxIncHrGdBhblBsF4CqQDJZMWOylcR6MAvNRTxn/bstD4R
1u021QhS5NFAbUu3eVdNVbtXJdDLTVvF7YavCu5d3arPMpomCcqHmrRCRhThKuyx5vLSRM4m8YCg
o4Gdj/y14Z1plPNxIk/wDLHbtM7sIK7XCQ0NIkzyxDu4VAw7TK4OEtbQO9itx1CP4de20hdYRpTG
QO8c+KVrZC3MZT1dbYmZaQ7/jEGj2p12eEZBiAVdALVBz7w1QeTch7Gcx5XJWO+6yJr6+1ArxTbW
pzcch1BoJfq0VuwC34g5n7dlL6VP0kj/AjV93pnYJM5eh3xDGWc0lHEFPLdpaXyHqYBCNmPY9Kv1
kHRPLXkwuFyY0C4zQbNw7C8wGhiDj2h4cWvLZWyLBY+Ec7WlKcr8hGf4NZ3L3VhGuEgJlyURqyIF
QDbQrwHgMmwS2aIESVX7KEfVbhjW8I9ajdC2MfCDi9f5s9mG5i0yJmY1VlQ+9HGe75XXFXtGyME2
ng3yDjUAWEON7kYfl+lU2T2DsFEH2qku4Q5dYm/cINV93N8pm2fTX3r0FRivRrZGh8mLL5wU072h
KXLXkXeOfokYzVy5FYcn3OI9J363z49JazC8kqWjukXUNfuKUAjkB6Mz+17MbNsAMPH0Ki2OrUVK
8Oo/tCu32Mth6ebNVceyMVP94zhz8uTs0KOVqLW7KnbwIGkjP70rYOiXkrl9l4no5+sIM13Gq3nj
2GeBUeIjdFp8d3WIA72GcrunGm0OotLSh8GDzFEUNYPz2tG2ttV4iPYYhYevgoflYwcIC3YKTMnr
wUGeAOvXW5ce+sEIEcS1aCbr2aDfti0qHnAs4Olx5ole4zpSMMT04iXhG35AqNzetakzP/AghddO
pIVXKuk8OiLoDh0Lt2PcVAWwNeE8KQpSgFmxGZxnQ0Hc6Ouo0gy08VqpdL6ZNb1/6YtAu885OyI5
UImxcTXn379Tqsbg16Tzx46WGHa6VRmXDPC1uzBI2WTEIoWDGLzV7DH+WnSte+OV/bjT4ME8im6y
HvtGsx4TzsOXfKmcXVRH2maKYw16s4XoJQjIpwy15pas9GJrNuQJEJk3Xr7edWUjJV8a/1fmkg5V
FCUfvjY5sxtEv3UJXL/ogEuUPIi7kciiM4nob1t4iTrkkxLbivwy9A26xUssvenYMfi9CtwFqguc
IF2/Psuza2BL0SxgwJxQzmbyei7JXA626O5Cwn0gUawYVKZXep3kBwcp1JMXABRRAV4wUpz4GOJb
5+efcdimbcmIvEaxEQ6eAA03MYS2Z2OZo6PRT6fxkk1hgkUeFFeymedNXNrErCDRnh50zCg2uOgh
2c7d1KISSb3zzJsSINwyuSK1CVe+QK1hdTmil2GG4SMHhDBNNV7RqOPTLSPYTbIumaWPcy5pisAg
j1euEXlbvk39wWvQ1RLI2qLYVFlhrAtZlHfQtItdx4ZDDYSC8cywTHVVo3NBp+P02HhRHEwDses1
pocd/lRtIvGv0O5aXWckDDGDitkS8Ad7ZCt62PJqKrtKINgsZkK3Zy4HDoCxuVFkDzraoG1e0eFg
CmB8f1XvWzmKbCh5+nfSt5j4j3EpVpq1mFyQOW9jRo7HGRXxTZNKeXQGC+YbwyuyzwigBW7Q4+zI
PQf3vuqxnqyKVsw3uoN+D74CHUfwic54Z2k10aseUoTzTmnJOuAfvaaHThReOdeB3xqJtY91MR9A
Jzj7gfHLckVXMhrpEXs2qEgCntt1F+dfzDGFGc0obTtXkbZXdqkamh+T+W0qJjfh21B/Eb3A3ZXG
2hkSz+sOGtWKCKkIOoP24takYxhW8SQ6tJsZeN5zLiPdZHrJzmmHRNi4bjNsS3QD+yBA6FhQl5zh
VmnwM9W63FIhRigrbZK3ounaZHgO59nJf8hC+4FI5Wo0W7EzxyFf6rb6ANnCXAGmvBvKaF43rhb6
7FZ7bsQyd7Pg5yM8R7jpPmkFNm2yNWhrxm0dbNwhDCGGoJDTXYUo3AbjnsmK64WiApSyY7rEjo2m
tQouqiIK1ynZdUD5M6yIpYAvvCQGfQu73vZTgkiWseTYb0d3Lr9UGLlniCp6jfvDjM6ixKmuiyKt
nrQwLVZ81XO4FhXqUUDNX6TRWOMGcHt66PppPpqQr/dk53W+FgHK2pRhbV1bbjNfJ6HTfKkI094i
WZcIVscm3ziz42xH2QTroImifUbC466vU47kehYfoWZNKMJU/d1r5vzM8DSBECmzvWYzlKEY0DR2
Y5qetcV3ynvj6+gU7oXhdYp2rmmXN32d0J836R1fB/NUHhTZ1ntoiu1OuWj4zRzyO2I7DTUh6dxN
t4Ec8t2KrBpkcjRPV5ahkpvCVuWuw8P/1Wmor2BcRebl5HrqK7AteSR2vXgMJkmnui5AZ+rLF9Ix
cjDjkRv5Y1F0Z1HsWhdR3qpHuFC2P6p6OGZ22J8NtHh/KCtBG09gc7kqoQhe97LKf+atJLOAMd4z
6r8SKAxMr6NBNsh5o9B/ORjcUef0hcVZtyWgZNKUdS8KmW8RpBsIr/o+uiy16SXtpftklrJAhT67
5KZn8w53UbJO+nwC8cXoiCyoHIlxR9TdxpkadrIkS/ykondYOVLn5+Vre5w4VeB7FPNqMNxN2FZk
CsT5nZYhpCxUTdArskMaN+6GaRKHYqN6bEQiNikj7BiZs6Tva1MZ70vPye/KNKfxPmfmoWmQHFPP
5wj6YcukldtpvmgHDRQ+U1LtZVIZFoehsQ9G57gPSiPpk3Onu+cUM6xMLQ7uke+ocz6K2TWlYvI8
GqK8T+q0fqq6apT7SoPBsoqDOk7hYy25c2RFmhymVHFjCWMo4JIiqkkbh5TbDtbtsTe7l3BwEZ3S
3jkfPbc4E1S2P4pKh8UeSMzgWno5lz1krVZo2V7hkVkjYyzP076CugpsRV0iOw8vE4qhJaeZ4GrX
tcH0hw6GqiYxb3n/f6pCBxPEN81bdVBjkPeq+eiVbXed4v5nDpVFD2PTCj5cxOvArA5u2kqU34VW
fWNYNnzDxvNl7jAg7SRCoY2GRmif1DM7e6WJNa9a9oXAJ0B7GJqaW1vP2nzNSGnnQD/dzX3fIWiK
LF9zS2sfEWN0bqZEh67SpiO9hqQ9n9TJ8DuaKeYH7IQrW2iA4sJR3nHU4XuC3uFbkJPHSE/90QKy
eqZXhrnnv2Li8q7VFyu2fsrMba76Uk1gGAKi1FPcGty3KbnwvJnpFO3llVe67h5Q3kgsvMdNEYF8
lH1k3cV9CfWti3lhGw/MUEFNNUWOt7M1ew9P3bzmDPLAhpxejdXsHGs8USs1KGdbZUXwXHrpvM5Q
chH3LZJLh5BZADkEZa/MhuoWtmG9DvuhuC2gu1Hhajd5nquDItf+Jog151rWOkkkMO0vjagXv4yw
KNZlMoA+BzV6DIqouypsEtMyO7W/WBVeHKx3c6B1X1F1ILNM233OdrvtK+jhsxr1myDoIKAPzEiZ
epfEmojsi2LHXXULYN3zeuLos+4u7MiMHKXuHEVYTns1NN8ir5B+EkZ8sSgEj2ykGuHfXn9OKSeP
g4XLANx5Sv1bFr86lfTxJlPVd4Fb9WtLkAOy9RBr5PdSTxL9zKi64Ax2cbKhWzLwsLXmXWdq47TW
PNP2LuOsCc11WdT1uBJNWdm7uhiZ0LlRgx6c8eBdkXvFKrcnbx/Fi/2cFtYdvr0XMjy6lU7CEQJq
0RyZw/yQNqcGOyMdjqKKQ1KNBH420HvmsWcAlTN8DSfFkffffpK580COCpr/gJElVWG2od3xozVj
pMf6FKDL5/s6DYPfjc6z5AhCHMu53eg31FAOnTPaRFrnGj8sLxvOrNIWW6cWNFLSorkKwdn3nhb8
ihjiXJMUZt60o/erHi3tIeTVuzdN2UQbuy1rBJ0NBOnWNZZ4Z7vc697IiC+ui42jQiJDcdF+4qx/
2wWFOCNtx7Nc5C3mKXjCAQxX9Jrb+APzj1Wv0YyLq5Jnst5zHs8/sUa/6ey6y2qegY4KbI5zSmWQ
oz1SJ8nGn8oQVTHG3lWcg7LPwirbfNzhfW8p+ChLbJEJOPLUgq23TkX70eDCIje8GxOLT0bSGxek
86SfaMQWucWfcgzUTSacGYiuHiue9KuN1NanTLBU0RTdeZopBBBNQsnJw4uQYcz3Zc/D9ffXZxrC
EPThIKieLmrHwMw1gpT9KeUumpinVk5Dy44zqfXJ9Z1yJ1x+NV5olyQy+DbWqYIrZfOfq0pr/HyK
RLDKAi1hc3OTQ2rS0SRwtb6uJoMOYjZHF102jp+sv8xGTu+vKRD5gU5aZjSns5PQqiJGza3v5hoN
+IILdOrh/uP7uSirThcRJg/mAmLRGQv8OdcYDT4XykPLoRStWzlEVBGhFMFlZjIsnidzXPWdN27L
hiL546Xfe34EOR+woRjeIJX6c2lCP0cjNEWzNEkmTFM25O9kaQRLTScJCnOIvZoiFWw/Xva9Vx8t
FrU5vyzMNkZfv09yROs5pYxZVtZJdjTy/t7BIuGHDk+tJ3l+P17uvRcSshUwCGShpAyc3OCQNBgD
AwvLtcq+q816z+EfOmIg9U92mTcUiOWBBZNsov+y2Wj00xtKetc/v6Uzd8OP9vXZnILu56h4NjXS
6DH4Y9Bw3Fl/joKlmTTQiv/4ct97aBHeOKg2BdCkNy+NFIrcVr3BSB6iKgJgeUHcU/3JKu/dVH7C
ZXyFOvUNDsoCotDBv2dDXXaBnvRq7LDTuDIsdEF/f0EWSnc0vXTloer8+bikY1cAHh7YUIcakOpQ
fnPc8tv/3xonO2lsK5MkHp4RXL8Xs9PsLTf/DNGy/PinLzrPH8ReHkVbvnk4vMQdGnDpfkXtehF2
unk0ifFEcDLET5HGDoOnRifBnjEL0EH9AHHmsx3t7asnoGgxQuH9Qxh7Onu07Aq/W+nVfmigSFSg
gNeDkdbnmZZgVam84pOP4duHkfWk63nUUcDDTt+9mmOVO0Gp8PNipEBxphsEFvKTUuLts4joZ6GZ
09o1cXaevOBeaBDWm2a1Hysix9uqjNeY4M9lwizj48fknZWWCENbQqYExCFPHhOvjeN5mtzSZ2vD
ZqO1Z2KSd1WTPHy8zjs/k4F0WUervlRH6NX/2CGdKk+F18jSn2N922TPGjLqJC0Wh9Dx45XeIs9d
+Oq/LXUi/KVH5SyoAdgWyI02VmGFq3yQCp6T18MQ6Yv5frKpx8ipDppNbZEEpBPb+tXhyLpF/qO2
CdPfvdnSRssbQQM8t3Ao2W5SHZUYcUYP0XwRZJwDrboQuBuZFnGuUtvMVIk6yj4bL4eyo4M9AZpa
02aDMEx23CcXapEyefL68QVnrqfzAiBhPf3YZdmsCa/ouKdtpB49gpsvjd69nRwnfs7nTh67DJEh
DqCvDXC2nUwneiajc3DQoMU2k1mjrlLcr/d5wMEIXRe+9Py2GtyLOaCxlJdpvW3TgX5jLCQ8lERg
HBxKTEW9KY9aonVrNOiWz2x72Cjlmkjx0oQYOU2epxZahiSFGjqyX288sqxmGY4biyv0uFsmzFZv
bvXvMsBf8/ET8M6zZgKgQ8HBN4uS/+RZC/K+pvqYuC+J1p735Pcc+NVHP0waXN1jIIZPZMRvCx4h
YGohC8PWumAS/3y4MdH3/VDlpe+5Ckx1XObbOmzUuSMqtQ/cUJ1HtF7vwI2HZx9f6juvL9WcvsQb
uMCRTl/fJpx6LeqcAtzNND31zmCQzVUZd5DVkpePl3rnIhF4sBvR6+B/TktH5qKcN6eu8PO+YSoC
gaChXdthc0yK5uC0aeyuWwbs02owadp/vPg710ldJfALvIZbn9oGJHI22k5F4bdBSSLZUNyFC5zM
Tabmr8sA9PW8TxCnOF7Zp7xLekBtCOko82FkPE5TMWxMd+x4i4T468eUcgPBFMIoTh9vAGcV2P8u
7LsMXUE3ELJE41UkV8NgOzsaTz//9gZaOuYj6hssOMg5Th5RosuqwspqLsvOhQ9/qiiZITLTaTOR
foZgfPsCshilDaWBzUD79PNVow2JnC7nyjTrLhLaIzyVn8ko7sLB+aQGWd7lP0sQluJY6nBp7Pmv
+LDfNFS5iOKp0BBiwNHZCnqlXmlnK5n1M6h38BOZ+Vk1+v6KHqUosdi8dKefF6uSLgSt1K+N/piS
vFdOxp1oUoSsuIwIdzD/1vKBmI/CGwgaVQcrLnf7t0u0wYOCi5Kpr3XdEV2ob1npVezonyzztrBZ
luFoiD+H6uO0odC7+khwj5X6vWYuBDNI29XIF/Hj5/DtLsIqhk6xAXvQeUOVA+kwFklipH4j6GjR
6cEE2f2ShXOT1MhpO3dei6n8ZJc0334pWZWWAoZsrFPOKUuQUEIs6xHNBM8GvDaQEsy3rkrxRXtM
6eeCIXY7ESCygvBCZDFZFhVjL13u1ViHh4w58o7Eobt5sutbnKPg8KqK4mApC0h+tc+QxTn3ngmV
EISN/clf/+4PA6mSJ84AcnH6wyBJiDImG5lPd7oge9JLjtpIn/PjH+btDsstQldJS4ksnTclZ27V
fEbCMvNJRgXpXfa+nhp3rlSfVS3vvLC251Dbsg85nGFPnmaZiaLCS+KbY0VCpRZEh9HRx93HV/Pe
DoShkjacu9ixTjWic6KbY9hpKeIhEAy95DMFsQYTeJt9x2D+91U0Z0ZkonwyFqjv6QkVWJtDDAGv
6JQGP5d718TOTd4Ejx9f1Xsvj8vbLpHkcjA4fYzHNi2MueTlyWICNdPJYMQW2MTYEvjZhLb7YyCb
9UC3sP3kU/Xenoci1qKu9t459NA61SNh9akfkqahCg3Lf7irkocqmb+wXX+y2nsPPMcek4edk+Wb
Jhn0PiSksLb8KqzSfe7Y8mYwwQh9fDPfAEYxIOrcRGnyORLInE/2Va8zR7IC65RM6EF/iCO93Gko
jon7Fn3GbE4O94nhluuOoMCreirSSzuTYh+5aDpJQXQYLCcVjg6gaAAF0GN0XfLZ6dZ4985LTti8
mcC3TwufJmh1GxcZX5vRYkyg6mdDeeUaVVmL7dN97Ea6E0SdM8QoRPyAy6I9BF75LULRMTsLLmjA
IEoXiYjlSavIceE6Pr6R77xrzLQpQTEQA8M7/SBmkr8hHim3h2L+Wc2G2ukVYsogQ78yPX+81ju3
w3jVGJMVToP4tIwxwSXqFvgufw6MnzoNByKo9ed2ygpfegV5hrajPqkw3nnpDIOJHRUNX6w3JXbf
ZNNI/DGXl9hPURyCj0S1wxyjmVcCnNB93Qz1BjVG7//9tUKzJoCUygbX7MlOaWkeckO3LX3OapdA
aRq60tkN3fgQFFP4MLnkjH+84nu/JCUbbQATizFb2Z97M+8K1CKrLn1ND+s14TGoEgqhbgYofX7u
cJD+eL13vjlcIDWU4MNGsXjyBuZBY0WYGkt/7EMmFxZ+Ir0u641AEfu/WcoD1+Y6FIzu6Ue0klas
8oIjmuGVxTUpQeCFpHLO4s4wPtm+3ntGBS/U4kNYOv0npXaPJK6Y6Qz4bd7dgaF8wQd7l7X8fnFY
37hQ2P76cMQGhunCxBPO+OT0BTRGZm3kcRf+bM5o/ORw23TNpqIP8MlC72zMtNQBZws6z9g4lt/z
t0q0msHL6AFHwCy0H8Nx3LtzfffJIyHe1gd/rHHyTHhakiaWxRoI+g0CVePqCFPVvjU7B+pphjMz
DnVYHkNTgcdOwvtyaAhmsZnVkrGa0vzrUEMWMZNea0QBJwwDwiD4rlio5jhbVnRjeiFBJBNIEexx
xZ4ccsbSqTutkcEGh8h2GVLoI3QdY8HvEsNi3BLpitiqMABAlnnb7PW+DjwOUGN4RdII1WG50MwI
srqKRhntjaadDpmNRLMXUX7RE4vpu6l3F+MoXnOH011Or2jxY8rKR5yI63OYq23wX+ydyXLdyNV1
X+ULz6FA3ww8ubg9+0ZsNEFQooQ2gUSbAJ7+X2DZDonkT0Z57Ai7XK4SiXuBRDbn7L12nziIhXN1
WtlWCpYXm/HHt/e9sckq7hmME4s+xauxCauz7iaXsYlM+Kkeuyc/kRc20e6WqKBAEa/18fXee8PZ
c7PZo3xPQ+jV9ZxkKmsrnso9WVNLzelcmflBdeUnm9e3bbUlooPGFrVMynTBq8tAyEysZgzKPSLy
KynTBs2g/6POv9KEPkOQEvaO+S1uyk+OTNb716VKyx3lcP16QxZIuM1SOdREqml+SEYdl1Bja1cY
XfRig2aGM07tCAB6+VCvC7AXNLdLJvLaHA4OKn8nU9rB0ntta3R2GUYIQxlwcke/kw52kH13DBK0
1IgUEIZqvA46w6X24s3r2IhusMy2oT879QpUj52DwYEnk/F5YBXKn3g+jMvsJX1phBmDo4t/LmYn
TNou23jA9u5qy/nsUbz3xF04H8SyUGawjOWW/TZHpHrriDIfyHjunia6S6tJ6bvc6IZPRtZ7c9Fv
13m9MRrkIIoKTvPed5aoH+oNIeCSzcfD970F0QUvT1+BfhsxGn9+Gb02ZVXDGd7TdCL0fWHs6ASj
5UTGJe30iens3YtRr+TMEuBue32IcBsmo7LgXdESl/RLSH+DLbcoQNFS47r8+Ju9NxG4lP1ZLbDs
vdn8Yk223AwV1b7JmisI3m4I2vO+KpqfXYpmIXE/uZPGe+Ni6XlzgEVC4L3u08wtdAjfZp+WjQX4
y9k0jv7cqINJLX5dWVqyt2UNokwG1nVKCvN+ijE1xFVanvmxn2+Dyp6+eliCsGdEMYzlj+/Hux+P
CZEyEvXbN/QONUatlidsc1Qtf1pBfJeYw01hoSP5L64DJASjC6KNN5uDdtCmRKLH23MSlVRzuqdy
0tS66ptPFtL3tq1LFgslluUv3qv30FIBDg60l/sOz0jSInFV5VVTOSSZGRdFVd+KIvikUPHeAP7t
kq83rNlsF2j0dLEn6HZHzuDPwC4Qt7vHpho+OXNY743fJTmKWjTgDmpJf76ZnfIBWYyeYJoxp29d
In8BsV8sy4YfUr6NwwVoR4qtXm7SevEaaMaizGwQ/cHivbcpqtxHNRjm3sSxgKsNn1HSNTfxHJBX
U0JzEFHrb0dP+Xe+w6wJgblFMKW1I1mtS2mzMn/pysTOAsBvlPq3rOrPkeLIDfF0P1PoBSsxWemm
F5N5IxFds9ibziej6b27ECxOXUocjNvXDdiikETB40/Yz3I+zN1srDrdvod2dkLN9L5LJ/XJBd97
xIszC6GMR7H19W2XmRFPNZuhfVoDyRtk38jtC07PiqHBrtpFk/7xC/OinXhV4UUxY/IFeV04Zr56
0rE2FXRJC7F3xRyEierdGzsxhrC0JuckqYri7oVqkNkoJ1/sAj6h73ein6EpI+nbaQoW/Ce34Z37
zmZjsUCTZsZx4tVBKXBJgu9Mq9iTdWBvEiA3Z2XCtnHKqvY+AxZFrnPy/ZMb8U4RE1UCVZ9l1obJ
Y/455OPRmWU08Ea3c4SU1YrtLYJUa9tGTbsjJMhaMVJQTjpw+4n0DSd6Mjgv7M+yc6x35srFF74Q
yzjm2K/L+zrSCFd0qcC3nMH9fPE1pBasRrTVpXPCnfEOXYYaGYsVWO2CIrKhCfqoADCHS2UpfTtN
EXzEl0C0btYf2BaXu0QxpHBM5VtEfc4OSf7PCTE2U/awsd0s2aAVtteNVnb7xK29zZj03tqPT8wq
t25yqxwveG0xoU28CPeJ3wfHQvcedSjWnxzM3/v+dMDwoHtLh/514YhyW1a0ncX3L/LxhlwNtKju
mN6nhpZsP37o710K4TVaA9zoLBuvNiA0nQjQWpYlUjOStaz9xc03yvwYJEV8//G1Xp7b6zdtqf6C
e6LKiIzxzwFWam7RK5FyOBggvKzITZ4we82AUiJ4H4SCFMaJAVHlshtNdW6aWnxldhqgTauQO1nC
H335QP/DN3yCb+AtN3j5/4MSWD91T//38yWS8fxJ/PznP84rrAL/Fz41EJZLKmh//bvD8z//8a8f
/Td20AHJQNUGzRSnI/bjTOf/4jj49hfaCdRCgIkh7aDp8x+Qg+V+ocFLwYm0IYuOr8tPtfgXkn/+
w7K+8Ecp1rAdJviMTJ6/A3JgxWBE/T7iUOgx2mjLsJBje/CWYsBvhwUvH2tBVkGGsYKDKB4Eiuhr
xNxgTUy6zCM8fIlyHZFh4h4ic4rtQ2mWgR+6MzjXkIZLNm6teRT5poJyV+81/P4UWvBHCZDkidU+
C0rlpxBT6WZVnXFOd9A+dHYP0nYys/qxkK51GLBaEyOfFQS45AXWBFYa/zQAuPpIfK18lGQBNJsh
a1PcDCVsf4wk9lPZDMa5CIRGqaEEDrPqK9OXO7MgaxbdhLb8iBUJEeZZiua57oK7nmqEuVJyAc52
rT9eM6kHdyI1xmtsBdYhAjMVgRfHV3MRm0Q7HSsMev6RDLj2GbK0cVuUIo8Br0EdNIgKTkOJjeBy
Am7Yh1Bp+BoysBt3ZZpxs9fZ797qHJ2fPJN6RlVp/d4aEuvrrHzMtlbV7FtLhy/kitY4j80lwEaC
P7uDV8OvrutUtlCcsrbdScQaz1lDOWZV2pV5C4ZfPlpRDdFttBr+GMLL6kQgEH+aYn4OVQwfwDEU
n1YVXA00lHmLXYbglt5yE7LMoV9cN3bONf3cko9FBiJixa51xsmhdOvctVNxUgJkOrdyLTv1CYGA
npaOZxkOrgPZ5DlUJY+fQdu5MObGCKYVEADNXTOu+Sd/PdBCj2FKxmkU3JlgPQqACZCTeaRt++BO
1TSeKhlNxnrMTfBZelvk6ZUmTL5CNS2BR4SP8Fe/RW4TOkXPfcFyxmdMQCWAMJtszUFd6sXIEjrh
DHtJ6qB+3+APtraFmLVqNaj5VxL13Al9KIM7lH/XRLU4QBZJXAoLEtTuZrPNrrzBDuwVyAItlIYw
b0vqeo9EuC+jVjDQ8xESwHaSMb9pjkz+6uGnTvkkDKJOt8bLxFX8f68bGA1m0/JkMRADhCTX0qIJ
YPT2WeF5XR3KuGXwaSZw8GgwefU8Jbtnuj8q3ugdxlQwC7yEXjDygCvJcrHyg7h1V3kmidkpsyBP
wzwoCrFhy894M3gtTytJJ47CXWQdtGwwrRDiEp87nfsUOVEejWBAYrhvpRKMGKha7fOI7yTelLPG
sxuWcTIFo3zsl0fEqdc6QPaXj77R8su6WodYSV9g49lwKadhCDYSyPPjEtB39zKEU83j/uIcPYFK
aJxnyyCNcDJeK6vnlry4+UcKl5diNqsTO8nKfLv0D+9o9nPjukpaVigLnwHTe3p1UpSL3/nllegh
6u7cFI4kFhbgXDUiUhIR0/px9ppmXzsSgy3gPOPWBt5/p2U64cOyzcC4ZzWwyaLxeDndCmLNbPqY
IRNHDSuVCr6OnsLwbNForWosErwPus4A0yxecqIyuT8Uyo3bwez41vrMDIISwjp4SRWcKuRUkPJI
IVux3ec3VNLIMAHiQ/DD3iM/+zKr4SsCI28n5lPON0uMm7eHv44PuMgCGPoj7DmVaA1O/Jzva9Hv
UNu5nfpkE/BSwMwjOHRYEUw0XguzUsk1Znp5FmOU3qQTzk4SscfrZS98gOOnBRthFPwe26X1lOcL
1bpjytD1yLjFytpzB4U9XssXKjWB7PVjrkf1HkN3vIMXbt56FmPezQsVbf2EPstNC7nR3o89U6Q1
84WxDjKisLrwoAjYNm4jfZ7lMa48Z9xYpSiSo4igtWY6wMreNvERDYqnVKQRtjwM3M2GcgdjKqJH
SLwAmPU6bNqFKsi5OQ3H0jBu6x5hR+ZMalrnjSCbW5Asn4Pm7wKAWIxSxUnSXQm3Ns7TKjBuhTD4
PJmQcQTpYxk5noFf9mhnDb/eBCv5HOfIl9LEYXTT97m1lrHXpI6RncBdbPY9siSyI5Yxb5s2P6R3
fOfQrJfx31OnOu/TIbij4IrTA10glwDZWnf4JZ183Oppy/zWtCgai8RaxmMwtX7ItjG406yZB/nX
lIZlJxVr6SmGEju9pj9kfgu1rx5s1WykoRmXtsvbhXwQvmKvuL1wHbYvbxw5FfadKrsRO3jtNMn2
ZWatqoTCpEr8+s4gxry8w+Y65feOspgnCnuZpQxEwTs76ZwnnD3BJutrcWWglgn9uHyGARkcGpwR
DP4ahvKSEcQMDJ3GOFezw0RWsH/oYfugbluNSVIayYU5JdOe6ccC3mbEPVuIVVyVFYi3ag5OSNmF
PW960YhHtE2D4mrOip+ZnhYeopNOI+tH5BhNcMbziMBczKu8H5lreSebdcIUQ568Mp0stOrGfa5K
cVehMT4GEd1w8ht8NbIPsZpbJOsHmNvcXUj1xW1K4eqENca/NIDGR7y7g7XFS5VC/TC6cyQ41Unb
F3E4+HHyNfVq9EpTGX2rge9pZlWftnrghA0+KN3LeAdWvTCEpjBTTIc2IVKD5IFGRJd6smSnBDhT
636LHKXeakQxXUp7WKFfvY7IdNbvJ7eQGutEJdzoYBiVYFbNeMM5Z69n6s7mWupSrDl/z2W4uAlw
wNZ2FsrKFHuDvFc4D7b0Q83OLdD3JmZHDwi+3o/q6GTEqJHZoiaCY0qZTNvJ5axOToq2FODb3oHq
QST2SWfZ84U/dt6xzQKWuZSsqnTUJOggZXy1qXCfaQRkX6Rz7h89M2L0koG4chO/2sSobhfe4Giu
stzrT5px0M8I+cBD2wJKeCrsKvs6eeKrnXl1Qb5Aa1/VOToZrWuVH9pzE2z9wRp+tVMDf8YHXNMq
gsNmBtmmdsjU8Jup2U5aFuxp6gzraewgNPoS+JEN/mPVW2125jdJNp1xv9znrPPLLV4IQnUKpMxx
qr5Sp5fbPPUabBjqG8DO0Ekz73tMVO514kzl2ihqc2stMmCzc5qrVue2ukHpbpxRjD+y3rwFZBGt
DNW2Z36akK2B0giiRi+21aTZuygYvFMZpKSm1O1tHfRatmpcdkZgQOuK3LeIKYpEgdBRidzE7BuO
RGEaR7Ml7sTBGHfIg94+raxZD7lp5WbIa+dmdPEtA2D0N1oA9yhjxloxQvJLuyaRjF2nNufGBYvA
xJZvKLfInN1D0VjTVVwRhFRa5d7U6IX5ywphTXJYj8AZ907OA2vTSXtso7FeE7YZnM2ZA5yTeA6I
2vo1cTL+aUXt86sJsOiUQz7WHM1HxbBS7F2/d8QZsy+BxnSEHFjvsrSrHjK272zvejGkjG8zv4Uj
6O89ZWnnulvrISuvt859e0uex7TNcCkfFN6kJy0XD6NW52BAvUKEQ9O0W81j2KwmT+lLsaDfYQ5P
iA7K65DJP17PTsFCFCfdYSidZ5lQ4jE7A4qp1ItltjIOU9ZYT/DIZL2OqnZ8YEe8YXfdsBNM9XI9
5Xq+6WrbvY1qZhRm/gbFdWWkKy01vb3ejtZOQPRft6RF8dCg8Z4mPTCmlbT6LCCj1PUb7l3n6NeD
ygs81k7RANz1avK0rvGroUg1MmEXe29uh/iZyT/eJhm4RxAcch1pQylBTUSQlHHbRzu03YRJTaiS
aEP26k4DbOyz7EWmu6IDnqwb2XECSeqN5zbVGdqXdE2/VN1JKm+H2Z0Qa9ML3eIGmjd9gsc3yLx0
65qF/lXFo88Qp4Foa8fUWTZ+TKRYQ3/QIY9P41qcJ0PX3mtJ0J+IxodSU7Yhi1d0I0gLfAhU68JV
5uzSHfO6ntJ7/Ia9DoLSDbqjVhuz2e+ZtYItIpm+VpvMgGq7ijm4RRdRFyh2syTUY4gHYf8Y1QWT
epTh8p2Yvic9IITPaGZr52VZRfOLXHdNJ+tN08nZjB29J28yEay6Zp8Bx/LBLyGVh6cpTmodEi1R
p2y51rojOp/RYwbNxunZgyYQj4BXqpaNiDuANcfKIIvpqBvzeD2ZgNTZi1JFrhXbckAF8pMS5FKM
eXV0xrThIw1Bes4x+lWxpidsL5Vdmu3BZxXNWlSVNd7P9ty3D/Y0z/XWxgIOS790ClzsKmfx/a3k
cPnXpX7H+b8pF3F4R7hBJKCNgINP8ao2pRIXX73ZxXsHlz3I0bKNAfQGRoTdWmuTmM1mJHeplSbx
CXC0udxIIi/P47JDV6j3xrld5ewqP/5U79wWNB5L+gLuyrf9ldLqoyrJbHgcGls/AvLGeIMgnz3p
wOEYCL7JzqcnywSGKvjex4+v/kZTxs1YJCbLf9mCv/EflmSj4+2auSdTwVEoM+pJsuLUvsh4IMnk
aOyilQ8H2ou0g7Fsv5Fl29nJYNfSvMBOBGsMs3NHilW3nKBlHZcZwU4OZ5jSYqL95AMvReM/hxFg
TqqYKLewNRlvxCpBnEJ985F9EiXcrDC8gQtMXMJ0V40TYLCHDQV+ZGzrJ2Hn03XdUauoE87yBJM0
16KsP9GYvKn302dlD2ST60JkBl315RP/VhPSnFqbe/YNdCaXUBpXc8frjpLUXUuJByw0LBNKCqbZ
PtOEtg5y4HxRqqopUF2wJIdtK5czGHf241tlvVamLB/MtVFeuj5qsDfZ9N6gSwyrdbKXbswOFVR8
VfSrQKE/AT+ZWm15I5PCt8nVYtu6Hq2qzY+DbQ7XvT2ACUsGFdzp+sRp2X7ZFxsdx1gt5RBFP5Pt
exq37LkjonZXzVLrKQOdN5vAaKoludeM/dlEYfD5r0NpKtR43c9LFaCc5HhNAnaM0jWDZLTs4wDA
QjwCjOADC8Prwwno49thvu6BcDvwLmAbo25gL6b3P59TYmh1Og2etrMShznQrOYyIb54OeqUI5+e
iT84nUx/0G5Kc6Z4MoqEjzWl/XwzBi53K7YMTifODHIyK2z+lpvFX0evmOLNS3nIMuXysHGAj6e9
6uN0X8VUwOD5ySHexAPI0XkSXN0xc4o3bj4NjBAOBM8vX/Z/lejPKtGo5nkN/v+V6DMgNk8/kp78
wa79oxD910/+GygcfKFRRlUbAb6FVOZ3oLD1xaFUgp7T5+0iSJvK97/zb8wvNLBpRvBjqDrRRfyn
EG0bX1CaIpNg6SFMBF3B3ylEvy5DU+3G7oO+1iAshE/3asoJLEIqcqnJvZ8Wv5IKQj1QlWiV+pzz
frs77yya712JidZGzYvH+I3+qiixI86jwZUWBDcQo2+yJBRBRUn/yfv53pW4Brph1Jz4xJd//9s0
Gncauz9J0HMHrZxkLf2iHUTG6W7+pEH7zoWWKBLcA1xOfyPsGOgKBVUzkyjd5r/yIv/FYf9Xxv/+
7TvHZRwmGyReCDlfPSN2sLgcnVHuUakFm8Cv6xU5ikWYj+l/cesYq8xo+L9wQryWpcZSFzZcLwn9
WTSnI1HfMEpN/7RhJf74S9FJ+WP1ZeCxUQAJwXOiGfNaX+QNpLOzg5X7RBG55/bT9RSPdyDh7l6W
tY8v9npr9HIxC9MFRsEl6mT5ML+NCBI7K97NSu6DuiWiDLDcPiPkcVVp6ZPuU6JMYVaujAli68cX
fm+E4F7B6v7SwH/96DhR9BSaS8lmJq1uemohKyfQcmqk/N3Hl1r2nL9vZ16+I70uZgXUELzVf37H
uc/6CfulxCvF2kDANiEWJieNj6/y7hf67SpLp/63O+nTFB80CsJ7LRihjzbj3SBUeSyb/+7W/Xal
V6Ne0UuohpIrJUU/rd0xe5rZHrBcfvp6venF8amxAbB3DbzAxjX7anhUIPl9UUlB99esKAsNWr6a
ZDdezraYNkGkV2sjaIwtkFtnrzdjtc4KK9gQGVAeKT8iNlYVVUkf303YVCXYoCQVhLXTDFgg65zL
818T3cVDPBvDmfRIRyewmwKqGVQ1ZWv+yJREYqPnyuQ0D23Nozt4RdnGvM89szo4URZ9G8QwrZUY
nX3kUbSoJsICVcZ4zr0RbjM1a02sSEP310NNObrrKAX1eVFuECWUN4AK7SM0NfWjjpjljc7ls4N8
u5oyuzohlX0gTsbzk2oz2YX+PQMTiRGEz6PRLn8SEV86J6F7WwWxpEE3VxzRbZJ16PNF2croiwBK
jdUFOxeQ5LbWgXJkNQlcWiM10lH4drNg4hJgjkKvK80w8phckjhliw3WC4LkaGwRM1XkYCPgPdpU
O3YUwKsTQycV2RfU2n06jqFXoEOMk8E5GWMj+xb7VXHnqpwTT0srrXaFeR/x3Ze+Dg0SKex+5jMN
9BYSTwZdaFkT7/ro2uywNbsp7iiWOSfEOIorNt3dt4hbAz+wlhdun/3Sqa6GPRyte+Gnv8ZWRTed
O1cUWJZP39JumQpUGNumgC3Dux0UCahk9u3wCuwDM3pH9IdIdwTRWGzP3HRhH/clsYkc5VY2+7rz
2JIBubFx+cuF0X5uwDLfuX2BlNXUlO+vXoZ90UKuBpXsnyYutyxPuQlopsFu20QdC9I/bv156fzF
Xpp/C4BckpOsSGZ3EnaHBTjLGcJp4xa7tDR1eWb0gwzWbhIND0kkOSOaxsAGtKyW7oKrl80pWKD5
3gcgdTuWufjFsaQ68h2nDdy8aAX+pt4TeBXcVUBhbi1Q+1lIX4XM3MZ2gCPhMxxAEI7shBvsbih6
yZtaddGYO7C6ZUyFOc41vCQuxxtygNbSJlWVfTBL3Ay9E0iaXDhvhZLJHb4rgjZ6v8yeCObStsQ/
DmdwDsgfSYOhIFGTBptqguFhbuZ8R6OlQ5iuNWa6zSDhzJs5o8RFLTxWPd3S3Pg+B7J9NmmFHWxt
aYEWymm/Dh7pe3FGKqk3Fcyh9IQcND6adXR1O50gi6b0nnOehJPE+beaPvVxjGBUNmNrhtT2fpl+
EpxGhmsd+SBkGQMIXGtTSz8xEW5yDsN33PRxEQB05An1FktfD4kvTOhZrQlEiG6yoYHymFCE/VnK
wNmXubt0aRLSl2liPsh2GnYUnJYDa89AmJVfglBLOSejqa41KJKtUewAtP7s+sZbJ+14U9bmvquG
75Qz06MoXXPTRyRnsxR6V0nPS2mUfCzdKIYz8nM4kuW851iNaH5JL7+nrDafwBDbitkrwngeZRcK
lbc5SNKloN4VDGpmRYo9hZzWJWW8C4tN5bbWeOtzsoDWw0D6FNXkaTM3zG4khA87Y1l3pc33NkX2
RPvGv/DxGT0VI/hfa1gECzGlpMyOrOPYM6IoIkfflj5/qBdTtR4wOmycduY1IsgrwJu3UHq0hqQy
OI9amJAWcGW4Tb2y9eLJcZgom4b5g3qgdzWncKDNppnWBMnQlnWs3r+C49qcGgo+E/wrhmEfNPWu
0EW/JpSLSczsq7WruHRTIR9IQdOFMHXUjwQluSyLEppkC//SJtOnSYsLS8LgTBQQ9ITIqou2XvbV
Fc3XwpAMJlXTS10Jw0bezt2hSa/Wwu2Nzcusq5L0sct946eumK2GZYw4FOPOCSFKzzOHmiehM0ST
K3YSK03rHMIFnG0L1DqEPGiGjrXUgLpqDIfZrb7SdwiI9YnK9ah7TWiDpcdw3DFzFzrNwZjV4Hag
eRcSN1Ueo7kXV23P3KPFzB4q4KXPB8E9D6p+a2Wo7uNySM+tyNS/B0bfnQyaw3606i/8vC32rasP
O9q/wU4EsXbWNemFlVrDg5Zl7cU0Jt1ZlM33EHLVvZ9P/tqfaA3as+Hs5yCdN2VSiwtIYdFlkT96
NcTV1Ep+EZ8JlqhLv/I+3zWDHu/J9iYPOxZ1iAIAL8fUmth3p3jH5P5dc6qeHgyL3ktzVkuT4g7W
aXlsSmYcXfgGSbMGIdAzj1T+NckCvUbTyTPYcvZSq9wlOoJ1uwxBFo39HhGr3ezKJFiZRiLVqmuD
rFxNRcFklnHIqxkiWSBCI9bRZ6haD8DZeos5huLJehpqatKFtNDpWXHd6fQfVb0gxs2vrTDFUdWW
OFZep8uw8vv6aBUt2WUGIlriouoRY+jJpF6ighTFEeY/Qa32ujYVFEQiqKEH2+kgkiP1HwuCMcz7
wT/aA6nGpCP1KJBC9uIoFlczNBqaQlkCM37IxU/p4Ksz0tg7jHQijFBN8LHZ3Tj6pm5H5vXJX/Rw
kOi77rJ0PepjmQ3nOWz9OENpmjQ2HbXeGARzT/vNpwXQhdVY3BAsOCKrMVzKM2yu7UVPMA3Hssjy
dSr177bf72WWkbY5WWJlO2gITXQpayaO4cpxMu3MQAiQrTtPQNyyzWnHe2qSm5eBt+8Lv9ubNc7m
sY6e8sTJyVwxc+j6qJJBspMOToL0ec8aTds0JkGltM1eo89hzee8rvGPuPCwEedGq60Kj0ByRFDa
IR0d3d96MYmBSxefST9md8JpyVa0aNDorCVfeE8rAXmTPznD360t+wFrp88WHomZSR311Q67ncmo
6Fu92NcsoGvXVMMZJCTdw17DPoFAivR8wjNAf3dmX5EHDYoPwMG0GkVMqzn47KD2utj18nmoEGCA
BmvxBo7gxeRAIBUo9o0wSBuZTpqcOVV56VNZ9NfRxDL38RHjzckQgwBuU65ksB9HAvrnEaO1B0fE
Shb7oWYTVhKZwALFclyWSXWi2SCRP77eW3/GckFvyUnFJGm9cZuWDRscG80FEwpJFQsRuVqnbTmQ
o9OIJ4L2gk3eYhZzHV9dviw7Cli8u0todWwT9B4hMT/OE+zvYTcStfDJwe6t6JjPh78RD7QH7+bN
oVwuRXzf7vN9IoR97IdW/KosoLMr1RH9JwgqZ7NdEOCOQDajzz647DWNnE8sDTbaKV+CrUx59M3a
X08mJ0/UfJQSi6l3Tmzg16clVpjT3KUG2w2Lgq3rI2cfL7wZizCWamPT4r+BQmY/IdugcUHC3LDz
NcO7miKDBTiaRjyCaZp9e1kV6XQiVFRzTqrgJ89qOcX+ccpd7gU7SkgDLkX41/LzmO5zxuqV7zsM
kBBx24qINTwPyrIf6hSwrMa2ceVnibl1SKMPYRH9XYoDUEBcF8A0eCQM01fDEw+hcjE1pPuA8/bO
0eLqRNrqs2ngTcWCq1CoAPwDz4s2xasjaZ/2BJOWVbp3bTbPLkAH2hFuF9ZmwDnDzeHaTxmHB3Lf
h4eP77H59h6zRVlidhcD9lsw2mTkNtZvhS2pVWRW0zAOTrUoCr6Jnq0xEaHOdBFoCO9Ke7rLg6n+
pUlHbTqScEkCJNQ0XebbhvjVovetTdxJtpM2vUn238Ep+YPtcx0ZUXfQIhzdf1Vc/lev/qxebdD4
++1Bv1FO07pul//gAf2jWv3Xz/2rWu37XwydpsYy2yw1YZdf+S/ZdGB8+atIbVIT+leZepmq/q2P
1r9gCSHJKDABZbie4/+dsrTrv14FKKWA/GHycC0roMLKB/m90ERsEbouSBgHQe/6zItJo9HM1uzD
WUiOSl2iY6x1OACaRrdsL+qJvIaBBFkMxNX0dY6Wg00Vtya6wBx6wCowaCGFeUQKeJPaRO7ChHgk
z6aZzVWb0Zo5iVJv6jdlK0mihEJ4FnikZy9H+ghwKkbb8yEpyd7JfDreNfDAbZNYNLcyGnrX9UJa
bbIIY7ii7U0WJOk5VkK694AkpXLGpZ9XjuUpHxMvJeQ3+QTBbt6yJuWcmTTrMPVTZiD9sTXqhQVa
1765MdiKa0d/UcKSdovd7XmIST/eqsDTzDt9QCq2EX08NhlZlJrzmBAxTFpCoIIuOak6Yt+tlaI6
oC5r08ML5MWkMJzPNOV9Ip4nI76GLuoihsxFbWMvF+x9zHbo9LWWAJ86GPbyJ2OCP7yHscmJg0Fw
4q5iLU+xhRGslZO73nrx2lA+GkkOx64BcAtlYEQbgKU0/o6gJ74YvKnaoCYoIKh7U43ePa79h7kf
O21TGmrcqLL2dr07Q5NQ46rSh+aHk9XDuednehvmemztC9cyOLhRoVMkpzwAhAj8oNiJRuhndNMK
ykNb2Qx+hhXOrU8aobY1reVL0OEmA0Z6Ousa6RbaFERXAxEsX3Pp5A96gtPdK8oktLC60ibPnZ9a
idbEbztKWgFilDLQiKsujRTAemA9Zg57QwVmZI3wqTykQdkd7Yjtg2EU1wmb26thRO2DOBtOG+eA
nWYo99hWJVHz0y2ZXcAltCBovzsVgeFiEf6PlpUecrxFG1114sSDeL9ppS1Ckg6Kr9XglpztjWQX
j1Xww43zJU0bKuHloLn1UzywfcA+OunnweTPyYrwHe2IwpqfmvRSv2pagmRRNc+IfYvbTJPmI0lv
Mg5NO/+RstreuT4vFa1Ze4uXzV4ynwf6JaM4NJb6GWEHfJqpmmwCCch8NSRx99TM7SabUyCribJX
uVT08RPnouD8t7WI3hMsWlG1b2I7RyJouGdR5RF2Yfb+ueGVitqC6g4BKr8Dq0gQ9nbV3rZ9FV9Y
yiF72xLWiUoIuilwce9FLB3M7Qki0EFmD3WZZI880WI3jr110ldzse/LUp7n+DB/SE6zSzRH7B3T
xpova6cbTkXH3kek0hhWkfS96ynrRMHB2WJascb0zKcoeBXMusuuildiX4xNhIjZT9Nj6cbWRe/3
8BQbK70nIWokfw1v95nMh/SsQ8V7SxKiusHAJY9WTj1IG9PgEdduxkHV7U6glePvGnsvAyrvzebW
EIkA4h5EB5ycaocPLF7rWeAjlhycX85A3QFe6XQ/ZiQXxwFhKbkUB8Knz0gzKNcU/vSVChD8YoQ4
mIE8mRySwqLAWpHP1T/3pTJXVg5pSkfxvSJphQK20RJVm5beloRjjJyjW3+XkdOf6LVKt4XN+c4t
bXWVVU7NrsKf9lXTW1cRGuCHnlLgDycyhituSHQxVrK/n73JWKp1Ys170q0rMWZ7hZxjJ+3Mpc7b
V/lXaATFjsfO26ItNnwvl8+W5na72RdjC45StzbYx+wVVpju0jMGdqsEfMDCNwnG8lvH/DWbKIhW
uhv1DGWOhjCabuWYD2fUyy/l0AXnZmXGD/i8i91M0OV2tCZtWOlENp+5aa6fBV0enGuVMK+I2+xZ
KKCdnVbVUiMrxoui7hGpGLyox76POcbaAce6SHXjIc2N+CirjEQb36Wq2ZOW1/8/9s5jSW4sy7a/
0tZz0KAv0PbeGwBwGe7hoQUnsGCQhBYXGvj6t8BKVlF0Z3bNc1CWVskMergCzt1n77UlvT/C4FKD
3HOl2FZ61KWp3dtzYek4lhVKMqQ9v8fpSCMErXdN4vVtmu5bNMBPmU1yT01pXpoydxPKSv+Y9kNy
yFsr30l4Hw9ak7Z3EUUA13oHf1np5UIvzpzJx7bs3evJEst5QNx6q6te5Y6mjXd5UsnI49sjTuU4
0k6vVEC3s0giHZbWeFSiYtiFrQaPo2uMow6pf+skUj6NSGI3kzWHwWwOy85IpviWO1v9art99cnp
SvF1TjJMo3ZHVbHrRp9Hmik3ZrLAiUIgHBEprmaaKAK23p1PxyNdWK7SKgeHgoTRI04yvNGfpuX+
oI9GTnBJSY8rzu0Jjkq3qURdHcgXJ7SH22n2lVYYuSWhLJ/xGVKwY1ZR8cmIImdX4mU691roXA0O
5RT5tDSH2HUYwDMEn1nn/ublZpdfd6aKku4U7TnTKLLrIQgBqVOQmzqSMWAirOsxF8QLhrJ/JufL
AqbGyO63pjI5XmuM/S3pEOe0UB73Bc/16nHpE27XrGkiCgU75SGOLfuVIxGXngxinle1MEDXizZQ
rGUJwV2oTnURWWlcE+UHTgruGm9mPmt0UVrOTtDkuX4mxgQ5xlWQjDRwVYg7zhvF3zAPEuON4z+2
4Ki07p0oomNOnYzT2Lkml8FZvyGErPpRWJ7XN/AoqQzYYeREoiqTwE2lfkbXo99T54TQxGV1UwGF
fxRON1BZpORbKSuL1vS0xGJu09Bqc3Mk9wPLtDLqw7yo7a2wIvOdVnR6vLSOxpx+HNx7zcLpW+LG
36pxoz2wkYpNv6B+7SYLJVVA+jC5FH+WAis8N1lSTCcnbEbedirnzhjbz51pT0e3052NlijyC+on
DarKPLr7sJNiLxRwXm3ezn4Zzu1NveQ1nLda7jnL6fsJXIe/WOjv47i4yy7UGvHMLKA/TIabogZh
vvgK2b9/LSrH2oZZ/WLJXGwwN98aOnVvPD/SPRiNnRbVaEyA43cpYlndKAe71Fv68Uy7WRNVcnlP
sDuxZE/C8aj3U2BV3N7A5ER8NM12W6SZdRMym241yEpXvZ2Z6XZ0GpEGBrjP1J+4CF8bUS8DNhtP
pEOLyzBCtPDDRTV33O/K7cB5nrWMMm+VRBN7vcqdCx41yDuqSF4Z0OzWV1LKfeUc7ntSPnhaM8zb
Qmu07IBLV/P5ZOc3I3DsmJXLlFpUNNKzWg7tDFswG+/spsFVjOfuYKtzeekyOfI9MeyGD4crPjP4
xhuOZfouU7mswMpgmKY7biq9TlfH+0HNo0c1q/JHU2cGpGdlMX0rlPJSZ517tWQrSzmywoMq6h4R
Qk0N1csq7mCoiuGBA2yzYIs20mPaua70wOYmPSOmW+0LqUftF4NdYOui63ez5hB2ls4pHCioJxDZ
0LkSy1tbaY2zaTbztSsbLSB4xfkSb/kxLsdlEzH4vyy2c5XiNo5sVNBeT65LIiU8S/NYZEL7mHC6
9vDG5T6dc7S+iMJ+0ZZBP8xQPgmQxEYge1pFa2N5a+L5EwrCrVOD2HDjwQ7wsuHnlolK5U057lRC
2H6G0D1xRLhKcq3Y5FCYeFuMbY9G5ru0bQYG2R2PgqnLYCbGubXMV601qcQZKJeJsizHru40fl3k
vDDF6Hp5gfzsGAahO8JdxyiWxrbsnW0ckTZzkuESz6b+ZDRlnvnORIaQvECzxc5Il5wyLWhPvREs
1dxRClfshIP+tCSp8Tor+oR/fKl9Ggl3bmiJy2THmV/bZXYu+fi9KaAxdGGFD0XX2vuaPdjR0luV
0q88CYZoNP3FabjNtXFySEC/bue2W/waR6Y/m/3osauNrksl586epfPFUnlyQHeo9OwKzgl10/l2
Lf6KsPurMoJ7Q4euswZ3gR9wPvz5YBiHJlbH3kkOKTQqRrhJhMdmcbhKWz0NnvRbynfgB07JLVvN
gh+OzP8LE9P64Da4McAHFlHlX/tSlqRs7Hmpk4M2Vc37ksJVqpM8Zu3hZnd//lC/+jl4KOLG/G89
/TrkhH9+nolMUnuKCx6q1mW54TtCCWA5R9WXP3+c383MPJBJvpFDv4q981f4DmWvswmoPTr0hEG3
bCLNg91P+iYvk+5GNhlmysGN1YQ3vXgjEMiJelyi+AK/dD1chzG/3Z//Sr+/xQIODctxaA+caX91
5vYqeaaOU8ZBTuVyVotm3hnpGu806bHEkB7FzTsrQd5nein/Ie/9rR/9pX4kHPeHt+l3/agqIfL8
HLnXvv3MH9oRwtEHdEObiPxqQGJ98U/tCM36gwr4RzXsVWrHY/NPCcl0PwDx5490mEwW6Cc+DH9I
SiZB/dV1LKBPQiO3WYX8v//zPv1X9IWpBSMsQuEv//9H0z5h/Z+1Y9WyUc9X9JsBgRnDz/qN+8G7
VC9VpofhHF9EXbuanysFYaIx1i3fkvhn9wKaBgWmWRSz1k4MUp462j6xmPhzG9IyiXpS6LXvqLGc
DvEii5LxT9jvC9GITVEmNAqZRT2fKpk1+XMCCPFUtYv6OTWiyfW0nvITD3O1mINCGQZjR09b9Si6
TugH+rOH4TgZSTOeG67QG4jN3IhZ/VFKONvZueYy4Wt92HnWrJwge9QJHiKHatm0XPRAzs3Hodfp
ltbj/GAOE8fBGdzRFwznPb0/KzHFdfjCblCeLPJddpycQRaNVBT3Yq9ATTwMVZHWHkfEiUylstMJ
ZwWV7j6PJZmdWKE82y8iKl69eV7S58lqa59ocR30OJRjV0MKSBemEy0YM8TdoK/ylEMeNcgWc2TJ
pYIhp2m5aYUZtB7eeV5ldem1G4IJFknRpb1p6zG1r0ZMse+8IvNVxoY1bB6guS6HrjFbxbwSTTRl
G0AzHqq7PdW7xsF6viFONZ6r1MyTNRnEuK2p5dbmnDmwzzTjuDP2kFppA5/IFWMsEVeIT2XjLr7W
AiZAgIqzPo1ZbUTNpA8Hrcg0d2Dmh0Rq05+hAfTODpGjCFEHNYvg18HQtbu2BUGQAwSaPrulqNOv
bqq1XyG8cOK51kuAcNo9uxNta3eJwMJfi1C81GPer2deGvBGJoKjXfY1L1SThZBr8j49JKZbGlSF
ZLfkFpuNSipzreQbLy0MdG/ds/CxnLIqmPGIY9DSAIqlGYnBSF22S0JhZFbFFy3BG9/ZvZmQisr1
IHE5D9D52kVHx+mECbyEV9vXKandoxINlHjAFToAjmq2jNjtW6XX+bveSc3gBt/aWGHkKi45oZN7
UUcODFC4qx1b0lKeaUQ580ySanuz7D+SQxk6f6lM62ZluVrMJnUEhtBUr/DXFFtcbMpuMKiLFTzc
GWmv3mmLNt2WhNfB4WROSpFpKDAxOVh2qAjLrphPJTtY5MnAyezyMIyqdZ3gYdC9qcvNk+2ky7Fk
xPZgYHPo6uM3fscUhbXAgpdH13bcMnT3pn0iHdfCLMzCj2SZXLiWrLPq1DA3GX3ER6LI9WPaLtdW
Kazb9ZN9QeRUA6EamNWkRqZPzF5MBom+d/oF1/ZmWs+NWv1aQem9VFYWvUR1slw10gRoObBabHO7
9ubEjnZpOmS7MMEDGMrVg4STZlfbjXsfgVPwbFawJycTYBHUS2mkEsBCaJ9IC1lMGlKh2bIdny1J
Ep1U6DSepsTQXykzROfp56Xi3pyrxh1EqR5xqDW+Knj6qPbl1dhmS9odcEa9Q6Nz/SZB1guUfpau
lw22eV8bI8lPXQzVu+nM0YNFlkhFPG+sT13BKrB025a/o1YOaHI6PrqaXWk/5IdRtavjyjOhlCJN
N+EA+MAoI2c/WYBLx7ocHK/HwLklY0tzuei75Epz4/6BM2bm57w+D+0kb/lYV3eOPp9cAvm+lYXu
XhFxjUnBkOLoNErisnjMnc805sY3bu4kuJSr8jO5Q5e+45ki0rpgb7iZK5N0o6odQju968jdHWYM
EUHGp/teU/B5cgqcdeQDI/THbnl01FQj/GpFwhNCYq/JB67svWp8pDUZHx35xGAaKcPCPGNbr2yB
3cDAFHVXTW7im6IZn7MYQpplpNVZz2tKJQYxvStTOWxAQXRfowwOZ2bJhRrmuN1NBNte9HIpLouW
uJeBBuObmaLGrZZH3Y3eNPUV/iP1nrPekiEoUbCwrao22lDuqL45pOUDk2qZOxahuCVnDjF+nPaK
R/Nv9HVaUC/LoRSvht4tSkD/FYY6Ljl+zILO9khej0FZceV3RnqGhTPYZ10ukc830uCUp+mPkURR
dEYrPlZuU99IGkQDCBQDr6wbz18IU3b38GJlyjYyjINWnQmxxtra0TpJeBga56ulmefeN3X5pSgS
Y8O47HqGpVdnoN2prxiyOS1lNd7mlHgjHLlnOcCW9sScxOHBIJNwjlVNBpou0495O8BPAWhxFrUz
36uj1qKN2bF7Z7pTtx8c1LpqChPUmNBcW5AT9dIMdfZcoNs8R07Z3JR9Hj7VWZhc9RO9oDHbiket
of4b9Hm6m5th3oTwLRAayzYOwA+oiDIcg7tDmS9DjauyfzQhCs1kwtsyUBCFfNh01UaqsXoj2YAY
G+GE1bGkAw57XDbOV1Y6Fxnbd9LWTmUavI7d+GJOwvKsIbZ381Rwck9luBy1RLPf8UOoil+FZXIT
dfHo26nqPs+L1e5Vc+FG75RqT54uagmfUpJyEmz6HkIxNJGngCGhIzV0EpOWbfJCkvJZ1gdwgr5N
fH8Px381HJPg+dPh+PrLp+atzX6ejv/xQ39Mx671ATMPKR+Tgx0JofXv+2Oz+m1wtpiZbdKbVH/+
a79qGgzHuIAgCLNbdb4F774Px+q/MwxDVv1lGEbeZNakZYC7Fp/U3/FqvQJwhQp7A+LTEJ+XrIGH
RZczEfi5PA0iMWd2DskQxkh1Cp2DWZKND5bT2Id26cL7vHDCxSv59c+NltoXRDb7NKWsh70uV2pf
b3PGKd1olG25JP2L2RbFdeNQExkMuttv3c5JrvXJMbgyNlHn1cOiA+CIW98C2XPdRYWFR5wUsjo4
xU2WqeVNB8/wDniAnnqgJrKnhjLdo6k0Tu9NjV2+sMoIsSjFiu5Jp3LvcgoL7hq9Y72VLQcKcacd
Glt0Y0trucPv2tyhT4VbBET7soTdtFFGgyQ2wCd/Iqbo44+fNmZsomEkrNwe+iSd3oQoYDi0FV3M
5mJPN5iU2hsKHONnWWT97HNBqQMjGvStGwumP0vGd9ZkU6WsmrSsK2o5nYDMcJeX7SNKC9F+BlDB
AMFE6atGvTyUXZ/5qjZ9yqapaT1jyLgIKENykkkJl6GsrfZjUi6MACs05zEnAHjtjEO8Vbp4OTYF
J30vZuYP8sERPqQfnJwp2aQb3QU4puTRZczSdCvSKQuWGMxHSzRir44V40RM+WypaDhLtMKGhFeM
8z1Xxh4Ek5v5HXLxhYB+u58RJc5CquOJC+K8R1gw3tiEV8fU1bp7DDT5xGVQyTalXndUscW6cyi4
JJ0XTapbqQklKMO8vMWxbNx3s9m9ktPNv84IUA/60CckGqfyUrSWcm0kYktcvXvhtapnH1HA5ZLr
FC9GkwxbtMMyKLlWs0POlh1DobJRjGb6LGFKXBCwq1M6dZOPKRKHNDyyiG0G69d3w0j7xpeNJmNP
WYwSXS+Ps43JdHFbtoNKKsmV3WamQmfl3wxbpyWNSgDmbdAH56pkdbMj+lNfm40W+X2pFoziSw9j
Opq2k0ZAZkMTcnqqIa+Dja8dKBs2GJYySm9U2hn5TEXLJUNXr7GPhsq7UxlO4YVRq7meHO188pCF
+qsysQXXrzg+JpwrPZLQaZAqufWSaAW0rSmdTrabqZvYbPsz8VDYI1Uth9tGiZZXmXNYQY6sp6va
SqIHlyXIxWHXz7Ep2g2DKG8Ste3uWLjpm8wyOqT0Acorn8lSeFYl+8WLu8kK7LYT8IfHUhlJB4JU
MdI0ZPeoNQdr5ubsOVJDN2UC4JSLkF48cRmpmWtY35aRVDdDX1ibRKlhmMQaaiqbXOo7ZOJsEF7l
pYiK6NLEph7Y0jY+5kmONMx3e3puwxjL6eT0871tZ0bkY96kuSjV4j3zZXHsl4FlewGNJfQHRVrD
tmQVfiF9o8EctwgvXCto909CK1kUCbsKa9+UMuRKkrDdWIrqM4QddZ1Ri+lsLKLgLp9ZVLenVMw9
RUOLLy6lNSJEMqDHz0i0FNtwiq1+O01ywcILM+UWIIT23LRh2fsR54FabnMbJPB01nCxTXgijKhA
VtsymUSFC6V9th0C+ipez/uwnfXZfoxEAYyCdvh+2FeSxEt5XGq9VRa/gzQy1YE56Nl436RT5Lyb
EefFksxOro7WYzGkI2BQp7aUbEtbVpd+npE5tAxXhNY03LhIuv49B/zVHMBkjlvufw4FX9ht/eSu
+scPfHdXqR+45a5aF3bTVSBDofpjBgBKSRKXBpJ/pXq/m6wI/IKJJLeIBRf1+Zuu9t105XxYb+Dk
0Gl+5scRz35RxP5MIfvNCIvbltooy6J0x9H03wSycCRlE5eWdUA/qsNAT5cMP0sdHpkfBp/jU/vs
GinGpgbzEz6d8OjkJGZIPUyPVgktElZt+8wpuaUigxTED6/kf6O9/6oK89vpQNRpvLNQGe1f6Qhu
7zShNrrmIR3M6o1eee69alyeym/mKpnk884lu+fTGYsV7M8fm5nr53kJ3geqIWl/hjfhEOlcf7sf
xEOkM3iZfSIPYRS+FDIESjb2iXteDdh2YNeWOCGvlzYvky2uJtNNHjWgkR+nhWog0bfwleplNo5R
DtU+I9+163KSPptGVjY9ug43Ngwi1iEci+6k1QaWSbU2vaXB/pySotJ8E+PvJdZn8gFYJTSfBJak
cRIVPej7hYsW2GBFksexKRknsfbKyYeYIBw+b2md6kq05rJpADfcxfC8wSuZJavwzoAwz4nPjX03
JE9mJKb6rDQNva6ZeOjZteegpCSmU2HX5TWbxmijxCuGpqmMYT/DaPAzbp9eyhZ69hYxDqRDQhpV
6xhPVaFP80vJTp6bEGLRyRrTMLCbuXumUnOdq9QcFJGqxaunhhruvWNk83aMc3s3uXoCfUsfW45l
urxb2U+3Kq29WpByQ3nNK9UG8iLUJnBgqG3GnnlgOxiTw/Wbr9LdRP8oUR4p6SYkJtc9aH0VE18T
Y39YrWNRAFG1uyNF7cS+ZoxIMgnO4y0sOxjAZdjB5vQsGyjcxowW46qkAmb0oijRyYaA9PGIJ5q8
rali7q0BKDAuBBvbh2W9UHzubLAKlDcZ9vItWFcUot5ifjCbjtBIpJJ2VNO02TbdaN2QIVR2i+5E
nyXw/W2mJozHwxDwTXUPFDMVd4s+DwaUxj49kmVLA8fqxFssunq/FOqycfO6289JUy3bDi7N4omU
G4ovB3MiTynLdocpQENWcFjBO1r4ZKQrWmiM15WwsOIv5qgOF63SJsvDI1R8AX+RVUQMMItLKykL
zCYRjQDzsFjYkUVjpwHfvfs4UlLjus+S3mKICQt7vNeaIplqTwoigX4IJzXy0yksNbIwXfa5TKF1
MFY26Y6gxvgZRmKheTTIcRj26rIe1DPKb5O8DQmI971bAsa4tC1rnqVfjAPaVjq8QJzGSDwjJ7zR
A4z5IXT7qeFbQf7tncBAmgeNS+2Kb3eVmWwIwpXKpgqd+TzMGiXdrSo6bdMPcHLuZ4P9155wDtZS
JSxXUGDZFFHQ9HFUf4QKysiVkYLEBEIJxtqukqn7BToct4KuPDXxmNSBhGz31lYwWVYQCx/1Sa0O
wDizO6Ts9WKIedDL2B5e0qXH3NNX0mVYdHm0Zn1upH+t+yZctBEwWxuuwBSzfaZaL2VQSwZ+eypf
l72spmWfVGMNX8yqXkfOUWBOrQH+WDzyRd60aj8pXq9O/SdKunr1nCaNhSswBALq1zR6vEF6dImw
KPmy/XYpd3nmrAPQ+jdd6rBiy5RuuJ4SfXnKW0PByZGNxoJEOYXkN5eAO4E2v1l9DwHs6AyJyj+y
yHVNPkfYSc3Uq7RlHF7KaMqTFoOdVb71c1fw0cExSFJlsa9lq/EbA66qlO2IGJiuc169k5wZLoBh
yS7ZVaLTS6mlE+w0evfMquKLlSA8XxoKrAof6HBlkRsbhgPemU4HL9vFxalQMGFwSVxo89E5bRyA
WTrDtSmZkqEPWWEflG0jPmIAGmfOAk3m+nm0lFpQOfasUmM6O1QTSTG+ViiF17E9uxjcbLqTQ0fF
F8maYZONbfWp1bpHYxrtwwACz9rRTDfe0nht5IGSmeGwc+BBmp7mJBgp9YrR0bTScKuxkT7HxhCu
mT1O2XE+Ng961k82PNveereGEgPiYGjxthrZcugVs1+uWdPJzNPqiuN6fOrFwpkQO2N+mCTz3saZ
Gu2KgCB2SrhxDO1tqDxk3GfogTVcAkyuzCsM0oXQ0azalkG30jlCz50o5105GjNXv8FOm4DreORb
kWVup5ALflsY7fPfg+M3OvlfDY4GbukfRo7ftqvXX4a3zz/LR//4ke/LVY3lqmGi16hIUd+oL99H
R9b2/9qm6ghGwhAMiuba0bB2EH2fFS3+iO4CTjLsX79pSf/OrPjrQMQqVawPw6KePAw2kV/8CXFn
TgMFHMZZhK14mkfTQmbXIOlaS64Gc0zaP5jq6oiLQmpcFeSwURdmnxGu3q6nYv5khWqvv3BTzK4r
kTfxlZxYCfl6LTlv9qizT8ZgDi9dRnqyi2YOovWsc5AfHHSUuku7AENLSS58nLU7YJUgy4dwuMC9
hENJcn1dHC2NWDyJEW2bAPHaiyYFwt1kJMtFPXc7UEt15dUxSogfRRUSP1HE6cacZ0Gr5YRZfo9v
YulBZKdAEXrsaVznsuyzxCd2SSJrKPALF9MlBIYIw5gqEDUo6gJLOQCATByquTHZyWk9m0oOefyp
0Vq1fuydaMaZbsn5EHF3SYOimCec/vyC0JnDBZQDJ8DCuNWdurp1zTS6W9KMMk6oqHUq8i4Y4wJV
OGwrorZjI/aFm0MkA+YAgi1B8LhBFsuQqs1m6uqzkemP5HA6sdTY59Wqk/tQs5J+V4R6ZIgd/pkM
+F+TqIsaTGnRlKqflc50bYiloLuL3YFyMFutAntQRzLGowvUpSyzTeJAFueUXudma9wNGTNnwxIe
T5OVhMN0nTGEuCFtHEnjYhmKmmLLeRlqXr+S0LjeKHEKzVCblS3rHI1gskXDBOtidkuiAwmrDHHA
vEfcH3zkqIVQR+I8DKTZDusHh/siZEgLH/eUEqfPmEHy4dh1fV+r19pcpJ3RcJdtQZGDxxgZJ7WX
iHFeX145lc9l87kbwZcXnpUtSx7e/n3B+19e8FySpP/zSfn6y/gf+zdg53HSfPnpyGzAo+JfvLXd
//1PRagfSDyiHprM+FxB/zguC/0Dx1QuY0RlDUwoQLD+eVxGaOfiRC6HzCp6+3rI/q6Z6x84P/Kf
GwbgP5qT/q0Oh18NWhiT+IvYla6XVAfx/ucToQmdjxALH79sdVQYC7tO3Y6efnhR/ptDL0+x/inv
uD6IyyV/pYfxj1XG/+HYCbZBqV2Xfh28ztKbRLsEsRiEj8+/2/z5Q3Fr+O2hTF4WYZmqUAkf//xQ
FYwXmUbGQiVp0nlJnrBy1w3Ct+vGNI+Sbl9ojbKbFsv0XCL7f/Hwv72cSA4wyIiQrT2sRM9+fng9
x8M3cs7bp+X4oBfi2cGU/OfPcP0rfnox14ewsCe57DwgQa3Bxx9eTA61cw+JXe4tbXyYLOOJEykl
x7omMKLIL3/+YHTH//5wJmd+dj0m/TXkRX9+OEL+OJ5Zmu8J1sgjmRqNZL+rFMfMQrbMB/PR/EYA
MKNvNACjSgsiky6UAOjc3PPYMbAR1SPk4Bh+yaEfBXQB5mZXIlWv1AGUSQ6TutSgEdCVQy7f1Q9g
641PejruUC47bPXrVN90qv40t269pp/6gkkPg3osexbZcWYExLqnpxmrzQmHwhhR7isa1qB03z7Y
eI2fk1lUnls05EGiyrpYXZnd2fBuvcFsCvou8IH2A0cchM2QUbqn3VG15Hbol+WA9HruU2WgZ7P4
aor8rkrMd5w5t12DmXU0neJYq9PHiCwJD5HaG7aZhVegMwVZvcgdvGbSF4zoVpuOX7BryINI4wsd
rwqWFuwxpl70G3YX9vU0sbTBOh0euac9CUULjymnNJ/9bI3/ePjCYtkFZ9MmwaylKTk4GT10tpn7
vcPCxR0i4M8RXt0xHPYEr8JNqk7xGRuPD3TWg74zj1cWgblsw+68m1cRN3IJhaU9CMtKuA9SgOSM
Gb58ig4AV3PEV6/KWsMBhHrQ2I9mKZTnOBuaC7R2/h5nmvQHes2xGjVJv2eKRBMhO1vwrlrxVVjI
5lzlqrXRS0l16ujyESlkeiOravZTGlk28Nb1Ladl9QmoLPnuAYuTEid6/9onqmQzoc7aSVlE9JDE
OBBgu2vwIAoziCUtWd6YIDEswDZOYRg3t/XCtrxo2lPozsYrbvbuwewNOriVWDtrk2Hvi5LPglzs
ZNt35bQrC+M1xiOCTy3po20qjGlvwpy/VaE+7EhjN+clUqqbFQOjt/18JsJWQ5uuc3XbjNTQVLbF
RoboFHuwyUp2jWv2VzjvIc8tsX2TiHYbhkbFYqQT2ipDEJrJ4gM/9kx3MpyocJ0zx9t6zigtZwhT
hhQURlEOV9iaMy+JAWMOfTTeKuGo7XQjoe9OBS8wF515sOpWXs00O+WeGlnVpZi5b/CJxq3oKWGk
3iJgzG8t4QE/50tzGqJUueoiWycZD6nbzjng0ntAOQIxCIEQIHm0KDPgi7uky/xKn8JtCCH+OClO
+OpkHVWnTkQrXxiOVxN+GV9UPdt+IplgjNSQ736heDAHWS+GPTs0K8M5YefjkSiUdprg727DFZpE
eXTKhi0pA1vEb0ZoPLvaMpO27tS7ZJrVvT4YHwXvK4jb6B6UM8dRwSttJLDFzYrESJg16GJKF4Tj
kAXS0RBMlvSstLK+xZeQB6VcPieRw4kxVjP0xTAaDqES4SxS1Ntp7rfdVEX7VCFWVbn1uFsgwBBN
seVjoymi4PI0KjR3NXCgiKO8tUOOHhnX9qadthCrjAfLql2/pDqiPJRiaG96pTbeuG47Bxivxg5Z
kKXcupmK4553yKL48DrMM877RljPj5Xm5CcuSAt2bJe5WLdemwq5UHcdxRuxY/iI1zoGlfiEFrqL
uQF4xYBUgIiH9JIXWnndFs4hH/THrCBTp4da6UfED8ASYZ3BqhiEmeKcozCjU5ZCiEW2G9HTgNSr
Zs15wBguNYttF04V3z0uCfYlmVnIubaWH0CRNXvDYZFExfH4UrFTxjVGgYGnElmZ/dzmC+StWVNs
g0r+rI1SxdGxmLfGktoECRB9tbxIW4/qJmMn8rjb2OQ7+J7Y02cODMolkyWekLYEPiXSJwsS0X52
SSex1sx7XzMnkxMBV4/ckRy6FmGeciMZEYnrZWC56ih7HNjohFK8sxRgC7+iogMZWunBSR1Bd/ek
7UorKTaNbs6+GOZkT/WuvsEPGe9J0wIfmXprb3WWdbETDUaFEkUfHWsDjGTe5XPMyz/E0yPCPV0L
JhFHXqT8wXAIsFjwdzDwd5l+b0p7Y0NUee7IR3+cBlhZdmMvz21pBCDJRsD3ddNc91rdbbOCbuhu
FunezIA95RT/BJZRfS2zVkftbbItydP2wP1xPAypwTVDfoPndP9A6egrVufbrf7vddhfqBqGzXjz
w1T0m6rx/KXt/uMpaaD4JT+JG3/85PchX3wQOnRONlxr3bC5Lle+78UY2S2+r8CWv6keP8AHTI4G
xmonB1aKLdJeYwLftQ7xQWNoRgqBl0pbO2abf0PrwIj+6yQHU5Ml28oLZ39n/ErjiGZzzMs0ig9t
QRFH5ZSI4Pga2iuDOp+A7CHW3qw38ANrijcXETeTZEowJWrjPosbBVNk2Au0fre5R35X6KbK3aeE
So4d8db1mty76zeJmYkldJeRIIutQxsuotn2aR9Sb6HgdmbstlCXWeHboLjmLKB5adrL0DyWdBuw
kZkj4GfIAo9YP6H/D1YT+q6dUjQwPmltHoLfZtX8uHTD4vOU5m0yKGrQIf/eRmOlHYF3wHJjQILm
gWd4WM3a8s6i5+jEj1Cv0KgCp2yl3CZhnbZBzJF73xgUcSzjXHpTa6jPS9MMV2TB5gcu0cZ2btp4
9Z2QCXaX9ZnnfE83emFTs6Cl+dYWiJ4Y8ubiPoota6sbU+2nLX+M90e7wn37WGWV5UVON5wdc946
w/9n77y24zbSLfwq8wLwQg63jdCJ3QyiKEo3WBQlIudQBTz9+UDb50i2jz1zP3PjWbYospuNqj/s
/e0StykCvSChFGZKmZnjh4KZyB3TAwpUAMQIIOze1FhxQbtCMaqsgTcRWu86M3kW7QxlYenKgJ+5
YBwzooRuqKt0tN3oF4xPUwE7WMvSG8dc9L02pbeJu85jwOrNLAOH+4hpLqZ3GFKreTOScE/+TY1K
3LXXcRdX44Fw7vGjCWIr3yED1kJl1oGu5Rvlqh9qi9+HNd2srn4Yc/VzluuMu3gtIXC3p7he1BNb
h49LseAow7//hTJpOUEcQw29uGlgFdzy2mgFmM+Sh8EkjSSYnaa8oBHoroAMsC56ZZU6yGEb+zaZ
BvuuMLjKFDrHz3Ef6/dL1+ShldjyBjPT91Enpx5r0WpjSs6SuxWq6El6IAZym7QTZFM3pV1wX2p2
HEy1Et9rxvicADTw2UIVxxS5R3IWo1rO99JLmu6lx7f6RRXd9Jbls3ZvV8TysrMjqxTVf0DJNN0w
iO5sf5wr3jLRVv1l0tUvQmKcBE+ghLpQv5t19cURohkoguqOs9ycdmVmqLdE7WhDgC3I/YycdXpc
FcANOYhP1Nkx995aTRPxyOZk5VFsNyh7SrzRX9JkbdRAW6asDQcFtBmRbvgIVn7LoeWQfZNtsp97
UJmw7NB13rQdMwZfagu8iFa/E5b2eR28z2pP8qsKALZ3VHi7np1RxZhO2vV7zJf6XqV6/ES4FAHQ
7XdVn2JWDU7Zhj2ThINVzrN7m5YsTEhzzPw8tfVDwpnzwN/AktUY0iuWwzOzAHGUWl1x+9tmKv0p
gcZ6GbxhTfZuLHskR337uUJRMz30XIf8SENELRbfzVPdoNUv2gs7w5n715bRpHr7xTRSQsnWubuH
fOlWhynWUKIgrMnPhYExHfQg2podyysL46IRh47RpMcU/0LYtYj8bUdRAq213U+0fYu1G9dzrcJc
SsYh3WNyJgnDhs5pxcQieeoionrzeLAJKp7ptrG95J040xdFZk2Ds0UPTrj8TYZ2fW7dpwTwhK1d
QJ5gtumDpqN4odk55YWxBg3zvD1bscyftSq5iNkixGTK1/Wxoz06WphGLxIHPvFbQTqVZzYtSVCV
jCXxnDZuKBWjAgZ6hvvxrMeSzXE/6Ee5xmto8afOpaU2F+099tzCDt7vuqbT1cDajMXHwp5dTqq+
u4egZzy6Fgtj2waZkVrgL/yFzf4+ViBcQJcris/rFmSD0pdm0dSg2/XzF8pD6FzzlEoiCbw+ImUY
Kt06X8s1Wd6mFKhWOjtOlOK9LolUaCc2bsOrSTG91fdooVJ7W1Pp6nSMq6X0m2br1svpCxcLPJix
nA/1iv5xt6UorLuxFcL20V6Pr3rNbRM6qBhvaJa8aE60DwnWyoOhVOo5U52W9trN90ixq126EoxJ
6OFO44INafUWwjaV+aAzED6qi6Oxa6X7soUpQ2jb6tke2d+DC3IRHKs62ynNO8vayUKplw+xvVI0
Dgmm8NajjYj77G3KlmlLIMIthdrJ9IU2l4Fn6N2x8zSkdjl0kwDL+13PbEZppE5MEI/oJW3BXWUq
yWMFwV7+shZeYOmZdkKdGLNH7M6yqjp2DHL4ZjW99JOqJTGHLfLNaBjERk5meuxX76vrjdUxsfpv
nUcrMxXiK1i1KVS1hZ3wxHWj9enRhVV1mERpBFXsXmc4LSO16NWo9BqdxWzdCyI6o14ZrsmSP0zq
oNyLNL+TvK+nWFqYjtXyip5rjaRdoPVjY22ppOUMdmStAwJ+qJQ4BuZp3Mzby0ezWNByTLyvDx0r
T5st/7iQejGoSRPq3Jz9Ts8kegTkkgsZWiQtLirdgLsi/Iu9dv1QYYNQnsWA4AIujeOuQWZBpVWZ
yLMCgd5SlmbI3ltbDigBP1jvO/z1fZ8/FKV5nQsNqUdjacZOpy1tEGX01fflXRKgTmt3i9leIYgZ
0cMno53kp6pR5cnZZAXTJjDoFkWgNagcafvaUswnxiSCo78EckQPhzxhEypoFSemWyj2C/a0nBEX
goZZ9Sa46JvMwV2n7FSp1RAgxwmZjYpoeZdFQG7cD5tUYljcDrN9p0XGu5KighawKzqDN6hYSBJJ
1SR5Mpe4DZy8GvHIFeAdvcowD9m7WkNdrWknmkkTO263VWzOJOPcY2FPwxHZHgYVfZk8d8fNpUbW
sDEB3CXF1T848FrXgoDFhbB3srJgZk9H8EHTGd2oclTehSYqS61ixyrPu9UsWCdYx9cui3B/EJ3o
MtwLUmOyAwAd6ueBHDnSUnI1v3fTvnsgIo7u1bNhsTTIx/YACGREHop9wIiOQKYr5IxYZumdzS6G
hqaEIRfEm66mepfYlJvaZkXCE9mDtTdGIFg73Njoclz2vHw9sI1hk+0k2abgUTJMJYZUqqu5bDg9
KqCO3CYbqa65yYCYCOWIGVV8acm06YTad83QUEAZzoCBPnN4ryEjK/sM4uer6RC4shBoUdHgTuy4
y4K54s7rizQUIxlTsJTBpIwAtFFg2ml1C0/CJbOwSKdwtNILFLk28jYBlNikUKTgoYqqDde6H961
UoNVl3uztvsQvYFxct9VVQRLLN+Q+qRfPGruj8henHNspiixtowW9keUZkGcaIl3qZh6+/riPI/b
ZnvZdtx2wra73PbeOuDPY68va+9DbLE/G605CxCnLahfw+EcKHXvUtK3f9cZDBHJmmkvnKfZKROK
Fi7Mep9nhNqwV/rKiSMiYlI3GNWVuBw8SNFSj8bDpDVGaNkCexFxSWFhZt7ek4wvLTnP59WZxXWB
Uf0wOIxmmINLP7cKHQ9Wm74snZAdWoLGBDvRjPau1do+7HR8dlUj4TBD0QhxxdiRPqvON73W5U1L
RNfV7db2Q7uZKoGsN/kbDrvh0avV8jnRYDwEyHe9E9jc+JShJT2h/Osih8/rWe0Sm1HEKKB5wGrR
V5VvsJLjpDlmGy61o1H747ey0FUQ2QcIiaO5qiOBGm4PTBXelUot3nqleCSkyIgUtQ/HtstZnIKm
yPNqvua4v88cEnPAA8jD4szbwICTzyj6zEfP1ob0+ziPTK1CizIv3a7B90/FQHJUm1GjlCSYUUBh
a0sL21oxf6YizLrJfptHBEZoelNyQMHTX5BoSSMSvdlE/+3//70lHzKDv+v/r+9p7cFL0Yw/tf/o
N7cv/K3990hd33SV2FugTpr6Jlr4rf1/t8aYWMpVncXUz3u+d+P41t8DZFDBojA0+K39N61fKJhV
gz2PTj6bygrwP2j/Tefnzdi2k9pYEyw9dNZjpvbHzRhTq3aABa3frBh7knXPsbmMLDp0lY5suCij
SRxzxVJ+N7tQ63bIddfPJEzbrAEy7TDMrXLDon7ilFCqKKH7Yui7DpcmqQ9pb0wnuLNOANyAc5T+
6gPXKZuiOmHSnLmb0bmyP8xozD/m1C418h0G3FrbNbtqwCBqY0Im5hQOr05sOTq1OTb2eYfmiJ8b
r5uVHIosvdhG1Z/0TaiVdvG94EKXQxOwQ1U317p26AZAoy5OGRIW7JNmMvqcKLHSpPs2sS8Lpryl
EZv73O+NernAV0s41RELzOprqthkvJaDEhI/SJgFkcR7vAPkcyX6fhPPfUJnlodDW2TBShkCXe22
p78NyQAAJaeP5IU7FY+pxWlrVDbfv+Ii5p0yyc10PQJ2puzBSUDuVZq2EjSue2RuLJu7tOU2G/Pb
fvFUFj3FGqKb13YTQyHA762Bw88yyEDHWyvQ34OILIcTiaWXVGNCQnbjg6dW27jD2XsVOGpzWzwA
ydot7JZ8bM1qoMcqWWU5A8t0eQImt/jzuL0IODjBiIk0AKSb+D23PXPW6Ws1sFWTkrUWxMAzWunF
NzCYN6sD66dsqf+6OgBVouwyBk7IK+2DF3unkS2E7xY6m6o1Vp4WgxBeYlctXJ94YI1Jykg3E4/1
RrUcdZL+Hp0cW/yAwC1wHPBqjGoZnwwK2ZpSNYEWwreyXGjok43bHL996JGX0crWPHcKntg6rnxI
K10wDb3YGQR/Upk4TEuJ9ixxWBR599gM9pMr15tcF84uwSUcKTXRr5q6pnunrV5WK/+Sd6O5z2lH
SIcXsLCYZZ/A1H434X0F44zckM/ENkmmr+Mj4fbJvdfk7ASSYtmioWm2EwpHV2MmNZR0HqN17PRc
+7KAhOc2Hc5SKb6uCx0HR3kb5lm+HKya9IB1rdnScC/7+KK6wEla85Cu1PJkYkhSAvh3FLXPyjCy
8XQkwmMafAqgpduzOTDDBvJoZCN2iWIj/9izvb/UalpFhvt1Q/mfEF12vtXaymPJ9TP4E3DOwCmz
7KGaC8Iy4Nxjwgby2eKtf8TY5QYwUouHleYmGIb1Mox9GWHNFyFGWTtaC1avFuaAsJbAlkZdUe8y
u19pWooq1Aa6yon7PoBWwEbFye2jRtSrzwqGBkxPAADO+nlQ1ClQCK7/SGvKu+jGBoP13PHthAQB
C9onkImGMEArVz8CXYd6qWi0guDnt3wVWtQJ/ALO4vpDoRgLIKtJPWnjICwqT7AQvlCo12huBSSm
yvYnBnahQcJVxI863ThsjvmDyg1wYuB+hX1VzOJrxsQeoxmaxLnDrDO5sxI4K+9nuw6k2QDFBKih
vsmYmkiKxjptbj8K8PGDCskHSJp9cldQ+WZvPdhx3oUCRW2YelQ8qyjtwETHzEbUe8W+/pDBXIi1
6a4EI7dT80zbL5nyvTLXJSp7TPejc5MJ/vzg1Hth01cRPVaDdFd6n81mGywxO5TUMdydZmYvHTET
TBdJWmdXd3BmisKycLb9Eb2ZprpLqJPaEPRQ6Hw1sfvLojvRVOkvXkc75oJaoukZrA+xniZ+5RAb
sQAs5FHD5919nwcEW866xFerz9lolbAakLEWUV7qDPwWwA/LWKDJ8ir3kDLbakr9i20PNzla2uNg
ySdXDPjSgVDA6zbs46Rm9aPnzZ9KRG1B2zrf7VRgeo7Zc4ukfNS16eyYY39tXf2UNazSrYbZYAmN
FRDZXZmSAREblETo4t/6flJZooOnstap2ZsmvruYejDsGCjcLKhT96bsXZztmPFLpAaDQZm9uN7j
YgKILGvtvNpsY2Z96aLRpYqTLt+x3qYy4K/uBnzKucYlJJWYaZtgoQVVsYzoA6ydWlkfWtZugU0t
fV664Zj0GLQgoyiUzJO+Y9+lBkwz7c9lIZ9FPE0HZ3G+EanFsCQpU7aKo9jLWipRUgOlcqoZQH45
36mJgzXSNLcfXFzaboj90YLcUsUPTb42oWB5Dddc7DjQyqOWKp8mr80hrMpvBiwHzsJpOrrz2nPW
ZD0OwNg+cP5mJ2TZyCoUTjnhKogCevx6sBBAuayGFSWOMCJsIowMzVbbJ07+ScyZxXbdfVzG4TwU
Xb8jk/zNUFrnVNYlXYJTYglobS2yQACGmlmpJ5c5Cl0pN/nKqRr1hIgFwl1wKH4tyY5ksAz0gs19
4iqdVx8kYCTQchJFcCOeRtKGnM1Wbg95uev49FXubQwKHaG/k+rF9pChM7EG49DpTYaNxGltPf5o
TGSssi1fmNdjS7OGhtO7YM/figzHqR5bD4ZZOXb/uZmBMtWn3pgHh8yEhiwDa1fnZaak8Knanvn/
5b/l9b9VXrO5wob0/2vobovyhanoz6X1r1/0e2lt/gIHidZONzTEatYP6ZPUxwiCbfYrjq7qBBpT
kP+O9Xa2/7KR36130d1vZbVhoMWzLFw4uqlvX/cfuc0sa9M//SDHIm2SCl3Hc8ZPoBmbee1nORZ3
aC1trTuZo4Kt0iy5n+YRndDo3luYh8g9Iz4GHCG+WyssentSPqajlX/jMNPZuElcA2vNkNPL4r0y
Yfp9hGZSnpFXZPndCCbvy9xnzmdrJess5dw5jyLXA/L3eoQaWVadEGewLS48+BZzXt/kbacgIiaE
DKPI1K77auExFutM6lGqt1E1i977PGeL4R6gQJGDMnYLbb+Qk3u36JaDfIi1EbL90QwNG1uqT1qa
i5llVNLnqS+HCqpug9C2hURj34yWmo5JpNDCmj4D64zpcCWI4RZXOKm260Ss7df22gwDLzeVWBd8
NPtEIh2QtuBxDiuIIAjKaqLYgPKA4/DYJRUTyKGrq8NAF9SyvJ9MgZZqIi48JtaAUn6eGeRqaayp
r0KUAzDFIs0sBrnkk1voz2oOnsKvpn5Vlp09sWHa1a6uVJwyXBYkqbkr2NsA67K5+gzHEzLXe1yv
KRZhxFDNmn9b42UZLBzjQEutYE5QfaFlM+dkrxcy7q9ONSpHVaA2UgEQ7SBeQipHTrbLh7Q+pooy
7xOE0tQouO7IjlLX3Yxt+F4jqSuyvXZ5AbeEDqucSp9VWRpkzYDizK2KG0gxxr4ZzOrYNETcF/UM
trerG3tXzuV2sEsfFjpqqqpuAsNOk1tL9wj5SUsZ2NhqA3Nkv5vbSXMYVljhfSWqT3GtjO2uiEsC
2ZS5vS1z+2PRVMk9Mr/hTjC8v6chmD+jypYgm5Ge9W0q7/k8NNEyNxl2Gkmgkd4swGJaRffFNOGP
cvQ4EFrmXD2viJ/SVhoHmdrKrUJ8NxVMD3h8dnrjJrbjcq/kSrZSYtI6PbWdC/EzLu2Pna3VH+BQ
FdqOvORE+rSghvSBRjnSbwhEP9aUtiyPx6FiwF2PR4Grby/KInky2sY4eyuYnZ3G9O2RyHOaSWZe
eMwn3OZvmjBxzyECx1UOkI3kOdKOdws6Syj6q3PshfWYI3wa8skkz86Qzo0Guh66araSiBX303w7
JYl+1qRsDqbJYmTMF37XSOn7e2x+9VM/yHo/x077VejpJ63rZ38sXffEb7oKlxZHwMJG4rKSwXQf
20N6qqlJHhPNWJ8nY60qJoZSf82bXj0ra43/p+sM5yRK6UVm3n5HLRkfCEHoQoBPpEnHTv7BK9zp
GdZ3+WnBlfXJEGO2QeDc4lOn1B4AM54wWxn7vepAb/EcMUYZiWmigZdFDmC5Byy13NZebZ2EHJAe
1UsBO42vVW61nAtztVZsl8w8srs6ziXirxaDWoMwjE8xcQWp5ZKMlI3KEJhKt4SNmFpfxBAdeF9G
MEQlI1dFpSEexKlRvTrAfas/mY5i3LJw/pit/Ye8VZxv0gJqR7m54QosAVsE+8RKa0hC07kCDnGj
jnT82HLjwMmSo2cOzmURfcejMQ0fVkhOgdWrzas9YYBvxdrcUeqtX4kOJORHQ9jP7Fy0QLsS82OS
mpZvdyWED7qMBX2Ul1wY50yfRwuaA7AkYKSV6q8FPTqmv/7EpjV5oWbMvpcCf90wdzesQ8U2ApUB
2zDjWccOyCKKWFNUl2K50eUGoi9s5uAj/RFPnJki4++o8XosWSl7Rbe5L3K2x347aoSGT1K7zkNG
iFsZZyqVYSVyedCBFjw0whxYFyXC+DCPsfu1EBUB42Sr6IbvgnZDlZEuDwQAukC6autlsghT8giw
tCnKNc45GFDyLtHquKWlSdkMCFjGDtztx0Vj9eMkZMDsGI2LQDMstEhDhjCxcmeCruB13iia3lwJ
5Sj4iFpEC6jytePOe9DoSrB9xIPPX5r4SY5cibALbz92prxRRnyvjG6w+De99dYo5res7fQbDYUc
uKcOp2/pUaITEs9DDilJ0BZfPKMoblK1wT+Wr6+pilq8U/F9mVJ+bNT+A6ACxgustsAro0DL6GWj
DDnOXs1W777T+obhsQ5KyhzEcEiU9FoWcxLREcT0Pr32iTwO2ny2WBHP+2tO6/3Q6bg1Utxlj4mD
4UNL+5b0MVrZvo+t8mKRz4iZo54vTU1cmyLkQghGZY97E67dPZ/cKiApSNxlJHN86ySdLUBuraTs
Md2nxEbXwk+IbBSEGIsphkN0ZlZ1V8WKFZU6QVAa3A9fHeDZsyjLbpQ+cUjZqJv9OMkpMCc5ftah
IAelSwja7BRfxkH7SrRnAdlWX29mUSXAKgaR3pkuUWz10IAfrtB3YAIa3jTAK+GEXuBDrtpWSO3f
h03CGsR0iRgDbBN/oIAerjjGx73wmKQsA6w4JKKGRjYCGYw7tMmur/SpchTTmdiR1Ldq8bVHR/Kl
k2KKEuEW3yrXYYGwApfi2PuSuuX3vsiGo4GZ0VfZqQSdxf8D4OvtFotpEfJ8drHkxgdzpumRPmba
zdoq+auXuxZnJ0lwowUo3Rzi8j4fS6jvBJxEOKa640RBEk6ozA+G2QyRI6m8FBryPVlN8zmrGsJO
SskEaNTY9avLOvo4pObQcIb6dbRE5vOzP6L01fxpSe2DmI3Oz6zLahLlXJsVq6/W06NGs147tb2f
yOzcEdSYo35Z9xzRyKMM5VkDLrRLSTKNsmKlwijZIhRqc3Xa/t5Rh703dPuVcR09YkG4XVo/EBZd
nEiCSSI8Z+6uY/K7IwhV38F2PA1rmUSxWV6MSlEevEGKfWlP3oEABtZ0BsGuRX239FkajZXKDq9R
oHeVy703T1oA1ogAUTAxwbhCkjERC+ysdEL2OBsrh7Bj3Cqj1FFrKM7jSFzWYc1RlnqW9h2mtBLS
Lle7rAKBrWfsPVDVptwHxnQvGHS/ZtXShY7Cxw9S/MHGMndvK/DwvBGU4mxN2Pi9djrKqvcwPiR0
vtnqnqpxuS8z64sZOx//20v9W72UY9t/u6p4SJtv3/91HMqX+ttPdqRfv/B3paL2C3ZLnUWFjenx
133Eb6sKR/vF9WC0eYz4KM2REP7WTZl4MnV0g8zO/9fG9Puigr/OtNR3FAjKxv9gSWGof0rtcrFC
qRhEmWvgb9nUkD+aW7o+mfrKg66u8Kju8iVtKHM4G8KE2OQw061nUc3zBTQXYtqpfS4TayvAcaM3
E2jxak2LoKVo5qmoamZr6hP+TBIF27LLo8YUbrDSYh17jRBYE3x6lC+gxt3BubblTJiq1O5yKfoX
z6guWPAuhiL25ETEwdhb5LsICBDlPLk7WrK3SZ2yK7MylMdOy0KjJgZbVVxkChZsBTyI7JPVO1sb
GDX24gXltMSexyTGxFjZj9nbsEVIVsjWQqdxr44h9wLykd8SouwVRCNo8wMqDGQS2RSZenEBjXmH
/u7MZIhOJVd2Ms1eiPhuggbcv8XZUs7aKxGbz90yRByCpd9XqfEp7jbdgGvvhAoEqEGRuasVEmxG
47mYyxeHSNZIZWGr9sVlewfGishrZMlveVsr/sBiIjK2sFqDwFxcBYylCAJ4TAzxsLW+Ph6l5NiX
3quICzK5U/OQJFBvUcsf17KEfiEG3hhVRW+YnfR00hGGykebokW05nNqFCfEVS99lxM+aF2d1KBy
IcQ0NHlBCFRY9S53ZsnvajHGCKojtnOzODEhx+OCX565DrWo3vBG6Sk6B+ZE5JvoahpmBUnZkzI3
55Gs2jBRtvcyrV64DUn2QHuzG1m/+Nv3aklGDglNuCOL8G7UATul6/k93FeZ1XPrNIQ6F+mbUfLH
LC27FIU8I8CyDhDabNoEXmFjLk/w17h5RrtkHmkoAYt0xnMZEpGUsMGbnqQVWpmn3iR7OrXkI6v8
QC618Ou0x8DQkEY5U9AhgACjtZ5nPdmkdX2G/dR5zqT61e2MWw+zi28T2rjo4wEdSH/Acfy4EpWS
AXPlg2ocEqZnMNpclhIjPgHAKme7WdAvAL4CIaYZJ8/hkyDXkZZSrwjcGdSnOtFePZqIXSV7xhWQ
cKnVHrt+ejRl+VapBLKASAWJXMlHIyZToMgIUKEXhMxpK7jvtYyKb3vftdqmEzSfm67OI9jY19Yy
HW4tvo7XyQiAMa4w7OcM+Qe3CR9HRZNXBJPtFwBvHpnz6RJQmMz3xhakWkoifVmiAeyHJ3LotvRV
8j9mdMy2e5SzgoMgXcqQMR9iDKVdCPfAPFul3eDrSmm8IhX4ssy9faO5BfHA5ENkrOQQdLR54FWd
EZBzJl5ip8FZQf8PtSU3u/qpqOOnStK5B6s5eKQcU9HKNL6adfGFzmn2C1myzLEXH7FK0I4LQgZT
ooXpUYmzKkDdeHKbMUdxiKJVSe9qQt1C0JpPjUJNOTA+DufJepH10r/WtT7xVOZpSOwXGt8F0e3q
2VHFpYxmt4nv2Chh+aj5+K+5/tpgaCTVoWIROqu+LXWkRA4XND9FvJtAG+IX19hrAki6xSmJEE/n
Q7cUzrOj2NdJ78Qxnvs3RfRnUkP/IV3yzxZFD3sigCEefSZsf1Saw/w3J2zMtMqzAoyRwCHsQvKa
Wd1ljTV798O48O7XWduPTPQ/6dphtXtcaAaWT5OwgT8YIj1TTLW9ODX1PlmzGHHIBzJSIMQc6H//
nbZZ3g+zPtPdTLes8PlmKuki77fXD9ZL4TjSyOO2Oehj8QKPBLYbx3EOiNc3IH1QyotF/VWW8RMB
/sdX9/PaHi/p9j1dnc09SZbbP3++EROj9lIXINthQVzESHt+bCQPtoIWTGx51dvrLUsWRgOn29+/
XONPuKjte3vQ1bEMWOhh/jDbhMstVhhA9WHANRnkNIV3C1Ck7bg4501eHAhUfxWDBPYjIL/n88Bz
C/UbUCLxUViJk3o9TwluQjYLB88juBxaYai74ixsjm9mtK3PmAKZan5BERVV1vwgq+RJtdIqsKV5
nfDlEyxECLdFfs3nhM7BN12Oh79/pX/xESKpAXmGZmukNG4sih/LDr3MvKrRTYQM+hCZjXqneutd
tTI9+Ifv81fvKNqLrbRCP/Gn5FdPaK7kP/JZ9UrzOBA3v9BGhGrJIVzbHlpCtyApWavuy3m5c0a1
umdJBJ95Td66mXN5K1VyNII7TZfnRIH25InpUfHsq9HP+9TluLfarIIDAZ23k7p8Tix92VeJ3oYy
W0AHq/3wUBfySfZc+4TNmCf0GRXrpBFmQ529xRkr97ogfbeXbrOXSv4WN+uTm0zROqLFlK1xSBfr
kKZ1hjx1jfFhyTPLxtLXp/XOWaAtwSXQQPUrX3p0/iCNqLH+/o38ixOGyf7msyZaA1XNH35hK81I
ZypGfVgFoYGUE5KTjUmrvYN+evj770WF/aen3lK5p1gCOZ61aX5+/HCgpkNSRtzRwSrmB7Tbp6r5
pwPz/Un6w8niAIMz2VZoukeuw8/fA1MrIWWqWh8ab26jIZO4M+KVbBb9la3csh/hKxW6efAU/Spi
Lw2dujwxXv2Eyu+ry5AeUtDcs8bLjQMQRS5Zj9OpXaqLpiVvpMNDdo6z4kByEuJkFopMhdbhpszs
EE3ORxc1IyMENzkSoYenz6JuIVUX0zFCikjviUA2vE7fAwBhWa1nbxazwl2XFZdZFjjBk8WHL0SB
iiBVWjjEiblG466OD02tE9BkrOd/+J38xRPL78LDbMA5DCBB//kNw7eEbXOp6oNW0ijMaZX5GcBZ
1J8FrznlHQAalSNqca+VZRNaNfQg9bXqdsz5LMcF8YYkFkQiRjw72loTTKn6LPLWCFyCpDaW/HXT
pPtkSF9TT88ZMHIStY1AbZQvT0QjvK6DuiPh9YM0qA69jhfcK3JfpOrTQiGGMyBt90Yp4PmJh8Sy
N9Ian0+z5eAb7BmfuIKNpIpLb69b65PX9vOvK8f/9+r4i4eEO2P7nwZxR/8ja1AkHWouMdcH4dYB
JY7cYUTZe6Y6ER+Z/MNvBMDBn5+TjUbBsQbqF/fAH57JzjQWA2J/fej1oQ41G2GWG+enmJvK0/j9
rNCgdivZnjvQsyPKSSrApLxgyllRg2Hramqs/bCmutCzwZxk2xC5XtyvQ4H3G79J6SFfST2qfVk3
RmC0w2uVrw+yXM6Vs13GfMwSo3gh+ZAqVeh+vqqXbsLaLBvdp1wNZ/Bg0civ9L29XE1poC/nD6Lu
PTEq5ytaMUdtPI27ch3To3Tl3XsTFNeS/fVYwEafxGM20ki6RYJJp6PVs1bx2I8JuH4TuL8xA8PS
7jolOxkG1ZrmTEFWFwsrDyQvFf8mnrcPZDuB/TX7Idweo0FaUGDEo51sDYRVKDxP+APKjmpJjfOL
ZOQaMFgawl6xnrvc4hEb4+7Gs+QrGuZATLzBrK8vGYBW35OU4mZpPufp/CAME55jYx3mujphKz+t
QI12fcIDPI7liaYYfA43S5ZsDjCeDluMF3BdX1I4uadCsxhMzwHxc4u/NUZsXbK9wA59xmp4LUfz
WUcc9g/3sf0Xjze1jsUiz2KFa2wGzR/PXEQieQccqjoMzvKK3ukB2t2V+oI3z+Kx3uqv91a7GT0t
Gj0qvfdnvk7HaBGD2IH/fq27ygiwquehhwTQnXvDIawu6XyILHXoyWk5lBq6+jkjN5j8+SzEh5y8
dkrpXdoeX/yacC8y4iJanrPcXx3jqiucMZganmaDckvtjdZnPTL5MgEPXbpU1gmNIfdhaqBewi0m
4DxMj+PMCYpC8KFH+4h2qbzM0/RgWlO2b0pbhjDcyHAT67lKxSMEQlJeNfwvVrO82gOBin07Pjh0
B2gg7evMJUKTOT0agLu3an50fr9f/2sG/iczsEYH8cNV9Ccz8IdmGtN//VkMDKVn+8LfFQv2Lwyw
NNuigLZAp2yqgB/FwHRGBplQJobhDRHz+4wNxS8MXA9KK15h1lz/pwXWfzFd6Ll0AZ5mqxpf9B+M
2fQN9/tjSUNSFRZlVdUod+nIKe1/frw87ARjHHfKGRDifA/8pQpXVGvHqlyLkCTEIVDJF3wwShsI
YIM9QpsXj0hUjJtJ0YjHpbCrszHo/8PeubXHiWRZ9BdRHwT31yTvKaXukuUXPtuyuUMAAQT8+lmo
qnqqe2Z6ut/7zeWylJkkRJw4Z++1q8hqVcBdaY7uBtVsHQEEAQYBfXxXqOQxoVZ06EFsYmclsDr1
6zQU95NwFDqqhKECDfuN5eWa/XldO6sVBOAUYCNapxRPqoZqLqXwOWEn+DumsX+u7ZA4Q1852xkt
wodpkKkb2C8cR37ZEo2AHw8Pczirxxy4xqGdXKfe2PlQPWZQK8+oUCFl+Cg0NhrS/YHueLbNS2j2
8+T5pyrR1S4HAgs7AZOZ6gc7IpNo8bYJl/PaeYbQmwljznbUGqCQr1tOmthb5+NidubOlE7MuLN1
b8wuOJaleJQmXB6bVeqWLKZLHeuK3Yj5MU5gIIwpQIq2DeK9MmUVccM0u6DGBNQStrIBcRAxa8XJ
gdHwsiin2Puu4Z8rds4obmKYNY4v91okGgFVDY2IORVg26Jcnlq8pttpTl+JmhMvtC29k3YwztZW
A1W/b0OmInYTX2U3w5wvG4gOYbTiUczLWMf28lR3jOKGXTY1gfGjKLVFUQR111jwdvc5GNiaVLAI
jaaDA4eoEbVB0zI/tnYdXMMkNA3EZQzwcXOPLRuM6Lsj6z3RBVUN5zyzHIIcK7i1BmccRaaQgXFi
Eyy9PdJ6ytwbvCNmlFvg53ZGsdBFQINL1jUD+uJqzOSaGeylWqNjb35XazV/iLeK37Vc/KJV2SV/
13n5ca08VF+rAqxbPtVgYd9kqzisU02XTw9wcisyepvAJ7zbX8Zx2kMSxjJ2cBbZKeYxn3Dz6ZN0
bozzij2Hi19iPRXJJxKd/MNPQnrxOzB9yuoZfDqyPVjq1opVbxCyP2B/obSZP7nryOphsBcrjj37
JLMbQ09bDseP8Zp+stvFJ8ddYf8gDBiAF/Ob9sNdkhYrKTqZx5oxGQFmvtsCrsVf8xr/TorPZ2FF
pLiZd8s4eSPeoJUrP7QpHSKLVPfzvILn8RQb5Fz60OjRic6wW1dGPRM7/VZ8kutJlLO/tivOvlzB
9u2KuPdW2L0awd576UrA5w2Yt4vZr7AMAPl6ReVnKzTf67v6Fe0rJH2/Xan6DLIg7ENI6KA7gd1P
VwB/IH1Y/MDyfLSACmSiZVhqwbYHuB+3Pgx/Tivw/K1PgIrZq0eAevV9u4L/feCkqTW6d2E+Js/x
ZzzAZ1JAu4YGfK7y/9kQ/78NEVrbP0Xgvc1NldXJX6dNjJXWn/ljL/x0vwBi8z3gd2w560znz73Q
sn4zmfj+ZcP7760QKMaaGeOQWIzGjg30z3GT+RsnGg7+JpMiDDMca/6NvfAfDvdmYDK5Yt7krodv
qBhrIfqXlh7iMisjD3i6DtVH0pfbtPz+l/Lgf+lOrlvpX072/+MF/qF/12m7rKTmBYLcQ3LGoh1+
y8ZrFkZp9fHPX+rz0Pt3r4X8EOqcIFg2RCz3j/3JmRTA0kXlf5u75Wyi5akMagNvBrkhIJB97T8z
F1Ig0so8mPIzlKHhsE9Eg2ljlKs+mt9XwASbMQfvA/4Y80ADcPiZATHMqhuApmt+oblmGZZw28g1
DHJzvnikeMXPc6v2uSAHscdQe5/T1YOYnMdtrSKcfLgm7DVGUYweIyF0cnaotm5ZtWnx1IYiGTtG
MTUQiC1vAtdr5s2i39SDOHeWzF5mXeJRjduBamBE1Y2QMUMWePHZeLau9vAIWoU7fYVy5QGATqA1
s8d2iA9cx75zDF8ul1yFqfE0mYiN6509JnHI8qmKXOn4ALw16w//WTX+lUG1TTnMk/R/i36ff+pv
/d+tGb//xJ/1s/2ba5I4HRJODKDXXoOd/lwzTA9ijiCdlSc/DMhA/Vv9bFN1M9AWVNWMsJEQ8yz+
sWgI9zdiqeimE2/2hwXv31g0WCDW/tJfHjU6HK7D6Byxp7WKjMXatv/LugGjwRjB15mnqRXd22g4
/qYv5x8BwIArhBh0egbeL02r8NGfgtu+l+MXb8zbJ7gzTy092PMw00lf0Zu3cMyM0xzbXnwYmzy9
H+rW+Db4K63Qa/CFOkHMPM91yRu/J8xxth8cJytEhVSvtPwTtvpAXBkwms1LX7YCkBklU2MfsHZJ
eYsO0vRzLPTTQrwiMmFVOZs4LnJnvxCz548o5rqufSmDWqGP9OuqtM6YVjzyp5Diqp2fmuTFA/sQ
8qycJCvxvJDGZJobsAYz9QpNGOvsNzPSvjnpW5o8TKfQ8DixDg6B8MnjBLLlgoUraKXmz/FsGMNI
Y6QY223auM23vI6DjwT3tr9dRK/7ljidxhyZLfcEIz7RcyCOSvEW+kNBL+cSmPayOplC4IK5hbR5
UiDq9yOkwnG3NMwstkGTH0l6le+aBGjQn7WtgLzpAFNO4L7Po+uwHCUpIVjZUwJfgS9ryG9bUTfH
XEyveYP8NkdqvYEugvdwSog9aKskfcOfPSW7ecxOxJTfNk53SVHBvvVJVWMz6u9tvLp4BscQF0ji
/WBpmbCMT/A0XOaRIPMLbZ8SXbzqERvkjMeGJFPne4LNZWeTg/60BAPLHvDkw8AlpcndbFwfMF3v
p2ipRX1Ajf44LtmrV4pfDdlbl6VvaCcWyXWB+o7iWb1jLz5XY1MfCwXZ38/srV4qselnBKCSM8me
FNT7NKkaUkmLV8mCCKvaaLApjz9RJHm3lbfE91OI3BhhGuyBYe1a4hIs5qE4OKPzyf24E7kNxGlE
i5ygNITGBNo9HsruNlCT2LHwmifE5BnYyMXdDEaSRkvfBt/RLo6HanSz70HaoislZnEnW9fgvDhD
JMqTn0QuNHeuQUSjyvRTDSuE/YoVnbCj7FgXCIHhQnobYg9wctcuKDUOsSfWhXTfdSLcJ5XrRG5q
hIfRm36SZVqdVIpQAqkym0MyZAAMdfa9QT8WjW5dkTqL0A0TZb9tGgBHHLlWYoeB+dAcS1CBPbuJ
0M+WW5sbMm1fjTI+4dyDWNrT0XOV8eYSmLuxC52f0xatiIGk4JeNGPMrxDpOMjQ8iwlKDPJRnIzD
bBY3+O+Gi+cpnnhMOC3mgcVA7eAxQBuDwCJvFjYJIQ75CIBkZhQNtc4cHmdrnPyn0imosU1BfjNk
8Gx1Snl7mk7BLiaet+fIMeTPPRwuFJsWtB1ySQXNS8jV6AIVr8aNhZKYXumPoWztyIzH8Z6hrRWN
I7dFEo4laRdazx+tZFHdJXCkzoPKaoaf0zwh8+TWAtI5e6aOWt7tmtIyqV9W2wK6S6ZY7j09DOkv
qv6QZ20KW44AZiunK83jHmwEdwtnUSclhWeE4ZLWYYUAJpCIMQ34Q4KzSlvQP5tz7+CnDauEplXb
mAlyNRv2Ofi/BKFea+8Q+5YHsOXZRgTLFw397BX4jL6WuQFTsngTSwbepSRcuGrVWRmtc81NUWy7
UuSX2sg+CJHttpmQ2WvV5ehN8f5nt3Q8gWxVJHZsGRzQ0a3iF3TDBbo3aMc30imbsxVi9fDt8WZE
JfxInWk8FU7vfxOVm9EqgXG7VGGXo5pJeYyReJNd3dR6P1Of3Xox/GEVq36bKKWuZZ82CAIyUm0M
cz5061PLcNR7INjX3setS7RfW2JZxRyGsyLjoNgfJ8tMAQauQrw2WIIN89n6YbLn93qg5euMVfiD
dvyDrx0EfX0BNcMO1BdvXuV+Jqd0YY8np7QC/BZEjm+UJRXjPsfZ5YYyLjNpL7DKEBjW5oI9fEU0
zEmw6hQt1oNgvmZoP+8Wwxxv5yzMadcPPt1ulIa652w7+gIohiNw5YaO3piTCKIwz4eNtLrDbAB6
C2x1Gw6sWky5qFPxEkWm0vVJFQ45wlMHM82aHocAo2URNMWuWdWZfLYQ1Ys+GHMbnjpzjEGNaHPj
e2H1Y16VniaJKtGwqj8lhjXYpqsklCoYZkSW42wO6MfTYgq3vWpPBOnhgjHkL936L1XmN7uFoere
7CU+0pkcRcOhMZPWGrMe6pezUbQfY7HclqBJsASUBPNMbhuVwq/vOGWY6L/5YmtzzvfTqnJdVr2r
sSpfWwlYHkdNFgVJATUy4DMPBR43URWsd633dVkVtPWqpU0L9VU0RXFxZYzHmwy6TWwT+CE5u99w
D/SQVZDiTkXxi8yOcK/l8jWR/NbiU7Sbz258C0wuFuQosfSD6vmOQ37CUay6+5gQ+Shddb+wi0c2
dxzbnpkQGOL+kmH701FZuS9dCoZRO29VNxCCVPTtaxnwq5YOhwvwHPWrGxxmJj0yNodFdOOvImQw
n/lDKBp5Mj/lyQXysQnV8lDF5pbFFEM4lr032NtsGMp+yjIP20pCmyDXaNQGLyu/k2gkSF1CHD2A
Ddjnow9CJTTqPfOJ6oZJF173eXGi0Z6/9ynsnJHe6WYKeQ9EoBfYt9vgtTfFAjMOpzS76eojT/1B
11wwydsfqfrfeewLdaumOoB57PKzAP+eyKo6EVs4RcwBkocB8+G9Sz73O07mJ9fzpgiLwNURTX+0
yT/AJpnmEl1GzIVOs9R5Cd1iirRL1Musgp2zxJ5Y2c3A6YZxwm+wSt8zb8RFmjTiw6117W5nvueN
kFZzN1qLOoJ/8o++doOv5Gqb70Th/MhlrO4W04bCOI7peMylsu/cyht31pITZw8lgDYr3n4kWCMd
UsYk3BFm9dgGofuILKU3I1ZNgxJDSBG5mNR/9Z0Nv4oHNeE7Re2yAq067yCl5fLIwAJsjl0fEgaJ
1cDbzon9hIxuiOjY3YCSz7/0cC2+E4t4Lqc0XtCH4B1uE/sDg6f7VHuZ+IFLBL/V4nhhAadn0Cf5
acnIijQnjYK87x/mat6QnzaO1dARs3jejqlRHkhIvcfydoFHpvztyHagj8xEcm5nb/Q/4sSvItQa
/l2o3OwN5IJzaw2Zu8XnVO5cGoQMa+VChlLrV7tG2c1jZzvQWGYuxVUXImB8E4NkJH1qQF/dBdjr
R91jiFmtMYnVQd3zscxYq3lG8r6YwXvGIScBpzowWM3eWM2KN7a44Us5afOJUyQR9LmfnUx3ouKN
W+/c1iN88QyZBqZU9KSvicD3fxmNudqES9qdmefzQKQmOTmSlttZtBiH0kpbxUY7tdziSjN3dNe6
B7Vo9WaClvpwmVEeg74JL02eqzsnSbuXxna7guevIU/EbiEzVS5uKKorBstwuJuc40M/4TdihY04
J8FMX0Jpr2BJOY87MFGquDCUqKpdsNqxpjhYvC9JsVq1xoBYanhhTsiD2GHomjtCA3ZO4XhXzy7S
99Gf4EA0/vBULvVsbfG+Gbf01LP3GObhvosD+KLVossTxi1zCzIrCTaOA5OYdB5caWasYRPyT4/A
zzTRr+ET+CR82nU7fK9XfxvQR5SEakku3acD7tMMp6qxembshzbB9MVhWl1z+eqfg4mdbpsECpQ0
lrLfuB359tPquysdt+u27kLvPGfstxtza7ip6gXQncjr4+Dr5F5IO54fAz/vmjudpLQkw0SbrVdE
AY5NioVKpuG8BhANQsj+g3IzC4ZkU/jt5Dw1YLWLnmVsppXc9cc8TKtwMxHCuVxK7RgR3XNrhx+y
7rZQEllHUXOB+sQJeVSp576BXEfxt0yJ9I9dwbP4PfSCeGsaeZzcZOMa/8ot3OWoqJJp64lhREJF
e5fVBxb9DSZNeRyAaT3qVnEWIE3ssLheuh3VDNFi6uSp457cDsrObmQOlT4Wg/+r6hrnh1kXtGk7
oFjY/iv53BdhnL0jCh+iigyxW8XziABpWdYg1SD4SUM7OXokogJTUqTdt1nnvy75ZO5o3SyQOnoQ
Ab3ol28mhfVlmiXqac7HjS/NQ8OvPS+iVQ9SZvJLqp3qcZosl7DQbIpE5citm1rACay0sndJgRYA
wDnVQbvmeBV4vjtSZq6O01bk2FvOS08VuVNahxFRWPkuYa+jOMeWpkWndkPpnwxZj9uGg/sjI4Zw
3xWm+OZClz6SVCA3gMSBfTEg2vhZkx6yBOpk17jBjZ1VHl9vn07fyxBHJ9axO1un4YdZ45PhnTBD
MEUkhZiPrVWC6xiG5Ab1aKDpdjvTjvum3ctQu7sWMDQqT7KFNjjsEOTGANtQgqWcRoziK6MvuWlC
vzoaWWxjaWEnqSf4eAh7VB8ZpjFjQbHtPRHx6J5D37hT9jI/ygmMtS7KW12Qlu4mNWExyWSUO9DV
6U8pPec2jrOMhbZNjpAVeXZ7Fv6BEPu5hE6+dCV2J+Z0bDrT/ACxILyOOiG7i9jeY+FlkPtLkwWz
b5pzZlr3QVCNELt7TfDEao7z6xzrHAwICrs2uBZG20W6MoudVcbOJi9D+x03KYOwqa+rqMrS6t2Q
/TsWR5CQY3BwXA3Bp5Hjh6nZWAPE86e5IrTO4uCZYTFRhGPXyWqStek++AlhlUv5jRzydDfybW1E
rb8AfLykCeEBS0tCX/mlzxlKlmIwmx2Qf4IAtW3viJaCyZCFhCpkvfutwM+6qQhDiKiZLTNaOeYl
mHD2vMTR7Q1OtJq7pfcPlln4keic7KZMkuKe/oNpbgcH0/RuJLDz2ivq7dyE/NWu7R8d9PIUtm25
W6ZxOSZ5YP6cao5oucrHY+WoYTsZrcDZxJSqkN0PlWp19ity5EwyK8/0tbZpOksGJF7LBmygavWr
8WEp0mSfZO13zmuUYnON9sJZ8upUD3Ik/gkJ5hs2QdImx+nWJmb5lVLqOQPrF/kwRS6pZ0+ETy8U
jlBRYwhKeLIHo9vW4/A1tFpcBzOA91y81gZLXj46zl56XRBNrh28pdqqNnbb1VscjCN6v9h9XprC
RQJTiEs9pzeZUb8r6ffAjtKnzrN+kThC/TdTHdWJJGuxEe92ClfeHmvno8dvuDUTxKXSqF41sbK/
pKwYMiZ14OEgxcsZGVoOhH96cBVnxWS4SXJrq2QQfx2BFI4boHPotsN5emxxbDaoMOKYthMx64AP
kbNR/FcWZxyNPWyww8eaBQt1lu02xD/h2IXe2qUKFifPgGcW4KUYPU1LRuomOLktX5X0bwsUN3ej
59AksApjzZQs4DN5AnswAjpkJDsS2+UVz01w4g/8r6IOfolEPDp5w+IRZOmZXNfiPLtsrpY9/YgL
OZALYhTEJ3sDtnJIj3TD9XnJ/IJH3Xrt2JLIzcOwPYi1FyjrBAU8cCPf8sb1maDKY264qsecKOkF
S4Knu3E65g2MkbH9Cg/mjNqU0IdMmqciMW7jsKfWKd12h/3xLC1ABZNd+Du/8MqzdGn/4UnrI+DW
IIM4xUWx05LzPj6Eef9hAufcwgF20c7UD62zJpZXs3+qHcy7vqHSA2cXGohLZdwx4n9jyNtfIHDD
hek8pKKlTXqBKZNd1lTWUecczjp36E810ik6FwpYZ+F+SOSND4Nh0oaLMeqlzfy1SCw6ZwoON1Nh
fD/K/h67o/U0BW6BShgnMLLiZvrp9v74xNqHqc5zSdI02+HcET0SmGgSrNhwbksSEeizZJnYdWZR
QD2ubx1V9lG82A46+2wKh52P/Nbf5GZanNfUFitcmn2RzfIbwWHN+6rrXaNnluUH4oVYr5hQ41vj
Vd2db5bGMWfD6/Ca+xpCaN4xyOaIxAgsT7fgU8+d4UCrrOb5O3UWj1YCfyrLreCumez4Fs3Z8MPI
vF9JhwF9w7CiP7e0oR8WjbDAzfypjmRmTi+Bdod7IVJnua4qXbmZ/Ko50AWtMBcrW662Zm9vNZnl
k0Gf6a0UGbmf2TJLTOCILhwzNq4WGskxctkMjqScPc+J+0KF4D61BOQQpzurI8/BvPO63uJwFbxO
AXAVEnHFU2KWMupT+y6w+vhbpfGV5DBmI6Z/AmQ8h3TjMgmKmpuyprXaqjG9UEMovQc+1GBeyrzh
7NSsPxsP7UNOkgjyRJpEZbqZ6IVR01Setak53FDeTY0EjOM13WsnnfaCYiLAIt1AzkPGSo9vljkO
EdaFd6/RoX2dMtd8HvkF3jYg+x0WuiqBCSMNIb+8R1OS1BDv7EFCglp95JEpJ8yvbZ1hQZWy27Jh
hRvVDQkV04yW1BJqxbCqtRJilXmvCs//6nRpwKM95Ooog5Q4GUO3FK0BiXKbxIA7jwhIP7mDVDSf
zEJiepnNgG/CCF9L0ScfboojfVsnMQIAemrzI8BZIvxsHrTd0q4+Y7/n4K0FWzQlaCW3oy1/TZTX
O0YED7NBWb+A7zrLwmOSJgewPlncPuhkFG/5qmoh6ZQFe+lc675vGyvblO0YPPY4pKh4u6S5L8FA
vBkYzM522tKXqZYwuO1mQ70V0jCvQOXmg5CoTDm89vZDjzniMTRiji+dFYcXw0jF95mQrbPqg/FJ
iFXwqMXAU9rULKubyg2wtwZ9CtqC6CMeygmn1ZawQwJB7A4t55UOv2I/AUldYqUQs7tX3uTyTVcE
DqguyYkt7O8JXSSW1Zul2IF70M8mWUDnHFhrhAZi/lXKynqPrZ5CbfEU8jkaTOh2wyzZJHnWvg2e
2+wng103aRw2M26pLYedbGcmfX6QxgQsmtbopYu1fxonU+2AJRY30qprQhEYRt80yFdfSD1WEOB0
Vm1Jj3Yir4MwaENAeJBFK6/IpoNjBaRl14+LPOAlcyJbFtwlRoeoMkDl/4XuLVkJxN8+m9R3N13T
TvtBUf3TzvTp0hjp45zmYxSECSAqZhmwa/vqdlDhD2O0LKD5FViH1FWEPC7WLXJxN7JzRNZZa5+a
1Aru8eTp0zS7I5JWH3kz0A1gIJw6BipGiN+qO/cEP9/izC5uAi/8TkIiCUwx1pU8mL8lc5VGwik4
GQQ5bUULUve27eZXgCTx3u+sdCfFYu8MbvRDOsJTHBERnYq+oWfTFPUsaLQR8GZra4vbAhmHi1jX
MJfuPUNGH3FUWI5zx8CWjawf7gO/oQ9shSVRPa4Yy0ftpkRbpWw2cGMbuOrLWNwA9d1OLuMbeqzo
qOYm3VsFUuKwWa5kHvL3ZvzQ23q+m1RNH3gsXsNefLETFmvXqHcZ4uAtnZJvYY29ECJPtp2mNNn2
BmmWxFk1e2EVWGqc6uAk+eMSEO7bOK6LWBNoS5IsdwAg7A00vjfZt/m9lwzH2BBHCit1GBdn/Gpo
xiACX7iNsmFvLlTIGhHwQRLqu9HB8K0K8/YBxPcDybXlvDGbgK3dWg+CaWncBaTcRrEp0lNbgyDH
OfXBzHq4bURN8iPrP4ayBZmug7FOTeCfk0rfIMPRWC/bt/+Mrf+lsbXjCfQZ//fY+kV9S/9uav37
D/xN6QLN1TWxMJsgpsTfTa3X5FsP05iLHCYMTIfR9J9SF5zVqGIsLEF/G1fbPuwqE80F0kx3lbj8
W7bqT/fIX4bVZOXi40KZ//ukGtv33w+rEXUA8JlJDg8ZKy40MiY5z/vKm8JXqPH2qdBAZejBJvLC
WKb/sOY5O+gMefHc1t2xA6SCqLlBCz8M4a7KLP2YzrN7zyrbmza6QE2qNUY/1HGcdarKIxIQZd+s
yXIdSLoNnRcqpRBoOshBVvFkIq97Y5axcRdWzCjOSPDoNEYCokaAjNOfSZGb8KXp8ZT4g5XFpxjI
Q45tNWjHJ7JPTOfJqBufzpyTCmeX5BPMRK4lSo+goCgzeVm2ecmMMKlEssq7FzShXeWQnDuV2TWu
qpQ2HgtZNNVe/FxXIn1eVGMf+VB4TrGJfyfAIUPe4lAgyCrNH3TjXpWmS7m4WbJHRjN8Cy1QDF1f
xXT5VtazZ0JSDBv0KSAq9eKL+pwn4PPQ1S0F4x8suObYXgRFMnm0sCb1NU0KUmnhSdIcLtCtzE8G
kRIE2JpJka+TFukK/yAynQ5wGT5Dby0zia2sJGVthKb+CHki624lJFwSdNhyBV6g039WhH9pRXDt
f05c+F9zoX7/oT9WBd/9TTgef4ViZJWrrDacP7QsASw6n8wKJ8TqENCt+IuWJfyN3QVxCauA5wkw
c/+9OECatrGDmr7nB0II798Sg/vW//Ak8vKcR/iVvAvkMatE7i9SlmD0SOGbE+sYBAyZMKw3QdSZ
oUsfbW6BkNqIOuOvc01sEwChJH0x6flEDmzTS5Ymw9Vu4CaHHTNK14+teNfhfbxPZxaTzqvL56YG
0gukNDi1sXqOR0Qh0Ty030wqoy7b0m5MXkCE1a9CseDIagJZNAqj+3DjmjipNAlvnFm732oTjBzF
MF0bW1LTbJj2h6/Ka4yfhfb1C3GFlf4Z+mgH83PWO9OVE8KuwzIUJDq/kAwjg4M3xvUzjhiYBtTo
AwZTxaKzFWljPBuOK9VmIYx7J2lRo1qlpd5Xq1fcJ9DpanWacUKRBuSglAEMWzUGXBZi6I8YHBPA
exZto8JblzYB+DUOJihvVktmIaTL70611JdkyuTGDRYHP5lTfOlynFKuFTtbA4xhVDLgexUinx8r
Iiww4wGMPhBcK++ZcJs+YSqpc2JRNN5VX6LYwD/6kpp9Cv4FkA6cS7i1r+Dyoen7njYw5ncLYwCd
x2a7j8PVSEownxJ3bWYv7d4gvuW5awOCAFlGOYmVk3x3Eie4IbzdetacSLnKhcW1SIlGeA4Ll+bZ
LCbrOclU029KuU4ZlF2axHZB5L/2tk3rzFc9Zz6bFB6mCRzUOQCkjOZACLVETE5Mby+kdICv+vxj
SYDWgh3Koy7DrMW/m9OKnyFrpyB8tNbyneiQCnm8opuVOwGVqTt4AWFeDqGwJYFI1jbRbvjKfNge
IpwN4as1GIqZbjA2hPiQovUsLJePUQ0j5iW/QdYNBNA+2ZAYv0ldtv3BIXuHpVz3yyVkiMHnrCx2
vcRiZ8zRgBNWsV4UBjQw+1WxkKDB+JY3MMH1SmgaoD+HTxzLd4hvsKmSeIQM5c6dnW8DjYF0S6Hr
iWs8llO87xVYkpOSY0ZxydDmg6wSQFhw3BBJ6PXXpg3ph4eSCU8bgfrBg7XxaABDFw5qfr321g8f
LNgZN4tA8h91k+Zvlta3T45XOSetU76WpVfynWLViBxD8iHiQZj3AaTjm89X9PyBuJHR8OzTVFrc
m+0ouL75lMSvEx3hIMLHgirLmcS4HLrOcr6ZIBGDyCEB9eKZhDe1AgEWAHDdEciRu85DklMkFDZi
81NmZ1jWYm+w7agV8Ck2iV3yseYqCG5SBk1vHExm4/XzXQZsusmxnIHGRpgZeLNQq7nL0LBa17CD
4Aw5q4fi2GNnHWgQAIN+UmAGClgn61cqEDRwTfJ1wqcgn0NB65vL3DX8dzhn+AY5VDGbMZolOxSN
wQ0B/iE7+OTixRs/b7sj6FqLQLlWlr8Yc3BH5p6x3lPWOqZLXCOoDg1j3ObiW5UeolQWOtJ+oaat
CsUCadGbHs0J1+CYz/IdIgMGEpOcloD7tK5IcXRCknwCkiakG8zExRgtjXSB6n+oaobJc4e/2zP9
+JKHc/jKl8noxrZ96xEmBrr4suvlO22InpNYLjREuBCZGqOv/YIuGJFf4j4Mmep/5AaYD3qhPBZl
WOqnwGMQ64uOG1t0U8eH4QLceKZj8OkQH9iI9ty6j9RExsXWDWs6gFwyyjkduj4yk9D/0ZJPZ0P3
aAJ7R4UHhU70hXNKktw52fV6fWf4GK+d77OCDG0z8oLVdMdQx9nBzBQ4JhTOY0AU9BOqzpEnW6Oy
a8ogTSOQAclDzXHosRwb5kxjURLf4xepeOGMB3V+6uafjl/Z5xh2zjEHtf5Ruj5m3mTQ/h7uaH7T
0mf8abd6eoatMZ9khbBrzkvUIZnxAjCne6VY7EmELWg2lgSXHSDgwY7RRnljacRcBGzUezOo5l2d
mMvPbE4gpNvARS/EevskRec+AjU87/Y7rES6m1PsEwMsfOs0LNBzqL1c6OUTbWLIl4L0lnjxb9yk
xTpEDhF+x9TZLUE3kk82t/OZbkJwLSfj0UKprXccB7D7FMHYWzflZ8TZsqadES10UCP5Z+iASEJr
C3kL8gLp3pqTVo8dqwnJafVniBoNCw69E3wR9Rmyhp7IvpEFR8qXWNrN65SW3VM5OfepO7aPswAU
PiW99RhzRHmqiT/ZwCJUwV2L8/qI713SIcEZnYhJX5w4eF4S4b0NmGEOBD023cGd6mZNv5WlPDIc
Xh/86aglEd+DFPd9nyCmYmBKeOuaRTetqXRz3CrzAbFTw2jOx32UdxbGU0iwzIKAu+/KyWRMnMbp
9DWWuiojRoWE4JmfgXiwcQnHMyyn3I1kNkaBNtWzQI/6ngl612yF8MeHNWWvMg15Gj2bu3qy86+a
7f0CaXW4qjWkjybjrew5FGysSUsPJG2sbnqig7ejE4qnGXf2Zda59VBYnvo1Quv8On/GAurPiEAw
8sQFKgj0p6Qs6Mq23Rdid+KHNLVQSa5Jg5SCnNCVZUclvpcR7PR56G3jruuUt+s/4wpnv/qJRVvf
tEtGt8udGQhlanwPMkIKk4rk6FCG7p0eJpiAxWcoIn4KefWNuLg1Y9SqxMSZxoNDuOTWd4Zpx+Xy
N6Pj6TNdo/prNih0kI18iQdpnguze1VsiTvmOy60U/PdAsifk5R4Y8yu82WaaJfwzM0d7fLe2sVG
ml76xMESFTTD7eB3x2CgHVr4AsKAaaEJ9RupnZspVQ6fkBgkWtJ2uYWiM9CRnI2rt6ZPmvCEqymA
m1JabzFdu01SerQQReMw31RrE5/uj8W5jrVQOjBOvZCdIkRUkjj/xd55NbeNZFH4r7jmnSzk8DBT
tcqylSzLQfPCgikOCIIIRGD69fs1AMoEFMaeVtWgthZPtig1gUb37RvOPWcBGwV5Nvgk6BNeQy2R
6h8d37BuHJANn5LMoPaexTC/5DO0d8LtGj5yVDaTjLIU0I7PlrIgYZSR8FF1VDlJ/ZonbhFFn0BE
wpswE/qdGiIXcOXMZzBBCbgrCTmTOjtpyxvYkPSTUCiBKkITdJPryle08DBQUOteYoGWZ8Eaesyj
InI/6oWyPE3jcsp/NSP9oEfbxe3UjEgGb4QeaVlJk05XqJSWQq8U7JNylI2sc4fG9As4lTeflUrh
1IzKL9Ny+g2wCXl/U4Vc2Eco/PMScBZZ4TVYn0Wuv7dSpFPXSDWSFpoi7ldavIeCfjbrIIrgMAGy
UEKrshFCrMtKkzVdI89KvpfTcU4r/QHomPlpCgjsCwVqeqFheP00miX2Sb5ejGbHHIerM2eG1jxs
i9Aig0RT1pl6OwVmmCOtiZTEFsz3B8ivYM6tZMTWQppopWmoFPE360u70i6ysTcPMyFo5FTSRpXK
0VQIHqW2vThzMxcRJOFapUIYCfITaI4qtSSko61j6pdIZsRLcHOlU16uUlU7Gm2QUKW7cIkqBvJL
4Qwhpi1KV/pnzjdIVGJIgJaHEcpUN7Mi0A/z0Exuge/51i1lfFgRzYErcGDIm6IrZnwPYf3xT6gI
Uf5bKviCoaWG1z6HrL+cry+oieXHgJ9d5Kxyh1wjbsAlPPkplnej+98ozgJU2erktUeGe++jknW7
Ha1EE44/PVmE5Qa1UNO8WsRIbKJPshgcgdAk757Miw9rdbE5deJgfaOaRX43XUUUHhYfUme7PqI1
ZoHKdZKPLazl6bJYZO9pehudZr7zBUdtdWIjxbe0M+PjjLwDAuPLMESaAR6dOYleCFJOAncLQeXK
yCj4o3dA2SDSrO1tqSvp93UYIXmJyZvTCAD2/0CPqYjG+mh7EQIJB08JKupm4G6214Mpvf8AKwKz
/E7u8i4tN3FoAxgpjZF2Gg0wbueIUp4uprp9m6jzr6k+X08/xPOFPbrQY8UrVm56uaZF8QBOtEV5
Hq4oV0BntQmPqZVNKS3Q8698DSL+la0OMjAUNwnp1hOTZEcGwQzQp6/bKZhtQ88c377xtXRxw+l3
XkScoKuzvdzeM61bIi22lzYzICA0SbvC6m4ZqkEXdzswRokEAL6PX2tnmXG+0olEzWCq3W03dv7g
ZmpQdwu9yNdhimaz9hfCc+/AMKPbCpQmXVKT+ZS+UhOQxVkMk+YFgPX0Pscwe+GgQGECisPxdK4Y
xpW/dEr9PMsskEqHOYTCER1fszmWj419bC1iI7uOsqV6FQ2sbfo+01T3C+KF7vEyTHAAjW08wm2L
LGq6vqK7BPRGsf2kWYMRFGbrEK24ssTNBB7kwbO2Kj7lkD/m0P+o6orqsEVDzJ9b4olQ0HoRsPkj
U8fX94lFoE5W7yJbT+9RZs4fWDLxX852GX/S4WyFDnkhACD0Cab3SgSrL5L2a3sgbKdCgKWiyrsd
5GV+4s4IHE4dP8nONvxidm0kqWqdZlMVtoRcdZL7KhaOrIV69fpL7zQE8tJt0zLI1NAwoJCc6bz0
EA8Zfm7Kz+ZGxMtmQG/KQUkDr1+n1F5822Kg9svmi1yLLiJyH7rWXV1ORgSH6mtyBgKHV5w6YO9o
eOf9sPcMLw8cYms/WROEbDll719/zKff7ii644IdM+iuBP3aXtspOUabaj0Iz1mq3VkrCE2CRbC5
VeN5dpYgSgAHY2ETBAxWEWHb61+udqliXNoiDU2BuE21dffJs69mJjqzowxqejr76JNZ+aVxaYcL
7S6e5YTNhmrx8EtjA3UjmGZg/llcCkCgb8/PAOaod9UN/b+792+6e7FtUEO8XO84ChB3CsbFu+Sv
d5wMZfQ9aOl01H+/S3RaQ1dxLVCiDg16VdFil+i0kbJXBV2XotMcrFKIeCx/6A7tvIbrwpRB9yrU
JXzUNO3xEfROEGJAJWgCHPi1RGdFd9TecBRnMLDYV5E/FU++n+fcqHGoIqmlnNFCdhj5f839wfV6
MzqfOc5RvIrPgLe8z5XRsTsqvwHyOZjp+dHe5D1zoLhPdx06bZZFJwXPDGlhx7gk4MdTx/GVsyTb
KFcj49uGdEAOQXeMol4IBl8pFuWRCwMswNzRZZr6s1MbXrrjlXZvLLXD7fQoTgf+pbJFdy2Bygif
LLXVq4Ug2zNMeuqgtBwsfTKQ6dhY0+MBNq6MIQMN/wSYQgUYtgrDgFF28znfJqcBwtzo3W1MaKaT
QgAjEPRYKMt4c7BViqSkbk1K70gJS5qG4i8bygsZa+IMVNEBxLUHhqZ/8EtU1SDX+GiQ9gOoiOis
M7iEpQe9t0LPj/PwgiTDR/IfJYlkoc/qFh8t917VB8eIKnvbnDuIZuRG0Gk3LDCrCxdPcoqzPAeR
HR1mZXiL9BIKDVCXh8g/LIv0z9LVlFOUo2/A5gEbiL9vYWMqZuHhApj1KeBA52AFvRHeTDyO1oZy
GlLbhqljNY4N/8i3yvwChxx8oAJQ3AK+lWyh8dav/WjmH/5vGZfGSgqqm+OqJvKxnGSb20leAird
dcmKT2+SIC7u6FwpAqi7f/GXXh/o3eRnqjHkRyiDtMxVdU/Vvbw2xNzjlsuHye+/UVmlDmNhhFxR
YVUUjqY5KpTNxwNVddEHssnYGDV1Wv2Fe3P00iy8/oD1dL7+O689QT0/5w+//0Zts2uzf3USLAPG
bsOwkRyt6OGEoFJrEkxtKAhcDeiB9tf6a4vg9Ud7w8enhC67BgxIzinCcxTUj48Z3n98F7Yl3H6T
mly9RupW9h6tAYqJghJNbic4Q5zPCl1QzwKQhP1ZcBQ2Ar2LLnCV6qJuyBf2aBY0DXSS5CwY6pDy
Oc8JPUl1UZ3dnwXXHTqAlIQPUn/+b62FMaK5hTDLNILH+xgUTZAj/MxK6IywZxNd2BaEaDFhZ3Xx
pjtzoKgOLpPw08RVf2GfVgL0xLy4n5kF7wG6mp1fy3P+OBmcoQ5bNYFJs967KwGrQJWcdq/mYPi3
VkLnCfZPBqXeo3UM+mitf+V41IZ44Aaogq41sIZEipRvwTDVV9+sAa009RuReHpjSIMxZoUO8erq
TIIKXxGzY0KJXVuL+iTq0UaAIJD4SXYfYOxAghCgV1fXQ1LMoWnQimH170BQAHhJPj5CJ7h/Oqgc
2KXE1Xl8FFIs4kg42Vkc/ToPySM50lbQHeIaw6u88306Z4FjDdkegGiwBNXVOysIR7esayScAttU
Tcj+64fsrgGsJJz8dYqjX2sA+ZzaKElYQVCskCRZmt64x/hY++4AgDZy4ZZIVddWsndLQBNnmKwd
YJ9rDoDd5iHFomrNAmuEhJUijoPq6p01VBHHlTUHmjM0XeqLlFaf3QmOIKaFn0sTXHzi6t0sAOxS
ZGdBZ78TcNmgZZqrvRYccgYmIRl+Uz0L9RncI79AKJbI7ghmwULRBTB54yB3rCJoVpIKnJwk96ur
d2sB4Q1R6JByj6r8EGsBWG57EZAvEKGk8JrgQ+Kq7XCfFoFRgX+lHt8whpSNCIh36bGOWaTTnr2A
JjbEmj30j6SzJoYyhClURMNNiNA5HDEFuGEWheOdrejfLLiN6/rPXQShBmgDardhM6qujpfoCv5G
1NdFrrK6emcQwYxKH446uvQaqSMVhtrq6swCzJBD9GnIoDn9swXozEg7ig6Hv0FuzG7yRp0DwSWj
Qm81idZmL/QvYuJAk02mU1HA7JOKRF+9ujoW0aH/A+EgmwVXr5Le2cWGr1nuXNAEKzPtcy/k1Mmh
DoUfKViJ62nqm13EIggdBLlZ4HRgu7uQMNfvupNDtDkc8SKhwa7noH+ZVAignNpv++engw5DN0lz
hUJ385htT8kVIrMqrUtU96urd/lklPaki2yGOURZh/Bwz/rtB5CWO4QOBCwE7V/9nAUomVVp66gD
CqFwQBfVs2ckVSbaPzkgKbxWV/88BYUIV9IuCJALhwQrob0TbGtoK9BYP1ZWehcy8d5c2ZCJmMEh
n0pzbvOOn56QJFtFZ15f14AOakc6fOYARBfNpchUr/TOLNjUYykyInnVfN7DtWBIV9kMC6sIAgyF
o9oedH1GoAnoQZC5qpM2PQqfwSo60uVmGvvJKtMt9XzgRJ8vSRbWCRDa/jlIOPKyhtAd6gJea7Lf
q6uzCVCkIn0AlZhNalVcvQuciOwN2cDJsIcG8plgL5qtzvmy7xqQrcNZFrFJU4vu3SwAobSkZwHX
QHeoJBB/1Ndzs4AjSbWxh3tBqEvIBQt0/ztMI6IztSnspA+oNJrAUuhaa6Bq/bOIJL1lgwUSao4L
Hq85Dp7WW22UOxDBJsfwaDGY9j6dC/SHSO8FwmeA8IYAWFRXdy2YVKMUxDB3yIT+ucm6JWD+UjtC
J4Oukzt+PB06dtEmuYrAkWNZTcKtj7Mg9KGlZkGcDoaF5imphGftoqJQgBU4lR/hdc92BLhv2cAR
u2BQUsFT+rHv989IKo98Aj4RGOtux/RuFlxZ6yh2BFKhpNrrh+yiUVyCCjLM6KA1nkTtoPbIOtJn
oUl7jag30S5BHr05JTppNUApiASTe6RKW12985dEKgVXV84uUG7AyBo4BbVZ6FhHEixD9h3RVROr
9moVPBUE+1XUuq5i9lAkIFf0+Jb3LQJQXZ3zE0/hRyK+XxaBfOATfrlfngWeEngafmFjEjp7ocIo
7nihxILr0yoAilE7sf88uUwyiQ5NemPNrosEPIHppaOxOTZ7WGeh21LeCIDDpsCAKOZzzgH1Z5s9
QKfMrwNyfmKlPPYDHU6D+cOxaNoJJvlzvUAv/cKuT+Tp5037i+hxEZj21i+KPsb6u2u4s/j/Hy0g
dLXO9z7crfvqe5o/bx7w6Ve3vmv3VLsfngWTzMvGU0hfRONTc5tXXkQ70X/m3ncv8vbx+BgnVuaP
O/n9t9Z97r3/vxk4DzvjipKE9LhZsE3i9sAVcFp+4NCL87aoI13hnMSyIx968+CvJIvbrad1L5j0
2DBDZd5DsrtLsfhqDLX8yHE8GRfBuCxag1foVNnBjyZzb+Vlk/2Ra+Sn9Mg/1/H7crfeo4vz2uo+
YdaDh/YqrNGKsvd/Okkyv71SGuyb7MhnzHgQ7M94AyeTHfj8wZu2FiDi54KkUXrc+TyIkyDfjVQ1
D5JTxA+VHjp+CLyOFanB59IjJ6v2soAtFz9XdtgPT21TDYCRHpgBynG42d1iNck1qkR26IukRHy0
O811fV527EsviFvWo6l4y4+bbeZe/LA/HeBi3+IVXnp57o2nZT4pitaa1uquD+lbD8bTwPfavXV1
9VN+aM4C+M9bK1sjJMQZlh87h10qD1BJ2g1WeVA17PktRk+g6+8M/SY3nsRFZ3E3FTbZm76afM+8
jvfU9IrKD7302ucWEbeoiskPvHp35kVpPg3axzrji0rDW4z/fpLlk5alajBPbzH45WQdjFvHWAOx
fIvB72Fr281BtbrrlLv00ElWTN8dehkqye3TDEFDkc1+my848sLu3qeBm0hQdvjradCe8TrvKj1s
OMcjaUc1Gvm3N/BJrrOJ321friqJsvd8M0GJYzNfep0wQatLVLLD306Th8m78/zJ2VZ3GskO/ykp
X1iIDQbrbb7g6UJs8pKyw98x+5M8n7RciibzKz/2uh1V6tz0G1jcl7QcJEObL5Ms4mTbbW5hrajv
irSX7ES8RjUvedNfPc6d2C/aW7OBOsje99dJXrx79uZrFgvp8YN8nMR50PLcYFkSuTbpsTcJdAH+
bqDqbVrw+e5+8Cy/1o+kayvT9JiKbf10L3f2t79ABkyksMbziZf98V8AAAD//w==</cx:binary>
              </cx:geoCache>
            </cx:geography>
          </cx:layoutPr>
          <cx:valueColors>
            <cx:maxColor>
              <a:srgbClr val="002060"/>
            </cx:maxColor>
          </cx:valueColors>
        </cx:series>
      </cx:plotAreaRegion>
    </cx:plotArea>
  </cx:chart>
  <cx:spPr>
    <a:noFill/>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_xlchart.v2.30</cx:f>
      </cx:strDim>
      <cx:numDim type="val">
        <cx:f>_xlchart.v2.32</cx:f>
      </cx:numDim>
    </cx:data>
  </cx:chartData>
  <cx:chart>
    <cx:plotArea>
      <cx:plotAreaRegion>
        <cx:series layoutId="funnel" uniqueId="{FB1F3871-A66B-4E19-93B7-551B9EC39E40}">
          <cx:tx>
            <cx:txData>
              <cx:f>_xlchart.v2.31</cx:f>
              <cx:v>Count of Frequency of Purchases</cx:v>
            </cx:txData>
          </cx:tx>
          <cx:dataPt idx="0">
            <cx:spPr>
              <a:solidFill>
                <a:srgbClr val="5B9BD5">
                  <a:lumMod val="60000"/>
                  <a:lumOff val="40000"/>
                </a:srgbClr>
              </a:solidFill>
            </cx:spPr>
          </cx:dataPt>
          <cx:dataPt idx="1">
            <cx:spPr>
              <a:solidFill>
                <a:srgbClr val="ED7D31">
                  <a:lumMod val="60000"/>
                  <a:lumOff val="40000"/>
                </a:srgbClr>
              </a:solidFill>
            </cx:spPr>
          </cx:dataPt>
          <cx:dataLabels>
            <cx:numFmt formatCode="General" sourceLinked="0"/>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separator>, </cx:separator>
          </cx:dataLabels>
          <cx:dataId val="0"/>
        </cx:series>
      </cx:plotAreaRegion>
      <cx:axis id="0">
        <cx:catScaling gapWidth="0.0599999987"/>
        <cx:tickLabels/>
      </cx:axis>
    </cx:plotArea>
  </cx:chart>
  <cx:spPr>
    <a:noFill/>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_xlchart.v1.33</cx:f>
      </cx:strDim>
      <cx:numDim type="size">
        <cx:f>_xlchart.v1.35</cx:f>
      </cx:numDim>
    </cx:data>
  </cx:chartData>
  <cx:chart>
    <cx:plotArea>
      <cx:plotAreaRegion>
        <cx:series layoutId="treemap" uniqueId="{8F26D382-04D8-4036-8116-E859CD49C526}">
          <cx:tx>
            <cx:txData>
              <cx:f>_xlchart.v1.34</cx:f>
              <cx:v>Count of Frequency of Purchases</cx:v>
            </cx:txData>
          </cx:tx>
          <cx:data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microsoft.com/office/2014/relationships/chartEx" Target="../charts/chartEx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0.xml"/><Relationship Id="rId3" Type="http://schemas.openxmlformats.org/officeDocument/2006/relationships/hyperlink" Target="#Data!A1"/><Relationship Id="rId7" Type="http://schemas.openxmlformats.org/officeDocument/2006/relationships/chart" Target="../charts/chart7.xml"/><Relationship Id="rId12" Type="http://schemas.microsoft.com/office/2014/relationships/chartEx" Target="../charts/chartEx6.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4.png"/><Relationship Id="rId11" Type="http://schemas.microsoft.com/office/2014/relationships/chartEx" Target="../charts/chartEx5.xml"/><Relationship Id="rId5" Type="http://schemas.openxmlformats.org/officeDocument/2006/relationships/hyperlink" Target="#KPI!A1"/><Relationship Id="rId15" Type="http://schemas.openxmlformats.org/officeDocument/2006/relationships/chart" Target="../charts/chart12.xml"/><Relationship Id="rId10" Type="http://schemas.microsoft.com/office/2014/relationships/chartEx" Target="../charts/chartEx4.xml"/><Relationship Id="rId4" Type="http://schemas.openxmlformats.org/officeDocument/2006/relationships/image" Target="../media/image3.png"/><Relationship Id="rId9" Type="http://schemas.openxmlformats.org/officeDocument/2006/relationships/chart" Target="../charts/chart9.xml"/><Relationship Id="rId1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microsoft.com/office/2014/relationships/chartEx" Target="../charts/chartEx9.xml"/><Relationship Id="rId13" Type="http://schemas.openxmlformats.org/officeDocument/2006/relationships/chart" Target="../charts/chart23.xml"/><Relationship Id="rId3" Type="http://schemas.openxmlformats.org/officeDocument/2006/relationships/chart" Target="../charts/chart16.xml"/><Relationship Id="rId7" Type="http://schemas.openxmlformats.org/officeDocument/2006/relationships/chart" Target="../charts/chart18.xml"/><Relationship Id="rId12" Type="http://schemas.openxmlformats.org/officeDocument/2006/relationships/chart" Target="../charts/chart22.xml"/><Relationship Id="rId17" Type="http://schemas.openxmlformats.org/officeDocument/2006/relationships/chart" Target="../charts/chart26.xml"/><Relationship Id="rId2" Type="http://schemas.openxmlformats.org/officeDocument/2006/relationships/chart" Target="../charts/chart15.xml"/><Relationship Id="rId16" Type="http://schemas.openxmlformats.org/officeDocument/2006/relationships/chart" Target="../charts/chart25.xml"/><Relationship Id="rId1" Type="http://schemas.openxmlformats.org/officeDocument/2006/relationships/chart" Target="../charts/chart14.xml"/><Relationship Id="rId6" Type="http://schemas.openxmlformats.org/officeDocument/2006/relationships/chart" Target="../charts/chart17.xml"/><Relationship Id="rId11" Type="http://schemas.openxmlformats.org/officeDocument/2006/relationships/chart" Target="../charts/chart21.xml"/><Relationship Id="rId5" Type="http://schemas.microsoft.com/office/2014/relationships/chartEx" Target="../charts/chartEx8.xml"/><Relationship Id="rId15" Type="http://schemas.openxmlformats.org/officeDocument/2006/relationships/chart" Target="../charts/chart24.xml"/><Relationship Id="rId10" Type="http://schemas.openxmlformats.org/officeDocument/2006/relationships/chart" Target="../charts/chart20.xml"/><Relationship Id="rId4" Type="http://schemas.microsoft.com/office/2014/relationships/chartEx" Target="../charts/chartEx7.xml"/><Relationship Id="rId9" Type="http://schemas.openxmlformats.org/officeDocument/2006/relationships/chart" Target="../charts/chart19.xml"/><Relationship Id="rId14" Type="http://schemas.microsoft.com/office/2014/relationships/chartEx" Target="../charts/chartEx10.xml"/></Relationships>
</file>

<file path=xl/drawings/drawing1.xml><?xml version="1.0" encoding="utf-8"?>
<xdr:wsDr xmlns:xdr="http://schemas.openxmlformats.org/drawingml/2006/spreadsheetDrawing" xmlns:a="http://schemas.openxmlformats.org/drawingml/2006/main">
  <xdr:twoCellAnchor editAs="oneCell">
    <xdr:from>
      <xdr:col>0</xdr:col>
      <xdr:colOff>308042</xdr:colOff>
      <xdr:row>1</xdr:row>
      <xdr:rowOff>23184</xdr:rowOff>
    </xdr:from>
    <xdr:to>
      <xdr:col>1</xdr:col>
      <xdr:colOff>1639890</xdr:colOff>
      <xdr:row>10</xdr:row>
      <xdr:rowOff>24318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61D20F0-891F-99D9-CA11-5710B97D73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8042" y="206064"/>
              <a:ext cx="2293601" cy="1647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1933212</xdr:colOff>
      <xdr:row>1</xdr:row>
      <xdr:rowOff>20591</xdr:rowOff>
    </xdr:from>
    <xdr:to>
      <xdr:col>2</xdr:col>
      <xdr:colOff>1965387</xdr:colOff>
      <xdr:row>10</xdr:row>
      <xdr:rowOff>32425</xdr:rowOff>
    </xdr:to>
    <mc:AlternateContent xmlns:mc="http://schemas.openxmlformats.org/markup-compatibility/2006" xmlns:a14="http://schemas.microsoft.com/office/drawing/2010/main">
      <mc:Choice Requires="a14">
        <xdr:graphicFrame macro="">
          <xdr:nvGraphicFramePr>
            <xdr:cNvPr id="2" name="Size">
              <a:extLst>
                <a:ext uri="{FF2B5EF4-FFF2-40B4-BE49-F238E27FC236}">
                  <a16:creationId xmlns:a16="http://schemas.microsoft.com/office/drawing/2014/main" id="{2DE8F788-3EEF-79F8-3CDF-E22EFFC55D4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794272" y="203471"/>
              <a:ext cx="2094474" cy="1657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840632</xdr:colOff>
      <xdr:row>0</xdr:row>
      <xdr:rowOff>168289</xdr:rowOff>
    </xdr:from>
    <xdr:to>
      <xdr:col>9</xdr:col>
      <xdr:colOff>664428</xdr:colOff>
      <xdr:row>14</xdr:row>
      <xdr:rowOff>25009</xdr:rowOff>
    </xdr:to>
    <mc:AlternateContent xmlns:mc="http://schemas.openxmlformats.org/markup-compatibility/2006" xmlns:a14="http://schemas.microsoft.com/office/drawing/2010/main">
      <mc:Choice Requires="a14">
        <xdr:graphicFrame macro="">
          <xdr:nvGraphicFramePr>
            <xdr:cNvPr id="4" name="Color">
              <a:extLst>
                <a:ext uri="{FF2B5EF4-FFF2-40B4-BE49-F238E27FC236}">
                  <a16:creationId xmlns:a16="http://schemas.microsoft.com/office/drawing/2014/main" id="{CEBA0867-8D91-E9FC-5357-6A9EA250409B}"/>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5816492" y="168289"/>
              <a:ext cx="2474196" cy="241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23671</xdr:colOff>
      <xdr:row>0</xdr:row>
      <xdr:rowOff>186286</xdr:rowOff>
    </xdr:from>
    <xdr:to>
      <xdr:col>12</xdr:col>
      <xdr:colOff>1852471</xdr:colOff>
      <xdr:row>14</xdr:row>
      <xdr:rowOff>43006</xdr:rowOff>
    </xdr:to>
    <mc:AlternateContent xmlns:mc="http://schemas.openxmlformats.org/markup-compatibility/2006" xmlns:a14="http://schemas.microsoft.com/office/drawing/2010/main">
      <mc:Choice Requires="a14">
        <xdr:graphicFrame macro="">
          <xdr:nvGraphicFramePr>
            <xdr:cNvPr id="5" name="Review Rating">
              <a:extLst>
                <a:ext uri="{FF2B5EF4-FFF2-40B4-BE49-F238E27FC236}">
                  <a16:creationId xmlns:a16="http://schemas.microsoft.com/office/drawing/2014/main" id="{607F03CE-E85F-BA8F-BB6D-72DC792A1AAD}"/>
                </a:ext>
              </a:extLst>
            </xdr:cNvPr>
            <xdr:cNvGraphicFramePr/>
          </xdr:nvGraphicFramePr>
          <xdr:xfrm>
            <a:off x="0" y="0"/>
            <a:ext cx="0" cy="0"/>
          </xdr:xfrm>
          <a:graphic>
            <a:graphicData uri="http://schemas.microsoft.com/office/drawing/2010/slicer">
              <sle:slicer xmlns:sle="http://schemas.microsoft.com/office/drawing/2010/slicer" name="Review Rating"/>
            </a:graphicData>
          </a:graphic>
        </xdr:graphicFrame>
      </mc:Choice>
      <mc:Fallback xmlns="">
        <xdr:sp macro="" textlink="">
          <xdr:nvSpPr>
            <xdr:cNvPr id="0" name=""/>
            <xdr:cNvSpPr>
              <a:spLocks noTextEdit="1"/>
            </xdr:cNvSpPr>
          </xdr:nvSpPr>
          <xdr:spPr>
            <a:xfrm>
              <a:off x="11019331" y="186286"/>
              <a:ext cx="1828800" cy="241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185545</xdr:rowOff>
    </xdr:from>
    <xdr:to>
      <xdr:col>1</xdr:col>
      <xdr:colOff>8466</xdr:colOff>
      <xdr:row>27</xdr:row>
      <xdr:rowOff>185547</xdr:rowOff>
    </xdr:to>
    <xdr:sp macro="" textlink="$B$17">
      <xdr:nvSpPr>
        <xdr:cNvPr id="7" name="TextBox 6">
          <a:extLst>
            <a:ext uri="{FF2B5EF4-FFF2-40B4-BE49-F238E27FC236}">
              <a16:creationId xmlns:a16="http://schemas.microsoft.com/office/drawing/2014/main" id="{C4805515-69E1-E3BE-68BC-D1F6F9062565}"/>
            </a:ext>
          </a:extLst>
        </xdr:cNvPr>
        <xdr:cNvSpPr txBox="1"/>
      </xdr:nvSpPr>
      <xdr:spPr>
        <a:xfrm>
          <a:off x="0" y="4842212"/>
          <a:ext cx="931333" cy="372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5A763E-ECBA-4695-A610-985F5B2E950F}"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6</xdr:col>
      <xdr:colOff>1123905</xdr:colOff>
      <xdr:row>26</xdr:row>
      <xdr:rowOff>7745</xdr:rowOff>
    </xdr:from>
    <xdr:to>
      <xdr:col>7</xdr:col>
      <xdr:colOff>905933</xdr:colOff>
      <xdr:row>28</xdr:row>
      <xdr:rowOff>7746</xdr:rowOff>
    </xdr:to>
    <xdr:sp macro="" textlink="$I$17">
      <xdr:nvSpPr>
        <xdr:cNvPr id="9" name="TextBox 8">
          <a:extLst>
            <a:ext uri="{FF2B5EF4-FFF2-40B4-BE49-F238E27FC236}">
              <a16:creationId xmlns:a16="http://schemas.microsoft.com/office/drawing/2014/main" id="{5D68712B-DB85-5CA6-78BE-8BC883600525}"/>
            </a:ext>
          </a:extLst>
        </xdr:cNvPr>
        <xdr:cNvSpPr txBox="1"/>
      </xdr:nvSpPr>
      <xdr:spPr>
        <a:xfrm>
          <a:off x="5077838" y="4850678"/>
          <a:ext cx="916562" cy="372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13CA7F-CB73-499D-9647-049ADB928947}" type="TxLink">
            <a:rPr lang="en-US" sz="1100" b="0" i="0" u="none" strike="noStrike">
              <a:solidFill>
                <a:srgbClr val="000000"/>
              </a:solidFill>
              <a:latin typeface="Calibri"/>
              <a:ea typeface="Calibri"/>
              <a:cs typeface="Calibri"/>
            </a:rPr>
            <a:pPr/>
            <a:t>98871</a:t>
          </a:fld>
          <a:endParaRPr lang="en-IN" sz="1100"/>
        </a:p>
      </xdr:txBody>
    </xdr:sp>
    <xdr:clientData/>
  </xdr:twoCellAnchor>
  <xdr:twoCellAnchor>
    <xdr:from>
      <xdr:col>0</xdr:col>
      <xdr:colOff>838200</xdr:colOff>
      <xdr:row>24</xdr:row>
      <xdr:rowOff>183847</xdr:rowOff>
    </xdr:from>
    <xdr:to>
      <xdr:col>1</xdr:col>
      <xdr:colOff>1741714</xdr:colOff>
      <xdr:row>32</xdr:row>
      <xdr:rowOff>24190</xdr:rowOff>
    </xdr:to>
    <xdr:graphicFrame macro="">
      <xdr:nvGraphicFramePr>
        <xdr:cNvPr id="11" name="Chart 10">
          <a:extLst>
            <a:ext uri="{FF2B5EF4-FFF2-40B4-BE49-F238E27FC236}">
              <a16:creationId xmlns:a16="http://schemas.microsoft.com/office/drawing/2014/main" id="{BCD699CB-38ED-6791-62C4-B929155F4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863603</xdr:colOff>
      <xdr:row>24</xdr:row>
      <xdr:rowOff>160868</xdr:rowOff>
    </xdr:from>
    <xdr:to>
      <xdr:col>9</xdr:col>
      <xdr:colOff>87086</xdr:colOff>
      <xdr:row>32</xdr:row>
      <xdr:rowOff>174172</xdr:rowOff>
    </xdr:to>
    <xdr:graphicFrame macro="">
      <xdr:nvGraphicFramePr>
        <xdr:cNvPr id="12" name="Chart 11">
          <a:extLst>
            <a:ext uri="{FF2B5EF4-FFF2-40B4-BE49-F238E27FC236}">
              <a16:creationId xmlns:a16="http://schemas.microsoft.com/office/drawing/2014/main" id="{E335FBBC-E999-1891-B579-718767B3C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847725</xdr:colOff>
      <xdr:row>58</xdr:row>
      <xdr:rowOff>57150</xdr:rowOff>
    </xdr:from>
    <xdr:to>
      <xdr:col>10</xdr:col>
      <xdr:colOff>57149</xdr:colOff>
      <xdr:row>75</xdr:row>
      <xdr:rowOff>152401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F7DE6B1-D5EE-5C49-1D2F-C44B1D19B6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644765" y="10664190"/>
              <a:ext cx="5724524" cy="32042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647700</xdr:colOff>
      <xdr:row>39</xdr:row>
      <xdr:rowOff>152399</xdr:rowOff>
    </xdr:from>
    <xdr:to>
      <xdr:col>9</xdr:col>
      <xdr:colOff>1581151</xdr:colOff>
      <xdr:row>59</xdr:row>
      <xdr:rowOff>152400</xdr:rowOff>
    </xdr:to>
    <xdr:graphicFrame macro="">
      <xdr:nvGraphicFramePr>
        <xdr:cNvPr id="10" name="Chart 9">
          <a:extLst>
            <a:ext uri="{FF2B5EF4-FFF2-40B4-BE49-F238E27FC236}">
              <a16:creationId xmlns:a16="http://schemas.microsoft.com/office/drawing/2014/main" id="{3EC35048-57E1-9778-AB56-AEAD760A6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352425</xdr:colOff>
      <xdr:row>48</xdr:row>
      <xdr:rowOff>19050</xdr:rowOff>
    </xdr:from>
    <xdr:to>
      <xdr:col>18</xdr:col>
      <xdr:colOff>704850</xdr:colOff>
      <xdr:row>63</xdr:row>
      <xdr:rowOff>47625</xdr:rowOff>
    </xdr:to>
    <xdr:graphicFrame macro="">
      <xdr:nvGraphicFramePr>
        <xdr:cNvPr id="13" name="Chart 12">
          <a:extLst>
            <a:ext uri="{FF2B5EF4-FFF2-40B4-BE49-F238E27FC236}">
              <a16:creationId xmlns:a16="http://schemas.microsoft.com/office/drawing/2014/main" id="{2BE545F9-521C-8691-3A0B-C505440BE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666749</xdr:colOff>
      <xdr:row>71</xdr:row>
      <xdr:rowOff>180974</xdr:rowOff>
    </xdr:from>
    <xdr:to>
      <xdr:col>24</xdr:col>
      <xdr:colOff>542924</xdr:colOff>
      <xdr:row>92</xdr:row>
      <xdr:rowOff>123824</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2FD057D-B352-1B3C-3AAE-57D0468433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9775149" y="13165454"/>
              <a:ext cx="6779895" cy="3783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1009650</xdr:colOff>
      <xdr:row>72</xdr:row>
      <xdr:rowOff>9525</xdr:rowOff>
    </xdr:from>
    <xdr:to>
      <xdr:col>34</xdr:col>
      <xdr:colOff>314324</xdr:colOff>
      <xdr:row>91</xdr:row>
      <xdr:rowOff>152400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3F2278C-68A8-AF3F-2626-39AC5F0DD4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2942510" y="13176885"/>
              <a:ext cx="7290434" cy="36175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119743</xdr:colOff>
      <xdr:row>41</xdr:row>
      <xdr:rowOff>87086</xdr:rowOff>
    </xdr:from>
    <xdr:to>
      <xdr:col>0</xdr:col>
      <xdr:colOff>947057</xdr:colOff>
      <xdr:row>43</xdr:row>
      <xdr:rowOff>0</xdr:rowOff>
    </xdr:to>
    <xdr:sp macro="" textlink="$B$35">
      <xdr:nvSpPr>
        <xdr:cNvPr id="6" name="TextBox 5">
          <a:extLst>
            <a:ext uri="{FF2B5EF4-FFF2-40B4-BE49-F238E27FC236}">
              <a16:creationId xmlns:a16="http://schemas.microsoft.com/office/drawing/2014/main" id="{BC545496-D43A-DDC8-DC08-2A3E48DA58EA}"/>
            </a:ext>
          </a:extLst>
        </xdr:cNvPr>
        <xdr:cNvSpPr txBox="1"/>
      </xdr:nvSpPr>
      <xdr:spPr>
        <a:xfrm>
          <a:off x="119743" y="7674429"/>
          <a:ext cx="827314"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69C12-BDEB-4C0B-A178-9766B8F37EF5}"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0</xdr:col>
      <xdr:colOff>881743</xdr:colOff>
      <xdr:row>40</xdr:row>
      <xdr:rowOff>27215</xdr:rowOff>
    </xdr:from>
    <xdr:to>
      <xdr:col>2</xdr:col>
      <xdr:colOff>119743</xdr:colOff>
      <xdr:row>49</xdr:row>
      <xdr:rowOff>141514</xdr:rowOff>
    </xdr:to>
    <xdr:graphicFrame macro="">
      <xdr:nvGraphicFramePr>
        <xdr:cNvPr id="15" name="Chart 14">
          <a:extLst>
            <a:ext uri="{FF2B5EF4-FFF2-40B4-BE49-F238E27FC236}">
              <a16:creationId xmlns:a16="http://schemas.microsoft.com/office/drawing/2014/main" id="{6BC1FB27-33AF-600E-276E-85D45876B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21771</xdr:colOff>
      <xdr:row>24</xdr:row>
      <xdr:rowOff>174172</xdr:rowOff>
    </xdr:from>
    <xdr:to>
      <xdr:col>3</xdr:col>
      <xdr:colOff>772886</xdr:colOff>
      <xdr:row>26</xdr:row>
      <xdr:rowOff>87085</xdr:rowOff>
    </xdr:to>
    <xdr:sp macro="" textlink="$E$19">
      <xdr:nvSpPr>
        <xdr:cNvPr id="16" name="TextBox 15">
          <a:extLst>
            <a:ext uri="{FF2B5EF4-FFF2-40B4-BE49-F238E27FC236}">
              <a16:creationId xmlns:a16="http://schemas.microsoft.com/office/drawing/2014/main" id="{014D184B-926D-B8C1-09B6-9A4B9DF9771F}"/>
            </a:ext>
          </a:extLst>
        </xdr:cNvPr>
        <xdr:cNvSpPr txBox="1"/>
      </xdr:nvSpPr>
      <xdr:spPr>
        <a:xfrm>
          <a:off x="4942114" y="4615543"/>
          <a:ext cx="751115"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E78623-2F01-4E2E-92FE-0FCD365D8C83}" type="TxLink">
            <a:rPr lang="en-US" sz="1100" b="0" i="0" u="none" strike="noStrike">
              <a:solidFill>
                <a:srgbClr val="000000"/>
              </a:solidFill>
              <a:latin typeface="Calibri"/>
              <a:ea typeface="Calibri"/>
              <a:cs typeface="Calibri"/>
            </a:rPr>
            <a:pPr/>
            <a:t>134210</a:t>
          </a:fld>
          <a:endParaRPr lang="en-IN" sz="1100"/>
        </a:p>
      </xdr:txBody>
    </xdr:sp>
    <xdr:clientData/>
  </xdr:twoCellAnchor>
  <xdr:twoCellAnchor>
    <xdr:from>
      <xdr:col>3</xdr:col>
      <xdr:colOff>195943</xdr:colOff>
      <xdr:row>24</xdr:row>
      <xdr:rowOff>114300</xdr:rowOff>
    </xdr:from>
    <xdr:to>
      <xdr:col>5</xdr:col>
      <xdr:colOff>566058</xdr:colOff>
      <xdr:row>33</xdr:row>
      <xdr:rowOff>76200</xdr:rowOff>
    </xdr:to>
    <xdr:graphicFrame macro="">
      <xdr:nvGraphicFramePr>
        <xdr:cNvPr id="18" name="Chart 17">
          <a:extLst>
            <a:ext uri="{FF2B5EF4-FFF2-40B4-BE49-F238E27FC236}">
              <a16:creationId xmlns:a16="http://schemas.microsoft.com/office/drawing/2014/main" id="{B9E64CD8-63A8-8BCB-0B2B-D430865D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152400</xdr:colOff>
      <xdr:row>31</xdr:row>
      <xdr:rowOff>22860</xdr:rowOff>
    </xdr:to>
    <xdr:pic>
      <xdr:nvPicPr>
        <xdr:cNvPr id="24" name="Picture 23">
          <a:extLst>
            <a:ext uri="{FF2B5EF4-FFF2-40B4-BE49-F238E27FC236}">
              <a16:creationId xmlns:a16="http://schemas.microsoft.com/office/drawing/2014/main" id="{B0F9B65B-F320-40D9-D427-0CAD2FBD93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173200" cy="5692140"/>
        </a:xfrm>
        <a:prstGeom prst="rect">
          <a:avLst/>
        </a:prstGeom>
      </xdr:spPr>
    </xdr:pic>
    <xdr:clientData/>
  </xdr:twoCellAnchor>
  <xdr:twoCellAnchor>
    <xdr:from>
      <xdr:col>0</xdr:col>
      <xdr:colOff>0</xdr:colOff>
      <xdr:row>0</xdr:row>
      <xdr:rowOff>0</xdr:rowOff>
    </xdr:from>
    <xdr:to>
      <xdr:col>19</xdr:col>
      <xdr:colOff>7620</xdr:colOff>
      <xdr:row>5</xdr:row>
      <xdr:rowOff>15240</xdr:rowOff>
    </xdr:to>
    <xdr:sp macro="" textlink="">
      <xdr:nvSpPr>
        <xdr:cNvPr id="2" name="Rectangle 1">
          <a:extLst>
            <a:ext uri="{FF2B5EF4-FFF2-40B4-BE49-F238E27FC236}">
              <a16:creationId xmlns:a16="http://schemas.microsoft.com/office/drawing/2014/main" id="{582D0CAA-2BD3-D558-8B0C-5638FC35F21C}"/>
            </a:ext>
          </a:extLst>
        </xdr:cNvPr>
        <xdr:cNvSpPr/>
      </xdr:nvSpPr>
      <xdr:spPr>
        <a:xfrm>
          <a:off x="0" y="0"/>
          <a:ext cx="11590020" cy="929640"/>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220980</xdr:colOff>
      <xdr:row>0</xdr:row>
      <xdr:rowOff>0</xdr:rowOff>
    </xdr:from>
    <xdr:to>
      <xdr:col>3</xdr:col>
      <xdr:colOff>68580</xdr:colOff>
      <xdr:row>4</xdr:row>
      <xdr:rowOff>133502</xdr:rowOff>
    </xdr:to>
    <xdr:pic>
      <xdr:nvPicPr>
        <xdr:cNvPr id="4" name="Picture 3">
          <a:extLst>
            <a:ext uri="{FF2B5EF4-FFF2-40B4-BE49-F238E27FC236}">
              <a16:creationId xmlns:a16="http://schemas.microsoft.com/office/drawing/2014/main" id="{6B659606-F013-3188-F4E5-0248FF714A9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t="21375" r="1048" b="22581"/>
        <a:stretch>
          <a:fillRect/>
        </a:stretch>
      </xdr:blipFill>
      <xdr:spPr>
        <a:xfrm>
          <a:off x="220980" y="0"/>
          <a:ext cx="1676400" cy="865022"/>
        </a:xfrm>
        <a:prstGeom prst="rect">
          <a:avLst/>
        </a:prstGeom>
        <a:noFill/>
      </xdr:spPr>
    </xdr:pic>
    <xdr:clientData/>
  </xdr:twoCellAnchor>
  <xdr:twoCellAnchor>
    <xdr:from>
      <xdr:col>4</xdr:col>
      <xdr:colOff>396240</xdr:colOff>
      <xdr:row>0</xdr:row>
      <xdr:rowOff>167640</xdr:rowOff>
    </xdr:from>
    <xdr:to>
      <xdr:col>17</xdr:col>
      <xdr:colOff>274320</xdr:colOff>
      <xdr:row>4</xdr:row>
      <xdr:rowOff>15240</xdr:rowOff>
    </xdr:to>
    <xdr:sp macro="" textlink="">
      <xdr:nvSpPr>
        <xdr:cNvPr id="7" name="Rectangle: Rounded Corners 6">
          <a:extLst>
            <a:ext uri="{FF2B5EF4-FFF2-40B4-BE49-F238E27FC236}">
              <a16:creationId xmlns:a16="http://schemas.microsoft.com/office/drawing/2014/main" id="{12F656EC-096F-E596-5445-7E4FD6B5AC46}"/>
            </a:ext>
          </a:extLst>
        </xdr:cNvPr>
        <xdr:cNvSpPr/>
      </xdr:nvSpPr>
      <xdr:spPr>
        <a:xfrm>
          <a:off x="2834640" y="167640"/>
          <a:ext cx="7802880" cy="5791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b="1" cap="none" spc="0">
              <a:ln w="10160">
                <a:solidFill>
                  <a:schemeClr val="accent5"/>
                </a:solidFill>
                <a:prstDash val="solid"/>
              </a:ln>
              <a:solidFill>
                <a:schemeClr val="bg1"/>
              </a:solidFill>
              <a:effectLst>
                <a:innerShdw blurRad="63500" dist="50800" dir="16200000">
                  <a:prstClr val="black">
                    <a:alpha val="50000"/>
                  </a:prstClr>
                </a:innerShdw>
              </a:effectLst>
              <a:latin typeface="+mn-lt"/>
              <a:ea typeface="+mn-ea"/>
              <a:cs typeface="+mn-cs"/>
            </a:rPr>
            <a:t>Sales</a:t>
          </a:r>
          <a:r>
            <a:rPr lang="en-IN" sz="3200" b="1" cap="none" spc="0" baseline="0">
              <a:ln w="10160">
                <a:solidFill>
                  <a:schemeClr val="accent5"/>
                </a:solidFill>
                <a:prstDash val="solid"/>
              </a:ln>
              <a:solidFill>
                <a:schemeClr val="bg1"/>
              </a:solidFill>
              <a:effectLst>
                <a:innerShdw blurRad="63500" dist="50800" dir="16200000">
                  <a:prstClr val="black">
                    <a:alpha val="50000"/>
                  </a:prstClr>
                </a:innerShdw>
              </a:effectLst>
              <a:latin typeface="+mn-lt"/>
              <a:ea typeface="+mn-ea"/>
              <a:cs typeface="+mn-cs"/>
            </a:rPr>
            <a:t> Dashboard</a:t>
          </a:r>
          <a:endParaRPr lang="en-IN" sz="3200" b="1" cap="none" spc="0">
            <a:ln w="10160">
              <a:solidFill>
                <a:schemeClr val="accent5"/>
              </a:solidFill>
              <a:prstDash val="solid"/>
            </a:ln>
            <a:solidFill>
              <a:schemeClr val="bg1"/>
            </a:solidFill>
            <a:effectLst>
              <a:innerShdw blurRad="63500" dist="50800" dir="16200000">
                <a:prstClr val="black">
                  <a:alpha val="50000"/>
                </a:prstClr>
              </a:innerShdw>
            </a:effectLst>
            <a:latin typeface="+mn-lt"/>
            <a:ea typeface="+mn-ea"/>
            <a:cs typeface="+mn-cs"/>
          </a:endParaRPr>
        </a:p>
      </xdr:txBody>
    </xdr:sp>
    <xdr:clientData/>
  </xdr:twoCellAnchor>
  <xdr:twoCellAnchor>
    <xdr:from>
      <xdr:col>19</xdr:col>
      <xdr:colOff>15240</xdr:colOff>
      <xdr:row>0</xdr:row>
      <xdr:rowOff>0</xdr:rowOff>
    </xdr:from>
    <xdr:to>
      <xdr:col>23</xdr:col>
      <xdr:colOff>152400</xdr:colOff>
      <xdr:row>5</xdr:row>
      <xdr:rowOff>15240</xdr:rowOff>
    </xdr:to>
    <xdr:sp macro="" textlink="">
      <xdr:nvSpPr>
        <xdr:cNvPr id="9" name="Rectangle 8">
          <a:extLst>
            <a:ext uri="{FF2B5EF4-FFF2-40B4-BE49-F238E27FC236}">
              <a16:creationId xmlns:a16="http://schemas.microsoft.com/office/drawing/2014/main" id="{099152B3-36B2-D856-5A57-7CD20A5ED20D}"/>
            </a:ext>
          </a:extLst>
        </xdr:cNvPr>
        <xdr:cNvSpPr/>
      </xdr:nvSpPr>
      <xdr:spPr>
        <a:xfrm rot="16200000">
          <a:off x="12420600" y="-822960"/>
          <a:ext cx="929640" cy="257556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19</xdr:col>
      <xdr:colOff>388620</xdr:colOff>
      <xdr:row>0</xdr:row>
      <xdr:rowOff>92122</xdr:rowOff>
    </xdr:from>
    <xdr:to>
      <xdr:col>20</xdr:col>
      <xdr:colOff>556260</xdr:colOff>
      <xdr:row>4</xdr:row>
      <xdr:rowOff>114640</xdr:rowOff>
    </xdr:to>
    <xdr:pic>
      <xdr:nvPicPr>
        <xdr:cNvPr id="12" name="Picture 11">
          <a:hlinkClick xmlns:r="http://schemas.openxmlformats.org/officeDocument/2006/relationships" r:id="rId3"/>
          <a:extLst>
            <a:ext uri="{FF2B5EF4-FFF2-40B4-BE49-F238E27FC236}">
              <a16:creationId xmlns:a16="http://schemas.microsoft.com/office/drawing/2014/main" id="{CA0B4122-3C99-6525-2766-ED868535165C}"/>
            </a:ext>
          </a:extLst>
        </xdr:cNvPr>
        <xdr:cNvPicPr>
          <a:picLocks noChangeAspect="1"/>
        </xdr:cNvPicPr>
      </xdr:nvPicPr>
      <xdr:blipFill>
        <a:blip xmlns:r="http://schemas.openxmlformats.org/officeDocument/2006/relationships" r:embed="rId4"/>
        <a:stretch>
          <a:fillRect/>
        </a:stretch>
      </xdr:blipFill>
      <xdr:spPr>
        <a:xfrm>
          <a:off x="11971020" y="92122"/>
          <a:ext cx="777240" cy="754038"/>
        </a:xfrm>
        <a:prstGeom prst="rect">
          <a:avLst/>
        </a:prstGeom>
        <a:noFill/>
      </xdr:spPr>
    </xdr:pic>
    <xdr:clientData/>
  </xdr:twoCellAnchor>
  <xdr:twoCellAnchor editAs="oneCell">
    <xdr:from>
      <xdr:col>21</xdr:col>
      <xdr:colOff>274321</xdr:colOff>
      <xdr:row>0</xdr:row>
      <xdr:rowOff>113504</xdr:rowOff>
    </xdr:from>
    <xdr:to>
      <xdr:col>22</xdr:col>
      <xdr:colOff>403861</xdr:colOff>
      <xdr:row>4</xdr:row>
      <xdr:rowOff>99060</xdr:rowOff>
    </xdr:to>
    <xdr:pic>
      <xdr:nvPicPr>
        <xdr:cNvPr id="13" name="Picture 12">
          <a:hlinkClick xmlns:r="http://schemas.openxmlformats.org/officeDocument/2006/relationships" r:id="rId5"/>
          <a:extLst>
            <a:ext uri="{FF2B5EF4-FFF2-40B4-BE49-F238E27FC236}">
              <a16:creationId xmlns:a16="http://schemas.microsoft.com/office/drawing/2014/main" id="{32FDDF01-7ED0-ABF5-E3D8-5793F727367A}"/>
            </a:ext>
          </a:extLst>
        </xdr:cNvPr>
        <xdr:cNvPicPr>
          <a:picLocks noChangeAspect="1"/>
        </xdr:cNvPicPr>
      </xdr:nvPicPr>
      <xdr:blipFill>
        <a:blip xmlns:r="http://schemas.openxmlformats.org/officeDocument/2006/relationships" r:embed="rId6"/>
        <a:stretch>
          <a:fillRect/>
        </a:stretch>
      </xdr:blipFill>
      <xdr:spPr>
        <a:xfrm>
          <a:off x="13075921" y="113504"/>
          <a:ext cx="739140" cy="717076"/>
        </a:xfrm>
        <a:prstGeom prst="rect">
          <a:avLst/>
        </a:prstGeom>
        <a:noFill/>
      </xdr:spPr>
    </xdr:pic>
    <xdr:clientData/>
  </xdr:twoCellAnchor>
  <xdr:twoCellAnchor>
    <xdr:from>
      <xdr:col>0</xdr:col>
      <xdr:colOff>0</xdr:colOff>
      <xdr:row>5</xdr:row>
      <xdr:rowOff>15240</xdr:rowOff>
    </xdr:from>
    <xdr:to>
      <xdr:col>5</xdr:col>
      <xdr:colOff>7620</xdr:colOff>
      <xdr:row>31</xdr:row>
      <xdr:rowOff>15240</xdr:rowOff>
    </xdr:to>
    <xdr:grpSp>
      <xdr:nvGrpSpPr>
        <xdr:cNvPr id="25" name="Group 24">
          <a:extLst>
            <a:ext uri="{FF2B5EF4-FFF2-40B4-BE49-F238E27FC236}">
              <a16:creationId xmlns:a16="http://schemas.microsoft.com/office/drawing/2014/main" id="{9C42DF34-10AB-3ABF-ED06-E2004D8D4A5C}"/>
            </a:ext>
          </a:extLst>
        </xdr:cNvPr>
        <xdr:cNvGrpSpPr/>
      </xdr:nvGrpSpPr>
      <xdr:grpSpPr>
        <a:xfrm>
          <a:off x="0" y="929640"/>
          <a:ext cx="3055620" cy="4754880"/>
          <a:chOff x="0" y="929640"/>
          <a:chExt cx="3055620" cy="4754880"/>
        </a:xfrm>
      </xdr:grpSpPr>
      <mc:AlternateContent xmlns:mc="http://schemas.openxmlformats.org/markup-compatibility/2006">
        <mc:Choice xmlns:a14="http://schemas.microsoft.com/office/drawing/2010/main" Requires="a14">
          <xdr:graphicFrame macro="">
            <xdr:nvGraphicFramePr>
              <xdr:cNvPr id="8" name="Category 2">
                <a:extLst>
                  <a:ext uri="{FF2B5EF4-FFF2-40B4-BE49-F238E27FC236}">
                    <a16:creationId xmlns:a16="http://schemas.microsoft.com/office/drawing/2014/main" id="{989E9B8E-0C6D-41BA-9985-F49648877952}"/>
                  </a:ext>
                </a:extLst>
              </xdr:cNvPr>
              <xdr:cNvGraphicFramePr/>
            </xdr:nvGraphicFramePr>
            <xdr:xfrm>
              <a:off x="1813561" y="929640"/>
              <a:ext cx="1242059" cy="166116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813561" y="929640"/>
                <a:ext cx="1242059"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Size 1">
                <a:extLst>
                  <a:ext uri="{FF2B5EF4-FFF2-40B4-BE49-F238E27FC236}">
                    <a16:creationId xmlns:a16="http://schemas.microsoft.com/office/drawing/2014/main" id="{FD36EC39-059E-4116-BDA0-4AD59EC03678}"/>
                  </a:ext>
                </a:extLst>
              </xdr:cNvPr>
              <xdr:cNvGraphicFramePr/>
            </xdr:nvGraphicFramePr>
            <xdr:xfrm>
              <a:off x="1813561" y="2583180"/>
              <a:ext cx="1234439" cy="163830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813561" y="2583180"/>
                <a:ext cx="1234439"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Color 3">
                <a:extLst>
                  <a:ext uri="{FF2B5EF4-FFF2-40B4-BE49-F238E27FC236}">
                    <a16:creationId xmlns:a16="http://schemas.microsoft.com/office/drawing/2014/main" id="{177D5CB6-6851-4EB2-AF04-FCA2E5906B2E}"/>
                  </a:ext>
                </a:extLst>
              </xdr:cNvPr>
              <xdr:cNvGraphicFramePr/>
            </xdr:nvGraphicFramePr>
            <xdr:xfrm>
              <a:off x="0" y="929640"/>
              <a:ext cx="1813560" cy="2354579"/>
            </xdr:xfrm>
            <a:graphic>
              <a:graphicData uri="http://schemas.microsoft.com/office/drawing/2010/slicer">
                <sle:slicer xmlns:sle="http://schemas.microsoft.com/office/drawing/2010/slicer" name="Color 3"/>
              </a:graphicData>
            </a:graphic>
          </xdr:graphicFrame>
        </mc:Choice>
        <mc:Fallback>
          <xdr:sp macro="" textlink="">
            <xdr:nvSpPr>
              <xdr:cNvPr id="0" name=""/>
              <xdr:cNvSpPr>
                <a:spLocks noTextEdit="1"/>
              </xdr:cNvSpPr>
            </xdr:nvSpPr>
            <xdr:spPr>
              <a:xfrm>
                <a:off x="0" y="929640"/>
                <a:ext cx="1813560" cy="2354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Season 1">
                <a:extLst>
                  <a:ext uri="{FF2B5EF4-FFF2-40B4-BE49-F238E27FC236}">
                    <a16:creationId xmlns:a16="http://schemas.microsoft.com/office/drawing/2014/main" id="{A0F6C918-10C2-4210-8573-37F70543C5C1}"/>
                  </a:ext>
                </a:extLst>
              </xdr:cNvPr>
              <xdr:cNvGraphicFramePr/>
            </xdr:nvGraphicFramePr>
            <xdr:xfrm>
              <a:off x="1821180" y="4221480"/>
              <a:ext cx="1234440" cy="146304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821180" y="4221480"/>
                <a:ext cx="123444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Subscription Status 1">
                <a:extLst>
                  <a:ext uri="{FF2B5EF4-FFF2-40B4-BE49-F238E27FC236}">
                    <a16:creationId xmlns:a16="http://schemas.microsoft.com/office/drawing/2014/main" id="{73CC6853-1EC7-4082-BF46-A7A87DC645FD}"/>
                  </a:ext>
                </a:extLst>
              </xdr:cNvPr>
              <xdr:cNvGraphicFramePr/>
            </xdr:nvGraphicFramePr>
            <xdr:xfrm>
              <a:off x="0" y="3284220"/>
              <a:ext cx="1813560" cy="937260"/>
            </xdr:xfrm>
            <a:graphic>
              <a:graphicData uri="http://schemas.microsoft.com/office/drawing/2010/slicer">
                <sle:slicer xmlns:sle="http://schemas.microsoft.com/office/drawing/2010/slicer" name="Subscription Status 1"/>
              </a:graphicData>
            </a:graphic>
          </xdr:graphicFrame>
        </mc:Choice>
        <mc:Fallback>
          <xdr:sp macro="" textlink="">
            <xdr:nvSpPr>
              <xdr:cNvPr id="0" name=""/>
              <xdr:cNvSpPr>
                <a:spLocks noTextEdit="1"/>
              </xdr:cNvSpPr>
            </xdr:nvSpPr>
            <xdr:spPr>
              <a:xfrm>
                <a:off x="0" y="3284220"/>
                <a:ext cx="181356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Review Rating 1">
                <a:extLst>
                  <a:ext uri="{FF2B5EF4-FFF2-40B4-BE49-F238E27FC236}">
                    <a16:creationId xmlns:a16="http://schemas.microsoft.com/office/drawing/2014/main" id="{1917DC04-440B-4E9E-A96C-E92CC017FFCE}"/>
                  </a:ext>
                </a:extLst>
              </xdr:cNvPr>
              <xdr:cNvGraphicFramePr/>
            </xdr:nvGraphicFramePr>
            <xdr:xfrm>
              <a:off x="0" y="4221480"/>
              <a:ext cx="1821180" cy="1447800"/>
            </xdr:xfrm>
            <a:graphic>
              <a:graphicData uri="http://schemas.microsoft.com/office/drawing/2010/slicer">
                <sle:slicer xmlns:sle="http://schemas.microsoft.com/office/drawing/2010/slicer" name="Review Rating 1"/>
              </a:graphicData>
            </a:graphic>
          </xdr:graphicFrame>
        </mc:Choice>
        <mc:Fallback>
          <xdr:sp macro="" textlink="">
            <xdr:nvSpPr>
              <xdr:cNvPr id="0" name=""/>
              <xdr:cNvSpPr>
                <a:spLocks noTextEdit="1"/>
              </xdr:cNvSpPr>
            </xdr:nvSpPr>
            <xdr:spPr>
              <a:xfrm>
                <a:off x="0" y="4221480"/>
                <a:ext cx="18211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15240</xdr:colOff>
      <xdr:row>5</xdr:row>
      <xdr:rowOff>22860</xdr:rowOff>
    </xdr:from>
    <xdr:to>
      <xdr:col>9</xdr:col>
      <xdr:colOff>456840</xdr:colOff>
      <xdr:row>11</xdr:row>
      <xdr:rowOff>45180</xdr:rowOff>
    </xdr:to>
    <xdr:sp macro="" textlink="">
      <xdr:nvSpPr>
        <xdr:cNvPr id="19" name="Rectangle 18">
          <a:extLst>
            <a:ext uri="{FF2B5EF4-FFF2-40B4-BE49-F238E27FC236}">
              <a16:creationId xmlns:a16="http://schemas.microsoft.com/office/drawing/2014/main" id="{75F1FD34-838E-07C8-3728-86D6335B2FE7}"/>
            </a:ext>
          </a:extLst>
        </xdr:cNvPr>
        <xdr:cNvSpPr/>
      </xdr:nvSpPr>
      <xdr:spPr>
        <a:xfrm>
          <a:off x="3063240" y="937260"/>
          <a:ext cx="2880000" cy="1119600"/>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wrap="none" lIns="72000" rtlCol="0" anchor="t"/>
        <a:lstStyle/>
        <a:p>
          <a:pPr lvl="0" algn="l"/>
          <a:r>
            <a:rPr lang="en-IN" sz="2000" b="1" kern="0" spc="0" baseline="0"/>
            <a:t>Total Purchased</a:t>
          </a:r>
        </a:p>
      </xdr:txBody>
    </xdr:sp>
    <xdr:clientData/>
  </xdr:twoCellAnchor>
  <xdr:twoCellAnchor>
    <xdr:from>
      <xdr:col>9</xdr:col>
      <xdr:colOff>457200</xdr:colOff>
      <xdr:row>5</xdr:row>
      <xdr:rowOff>22860</xdr:rowOff>
    </xdr:from>
    <xdr:to>
      <xdr:col>14</xdr:col>
      <xdr:colOff>213360</xdr:colOff>
      <xdr:row>11</xdr:row>
      <xdr:rowOff>45720</xdr:rowOff>
    </xdr:to>
    <xdr:sp macro="" textlink="">
      <xdr:nvSpPr>
        <xdr:cNvPr id="20" name="Rectangle 19">
          <a:extLst>
            <a:ext uri="{FF2B5EF4-FFF2-40B4-BE49-F238E27FC236}">
              <a16:creationId xmlns:a16="http://schemas.microsoft.com/office/drawing/2014/main" id="{7BA06BDF-34D5-0835-AE1D-8C0F30C2B256}"/>
            </a:ext>
          </a:extLst>
        </xdr:cNvPr>
        <xdr:cNvSpPr/>
      </xdr:nvSpPr>
      <xdr:spPr>
        <a:xfrm>
          <a:off x="5943600" y="937260"/>
          <a:ext cx="2804160" cy="1120140"/>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Total Sales</a:t>
          </a:r>
        </a:p>
      </xdr:txBody>
    </xdr:sp>
    <xdr:clientData/>
  </xdr:twoCellAnchor>
  <xdr:twoCellAnchor>
    <xdr:from>
      <xdr:col>14</xdr:col>
      <xdr:colOff>220980</xdr:colOff>
      <xdr:row>5</xdr:row>
      <xdr:rowOff>22860</xdr:rowOff>
    </xdr:from>
    <xdr:to>
      <xdr:col>19</xdr:col>
      <xdr:colOff>7620</xdr:colOff>
      <xdr:row>11</xdr:row>
      <xdr:rowOff>45720</xdr:rowOff>
    </xdr:to>
    <xdr:sp macro="" textlink="">
      <xdr:nvSpPr>
        <xdr:cNvPr id="21" name="Rectangle 20">
          <a:extLst>
            <a:ext uri="{FF2B5EF4-FFF2-40B4-BE49-F238E27FC236}">
              <a16:creationId xmlns:a16="http://schemas.microsoft.com/office/drawing/2014/main" id="{489D2329-8158-8385-CD4C-BEB9BEE09211}"/>
            </a:ext>
          </a:extLst>
        </xdr:cNvPr>
        <xdr:cNvSpPr/>
      </xdr:nvSpPr>
      <xdr:spPr>
        <a:xfrm>
          <a:off x="8755380" y="937260"/>
          <a:ext cx="2834640" cy="1120140"/>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Total Profit</a:t>
          </a:r>
        </a:p>
      </xdr:txBody>
    </xdr:sp>
    <xdr:clientData/>
  </xdr:twoCellAnchor>
  <xdr:twoCellAnchor>
    <xdr:from>
      <xdr:col>5</xdr:col>
      <xdr:colOff>76200</xdr:colOff>
      <xdr:row>7</xdr:row>
      <xdr:rowOff>142002</xdr:rowOff>
    </xdr:from>
    <xdr:to>
      <xdr:col>7</xdr:col>
      <xdr:colOff>190500</xdr:colOff>
      <xdr:row>10</xdr:row>
      <xdr:rowOff>76199</xdr:rowOff>
    </xdr:to>
    <xdr:sp macro="" textlink="KPI!$B$17">
      <xdr:nvSpPr>
        <xdr:cNvPr id="3" name="TextBox 2">
          <a:extLst>
            <a:ext uri="{FF2B5EF4-FFF2-40B4-BE49-F238E27FC236}">
              <a16:creationId xmlns:a16="http://schemas.microsoft.com/office/drawing/2014/main" id="{5A59D8D8-13A8-4D20-B70E-82AD26070E8C}"/>
            </a:ext>
          </a:extLst>
        </xdr:cNvPr>
        <xdr:cNvSpPr txBox="1"/>
      </xdr:nvSpPr>
      <xdr:spPr>
        <a:xfrm>
          <a:off x="3124200" y="1422162"/>
          <a:ext cx="1333500" cy="482837"/>
        </a:xfrm>
        <a:prstGeom prst="rect">
          <a:avLst/>
        </a:prstGeom>
        <a:no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2F4F54-5EEE-4976-A0F4-268320EC30AF}" type="TxLink">
            <a:rPr lang="en-US" sz="2400" b="0" i="0" u="none" strike="noStrike">
              <a:solidFill>
                <a:srgbClr val="000000"/>
              </a:solidFill>
              <a:latin typeface="Calibri"/>
              <a:ea typeface="Calibri"/>
              <a:cs typeface="Calibri"/>
            </a:rPr>
            <a:pPr algn="ctr"/>
            <a:t>233081</a:t>
          </a:fld>
          <a:endParaRPr lang="en-IN" sz="2400">
            <a:solidFill>
              <a:schemeClr val="tx1"/>
            </a:solidFill>
          </a:endParaRPr>
        </a:p>
      </xdr:txBody>
    </xdr:sp>
    <xdr:clientData/>
  </xdr:twoCellAnchor>
  <xdr:twoCellAnchor>
    <xdr:from>
      <xdr:col>7</xdr:col>
      <xdr:colOff>320040</xdr:colOff>
      <xdr:row>5</xdr:row>
      <xdr:rowOff>30480</xdr:rowOff>
    </xdr:from>
    <xdr:to>
      <xdr:col>9</xdr:col>
      <xdr:colOff>464820</xdr:colOff>
      <xdr:row>11</xdr:row>
      <xdr:rowOff>91441</xdr:rowOff>
    </xdr:to>
    <xdr:graphicFrame macro="">
      <xdr:nvGraphicFramePr>
        <xdr:cNvPr id="5" name="Chart 4">
          <a:extLst>
            <a:ext uri="{FF2B5EF4-FFF2-40B4-BE49-F238E27FC236}">
              <a16:creationId xmlns:a16="http://schemas.microsoft.com/office/drawing/2014/main" id="{EFCBD203-C333-4850-97F6-77CCB17F7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584562</xdr:colOff>
      <xdr:row>7</xdr:row>
      <xdr:rowOff>162198</xdr:rowOff>
    </xdr:from>
    <xdr:to>
      <xdr:col>12</xdr:col>
      <xdr:colOff>83819</xdr:colOff>
      <xdr:row>10</xdr:row>
      <xdr:rowOff>68580</xdr:rowOff>
    </xdr:to>
    <xdr:sp macro="" textlink="KPI!$B$35">
      <xdr:nvSpPr>
        <xdr:cNvPr id="6" name="TextBox 5">
          <a:extLst>
            <a:ext uri="{FF2B5EF4-FFF2-40B4-BE49-F238E27FC236}">
              <a16:creationId xmlns:a16="http://schemas.microsoft.com/office/drawing/2014/main" id="{E84DE319-253C-4154-B240-F0CC5F2AE1E6}"/>
            </a:ext>
          </a:extLst>
        </xdr:cNvPr>
        <xdr:cNvSpPr txBox="1"/>
      </xdr:nvSpPr>
      <xdr:spPr>
        <a:xfrm>
          <a:off x="6070962" y="1442358"/>
          <a:ext cx="1328057" cy="455022"/>
        </a:xfrm>
        <a:prstGeom prst="rect">
          <a:avLst/>
        </a:prstGeom>
        <a:no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4409BB-0E45-4553-87BF-2457C933F8C4}" type="TxLink">
            <a:rPr lang="en-US" sz="2400" b="0" i="0" u="none" strike="noStrike">
              <a:solidFill>
                <a:srgbClr val="000000"/>
              </a:solidFill>
              <a:latin typeface="Calibri"/>
              <a:ea typeface="Calibri"/>
              <a:cs typeface="Calibri"/>
            </a:rPr>
            <a:pPr algn="ctr"/>
            <a:t>3900</a:t>
          </a:fld>
          <a:endParaRPr lang="en-IN" sz="2400"/>
        </a:p>
      </xdr:txBody>
    </xdr:sp>
    <xdr:clientData/>
  </xdr:twoCellAnchor>
  <xdr:twoCellAnchor>
    <xdr:from>
      <xdr:col>11</xdr:col>
      <xdr:colOff>394063</xdr:colOff>
      <xdr:row>4</xdr:row>
      <xdr:rowOff>153491</xdr:rowOff>
    </xdr:from>
    <xdr:to>
      <xdr:col>14</xdr:col>
      <xdr:colOff>297180</xdr:colOff>
      <xdr:row>11</xdr:row>
      <xdr:rowOff>114300</xdr:rowOff>
    </xdr:to>
    <xdr:graphicFrame macro="">
      <xdr:nvGraphicFramePr>
        <xdr:cNvPr id="10" name="Chart 9">
          <a:extLst>
            <a:ext uri="{FF2B5EF4-FFF2-40B4-BE49-F238E27FC236}">
              <a16:creationId xmlns:a16="http://schemas.microsoft.com/office/drawing/2014/main" id="{532945F2-7E4C-4883-8BD1-7E5976EB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347254</xdr:colOff>
      <xdr:row>7</xdr:row>
      <xdr:rowOff>166552</xdr:rowOff>
    </xdr:from>
    <xdr:to>
      <xdr:col>16</xdr:col>
      <xdr:colOff>419100</xdr:colOff>
      <xdr:row>10</xdr:row>
      <xdr:rowOff>60960</xdr:rowOff>
    </xdr:to>
    <xdr:sp macro="" textlink="KPI!$E$19">
      <xdr:nvSpPr>
        <xdr:cNvPr id="11" name="TextBox 10">
          <a:extLst>
            <a:ext uri="{FF2B5EF4-FFF2-40B4-BE49-F238E27FC236}">
              <a16:creationId xmlns:a16="http://schemas.microsoft.com/office/drawing/2014/main" id="{9B2D5E45-6023-4207-8AF8-998B7280D3AF}"/>
            </a:ext>
          </a:extLst>
        </xdr:cNvPr>
        <xdr:cNvSpPr txBox="1"/>
      </xdr:nvSpPr>
      <xdr:spPr>
        <a:xfrm>
          <a:off x="8881654" y="1446712"/>
          <a:ext cx="1291046" cy="443048"/>
        </a:xfrm>
        <a:prstGeom prst="rect">
          <a:avLst/>
        </a:prstGeom>
        <a:no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9C6ACC-1EE4-4C7A-BDE0-96E0F1CE5A80}" type="TxLink">
            <a:rPr lang="en-US" sz="2400" b="0" i="0" u="none" strike="noStrike">
              <a:solidFill>
                <a:srgbClr val="000000"/>
              </a:solidFill>
              <a:latin typeface="Calibri"/>
              <a:ea typeface="Calibri"/>
              <a:cs typeface="Calibri"/>
            </a:rPr>
            <a:pPr algn="ctr"/>
            <a:t>134210</a:t>
          </a:fld>
          <a:endParaRPr lang="en-US" sz="2400"/>
        </a:p>
      </xdr:txBody>
    </xdr:sp>
    <xdr:clientData/>
  </xdr:twoCellAnchor>
  <xdr:twoCellAnchor>
    <xdr:from>
      <xdr:col>16</xdr:col>
      <xdr:colOff>213360</xdr:colOff>
      <xdr:row>5</xdr:row>
      <xdr:rowOff>15239</xdr:rowOff>
    </xdr:from>
    <xdr:to>
      <xdr:col>19</xdr:col>
      <xdr:colOff>182881</xdr:colOff>
      <xdr:row>11</xdr:row>
      <xdr:rowOff>99060</xdr:rowOff>
    </xdr:to>
    <xdr:graphicFrame macro="">
      <xdr:nvGraphicFramePr>
        <xdr:cNvPr id="22" name="Chart 21">
          <a:extLst>
            <a:ext uri="{FF2B5EF4-FFF2-40B4-BE49-F238E27FC236}">
              <a16:creationId xmlns:a16="http://schemas.microsoft.com/office/drawing/2014/main" id="{162B8793-34D1-4A90-9E57-6B336AF77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7620</xdr:colOff>
      <xdr:row>17</xdr:row>
      <xdr:rowOff>91440</xdr:rowOff>
    </xdr:from>
    <xdr:to>
      <xdr:col>9</xdr:col>
      <xdr:colOff>449220</xdr:colOff>
      <xdr:row>31</xdr:row>
      <xdr:rowOff>15120</xdr:rowOff>
    </xdr:to>
    <xdr:sp macro="" textlink="">
      <xdr:nvSpPr>
        <xdr:cNvPr id="28" name="Rectangle 27">
          <a:extLst>
            <a:ext uri="{FF2B5EF4-FFF2-40B4-BE49-F238E27FC236}">
              <a16:creationId xmlns:a16="http://schemas.microsoft.com/office/drawing/2014/main" id="{4B0C2F16-603F-FE1D-CC6E-BAEFC4F6C616}"/>
            </a:ext>
          </a:extLst>
        </xdr:cNvPr>
        <xdr:cNvSpPr/>
      </xdr:nvSpPr>
      <xdr:spPr>
        <a:xfrm>
          <a:off x="3055620" y="3200400"/>
          <a:ext cx="2880000" cy="248400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7620</xdr:colOff>
      <xdr:row>17</xdr:row>
      <xdr:rowOff>45720</xdr:rowOff>
    </xdr:from>
    <xdr:to>
      <xdr:col>9</xdr:col>
      <xdr:colOff>464820</xdr:colOff>
      <xdr:row>30</xdr:row>
      <xdr:rowOff>137160</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CF3E5D5B-5C41-4501-892F-741ED83787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055620" y="3154680"/>
              <a:ext cx="2895600" cy="246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601980</xdr:colOff>
      <xdr:row>19</xdr:row>
      <xdr:rowOff>0</xdr:rowOff>
    </xdr:from>
    <xdr:to>
      <xdr:col>23</xdr:col>
      <xdr:colOff>160020</xdr:colOff>
      <xdr:row>31</xdr:row>
      <xdr:rowOff>7500</xdr:rowOff>
    </xdr:to>
    <xdr:sp macro="" textlink="">
      <xdr:nvSpPr>
        <xdr:cNvPr id="30" name="Rectangle 29">
          <a:extLst>
            <a:ext uri="{FF2B5EF4-FFF2-40B4-BE49-F238E27FC236}">
              <a16:creationId xmlns:a16="http://schemas.microsoft.com/office/drawing/2014/main" id="{8ED08FF6-AD38-3194-78BD-B66D106FD489}"/>
            </a:ext>
          </a:extLst>
        </xdr:cNvPr>
        <xdr:cNvSpPr/>
      </xdr:nvSpPr>
      <xdr:spPr>
        <a:xfrm>
          <a:off x="9745980" y="3474720"/>
          <a:ext cx="4434840" cy="220206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53340</xdr:colOff>
      <xdr:row>19</xdr:row>
      <xdr:rowOff>22860</xdr:rowOff>
    </xdr:from>
    <xdr:to>
      <xdr:col>23</xdr:col>
      <xdr:colOff>144780</xdr:colOff>
      <xdr:row>31</xdr:row>
      <xdr:rowOff>45720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0E6DCA44-47A0-469E-AABE-66CDD24E9F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806940" y="3497580"/>
              <a:ext cx="4358640" cy="2217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12090</xdr:colOff>
      <xdr:row>5</xdr:row>
      <xdr:rowOff>22860</xdr:rowOff>
    </xdr:from>
    <xdr:to>
      <xdr:col>23</xdr:col>
      <xdr:colOff>147690</xdr:colOff>
      <xdr:row>18</xdr:row>
      <xdr:rowOff>165420</xdr:rowOff>
    </xdr:to>
    <xdr:sp macro="" textlink="">
      <xdr:nvSpPr>
        <xdr:cNvPr id="33" name="Rectangle 32">
          <a:extLst>
            <a:ext uri="{FF2B5EF4-FFF2-40B4-BE49-F238E27FC236}">
              <a16:creationId xmlns:a16="http://schemas.microsoft.com/office/drawing/2014/main" id="{9AC23AA3-C882-AB9C-6EC3-C3B1E1BF702B}"/>
            </a:ext>
          </a:extLst>
        </xdr:cNvPr>
        <xdr:cNvSpPr/>
      </xdr:nvSpPr>
      <xdr:spPr>
        <a:xfrm>
          <a:off x="11594490" y="937260"/>
          <a:ext cx="2574000" cy="252000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Payment</a:t>
          </a:r>
          <a:r>
            <a:rPr lang="en-IN" sz="2200" b="1" baseline="0"/>
            <a:t> Method </a:t>
          </a:r>
          <a:endParaRPr lang="en-IN" sz="2200" b="1"/>
        </a:p>
      </xdr:txBody>
    </xdr:sp>
    <xdr:clientData/>
  </xdr:twoCellAnchor>
  <xdr:twoCellAnchor>
    <xdr:from>
      <xdr:col>9</xdr:col>
      <xdr:colOff>449580</xdr:colOff>
      <xdr:row>11</xdr:row>
      <xdr:rowOff>60960</xdr:rowOff>
    </xdr:from>
    <xdr:to>
      <xdr:col>16</xdr:col>
      <xdr:colOff>0</xdr:colOff>
      <xdr:row>31</xdr:row>
      <xdr:rowOff>16680</xdr:rowOff>
    </xdr:to>
    <xdr:sp macro="" textlink="">
      <xdr:nvSpPr>
        <xdr:cNvPr id="34" name="Rectangle 33">
          <a:extLst>
            <a:ext uri="{FF2B5EF4-FFF2-40B4-BE49-F238E27FC236}">
              <a16:creationId xmlns:a16="http://schemas.microsoft.com/office/drawing/2014/main" id="{83BDDD58-D3C2-0725-A403-C4D33C4ECABA}"/>
            </a:ext>
          </a:extLst>
        </xdr:cNvPr>
        <xdr:cNvSpPr/>
      </xdr:nvSpPr>
      <xdr:spPr>
        <a:xfrm>
          <a:off x="5935980" y="2072640"/>
          <a:ext cx="3817620" cy="361332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t>Items Purchases</a:t>
          </a:r>
        </a:p>
      </xdr:txBody>
    </xdr:sp>
    <xdr:clientData/>
  </xdr:twoCellAnchor>
  <xdr:twoCellAnchor>
    <xdr:from>
      <xdr:col>9</xdr:col>
      <xdr:colOff>480060</xdr:colOff>
      <xdr:row>20</xdr:row>
      <xdr:rowOff>121920</xdr:rowOff>
    </xdr:from>
    <xdr:to>
      <xdr:col>15</xdr:col>
      <xdr:colOff>579120</xdr:colOff>
      <xdr:row>30</xdr:row>
      <xdr:rowOff>167640</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56C652D6-0A18-4FDD-AB41-E0D1E54D2B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66460" y="3779520"/>
              <a:ext cx="3756660" cy="1874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45721</xdr:colOff>
      <xdr:row>10</xdr:row>
      <xdr:rowOff>76200</xdr:rowOff>
    </xdr:from>
    <xdr:to>
      <xdr:col>16</xdr:col>
      <xdr:colOff>320040</xdr:colOff>
      <xdr:row>21</xdr:row>
      <xdr:rowOff>167640</xdr:rowOff>
    </xdr:to>
    <xdr:graphicFrame macro="">
      <xdr:nvGraphicFramePr>
        <xdr:cNvPr id="37" name="Chart 36">
          <a:extLst>
            <a:ext uri="{FF2B5EF4-FFF2-40B4-BE49-F238E27FC236}">
              <a16:creationId xmlns:a16="http://schemas.microsoft.com/office/drawing/2014/main" id="{3E5446FB-5C22-43BE-9F1D-901563544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11</xdr:row>
      <xdr:rowOff>60960</xdr:rowOff>
    </xdr:from>
    <xdr:to>
      <xdr:col>9</xdr:col>
      <xdr:colOff>441600</xdr:colOff>
      <xdr:row>17</xdr:row>
      <xdr:rowOff>83280</xdr:rowOff>
    </xdr:to>
    <xdr:sp macro="" textlink="">
      <xdr:nvSpPr>
        <xdr:cNvPr id="38" name="Rectangle 37">
          <a:extLst>
            <a:ext uri="{FF2B5EF4-FFF2-40B4-BE49-F238E27FC236}">
              <a16:creationId xmlns:a16="http://schemas.microsoft.com/office/drawing/2014/main" id="{CB7CD798-2BB8-C6B5-A2BD-5699814FCEFF}"/>
            </a:ext>
          </a:extLst>
        </xdr:cNvPr>
        <xdr:cNvSpPr/>
      </xdr:nvSpPr>
      <xdr:spPr>
        <a:xfrm>
          <a:off x="3048000" y="2072640"/>
          <a:ext cx="2880000" cy="1119600"/>
        </a:xfrm>
        <a:prstGeom prst="rect">
          <a:avLst/>
        </a:prstGeom>
        <a:no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wrap="none" lIns="72000" rtlCol="0" anchor="t"/>
        <a:lstStyle/>
        <a:p>
          <a:pPr lvl="0" algn="l"/>
          <a:r>
            <a:rPr lang="en-IN" sz="2000" b="1" kern="0" spc="0" baseline="0"/>
            <a:t>Total Previous </a:t>
          </a:r>
        </a:p>
        <a:p>
          <a:pPr lvl="0" algn="l"/>
          <a:r>
            <a:rPr lang="en-IN" sz="2000" b="1" kern="0" spc="0" baseline="0"/>
            <a:t>Purchased</a:t>
          </a:r>
        </a:p>
      </xdr:txBody>
    </xdr:sp>
    <xdr:clientData/>
  </xdr:twoCellAnchor>
  <xdr:twoCellAnchor>
    <xdr:from>
      <xdr:col>5</xdr:col>
      <xdr:colOff>91440</xdr:colOff>
      <xdr:row>15</xdr:row>
      <xdr:rowOff>0</xdr:rowOff>
    </xdr:from>
    <xdr:to>
      <xdr:col>7</xdr:col>
      <xdr:colOff>205740</xdr:colOff>
      <xdr:row>17</xdr:row>
      <xdr:rowOff>4355</xdr:rowOff>
    </xdr:to>
    <xdr:sp macro="" textlink="KPI!$I$17">
      <xdr:nvSpPr>
        <xdr:cNvPr id="39" name="TextBox 38">
          <a:extLst>
            <a:ext uri="{FF2B5EF4-FFF2-40B4-BE49-F238E27FC236}">
              <a16:creationId xmlns:a16="http://schemas.microsoft.com/office/drawing/2014/main" id="{E2B28D2A-D170-46EB-B810-A29BB857034E}"/>
            </a:ext>
          </a:extLst>
        </xdr:cNvPr>
        <xdr:cNvSpPr txBox="1"/>
      </xdr:nvSpPr>
      <xdr:spPr>
        <a:xfrm>
          <a:off x="3139440" y="2743200"/>
          <a:ext cx="1333500" cy="370115"/>
        </a:xfrm>
        <a:prstGeom prst="rect">
          <a:avLst/>
        </a:prstGeom>
        <a:no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1DE12D-C59A-447F-B266-4F2FF34F02C0}" type="TxLink">
            <a:rPr lang="en-US" sz="2400" b="0" i="0" u="none" strike="noStrike">
              <a:solidFill>
                <a:srgbClr val="000000"/>
              </a:solidFill>
              <a:latin typeface="Calibri"/>
              <a:ea typeface="Calibri"/>
              <a:cs typeface="Calibri"/>
            </a:rPr>
            <a:pPr algn="ctr"/>
            <a:t>98871</a:t>
          </a:fld>
          <a:endParaRPr lang="en-IN" sz="2400"/>
        </a:p>
      </xdr:txBody>
    </xdr:sp>
    <xdr:clientData/>
  </xdr:twoCellAnchor>
  <xdr:twoCellAnchor>
    <xdr:from>
      <xdr:col>7</xdr:col>
      <xdr:colOff>251460</xdr:colOff>
      <xdr:row>11</xdr:row>
      <xdr:rowOff>7620</xdr:rowOff>
    </xdr:from>
    <xdr:to>
      <xdr:col>9</xdr:col>
      <xdr:colOff>525780</xdr:colOff>
      <xdr:row>17</xdr:row>
      <xdr:rowOff>129540</xdr:rowOff>
    </xdr:to>
    <xdr:graphicFrame macro="">
      <xdr:nvGraphicFramePr>
        <xdr:cNvPr id="40" name="Chart 39">
          <a:extLst>
            <a:ext uri="{FF2B5EF4-FFF2-40B4-BE49-F238E27FC236}">
              <a16:creationId xmlns:a16="http://schemas.microsoft.com/office/drawing/2014/main" id="{433A715F-4A3E-4910-B9E0-7B6F5408F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7620</xdr:colOff>
      <xdr:row>11</xdr:row>
      <xdr:rowOff>60960</xdr:rowOff>
    </xdr:from>
    <xdr:to>
      <xdr:col>19</xdr:col>
      <xdr:colOff>7620</xdr:colOff>
      <xdr:row>18</xdr:row>
      <xdr:rowOff>175260</xdr:rowOff>
    </xdr:to>
    <xdr:sp macro="" textlink="">
      <xdr:nvSpPr>
        <xdr:cNvPr id="41" name="Rectangle 40">
          <a:extLst>
            <a:ext uri="{FF2B5EF4-FFF2-40B4-BE49-F238E27FC236}">
              <a16:creationId xmlns:a16="http://schemas.microsoft.com/office/drawing/2014/main" id="{268E71A6-3A4B-B478-46E2-E8B9255A577D}"/>
            </a:ext>
          </a:extLst>
        </xdr:cNvPr>
        <xdr:cNvSpPr/>
      </xdr:nvSpPr>
      <xdr:spPr>
        <a:xfrm>
          <a:off x="9761220" y="2072640"/>
          <a:ext cx="1828800" cy="139446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202590</xdr:colOff>
      <xdr:row>8</xdr:row>
      <xdr:rowOff>7620</xdr:rowOff>
    </xdr:from>
    <xdr:to>
      <xdr:col>21</xdr:col>
      <xdr:colOff>91440</xdr:colOff>
      <xdr:row>10</xdr:row>
      <xdr:rowOff>60960</xdr:rowOff>
    </xdr:to>
    <xdr:sp macro="" textlink="Pivot_01!$F$11">
      <xdr:nvSpPr>
        <xdr:cNvPr id="42" name="TextBox 41">
          <a:extLst>
            <a:ext uri="{FF2B5EF4-FFF2-40B4-BE49-F238E27FC236}">
              <a16:creationId xmlns:a16="http://schemas.microsoft.com/office/drawing/2014/main" id="{27CF7721-010B-476F-8A60-388F35C49E06}"/>
            </a:ext>
          </a:extLst>
        </xdr:cNvPr>
        <xdr:cNvSpPr txBox="1"/>
      </xdr:nvSpPr>
      <xdr:spPr>
        <a:xfrm>
          <a:off x="11784990" y="1470660"/>
          <a:ext cx="1108050" cy="419100"/>
        </a:xfrm>
        <a:prstGeom prst="rect">
          <a:avLst/>
        </a:prstGeom>
        <a:noFill/>
        <a:ln w="9525" cmpd="sng">
          <a:solidFill>
            <a:schemeClr val="accent3">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FE67D6-2B00-46A0-A703-949ADFAB6D07}" type="TxLink">
            <a:rPr lang="en-US" sz="2400" b="0" i="0" u="none" strike="noStrike">
              <a:solidFill>
                <a:srgbClr val="000000"/>
              </a:solidFill>
              <a:latin typeface="Calibri"/>
              <a:ea typeface="Calibri"/>
              <a:cs typeface="Calibri"/>
            </a:rPr>
            <a:pPr algn="ctr"/>
            <a:t>3900</a:t>
          </a:fld>
          <a:endParaRPr lang="en-IN" sz="2400"/>
        </a:p>
      </xdr:txBody>
    </xdr:sp>
    <xdr:clientData/>
  </xdr:twoCellAnchor>
  <xdr:twoCellAnchor>
    <xdr:from>
      <xdr:col>18</xdr:col>
      <xdr:colOff>342900</xdr:colOff>
      <xdr:row>9</xdr:row>
      <xdr:rowOff>121920</xdr:rowOff>
    </xdr:from>
    <xdr:to>
      <xdr:col>23</xdr:col>
      <xdr:colOff>248310</xdr:colOff>
      <xdr:row>19</xdr:row>
      <xdr:rowOff>0</xdr:rowOff>
    </xdr:to>
    <xdr:graphicFrame macro="">
      <xdr:nvGraphicFramePr>
        <xdr:cNvPr id="43" name="Chart 42">
          <a:extLst>
            <a:ext uri="{FF2B5EF4-FFF2-40B4-BE49-F238E27FC236}">
              <a16:creationId xmlns:a16="http://schemas.microsoft.com/office/drawing/2014/main" id="{A62607D5-45A9-4DB2-BFDA-FCF1452AA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7621</xdr:colOff>
      <xdr:row>11</xdr:row>
      <xdr:rowOff>60961</xdr:rowOff>
    </xdr:from>
    <xdr:to>
      <xdr:col>18</xdr:col>
      <xdr:colOff>601981</xdr:colOff>
      <xdr:row>18</xdr:row>
      <xdr:rowOff>167641</xdr:rowOff>
    </xdr:to>
    <xdr:graphicFrame macro="">
      <xdr:nvGraphicFramePr>
        <xdr:cNvPr id="45" name="Chart 44">
          <a:extLst>
            <a:ext uri="{FF2B5EF4-FFF2-40B4-BE49-F238E27FC236}">
              <a16:creationId xmlns:a16="http://schemas.microsoft.com/office/drawing/2014/main" id="{7880C881-F720-4B08-B2B8-2CC40B387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xdr:row>
      <xdr:rowOff>121921</xdr:rowOff>
    </xdr:from>
    <xdr:to>
      <xdr:col>5</xdr:col>
      <xdr:colOff>470107</xdr:colOff>
      <xdr:row>9</xdr:row>
      <xdr:rowOff>15241</xdr:rowOff>
    </xdr:to>
    <mc:AlternateContent xmlns:mc="http://schemas.openxmlformats.org/markup-compatibility/2006" xmlns:a14="http://schemas.microsoft.com/office/drawing/2010/main">
      <mc:Choice Requires="a14">
        <xdr:graphicFrame macro="">
          <xdr:nvGraphicFramePr>
            <xdr:cNvPr id="2" name="Subscription Status">
              <a:extLst>
                <a:ext uri="{FF2B5EF4-FFF2-40B4-BE49-F238E27FC236}">
                  <a16:creationId xmlns:a16="http://schemas.microsoft.com/office/drawing/2014/main" id="{902F58B0-E6F6-A582-7E91-57C955EA0115}"/>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4015740" y="67056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xdr:row>
      <xdr:rowOff>1</xdr:rowOff>
    </xdr:from>
    <xdr:to>
      <xdr:col>1</xdr:col>
      <xdr:colOff>729187</xdr:colOff>
      <xdr:row>9</xdr:row>
      <xdr:rowOff>60961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5CFAF081-2D1D-4FC1-72FC-17D84F3C71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9080" y="18288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1</xdr:row>
      <xdr:rowOff>68580</xdr:rowOff>
    </xdr:from>
    <xdr:to>
      <xdr:col>17</xdr:col>
      <xdr:colOff>899005</xdr:colOff>
      <xdr:row>14</xdr:row>
      <xdr:rowOff>158115</xdr:rowOff>
    </xdr:to>
    <mc:AlternateContent xmlns:mc="http://schemas.openxmlformats.org/markup-compatibility/2006" xmlns:a14="http://schemas.microsoft.com/office/drawing/2010/main">
      <mc:Choice Requires="a14">
        <xdr:graphicFrame macro="">
          <xdr:nvGraphicFramePr>
            <xdr:cNvPr id="4" name="Color 1">
              <a:extLst>
                <a:ext uri="{FF2B5EF4-FFF2-40B4-BE49-F238E27FC236}">
                  <a16:creationId xmlns:a16="http://schemas.microsoft.com/office/drawing/2014/main" id="{0EB837F7-BECA-3E8C-C368-670306B8F156}"/>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2466320" y="25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16</xdr:row>
      <xdr:rowOff>106680</xdr:rowOff>
    </xdr:from>
    <xdr:to>
      <xdr:col>1</xdr:col>
      <xdr:colOff>15240</xdr:colOff>
      <xdr:row>17</xdr:row>
      <xdr:rowOff>167640</xdr:rowOff>
    </xdr:to>
    <xdr:sp macro="" textlink="$B$11">
      <xdr:nvSpPr>
        <xdr:cNvPr id="5" name="TextBox 4">
          <a:extLst>
            <a:ext uri="{FF2B5EF4-FFF2-40B4-BE49-F238E27FC236}">
              <a16:creationId xmlns:a16="http://schemas.microsoft.com/office/drawing/2014/main" id="{1E411711-8965-5E03-3112-570151968EB5}"/>
            </a:ext>
          </a:extLst>
        </xdr:cNvPr>
        <xdr:cNvSpPr txBox="1"/>
      </xdr:nvSpPr>
      <xdr:spPr>
        <a:xfrm>
          <a:off x="106680" y="3032760"/>
          <a:ext cx="76962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28BE85-015F-4EBD-984B-20669283E7B4}"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4</xdr:col>
      <xdr:colOff>68580</xdr:colOff>
      <xdr:row>20</xdr:row>
      <xdr:rowOff>76200</xdr:rowOff>
    </xdr:from>
    <xdr:to>
      <xdr:col>5</xdr:col>
      <xdr:colOff>0</xdr:colOff>
      <xdr:row>22</xdr:row>
      <xdr:rowOff>0</xdr:rowOff>
    </xdr:to>
    <xdr:sp macro="" textlink="$F$11">
      <xdr:nvSpPr>
        <xdr:cNvPr id="6" name="TextBox 5">
          <a:extLst>
            <a:ext uri="{FF2B5EF4-FFF2-40B4-BE49-F238E27FC236}">
              <a16:creationId xmlns:a16="http://schemas.microsoft.com/office/drawing/2014/main" id="{4B51FD0B-37AD-E9A2-4D32-0511D85C2203}"/>
            </a:ext>
          </a:extLst>
        </xdr:cNvPr>
        <xdr:cNvSpPr txBox="1"/>
      </xdr:nvSpPr>
      <xdr:spPr>
        <a:xfrm>
          <a:off x="4084320" y="3733800"/>
          <a:ext cx="79248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BB7CF7-BA4E-4192-AE15-14B3887D6410}"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0</xdr:col>
      <xdr:colOff>114300</xdr:colOff>
      <xdr:row>31</xdr:row>
      <xdr:rowOff>99060</xdr:rowOff>
    </xdr:from>
    <xdr:to>
      <xdr:col>0</xdr:col>
      <xdr:colOff>845820</xdr:colOff>
      <xdr:row>33</xdr:row>
      <xdr:rowOff>0</xdr:rowOff>
    </xdr:to>
    <xdr:sp macro="" textlink="$A$26">
      <xdr:nvSpPr>
        <xdr:cNvPr id="7" name="TextBox 6">
          <a:extLst>
            <a:ext uri="{FF2B5EF4-FFF2-40B4-BE49-F238E27FC236}">
              <a16:creationId xmlns:a16="http://schemas.microsoft.com/office/drawing/2014/main" id="{155F045F-2AEA-5EDF-C02A-9983A4FB0A5A}"/>
            </a:ext>
          </a:extLst>
        </xdr:cNvPr>
        <xdr:cNvSpPr txBox="1"/>
      </xdr:nvSpPr>
      <xdr:spPr>
        <a:xfrm>
          <a:off x="114300" y="5768340"/>
          <a:ext cx="73152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B5C5B0-FA4D-4AFF-ADF9-BEBBF0BB5549}"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0</xdr:col>
      <xdr:colOff>220980</xdr:colOff>
      <xdr:row>15</xdr:row>
      <xdr:rowOff>45720</xdr:rowOff>
    </xdr:from>
    <xdr:to>
      <xdr:col>2</xdr:col>
      <xdr:colOff>144780</xdr:colOff>
      <xdr:row>24</xdr:row>
      <xdr:rowOff>30480</xdr:rowOff>
    </xdr:to>
    <xdr:graphicFrame macro="">
      <xdr:nvGraphicFramePr>
        <xdr:cNvPr id="8" name="Chart 7">
          <a:extLst>
            <a:ext uri="{FF2B5EF4-FFF2-40B4-BE49-F238E27FC236}">
              <a16:creationId xmlns:a16="http://schemas.microsoft.com/office/drawing/2014/main" id="{FA9ECCE9-D30E-846E-C61B-82092C0F8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373380</xdr:colOff>
      <xdr:row>30</xdr:row>
      <xdr:rowOff>0</xdr:rowOff>
    </xdr:from>
    <xdr:to>
      <xdr:col>2</xdr:col>
      <xdr:colOff>15240</xdr:colOff>
      <xdr:row>38</xdr:row>
      <xdr:rowOff>167640</xdr:rowOff>
    </xdr:to>
    <xdr:graphicFrame macro="">
      <xdr:nvGraphicFramePr>
        <xdr:cNvPr id="9" name="Chart 8">
          <a:extLst>
            <a:ext uri="{FF2B5EF4-FFF2-40B4-BE49-F238E27FC236}">
              <a16:creationId xmlns:a16="http://schemas.microsoft.com/office/drawing/2014/main" id="{7B7CDF0C-B508-07C1-6142-8EC33FA25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21</xdr:row>
      <xdr:rowOff>0</xdr:rowOff>
    </xdr:from>
    <xdr:to>
      <xdr:col>5</xdr:col>
      <xdr:colOff>1562100</xdr:colOff>
      <xdr:row>29</xdr:row>
      <xdr:rowOff>121920</xdr:rowOff>
    </xdr:to>
    <xdr:graphicFrame macro="">
      <xdr:nvGraphicFramePr>
        <xdr:cNvPr id="10" name="Chart 9">
          <a:extLst>
            <a:ext uri="{FF2B5EF4-FFF2-40B4-BE49-F238E27FC236}">
              <a16:creationId xmlns:a16="http://schemas.microsoft.com/office/drawing/2014/main" id="{1EC3EEE7-60B7-CB7E-1BF6-41D46A8C1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160020</xdr:colOff>
      <xdr:row>44</xdr:row>
      <xdr:rowOff>60960</xdr:rowOff>
    </xdr:from>
    <xdr:to>
      <xdr:col>13</xdr:col>
      <xdr:colOff>1577340</xdr:colOff>
      <xdr:row>61</xdr:row>
      <xdr:rowOff>91440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6B1BE3E-51A9-1F34-1631-335E44D6DF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942320" y="8107680"/>
              <a:ext cx="7078980" cy="3139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784860</xdr:colOff>
      <xdr:row>68</xdr:row>
      <xdr:rowOff>160020</xdr:rowOff>
    </xdr:from>
    <xdr:to>
      <xdr:col>21</xdr:col>
      <xdr:colOff>845820</xdr:colOff>
      <xdr:row>83</xdr:row>
      <xdr:rowOff>160020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EC8CAAC2-4270-2009-3D7B-D25A5052FF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960840" y="12595860"/>
              <a:ext cx="56540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777240</xdr:colOff>
      <xdr:row>71</xdr:row>
      <xdr:rowOff>99060</xdr:rowOff>
    </xdr:from>
    <xdr:to>
      <xdr:col>27</xdr:col>
      <xdr:colOff>251460</xdr:colOff>
      <xdr:row>86</xdr:row>
      <xdr:rowOff>99060</xdr:rowOff>
    </xdr:to>
    <xdr:graphicFrame macro="">
      <xdr:nvGraphicFramePr>
        <xdr:cNvPr id="13" name="Chart 12">
          <a:extLst>
            <a:ext uri="{FF2B5EF4-FFF2-40B4-BE49-F238E27FC236}">
              <a16:creationId xmlns:a16="http://schemas.microsoft.com/office/drawing/2014/main" id="{599550EE-D4CD-DD81-D118-4DD681B9B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29</xdr:row>
      <xdr:rowOff>15240</xdr:rowOff>
    </xdr:from>
    <xdr:to>
      <xdr:col>31</xdr:col>
      <xdr:colOff>419878</xdr:colOff>
      <xdr:row>39</xdr:row>
      <xdr:rowOff>155510</xdr:rowOff>
    </xdr:to>
    <xdr:graphicFrame macro="">
      <xdr:nvGraphicFramePr>
        <xdr:cNvPr id="14" name="Chart 13">
          <a:extLst>
            <a:ext uri="{FF2B5EF4-FFF2-40B4-BE49-F238E27FC236}">
              <a16:creationId xmlns:a16="http://schemas.microsoft.com/office/drawing/2014/main" id="{FAEDCDA4-D366-C47E-85BA-D47D24C22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251460</xdr:colOff>
      <xdr:row>61</xdr:row>
      <xdr:rowOff>7620</xdr:rowOff>
    </xdr:from>
    <xdr:to>
      <xdr:col>31</xdr:col>
      <xdr:colOff>464820</xdr:colOff>
      <xdr:row>75</xdr:row>
      <xdr:rowOff>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4A248991-7DD5-C0DE-B009-9BFEC018AD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7696140" y="11163300"/>
              <a:ext cx="4587240" cy="2552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0</xdr:colOff>
      <xdr:row>27</xdr:row>
      <xdr:rowOff>7620</xdr:rowOff>
    </xdr:from>
    <xdr:to>
      <xdr:col>40</xdr:col>
      <xdr:colOff>0</xdr:colOff>
      <xdr:row>42</xdr:row>
      <xdr:rowOff>45720</xdr:rowOff>
    </xdr:to>
    <xdr:graphicFrame macro="">
      <xdr:nvGraphicFramePr>
        <xdr:cNvPr id="17" name="Chart 16">
          <a:extLst>
            <a:ext uri="{FF2B5EF4-FFF2-40B4-BE49-F238E27FC236}">
              <a16:creationId xmlns:a16="http://schemas.microsoft.com/office/drawing/2014/main" id="{11E03D85-3FF2-77E4-E89C-679D7800C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533400</xdr:colOff>
      <xdr:row>0</xdr:row>
      <xdr:rowOff>0</xdr:rowOff>
    </xdr:from>
    <xdr:to>
      <xdr:col>8</xdr:col>
      <xdr:colOff>1137247</xdr:colOff>
      <xdr:row>13</xdr:row>
      <xdr:rowOff>89535</xdr:rowOff>
    </xdr:to>
    <mc:AlternateContent xmlns:mc="http://schemas.openxmlformats.org/markup-compatibility/2006" xmlns:a14="http://schemas.microsoft.com/office/drawing/2010/main">
      <mc:Choice Requires="a14">
        <xdr:graphicFrame macro="">
          <xdr:nvGraphicFramePr>
            <xdr:cNvPr id="18" name="Color 2">
              <a:extLst>
                <a:ext uri="{FF2B5EF4-FFF2-40B4-BE49-F238E27FC236}">
                  <a16:creationId xmlns:a16="http://schemas.microsoft.com/office/drawing/2014/main" id="{4166E3BC-1727-D6F5-6111-ADCB662B56AE}"/>
                </a:ext>
              </a:extLst>
            </xdr:cNvPr>
            <xdr:cNvGraphicFramePr/>
          </xdr:nvGraphicFramePr>
          <xdr:xfrm>
            <a:off x="0" y="0"/>
            <a:ext cx="0" cy="0"/>
          </xdr:xfrm>
          <a:graphic>
            <a:graphicData uri="http://schemas.microsoft.com/office/drawing/2010/slicer">
              <sle:slicer xmlns:sle="http://schemas.microsoft.com/office/drawing/2010/slicer" name="Color 2"/>
            </a:graphicData>
          </a:graphic>
        </xdr:graphicFrame>
      </mc:Choice>
      <mc:Fallback xmlns="">
        <xdr:sp macro="" textlink="">
          <xdr:nvSpPr>
            <xdr:cNvPr id="0" name=""/>
            <xdr:cNvSpPr>
              <a:spLocks noTextEdit="1"/>
            </xdr:cNvSpPr>
          </xdr:nvSpPr>
          <xdr:spPr>
            <a:xfrm>
              <a:off x="74066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670560</xdr:colOff>
      <xdr:row>0</xdr:row>
      <xdr:rowOff>83820</xdr:rowOff>
    </xdr:from>
    <xdr:to>
      <xdr:col>9</xdr:col>
      <xdr:colOff>2492984</xdr:colOff>
      <xdr:row>13</xdr:row>
      <xdr:rowOff>173355</xdr:rowOff>
    </xdr:to>
    <mc:AlternateContent xmlns:mc="http://schemas.openxmlformats.org/markup-compatibility/2006" xmlns:a14="http://schemas.microsoft.com/office/drawing/2010/main">
      <mc:Choice Requires="a14">
        <xdr:graphicFrame macro="">
          <xdr:nvGraphicFramePr>
            <xdr:cNvPr id="19" name="Season">
              <a:extLst>
                <a:ext uri="{FF2B5EF4-FFF2-40B4-BE49-F238E27FC236}">
                  <a16:creationId xmlns:a16="http://schemas.microsoft.com/office/drawing/2014/main" id="{3EE97F5C-BA41-37C7-8941-7653F660D6E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62406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21771</xdr:colOff>
      <xdr:row>47</xdr:row>
      <xdr:rowOff>174172</xdr:rowOff>
    </xdr:from>
    <xdr:to>
      <xdr:col>4</xdr:col>
      <xdr:colOff>772886</xdr:colOff>
      <xdr:row>49</xdr:row>
      <xdr:rowOff>87085</xdr:rowOff>
    </xdr:to>
    <xdr:sp macro="" textlink="$F$42">
      <xdr:nvSpPr>
        <xdr:cNvPr id="16" name="TextBox 15">
          <a:extLst>
            <a:ext uri="{FF2B5EF4-FFF2-40B4-BE49-F238E27FC236}">
              <a16:creationId xmlns:a16="http://schemas.microsoft.com/office/drawing/2014/main" id="{6889010F-C925-458C-BB59-582536E864B3}"/>
            </a:ext>
          </a:extLst>
        </xdr:cNvPr>
        <xdr:cNvSpPr txBox="1"/>
      </xdr:nvSpPr>
      <xdr:spPr>
        <a:xfrm>
          <a:off x="4936671" y="4563292"/>
          <a:ext cx="751115" cy="2786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D18FD2-46F7-409A-93CB-5897791889F6}" type="TxLink">
            <a:rPr lang="en-US" sz="1100" b="0" i="0" u="none" strike="noStrike">
              <a:solidFill>
                <a:srgbClr val="000000"/>
              </a:solidFill>
              <a:latin typeface="Calibri"/>
              <a:ea typeface="Calibri"/>
              <a:cs typeface="Calibri"/>
            </a:rPr>
            <a:pPr/>
            <a:t>134210</a:t>
          </a:fld>
          <a:endParaRPr lang="en-IN" sz="1100"/>
        </a:p>
      </xdr:txBody>
    </xdr:sp>
    <xdr:clientData/>
  </xdr:twoCellAnchor>
  <xdr:twoCellAnchor>
    <xdr:from>
      <xdr:col>4</xdr:col>
      <xdr:colOff>195943</xdr:colOff>
      <xdr:row>47</xdr:row>
      <xdr:rowOff>114300</xdr:rowOff>
    </xdr:from>
    <xdr:to>
      <xdr:col>6</xdr:col>
      <xdr:colOff>566058</xdr:colOff>
      <xdr:row>56</xdr:row>
      <xdr:rowOff>76200</xdr:rowOff>
    </xdr:to>
    <xdr:graphicFrame macro="">
      <xdr:nvGraphicFramePr>
        <xdr:cNvPr id="20" name="Chart 19">
          <a:extLst>
            <a:ext uri="{FF2B5EF4-FFF2-40B4-BE49-F238E27FC236}">
              <a16:creationId xmlns:a16="http://schemas.microsoft.com/office/drawing/2014/main" id="{655B2D14-7B0D-4DDC-93CF-5D26B912A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51</xdr:row>
      <xdr:rowOff>0</xdr:rowOff>
    </xdr:from>
    <xdr:to>
      <xdr:col>0</xdr:col>
      <xdr:colOff>827314</xdr:colOff>
      <xdr:row>52</xdr:row>
      <xdr:rowOff>100148</xdr:rowOff>
    </xdr:to>
    <xdr:sp macro="" textlink="$B$44">
      <xdr:nvSpPr>
        <xdr:cNvPr id="21" name="TextBox 20">
          <a:extLst>
            <a:ext uri="{FF2B5EF4-FFF2-40B4-BE49-F238E27FC236}">
              <a16:creationId xmlns:a16="http://schemas.microsoft.com/office/drawing/2014/main" id="{051B06A9-65E3-4240-B1FE-B2B2170EE35E}"/>
            </a:ext>
          </a:extLst>
        </xdr:cNvPr>
        <xdr:cNvSpPr txBox="1"/>
      </xdr:nvSpPr>
      <xdr:spPr>
        <a:xfrm>
          <a:off x="0" y="9326880"/>
          <a:ext cx="827314"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F99514-98BB-411F-A5F2-B9D96043C6E1}"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1</xdr:col>
      <xdr:colOff>7621</xdr:colOff>
      <xdr:row>49</xdr:row>
      <xdr:rowOff>45720</xdr:rowOff>
    </xdr:from>
    <xdr:to>
      <xdr:col>1</xdr:col>
      <xdr:colOff>1851661</xdr:colOff>
      <xdr:row>57</xdr:row>
      <xdr:rowOff>141513</xdr:rowOff>
    </xdr:to>
    <xdr:graphicFrame macro="">
      <xdr:nvGraphicFramePr>
        <xdr:cNvPr id="22" name="Chart 21">
          <a:extLst>
            <a:ext uri="{FF2B5EF4-FFF2-40B4-BE49-F238E27FC236}">
              <a16:creationId xmlns:a16="http://schemas.microsoft.com/office/drawing/2014/main" id="{3EDBC849-BD58-49D8-A3B9-5A8DA7129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42</xdr:col>
      <xdr:colOff>0</xdr:colOff>
      <xdr:row>30</xdr:row>
      <xdr:rowOff>185545</xdr:rowOff>
    </xdr:from>
    <xdr:to>
      <xdr:col>43</xdr:col>
      <xdr:colOff>8466</xdr:colOff>
      <xdr:row>32</xdr:row>
      <xdr:rowOff>185547</xdr:rowOff>
    </xdr:to>
    <xdr:sp macro="" textlink="$AR$22">
      <xdr:nvSpPr>
        <xdr:cNvPr id="23" name="TextBox 22">
          <a:extLst>
            <a:ext uri="{FF2B5EF4-FFF2-40B4-BE49-F238E27FC236}">
              <a16:creationId xmlns:a16="http://schemas.microsoft.com/office/drawing/2014/main" id="{978568CA-10D6-4D02-B161-525DA9F4C5EC}"/>
            </a:ext>
          </a:extLst>
        </xdr:cNvPr>
        <xdr:cNvSpPr txBox="1"/>
      </xdr:nvSpPr>
      <xdr:spPr>
        <a:xfrm>
          <a:off x="0" y="4757545"/>
          <a:ext cx="960966" cy="36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024C95-7E3D-49F9-B9B7-EB9C60EA6B25}" type="TxLink">
            <a:rPr lang="en-US" sz="1100" b="0" i="0" u="none" strike="noStrike">
              <a:solidFill>
                <a:srgbClr val="000000"/>
              </a:solidFill>
              <a:latin typeface="Calibri"/>
              <a:ea typeface="Calibri"/>
              <a:cs typeface="Calibri"/>
            </a:rPr>
            <a:pPr/>
            <a:t>233081</a:t>
          </a:fld>
          <a:endParaRPr lang="en-IN" sz="1100"/>
        </a:p>
      </xdr:txBody>
    </xdr:sp>
    <xdr:clientData/>
  </xdr:twoCellAnchor>
  <xdr:twoCellAnchor>
    <xdr:from>
      <xdr:col>48</xdr:col>
      <xdr:colOff>1123905</xdr:colOff>
      <xdr:row>31</xdr:row>
      <xdr:rowOff>7745</xdr:rowOff>
    </xdr:from>
    <xdr:to>
      <xdr:col>49</xdr:col>
      <xdr:colOff>905933</xdr:colOff>
      <xdr:row>33</xdr:row>
      <xdr:rowOff>7746</xdr:rowOff>
    </xdr:to>
    <xdr:sp macro="" textlink="$AY$22">
      <xdr:nvSpPr>
        <xdr:cNvPr id="24" name="TextBox 23">
          <a:extLst>
            <a:ext uri="{FF2B5EF4-FFF2-40B4-BE49-F238E27FC236}">
              <a16:creationId xmlns:a16="http://schemas.microsoft.com/office/drawing/2014/main" id="{A0768C5A-7B0D-4E07-9D0A-B5BECF634D19}"/>
            </a:ext>
          </a:extLst>
        </xdr:cNvPr>
        <xdr:cNvSpPr txBox="1"/>
      </xdr:nvSpPr>
      <xdr:spPr>
        <a:xfrm>
          <a:off x="8964885" y="4762625"/>
          <a:ext cx="917408" cy="365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61D64-4725-450B-9FD4-BC17E4C0984F}" type="TxLink">
            <a:rPr lang="en-US" sz="1100" b="0" i="0" u="none" strike="noStrike">
              <a:solidFill>
                <a:srgbClr val="000000"/>
              </a:solidFill>
              <a:latin typeface="Calibri"/>
              <a:ea typeface="Calibri"/>
              <a:cs typeface="Calibri"/>
            </a:rPr>
            <a:pPr/>
            <a:t>98871</a:t>
          </a:fld>
          <a:endParaRPr lang="en-IN" sz="1100"/>
        </a:p>
      </xdr:txBody>
    </xdr:sp>
    <xdr:clientData/>
  </xdr:twoCellAnchor>
  <xdr:twoCellAnchor>
    <xdr:from>
      <xdr:col>42</xdr:col>
      <xdr:colOff>838200</xdr:colOff>
      <xdr:row>29</xdr:row>
      <xdr:rowOff>183847</xdr:rowOff>
    </xdr:from>
    <xdr:to>
      <xdr:col>43</xdr:col>
      <xdr:colOff>1741714</xdr:colOff>
      <xdr:row>37</xdr:row>
      <xdr:rowOff>24190</xdr:rowOff>
    </xdr:to>
    <xdr:graphicFrame macro="">
      <xdr:nvGraphicFramePr>
        <xdr:cNvPr id="25" name="Chart 24">
          <a:extLst>
            <a:ext uri="{FF2B5EF4-FFF2-40B4-BE49-F238E27FC236}">
              <a16:creationId xmlns:a16="http://schemas.microsoft.com/office/drawing/2014/main" id="{70505E4C-2250-48F6-A1B4-E3E0B5517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49</xdr:col>
      <xdr:colOff>863603</xdr:colOff>
      <xdr:row>29</xdr:row>
      <xdr:rowOff>160868</xdr:rowOff>
    </xdr:from>
    <xdr:to>
      <xdr:col>51</xdr:col>
      <xdr:colOff>87086</xdr:colOff>
      <xdr:row>37</xdr:row>
      <xdr:rowOff>174172</xdr:rowOff>
    </xdr:to>
    <xdr:graphicFrame macro="">
      <xdr:nvGraphicFramePr>
        <xdr:cNvPr id="26" name="Chart 25">
          <a:extLst>
            <a:ext uri="{FF2B5EF4-FFF2-40B4-BE49-F238E27FC236}">
              <a16:creationId xmlns:a16="http://schemas.microsoft.com/office/drawing/2014/main" id="{EFEA0D04-F776-4E8C-8BA0-BFC281ECF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47</xdr:col>
      <xdr:colOff>847725</xdr:colOff>
      <xdr:row>63</xdr:row>
      <xdr:rowOff>57150</xdr:rowOff>
    </xdr:from>
    <xdr:to>
      <xdr:col>52</xdr:col>
      <xdr:colOff>57149</xdr:colOff>
      <xdr:row>80</xdr:row>
      <xdr:rowOff>152401</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C5C36E46-6955-47B1-8A6A-B32006AAFE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2592585" y="11578590"/>
              <a:ext cx="4543424" cy="32042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47</xdr:col>
      <xdr:colOff>647700</xdr:colOff>
      <xdr:row>44</xdr:row>
      <xdr:rowOff>152399</xdr:rowOff>
    </xdr:from>
    <xdr:to>
      <xdr:col>51</xdr:col>
      <xdr:colOff>1581151</xdr:colOff>
      <xdr:row>64</xdr:row>
      <xdr:rowOff>152400</xdr:rowOff>
    </xdr:to>
    <xdr:graphicFrame macro="">
      <xdr:nvGraphicFramePr>
        <xdr:cNvPr id="28" name="Chart 27">
          <a:extLst>
            <a:ext uri="{FF2B5EF4-FFF2-40B4-BE49-F238E27FC236}">
              <a16:creationId xmlns:a16="http://schemas.microsoft.com/office/drawing/2014/main" id="{F91AADA2-EA03-4E17-9C86-60BB64A8C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xdr:col>
      <xdr:colOff>119743</xdr:colOff>
      <xdr:row>46</xdr:row>
      <xdr:rowOff>87086</xdr:rowOff>
    </xdr:from>
    <xdr:to>
      <xdr:col>42</xdr:col>
      <xdr:colOff>947057</xdr:colOff>
      <xdr:row>48</xdr:row>
      <xdr:rowOff>0</xdr:rowOff>
    </xdr:to>
    <xdr:sp macro="" textlink="$AR$40">
      <xdr:nvSpPr>
        <xdr:cNvPr id="29" name="TextBox 28">
          <a:extLst>
            <a:ext uri="{FF2B5EF4-FFF2-40B4-BE49-F238E27FC236}">
              <a16:creationId xmlns:a16="http://schemas.microsoft.com/office/drawing/2014/main" id="{15007693-093A-4D72-A377-3F5322BA2C3B}"/>
            </a:ext>
          </a:extLst>
        </xdr:cNvPr>
        <xdr:cNvSpPr txBox="1"/>
      </xdr:nvSpPr>
      <xdr:spPr>
        <a:xfrm>
          <a:off x="119743" y="7585166"/>
          <a:ext cx="827314" cy="278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6D0AB3-418D-4CFA-815F-3386E3100BED}" type="TxLink">
            <a:rPr lang="en-US" sz="1100" b="0" i="0" u="none" strike="noStrike">
              <a:solidFill>
                <a:srgbClr val="000000"/>
              </a:solidFill>
              <a:latin typeface="Calibri"/>
              <a:ea typeface="Calibri"/>
              <a:cs typeface="Calibri"/>
            </a:rPr>
            <a:pPr/>
            <a:t>3900</a:t>
          </a:fld>
          <a:endParaRPr lang="en-IN" sz="1100"/>
        </a:p>
      </xdr:txBody>
    </xdr:sp>
    <xdr:clientData/>
  </xdr:twoCellAnchor>
  <xdr:twoCellAnchor>
    <xdr:from>
      <xdr:col>42</xdr:col>
      <xdr:colOff>881743</xdr:colOff>
      <xdr:row>45</xdr:row>
      <xdr:rowOff>27215</xdr:rowOff>
    </xdr:from>
    <xdr:to>
      <xdr:col>44</xdr:col>
      <xdr:colOff>119743</xdr:colOff>
      <xdr:row>54</xdr:row>
      <xdr:rowOff>141514</xdr:rowOff>
    </xdr:to>
    <xdr:graphicFrame macro="">
      <xdr:nvGraphicFramePr>
        <xdr:cNvPr id="30" name="Chart 29">
          <a:extLst>
            <a:ext uri="{FF2B5EF4-FFF2-40B4-BE49-F238E27FC236}">
              <a16:creationId xmlns:a16="http://schemas.microsoft.com/office/drawing/2014/main" id="{F4E8EDB2-3768-4276-8A49-C6CA6F6FF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45</xdr:col>
      <xdr:colOff>21771</xdr:colOff>
      <xdr:row>29</xdr:row>
      <xdr:rowOff>174172</xdr:rowOff>
    </xdr:from>
    <xdr:to>
      <xdr:col>45</xdr:col>
      <xdr:colOff>772886</xdr:colOff>
      <xdr:row>31</xdr:row>
      <xdr:rowOff>87085</xdr:rowOff>
    </xdr:to>
    <xdr:sp macro="" textlink="$AU$24">
      <xdr:nvSpPr>
        <xdr:cNvPr id="31" name="TextBox 30">
          <a:extLst>
            <a:ext uri="{FF2B5EF4-FFF2-40B4-BE49-F238E27FC236}">
              <a16:creationId xmlns:a16="http://schemas.microsoft.com/office/drawing/2014/main" id="{5FFCDC5A-2B7D-4C64-A055-5D8552515BE0}"/>
            </a:ext>
          </a:extLst>
        </xdr:cNvPr>
        <xdr:cNvSpPr txBox="1"/>
      </xdr:nvSpPr>
      <xdr:spPr>
        <a:xfrm>
          <a:off x="5012871" y="4563292"/>
          <a:ext cx="751115" cy="2786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2EB00B-B28E-4A6C-8815-46DFC91059F3}" type="TxLink">
            <a:rPr lang="en-US" sz="1100" b="0" i="0" u="none" strike="noStrike">
              <a:solidFill>
                <a:srgbClr val="000000"/>
              </a:solidFill>
              <a:latin typeface="Calibri"/>
              <a:ea typeface="Calibri"/>
              <a:cs typeface="Calibri"/>
            </a:rPr>
            <a:pPr/>
            <a:t>134210</a:t>
          </a:fld>
          <a:endParaRPr lang="en-IN" sz="1100"/>
        </a:p>
      </xdr:txBody>
    </xdr:sp>
    <xdr:clientData/>
  </xdr:twoCellAnchor>
  <xdr:twoCellAnchor>
    <xdr:from>
      <xdr:col>45</xdr:col>
      <xdr:colOff>133739</xdr:colOff>
      <xdr:row>31</xdr:row>
      <xdr:rowOff>176504</xdr:rowOff>
    </xdr:from>
    <xdr:to>
      <xdr:col>47</xdr:col>
      <xdr:colOff>435274</xdr:colOff>
      <xdr:row>40</xdr:row>
      <xdr:rowOff>138404</xdr:rowOff>
    </xdr:to>
    <xdr:graphicFrame macro="">
      <xdr:nvGraphicFramePr>
        <xdr:cNvPr id="32" name="Chart 31">
          <a:extLst>
            <a:ext uri="{FF2B5EF4-FFF2-40B4-BE49-F238E27FC236}">
              <a16:creationId xmlns:a16="http://schemas.microsoft.com/office/drawing/2014/main" id="{A920C841-4C05-4538-B4C8-3A77F7A32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 refreshedDate="45929.535924999996" createdVersion="8" refreshedVersion="8" minRefreshableVersion="3" recordCount="3900" xr:uid="{FDC1C2A5-1796-4D97-9C5A-3BDA9180CCDF}">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autoStart="0" autoEnd="0" startNum="0" endNum="100" groupInterval="10"/>
        <groupItems count="12">
          <s v="&lt;0"/>
          <s v="0-9"/>
          <s v="10-19"/>
          <s v="20-29"/>
          <s v="30-39"/>
          <s v="40-49"/>
          <s v="50-59"/>
          <s v="60-69"/>
          <s v="70-79"/>
          <s v="80-89"/>
          <s v="90-100"/>
          <s v="&gt;100"/>
        </groupItems>
      </fieldGroup>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0662831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 refreshedDate="45934.584930787038" createdVersion="8" refreshedVersion="8" minRefreshableVersion="3" recordCount="3900" xr:uid="{F7F76742-A27D-431A-B535-A413A9376DFF}">
  <cacheSource type="worksheet">
    <worksheetSource ref="A1:S3901" sheet="Data"/>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164">
      <sharedItems containsSemiMixedTypes="0" containsString="0" containsNumber="1" containsInteger="1" minValue="1" maxValue="50"/>
    </cacheField>
    <cacheField name="Profit" numFmtId="164">
      <sharedItems containsSemiMixedTypes="0" containsString="0" containsNumber="1" containsInteger="1" minValue="-30" maxValue="98"/>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pivotCacheId="144008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n v="53"/>
    <x v="0"/>
    <x v="0"/>
    <x v="0"/>
    <x v="0"/>
    <n v="3.1"/>
    <x v="0"/>
    <x v="0"/>
    <x v="0"/>
    <x v="0"/>
    <n v="14"/>
    <x v="0"/>
    <x v="0"/>
  </r>
  <r>
    <n v="2"/>
    <x v="1"/>
    <x v="0"/>
    <x v="1"/>
    <x v="0"/>
    <n v="64"/>
    <x v="1"/>
    <x v="0"/>
    <x v="1"/>
    <x v="0"/>
    <n v="3.1"/>
    <x v="0"/>
    <x v="0"/>
    <x v="0"/>
    <x v="0"/>
    <n v="2"/>
    <x v="1"/>
    <x v="0"/>
  </r>
  <r>
    <n v="3"/>
    <x v="2"/>
    <x v="0"/>
    <x v="2"/>
    <x v="0"/>
    <n v="73"/>
    <x v="2"/>
    <x v="1"/>
    <x v="1"/>
    <x v="1"/>
    <n v="3.1"/>
    <x v="0"/>
    <x v="1"/>
    <x v="0"/>
    <x v="0"/>
    <n v="23"/>
    <x v="2"/>
    <x v="1"/>
  </r>
  <r>
    <n v="4"/>
    <x v="3"/>
    <x v="0"/>
    <x v="3"/>
    <x v="1"/>
    <n v="90"/>
    <x v="3"/>
    <x v="2"/>
    <x v="1"/>
    <x v="1"/>
    <n v="3.5"/>
    <x v="0"/>
    <x v="2"/>
    <x v="0"/>
    <x v="0"/>
    <n v="49"/>
    <x v="3"/>
    <x v="1"/>
  </r>
  <r>
    <n v="5"/>
    <x v="4"/>
    <x v="0"/>
    <x v="0"/>
    <x v="0"/>
    <n v="49"/>
    <x v="4"/>
    <x v="2"/>
    <x v="2"/>
    <x v="1"/>
    <n v="2.7"/>
    <x v="0"/>
    <x v="1"/>
    <x v="0"/>
    <x v="0"/>
    <n v="31"/>
    <x v="3"/>
    <x v="2"/>
  </r>
  <r>
    <n v="6"/>
    <x v="5"/>
    <x v="0"/>
    <x v="4"/>
    <x v="1"/>
    <n v="20"/>
    <x v="5"/>
    <x v="2"/>
    <x v="3"/>
    <x v="2"/>
    <n v="2.9"/>
    <x v="0"/>
    <x v="3"/>
    <x v="0"/>
    <x v="0"/>
    <n v="14"/>
    <x v="0"/>
    <x v="1"/>
  </r>
  <r>
    <n v="7"/>
    <x v="6"/>
    <x v="0"/>
    <x v="5"/>
    <x v="0"/>
    <n v="85"/>
    <x v="6"/>
    <x v="2"/>
    <x v="0"/>
    <x v="3"/>
    <n v="3.2"/>
    <x v="0"/>
    <x v="1"/>
    <x v="0"/>
    <x v="0"/>
    <n v="49"/>
    <x v="1"/>
    <x v="3"/>
  </r>
  <r>
    <n v="8"/>
    <x v="7"/>
    <x v="0"/>
    <x v="6"/>
    <x v="0"/>
    <n v="34"/>
    <x v="7"/>
    <x v="0"/>
    <x v="4"/>
    <x v="0"/>
    <n v="3.2"/>
    <x v="0"/>
    <x v="1"/>
    <x v="0"/>
    <x v="0"/>
    <n v="19"/>
    <x v="2"/>
    <x v="1"/>
  </r>
  <r>
    <n v="9"/>
    <x v="8"/>
    <x v="0"/>
    <x v="7"/>
    <x v="2"/>
    <n v="97"/>
    <x v="8"/>
    <x v="0"/>
    <x v="5"/>
    <x v="2"/>
    <n v="2.6"/>
    <x v="0"/>
    <x v="0"/>
    <x v="0"/>
    <x v="0"/>
    <n v="8"/>
    <x v="0"/>
    <x v="2"/>
  </r>
  <r>
    <n v="10"/>
    <x v="9"/>
    <x v="0"/>
    <x v="8"/>
    <x v="3"/>
    <n v="31"/>
    <x v="9"/>
    <x v="2"/>
    <x v="6"/>
    <x v="1"/>
    <n v="4.8"/>
    <x v="0"/>
    <x v="4"/>
    <x v="0"/>
    <x v="0"/>
    <n v="4"/>
    <x v="1"/>
    <x v="3"/>
  </r>
  <r>
    <n v="11"/>
    <x v="10"/>
    <x v="0"/>
    <x v="9"/>
    <x v="1"/>
    <n v="34"/>
    <x v="10"/>
    <x v="0"/>
    <x v="7"/>
    <x v="3"/>
    <n v="4.0999999999999996"/>
    <x v="0"/>
    <x v="5"/>
    <x v="0"/>
    <x v="0"/>
    <n v="26"/>
    <x v="4"/>
    <x v="4"/>
  </r>
  <r>
    <n v="12"/>
    <x v="11"/>
    <x v="0"/>
    <x v="6"/>
    <x v="0"/>
    <n v="68"/>
    <x v="11"/>
    <x v="1"/>
    <x v="8"/>
    <x v="0"/>
    <n v="4.9000000000000004"/>
    <x v="0"/>
    <x v="5"/>
    <x v="0"/>
    <x v="0"/>
    <n v="10"/>
    <x v="4"/>
    <x v="0"/>
  </r>
  <r>
    <n v="13"/>
    <x v="12"/>
    <x v="0"/>
    <x v="7"/>
    <x v="2"/>
    <n v="72"/>
    <x v="12"/>
    <x v="2"/>
    <x v="9"/>
    <x v="0"/>
    <n v="4.5"/>
    <x v="0"/>
    <x v="0"/>
    <x v="0"/>
    <x v="0"/>
    <n v="37"/>
    <x v="0"/>
    <x v="0"/>
  </r>
  <r>
    <n v="14"/>
    <x v="13"/>
    <x v="0"/>
    <x v="10"/>
    <x v="0"/>
    <n v="51"/>
    <x v="13"/>
    <x v="2"/>
    <x v="10"/>
    <x v="1"/>
    <n v="4.7"/>
    <x v="0"/>
    <x v="0"/>
    <x v="0"/>
    <x v="0"/>
    <n v="31"/>
    <x v="3"/>
    <x v="1"/>
  </r>
  <r>
    <n v="15"/>
    <x v="14"/>
    <x v="0"/>
    <x v="7"/>
    <x v="2"/>
    <n v="53"/>
    <x v="14"/>
    <x v="0"/>
    <x v="11"/>
    <x v="0"/>
    <n v="4.7"/>
    <x v="0"/>
    <x v="1"/>
    <x v="0"/>
    <x v="0"/>
    <n v="34"/>
    <x v="5"/>
    <x v="1"/>
  </r>
  <r>
    <n v="16"/>
    <x v="14"/>
    <x v="0"/>
    <x v="11"/>
    <x v="0"/>
    <n v="81"/>
    <x v="3"/>
    <x v="2"/>
    <x v="11"/>
    <x v="0"/>
    <n v="2.8"/>
    <x v="0"/>
    <x v="5"/>
    <x v="0"/>
    <x v="0"/>
    <n v="8"/>
    <x v="3"/>
    <x v="5"/>
  </r>
  <r>
    <n v="17"/>
    <x v="15"/>
    <x v="0"/>
    <x v="12"/>
    <x v="3"/>
    <n v="36"/>
    <x v="15"/>
    <x v="1"/>
    <x v="0"/>
    <x v="1"/>
    <n v="4.0999999999999996"/>
    <x v="0"/>
    <x v="2"/>
    <x v="0"/>
    <x v="0"/>
    <n v="44"/>
    <x v="5"/>
    <x v="4"/>
  </r>
  <r>
    <n v="18"/>
    <x v="10"/>
    <x v="0"/>
    <x v="10"/>
    <x v="0"/>
    <n v="38"/>
    <x v="16"/>
    <x v="3"/>
    <x v="12"/>
    <x v="0"/>
    <n v="4.7"/>
    <x v="0"/>
    <x v="4"/>
    <x v="0"/>
    <x v="0"/>
    <n v="36"/>
    <x v="0"/>
    <x v="3"/>
  </r>
  <r>
    <n v="19"/>
    <x v="16"/>
    <x v="0"/>
    <x v="1"/>
    <x v="0"/>
    <n v="48"/>
    <x v="6"/>
    <x v="1"/>
    <x v="13"/>
    <x v="2"/>
    <n v="4.5999999999999996"/>
    <x v="0"/>
    <x v="1"/>
    <x v="0"/>
    <x v="0"/>
    <n v="17"/>
    <x v="1"/>
    <x v="1"/>
  </r>
  <r>
    <n v="20"/>
    <x v="17"/>
    <x v="0"/>
    <x v="13"/>
    <x v="0"/>
    <n v="90"/>
    <x v="3"/>
    <x v="2"/>
    <x v="14"/>
    <x v="2"/>
    <n v="3.3"/>
    <x v="0"/>
    <x v="3"/>
    <x v="0"/>
    <x v="0"/>
    <n v="46"/>
    <x v="5"/>
    <x v="4"/>
  </r>
  <r>
    <n v="21"/>
    <x v="3"/>
    <x v="0"/>
    <x v="13"/>
    <x v="0"/>
    <n v="51"/>
    <x v="7"/>
    <x v="2"/>
    <x v="13"/>
    <x v="0"/>
    <n v="2.8"/>
    <x v="0"/>
    <x v="0"/>
    <x v="0"/>
    <x v="0"/>
    <n v="50"/>
    <x v="1"/>
    <x v="6"/>
  </r>
  <r>
    <n v="22"/>
    <x v="18"/>
    <x v="0"/>
    <x v="13"/>
    <x v="0"/>
    <n v="62"/>
    <x v="17"/>
    <x v="2"/>
    <x v="4"/>
    <x v="0"/>
    <n v="4.0999999999999996"/>
    <x v="0"/>
    <x v="5"/>
    <x v="0"/>
    <x v="0"/>
    <n v="22"/>
    <x v="5"/>
    <x v="3"/>
  </r>
  <r>
    <n v="23"/>
    <x v="19"/>
    <x v="0"/>
    <x v="13"/>
    <x v="0"/>
    <n v="37"/>
    <x v="18"/>
    <x v="2"/>
    <x v="15"/>
    <x v="2"/>
    <n v="3.2"/>
    <x v="0"/>
    <x v="5"/>
    <x v="0"/>
    <x v="0"/>
    <n v="32"/>
    <x v="5"/>
    <x v="2"/>
  </r>
  <r>
    <n v="24"/>
    <x v="18"/>
    <x v="0"/>
    <x v="13"/>
    <x v="0"/>
    <n v="88"/>
    <x v="19"/>
    <x v="3"/>
    <x v="3"/>
    <x v="0"/>
    <n v="4.4000000000000004"/>
    <x v="0"/>
    <x v="0"/>
    <x v="0"/>
    <x v="0"/>
    <n v="40"/>
    <x v="2"/>
    <x v="1"/>
  </r>
  <r>
    <n v="25"/>
    <x v="20"/>
    <x v="0"/>
    <x v="14"/>
    <x v="2"/>
    <n v="22"/>
    <x v="20"/>
    <x v="2"/>
    <x v="14"/>
    <x v="3"/>
    <n v="2.9"/>
    <x v="0"/>
    <x v="5"/>
    <x v="0"/>
    <x v="0"/>
    <n v="16"/>
    <x v="5"/>
    <x v="1"/>
  </r>
  <r>
    <n v="26"/>
    <x v="20"/>
    <x v="0"/>
    <x v="15"/>
    <x v="0"/>
    <n v="25"/>
    <x v="21"/>
    <x v="2"/>
    <x v="5"/>
    <x v="2"/>
    <n v="3.6"/>
    <x v="0"/>
    <x v="0"/>
    <x v="0"/>
    <x v="0"/>
    <n v="14"/>
    <x v="3"/>
    <x v="2"/>
  </r>
  <r>
    <n v="27"/>
    <x v="21"/>
    <x v="0"/>
    <x v="16"/>
    <x v="3"/>
    <n v="20"/>
    <x v="22"/>
    <x v="2"/>
    <x v="16"/>
    <x v="1"/>
    <n v="3.6"/>
    <x v="0"/>
    <x v="2"/>
    <x v="0"/>
    <x v="0"/>
    <n v="13"/>
    <x v="2"/>
    <x v="2"/>
  </r>
  <r>
    <n v="28"/>
    <x v="19"/>
    <x v="0"/>
    <x v="6"/>
    <x v="0"/>
    <n v="56"/>
    <x v="0"/>
    <x v="0"/>
    <x v="17"/>
    <x v="2"/>
    <n v="5"/>
    <x v="0"/>
    <x v="2"/>
    <x v="0"/>
    <x v="0"/>
    <n v="7"/>
    <x v="4"/>
    <x v="6"/>
  </r>
  <r>
    <n v="29"/>
    <x v="22"/>
    <x v="0"/>
    <x v="8"/>
    <x v="3"/>
    <n v="94"/>
    <x v="17"/>
    <x v="2"/>
    <x v="0"/>
    <x v="3"/>
    <n v="4.4000000000000004"/>
    <x v="0"/>
    <x v="1"/>
    <x v="0"/>
    <x v="0"/>
    <n v="41"/>
    <x v="3"/>
    <x v="6"/>
  </r>
  <r>
    <n v="30"/>
    <x v="18"/>
    <x v="0"/>
    <x v="10"/>
    <x v="0"/>
    <n v="48"/>
    <x v="5"/>
    <x v="1"/>
    <x v="13"/>
    <x v="3"/>
    <n v="4.0999999999999996"/>
    <x v="0"/>
    <x v="5"/>
    <x v="0"/>
    <x v="0"/>
    <n v="14"/>
    <x v="2"/>
    <x v="1"/>
  </r>
  <r>
    <n v="31"/>
    <x v="9"/>
    <x v="0"/>
    <x v="16"/>
    <x v="3"/>
    <n v="31"/>
    <x v="17"/>
    <x v="0"/>
    <x v="13"/>
    <x v="0"/>
    <n v="4.7"/>
    <x v="0"/>
    <x v="3"/>
    <x v="0"/>
    <x v="0"/>
    <n v="16"/>
    <x v="2"/>
    <x v="5"/>
  </r>
  <r>
    <n v="32"/>
    <x v="23"/>
    <x v="0"/>
    <x v="10"/>
    <x v="0"/>
    <n v="79"/>
    <x v="8"/>
    <x v="0"/>
    <x v="18"/>
    <x v="0"/>
    <n v="4.7"/>
    <x v="0"/>
    <x v="5"/>
    <x v="0"/>
    <x v="0"/>
    <n v="45"/>
    <x v="0"/>
    <x v="5"/>
  </r>
  <r>
    <n v="33"/>
    <x v="24"/>
    <x v="0"/>
    <x v="14"/>
    <x v="2"/>
    <n v="67"/>
    <x v="23"/>
    <x v="2"/>
    <x v="5"/>
    <x v="2"/>
    <n v="4.9000000000000004"/>
    <x v="0"/>
    <x v="1"/>
    <x v="0"/>
    <x v="0"/>
    <n v="37"/>
    <x v="0"/>
    <x v="2"/>
  </r>
  <r>
    <n v="34"/>
    <x v="22"/>
    <x v="0"/>
    <x v="13"/>
    <x v="0"/>
    <n v="38"/>
    <x v="24"/>
    <x v="0"/>
    <x v="14"/>
    <x v="2"/>
    <n v="3.3"/>
    <x v="0"/>
    <x v="5"/>
    <x v="0"/>
    <x v="0"/>
    <n v="45"/>
    <x v="1"/>
    <x v="3"/>
  </r>
  <r>
    <n v="35"/>
    <x v="24"/>
    <x v="0"/>
    <x v="17"/>
    <x v="0"/>
    <n v="91"/>
    <x v="25"/>
    <x v="0"/>
    <x v="10"/>
    <x v="1"/>
    <n v="4.5999999999999996"/>
    <x v="0"/>
    <x v="4"/>
    <x v="0"/>
    <x v="0"/>
    <n v="38"/>
    <x v="3"/>
    <x v="3"/>
  </r>
  <r>
    <n v="36"/>
    <x v="22"/>
    <x v="0"/>
    <x v="0"/>
    <x v="0"/>
    <n v="33"/>
    <x v="2"/>
    <x v="2"/>
    <x v="17"/>
    <x v="2"/>
    <n v="4"/>
    <x v="0"/>
    <x v="4"/>
    <x v="0"/>
    <x v="0"/>
    <n v="48"/>
    <x v="2"/>
    <x v="4"/>
  </r>
  <r>
    <n v="37"/>
    <x v="25"/>
    <x v="0"/>
    <x v="17"/>
    <x v="0"/>
    <n v="69"/>
    <x v="26"/>
    <x v="2"/>
    <x v="1"/>
    <x v="0"/>
    <n v="4.5999999999999996"/>
    <x v="0"/>
    <x v="1"/>
    <x v="0"/>
    <x v="0"/>
    <n v="44"/>
    <x v="3"/>
    <x v="0"/>
  </r>
  <r>
    <n v="38"/>
    <x v="25"/>
    <x v="0"/>
    <x v="2"/>
    <x v="0"/>
    <n v="45"/>
    <x v="27"/>
    <x v="1"/>
    <x v="17"/>
    <x v="2"/>
    <n v="2.8"/>
    <x v="0"/>
    <x v="5"/>
    <x v="0"/>
    <x v="0"/>
    <n v="10"/>
    <x v="3"/>
    <x v="1"/>
  </r>
  <r>
    <n v="39"/>
    <x v="26"/>
    <x v="0"/>
    <x v="10"/>
    <x v="0"/>
    <n v="37"/>
    <x v="20"/>
    <x v="2"/>
    <x v="16"/>
    <x v="0"/>
    <n v="3.7"/>
    <x v="0"/>
    <x v="4"/>
    <x v="0"/>
    <x v="0"/>
    <n v="44"/>
    <x v="0"/>
    <x v="6"/>
  </r>
  <r>
    <n v="40"/>
    <x v="27"/>
    <x v="0"/>
    <x v="13"/>
    <x v="0"/>
    <n v="60"/>
    <x v="28"/>
    <x v="1"/>
    <x v="2"/>
    <x v="2"/>
    <n v="4.2"/>
    <x v="0"/>
    <x v="0"/>
    <x v="0"/>
    <x v="0"/>
    <n v="18"/>
    <x v="2"/>
    <x v="5"/>
  </r>
  <r>
    <n v="41"/>
    <x v="28"/>
    <x v="0"/>
    <x v="8"/>
    <x v="3"/>
    <n v="76"/>
    <x v="7"/>
    <x v="0"/>
    <x v="19"/>
    <x v="0"/>
    <n v="4.5999999999999996"/>
    <x v="0"/>
    <x v="2"/>
    <x v="0"/>
    <x v="0"/>
    <n v="31"/>
    <x v="5"/>
    <x v="3"/>
  </r>
  <r>
    <n v="42"/>
    <x v="29"/>
    <x v="0"/>
    <x v="18"/>
    <x v="3"/>
    <n v="39"/>
    <x v="29"/>
    <x v="2"/>
    <x v="20"/>
    <x v="1"/>
    <n v="4.5"/>
    <x v="0"/>
    <x v="3"/>
    <x v="0"/>
    <x v="0"/>
    <n v="40"/>
    <x v="0"/>
    <x v="2"/>
  </r>
  <r>
    <n v="43"/>
    <x v="30"/>
    <x v="0"/>
    <x v="7"/>
    <x v="2"/>
    <n v="100"/>
    <x v="30"/>
    <x v="2"/>
    <x v="19"/>
    <x v="1"/>
    <n v="4.0999999999999996"/>
    <x v="0"/>
    <x v="1"/>
    <x v="0"/>
    <x v="0"/>
    <n v="15"/>
    <x v="3"/>
    <x v="2"/>
  </r>
  <r>
    <n v="44"/>
    <x v="15"/>
    <x v="0"/>
    <x v="18"/>
    <x v="3"/>
    <n v="69"/>
    <x v="31"/>
    <x v="0"/>
    <x v="12"/>
    <x v="3"/>
    <n v="3.7"/>
    <x v="0"/>
    <x v="5"/>
    <x v="0"/>
    <x v="0"/>
    <n v="19"/>
    <x v="3"/>
    <x v="0"/>
  </r>
  <r>
    <n v="45"/>
    <x v="31"/>
    <x v="0"/>
    <x v="19"/>
    <x v="3"/>
    <n v="53"/>
    <x v="0"/>
    <x v="1"/>
    <x v="5"/>
    <x v="2"/>
    <n v="4.5999999999999996"/>
    <x v="0"/>
    <x v="1"/>
    <x v="0"/>
    <x v="0"/>
    <n v="45"/>
    <x v="3"/>
    <x v="1"/>
  </r>
  <r>
    <n v="46"/>
    <x v="2"/>
    <x v="0"/>
    <x v="20"/>
    <x v="0"/>
    <n v="21"/>
    <x v="30"/>
    <x v="3"/>
    <x v="21"/>
    <x v="3"/>
    <n v="2.9"/>
    <x v="0"/>
    <x v="4"/>
    <x v="0"/>
    <x v="0"/>
    <n v="25"/>
    <x v="3"/>
    <x v="2"/>
  </r>
  <r>
    <n v="47"/>
    <x v="9"/>
    <x v="0"/>
    <x v="5"/>
    <x v="0"/>
    <n v="43"/>
    <x v="18"/>
    <x v="0"/>
    <x v="3"/>
    <x v="2"/>
    <n v="2.9"/>
    <x v="0"/>
    <x v="5"/>
    <x v="0"/>
    <x v="0"/>
    <n v="45"/>
    <x v="1"/>
    <x v="3"/>
  </r>
  <r>
    <n v="48"/>
    <x v="0"/>
    <x v="0"/>
    <x v="16"/>
    <x v="3"/>
    <n v="54"/>
    <x v="6"/>
    <x v="2"/>
    <x v="4"/>
    <x v="0"/>
    <n v="4.5"/>
    <x v="0"/>
    <x v="1"/>
    <x v="0"/>
    <x v="0"/>
    <n v="36"/>
    <x v="1"/>
    <x v="1"/>
  </r>
  <r>
    <n v="49"/>
    <x v="32"/>
    <x v="0"/>
    <x v="5"/>
    <x v="0"/>
    <n v="55"/>
    <x v="22"/>
    <x v="2"/>
    <x v="20"/>
    <x v="2"/>
    <n v="2.7"/>
    <x v="0"/>
    <x v="5"/>
    <x v="0"/>
    <x v="0"/>
    <n v="38"/>
    <x v="1"/>
    <x v="5"/>
  </r>
  <r>
    <n v="50"/>
    <x v="33"/>
    <x v="0"/>
    <x v="15"/>
    <x v="0"/>
    <n v="30"/>
    <x v="32"/>
    <x v="1"/>
    <x v="21"/>
    <x v="1"/>
    <n v="4.5999999999999996"/>
    <x v="0"/>
    <x v="2"/>
    <x v="0"/>
    <x v="0"/>
    <n v="34"/>
    <x v="5"/>
    <x v="4"/>
  </r>
  <r>
    <n v="51"/>
    <x v="34"/>
    <x v="0"/>
    <x v="0"/>
    <x v="0"/>
    <n v="28"/>
    <x v="33"/>
    <x v="2"/>
    <x v="16"/>
    <x v="1"/>
    <n v="3.7"/>
    <x v="0"/>
    <x v="5"/>
    <x v="0"/>
    <x v="0"/>
    <n v="39"/>
    <x v="5"/>
    <x v="4"/>
  </r>
  <r>
    <n v="52"/>
    <x v="35"/>
    <x v="0"/>
    <x v="11"/>
    <x v="0"/>
    <n v="59"/>
    <x v="34"/>
    <x v="3"/>
    <x v="0"/>
    <x v="0"/>
    <n v="4.7"/>
    <x v="0"/>
    <x v="4"/>
    <x v="0"/>
    <x v="0"/>
    <n v="7"/>
    <x v="2"/>
    <x v="3"/>
  </r>
  <r>
    <n v="53"/>
    <x v="32"/>
    <x v="0"/>
    <x v="17"/>
    <x v="0"/>
    <n v="20"/>
    <x v="29"/>
    <x v="2"/>
    <x v="14"/>
    <x v="2"/>
    <n v="2.6"/>
    <x v="0"/>
    <x v="1"/>
    <x v="0"/>
    <x v="0"/>
    <n v="26"/>
    <x v="2"/>
    <x v="1"/>
  </r>
  <r>
    <n v="54"/>
    <x v="26"/>
    <x v="0"/>
    <x v="11"/>
    <x v="0"/>
    <n v="24"/>
    <x v="16"/>
    <x v="1"/>
    <x v="15"/>
    <x v="0"/>
    <n v="3.9"/>
    <x v="0"/>
    <x v="2"/>
    <x v="0"/>
    <x v="0"/>
    <n v="35"/>
    <x v="2"/>
    <x v="1"/>
  </r>
  <r>
    <n v="55"/>
    <x v="36"/>
    <x v="0"/>
    <x v="7"/>
    <x v="2"/>
    <n v="94"/>
    <x v="35"/>
    <x v="2"/>
    <x v="18"/>
    <x v="2"/>
    <n v="4.2"/>
    <x v="0"/>
    <x v="2"/>
    <x v="0"/>
    <x v="0"/>
    <n v="35"/>
    <x v="5"/>
    <x v="4"/>
  </r>
  <r>
    <n v="56"/>
    <x v="37"/>
    <x v="0"/>
    <x v="14"/>
    <x v="2"/>
    <n v="28"/>
    <x v="36"/>
    <x v="2"/>
    <x v="12"/>
    <x v="0"/>
    <n v="3"/>
    <x v="0"/>
    <x v="4"/>
    <x v="0"/>
    <x v="0"/>
    <n v="49"/>
    <x v="2"/>
    <x v="2"/>
  </r>
  <r>
    <n v="57"/>
    <x v="38"/>
    <x v="0"/>
    <x v="21"/>
    <x v="3"/>
    <n v="73"/>
    <x v="16"/>
    <x v="3"/>
    <x v="18"/>
    <x v="2"/>
    <n v="4.7"/>
    <x v="0"/>
    <x v="5"/>
    <x v="0"/>
    <x v="0"/>
    <n v="46"/>
    <x v="2"/>
    <x v="1"/>
  </r>
  <r>
    <n v="58"/>
    <x v="3"/>
    <x v="0"/>
    <x v="7"/>
    <x v="2"/>
    <n v="64"/>
    <x v="8"/>
    <x v="2"/>
    <x v="3"/>
    <x v="2"/>
    <n v="4.4000000000000004"/>
    <x v="0"/>
    <x v="5"/>
    <x v="0"/>
    <x v="0"/>
    <n v="17"/>
    <x v="5"/>
    <x v="0"/>
  </r>
  <r>
    <n v="59"/>
    <x v="28"/>
    <x v="0"/>
    <x v="15"/>
    <x v="0"/>
    <n v="54"/>
    <x v="9"/>
    <x v="2"/>
    <x v="4"/>
    <x v="2"/>
    <n v="4.2"/>
    <x v="0"/>
    <x v="1"/>
    <x v="0"/>
    <x v="0"/>
    <n v="29"/>
    <x v="0"/>
    <x v="5"/>
  </r>
  <r>
    <n v="60"/>
    <x v="6"/>
    <x v="0"/>
    <x v="22"/>
    <x v="3"/>
    <n v="79"/>
    <x v="7"/>
    <x v="0"/>
    <x v="22"/>
    <x v="1"/>
    <n v="4.5999999999999996"/>
    <x v="0"/>
    <x v="3"/>
    <x v="0"/>
    <x v="0"/>
    <n v="4"/>
    <x v="5"/>
    <x v="1"/>
  </r>
  <r>
    <n v="61"/>
    <x v="2"/>
    <x v="0"/>
    <x v="1"/>
    <x v="0"/>
    <n v="37"/>
    <x v="37"/>
    <x v="0"/>
    <x v="18"/>
    <x v="2"/>
    <n v="4"/>
    <x v="0"/>
    <x v="0"/>
    <x v="0"/>
    <x v="0"/>
    <n v="17"/>
    <x v="1"/>
    <x v="1"/>
  </r>
  <r>
    <n v="62"/>
    <x v="0"/>
    <x v="0"/>
    <x v="18"/>
    <x v="3"/>
    <n v="68"/>
    <x v="21"/>
    <x v="2"/>
    <x v="20"/>
    <x v="0"/>
    <n v="4.7"/>
    <x v="0"/>
    <x v="5"/>
    <x v="0"/>
    <x v="0"/>
    <n v="21"/>
    <x v="2"/>
    <x v="6"/>
  </r>
  <r>
    <n v="63"/>
    <x v="11"/>
    <x v="0"/>
    <x v="4"/>
    <x v="1"/>
    <n v="21"/>
    <x v="16"/>
    <x v="1"/>
    <x v="23"/>
    <x v="1"/>
    <n v="3.8"/>
    <x v="0"/>
    <x v="1"/>
    <x v="0"/>
    <x v="0"/>
    <n v="31"/>
    <x v="2"/>
    <x v="0"/>
  </r>
  <r>
    <n v="64"/>
    <x v="23"/>
    <x v="0"/>
    <x v="12"/>
    <x v="3"/>
    <n v="79"/>
    <x v="28"/>
    <x v="0"/>
    <x v="12"/>
    <x v="0"/>
    <n v="2.7"/>
    <x v="0"/>
    <x v="4"/>
    <x v="0"/>
    <x v="0"/>
    <n v="43"/>
    <x v="2"/>
    <x v="1"/>
  </r>
  <r>
    <n v="65"/>
    <x v="13"/>
    <x v="0"/>
    <x v="23"/>
    <x v="1"/>
    <n v="83"/>
    <x v="15"/>
    <x v="1"/>
    <x v="14"/>
    <x v="3"/>
    <n v="4.8"/>
    <x v="0"/>
    <x v="3"/>
    <x v="0"/>
    <x v="0"/>
    <n v="18"/>
    <x v="5"/>
    <x v="0"/>
  </r>
  <r>
    <n v="66"/>
    <x v="13"/>
    <x v="0"/>
    <x v="21"/>
    <x v="3"/>
    <n v="36"/>
    <x v="32"/>
    <x v="2"/>
    <x v="7"/>
    <x v="1"/>
    <n v="4.8"/>
    <x v="0"/>
    <x v="4"/>
    <x v="0"/>
    <x v="0"/>
    <n v="44"/>
    <x v="0"/>
    <x v="6"/>
  </r>
  <r>
    <n v="67"/>
    <x v="18"/>
    <x v="0"/>
    <x v="0"/>
    <x v="0"/>
    <n v="94"/>
    <x v="38"/>
    <x v="1"/>
    <x v="23"/>
    <x v="0"/>
    <n v="4.7"/>
    <x v="0"/>
    <x v="4"/>
    <x v="0"/>
    <x v="0"/>
    <n v="3"/>
    <x v="0"/>
    <x v="6"/>
  </r>
  <r>
    <n v="68"/>
    <x v="4"/>
    <x v="0"/>
    <x v="7"/>
    <x v="2"/>
    <n v="33"/>
    <x v="39"/>
    <x v="0"/>
    <x v="0"/>
    <x v="0"/>
    <n v="4.4000000000000004"/>
    <x v="0"/>
    <x v="5"/>
    <x v="0"/>
    <x v="0"/>
    <n v="49"/>
    <x v="5"/>
    <x v="5"/>
  </r>
  <r>
    <n v="69"/>
    <x v="9"/>
    <x v="0"/>
    <x v="8"/>
    <x v="3"/>
    <n v="46"/>
    <x v="40"/>
    <x v="0"/>
    <x v="5"/>
    <x v="2"/>
    <n v="3.9"/>
    <x v="0"/>
    <x v="2"/>
    <x v="0"/>
    <x v="0"/>
    <n v="21"/>
    <x v="1"/>
    <x v="6"/>
  </r>
  <r>
    <n v="70"/>
    <x v="39"/>
    <x v="0"/>
    <x v="22"/>
    <x v="3"/>
    <n v="70"/>
    <x v="30"/>
    <x v="1"/>
    <x v="17"/>
    <x v="2"/>
    <n v="4.4000000000000004"/>
    <x v="0"/>
    <x v="0"/>
    <x v="0"/>
    <x v="0"/>
    <n v="5"/>
    <x v="1"/>
    <x v="1"/>
  </r>
  <r>
    <n v="71"/>
    <x v="40"/>
    <x v="0"/>
    <x v="22"/>
    <x v="3"/>
    <n v="29"/>
    <x v="15"/>
    <x v="2"/>
    <x v="23"/>
    <x v="3"/>
    <n v="4.2"/>
    <x v="0"/>
    <x v="0"/>
    <x v="0"/>
    <x v="0"/>
    <n v="32"/>
    <x v="5"/>
    <x v="6"/>
  </r>
  <r>
    <n v="72"/>
    <x v="24"/>
    <x v="0"/>
    <x v="10"/>
    <x v="0"/>
    <n v="48"/>
    <x v="41"/>
    <x v="0"/>
    <x v="9"/>
    <x v="2"/>
    <n v="2.9"/>
    <x v="0"/>
    <x v="0"/>
    <x v="0"/>
    <x v="0"/>
    <n v="34"/>
    <x v="4"/>
    <x v="2"/>
  </r>
  <r>
    <n v="73"/>
    <x v="20"/>
    <x v="0"/>
    <x v="10"/>
    <x v="0"/>
    <n v="26"/>
    <x v="42"/>
    <x v="2"/>
    <x v="8"/>
    <x v="0"/>
    <n v="2.9"/>
    <x v="0"/>
    <x v="5"/>
    <x v="0"/>
    <x v="0"/>
    <n v="21"/>
    <x v="4"/>
    <x v="6"/>
  </r>
  <r>
    <n v="74"/>
    <x v="39"/>
    <x v="0"/>
    <x v="13"/>
    <x v="0"/>
    <n v="85"/>
    <x v="11"/>
    <x v="2"/>
    <x v="11"/>
    <x v="1"/>
    <n v="2.7"/>
    <x v="0"/>
    <x v="1"/>
    <x v="0"/>
    <x v="0"/>
    <n v="43"/>
    <x v="4"/>
    <x v="4"/>
  </r>
  <r>
    <n v="75"/>
    <x v="34"/>
    <x v="0"/>
    <x v="24"/>
    <x v="3"/>
    <n v="58"/>
    <x v="27"/>
    <x v="0"/>
    <x v="10"/>
    <x v="1"/>
    <n v="4.5"/>
    <x v="0"/>
    <x v="0"/>
    <x v="0"/>
    <x v="0"/>
    <n v="3"/>
    <x v="1"/>
    <x v="5"/>
  </r>
  <r>
    <n v="76"/>
    <x v="14"/>
    <x v="0"/>
    <x v="18"/>
    <x v="3"/>
    <n v="85"/>
    <x v="40"/>
    <x v="2"/>
    <x v="24"/>
    <x v="2"/>
    <n v="2.7"/>
    <x v="0"/>
    <x v="1"/>
    <x v="0"/>
    <x v="0"/>
    <n v="21"/>
    <x v="2"/>
    <x v="2"/>
  </r>
  <r>
    <n v="77"/>
    <x v="2"/>
    <x v="0"/>
    <x v="19"/>
    <x v="3"/>
    <n v="43"/>
    <x v="12"/>
    <x v="1"/>
    <x v="11"/>
    <x v="2"/>
    <n v="4.2"/>
    <x v="0"/>
    <x v="1"/>
    <x v="0"/>
    <x v="0"/>
    <n v="32"/>
    <x v="0"/>
    <x v="5"/>
  </r>
  <r>
    <n v="78"/>
    <x v="40"/>
    <x v="0"/>
    <x v="10"/>
    <x v="0"/>
    <n v="53"/>
    <x v="12"/>
    <x v="0"/>
    <x v="9"/>
    <x v="2"/>
    <n v="3.3"/>
    <x v="0"/>
    <x v="2"/>
    <x v="0"/>
    <x v="0"/>
    <n v="36"/>
    <x v="5"/>
    <x v="0"/>
  </r>
  <r>
    <n v="79"/>
    <x v="2"/>
    <x v="0"/>
    <x v="11"/>
    <x v="0"/>
    <n v="91"/>
    <x v="43"/>
    <x v="2"/>
    <x v="1"/>
    <x v="1"/>
    <n v="4.7"/>
    <x v="0"/>
    <x v="1"/>
    <x v="0"/>
    <x v="0"/>
    <n v="50"/>
    <x v="0"/>
    <x v="0"/>
  </r>
  <r>
    <n v="80"/>
    <x v="21"/>
    <x v="0"/>
    <x v="14"/>
    <x v="2"/>
    <n v="96"/>
    <x v="44"/>
    <x v="2"/>
    <x v="8"/>
    <x v="0"/>
    <n v="2.6"/>
    <x v="0"/>
    <x v="4"/>
    <x v="0"/>
    <x v="0"/>
    <n v="43"/>
    <x v="4"/>
    <x v="6"/>
  </r>
  <r>
    <n v="81"/>
    <x v="1"/>
    <x v="0"/>
    <x v="3"/>
    <x v="1"/>
    <n v="72"/>
    <x v="14"/>
    <x v="3"/>
    <x v="24"/>
    <x v="2"/>
    <n v="3.3"/>
    <x v="0"/>
    <x v="5"/>
    <x v="0"/>
    <x v="0"/>
    <n v="24"/>
    <x v="2"/>
    <x v="6"/>
  </r>
  <r>
    <n v="82"/>
    <x v="29"/>
    <x v="0"/>
    <x v="9"/>
    <x v="1"/>
    <n v="96"/>
    <x v="41"/>
    <x v="0"/>
    <x v="1"/>
    <x v="2"/>
    <n v="2.6"/>
    <x v="0"/>
    <x v="0"/>
    <x v="0"/>
    <x v="0"/>
    <n v="36"/>
    <x v="2"/>
    <x v="6"/>
  </r>
  <r>
    <n v="83"/>
    <x v="1"/>
    <x v="0"/>
    <x v="13"/>
    <x v="0"/>
    <n v="28"/>
    <x v="42"/>
    <x v="1"/>
    <x v="8"/>
    <x v="1"/>
    <n v="4"/>
    <x v="0"/>
    <x v="4"/>
    <x v="0"/>
    <x v="0"/>
    <n v="21"/>
    <x v="2"/>
    <x v="6"/>
  </r>
  <r>
    <n v="84"/>
    <x v="24"/>
    <x v="0"/>
    <x v="10"/>
    <x v="0"/>
    <n v="40"/>
    <x v="21"/>
    <x v="2"/>
    <x v="2"/>
    <x v="2"/>
    <n v="4.0999999999999996"/>
    <x v="0"/>
    <x v="3"/>
    <x v="0"/>
    <x v="0"/>
    <n v="34"/>
    <x v="4"/>
    <x v="1"/>
  </r>
  <r>
    <n v="85"/>
    <x v="16"/>
    <x v="0"/>
    <x v="7"/>
    <x v="2"/>
    <n v="32"/>
    <x v="28"/>
    <x v="1"/>
    <x v="15"/>
    <x v="1"/>
    <n v="4.4000000000000004"/>
    <x v="0"/>
    <x v="3"/>
    <x v="0"/>
    <x v="0"/>
    <n v="42"/>
    <x v="4"/>
    <x v="6"/>
  </r>
  <r>
    <n v="86"/>
    <x v="10"/>
    <x v="0"/>
    <x v="12"/>
    <x v="3"/>
    <n v="95"/>
    <x v="35"/>
    <x v="2"/>
    <x v="4"/>
    <x v="0"/>
    <n v="4.5"/>
    <x v="0"/>
    <x v="2"/>
    <x v="0"/>
    <x v="0"/>
    <n v="2"/>
    <x v="5"/>
    <x v="4"/>
  </r>
  <r>
    <n v="87"/>
    <x v="41"/>
    <x v="0"/>
    <x v="15"/>
    <x v="0"/>
    <n v="41"/>
    <x v="22"/>
    <x v="0"/>
    <x v="6"/>
    <x v="1"/>
    <n v="3.7"/>
    <x v="0"/>
    <x v="4"/>
    <x v="0"/>
    <x v="0"/>
    <n v="47"/>
    <x v="1"/>
    <x v="4"/>
  </r>
  <r>
    <n v="88"/>
    <x v="16"/>
    <x v="0"/>
    <x v="9"/>
    <x v="1"/>
    <n v="53"/>
    <x v="31"/>
    <x v="2"/>
    <x v="14"/>
    <x v="3"/>
    <n v="3.7"/>
    <x v="0"/>
    <x v="4"/>
    <x v="0"/>
    <x v="0"/>
    <n v="44"/>
    <x v="5"/>
    <x v="0"/>
  </r>
  <r>
    <n v="89"/>
    <x v="23"/>
    <x v="0"/>
    <x v="17"/>
    <x v="0"/>
    <n v="47"/>
    <x v="5"/>
    <x v="2"/>
    <x v="20"/>
    <x v="3"/>
    <n v="3.5"/>
    <x v="0"/>
    <x v="1"/>
    <x v="0"/>
    <x v="0"/>
    <n v="35"/>
    <x v="2"/>
    <x v="5"/>
  </r>
  <r>
    <n v="90"/>
    <x v="36"/>
    <x v="0"/>
    <x v="14"/>
    <x v="2"/>
    <n v="83"/>
    <x v="18"/>
    <x v="3"/>
    <x v="6"/>
    <x v="3"/>
    <n v="3.6"/>
    <x v="0"/>
    <x v="2"/>
    <x v="0"/>
    <x v="0"/>
    <n v="15"/>
    <x v="1"/>
    <x v="3"/>
  </r>
  <r>
    <n v="91"/>
    <x v="15"/>
    <x v="0"/>
    <x v="19"/>
    <x v="3"/>
    <n v="48"/>
    <x v="36"/>
    <x v="0"/>
    <x v="10"/>
    <x v="2"/>
    <n v="2.9"/>
    <x v="0"/>
    <x v="0"/>
    <x v="0"/>
    <x v="0"/>
    <n v="29"/>
    <x v="2"/>
    <x v="5"/>
  </r>
  <r>
    <n v="92"/>
    <x v="42"/>
    <x v="0"/>
    <x v="18"/>
    <x v="3"/>
    <n v="99"/>
    <x v="36"/>
    <x v="1"/>
    <x v="14"/>
    <x v="0"/>
    <n v="4.5999999999999996"/>
    <x v="0"/>
    <x v="3"/>
    <x v="0"/>
    <x v="0"/>
    <n v="18"/>
    <x v="2"/>
    <x v="6"/>
  </r>
  <r>
    <n v="93"/>
    <x v="12"/>
    <x v="0"/>
    <x v="14"/>
    <x v="2"/>
    <n v="87"/>
    <x v="21"/>
    <x v="2"/>
    <x v="8"/>
    <x v="0"/>
    <n v="4.4000000000000004"/>
    <x v="0"/>
    <x v="4"/>
    <x v="0"/>
    <x v="0"/>
    <n v="13"/>
    <x v="0"/>
    <x v="6"/>
  </r>
  <r>
    <n v="94"/>
    <x v="43"/>
    <x v="0"/>
    <x v="1"/>
    <x v="0"/>
    <n v="62"/>
    <x v="20"/>
    <x v="2"/>
    <x v="7"/>
    <x v="3"/>
    <n v="4.5"/>
    <x v="0"/>
    <x v="3"/>
    <x v="0"/>
    <x v="0"/>
    <n v="46"/>
    <x v="2"/>
    <x v="1"/>
  </r>
  <r>
    <n v="95"/>
    <x v="44"/>
    <x v="0"/>
    <x v="11"/>
    <x v="0"/>
    <n v="76"/>
    <x v="22"/>
    <x v="1"/>
    <x v="5"/>
    <x v="1"/>
    <n v="4.5999999999999996"/>
    <x v="0"/>
    <x v="1"/>
    <x v="0"/>
    <x v="0"/>
    <n v="28"/>
    <x v="2"/>
    <x v="1"/>
  </r>
  <r>
    <n v="96"/>
    <x v="43"/>
    <x v="0"/>
    <x v="4"/>
    <x v="1"/>
    <n v="100"/>
    <x v="9"/>
    <x v="0"/>
    <x v="6"/>
    <x v="3"/>
    <n v="3.8"/>
    <x v="0"/>
    <x v="1"/>
    <x v="0"/>
    <x v="0"/>
    <n v="48"/>
    <x v="3"/>
    <x v="5"/>
  </r>
  <r>
    <n v="97"/>
    <x v="45"/>
    <x v="0"/>
    <x v="24"/>
    <x v="3"/>
    <n v="73"/>
    <x v="12"/>
    <x v="1"/>
    <x v="9"/>
    <x v="1"/>
    <n v="3.6"/>
    <x v="0"/>
    <x v="0"/>
    <x v="0"/>
    <x v="0"/>
    <n v="43"/>
    <x v="0"/>
    <x v="6"/>
  </r>
  <r>
    <n v="98"/>
    <x v="3"/>
    <x v="0"/>
    <x v="9"/>
    <x v="1"/>
    <n v="92"/>
    <x v="41"/>
    <x v="2"/>
    <x v="11"/>
    <x v="0"/>
    <n v="4.8"/>
    <x v="0"/>
    <x v="5"/>
    <x v="0"/>
    <x v="0"/>
    <n v="37"/>
    <x v="1"/>
    <x v="2"/>
  </r>
  <r>
    <n v="99"/>
    <x v="30"/>
    <x v="0"/>
    <x v="2"/>
    <x v="0"/>
    <n v="67"/>
    <x v="14"/>
    <x v="3"/>
    <x v="11"/>
    <x v="1"/>
    <n v="2.6"/>
    <x v="0"/>
    <x v="2"/>
    <x v="0"/>
    <x v="0"/>
    <n v="20"/>
    <x v="4"/>
    <x v="2"/>
  </r>
  <r>
    <n v="100"/>
    <x v="8"/>
    <x v="0"/>
    <x v="15"/>
    <x v="0"/>
    <n v="40"/>
    <x v="9"/>
    <x v="3"/>
    <x v="21"/>
    <x v="2"/>
    <n v="3.7"/>
    <x v="0"/>
    <x v="0"/>
    <x v="0"/>
    <x v="0"/>
    <n v="33"/>
    <x v="5"/>
    <x v="3"/>
  </r>
  <r>
    <n v="101"/>
    <x v="46"/>
    <x v="0"/>
    <x v="12"/>
    <x v="3"/>
    <n v="98"/>
    <x v="45"/>
    <x v="2"/>
    <x v="1"/>
    <x v="3"/>
    <n v="2.7"/>
    <x v="0"/>
    <x v="0"/>
    <x v="0"/>
    <x v="0"/>
    <n v="31"/>
    <x v="1"/>
    <x v="0"/>
  </r>
  <r>
    <n v="102"/>
    <x v="7"/>
    <x v="0"/>
    <x v="7"/>
    <x v="2"/>
    <n v="85"/>
    <x v="25"/>
    <x v="3"/>
    <x v="3"/>
    <x v="1"/>
    <n v="4.5999999999999996"/>
    <x v="0"/>
    <x v="0"/>
    <x v="0"/>
    <x v="0"/>
    <n v="50"/>
    <x v="2"/>
    <x v="4"/>
  </r>
  <r>
    <n v="103"/>
    <x v="47"/>
    <x v="0"/>
    <x v="20"/>
    <x v="0"/>
    <n v="67"/>
    <x v="19"/>
    <x v="0"/>
    <x v="10"/>
    <x v="0"/>
    <n v="4.8"/>
    <x v="0"/>
    <x v="2"/>
    <x v="0"/>
    <x v="0"/>
    <n v="35"/>
    <x v="2"/>
    <x v="3"/>
  </r>
  <r>
    <n v="104"/>
    <x v="22"/>
    <x v="0"/>
    <x v="23"/>
    <x v="1"/>
    <n v="89"/>
    <x v="8"/>
    <x v="0"/>
    <x v="16"/>
    <x v="0"/>
    <n v="4"/>
    <x v="0"/>
    <x v="2"/>
    <x v="0"/>
    <x v="0"/>
    <n v="22"/>
    <x v="0"/>
    <x v="4"/>
  </r>
  <r>
    <n v="105"/>
    <x v="0"/>
    <x v="0"/>
    <x v="12"/>
    <x v="3"/>
    <n v="24"/>
    <x v="13"/>
    <x v="0"/>
    <x v="6"/>
    <x v="1"/>
    <n v="4.4000000000000004"/>
    <x v="0"/>
    <x v="4"/>
    <x v="0"/>
    <x v="0"/>
    <n v="1"/>
    <x v="3"/>
    <x v="5"/>
  </r>
  <r>
    <n v="106"/>
    <x v="28"/>
    <x v="0"/>
    <x v="21"/>
    <x v="3"/>
    <n v="96"/>
    <x v="14"/>
    <x v="2"/>
    <x v="4"/>
    <x v="3"/>
    <n v="3.6"/>
    <x v="0"/>
    <x v="2"/>
    <x v="0"/>
    <x v="0"/>
    <n v="4"/>
    <x v="4"/>
    <x v="2"/>
  </r>
  <r>
    <n v="107"/>
    <x v="14"/>
    <x v="0"/>
    <x v="14"/>
    <x v="2"/>
    <n v="35"/>
    <x v="46"/>
    <x v="0"/>
    <x v="3"/>
    <x v="2"/>
    <n v="3.7"/>
    <x v="0"/>
    <x v="3"/>
    <x v="0"/>
    <x v="0"/>
    <n v="31"/>
    <x v="2"/>
    <x v="5"/>
  </r>
  <r>
    <n v="108"/>
    <x v="48"/>
    <x v="0"/>
    <x v="4"/>
    <x v="1"/>
    <n v="67"/>
    <x v="33"/>
    <x v="0"/>
    <x v="8"/>
    <x v="0"/>
    <n v="3.1"/>
    <x v="0"/>
    <x v="2"/>
    <x v="0"/>
    <x v="0"/>
    <n v="46"/>
    <x v="3"/>
    <x v="0"/>
  </r>
  <r>
    <n v="109"/>
    <x v="27"/>
    <x v="0"/>
    <x v="20"/>
    <x v="0"/>
    <n v="79"/>
    <x v="6"/>
    <x v="0"/>
    <x v="7"/>
    <x v="1"/>
    <n v="3.4"/>
    <x v="0"/>
    <x v="2"/>
    <x v="0"/>
    <x v="0"/>
    <n v="32"/>
    <x v="4"/>
    <x v="4"/>
  </r>
  <r>
    <n v="110"/>
    <x v="44"/>
    <x v="0"/>
    <x v="17"/>
    <x v="0"/>
    <n v="85"/>
    <x v="15"/>
    <x v="2"/>
    <x v="10"/>
    <x v="1"/>
    <n v="2.6"/>
    <x v="0"/>
    <x v="2"/>
    <x v="0"/>
    <x v="0"/>
    <n v="43"/>
    <x v="4"/>
    <x v="0"/>
  </r>
  <r>
    <n v="111"/>
    <x v="19"/>
    <x v="0"/>
    <x v="21"/>
    <x v="3"/>
    <n v="26"/>
    <x v="14"/>
    <x v="2"/>
    <x v="13"/>
    <x v="2"/>
    <n v="4"/>
    <x v="0"/>
    <x v="3"/>
    <x v="0"/>
    <x v="0"/>
    <n v="26"/>
    <x v="0"/>
    <x v="0"/>
  </r>
  <r>
    <n v="112"/>
    <x v="8"/>
    <x v="0"/>
    <x v="22"/>
    <x v="3"/>
    <n v="75"/>
    <x v="2"/>
    <x v="0"/>
    <x v="7"/>
    <x v="2"/>
    <n v="5"/>
    <x v="0"/>
    <x v="1"/>
    <x v="0"/>
    <x v="0"/>
    <n v="9"/>
    <x v="2"/>
    <x v="2"/>
  </r>
  <r>
    <n v="113"/>
    <x v="43"/>
    <x v="0"/>
    <x v="24"/>
    <x v="3"/>
    <n v="65"/>
    <x v="20"/>
    <x v="2"/>
    <x v="16"/>
    <x v="1"/>
    <n v="4.3"/>
    <x v="0"/>
    <x v="1"/>
    <x v="0"/>
    <x v="0"/>
    <n v="28"/>
    <x v="3"/>
    <x v="4"/>
  </r>
  <r>
    <n v="114"/>
    <x v="42"/>
    <x v="0"/>
    <x v="19"/>
    <x v="3"/>
    <n v="54"/>
    <x v="32"/>
    <x v="0"/>
    <x v="1"/>
    <x v="0"/>
    <n v="3.1"/>
    <x v="0"/>
    <x v="2"/>
    <x v="0"/>
    <x v="0"/>
    <n v="20"/>
    <x v="3"/>
    <x v="3"/>
  </r>
  <r>
    <n v="115"/>
    <x v="27"/>
    <x v="0"/>
    <x v="7"/>
    <x v="2"/>
    <n v="95"/>
    <x v="2"/>
    <x v="1"/>
    <x v="24"/>
    <x v="2"/>
    <n v="3.7"/>
    <x v="0"/>
    <x v="5"/>
    <x v="0"/>
    <x v="0"/>
    <n v="9"/>
    <x v="1"/>
    <x v="1"/>
  </r>
  <r>
    <n v="116"/>
    <x v="10"/>
    <x v="0"/>
    <x v="11"/>
    <x v="0"/>
    <n v="94"/>
    <x v="5"/>
    <x v="2"/>
    <x v="0"/>
    <x v="1"/>
    <n v="3.8"/>
    <x v="0"/>
    <x v="3"/>
    <x v="0"/>
    <x v="0"/>
    <n v="48"/>
    <x v="5"/>
    <x v="6"/>
  </r>
  <r>
    <n v="117"/>
    <x v="0"/>
    <x v="0"/>
    <x v="9"/>
    <x v="1"/>
    <n v="86"/>
    <x v="41"/>
    <x v="1"/>
    <x v="24"/>
    <x v="1"/>
    <n v="3.4"/>
    <x v="0"/>
    <x v="1"/>
    <x v="0"/>
    <x v="0"/>
    <n v="12"/>
    <x v="0"/>
    <x v="2"/>
  </r>
  <r>
    <n v="118"/>
    <x v="2"/>
    <x v="0"/>
    <x v="3"/>
    <x v="1"/>
    <n v="32"/>
    <x v="45"/>
    <x v="0"/>
    <x v="22"/>
    <x v="2"/>
    <n v="4.5999999999999996"/>
    <x v="0"/>
    <x v="0"/>
    <x v="0"/>
    <x v="0"/>
    <n v="29"/>
    <x v="1"/>
    <x v="0"/>
  </r>
  <r>
    <n v="119"/>
    <x v="2"/>
    <x v="0"/>
    <x v="1"/>
    <x v="0"/>
    <n v="45"/>
    <x v="0"/>
    <x v="0"/>
    <x v="20"/>
    <x v="3"/>
    <n v="4.8"/>
    <x v="0"/>
    <x v="4"/>
    <x v="0"/>
    <x v="0"/>
    <n v="27"/>
    <x v="1"/>
    <x v="4"/>
  </r>
  <r>
    <n v="120"/>
    <x v="21"/>
    <x v="0"/>
    <x v="7"/>
    <x v="2"/>
    <n v="76"/>
    <x v="5"/>
    <x v="2"/>
    <x v="20"/>
    <x v="3"/>
    <n v="4.3"/>
    <x v="0"/>
    <x v="0"/>
    <x v="0"/>
    <x v="0"/>
    <n v="44"/>
    <x v="1"/>
    <x v="2"/>
  </r>
  <r>
    <n v="121"/>
    <x v="14"/>
    <x v="0"/>
    <x v="19"/>
    <x v="3"/>
    <n v="84"/>
    <x v="8"/>
    <x v="0"/>
    <x v="16"/>
    <x v="2"/>
    <n v="4"/>
    <x v="0"/>
    <x v="0"/>
    <x v="0"/>
    <x v="0"/>
    <n v="32"/>
    <x v="4"/>
    <x v="2"/>
  </r>
  <r>
    <n v="122"/>
    <x v="1"/>
    <x v="0"/>
    <x v="6"/>
    <x v="0"/>
    <n v="72"/>
    <x v="41"/>
    <x v="2"/>
    <x v="8"/>
    <x v="0"/>
    <n v="4.2"/>
    <x v="0"/>
    <x v="3"/>
    <x v="0"/>
    <x v="0"/>
    <n v="11"/>
    <x v="1"/>
    <x v="0"/>
  </r>
  <r>
    <n v="123"/>
    <x v="37"/>
    <x v="0"/>
    <x v="21"/>
    <x v="3"/>
    <n v="40"/>
    <x v="47"/>
    <x v="0"/>
    <x v="18"/>
    <x v="1"/>
    <n v="4.8"/>
    <x v="0"/>
    <x v="4"/>
    <x v="0"/>
    <x v="0"/>
    <n v="44"/>
    <x v="1"/>
    <x v="0"/>
  </r>
  <r>
    <n v="124"/>
    <x v="9"/>
    <x v="0"/>
    <x v="1"/>
    <x v="0"/>
    <n v="89"/>
    <x v="7"/>
    <x v="0"/>
    <x v="18"/>
    <x v="3"/>
    <n v="3.1"/>
    <x v="0"/>
    <x v="1"/>
    <x v="0"/>
    <x v="0"/>
    <n v="46"/>
    <x v="1"/>
    <x v="1"/>
  </r>
  <r>
    <n v="125"/>
    <x v="42"/>
    <x v="0"/>
    <x v="1"/>
    <x v="0"/>
    <n v="86"/>
    <x v="22"/>
    <x v="2"/>
    <x v="0"/>
    <x v="1"/>
    <n v="3.1"/>
    <x v="0"/>
    <x v="2"/>
    <x v="0"/>
    <x v="0"/>
    <n v="50"/>
    <x v="3"/>
    <x v="2"/>
  </r>
  <r>
    <n v="126"/>
    <x v="34"/>
    <x v="0"/>
    <x v="6"/>
    <x v="0"/>
    <n v="54"/>
    <x v="18"/>
    <x v="2"/>
    <x v="21"/>
    <x v="0"/>
    <n v="3.6"/>
    <x v="0"/>
    <x v="2"/>
    <x v="0"/>
    <x v="0"/>
    <n v="45"/>
    <x v="0"/>
    <x v="6"/>
  </r>
  <r>
    <n v="127"/>
    <x v="49"/>
    <x v="0"/>
    <x v="6"/>
    <x v="0"/>
    <n v="36"/>
    <x v="16"/>
    <x v="0"/>
    <x v="6"/>
    <x v="1"/>
    <n v="3.9"/>
    <x v="0"/>
    <x v="5"/>
    <x v="0"/>
    <x v="0"/>
    <n v="48"/>
    <x v="1"/>
    <x v="6"/>
  </r>
  <r>
    <n v="128"/>
    <x v="41"/>
    <x v="0"/>
    <x v="1"/>
    <x v="0"/>
    <n v="89"/>
    <x v="16"/>
    <x v="2"/>
    <x v="0"/>
    <x v="0"/>
    <n v="4.8"/>
    <x v="0"/>
    <x v="2"/>
    <x v="0"/>
    <x v="0"/>
    <n v="26"/>
    <x v="2"/>
    <x v="1"/>
  </r>
  <r>
    <n v="129"/>
    <x v="30"/>
    <x v="0"/>
    <x v="18"/>
    <x v="3"/>
    <n v="32"/>
    <x v="18"/>
    <x v="2"/>
    <x v="9"/>
    <x v="1"/>
    <n v="4.7"/>
    <x v="0"/>
    <x v="3"/>
    <x v="0"/>
    <x v="0"/>
    <n v="21"/>
    <x v="2"/>
    <x v="0"/>
  </r>
  <r>
    <n v="130"/>
    <x v="41"/>
    <x v="0"/>
    <x v="10"/>
    <x v="0"/>
    <n v="67"/>
    <x v="38"/>
    <x v="3"/>
    <x v="8"/>
    <x v="2"/>
    <n v="4.2"/>
    <x v="0"/>
    <x v="4"/>
    <x v="0"/>
    <x v="0"/>
    <n v="49"/>
    <x v="3"/>
    <x v="4"/>
  </r>
  <r>
    <n v="131"/>
    <x v="42"/>
    <x v="0"/>
    <x v="18"/>
    <x v="3"/>
    <n v="39"/>
    <x v="0"/>
    <x v="0"/>
    <x v="10"/>
    <x v="3"/>
    <n v="3.7"/>
    <x v="0"/>
    <x v="2"/>
    <x v="0"/>
    <x v="0"/>
    <n v="13"/>
    <x v="3"/>
    <x v="0"/>
  </r>
  <r>
    <n v="132"/>
    <x v="48"/>
    <x v="0"/>
    <x v="11"/>
    <x v="0"/>
    <n v="29"/>
    <x v="1"/>
    <x v="0"/>
    <x v="21"/>
    <x v="2"/>
    <n v="3.9"/>
    <x v="0"/>
    <x v="3"/>
    <x v="0"/>
    <x v="0"/>
    <n v="46"/>
    <x v="2"/>
    <x v="1"/>
  </r>
  <r>
    <n v="133"/>
    <x v="11"/>
    <x v="0"/>
    <x v="21"/>
    <x v="3"/>
    <n v="58"/>
    <x v="35"/>
    <x v="2"/>
    <x v="20"/>
    <x v="3"/>
    <n v="4.7"/>
    <x v="0"/>
    <x v="4"/>
    <x v="0"/>
    <x v="0"/>
    <n v="42"/>
    <x v="3"/>
    <x v="1"/>
  </r>
  <r>
    <n v="134"/>
    <x v="16"/>
    <x v="0"/>
    <x v="1"/>
    <x v="0"/>
    <n v="65"/>
    <x v="6"/>
    <x v="2"/>
    <x v="10"/>
    <x v="0"/>
    <n v="2.5"/>
    <x v="0"/>
    <x v="2"/>
    <x v="0"/>
    <x v="0"/>
    <n v="25"/>
    <x v="0"/>
    <x v="2"/>
  </r>
  <r>
    <n v="135"/>
    <x v="49"/>
    <x v="0"/>
    <x v="19"/>
    <x v="3"/>
    <n v="94"/>
    <x v="21"/>
    <x v="0"/>
    <x v="0"/>
    <x v="3"/>
    <n v="4.9000000000000004"/>
    <x v="0"/>
    <x v="5"/>
    <x v="0"/>
    <x v="0"/>
    <n v="25"/>
    <x v="1"/>
    <x v="5"/>
  </r>
  <r>
    <n v="136"/>
    <x v="49"/>
    <x v="0"/>
    <x v="3"/>
    <x v="1"/>
    <n v="81"/>
    <x v="23"/>
    <x v="2"/>
    <x v="7"/>
    <x v="3"/>
    <n v="4.0999999999999996"/>
    <x v="0"/>
    <x v="0"/>
    <x v="0"/>
    <x v="0"/>
    <n v="12"/>
    <x v="3"/>
    <x v="3"/>
  </r>
  <r>
    <n v="137"/>
    <x v="31"/>
    <x v="0"/>
    <x v="0"/>
    <x v="0"/>
    <n v="86"/>
    <x v="36"/>
    <x v="2"/>
    <x v="3"/>
    <x v="0"/>
    <n v="3.3"/>
    <x v="0"/>
    <x v="1"/>
    <x v="0"/>
    <x v="0"/>
    <n v="4"/>
    <x v="5"/>
    <x v="3"/>
  </r>
  <r>
    <n v="138"/>
    <x v="33"/>
    <x v="0"/>
    <x v="4"/>
    <x v="1"/>
    <n v="43"/>
    <x v="24"/>
    <x v="2"/>
    <x v="2"/>
    <x v="1"/>
    <n v="4.7"/>
    <x v="0"/>
    <x v="1"/>
    <x v="0"/>
    <x v="0"/>
    <n v="38"/>
    <x v="3"/>
    <x v="1"/>
  </r>
  <r>
    <n v="139"/>
    <x v="33"/>
    <x v="0"/>
    <x v="11"/>
    <x v="0"/>
    <n v="29"/>
    <x v="42"/>
    <x v="2"/>
    <x v="1"/>
    <x v="0"/>
    <n v="4.4000000000000004"/>
    <x v="0"/>
    <x v="5"/>
    <x v="0"/>
    <x v="0"/>
    <n v="42"/>
    <x v="4"/>
    <x v="1"/>
  </r>
  <r>
    <n v="140"/>
    <x v="34"/>
    <x v="0"/>
    <x v="7"/>
    <x v="2"/>
    <n v="95"/>
    <x v="20"/>
    <x v="2"/>
    <x v="3"/>
    <x v="3"/>
    <n v="3.8"/>
    <x v="0"/>
    <x v="5"/>
    <x v="0"/>
    <x v="0"/>
    <n v="30"/>
    <x v="0"/>
    <x v="2"/>
  </r>
  <r>
    <n v="141"/>
    <x v="6"/>
    <x v="0"/>
    <x v="5"/>
    <x v="0"/>
    <n v="28"/>
    <x v="17"/>
    <x v="0"/>
    <x v="22"/>
    <x v="3"/>
    <n v="3.9"/>
    <x v="0"/>
    <x v="4"/>
    <x v="0"/>
    <x v="0"/>
    <n v="50"/>
    <x v="2"/>
    <x v="1"/>
  </r>
  <r>
    <n v="142"/>
    <x v="19"/>
    <x v="0"/>
    <x v="24"/>
    <x v="3"/>
    <n v="46"/>
    <x v="41"/>
    <x v="2"/>
    <x v="2"/>
    <x v="3"/>
    <n v="4.9000000000000004"/>
    <x v="0"/>
    <x v="1"/>
    <x v="0"/>
    <x v="0"/>
    <n v="45"/>
    <x v="3"/>
    <x v="1"/>
  </r>
  <r>
    <n v="143"/>
    <x v="43"/>
    <x v="0"/>
    <x v="14"/>
    <x v="2"/>
    <n v="58"/>
    <x v="43"/>
    <x v="0"/>
    <x v="10"/>
    <x v="3"/>
    <n v="3.1"/>
    <x v="0"/>
    <x v="1"/>
    <x v="0"/>
    <x v="0"/>
    <n v="33"/>
    <x v="2"/>
    <x v="0"/>
  </r>
  <r>
    <n v="144"/>
    <x v="11"/>
    <x v="0"/>
    <x v="7"/>
    <x v="2"/>
    <n v="48"/>
    <x v="9"/>
    <x v="2"/>
    <x v="19"/>
    <x v="3"/>
    <n v="2.7"/>
    <x v="0"/>
    <x v="5"/>
    <x v="0"/>
    <x v="0"/>
    <n v="25"/>
    <x v="3"/>
    <x v="3"/>
  </r>
  <r>
    <n v="145"/>
    <x v="1"/>
    <x v="0"/>
    <x v="9"/>
    <x v="1"/>
    <n v="43"/>
    <x v="32"/>
    <x v="2"/>
    <x v="5"/>
    <x v="3"/>
    <n v="3.2"/>
    <x v="0"/>
    <x v="0"/>
    <x v="0"/>
    <x v="0"/>
    <n v="25"/>
    <x v="1"/>
    <x v="5"/>
  </r>
  <r>
    <n v="146"/>
    <x v="41"/>
    <x v="0"/>
    <x v="16"/>
    <x v="3"/>
    <n v="95"/>
    <x v="9"/>
    <x v="2"/>
    <x v="11"/>
    <x v="3"/>
    <n v="4.5"/>
    <x v="0"/>
    <x v="3"/>
    <x v="0"/>
    <x v="0"/>
    <n v="44"/>
    <x v="5"/>
    <x v="3"/>
  </r>
  <r>
    <n v="147"/>
    <x v="16"/>
    <x v="0"/>
    <x v="11"/>
    <x v="0"/>
    <n v="30"/>
    <x v="24"/>
    <x v="1"/>
    <x v="13"/>
    <x v="3"/>
    <n v="4"/>
    <x v="0"/>
    <x v="3"/>
    <x v="0"/>
    <x v="0"/>
    <n v="21"/>
    <x v="0"/>
    <x v="0"/>
  </r>
  <r>
    <n v="148"/>
    <x v="6"/>
    <x v="0"/>
    <x v="9"/>
    <x v="1"/>
    <n v="64"/>
    <x v="37"/>
    <x v="2"/>
    <x v="7"/>
    <x v="2"/>
    <n v="3.5"/>
    <x v="0"/>
    <x v="4"/>
    <x v="0"/>
    <x v="0"/>
    <n v="31"/>
    <x v="4"/>
    <x v="0"/>
  </r>
  <r>
    <n v="149"/>
    <x v="43"/>
    <x v="0"/>
    <x v="24"/>
    <x v="3"/>
    <n v="90"/>
    <x v="5"/>
    <x v="2"/>
    <x v="0"/>
    <x v="3"/>
    <n v="2.6"/>
    <x v="0"/>
    <x v="5"/>
    <x v="0"/>
    <x v="0"/>
    <n v="47"/>
    <x v="5"/>
    <x v="2"/>
  </r>
  <r>
    <n v="150"/>
    <x v="21"/>
    <x v="0"/>
    <x v="13"/>
    <x v="0"/>
    <n v="76"/>
    <x v="12"/>
    <x v="2"/>
    <x v="3"/>
    <x v="2"/>
    <n v="3.2"/>
    <x v="0"/>
    <x v="1"/>
    <x v="0"/>
    <x v="0"/>
    <n v="14"/>
    <x v="3"/>
    <x v="5"/>
  </r>
  <r>
    <n v="151"/>
    <x v="25"/>
    <x v="0"/>
    <x v="23"/>
    <x v="1"/>
    <n v="96"/>
    <x v="18"/>
    <x v="0"/>
    <x v="17"/>
    <x v="3"/>
    <n v="4.9000000000000004"/>
    <x v="0"/>
    <x v="3"/>
    <x v="0"/>
    <x v="0"/>
    <n v="17"/>
    <x v="5"/>
    <x v="6"/>
  </r>
  <r>
    <n v="152"/>
    <x v="48"/>
    <x v="0"/>
    <x v="12"/>
    <x v="3"/>
    <n v="47"/>
    <x v="25"/>
    <x v="0"/>
    <x v="2"/>
    <x v="3"/>
    <n v="4.5"/>
    <x v="0"/>
    <x v="2"/>
    <x v="0"/>
    <x v="0"/>
    <n v="3"/>
    <x v="0"/>
    <x v="2"/>
  </r>
  <r>
    <n v="153"/>
    <x v="11"/>
    <x v="0"/>
    <x v="5"/>
    <x v="0"/>
    <n v="85"/>
    <x v="36"/>
    <x v="1"/>
    <x v="18"/>
    <x v="2"/>
    <n v="4.3"/>
    <x v="0"/>
    <x v="0"/>
    <x v="0"/>
    <x v="0"/>
    <n v="42"/>
    <x v="0"/>
    <x v="2"/>
  </r>
  <r>
    <n v="154"/>
    <x v="28"/>
    <x v="0"/>
    <x v="15"/>
    <x v="0"/>
    <n v="55"/>
    <x v="17"/>
    <x v="2"/>
    <x v="1"/>
    <x v="0"/>
    <n v="3.2"/>
    <x v="0"/>
    <x v="3"/>
    <x v="0"/>
    <x v="0"/>
    <n v="22"/>
    <x v="5"/>
    <x v="2"/>
  </r>
  <r>
    <n v="155"/>
    <x v="38"/>
    <x v="0"/>
    <x v="10"/>
    <x v="0"/>
    <n v="98"/>
    <x v="19"/>
    <x v="2"/>
    <x v="4"/>
    <x v="3"/>
    <n v="3.6"/>
    <x v="0"/>
    <x v="2"/>
    <x v="0"/>
    <x v="0"/>
    <n v="21"/>
    <x v="0"/>
    <x v="3"/>
  </r>
  <r>
    <n v="156"/>
    <x v="6"/>
    <x v="0"/>
    <x v="20"/>
    <x v="0"/>
    <n v="77"/>
    <x v="1"/>
    <x v="1"/>
    <x v="8"/>
    <x v="1"/>
    <n v="4.3"/>
    <x v="0"/>
    <x v="1"/>
    <x v="0"/>
    <x v="0"/>
    <n v="21"/>
    <x v="4"/>
    <x v="3"/>
  </r>
  <r>
    <n v="157"/>
    <x v="25"/>
    <x v="0"/>
    <x v="6"/>
    <x v="0"/>
    <n v="26"/>
    <x v="9"/>
    <x v="2"/>
    <x v="12"/>
    <x v="3"/>
    <n v="4"/>
    <x v="0"/>
    <x v="3"/>
    <x v="0"/>
    <x v="0"/>
    <n v="40"/>
    <x v="5"/>
    <x v="2"/>
  </r>
  <r>
    <n v="158"/>
    <x v="24"/>
    <x v="0"/>
    <x v="19"/>
    <x v="3"/>
    <n v="68"/>
    <x v="34"/>
    <x v="1"/>
    <x v="22"/>
    <x v="3"/>
    <n v="3"/>
    <x v="0"/>
    <x v="2"/>
    <x v="0"/>
    <x v="0"/>
    <n v="1"/>
    <x v="4"/>
    <x v="0"/>
  </r>
  <r>
    <n v="159"/>
    <x v="15"/>
    <x v="0"/>
    <x v="5"/>
    <x v="0"/>
    <n v="73"/>
    <x v="39"/>
    <x v="3"/>
    <x v="11"/>
    <x v="3"/>
    <n v="4.0999999999999996"/>
    <x v="0"/>
    <x v="3"/>
    <x v="0"/>
    <x v="0"/>
    <n v="50"/>
    <x v="4"/>
    <x v="5"/>
  </r>
  <r>
    <n v="160"/>
    <x v="44"/>
    <x v="0"/>
    <x v="24"/>
    <x v="3"/>
    <n v="27"/>
    <x v="13"/>
    <x v="2"/>
    <x v="4"/>
    <x v="3"/>
    <n v="3.8"/>
    <x v="0"/>
    <x v="5"/>
    <x v="0"/>
    <x v="0"/>
    <n v="39"/>
    <x v="4"/>
    <x v="6"/>
  </r>
  <r>
    <n v="161"/>
    <x v="7"/>
    <x v="0"/>
    <x v="24"/>
    <x v="3"/>
    <n v="23"/>
    <x v="21"/>
    <x v="2"/>
    <x v="20"/>
    <x v="2"/>
    <n v="4.5999999999999996"/>
    <x v="0"/>
    <x v="1"/>
    <x v="0"/>
    <x v="0"/>
    <n v="34"/>
    <x v="0"/>
    <x v="5"/>
  </r>
  <r>
    <n v="162"/>
    <x v="13"/>
    <x v="0"/>
    <x v="21"/>
    <x v="3"/>
    <n v="49"/>
    <x v="25"/>
    <x v="2"/>
    <x v="8"/>
    <x v="3"/>
    <n v="3"/>
    <x v="0"/>
    <x v="0"/>
    <x v="0"/>
    <x v="0"/>
    <n v="29"/>
    <x v="0"/>
    <x v="0"/>
  </r>
  <r>
    <n v="163"/>
    <x v="22"/>
    <x v="0"/>
    <x v="12"/>
    <x v="3"/>
    <n v="74"/>
    <x v="18"/>
    <x v="2"/>
    <x v="2"/>
    <x v="2"/>
    <n v="3"/>
    <x v="0"/>
    <x v="5"/>
    <x v="0"/>
    <x v="0"/>
    <n v="31"/>
    <x v="3"/>
    <x v="4"/>
  </r>
  <r>
    <n v="164"/>
    <x v="22"/>
    <x v="0"/>
    <x v="11"/>
    <x v="0"/>
    <n v="67"/>
    <x v="41"/>
    <x v="2"/>
    <x v="7"/>
    <x v="2"/>
    <n v="3.4"/>
    <x v="0"/>
    <x v="3"/>
    <x v="0"/>
    <x v="0"/>
    <n v="8"/>
    <x v="5"/>
    <x v="1"/>
  </r>
  <r>
    <n v="165"/>
    <x v="35"/>
    <x v="0"/>
    <x v="8"/>
    <x v="3"/>
    <n v="65"/>
    <x v="12"/>
    <x v="1"/>
    <x v="7"/>
    <x v="1"/>
    <n v="2.6"/>
    <x v="0"/>
    <x v="1"/>
    <x v="0"/>
    <x v="0"/>
    <n v="5"/>
    <x v="2"/>
    <x v="0"/>
  </r>
  <r>
    <n v="166"/>
    <x v="32"/>
    <x v="0"/>
    <x v="8"/>
    <x v="3"/>
    <n v="60"/>
    <x v="0"/>
    <x v="1"/>
    <x v="22"/>
    <x v="0"/>
    <n v="2.8"/>
    <x v="0"/>
    <x v="5"/>
    <x v="0"/>
    <x v="0"/>
    <n v="7"/>
    <x v="1"/>
    <x v="5"/>
  </r>
  <r>
    <n v="167"/>
    <x v="5"/>
    <x v="0"/>
    <x v="4"/>
    <x v="1"/>
    <n v="31"/>
    <x v="12"/>
    <x v="3"/>
    <x v="21"/>
    <x v="3"/>
    <n v="4"/>
    <x v="0"/>
    <x v="5"/>
    <x v="0"/>
    <x v="0"/>
    <n v="30"/>
    <x v="1"/>
    <x v="5"/>
  </r>
  <r>
    <n v="168"/>
    <x v="23"/>
    <x v="0"/>
    <x v="24"/>
    <x v="3"/>
    <n v="27"/>
    <x v="10"/>
    <x v="2"/>
    <x v="14"/>
    <x v="3"/>
    <n v="4"/>
    <x v="0"/>
    <x v="0"/>
    <x v="0"/>
    <x v="0"/>
    <n v="14"/>
    <x v="2"/>
    <x v="6"/>
  </r>
  <r>
    <n v="169"/>
    <x v="50"/>
    <x v="0"/>
    <x v="9"/>
    <x v="1"/>
    <n v="80"/>
    <x v="7"/>
    <x v="2"/>
    <x v="23"/>
    <x v="2"/>
    <n v="3"/>
    <x v="0"/>
    <x v="0"/>
    <x v="0"/>
    <x v="0"/>
    <n v="5"/>
    <x v="1"/>
    <x v="0"/>
  </r>
  <r>
    <n v="170"/>
    <x v="7"/>
    <x v="0"/>
    <x v="14"/>
    <x v="2"/>
    <n v="30"/>
    <x v="22"/>
    <x v="1"/>
    <x v="9"/>
    <x v="2"/>
    <n v="3.3"/>
    <x v="0"/>
    <x v="3"/>
    <x v="0"/>
    <x v="0"/>
    <n v="3"/>
    <x v="3"/>
    <x v="6"/>
  </r>
  <r>
    <n v="171"/>
    <x v="16"/>
    <x v="0"/>
    <x v="5"/>
    <x v="0"/>
    <n v="25"/>
    <x v="5"/>
    <x v="2"/>
    <x v="1"/>
    <x v="3"/>
    <n v="2.6"/>
    <x v="0"/>
    <x v="5"/>
    <x v="0"/>
    <x v="0"/>
    <n v="46"/>
    <x v="0"/>
    <x v="4"/>
  </r>
  <r>
    <n v="172"/>
    <x v="26"/>
    <x v="0"/>
    <x v="6"/>
    <x v="0"/>
    <n v="35"/>
    <x v="41"/>
    <x v="2"/>
    <x v="24"/>
    <x v="2"/>
    <n v="3.6"/>
    <x v="0"/>
    <x v="5"/>
    <x v="0"/>
    <x v="0"/>
    <n v="4"/>
    <x v="2"/>
    <x v="1"/>
  </r>
  <r>
    <n v="173"/>
    <x v="22"/>
    <x v="0"/>
    <x v="16"/>
    <x v="3"/>
    <n v="67"/>
    <x v="43"/>
    <x v="2"/>
    <x v="10"/>
    <x v="2"/>
    <n v="3.9"/>
    <x v="0"/>
    <x v="2"/>
    <x v="0"/>
    <x v="0"/>
    <n v="42"/>
    <x v="2"/>
    <x v="4"/>
  </r>
  <r>
    <n v="174"/>
    <x v="15"/>
    <x v="0"/>
    <x v="19"/>
    <x v="3"/>
    <n v="46"/>
    <x v="11"/>
    <x v="2"/>
    <x v="2"/>
    <x v="3"/>
    <n v="3.4"/>
    <x v="0"/>
    <x v="3"/>
    <x v="0"/>
    <x v="0"/>
    <n v="30"/>
    <x v="1"/>
    <x v="2"/>
  </r>
  <r>
    <n v="175"/>
    <x v="38"/>
    <x v="0"/>
    <x v="9"/>
    <x v="1"/>
    <n v="35"/>
    <x v="34"/>
    <x v="0"/>
    <x v="18"/>
    <x v="0"/>
    <n v="3.5"/>
    <x v="0"/>
    <x v="0"/>
    <x v="0"/>
    <x v="0"/>
    <n v="37"/>
    <x v="0"/>
    <x v="2"/>
  </r>
  <r>
    <n v="176"/>
    <x v="10"/>
    <x v="0"/>
    <x v="7"/>
    <x v="2"/>
    <n v="86"/>
    <x v="19"/>
    <x v="0"/>
    <x v="10"/>
    <x v="3"/>
    <n v="2.8"/>
    <x v="0"/>
    <x v="2"/>
    <x v="0"/>
    <x v="0"/>
    <n v="2"/>
    <x v="4"/>
    <x v="2"/>
  </r>
  <r>
    <n v="177"/>
    <x v="10"/>
    <x v="0"/>
    <x v="21"/>
    <x v="3"/>
    <n v="81"/>
    <x v="13"/>
    <x v="0"/>
    <x v="13"/>
    <x v="1"/>
    <n v="2.7"/>
    <x v="0"/>
    <x v="2"/>
    <x v="0"/>
    <x v="0"/>
    <n v="30"/>
    <x v="2"/>
    <x v="3"/>
  </r>
  <r>
    <n v="178"/>
    <x v="3"/>
    <x v="0"/>
    <x v="15"/>
    <x v="0"/>
    <n v="42"/>
    <x v="23"/>
    <x v="0"/>
    <x v="23"/>
    <x v="3"/>
    <n v="3.7"/>
    <x v="0"/>
    <x v="2"/>
    <x v="0"/>
    <x v="0"/>
    <n v="47"/>
    <x v="4"/>
    <x v="5"/>
  </r>
  <r>
    <n v="179"/>
    <x v="12"/>
    <x v="0"/>
    <x v="11"/>
    <x v="0"/>
    <n v="43"/>
    <x v="37"/>
    <x v="0"/>
    <x v="12"/>
    <x v="3"/>
    <n v="4.3"/>
    <x v="0"/>
    <x v="4"/>
    <x v="0"/>
    <x v="0"/>
    <n v="21"/>
    <x v="3"/>
    <x v="3"/>
  </r>
  <r>
    <n v="180"/>
    <x v="14"/>
    <x v="0"/>
    <x v="23"/>
    <x v="1"/>
    <n v="31"/>
    <x v="26"/>
    <x v="2"/>
    <x v="10"/>
    <x v="3"/>
    <n v="4.9000000000000004"/>
    <x v="0"/>
    <x v="5"/>
    <x v="0"/>
    <x v="0"/>
    <n v="9"/>
    <x v="4"/>
    <x v="0"/>
  </r>
  <r>
    <n v="181"/>
    <x v="47"/>
    <x v="0"/>
    <x v="3"/>
    <x v="1"/>
    <n v="81"/>
    <x v="45"/>
    <x v="0"/>
    <x v="14"/>
    <x v="3"/>
    <n v="3.3"/>
    <x v="0"/>
    <x v="5"/>
    <x v="0"/>
    <x v="0"/>
    <n v="12"/>
    <x v="5"/>
    <x v="0"/>
  </r>
  <r>
    <n v="182"/>
    <x v="45"/>
    <x v="0"/>
    <x v="13"/>
    <x v="0"/>
    <n v="61"/>
    <x v="2"/>
    <x v="2"/>
    <x v="19"/>
    <x v="2"/>
    <n v="4.7"/>
    <x v="0"/>
    <x v="2"/>
    <x v="0"/>
    <x v="0"/>
    <n v="4"/>
    <x v="4"/>
    <x v="1"/>
  </r>
  <r>
    <n v="183"/>
    <x v="21"/>
    <x v="0"/>
    <x v="24"/>
    <x v="3"/>
    <n v="96"/>
    <x v="15"/>
    <x v="3"/>
    <x v="7"/>
    <x v="2"/>
    <n v="2.8"/>
    <x v="0"/>
    <x v="5"/>
    <x v="0"/>
    <x v="0"/>
    <n v="10"/>
    <x v="5"/>
    <x v="2"/>
  </r>
  <r>
    <n v="184"/>
    <x v="44"/>
    <x v="0"/>
    <x v="11"/>
    <x v="0"/>
    <n v="29"/>
    <x v="31"/>
    <x v="3"/>
    <x v="19"/>
    <x v="1"/>
    <n v="3.6"/>
    <x v="0"/>
    <x v="4"/>
    <x v="0"/>
    <x v="0"/>
    <n v="26"/>
    <x v="2"/>
    <x v="1"/>
  </r>
  <r>
    <n v="185"/>
    <x v="45"/>
    <x v="0"/>
    <x v="4"/>
    <x v="1"/>
    <n v="33"/>
    <x v="11"/>
    <x v="0"/>
    <x v="17"/>
    <x v="1"/>
    <n v="3"/>
    <x v="0"/>
    <x v="0"/>
    <x v="0"/>
    <x v="0"/>
    <n v="40"/>
    <x v="1"/>
    <x v="0"/>
  </r>
  <r>
    <n v="186"/>
    <x v="5"/>
    <x v="0"/>
    <x v="17"/>
    <x v="0"/>
    <n v="32"/>
    <x v="48"/>
    <x v="3"/>
    <x v="5"/>
    <x v="2"/>
    <n v="4.5"/>
    <x v="0"/>
    <x v="5"/>
    <x v="0"/>
    <x v="0"/>
    <n v="34"/>
    <x v="4"/>
    <x v="0"/>
  </r>
  <r>
    <n v="187"/>
    <x v="31"/>
    <x v="0"/>
    <x v="21"/>
    <x v="3"/>
    <n v="56"/>
    <x v="46"/>
    <x v="1"/>
    <x v="12"/>
    <x v="2"/>
    <n v="2.9"/>
    <x v="0"/>
    <x v="3"/>
    <x v="0"/>
    <x v="0"/>
    <n v="31"/>
    <x v="5"/>
    <x v="2"/>
  </r>
  <r>
    <n v="188"/>
    <x v="1"/>
    <x v="0"/>
    <x v="9"/>
    <x v="1"/>
    <n v="94"/>
    <x v="42"/>
    <x v="1"/>
    <x v="7"/>
    <x v="1"/>
    <n v="3.3"/>
    <x v="0"/>
    <x v="5"/>
    <x v="0"/>
    <x v="0"/>
    <n v="1"/>
    <x v="4"/>
    <x v="4"/>
  </r>
  <r>
    <n v="189"/>
    <x v="2"/>
    <x v="0"/>
    <x v="15"/>
    <x v="0"/>
    <n v="53"/>
    <x v="10"/>
    <x v="2"/>
    <x v="6"/>
    <x v="1"/>
    <n v="3.1"/>
    <x v="0"/>
    <x v="0"/>
    <x v="0"/>
    <x v="0"/>
    <n v="5"/>
    <x v="4"/>
    <x v="4"/>
  </r>
  <r>
    <n v="190"/>
    <x v="24"/>
    <x v="0"/>
    <x v="0"/>
    <x v="0"/>
    <n v="82"/>
    <x v="8"/>
    <x v="2"/>
    <x v="1"/>
    <x v="3"/>
    <n v="4.4000000000000004"/>
    <x v="0"/>
    <x v="2"/>
    <x v="0"/>
    <x v="0"/>
    <n v="4"/>
    <x v="2"/>
    <x v="1"/>
  </r>
  <r>
    <n v="191"/>
    <x v="13"/>
    <x v="0"/>
    <x v="7"/>
    <x v="2"/>
    <n v="70"/>
    <x v="27"/>
    <x v="3"/>
    <x v="19"/>
    <x v="3"/>
    <n v="3"/>
    <x v="0"/>
    <x v="1"/>
    <x v="0"/>
    <x v="0"/>
    <n v="48"/>
    <x v="0"/>
    <x v="3"/>
  </r>
  <r>
    <n v="192"/>
    <x v="14"/>
    <x v="0"/>
    <x v="19"/>
    <x v="3"/>
    <n v="76"/>
    <x v="40"/>
    <x v="2"/>
    <x v="0"/>
    <x v="3"/>
    <n v="3.9"/>
    <x v="0"/>
    <x v="1"/>
    <x v="0"/>
    <x v="0"/>
    <n v="29"/>
    <x v="1"/>
    <x v="6"/>
  </r>
  <r>
    <n v="193"/>
    <x v="5"/>
    <x v="0"/>
    <x v="9"/>
    <x v="1"/>
    <n v="29"/>
    <x v="43"/>
    <x v="0"/>
    <x v="2"/>
    <x v="2"/>
    <n v="2.9"/>
    <x v="0"/>
    <x v="0"/>
    <x v="0"/>
    <x v="0"/>
    <n v="12"/>
    <x v="3"/>
    <x v="4"/>
  </r>
  <r>
    <n v="194"/>
    <x v="24"/>
    <x v="0"/>
    <x v="22"/>
    <x v="3"/>
    <n v="100"/>
    <x v="25"/>
    <x v="1"/>
    <x v="5"/>
    <x v="3"/>
    <n v="3"/>
    <x v="0"/>
    <x v="3"/>
    <x v="0"/>
    <x v="0"/>
    <n v="29"/>
    <x v="0"/>
    <x v="2"/>
  </r>
  <r>
    <n v="195"/>
    <x v="47"/>
    <x v="0"/>
    <x v="21"/>
    <x v="3"/>
    <n v="94"/>
    <x v="9"/>
    <x v="2"/>
    <x v="8"/>
    <x v="1"/>
    <n v="3.1"/>
    <x v="0"/>
    <x v="0"/>
    <x v="0"/>
    <x v="0"/>
    <n v="15"/>
    <x v="5"/>
    <x v="3"/>
  </r>
  <r>
    <n v="196"/>
    <x v="47"/>
    <x v="0"/>
    <x v="14"/>
    <x v="2"/>
    <n v="25"/>
    <x v="14"/>
    <x v="2"/>
    <x v="23"/>
    <x v="3"/>
    <n v="4.3"/>
    <x v="0"/>
    <x v="1"/>
    <x v="0"/>
    <x v="0"/>
    <n v="34"/>
    <x v="2"/>
    <x v="5"/>
  </r>
  <r>
    <n v="197"/>
    <x v="21"/>
    <x v="0"/>
    <x v="23"/>
    <x v="1"/>
    <n v="88"/>
    <x v="47"/>
    <x v="2"/>
    <x v="12"/>
    <x v="2"/>
    <n v="3.9"/>
    <x v="0"/>
    <x v="2"/>
    <x v="0"/>
    <x v="0"/>
    <n v="41"/>
    <x v="2"/>
    <x v="0"/>
  </r>
  <r>
    <n v="198"/>
    <x v="35"/>
    <x v="0"/>
    <x v="18"/>
    <x v="3"/>
    <n v="78"/>
    <x v="36"/>
    <x v="2"/>
    <x v="13"/>
    <x v="3"/>
    <n v="3.2"/>
    <x v="0"/>
    <x v="4"/>
    <x v="0"/>
    <x v="0"/>
    <n v="41"/>
    <x v="2"/>
    <x v="5"/>
  </r>
  <r>
    <n v="199"/>
    <x v="9"/>
    <x v="0"/>
    <x v="16"/>
    <x v="3"/>
    <n v="45"/>
    <x v="40"/>
    <x v="2"/>
    <x v="2"/>
    <x v="0"/>
    <n v="4.8"/>
    <x v="0"/>
    <x v="3"/>
    <x v="0"/>
    <x v="0"/>
    <n v="39"/>
    <x v="2"/>
    <x v="0"/>
  </r>
  <r>
    <n v="200"/>
    <x v="22"/>
    <x v="0"/>
    <x v="19"/>
    <x v="3"/>
    <n v="73"/>
    <x v="37"/>
    <x v="3"/>
    <x v="14"/>
    <x v="2"/>
    <n v="3.8"/>
    <x v="0"/>
    <x v="0"/>
    <x v="0"/>
    <x v="0"/>
    <n v="32"/>
    <x v="1"/>
    <x v="1"/>
  </r>
  <r>
    <n v="201"/>
    <x v="15"/>
    <x v="0"/>
    <x v="10"/>
    <x v="0"/>
    <n v="61"/>
    <x v="38"/>
    <x v="1"/>
    <x v="11"/>
    <x v="2"/>
    <n v="3.3"/>
    <x v="0"/>
    <x v="2"/>
    <x v="0"/>
    <x v="0"/>
    <n v="29"/>
    <x v="0"/>
    <x v="5"/>
  </r>
  <r>
    <n v="202"/>
    <x v="28"/>
    <x v="0"/>
    <x v="0"/>
    <x v="0"/>
    <n v="22"/>
    <x v="9"/>
    <x v="1"/>
    <x v="19"/>
    <x v="3"/>
    <n v="4.3"/>
    <x v="0"/>
    <x v="1"/>
    <x v="0"/>
    <x v="0"/>
    <n v="15"/>
    <x v="4"/>
    <x v="2"/>
  </r>
  <r>
    <n v="203"/>
    <x v="9"/>
    <x v="0"/>
    <x v="19"/>
    <x v="3"/>
    <n v="38"/>
    <x v="43"/>
    <x v="0"/>
    <x v="23"/>
    <x v="1"/>
    <n v="2.7"/>
    <x v="0"/>
    <x v="0"/>
    <x v="0"/>
    <x v="0"/>
    <n v="33"/>
    <x v="0"/>
    <x v="2"/>
  </r>
  <r>
    <n v="204"/>
    <x v="27"/>
    <x v="0"/>
    <x v="18"/>
    <x v="3"/>
    <n v="38"/>
    <x v="27"/>
    <x v="1"/>
    <x v="22"/>
    <x v="3"/>
    <n v="3.2"/>
    <x v="0"/>
    <x v="2"/>
    <x v="0"/>
    <x v="0"/>
    <n v="18"/>
    <x v="4"/>
    <x v="1"/>
  </r>
  <r>
    <n v="205"/>
    <x v="41"/>
    <x v="0"/>
    <x v="4"/>
    <x v="1"/>
    <n v="100"/>
    <x v="28"/>
    <x v="2"/>
    <x v="22"/>
    <x v="3"/>
    <n v="4"/>
    <x v="0"/>
    <x v="5"/>
    <x v="0"/>
    <x v="0"/>
    <n v="35"/>
    <x v="1"/>
    <x v="4"/>
  </r>
  <r>
    <n v="206"/>
    <x v="29"/>
    <x v="0"/>
    <x v="5"/>
    <x v="0"/>
    <n v="64"/>
    <x v="11"/>
    <x v="2"/>
    <x v="5"/>
    <x v="0"/>
    <n v="3"/>
    <x v="0"/>
    <x v="3"/>
    <x v="0"/>
    <x v="0"/>
    <n v="25"/>
    <x v="3"/>
    <x v="1"/>
  </r>
  <r>
    <n v="207"/>
    <x v="41"/>
    <x v="0"/>
    <x v="17"/>
    <x v="0"/>
    <n v="55"/>
    <x v="48"/>
    <x v="0"/>
    <x v="5"/>
    <x v="2"/>
    <n v="4.2"/>
    <x v="0"/>
    <x v="1"/>
    <x v="0"/>
    <x v="0"/>
    <n v="6"/>
    <x v="0"/>
    <x v="0"/>
  </r>
  <r>
    <n v="208"/>
    <x v="46"/>
    <x v="0"/>
    <x v="24"/>
    <x v="3"/>
    <n v="91"/>
    <x v="3"/>
    <x v="2"/>
    <x v="5"/>
    <x v="2"/>
    <n v="2.9"/>
    <x v="0"/>
    <x v="0"/>
    <x v="0"/>
    <x v="0"/>
    <n v="17"/>
    <x v="4"/>
    <x v="4"/>
  </r>
  <r>
    <n v="209"/>
    <x v="9"/>
    <x v="0"/>
    <x v="11"/>
    <x v="0"/>
    <n v="38"/>
    <x v="48"/>
    <x v="2"/>
    <x v="9"/>
    <x v="1"/>
    <n v="4.0999999999999996"/>
    <x v="0"/>
    <x v="5"/>
    <x v="0"/>
    <x v="0"/>
    <n v="17"/>
    <x v="2"/>
    <x v="5"/>
  </r>
  <r>
    <n v="210"/>
    <x v="0"/>
    <x v="0"/>
    <x v="3"/>
    <x v="1"/>
    <n v="97"/>
    <x v="46"/>
    <x v="1"/>
    <x v="8"/>
    <x v="0"/>
    <n v="3.2"/>
    <x v="0"/>
    <x v="5"/>
    <x v="0"/>
    <x v="0"/>
    <n v="44"/>
    <x v="1"/>
    <x v="6"/>
  </r>
  <r>
    <n v="211"/>
    <x v="4"/>
    <x v="0"/>
    <x v="14"/>
    <x v="2"/>
    <n v="22"/>
    <x v="34"/>
    <x v="0"/>
    <x v="11"/>
    <x v="3"/>
    <n v="3"/>
    <x v="0"/>
    <x v="4"/>
    <x v="0"/>
    <x v="0"/>
    <n v="6"/>
    <x v="3"/>
    <x v="0"/>
  </r>
  <r>
    <n v="212"/>
    <x v="28"/>
    <x v="0"/>
    <x v="11"/>
    <x v="0"/>
    <n v="92"/>
    <x v="45"/>
    <x v="0"/>
    <x v="1"/>
    <x v="3"/>
    <n v="4.2"/>
    <x v="0"/>
    <x v="4"/>
    <x v="0"/>
    <x v="0"/>
    <n v="45"/>
    <x v="5"/>
    <x v="0"/>
  </r>
  <r>
    <n v="213"/>
    <x v="29"/>
    <x v="0"/>
    <x v="8"/>
    <x v="3"/>
    <n v="84"/>
    <x v="41"/>
    <x v="0"/>
    <x v="24"/>
    <x v="3"/>
    <n v="4.2"/>
    <x v="0"/>
    <x v="0"/>
    <x v="0"/>
    <x v="0"/>
    <n v="7"/>
    <x v="5"/>
    <x v="2"/>
  </r>
  <r>
    <n v="214"/>
    <x v="11"/>
    <x v="0"/>
    <x v="8"/>
    <x v="3"/>
    <n v="93"/>
    <x v="22"/>
    <x v="0"/>
    <x v="15"/>
    <x v="3"/>
    <n v="4.4000000000000004"/>
    <x v="0"/>
    <x v="5"/>
    <x v="0"/>
    <x v="0"/>
    <n v="11"/>
    <x v="5"/>
    <x v="6"/>
  </r>
  <r>
    <n v="215"/>
    <x v="41"/>
    <x v="0"/>
    <x v="14"/>
    <x v="2"/>
    <n v="50"/>
    <x v="11"/>
    <x v="0"/>
    <x v="24"/>
    <x v="2"/>
    <n v="4.2"/>
    <x v="0"/>
    <x v="2"/>
    <x v="0"/>
    <x v="0"/>
    <n v="41"/>
    <x v="1"/>
    <x v="6"/>
  </r>
  <r>
    <n v="216"/>
    <x v="46"/>
    <x v="0"/>
    <x v="18"/>
    <x v="3"/>
    <n v="64"/>
    <x v="32"/>
    <x v="1"/>
    <x v="20"/>
    <x v="1"/>
    <n v="2.8"/>
    <x v="0"/>
    <x v="4"/>
    <x v="0"/>
    <x v="0"/>
    <n v="24"/>
    <x v="3"/>
    <x v="4"/>
  </r>
  <r>
    <n v="217"/>
    <x v="49"/>
    <x v="0"/>
    <x v="6"/>
    <x v="0"/>
    <n v="61"/>
    <x v="2"/>
    <x v="0"/>
    <x v="22"/>
    <x v="1"/>
    <n v="3.7"/>
    <x v="0"/>
    <x v="1"/>
    <x v="0"/>
    <x v="0"/>
    <n v="21"/>
    <x v="0"/>
    <x v="1"/>
  </r>
  <r>
    <n v="218"/>
    <x v="25"/>
    <x v="0"/>
    <x v="12"/>
    <x v="3"/>
    <n v="48"/>
    <x v="19"/>
    <x v="2"/>
    <x v="7"/>
    <x v="0"/>
    <n v="3.5"/>
    <x v="0"/>
    <x v="2"/>
    <x v="0"/>
    <x v="0"/>
    <n v="24"/>
    <x v="4"/>
    <x v="2"/>
  </r>
  <r>
    <n v="219"/>
    <x v="48"/>
    <x v="0"/>
    <x v="17"/>
    <x v="0"/>
    <n v="45"/>
    <x v="18"/>
    <x v="1"/>
    <x v="23"/>
    <x v="1"/>
    <n v="2.9"/>
    <x v="0"/>
    <x v="5"/>
    <x v="0"/>
    <x v="0"/>
    <n v="8"/>
    <x v="2"/>
    <x v="3"/>
  </r>
  <r>
    <n v="220"/>
    <x v="45"/>
    <x v="0"/>
    <x v="22"/>
    <x v="3"/>
    <n v="88"/>
    <x v="22"/>
    <x v="2"/>
    <x v="17"/>
    <x v="1"/>
    <n v="3"/>
    <x v="0"/>
    <x v="1"/>
    <x v="0"/>
    <x v="0"/>
    <n v="12"/>
    <x v="1"/>
    <x v="0"/>
  </r>
  <r>
    <n v="221"/>
    <x v="31"/>
    <x v="0"/>
    <x v="4"/>
    <x v="1"/>
    <n v="57"/>
    <x v="28"/>
    <x v="1"/>
    <x v="21"/>
    <x v="1"/>
    <n v="3.7"/>
    <x v="0"/>
    <x v="0"/>
    <x v="0"/>
    <x v="0"/>
    <n v="48"/>
    <x v="5"/>
    <x v="0"/>
  </r>
  <r>
    <n v="222"/>
    <x v="48"/>
    <x v="0"/>
    <x v="19"/>
    <x v="3"/>
    <n v="68"/>
    <x v="17"/>
    <x v="3"/>
    <x v="23"/>
    <x v="2"/>
    <n v="4.4000000000000004"/>
    <x v="0"/>
    <x v="5"/>
    <x v="0"/>
    <x v="0"/>
    <n v="6"/>
    <x v="4"/>
    <x v="3"/>
  </r>
  <r>
    <n v="223"/>
    <x v="36"/>
    <x v="0"/>
    <x v="24"/>
    <x v="3"/>
    <n v="94"/>
    <x v="14"/>
    <x v="3"/>
    <x v="0"/>
    <x v="1"/>
    <n v="4.5"/>
    <x v="0"/>
    <x v="4"/>
    <x v="0"/>
    <x v="0"/>
    <n v="14"/>
    <x v="3"/>
    <x v="0"/>
  </r>
  <r>
    <n v="224"/>
    <x v="30"/>
    <x v="0"/>
    <x v="13"/>
    <x v="0"/>
    <n v="41"/>
    <x v="5"/>
    <x v="2"/>
    <x v="2"/>
    <x v="1"/>
    <n v="4.8"/>
    <x v="0"/>
    <x v="1"/>
    <x v="0"/>
    <x v="0"/>
    <n v="34"/>
    <x v="3"/>
    <x v="2"/>
  </r>
  <r>
    <n v="225"/>
    <x v="6"/>
    <x v="0"/>
    <x v="20"/>
    <x v="0"/>
    <n v="83"/>
    <x v="45"/>
    <x v="1"/>
    <x v="19"/>
    <x v="2"/>
    <n v="2.9"/>
    <x v="0"/>
    <x v="1"/>
    <x v="0"/>
    <x v="0"/>
    <n v="12"/>
    <x v="1"/>
    <x v="6"/>
  </r>
  <r>
    <n v="226"/>
    <x v="15"/>
    <x v="0"/>
    <x v="14"/>
    <x v="2"/>
    <n v="22"/>
    <x v="10"/>
    <x v="2"/>
    <x v="8"/>
    <x v="1"/>
    <n v="3.2"/>
    <x v="0"/>
    <x v="2"/>
    <x v="0"/>
    <x v="0"/>
    <n v="11"/>
    <x v="4"/>
    <x v="2"/>
  </r>
  <r>
    <n v="227"/>
    <x v="26"/>
    <x v="0"/>
    <x v="9"/>
    <x v="1"/>
    <n v="74"/>
    <x v="21"/>
    <x v="0"/>
    <x v="10"/>
    <x v="1"/>
    <n v="3.3"/>
    <x v="0"/>
    <x v="1"/>
    <x v="0"/>
    <x v="0"/>
    <n v="5"/>
    <x v="3"/>
    <x v="5"/>
  </r>
  <r>
    <n v="228"/>
    <x v="2"/>
    <x v="0"/>
    <x v="2"/>
    <x v="0"/>
    <n v="90"/>
    <x v="3"/>
    <x v="2"/>
    <x v="2"/>
    <x v="0"/>
    <n v="4.2"/>
    <x v="0"/>
    <x v="3"/>
    <x v="0"/>
    <x v="0"/>
    <n v="25"/>
    <x v="0"/>
    <x v="0"/>
  </r>
  <r>
    <n v="229"/>
    <x v="20"/>
    <x v="0"/>
    <x v="20"/>
    <x v="0"/>
    <n v="79"/>
    <x v="13"/>
    <x v="2"/>
    <x v="3"/>
    <x v="1"/>
    <n v="2.9"/>
    <x v="0"/>
    <x v="5"/>
    <x v="0"/>
    <x v="0"/>
    <n v="11"/>
    <x v="2"/>
    <x v="2"/>
  </r>
  <r>
    <n v="230"/>
    <x v="27"/>
    <x v="0"/>
    <x v="3"/>
    <x v="1"/>
    <n v="28"/>
    <x v="31"/>
    <x v="1"/>
    <x v="5"/>
    <x v="1"/>
    <n v="4.5999999999999996"/>
    <x v="0"/>
    <x v="2"/>
    <x v="0"/>
    <x v="0"/>
    <n v="27"/>
    <x v="3"/>
    <x v="6"/>
  </r>
  <r>
    <n v="231"/>
    <x v="17"/>
    <x v="0"/>
    <x v="18"/>
    <x v="3"/>
    <n v="88"/>
    <x v="40"/>
    <x v="0"/>
    <x v="8"/>
    <x v="3"/>
    <n v="4.0999999999999996"/>
    <x v="0"/>
    <x v="3"/>
    <x v="0"/>
    <x v="0"/>
    <n v="43"/>
    <x v="2"/>
    <x v="2"/>
  </r>
  <r>
    <n v="232"/>
    <x v="48"/>
    <x v="0"/>
    <x v="0"/>
    <x v="0"/>
    <n v="26"/>
    <x v="30"/>
    <x v="2"/>
    <x v="24"/>
    <x v="1"/>
    <n v="3.1"/>
    <x v="0"/>
    <x v="4"/>
    <x v="0"/>
    <x v="0"/>
    <n v="18"/>
    <x v="5"/>
    <x v="6"/>
  </r>
  <r>
    <n v="233"/>
    <x v="22"/>
    <x v="0"/>
    <x v="16"/>
    <x v="3"/>
    <n v="27"/>
    <x v="11"/>
    <x v="0"/>
    <x v="7"/>
    <x v="0"/>
    <n v="4.2"/>
    <x v="0"/>
    <x v="0"/>
    <x v="0"/>
    <x v="0"/>
    <n v="32"/>
    <x v="4"/>
    <x v="4"/>
  </r>
  <r>
    <n v="234"/>
    <x v="1"/>
    <x v="0"/>
    <x v="1"/>
    <x v="0"/>
    <n v="83"/>
    <x v="28"/>
    <x v="3"/>
    <x v="22"/>
    <x v="3"/>
    <n v="4.5"/>
    <x v="0"/>
    <x v="2"/>
    <x v="0"/>
    <x v="0"/>
    <n v="27"/>
    <x v="4"/>
    <x v="6"/>
  </r>
  <r>
    <n v="235"/>
    <x v="30"/>
    <x v="0"/>
    <x v="24"/>
    <x v="3"/>
    <n v="39"/>
    <x v="45"/>
    <x v="1"/>
    <x v="5"/>
    <x v="2"/>
    <n v="3.7"/>
    <x v="0"/>
    <x v="2"/>
    <x v="0"/>
    <x v="0"/>
    <n v="24"/>
    <x v="2"/>
    <x v="1"/>
  </r>
  <r>
    <n v="236"/>
    <x v="49"/>
    <x v="0"/>
    <x v="12"/>
    <x v="3"/>
    <n v="89"/>
    <x v="32"/>
    <x v="2"/>
    <x v="17"/>
    <x v="0"/>
    <n v="3.7"/>
    <x v="0"/>
    <x v="1"/>
    <x v="0"/>
    <x v="0"/>
    <n v="31"/>
    <x v="5"/>
    <x v="3"/>
  </r>
  <r>
    <n v="237"/>
    <x v="21"/>
    <x v="0"/>
    <x v="7"/>
    <x v="2"/>
    <n v="68"/>
    <x v="25"/>
    <x v="0"/>
    <x v="14"/>
    <x v="0"/>
    <n v="3.4"/>
    <x v="0"/>
    <x v="2"/>
    <x v="0"/>
    <x v="0"/>
    <n v="39"/>
    <x v="3"/>
    <x v="0"/>
  </r>
  <r>
    <n v="238"/>
    <x v="2"/>
    <x v="0"/>
    <x v="10"/>
    <x v="0"/>
    <n v="90"/>
    <x v="44"/>
    <x v="2"/>
    <x v="19"/>
    <x v="2"/>
    <n v="3"/>
    <x v="0"/>
    <x v="5"/>
    <x v="0"/>
    <x v="0"/>
    <n v="36"/>
    <x v="5"/>
    <x v="0"/>
  </r>
  <r>
    <n v="239"/>
    <x v="14"/>
    <x v="0"/>
    <x v="11"/>
    <x v="0"/>
    <n v="34"/>
    <x v="31"/>
    <x v="2"/>
    <x v="15"/>
    <x v="3"/>
    <n v="4.2"/>
    <x v="0"/>
    <x v="1"/>
    <x v="0"/>
    <x v="0"/>
    <n v="5"/>
    <x v="1"/>
    <x v="2"/>
  </r>
  <r>
    <n v="240"/>
    <x v="34"/>
    <x v="0"/>
    <x v="13"/>
    <x v="0"/>
    <n v="51"/>
    <x v="34"/>
    <x v="0"/>
    <x v="22"/>
    <x v="2"/>
    <n v="2.9"/>
    <x v="0"/>
    <x v="0"/>
    <x v="0"/>
    <x v="0"/>
    <n v="47"/>
    <x v="2"/>
    <x v="4"/>
  </r>
  <r>
    <n v="241"/>
    <x v="36"/>
    <x v="0"/>
    <x v="1"/>
    <x v="0"/>
    <n v="45"/>
    <x v="6"/>
    <x v="3"/>
    <x v="2"/>
    <x v="0"/>
    <n v="3.5"/>
    <x v="0"/>
    <x v="1"/>
    <x v="0"/>
    <x v="0"/>
    <n v="29"/>
    <x v="4"/>
    <x v="0"/>
  </r>
  <r>
    <n v="242"/>
    <x v="24"/>
    <x v="0"/>
    <x v="15"/>
    <x v="0"/>
    <n v="88"/>
    <x v="12"/>
    <x v="2"/>
    <x v="15"/>
    <x v="0"/>
    <n v="4.0999999999999996"/>
    <x v="0"/>
    <x v="1"/>
    <x v="0"/>
    <x v="0"/>
    <n v="43"/>
    <x v="0"/>
    <x v="4"/>
  </r>
  <r>
    <n v="243"/>
    <x v="0"/>
    <x v="0"/>
    <x v="7"/>
    <x v="2"/>
    <n v="85"/>
    <x v="14"/>
    <x v="0"/>
    <x v="0"/>
    <x v="2"/>
    <n v="4.3"/>
    <x v="0"/>
    <x v="5"/>
    <x v="0"/>
    <x v="0"/>
    <n v="40"/>
    <x v="5"/>
    <x v="6"/>
  </r>
  <r>
    <n v="244"/>
    <x v="15"/>
    <x v="0"/>
    <x v="16"/>
    <x v="3"/>
    <n v="100"/>
    <x v="0"/>
    <x v="2"/>
    <x v="8"/>
    <x v="0"/>
    <n v="2.8"/>
    <x v="0"/>
    <x v="4"/>
    <x v="0"/>
    <x v="0"/>
    <n v="4"/>
    <x v="5"/>
    <x v="5"/>
  </r>
  <r>
    <n v="245"/>
    <x v="10"/>
    <x v="0"/>
    <x v="22"/>
    <x v="3"/>
    <n v="42"/>
    <x v="4"/>
    <x v="1"/>
    <x v="21"/>
    <x v="1"/>
    <n v="4.9000000000000004"/>
    <x v="0"/>
    <x v="4"/>
    <x v="0"/>
    <x v="0"/>
    <n v="39"/>
    <x v="3"/>
    <x v="1"/>
  </r>
  <r>
    <n v="246"/>
    <x v="34"/>
    <x v="0"/>
    <x v="3"/>
    <x v="1"/>
    <n v="53"/>
    <x v="3"/>
    <x v="0"/>
    <x v="4"/>
    <x v="2"/>
    <n v="3.3"/>
    <x v="0"/>
    <x v="2"/>
    <x v="0"/>
    <x v="0"/>
    <n v="45"/>
    <x v="0"/>
    <x v="0"/>
  </r>
  <r>
    <n v="247"/>
    <x v="25"/>
    <x v="0"/>
    <x v="12"/>
    <x v="3"/>
    <n v="86"/>
    <x v="22"/>
    <x v="3"/>
    <x v="19"/>
    <x v="1"/>
    <n v="3.2"/>
    <x v="0"/>
    <x v="0"/>
    <x v="0"/>
    <x v="0"/>
    <n v="20"/>
    <x v="0"/>
    <x v="4"/>
  </r>
  <r>
    <n v="248"/>
    <x v="26"/>
    <x v="0"/>
    <x v="1"/>
    <x v="0"/>
    <n v="66"/>
    <x v="6"/>
    <x v="3"/>
    <x v="18"/>
    <x v="1"/>
    <n v="4.4000000000000004"/>
    <x v="0"/>
    <x v="3"/>
    <x v="0"/>
    <x v="0"/>
    <n v="14"/>
    <x v="5"/>
    <x v="1"/>
  </r>
  <r>
    <n v="249"/>
    <x v="36"/>
    <x v="0"/>
    <x v="22"/>
    <x v="3"/>
    <n v="100"/>
    <x v="38"/>
    <x v="2"/>
    <x v="24"/>
    <x v="0"/>
    <n v="4.8"/>
    <x v="0"/>
    <x v="0"/>
    <x v="0"/>
    <x v="0"/>
    <n v="33"/>
    <x v="3"/>
    <x v="1"/>
  </r>
  <r>
    <n v="250"/>
    <x v="10"/>
    <x v="0"/>
    <x v="8"/>
    <x v="3"/>
    <n v="47"/>
    <x v="29"/>
    <x v="1"/>
    <x v="11"/>
    <x v="3"/>
    <n v="4.2"/>
    <x v="0"/>
    <x v="3"/>
    <x v="0"/>
    <x v="0"/>
    <n v="18"/>
    <x v="2"/>
    <x v="2"/>
  </r>
  <r>
    <n v="251"/>
    <x v="23"/>
    <x v="0"/>
    <x v="11"/>
    <x v="0"/>
    <n v="25"/>
    <x v="16"/>
    <x v="0"/>
    <x v="13"/>
    <x v="3"/>
    <n v="4"/>
    <x v="0"/>
    <x v="0"/>
    <x v="0"/>
    <x v="0"/>
    <n v="9"/>
    <x v="4"/>
    <x v="1"/>
  </r>
  <r>
    <n v="252"/>
    <x v="3"/>
    <x v="0"/>
    <x v="8"/>
    <x v="3"/>
    <n v="51"/>
    <x v="5"/>
    <x v="3"/>
    <x v="9"/>
    <x v="0"/>
    <n v="2.5"/>
    <x v="0"/>
    <x v="3"/>
    <x v="0"/>
    <x v="0"/>
    <n v="34"/>
    <x v="3"/>
    <x v="2"/>
  </r>
  <r>
    <n v="253"/>
    <x v="45"/>
    <x v="0"/>
    <x v="6"/>
    <x v="0"/>
    <n v="41"/>
    <x v="12"/>
    <x v="2"/>
    <x v="10"/>
    <x v="2"/>
    <n v="3.9"/>
    <x v="0"/>
    <x v="1"/>
    <x v="0"/>
    <x v="0"/>
    <n v="33"/>
    <x v="0"/>
    <x v="0"/>
  </r>
  <r>
    <n v="254"/>
    <x v="16"/>
    <x v="0"/>
    <x v="23"/>
    <x v="1"/>
    <n v="73"/>
    <x v="19"/>
    <x v="0"/>
    <x v="17"/>
    <x v="0"/>
    <n v="4.9000000000000004"/>
    <x v="0"/>
    <x v="4"/>
    <x v="0"/>
    <x v="0"/>
    <n v="15"/>
    <x v="4"/>
    <x v="4"/>
  </r>
  <r>
    <n v="255"/>
    <x v="29"/>
    <x v="0"/>
    <x v="12"/>
    <x v="3"/>
    <n v="42"/>
    <x v="27"/>
    <x v="2"/>
    <x v="3"/>
    <x v="0"/>
    <n v="3.5"/>
    <x v="0"/>
    <x v="5"/>
    <x v="0"/>
    <x v="0"/>
    <n v="4"/>
    <x v="3"/>
    <x v="4"/>
  </r>
  <r>
    <n v="256"/>
    <x v="49"/>
    <x v="0"/>
    <x v="18"/>
    <x v="3"/>
    <n v="20"/>
    <x v="33"/>
    <x v="2"/>
    <x v="4"/>
    <x v="1"/>
    <n v="4.2"/>
    <x v="0"/>
    <x v="1"/>
    <x v="0"/>
    <x v="0"/>
    <n v="25"/>
    <x v="5"/>
    <x v="2"/>
  </r>
  <r>
    <n v="257"/>
    <x v="44"/>
    <x v="0"/>
    <x v="16"/>
    <x v="3"/>
    <n v="30"/>
    <x v="45"/>
    <x v="3"/>
    <x v="10"/>
    <x v="1"/>
    <n v="4.7"/>
    <x v="0"/>
    <x v="0"/>
    <x v="0"/>
    <x v="0"/>
    <n v="20"/>
    <x v="2"/>
    <x v="6"/>
  </r>
  <r>
    <n v="258"/>
    <x v="30"/>
    <x v="0"/>
    <x v="8"/>
    <x v="3"/>
    <n v="53"/>
    <x v="8"/>
    <x v="2"/>
    <x v="16"/>
    <x v="2"/>
    <n v="4.5"/>
    <x v="0"/>
    <x v="0"/>
    <x v="0"/>
    <x v="0"/>
    <n v="5"/>
    <x v="2"/>
    <x v="3"/>
  </r>
  <r>
    <n v="259"/>
    <x v="12"/>
    <x v="0"/>
    <x v="24"/>
    <x v="3"/>
    <n v="74"/>
    <x v="15"/>
    <x v="1"/>
    <x v="12"/>
    <x v="1"/>
    <n v="2.8"/>
    <x v="0"/>
    <x v="0"/>
    <x v="0"/>
    <x v="0"/>
    <n v="16"/>
    <x v="1"/>
    <x v="3"/>
  </r>
  <r>
    <n v="260"/>
    <x v="45"/>
    <x v="0"/>
    <x v="2"/>
    <x v="0"/>
    <n v="57"/>
    <x v="7"/>
    <x v="2"/>
    <x v="9"/>
    <x v="3"/>
    <n v="2.9"/>
    <x v="0"/>
    <x v="3"/>
    <x v="0"/>
    <x v="0"/>
    <n v="13"/>
    <x v="5"/>
    <x v="2"/>
  </r>
  <r>
    <n v="261"/>
    <x v="21"/>
    <x v="0"/>
    <x v="19"/>
    <x v="3"/>
    <n v="57"/>
    <x v="6"/>
    <x v="1"/>
    <x v="16"/>
    <x v="0"/>
    <n v="3.2"/>
    <x v="0"/>
    <x v="4"/>
    <x v="0"/>
    <x v="0"/>
    <n v="11"/>
    <x v="2"/>
    <x v="6"/>
  </r>
  <r>
    <n v="262"/>
    <x v="3"/>
    <x v="0"/>
    <x v="2"/>
    <x v="0"/>
    <n v="77"/>
    <x v="18"/>
    <x v="0"/>
    <x v="23"/>
    <x v="0"/>
    <n v="4.9000000000000004"/>
    <x v="0"/>
    <x v="3"/>
    <x v="0"/>
    <x v="0"/>
    <n v="21"/>
    <x v="2"/>
    <x v="2"/>
  </r>
  <r>
    <n v="263"/>
    <x v="43"/>
    <x v="0"/>
    <x v="13"/>
    <x v="0"/>
    <n v="40"/>
    <x v="11"/>
    <x v="2"/>
    <x v="11"/>
    <x v="2"/>
    <n v="3.7"/>
    <x v="0"/>
    <x v="2"/>
    <x v="0"/>
    <x v="0"/>
    <n v="6"/>
    <x v="5"/>
    <x v="2"/>
  </r>
  <r>
    <n v="264"/>
    <x v="7"/>
    <x v="0"/>
    <x v="6"/>
    <x v="0"/>
    <n v="46"/>
    <x v="44"/>
    <x v="2"/>
    <x v="7"/>
    <x v="2"/>
    <n v="4.3"/>
    <x v="0"/>
    <x v="5"/>
    <x v="0"/>
    <x v="0"/>
    <n v="29"/>
    <x v="0"/>
    <x v="5"/>
  </r>
  <r>
    <n v="265"/>
    <x v="24"/>
    <x v="0"/>
    <x v="13"/>
    <x v="0"/>
    <n v="78"/>
    <x v="24"/>
    <x v="1"/>
    <x v="4"/>
    <x v="3"/>
    <n v="3.9"/>
    <x v="0"/>
    <x v="5"/>
    <x v="0"/>
    <x v="0"/>
    <n v="15"/>
    <x v="1"/>
    <x v="2"/>
  </r>
  <r>
    <n v="266"/>
    <x v="45"/>
    <x v="0"/>
    <x v="21"/>
    <x v="3"/>
    <n v="59"/>
    <x v="49"/>
    <x v="2"/>
    <x v="0"/>
    <x v="1"/>
    <n v="3.2"/>
    <x v="0"/>
    <x v="4"/>
    <x v="0"/>
    <x v="0"/>
    <n v="17"/>
    <x v="4"/>
    <x v="4"/>
  </r>
  <r>
    <n v="267"/>
    <x v="47"/>
    <x v="0"/>
    <x v="16"/>
    <x v="3"/>
    <n v="75"/>
    <x v="7"/>
    <x v="0"/>
    <x v="3"/>
    <x v="2"/>
    <n v="3.1"/>
    <x v="0"/>
    <x v="0"/>
    <x v="0"/>
    <x v="0"/>
    <n v="32"/>
    <x v="2"/>
    <x v="1"/>
  </r>
  <r>
    <n v="268"/>
    <x v="14"/>
    <x v="0"/>
    <x v="1"/>
    <x v="0"/>
    <n v="54"/>
    <x v="33"/>
    <x v="2"/>
    <x v="8"/>
    <x v="1"/>
    <n v="3.9"/>
    <x v="0"/>
    <x v="4"/>
    <x v="0"/>
    <x v="0"/>
    <n v="42"/>
    <x v="0"/>
    <x v="2"/>
  </r>
  <r>
    <n v="269"/>
    <x v="33"/>
    <x v="0"/>
    <x v="9"/>
    <x v="1"/>
    <n v="42"/>
    <x v="42"/>
    <x v="2"/>
    <x v="4"/>
    <x v="1"/>
    <n v="2.6"/>
    <x v="0"/>
    <x v="5"/>
    <x v="0"/>
    <x v="0"/>
    <n v="21"/>
    <x v="1"/>
    <x v="5"/>
  </r>
  <r>
    <n v="270"/>
    <x v="33"/>
    <x v="0"/>
    <x v="0"/>
    <x v="0"/>
    <n v="44"/>
    <x v="42"/>
    <x v="2"/>
    <x v="4"/>
    <x v="0"/>
    <n v="3.3"/>
    <x v="0"/>
    <x v="2"/>
    <x v="0"/>
    <x v="0"/>
    <n v="9"/>
    <x v="1"/>
    <x v="4"/>
  </r>
  <r>
    <n v="271"/>
    <x v="23"/>
    <x v="0"/>
    <x v="2"/>
    <x v="0"/>
    <n v="52"/>
    <x v="25"/>
    <x v="3"/>
    <x v="20"/>
    <x v="3"/>
    <n v="4.5999999999999996"/>
    <x v="0"/>
    <x v="1"/>
    <x v="0"/>
    <x v="0"/>
    <n v="16"/>
    <x v="4"/>
    <x v="2"/>
  </r>
  <r>
    <n v="272"/>
    <x v="13"/>
    <x v="0"/>
    <x v="12"/>
    <x v="3"/>
    <n v="69"/>
    <x v="33"/>
    <x v="3"/>
    <x v="22"/>
    <x v="2"/>
    <n v="4.5999999999999996"/>
    <x v="0"/>
    <x v="0"/>
    <x v="0"/>
    <x v="0"/>
    <n v="42"/>
    <x v="2"/>
    <x v="0"/>
  </r>
  <r>
    <n v="273"/>
    <x v="39"/>
    <x v="0"/>
    <x v="16"/>
    <x v="3"/>
    <n v="26"/>
    <x v="4"/>
    <x v="2"/>
    <x v="19"/>
    <x v="2"/>
    <n v="4.4000000000000004"/>
    <x v="0"/>
    <x v="4"/>
    <x v="0"/>
    <x v="0"/>
    <n v="37"/>
    <x v="5"/>
    <x v="4"/>
  </r>
  <r>
    <n v="274"/>
    <x v="28"/>
    <x v="0"/>
    <x v="7"/>
    <x v="2"/>
    <n v="33"/>
    <x v="25"/>
    <x v="1"/>
    <x v="5"/>
    <x v="1"/>
    <n v="4.2"/>
    <x v="0"/>
    <x v="0"/>
    <x v="0"/>
    <x v="0"/>
    <n v="32"/>
    <x v="5"/>
    <x v="3"/>
  </r>
  <r>
    <n v="275"/>
    <x v="35"/>
    <x v="0"/>
    <x v="16"/>
    <x v="3"/>
    <n v="32"/>
    <x v="33"/>
    <x v="2"/>
    <x v="21"/>
    <x v="1"/>
    <n v="3"/>
    <x v="0"/>
    <x v="0"/>
    <x v="0"/>
    <x v="0"/>
    <n v="28"/>
    <x v="1"/>
    <x v="4"/>
  </r>
  <r>
    <n v="276"/>
    <x v="39"/>
    <x v="0"/>
    <x v="21"/>
    <x v="3"/>
    <n v="85"/>
    <x v="41"/>
    <x v="3"/>
    <x v="12"/>
    <x v="0"/>
    <n v="4"/>
    <x v="0"/>
    <x v="0"/>
    <x v="0"/>
    <x v="0"/>
    <n v="13"/>
    <x v="2"/>
    <x v="1"/>
  </r>
  <r>
    <n v="277"/>
    <x v="15"/>
    <x v="0"/>
    <x v="11"/>
    <x v="0"/>
    <n v="30"/>
    <x v="45"/>
    <x v="3"/>
    <x v="2"/>
    <x v="3"/>
    <n v="3.5"/>
    <x v="0"/>
    <x v="0"/>
    <x v="0"/>
    <x v="0"/>
    <n v="11"/>
    <x v="4"/>
    <x v="0"/>
  </r>
  <r>
    <n v="278"/>
    <x v="26"/>
    <x v="0"/>
    <x v="5"/>
    <x v="0"/>
    <n v="29"/>
    <x v="42"/>
    <x v="2"/>
    <x v="14"/>
    <x v="0"/>
    <n v="3"/>
    <x v="0"/>
    <x v="5"/>
    <x v="0"/>
    <x v="0"/>
    <n v="36"/>
    <x v="4"/>
    <x v="4"/>
  </r>
  <r>
    <n v="279"/>
    <x v="9"/>
    <x v="0"/>
    <x v="1"/>
    <x v="0"/>
    <n v="95"/>
    <x v="11"/>
    <x v="2"/>
    <x v="20"/>
    <x v="1"/>
    <n v="3.7"/>
    <x v="0"/>
    <x v="0"/>
    <x v="0"/>
    <x v="0"/>
    <n v="23"/>
    <x v="5"/>
    <x v="2"/>
  </r>
  <r>
    <n v="280"/>
    <x v="51"/>
    <x v="0"/>
    <x v="4"/>
    <x v="1"/>
    <n v="69"/>
    <x v="10"/>
    <x v="0"/>
    <x v="2"/>
    <x v="2"/>
    <n v="4"/>
    <x v="0"/>
    <x v="3"/>
    <x v="0"/>
    <x v="0"/>
    <n v="37"/>
    <x v="4"/>
    <x v="5"/>
  </r>
  <r>
    <n v="281"/>
    <x v="4"/>
    <x v="0"/>
    <x v="3"/>
    <x v="1"/>
    <n v="69"/>
    <x v="6"/>
    <x v="1"/>
    <x v="17"/>
    <x v="3"/>
    <n v="4.2"/>
    <x v="0"/>
    <x v="4"/>
    <x v="0"/>
    <x v="0"/>
    <n v="21"/>
    <x v="1"/>
    <x v="4"/>
  </r>
  <r>
    <n v="282"/>
    <x v="21"/>
    <x v="0"/>
    <x v="22"/>
    <x v="3"/>
    <n v="61"/>
    <x v="19"/>
    <x v="3"/>
    <x v="4"/>
    <x v="1"/>
    <n v="2.5"/>
    <x v="0"/>
    <x v="3"/>
    <x v="0"/>
    <x v="0"/>
    <n v="22"/>
    <x v="5"/>
    <x v="4"/>
  </r>
  <r>
    <n v="283"/>
    <x v="3"/>
    <x v="0"/>
    <x v="11"/>
    <x v="0"/>
    <n v="94"/>
    <x v="46"/>
    <x v="2"/>
    <x v="11"/>
    <x v="2"/>
    <n v="3"/>
    <x v="0"/>
    <x v="4"/>
    <x v="0"/>
    <x v="0"/>
    <n v="9"/>
    <x v="1"/>
    <x v="5"/>
  </r>
  <r>
    <n v="284"/>
    <x v="45"/>
    <x v="0"/>
    <x v="1"/>
    <x v="0"/>
    <n v="30"/>
    <x v="6"/>
    <x v="1"/>
    <x v="1"/>
    <x v="3"/>
    <n v="3.2"/>
    <x v="0"/>
    <x v="2"/>
    <x v="0"/>
    <x v="0"/>
    <n v="16"/>
    <x v="0"/>
    <x v="2"/>
  </r>
  <r>
    <n v="285"/>
    <x v="6"/>
    <x v="0"/>
    <x v="11"/>
    <x v="0"/>
    <n v="45"/>
    <x v="31"/>
    <x v="2"/>
    <x v="16"/>
    <x v="2"/>
    <n v="3.5"/>
    <x v="0"/>
    <x v="3"/>
    <x v="0"/>
    <x v="0"/>
    <n v="4"/>
    <x v="3"/>
    <x v="3"/>
  </r>
  <r>
    <n v="286"/>
    <x v="26"/>
    <x v="0"/>
    <x v="8"/>
    <x v="3"/>
    <n v="39"/>
    <x v="0"/>
    <x v="3"/>
    <x v="22"/>
    <x v="2"/>
    <n v="4.8"/>
    <x v="0"/>
    <x v="0"/>
    <x v="0"/>
    <x v="0"/>
    <n v="3"/>
    <x v="5"/>
    <x v="4"/>
  </r>
  <r>
    <n v="287"/>
    <x v="7"/>
    <x v="0"/>
    <x v="16"/>
    <x v="3"/>
    <n v="51"/>
    <x v="43"/>
    <x v="0"/>
    <x v="0"/>
    <x v="2"/>
    <n v="2.6"/>
    <x v="0"/>
    <x v="5"/>
    <x v="0"/>
    <x v="0"/>
    <n v="6"/>
    <x v="5"/>
    <x v="2"/>
  </r>
  <r>
    <n v="288"/>
    <x v="19"/>
    <x v="0"/>
    <x v="18"/>
    <x v="3"/>
    <n v="37"/>
    <x v="12"/>
    <x v="0"/>
    <x v="24"/>
    <x v="1"/>
    <n v="3.4"/>
    <x v="0"/>
    <x v="4"/>
    <x v="0"/>
    <x v="0"/>
    <n v="18"/>
    <x v="0"/>
    <x v="0"/>
  </r>
  <r>
    <n v="289"/>
    <x v="11"/>
    <x v="0"/>
    <x v="17"/>
    <x v="0"/>
    <n v="62"/>
    <x v="17"/>
    <x v="2"/>
    <x v="12"/>
    <x v="0"/>
    <n v="3.7"/>
    <x v="0"/>
    <x v="4"/>
    <x v="0"/>
    <x v="0"/>
    <n v="34"/>
    <x v="0"/>
    <x v="4"/>
  </r>
  <r>
    <n v="290"/>
    <x v="34"/>
    <x v="0"/>
    <x v="7"/>
    <x v="2"/>
    <n v="85"/>
    <x v="14"/>
    <x v="2"/>
    <x v="22"/>
    <x v="3"/>
    <n v="4.5"/>
    <x v="0"/>
    <x v="4"/>
    <x v="0"/>
    <x v="0"/>
    <n v="26"/>
    <x v="2"/>
    <x v="5"/>
  </r>
  <r>
    <n v="291"/>
    <x v="44"/>
    <x v="0"/>
    <x v="17"/>
    <x v="0"/>
    <n v="33"/>
    <x v="24"/>
    <x v="2"/>
    <x v="21"/>
    <x v="0"/>
    <n v="3.7"/>
    <x v="0"/>
    <x v="3"/>
    <x v="0"/>
    <x v="0"/>
    <n v="50"/>
    <x v="3"/>
    <x v="1"/>
  </r>
  <r>
    <n v="292"/>
    <x v="9"/>
    <x v="0"/>
    <x v="10"/>
    <x v="0"/>
    <n v="26"/>
    <x v="12"/>
    <x v="3"/>
    <x v="10"/>
    <x v="3"/>
    <n v="3.3"/>
    <x v="0"/>
    <x v="2"/>
    <x v="0"/>
    <x v="0"/>
    <n v="40"/>
    <x v="4"/>
    <x v="5"/>
  </r>
  <r>
    <n v="293"/>
    <x v="52"/>
    <x v="0"/>
    <x v="9"/>
    <x v="1"/>
    <n v="99"/>
    <x v="40"/>
    <x v="2"/>
    <x v="14"/>
    <x v="1"/>
    <n v="4.7"/>
    <x v="0"/>
    <x v="1"/>
    <x v="0"/>
    <x v="0"/>
    <n v="24"/>
    <x v="1"/>
    <x v="3"/>
  </r>
  <r>
    <n v="294"/>
    <x v="28"/>
    <x v="0"/>
    <x v="8"/>
    <x v="3"/>
    <n v="39"/>
    <x v="39"/>
    <x v="2"/>
    <x v="3"/>
    <x v="1"/>
    <n v="2.7"/>
    <x v="0"/>
    <x v="0"/>
    <x v="0"/>
    <x v="0"/>
    <n v="33"/>
    <x v="3"/>
    <x v="2"/>
  </r>
  <r>
    <n v="295"/>
    <x v="27"/>
    <x v="0"/>
    <x v="11"/>
    <x v="0"/>
    <n v="20"/>
    <x v="32"/>
    <x v="2"/>
    <x v="9"/>
    <x v="1"/>
    <n v="4.5999999999999996"/>
    <x v="0"/>
    <x v="5"/>
    <x v="0"/>
    <x v="0"/>
    <n v="19"/>
    <x v="2"/>
    <x v="6"/>
  </r>
  <r>
    <n v="296"/>
    <x v="10"/>
    <x v="0"/>
    <x v="12"/>
    <x v="3"/>
    <n v="42"/>
    <x v="8"/>
    <x v="2"/>
    <x v="21"/>
    <x v="0"/>
    <n v="2.7"/>
    <x v="0"/>
    <x v="5"/>
    <x v="0"/>
    <x v="0"/>
    <n v="24"/>
    <x v="2"/>
    <x v="3"/>
  </r>
  <r>
    <n v="297"/>
    <x v="15"/>
    <x v="0"/>
    <x v="3"/>
    <x v="1"/>
    <n v="74"/>
    <x v="27"/>
    <x v="1"/>
    <x v="12"/>
    <x v="1"/>
    <n v="4.8"/>
    <x v="0"/>
    <x v="4"/>
    <x v="0"/>
    <x v="0"/>
    <n v="19"/>
    <x v="2"/>
    <x v="1"/>
  </r>
  <r>
    <n v="298"/>
    <x v="39"/>
    <x v="0"/>
    <x v="9"/>
    <x v="1"/>
    <n v="26"/>
    <x v="12"/>
    <x v="3"/>
    <x v="7"/>
    <x v="2"/>
    <n v="4.4000000000000004"/>
    <x v="0"/>
    <x v="3"/>
    <x v="0"/>
    <x v="0"/>
    <n v="4"/>
    <x v="2"/>
    <x v="4"/>
  </r>
  <r>
    <n v="299"/>
    <x v="28"/>
    <x v="0"/>
    <x v="17"/>
    <x v="0"/>
    <n v="53"/>
    <x v="33"/>
    <x v="2"/>
    <x v="12"/>
    <x v="0"/>
    <n v="4"/>
    <x v="0"/>
    <x v="3"/>
    <x v="0"/>
    <x v="0"/>
    <n v="11"/>
    <x v="0"/>
    <x v="6"/>
  </r>
  <r>
    <n v="300"/>
    <x v="15"/>
    <x v="0"/>
    <x v="4"/>
    <x v="1"/>
    <n v="80"/>
    <x v="38"/>
    <x v="2"/>
    <x v="1"/>
    <x v="2"/>
    <n v="3.2"/>
    <x v="0"/>
    <x v="2"/>
    <x v="0"/>
    <x v="0"/>
    <n v="28"/>
    <x v="3"/>
    <x v="0"/>
  </r>
  <r>
    <n v="301"/>
    <x v="26"/>
    <x v="0"/>
    <x v="19"/>
    <x v="3"/>
    <n v="98"/>
    <x v="44"/>
    <x v="2"/>
    <x v="11"/>
    <x v="1"/>
    <n v="4.4000000000000004"/>
    <x v="0"/>
    <x v="5"/>
    <x v="0"/>
    <x v="0"/>
    <n v="24"/>
    <x v="3"/>
    <x v="1"/>
  </r>
  <r>
    <n v="302"/>
    <x v="5"/>
    <x v="0"/>
    <x v="11"/>
    <x v="0"/>
    <n v="95"/>
    <x v="38"/>
    <x v="2"/>
    <x v="14"/>
    <x v="1"/>
    <n v="3.8"/>
    <x v="0"/>
    <x v="3"/>
    <x v="0"/>
    <x v="0"/>
    <n v="25"/>
    <x v="2"/>
    <x v="6"/>
  </r>
  <r>
    <n v="303"/>
    <x v="43"/>
    <x v="0"/>
    <x v="1"/>
    <x v="0"/>
    <n v="44"/>
    <x v="12"/>
    <x v="0"/>
    <x v="8"/>
    <x v="2"/>
    <n v="3.6"/>
    <x v="0"/>
    <x v="0"/>
    <x v="0"/>
    <x v="0"/>
    <n v="27"/>
    <x v="4"/>
    <x v="6"/>
  </r>
  <r>
    <n v="304"/>
    <x v="30"/>
    <x v="0"/>
    <x v="3"/>
    <x v="1"/>
    <n v="60"/>
    <x v="4"/>
    <x v="2"/>
    <x v="2"/>
    <x v="2"/>
    <n v="3.3"/>
    <x v="0"/>
    <x v="2"/>
    <x v="0"/>
    <x v="0"/>
    <n v="49"/>
    <x v="0"/>
    <x v="1"/>
  </r>
  <r>
    <n v="305"/>
    <x v="37"/>
    <x v="0"/>
    <x v="10"/>
    <x v="0"/>
    <n v="84"/>
    <x v="4"/>
    <x v="2"/>
    <x v="14"/>
    <x v="0"/>
    <n v="3.4"/>
    <x v="0"/>
    <x v="2"/>
    <x v="0"/>
    <x v="0"/>
    <n v="45"/>
    <x v="2"/>
    <x v="4"/>
  </r>
  <r>
    <n v="306"/>
    <x v="52"/>
    <x v="0"/>
    <x v="1"/>
    <x v="0"/>
    <n v="59"/>
    <x v="40"/>
    <x v="2"/>
    <x v="11"/>
    <x v="3"/>
    <n v="3.5"/>
    <x v="0"/>
    <x v="4"/>
    <x v="0"/>
    <x v="0"/>
    <n v="26"/>
    <x v="3"/>
    <x v="2"/>
  </r>
  <r>
    <n v="307"/>
    <x v="8"/>
    <x v="0"/>
    <x v="14"/>
    <x v="2"/>
    <n v="49"/>
    <x v="25"/>
    <x v="1"/>
    <x v="3"/>
    <x v="2"/>
    <n v="3.6"/>
    <x v="0"/>
    <x v="0"/>
    <x v="0"/>
    <x v="0"/>
    <n v="4"/>
    <x v="1"/>
    <x v="2"/>
  </r>
  <r>
    <n v="308"/>
    <x v="26"/>
    <x v="0"/>
    <x v="24"/>
    <x v="3"/>
    <n v="32"/>
    <x v="20"/>
    <x v="2"/>
    <x v="20"/>
    <x v="0"/>
    <n v="3.2"/>
    <x v="0"/>
    <x v="1"/>
    <x v="0"/>
    <x v="0"/>
    <n v="3"/>
    <x v="2"/>
    <x v="6"/>
  </r>
  <r>
    <n v="309"/>
    <x v="17"/>
    <x v="0"/>
    <x v="8"/>
    <x v="3"/>
    <n v="29"/>
    <x v="33"/>
    <x v="2"/>
    <x v="19"/>
    <x v="3"/>
    <n v="3.7"/>
    <x v="0"/>
    <x v="3"/>
    <x v="0"/>
    <x v="0"/>
    <n v="45"/>
    <x v="0"/>
    <x v="4"/>
  </r>
  <r>
    <n v="310"/>
    <x v="17"/>
    <x v="0"/>
    <x v="10"/>
    <x v="0"/>
    <n v="22"/>
    <x v="46"/>
    <x v="2"/>
    <x v="22"/>
    <x v="1"/>
    <n v="4.5"/>
    <x v="0"/>
    <x v="3"/>
    <x v="0"/>
    <x v="0"/>
    <n v="21"/>
    <x v="1"/>
    <x v="0"/>
  </r>
  <r>
    <n v="311"/>
    <x v="19"/>
    <x v="0"/>
    <x v="13"/>
    <x v="0"/>
    <n v="85"/>
    <x v="6"/>
    <x v="2"/>
    <x v="4"/>
    <x v="0"/>
    <n v="4.5999999999999996"/>
    <x v="0"/>
    <x v="3"/>
    <x v="0"/>
    <x v="0"/>
    <n v="50"/>
    <x v="1"/>
    <x v="0"/>
  </r>
  <r>
    <n v="312"/>
    <x v="28"/>
    <x v="0"/>
    <x v="2"/>
    <x v="0"/>
    <n v="52"/>
    <x v="3"/>
    <x v="0"/>
    <x v="5"/>
    <x v="0"/>
    <n v="4.0999999999999996"/>
    <x v="0"/>
    <x v="5"/>
    <x v="0"/>
    <x v="0"/>
    <n v="19"/>
    <x v="4"/>
    <x v="5"/>
  </r>
  <r>
    <n v="313"/>
    <x v="21"/>
    <x v="0"/>
    <x v="13"/>
    <x v="0"/>
    <n v="89"/>
    <x v="2"/>
    <x v="0"/>
    <x v="14"/>
    <x v="1"/>
    <n v="3.4"/>
    <x v="0"/>
    <x v="2"/>
    <x v="0"/>
    <x v="0"/>
    <n v="6"/>
    <x v="3"/>
    <x v="2"/>
  </r>
  <r>
    <n v="314"/>
    <x v="32"/>
    <x v="0"/>
    <x v="10"/>
    <x v="0"/>
    <n v="77"/>
    <x v="34"/>
    <x v="2"/>
    <x v="6"/>
    <x v="1"/>
    <n v="3.7"/>
    <x v="0"/>
    <x v="0"/>
    <x v="0"/>
    <x v="0"/>
    <n v="50"/>
    <x v="2"/>
    <x v="6"/>
  </r>
  <r>
    <n v="315"/>
    <x v="11"/>
    <x v="0"/>
    <x v="13"/>
    <x v="0"/>
    <n v="24"/>
    <x v="32"/>
    <x v="2"/>
    <x v="7"/>
    <x v="2"/>
    <n v="3.3"/>
    <x v="0"/>
    <x v="5"/>
    <x v="0"/>
    <x v="0"/>
    <n v="17"/>
    <x v="5"/>
    <x v="6"/>
  </r>
  <r>
    <n v="316"/>
    <x v="17"/>
    <x v="0"/>
    <x v="16"/>
    <x v="3"/>
    <n v="24"/>
    <x v="48"/>
    <x v="3"/>
    <x v="20"/>
    <x v="1"/>
    <n v="4.5"/>
    <x v="0"/>
    <x v="0"/>
    <x v="0"/>
    <x v="0"/>
    <n v="24"/>
    <x v="5"/>
    <x v="2"/>
  </r>
  <r>
    <n v="317"/>
    <x v="24"/>
    <x v="0"/>
    <x v="8"/>
    <x v="3"/>
    <n v="22"/>
    <x v="18"/>
    <x v="2"/>
    <x v="4"/>
    <x v="3"/>
    <n v="3.3"/>
    <x v="0"/>
    <x v="1"/>
    <x v="0"/>
    <x v="0"/>
    <n v="46"/>
    <x v="0"/>
    <x v="5"/>
  </r>
  <r>
    <n v="318"/>
    <x v="44"/>
    <x v="0"/>
    <x v="1"/>
    <x v="0"/>
    <n v="82"/>
    <x v="8"/>
    <x v="0"/>
    <x v="11"/>
    <x v="3"/>
    <n v="4.3"/>
    <x v="0"/>
    <x v="3"/>
    <x v="0"/>
    <x v="0"/>
    <n v="42"/>
    <x v="1"/>
    <x v="6"/>
  </r>
  <r>
    <n v="319"/>
    <x v="4"/>
    <x v="0"/>
    <x v="21"/>
    <x v="3"/>
    <n v="67"/>
    <x v="45"/>
    <x v="2"/>
    <x v="19"/>
    <x v="0"/>
    <n v="2.5"/>
    <x v="0"/>
    <x v="3"/>
    <x v="0"/>
    <x v="0"/>
    <n v="10"/>
    <x v="1"/>
    <x v="2"/>
  </r>
  <r>
    <n v="320"/>
    <x v="36"/>
    <x v="0"/>
    <x v="6"/>
    <x v="0"/>
    <n v="74"/>
    <x v="1"/>
    <x v="3"/>
    <x v="3"/>
    <x v="1"/>
    <n v="2.6"/>
    <x v="0"/>
    <x v="3"/>
    <x v="0"/>
    <x v="0"/>
    <n v="1"/>
    <x v="1"/>
    <x v="6"/>
  </r>
  <r>
    <n v="321"/>
    <x v="17"/>
    <x v="0"/>
    <x v="16"/>
    <x v="3"/>
    <n v="72"/>
    <x v="23"/>
    <x v="0"/>
    <x v="3"/>
    <x v="2"/>
    <n v="4.9000000000000004"/>
    <x v="0"/>
    <x v="3"/>
    <x v="0"/>
    <x v="0"/>
    <n v="28"/>
    <x v="5"/>
    <x v="3"/>
  </r>
  <r>
    <n v="322"/>
    <x v="38"/>
    <x v="0"/>
    <x v="4"/>
    <x v="1"/>
    <n v="36"/>
    <x v="34"/>
    <x v="0"/>
    <x v="20"/>
    <x v="2"/>
    <n v="4.7"/>
    <x v="0"/>
    <x v="1"/>
    <x v="0"/>
    <x v="0"/>
    <n v="48"/>
    <x v="5"/>
    <x v="3"/>
  </r>
  <r>
    <n v="323"/>
    <x v="38"/>
    <x v="0"/>
    <x v="22"/>
    <x v="3"/>
    <n v="95"/>
    <x v="30"/>
    <x v="1"/>
    <x v="17"/>
    <x v="0"/>
    <n v="3"/>
    <x v="0"/>
    <x v="3"/>
    <x v="0"/>
    <x v="0"/>
    <n v="47"/>
    <x v="2"/>
    <x v="5"/>
  </r>
  <r>
    <n v="324"/>
    <x v="17"/>
    <x v="0"/>
    <x v="15"/>
    <x v="0"/>
    <n v="78"/>
    <x v="30"/>
    <x v="2"/>
    <x v="20"/>
    <x v="0"/>
    <n v="3.5"/>
    <x v="0"/>
    <x v="2"/>
    <x v="0"/>
    <x v="0"/>
    <n v="29"/>
    <x v="3"/>
    <x v="4"/>
  </r>
  <r>
    <n v="325"/>
    <x v="43"/>
    <x v="0"/>
    <x v="5"/>
    <x v="0"/>
    <n v="82"/>
    <x v="5"/>
    <x v="2"/>
    <x v="8"/>
    <x v="2"/>
    <n v="4.8"/>
    <x v="0"/>
    <x v="3"/>
    <x v="0"/>
    <x v="0"/>
    <n v="37"/>
    <x v="0"/>
    <x v="3"/>
  </r>
  <r>
    <n v="326"/>
    <x v="27"/>
    <x v="0"/>
    <x v="13"/>
    <x v="0"/>
    <n v="70"/>
    <x v="34"/>
    <x v="2"/>
    <x v="4"/>
    <x v="0"/>
    <n v="4.3"/>
    <x v="0"/>
    <x v="1"/>
    <x v="0"/>
    <x v="0"/>
    <n v="38"/>
    <x v="5"/>
    <x v="2"/>
  </r>
  <r>
    <n v="327"/>
    <x v="46"/>
    <x v="0"/>
    <x v="18"/>
    <x v="3"/>
    <n v="41"/>
    <x v="32"/>
    <x v="2"/>
    <x v="3"/>
    <x v="3"/>
    <n v="3.2"/>
    <x v="0"/>
    <x v="5"/>
    <x v="0"/>
    <x v="0"/>
    <n v="48"/>
    <x v="4"/>
    <x v="1"/>
  </r>
  <r>
    <n v="328"/>
    <x v="12"/>
    <x v="0"/>
    <x v="7"/>
    <x v="2"/>
    <n v="42"/>
    <x v="44"/>
    <x v="2"/>
    <x v="11"/>
    <x v="2"/>
    <n v="3.1"/>
    <x v="0"/>
    <x v="1"/>
    <x v="0"/>
    <x v="0"/>
    <n v="36"/>
    <x v="3"/>
    <x v="1"/>
  </r>
  <r>
    <n v="329"/>
    <x v="39"/>
    <x v="0"/>
    <x v="7"/>
    <x v="2"/>
    <n v="50"/>
    <x v="20"/>
    <x v="2"/>
    <x v="22"/>
    <x v="3"/>
    <n v="2.8"/>
    <x v="0"/>
    <x v="1"/>
    <x v="0"/>
    <x v="0"/>
    <n v="9"/>
    <x v="2"/>
    <x v="1"/>
  </r>
  <r>
    <n v="330"/>
    <x v="27"/>
    <x v="0"/>
    <x v="20"/>
    <x v="0"/>
    <n v="31"/>
    <x v="22"/>
    <x v="1"/>
    <x v="3"/>
    <x v="2"/>
    <n v="2.9"/>
    <x v="0"/>
    <x v="4"/>
    <x v="0"/>
    <x v="0"/>
    <n v="34"/>
    <x v="4"/>
    <x v="5"/>
  </r>
  <r>
    <n v="331"/>
    <x v="5"/>
    <x v="0"/>
    <x v="1"/>
    <x v="0"/>
    <n v="51"/>
    <x v="25"/>
    <x v="2"/>
    <x v="19"/>
    <x v="0"/>
    <n v="3.7"/>
    <x v="0"/>
    <x v="0"/>
    <x v="0"/>
    <x v="0"/>
    <n v="43"/>
    <x v="0"/>
    <x v="4"/>
  </r>
  <r>
    <n v="332"/>
    <x v="18"/>
    <x v="0"/>
    <x v="5"/>
    <x v="0"/>
    <n v="98"/>
    <x v="20"/>
    <x v="0"/>
    <x v="19"/>
    <x v="3"/>
    <n v="3.3"/>
    <x v="0"/>
    <x v="5"/>
    <x v="0"/>
    <x v="0"/>
    <n v="46"/>
    <x v="3"/>
    <x v="3"/>
  </r>
  <r>
    <n v="333"/>
    <x v="1"/>
    <x v="0"/>
    <x v="5"/>
    <x v="0"/>
    <n v="86"/>
    <x v="14"/>
    <x v="2"/>
    <x v="1"/>
    <x v="0"/>
    <n v="2.8"/>
    <x v="0"/>
    <x v="4"/>
    <x v="0"/>
    <x v="0"/>
    <n v="5"/>
    <x v="2"/>
    <x v="5"/>
  </r>
  <r>
    <n v="334"/>
    <x v="31"/>
    <x v="0"/>
    <x v="1"/>
    <x v="0"/>
    <n v="64"/>
    <x v="29"/>
    <x v="2"/>
    <x v="11"/>
    <x v="0"/>
    <n v="4.5"/>
    <x v="0"/>
    <x v="3"/>
    <x v="0"/>
    <x v="0"/>
    <n v="15"/>
    <x v="4"/>
    <x v="4"/>
  </r>
  <r>
    <n v="335"/>
    <x v="38"/>
    <x v="0"/>
    <x v="0"/>
    <x v="0"/>
    <n v="46"/>
    <x v="23"/>
    <x v="2"/>
    <x v="12"/>
    <x v="3"/>
    <n v="2.6"/>
    <x v="0"/>
    <x v="2"/>
    <x v="0"/>
    <x v="0"/>
    <n v="30"/>
    <x v="2"/>
    <x v="2"/>
  </r>
  <r>
    <n v="336"/>
    <x v="30"/>
    <x v="0"/>
    <x v="1"/>
    <x v="0"/>
    <n v="85"/>
    <x v="4"/>
    <x v="0"/>
    <x v="1"/>
    <x v="1"/>
    <n v="3.7"/>
    <x v="0"/>
    <x v="3"/>
    <x v="0"/>
    <x v="0"/>
    <n v="44"/>
    <x v="0"/>
    <x v="6"/>
  </r>
  <r>
    <n v="337"/>
    <x v="24"/>
    <x v="0"/>
    <x v="19"/>
    <x v="3"/>
    <n v="81"/>
    <x v="3"/>
    <x v="1"/>
    <x v="20"/>
    <x v="3"/>
    <n v="4.4000000000000004"/>
    <x v="0"/>
    <x v="0"/>
    <x v="0"/>
    <x v="0"/>
    <n v="16"/>
    <x v="3"/>
    <x v="2"/>
  </r>
  <r>
    <n v="338"/>
    <x v="45"/>
    <x v="0"/>
    <x v="1"/>
    <x v="0"/>
    <n v="59"/>
    <x v="35"/>
    <x v="2"/>
    <x v="17"/>
    <x v="0"/>
    <n v="4.3"/>
    <x v="0"/>
    <x v="4"/>
    <x v="0"/>
    <x v="0"/>
    <n v="16"/>
    <x v="4"/>
    <x v="2"/>
  </r>
  <r>
    <n v="339"/>
    <x v="28"/>
    <x v="0"/>
    <x v="15"/>
    <x v="0"/>
    <n v="79"/>
    <x v="2"/>
    <x v="2"/>
    <x v="5"/>
    <x v="0"/>
    <n v="3.5"/>
    <x v="0"/>
    <x v="0"/>
    <x v="0"/>
    <x v="0"/>
    <n v="16"/>
    <x v="1"/>
    <x v="1"/>
  </r>
  <r>
    <n v="340"/>
    <x v="37"/>
    <x v="0"/>
    <x v="6"/>
    <x v="0"/>
    <n v="33"/>
    <x v="38"/>
    <x v="2"/>
    <x v="11"/>
    <x v="1"/>
    <n v="3.8"/>
    <x v="0"/>
    <x v="4"/>
    <x v="0"/>
    <x v="0"/>
    <n v="21"/>
    <x v="2"/>
    <x v="6"/>
  </r>
  <r>
    <n v="341"/>
    <x v="37"/>
    <x v="0"/>
    <x v="6"/>
    <x v="0"/>
    <n v="47"/>
    <x v="32"/>
    <x v="0"/>
    <x v="24"/>
    <x v="2"/>
    <n v="3.5"/>
    <x v="0"/>
    <x v="0"/>
    <x v="0"/>
    <x v="0"/>
    <n v="39"/>
    <x v="0"/>
    <x v="6"/>
  </r>
  <r>
    <n v="342"/>
    <x v="30"/>
    <x v="0"/>
    <x v="19"/>
    <x v="3"/>
    <n v="20"/>
    <x v="40"/>
    <x v="1"/>
    <x v="24"/>
    <x v="2"/>
    <n v="4.5999999999999996"/>
    <x v="0"/>
    <x v="5"/>
    <x v="0"/>
    <x v="0"/>
    <n v="40"/>
    <x v="5"/>
    <x v="4"/>
  </r>
  <r>
    <n v="343"/>
    <x v="14"/>
    <x v="0"/>
    <x v="7"/>
    <x v="2"/>
    <n v="36"/>
    <x v="0"/>
    <x v="2"/>
    <x v="8"/>
    <x v="1"/>
    <n v="2.6"/>
    <x v="0"/>
    <x v="2"/>
    <x v="0"/>
    <x v="0"/>
    <n v="48"/>
    <x v="2"/>
    <x v="6"/>
  </r>
  <r>
    <n v="344"/>
    <x v="7"/>
    <x v="0"/>
    <x v="3"/>
    <x v="1"/>
    <n v="39"/>
    <x v="43"/>
    <x v="2"/>
    <x v="7"/>
    <x v="2"/>
    <n v="4.4000000000000004"/>
    <x v="0"/>
    <x v="2"/>
    <x v="0"/>
    <x v="0"/>
    <n v="26"/>
    <x v="0"/>
    <x v="5"/>
  </r>
  <r>
    <n v="345"/>
    <x v="41"/>
    <x v="0"/>
    <x v="11"/>
    <x v="0"/>
    <n v="71"/>
    <x v="41"/>
    <x v="2"/>
    <x v="4"/>
    <x v="0"/>
    <n v="4"/>
    <x v="0"/>
    <x v="3"/>
    <x v="0"/>
    <x v="0"/>
    <n v="46"/>
    <x v="5"/>
    <x v="5"/>
  </r>
  <r>
    <n v="346"/>
    <x v="39"/>
    <x v="0"/>
    <x v="9"/>
    <x v="1"/>
    <n v="59"/>
    <x v="5"/>
    <x v="1"/>
    <x v="8"/>
    <x v="0"/>
    <n v="4.4000000000000004"/>
    <x v="0"/>
    <x v="2"/>
    <x v="0"/>
    <x v="0"/>
    <n v="27"/>
    <x v="4"/>
    <x v="2"/>
  </r>
  <r>
    <n v="347"/>
    <x v="34"/>
    <x v="0"/>
    <x v="2"/>
    <x v="0"/>
    <n v="50"/>
    <x v="35"/>
    <x v="0"/>
    <x v="10"/>
    <x v="1"/>
    <n v="4.7"/>
    <x v="0"/>
    <x v="2"/>
    <x v="0"/>
    <x v="0"/>
    <n v="5"/>
    <x v="1"/>
    <x v="1"/>
  </r>
  <r>
    <n v="348"/>
    <x v="24"/>
    <x v="0"/>
    <x v="3"/>
    <x v="1"/>
    <n v="41"/>
    <x v="4"/>
    <x v="0"/>
    <x v="16"/>
    <x v="3"/>
    <n v="3.9"/>
    <x v="0"/>
    <x v="5"/>
    <x v="0"/>
    <x v="0"/>
    <n v="43"/>
    <x v="3"/>
    <x v="0"/>
  </r>
  <r>
    <n v="349"/>
    <x v="19"/>
    <x v="0"/>
    <x v="0"/>
    <x v="0"/>
    <n v="59"/>
    <x v="36"/>
    <x v="2"/>
    <x v="19"/>
    <x v="3"/>
    <n v="2.7"/>
    <x v="0"/>
    <x v="1"/>
    <x v="0"/>
    <x v="0"/>
    <n v="17"/>
    <x v="3"/>
    <x v="0"/>
  </r>
  <r>
    <n v="350"/>
    <x v="43"/>
    <x v="0"/>
    <x v="19"/>
    <x v="3"/>
    <n v="87"/>
    <x v="28"/>
    <x v="2"/>
    <x v="14"/>
    <x v="0"/>
    <n v="3.7"/>
    <x v="0"/>
    <x v="4"/>
    <x v="0"/>
    <x v="0"/>
    <n v="3"/>
    <x v="4"/>
    <x v="4"/>
  </r>
  <r>
    <n v="351"/>
    <x v="32"/>
    <x v="0"/>
    <x v="1"/>
    <x v="0"/>
    <n v="68"/>
    <x v="0"/>
    <x v="2"/>
    <x v="10"/>
    <x v="1"/>
    <n v="2.6"/>
    <x v="0"/>
    <x v="4"/>
    <x v="0"/>
    <x v="0"/>
    <n v="47"/>
    <x v="4"/>
    <x v="0"/>
  </r>
  <r>
    <n v="352"/>
    <x v="48"/>
    <x v="0"/>
    <x v="11"/>
    <x v="0"/>
    <n v="90"/>
    <x v="14"/>
    <x v="2"/>
    <x v="11"/>
    <x v="0"/>
    <n v="3.9"/>
    <x v="0"/>
    <x v="3"/>
    <x v="0"/>
    <x v="0"/>
    <n v="24"/>
    <x v="5"/>
    <x v="4"/>
  </r>
  <r>
    <n v="353"/>
    <x v="7"/>
    <x v="0"/>
    <x v="2"/>
    <x v="0"/>
    <n v="71"/>
    <x v="21"/>
    <x v="3"/>
    <x v="22"/>
    <x v="3"/>
    <n v="4.9000000000000004"/>
    <x v="0"/>
    <x v="2"/>
    <x v="0"/>
    <x v="0"/>
    <n v="12"/>
    <x v="1"/>
    <x v="6"/>
  </r>
  <r>
    <n v="354"/>
    <x v="6"/>
    <x v="0"/>
    <x v="4"/>
    <x v="1"/>
    <n v="64"/>
    <x v="9"/>
    <x v="0"/>
    <x v="22"/>
    <x v="3"/>
    <n v="4.0999999999999996"/>
    <x v="0"/>
    <x v="5"/>
    <x v="0"/>
    <x v="0"/>
    <n v="35"/>
    <x v="5"/>
    <x v="5"/>
  </r>
  <r>
    <n v="355"/>
    <x v="44"/>
    <x v="0"/>
    <x v="16"/>
    <x v="3"/>
    <n v="76"/>
    <x v="38"/>
    <x v="1"/>
    <x v="8"/>
    <x v="3"/>
    <n v="3"/>
    <x v="0"/>
    <x v="1"/>
    <x v="0"/>
    <x v="0"/>
    <n v="42"/>
    <x v="0"/>
    <x v="1"/>
  </r>
  <r>
    <n v="356"/>
    <x v="43"/>
    <x v="0"/>
    <x v="16"/>
    <x v="3"/>
    <n v="42"/>
    <x v="4"/>
    <x v="3"/>
    <x v="23"/>
    <x v="3"/>
    <n v="4.0999999999999996"/>
    <x v="0"/>
    <x v="4"/>
    <x v="0"/>
    <x v="0"/>
    <n v="1"/>
    <x v="3"/>
    <x v="6"/>
  </r>
  <r>
    <n v="357"/>
    <x v="19"/>
    <x v="0"/>
    <x v="13"/>
    <x v="0"/>
    <n v="80"/>
    <x v="22"/>
    <x v="0"/>
    <x v="13"/>
    <x v="1"/>
    <n v="3.8"/>
    <x v="0"/>
    <x v="3"/>
    <x v="0"/>
    <x v="0"/>
    <n v="27"/>
    <x v="1"/>
    <x v="1"/>
  </r>
  <r>
    <n v="358"/>
    <x v="20"/>
    <x v="0"/>
    <x v="22"/>
    <x v="3"/>
    <n v="56"/>
    <x v="10"/>
    <x v="2"/>
    <x v="8"/>
    <x v="1"/>
    <n v="4"/>
    <x v="0"/>
    <x v="3"/>
    <x v="0"/>
    <x v="0"/>
    <n v="16"/>
    <x v="2"/>
    <x v="4"/>
  </r>
  <r>
    <n v="359"/>
    <x v="39"/>
    <x v="0"/>
    <x v="19"/>
    <x v="3"/>
    <n v="25"/>
    <x v="46"/>
    <x v="3"/>
    <x v="23"/>
    <x v="2"/>
    <n v="3.6"/>
    <x v="0"/>
    <x v="0"/>
    <x v="0"/>
    <x v="0"/>
    <n v="36"/>
    <x v="2"/>
    <x v="6"/>
  </r>
  <r>
    <n v="360"/>
    <x v="18"/>
    <x v="0"/>
    <x v="4"/>
    <x v="1"/>
    <n v="74"/>
    <x v="42"/>
    <x v="2"/>
    <x v="8"/>
    <x v="0"/>
    <n v="3"/>
    <x v="0"/>
    <x v="5"/>
    <x v="0"/>
    <x v="0"/>
    <n v="30"/>
    <x v="2"/>
    <x v="6"/>
  </r>
  <r>
    <n v="361"/>
    <x v="47"/>
    <x v="0"/>
    <x v="13"/>
    <x v="0"/>
    <n v="30"/>
    <x v="3"/>
    <x v="2"/>
    <x v="11"/>
    <x v="2"/>
    <n v="3"/>
    <x v="0"/>
    <x v="3"/>
    <x v="0"/>
    <x v="0"/>
    <n v="18"/>
    <x v="5"/>
    <x v="0"/>
  </r>
  <r>
    <n v="362"/>
    <x v="13"/>
    <x v="0"/>
    <x v="17"/>
    <x v="0"/>
    <n v="96"/>
    <x v="22"/>
    <x v="2"/>
    <x v="3"/>
    <x v="1"/>
    <n v="2.6"/>
    <x v="0"/>
    <x v="1"/>
    <x v="0"/>
    <x v="0"/>
    <n v="45"/>
    <x v="1"/>
    <x v="2"/>
  </r>
  <r>
    <n v="363"/>
    <x v="10"/>
    <x v="0"/>
    <x v="4"/>
    <x v="1"/>
    <n v="64"/>
    <x v="21"/>
    <x v="2"/>
    <x v="4"/>
    <x v="3"/>
    <n v="3.4"/>
    <x v="0"/>
    <x v="1"/>
    <x v="0"/>
    <x v="0"/>
    <n v="1"/>
    <x v="0"/>
    <x v="0"/>
  </r>
  <r>
    <n v="364"/>
    <x v="0"/>
    <x v="0"/>
    <x v="6"/>
    <x v="0"/>
    <n v="88"/>
    <x v="20"/>
    <x v="0"/>
    <x v="22"/>
    <x v="0"/>
    <n v="3.1"/>
    <x v="0"/>
    <x v="1"/>
    <x v="0"/>
    <x v="0"/>
    <n v="42"/>
    <x v="4"/>
    <x v="0"/>
  </r>
  <r>
    <n v="365"/>
    <x v="46"/>
    <x v="0"/>
    <x v="9"/>
    <x v="1"/>
    <n v="88"/>
    <x v="25"/>
    <x v="0"/>
    <x v="4"/>
    <x v="2"/>
    <n v="3"/>
    <x v="0"/>
    <x v="1"/>
    <x v="0"/>
    <x v="0"/>
    <n v="7"/>
    <x v="0"/>
    <x v="6"/>
  </r>
  <r>
    <n v="366"/>
    <x v="0"/>
    <x v="0"/>
    <x v="24"/>
    <x v="3"/>
    <n v="88"/>
    <x v="8"/>
    <x v="3"/>
    <x v="0"/>
    <x v="2"/>
    <n v="3.7"/>
    <x v="0"/>
    <x v="3"/>
    <x v="0"/>
    <x v="0"/>
    <n v="50"/>
    <x v="3"/>
    <x v="3"/>
  </r>
  <r>
    <n v="367"/>
    <x v="14"/>
    <x v="0"/>
    <x v="20"/>
    <x v="0"/>
    <n v="36"/>
    <x v="43"/>
    <x v="2"/>
    <x v="2"/>
    <x v="1"/>
    <n v="3.5"/>
    <x v="0"/>
    <x v="5"/>
    <x v="0"/>
    <x v="0"/>
    <n v="37"/>
    <x v="0"/>
    <x v="0"/>
  </r>
  <r>
    <n v="368"/>
    <x v="16"/>
    <x v="0"/>
    <x v="10"/>
    <x v="0"/>
    <n v="40"/>
    <x v="30"/>
    <x v="3"/>
    <x v="17"/>
    <x v="1"/>
    <n v="2.8"/>
    <x v="0"/>
    <x v="5"/>
    <x v="0"/>
    <x v="0"/>
    <n v="18"/>
    <x v="4"/>
    <x v="5"/>
  </r>
  <r>
    <n v="369"/>
    <x v="41"/>
    <x v="0"/>
    <x v="8"/>
    <x v="3"/>
    <n v="39"/>
    <x v="19"/>
    <x v="2"/>
    <x v="4"/>
    <x v="1"/>
    <n v="4.5"/>
    <x v="0"/>
    <x v="3"/>
    <x v="0"/>
    <x v="0"/>
    <n v="29"/>
    <x v="1"/>
    <x v="5"/>
  </r>
  <r>
    <n v="370"/>
    <x v="21"/>
    <x v="0"/>
    <x v="22"/>
    <x v="3"/>
    <n v="40"/>
    <x v="48"/>
    <x v="2"/>
    <x v="5"/>
    <x v="2"/>
    <n v="3.3"/>
    <x v="0"/>
    <x v="5"/>
    <x v="0"/>
    <x v="0"/>
    <n v="45"/>
    <x v="3"/>
    <x v="3"/>
  </r>
  <r>
    <n v="371"/>
    <x v="35"/>
    <x v="0"/>
    <x v="18"/>
    <x v="3"/>
    <n v="34"/>
    <x v="4"/>
    <x v="2"/>
    <x v="8"/>
    <x v="0"/>
    <n v="3.4"/>
    <x v="0"/>
    <x v="0"/>
    <x v="0"/>
    <x v="0"/>
    <n v="13"/>
    <x v="3"/>
    <x v="1"/>
  </r>
  <r>
    <n v="372"/>
    <x v="7"/>
    <x v="0"/>
    <x v="4"/>
    <x v="1"/>
    <n v="83"/>
    <x v="17"/>
    <x v="1"/>
    <x v="6"/>
    <x v="0"/>
    <n v="3.2"/>
    <x v="0"/>
    <x v="4"/>
    <x v="0"/>
    <x v="0"/>
    <n v="47"/>
    <x v="3"/>
    <x v="5"/>
  </r>
  <r>
    <n v="373"/>
    <x v="41"/>
    <x v="0"/>
    <x v="1"/>
    <x v="0"/>
    <n v="85"/>
    <x v="38"/>
    <x v="0"/>
    <x v="20"/>
    <x v="2"/>
    <n v="3.7"/>
    <x v="0"/>
    <x v="3"/>
    <x v="0"/>
    <x v="0"/>
    <n v="7"/>
    <x v="5"/>
    <x v="1"/>
  </r>
  <r>
    <n v="374"/>
    <x v="51"/>
    <x v="0"/>
    <x v="7"/>
    <x v="2"/>
    <n v="27"/>
    <x v="25"/>
    <x v="0"/>
    <x v="3"/>
    <x v="2"/>
    <n v="4.5999999999999996"/>
    <x v="0"/>
    <x v="0"/>
    <x v="0"/>
    <x v="0"/>
    <n v="11"/>
    <x v="0"/>
    <x v="4"/>
  </r>
  <r>
    <n v="375"/>
    <x v="28"/>
    <x v="0"/>
    <x v="16"/>
    <x v="3"/>
    <n v="78"/>
    <x v="31"/>
    <x v="1"/>
    <x v="7"/>
    <x v="1"/>
    <n v="5"/>
    <x v="0"/>
    <x v="5"/>
    <x v="0"/>
    <x v="0"/>
    <n v="39"/>
    <x v="4"/>
    <x v="5"/>
  </r>
  <r>
    <n v="376"/>
    <x v="35"/>
    <x v="0"/>
    <x v="12"/>
    <x v="3"/>
    <n v="32"/>
    <x v="19"/>
    <x v="2"/>
    <x v="8"/>
    <x v="2"/>
    <n v="4.4000000000000004"/>
    <x v="0"/>
    <x v="3"/>
    <x v="0"/>
    <x v="0"/>
    <n v="6"/>
    <x v="5"/>
    <x v="3"/>
  </r>
  <r>
    <n v="377"/>
    <x v="47"/>
    <x v="0"/>
    <x v="9"/>
    <x v="1"/>
    <n v="51"/>
    <x v="36"/>
    <x v="1"/>
    <x v="0"/>
    <x v="3"/>
    <n v="4.9000000000000004"/>
    <x v="0"/>
    <x v="0"/>
    <x v="0"/>
    <x v="0"/>
    <n v="2"/>
    <x v="0"/>
    <x v="4"/>
  </r>
  <r>
    <n v="378"/>
    <x v="6"/>
    <x v="0"/>
    <x v="18"/>
    <x v="3"/>
    <n v="32"/>
    <x v="1"/>
    <x v="2"/>
    <x v="5"/>
    <x v="1"/>
    <n v="4.0999999999999996"/>
    <x v="0"/>
    <x v="3"/>
    <x v="0"/>
    <x v="0"/>
    <n v="39"/>
    <x v="2"/>
    <x v="6"/>
  </r>
  <r>
    <n v="379"/>
    <x v="22"/>
    <x v="0"/>
    <x v="10"/>
    <x v="0"/>
    <n v="62"/>
    <x v="22"/>
    <x v="0"/>
    <x v="20"/>
    <x v="0"/>
    <n v="4.9000000000000004"/>
    <x v="0"/>
    <x v="2"/>
    <x v="0"/>
    <x v="0"/>
    <n v="23"/>
    <x v="2"/>
    <x v="5"/>
  </r>
  <r>
    <n v="380"/>
    <x v="45"/>
    <x v="0"/>
    <x v="17"/>
    <x v="0"/>
    <n v="29"/>
    <x v="6"/>
    <x v="1"/>
    <x v="23"/>
    <x v="3"/>
    <n v="4.7"/>
    <x v="0"/>
    <x v="4"/>
    <x v="0"/>
    <x v="0"/>
    <n v="46"/>
    <x v="5"/>
    <x v="4"/>
  </r>
  <r>
    <n v="381"/>
    <x v="31"/>
    <x v="0"/>
    <x v="21"/>
    <x v="3"/>
    <n v="69"/>
    <x v="13"/>
    <x v="3"/>
    <x v="19"/>
    <x v="3"/>
    <n v="3"/>
    <x v="0"/>
    <x v="5"/>
    <x v="0"/>
    <x v="0"/>
    <n v="19"/>
    <x v="4"/>
    <x v="1"/>
  </r>
  <r>
    <n v="382"/>
    <x v="17"/>
    <x v="0"/>
    <x v="16"/>
    <x v="3"/>
    <n v="25"/>
    <x v="1"/>
    <x v="0"/>
    <x v="12"/>
    <x v="0"/>
    <n v="3.4"/>
    <x v="0"/>
    <x v="5"/>
    <x v="0"/>
    <x v="0"/>
    <n v="3"/>
    <x v="2"/>
    <x v="6"/>
  </r>
  <r>
    <n v="383"/>
    <x v="48"/>
    <x v="0"/>
    <x v="2"/>
    <x v="0"/>
    <n v="76"/>
    <x v="18"/>
    <x v="2"/>
    <x v="15"/>
    <x v="0"/>
    <n v="3.2"/>
    <x v="0"/>
    <x v="5"/>
    <x v="0"/>
    <x v="0"/>
    <n v="47"/>
    <x v="3"/>
    <x v="3"/>
  </r>
  <r>
    <n v="384"/>
    <x v="2"/>
    <x v="0"/>
    <x v="12"/>
    <x v="3"/>
    <n v="77"/>
    <x v="8"/>
    <x v="1"/>
    <x v="23"/>
    <x v="3"/>
    <n v="2.9"/>
    <x v="0"/>
    <x v="3"/>
    <x v="0"/>
    <x v="0"/>
    <n v="6"/>
    <x v="3"/>
    <x v="3"/>
  </r>
  <r>
    <n v="385"/>
    <x v="27"/>
    <x v="0"/>
    <x v="1"/>
    <x v="0"/>
    <n v="33"/>
    <x v="18"/>
    <x v="2"/>
    <x v="19"/>
    <x v="3"/>
    <n v="4.5"/>
    <x v="0"/>
    <x v="4"/>
    <x v="0"/>
    <x v="0"/>
    <n v="6"/>
    <x v="0"/>
    <x v="2"/>
  </r>
  <r>
    <n v="386"/>
    <x v="29"/>
    <x v="0"/>
    <x v="6"/>
    <x v="0"/>
    <n v="93"/>
    <x v="8"/>
    <x v="1"/>
    <x v="22"/>
    <x v="3"/>
    <n v="2.7"/>
    <x v="0"/>
    <x v="2"/>
    <x v="0"/>
    <x v="0"/>
    <n v="12"/>
    <x v="2"/>
    <x v="4"/>
  </r>
  <r>
    <n v="387"/>
    <x v="14"/>
    <x v="0"/>
    <x v="16"/>
    <x v="3"/>
    <n v="39"/>
    <x v="7"/>
    <x v="0"/>
    <x v="18"/>
    <x v="1"/>
    <n v="3.4"/>
    <x v="0"/>
    <x v="0"/>
    <x v="0"/>
    <x v="0"/>
    <n v="40"/>
    <x v="3"/>
    <x v="3"/>
  </r>
  <r>
    <n v="388"/>
    <x v="4"/>
    <x v="0"/>
    <x v="7"/>
    <x v="2"/>
    <n v="93"/>
    <x v="42"/>
    <x v="0"/>
    <x v="5"/>
    <x v="2"/>
    <n v="4.5999999999999996"/>
    <x v="0"/>
    <x v="5"/>
    <x v="0"/>
    <x v="0"/>
    <n v="38"/>
    <x v="3"/>
    <x v="0"/>
  </r>
  <r>
    <n v="389"/>
    <x v="40"/>
    <x v="0"/>
    <x v="8"/>
    <x v="3"/>
    <n v="82"/>
    <x v="47"/>
    <x v="2"/>
    <x v="20"/>
    <x v="2"/>
    <n v="2.7"/>
    <x v="0"/>
    <x v="5"/>
    <x v="0"/>
    <x v="0"/>
    <n v="10"/>
    <x v="3"/>
    <x v="3"/>
  </r>
  <r>
    <n v="390"/>
    <x v="7"/>
    <x v="0"/>
    <x v="23"/>
    <x v="1"/>
    <n v="42"/>
    <x v="41"/>
    <x v="0"/>
    <x v="7"/>
    <x v="1"/>
    <n v="4.2"/>
    <x v="0"/>
    <x v="3"/>
    <x v="0"/>
    <x v="0"/>
    <n v="28"/>
    <x v="4"/>
    <x v="5"/>
  </r>
  <r>
    <n v="391"/>
    <x v="15"/>
    <x v="0"/>
    <x v="24"/>
    <x v="3"/>
    <n v="71"/>
    <x v="27"/>
    <x v="2"/>
    <x v="21"/>
    <x v="0"/>
    <n v="3.2"/>
    <x v="0"/>
    <x v="4"/>
    <x v="0"/>
    <x v="0"/>
    <n v="19"/>
    <x v="3"/>
    <x v="2"/>
  </r>
  <r>
    <n v="392"/>
    <x v="43"/>
    <x v="0"/>
    <x v="1"/>
    <x v="0"/>
    <n v="86"/>
    <x v="46"/>
    <x v="0"/>
    <x v="0"/>
    <x v="1"/>
    <n v="4.8"/>
    <x v="0"/>
    <x v="3"/>
    <x v="0"/>
    <x v="0"/>
    <n v="25"/>
    <x v="1"/>
    <x v="0"/>
  </r>
  <r>
    <n v="393"/>
    <x v="8"/>
    <x v="0"/>
    <x v="17"/>
    <x v="0"/>
    <n v="82"/>
    <x v="37"/>
    <x v="3"/>
    <x v="13"/>
    <x v="1"/>
    <n v="3.3"/>
    <x v="0"/>
    <x v="2"/>
    <x v="0"/>
    <x v="0"/>
    <n v="38"/>
    <x v="2"/>
    <x v="2"/>
  </r>
  <r>
    <n v="394"/>
    <x v="23"/>
    <x v="0"/>
    <x v="9"/>
    <x v="1"/>
    <n v="65"/>
    <x v="34"/>
    <x v="0"/>
    <x v="1"/>
    <x v="3"/>
    <n v="4.2"/>
    <x v="0"/>
    <x v="3"/>
    <x v="0"/>
    <x v="0"/>
    <n v="6"/>
    <x v="3"/>
    <x v="0"/>
  </r>
  <r>
    <n v="395"/>
    <x v="49"/>
    <x v="0"/>
    <x v="18"/>
    <x v="3"/>
    <n v="29"/>
    <x v="25"/>
    <x v="2"/>
    <x v="19"/>
    <x v="1"/>
    <n v="4.8"/>
    <x v="0"/>
    <x v="5"/>
    <x v="0"/>
    <x v="0"/>
    <n v="7"/>
    <x v="5"/>
    <x v="4"/>
  </r>
  <r>
    <n v="396"/>
    <x v="43"/>
    <x v="0"/>
    <x v="4"/>
    <x v="1"/>
    <n v="65"/>
    <x v="3"/>
    <x v="0"/>
    <x v="18"/>
    <x v="0"/>
    <n v="4.9000000000000004"/>
    <x v="0"/>
    <x v="5"/>
    <x v="0"/>
    <x v="0"/>
    <n v="2"/>
    <x v="3"/>
    <x v="2"/>
  </r>
  <r>
    <n v="397"/>
    <x v="5"/>
    <x v="0"/>
    <x v="10"/>
    <x v="0"/>
    <n v="88"/>
    <x v="36"/>
    <x v="1"/>
    <x v="13"/>
    <x v="3"/>
    <n v="3.9"/>
    <x v="0"/>
    <x v="3"/>
    <x v="0"/>
    <x v="0"/>
    <n v="24"/>
    <x v="4"/>
    <x v="2"/>
  </r>
  <r>
    <n v="398"/>
    <x v="40"/>
    <x v="0"/>
    <x v="22"/>
    <x v="3"/>
    <n v="46"/>
    <x v="16"/>
    <x v="2"/>
    <x v="21"/>
    <x v="3"/>
    <n v="3"/>
    <x v="0"/>
    <x v="1"/>
    <x v="0"/>
    <x v="0"/>
    <n v="26"/>
    <x v="1"/>
    <x v="2"/>
  </r>
  <r>
    <n v="399"/>
    <x v="30"/>
    <x v="0"/>
    <x v="23"/>
    <x v="1"/>
    <n v="67"/>
    <x v="6"/>
    <x v="1"/>
    <x v="5"/>
    <x v="0"/>
    <n v="4.5999999999999996"/>
    <x v="0"/>
    <x v="1"/>
    <x v="0"/>
    <x v="0"/>
    <n v="25"/>
    <x v="5"/>
    <x v="6"/>
  </r>
  <r>
    <n v="400"/>
    <x v="52"/>
    <x v="0"/>
    <x v="18"/>
    <x v="3"/>
    <n v="35"/>
    <x v="37"/>
    <x v="0"/>
    <x v="24"/>
    <x v="3"/>
    <n v="3.5"/>
    <x v="0"/>
    <x v="4"/>
    <x v="0"/>
    <x v="0"/>
    <n v="10"/>
    <x v="5"/>
    <x v="5"/>
  </r>
  <r>
    <n v="401"/>
    <x v="31"/>
    <x v="0"/>
    <x v="23"/>
    <x v="1"/>
    <n v="66"/>
    <x v="40"/>
    <x v="2"/>
    <x v="14"/>
    <x v="0"/>
    <n v="4.8"/>
    <x v="0"/>
    <x v="1"/>
    <x v="0"/>
    <x v="0"/>
    <n v="14"/>
    <x v="3"/>
    <x v="0"/>
  </r>
  <r>
    <n v="402"/>
    <x v="49"/>
    <x v="0"/>
    <x v="17"/>
    <x v="0"/>
    <n v="91"/>
    <x v="19"/>
    <x v="0"/>
    <x v="20"/>
    <x v="3"/>
    <n v="4.8"/>
    <x v="0"/>
    <x v="3"/>
    <x v="0"/>
    <x v="0"/>
    <n v="21"/>
    <x v="1"/>
    <x v="3"/>
  </r>
  <r>
    <n v="403"/>
    <x v="18"/>
    <x v="0"/>
    <x v="21"/>
    <x v="3"/>
    <n v="78"/>
    <x v="18"/>
    <x v="0"/>
    <x v="17"/>
    <x v="3"/>
    <n v="3"/>
    <x v="0"/>
    <x v="0"/>
    <x v="0"/>
    <x v="0"/>
    <n v="26"/>
    <x v="3"/>
    <x v="5"/>
  </r>
  <r>
    <n v="404"/>
    <x v="1"/>
    <x v="0"/>
    <x v="4"/>
    <x v="1"/>
    <n v="45"/>
    <x v="22"/>
    <x v="2"/>
    <x v="20"/>
    <x v="0"/>
    <n v="4.5"/>
    <x v="0"/>
    <x v="2"/>
    <x v="0"/>
    <x v="0"/>
    <n v="12"/>
    <x v="4"/>
    <x v="2"/>
  </r>
  <r>
    <n v="405"/>
    <x v="25"/>
    <x v="0"/>
    <x v="17"/>
    <x v="0"/>
    <n v="93"/>
    <x v="12"/>
    <x v="2"/>
    <x v="21"/>
    <x v="1"/>
    <n v="4.8"/>
    <x v="0"/>
    <x v="5"/>
    <x v="0"/>
    <x v="0"/>
    <n v="11"/>
    <x v="2"/>
    <x v="5"/>
  </r>
  <r>
    <n v="406"/>
    <x v="38"/>
    <x v="0"/>
    <x v="2"/>
    <x v="0"/>
    <n v="74"/>
    <x v="36"/>
    <x v="1"/>
    <x v="5"/>
    <x v="2"/>
    <n v="3.8"/>
    <x v="0"/>
    <x v="3"/>
    <x v="0"/>
    <x v="0"/>
    <n v="15"/>
    <x v="1"/>
    <x v="2"/>
  </r>
  <r>
    <n v="407"/>
    <x v="16"/>
    <x v="0"/>
    <x v="24"/>
    <x v="3"/>
    <n v="55"/>
    <x v="33"/>
    <x v="2"/>
    <x v="15"/>
    <x v="1"/>
    <n v="4.5999999999999996"/>
    <x v="0"/>
    <x v="0"/>
    <x v="0"/>
    <x v="0"/>
    <n v="13"/>
    <x v="1"/>
    <x v="5"/>
  </r>
  <r>
    <n v="408"/>
    <x v="4"/>
    <x v="0"/>
    <x v="15"/>
    <x v="0"/>
    <n v="76"/>
    <x v="17"/>
    <x v="3"/>
    <x v="11"/>
    <x v="1"/>
    <n v="3.1"/>
    <x v="0"/>
    <x v="2"/>
    <x v="0"/>
    <x v="0"/>
    <n v="5"/>
    <x v="2"/>
    <x v="4"/>
  </r>
  <r>
    <n v="409"/>
    <x v="50"/>
    <x v="0"/>
    <x v="4"/>
    <x v="1"/>
    <n v="66"/>
    <x v="15"/>
    <x v="0"/>
    <x v="3"/>
    <x v="1"/>
    <n v="3.4"/>
    <x v="0"/>
    <x v="0"/>
    <x v="0"/>
    <x v="0"/>
    <n v="36"/>
    <x v="1"/>
    <x v="0"/>
  </r>
  <r>
    <n v="410"/>
    <x v="25"/>
    <x v="0"/>
    <x v="6"/>
    <x v="0"/>
    <n v="51"/>
    <x v="46"/>
    <x v="2"/>
    <x v="18"/>
    <x v="0"/>
    <n v="3.3"/>
    <x v="0"/>
    <x v="4"/>
    <x v="0"/>
    <x v="0"/>
    <n v="32"/>
    <x v="4"/>
    <x v="5"/>
  </r>
  <r>
    <n v="411"/>
    <x v="26"/>
    <x v="0"/>
    <x v="1"/>
    <x v="0"/>
    <n v="26"/>
    <x v="41"/>
    <x v="0"/>
    <x v="12"/>
    <x v="1"/>
    <n v="4.8"/>
    <x v="0"/>
    <x v="4"/>
    <x v="0"/>
    <x v="0"/>
    <n v="1"/>
    <x v="2"/>
    <x v="3"/>
  </r>
  <r>
    <n v="412"/>
    <x v="35"/>
    <x v="0"/>
    <x v="2"/>
    <x v="0"/>
    <n v="29"/>
    <x v="49"/>
    <x v="2"/>
    <x v="21"/>
    <x v="2"/>
    <n v="2.8"/>
    <x v="0"/>
    <x v="0"/>
    <x v="0"/>
    <x v="0"/>
    <n v="15"/>
    <x v="3"/>
    <x v="2"/>
  </r>
  <r>
    <n v="413"/>
    <x v="41"/>
    <x v="0"/>
    <x v="14"/>
    <x v="2"/>
    <n v="74"/>
    <x v="1"/>
    <x v="2"/>
    <x v="22"/>
    <x v="2"/>
    <n v="3.1"/>
    <x v="0"/>
    <x v="5"/>
    <x v="0"/>
    <x v="0"/>
    <n v="3"/>
    <x v="4"/>
    <x v="1"/>
  </r>
  <r>
    <n v="414"/>
    <x v="27"/>
    <x v="0"/>
    <x v="16"/>
    <x v="3"/>
    <n v="99"/>
    <x v="22"/>
    <x v="1"/>
    <x v="3"/>
    <x v="2"/>
    <n v="4.5999999999999996"/>
    <x v="0"/>
    <x v="1"/>
    <x v="0"/>
    <x v="0"/>
    <n v="48"/>
    <x v="1"/>
    <x v="5"/>
  </r>
  <r>
    <n v="415"/>
    <x v="26"/>
    <x v="0"/>
    <x v="21"/>
    <x v="3"/>
    <n v="88"/>
    <x v="5"/>
    <x v="0"/>
    <x v="10"/>
    <x v="0"/>
    <n v="2.6"/>
    <x v="0"/>
    <x v="5"/>
    <x v="0"/>
    <x v="0"/>
    <n v="30"/>
    <x v="5"/>
    <x v="1"/>
  </r>
  <r>
    <n v="416"/>
    <x v="29"/>
    <x v="0"/>
    <x v="7"/>
    <x v="2"/>
    <n v="31"/>
    <x v="39"/>
    <x v="2"/>
    <x v="12"/>
    <x v="0"/>
    <n v="2.6"/>
    <x v="0"/>
    <x v="0"/>
    <x v="0"/>
    <x v="0"/>
    <n v="40"/>
    <x v="4"/>
    <x v="5"/>
  </r>
  <r>
    <n v="417"/>
    <x v="24"/>
    <x v="0"/>
    <x v="22"/>
    <x v="3"/>
    <n v="55"/>
    <x v="4"/>
    <x v="0"/>
    <x v="8"/>
    <x v="1"/>
    <n v="3.8"/>
    <x v="0"/>
    <x v="1"/>
    <x v="0"/>
    <x v="0"/>
    <n v="24"/>
    <x v="4"/>
    <x v="0"/>
  </r>
  <r>
    <n v="418"/>
    <x v="51"/>
    <x v="0"/>
    <x v="3"/>
    <x v="1"/>
    <n v="81"/>
    <x v="16"/>
    <x v="0"/>
    <x v="19"/>
    <x v="3"/>
    <n v="4.5"/>
    <x v="0"/>
    <x v="1"/>
    <x v="0"/>
    <x v="0"/>
    <n v="48"/>
    <x v="5"/>
    <x v="3"/>
  </r>
  <r>
    <n v="419"/>
    <x v="20"/>
    <x v="0"/>
    <x v="1"/>
    <x v="0"/>
    <n v="73"/>
    <x v="26"/>
    <x v="0"/>
    <x v="7"/>
    <x v="1"/>
    <n v="3"/>
    <x v="0"/>
    <x v="3"/>
    <x v="0"/>
    <x v="0"/>
    <n v="27"/>
    <x v="0"/>
    <x v="4"/>
  </r>
  <r>
    <n v="420"/>
    <x v="10"/>
    <x v="0"/>
    <x v="6"/>
    <x v="0"/>
    <n v="91"/>
    <x v="40"/>
    <x v="1"/>
    <x v="11"/>
    <x v="0"/>
    <n v="3.5"/>
    <x v="0"/>
    <x v="1"/>
    <x v="0"/>
    <x v="0"/>
    <n v="14"/>
    <x v="2"/>
    <x v="6"/>
  </r>
  <r>
    <n v="421"/>
    <x v="45"/>
    <x v="0"/>
    <x v="20"/>
    <x v="0"/>
    <n v="54"/>
    <x v="17"/>
    <x v="1"/>
    <x v="15"/>
    <x v="1"/>
    <n v="3.8"/>
    <x v="0"/>
    <x v="1"/>
    <x v="0"/>
    <x v="0"/>
    <n v="18"/>
    <x v="5"/>
    <x v="4"/>
  </r>
  <r>
    <n v="422"/>
    <x v="21"/>
    <x v="0"/>
    <x v="5"/>
    <x v="0"/>
    <n v="40"/>
    <x v="0"/>
    <x v="2"/>
    <x v="10"/>
    <x v="0"/>
    <n v="3.5"/>
    <x v="0"/>
    <x v="3"/>
    <x v="0"/>
    <x v="0"/>
    <n v="48"/>
    <x v="1"/>
    <x v="4"/>
  </r>
  <r>
    <n v="423"/>
    <x v="36"/>
    <x v="0"/>
    <x v="13"/>
    <x v="0"/>
    <n v="59"/>
    <x v="46"/>
    <x v="2"/>
    <x v="7"/>
    <x v="3"/>
    <n v="3.1"/>
    <x v="0"/>
    <x v="5"/>
    <x v="0"/>
    <x v="0"/>
    <n v="32"/>
    <x v="5"/>
    <x v="2"/>
  </r>
  <r>
    <n v="424"/>
    <x v="5"/>
    <x v="0"/>
    <x v="18"/>
    <x v="3"/>
    <n v="26"/>
    <x v="14"/>
    <x v="0"/>
    <x v="11"/>
    <x v="1"/>
    <n v="3"/>
    <x v="0"/>
    <x v="5"/>
    <x v="0"/>
    <x v="0"/>
    <n v="21"/>
    <x v="2"/>
    <x v="4"/>
  </r>
  <r>
    <n v="425"/>
    <x v="17"/>
    <x v="0"/>
    <x v="1"/>
    <x v="0"/>
    <n v="23"/>
    <x v="26"/>
    <x v="2"/>
    <x v="9"/>
    <x v="0"/>
    <n v="4.3"/>
    <x v="0"/>
    <x v="3"/>
    <x v="0"/>
    <x v="0"/>
    <n v="42"/>
    <x v="3"/>
    <x v="0"/>
  </r>
  <r>
    <n v="426"/>
    <x v="37"/>
    <x v="0"/>
    <x v="2"/>
    <x v="0"/>
    <n v="87"/>
    <x v="25"/>
    <x v="1"/>
    <x v="11"/>
    <x v="0"/>
    <n v="3.3"/>
    <x v="0"/>
    <x v="5"/>
    <x v="0"/>
    <x v="0"/>
    <n v="4"/>
    <x v="2"/>
    <x v="3"/>
  </r>
  <r>
    <n v="427"/>
    <x v="49"/>
    <x v="0"/>
    <x v="13"/>
    <x v="0"/>
    <n v="71"/>
    <x v="7"/>
    <x v="2"/>
    <x v="10"/>
    <x v="0"/>
    <n v="4.7"/>
    <x v="0"/>
    <x v="0"/>
    <x v="0"/>
    <x v="0"/>
    <n v="19"/>
    <x v="2"/>
    <x v="3"/>
  </r>
  <r>
    <n v="428"/>
    <x v="44"/>
    <x v="0"/>
    <x v="21"/>
    <x v="3"/>
    <n v="91"/>
    <x v="26"/>
    <x v="0"/>
    <x v="13"/>
    <x v="0"/>
    <n v="4.5"/>
    <x v="0"/>
    <x v="5"/>
    <x v="0"/>
    <x v="0"/>
    <n v="6"/>
    <x v="2"/>
    <x v="3"/>
  </r>
  <r>
    <n v="429"/>
    <x v="3"/>
    <x v="0"/>
    <x v="7"/>
    <x v="2"/>
    <n v="64"/>
    <x v="5"/>
    <x v="3"/>
    <x v="9"/>
    <x v="0"/>
    <n v="2.9"/>
    <x v="0"/>
    <x v="1"/>
    <x v="0"/>
    <x v="0"/>
    <n v="2"/>
    <x v="5"/>
    <x v="0"/>
  </r>
  <r>
    <n v="430"/>
    <x v="32"/>
    <x v="0"/>
    <x v="3"/>
    <x v="1"/>
    <n v="94"/>
    <x v="47"/>
    <x v="2"/>
    <x v="9"/>
    <x v="0"/>
    <n v="4.0999999999999996"/>
    <x v="0"/>
    <x v="4"/>
    <x v="0"/>
    <x v="0"/>
    <n v="21"/>
    <x v="1"/>
    <x v="0"/>
  </r>
  <r>
    <n v="431"/>
    <x v="41"/>
    <x v="0"/>
    <x v="5"/>
    <x v="0"/>
    <n v="40"/>
    <x v="21"/>
    <x v="2"/>
    <x v="18"/>
    <x v="2"/>
    <n v="3.5"/>
    <x v="0"/>
    <x v="5"/>
    <x v="0"/>
    <x v="0"/>
    <n v="40"/>
    <x v="5"/>
    <x v="2"/>
  </r>
  <r>
    <n v="432"/>
    <x v="49"/>
    <x v="0"/>
    <x v="19"/>
    <x v="3"/>
    <n v="76"/>
    <x v="13"/>
    <x v="0"/>
    <x v="17"/>
    <x v="0"/>
    <n v="3.4"/>
    <x v="0"/>
    <x v="5"/>
    <x v="0"/>
    <x v="0"/>
    <n v="33"/>
    <x v="1"/>
    <x v="0"/>
  </r>
  <r>
    <n v="433"/>
    <x v="36"/>
    <x v="0"/>
    <x v="5"/>
    <x v="0"/>
    <n v="86"/>
    <x v="27"/>
    <x v="1"/>
    <x v="21"/>
    <x v="3"/>
    <n v="3.3"/>
    <x v="0"/>
    <x v="1"/>
    <x v="0"/>
    <x v="0"/>
    <n v="26"/>
    <x v="0"/>
    <x v="1"/>
  </r>
  <r>
    <n v="434"/>
    <x v="34"/>
    <x v="0"/>
    <x v="11"/>
    <x v="0"/>
    <n v="92"/>
    <x v="15"/>
    <x v="2"/>
    <x v="20"/>
    <x v="3"/>
    <n v="3.2"/>
    <x v="0"/>
    <x v="5"/>
    <x v="0"/>
    <x v="0"/>
    <n v="23"/>
    <x v="2"/>
    <x v="0"/>
  </r>
  <r>
    <n v="435"/>
    <x v="2"/>
    <x v="0"/>
    <x v="9"/>
    <x v="1"/>
    <n v="52"/>
    <x v="19"/>
    <x v="0"/>
    <x v="6"/>
    <x v="1"/>
    <n v="4"/>
    <x v="0"/>
    <x v="5"/>
    <x v="0"/>
    <x v="0"/>
    <n v="39"/>
    <x v="3"/>
    <x v="6"/>
  </r>
  <r>
    <n v="436"/>
    <x v="47"/>
    <x v="0"/>
    <x v="7"/>
    <x v="2"/>
    <n v="28"/>
    <x v="6"/>
    <x v="3"/>
    <x v="8"/>
    <x v="0"/>
    <n v="3.6"/>
    <x v="0"/>
    <x v="2"/>
    <x v="0"/>
    <x v="0"/>
    <n v="42"/>
    <x v="4"/>
    <x v="5"/>
  </r>
  <r>
    <n v="437"/>
    <x v="37"/>
    <x v="0"/>
    <x v="13"/>
    <x v="0"/>
    <n v="46"/>
    <x v="30"/>
    <x v="0"/>
    <x v="17"/>
    <x v="2"/>
    <n v="4.5999999999999996"/>
    <x v="0"/>
    <x v="1"/>
    <x v="0"/>
    <x v="0"/>
    <n v="41"/>
    <x v="4"/>
    <x v="1"/>
  </r>
  <r>
    <n v="438"/>
    <x v="4"/>
    <x v="0"/>
    <x v="16"/>
    <x v="3"/>
    <n v="50"/>
    <x v="35"/>
    <x v="2"/>
    <x v="15"/>
    <x v="2"/>
    <n v="2.6"/>
    <x v="0"/>
    <x v="2"/>
    <x v="0"/>
    <x v="0"/>
    <n v="41"/>
    <x v="3"/>
    <x v="2"/>
  </r>
  <r>
    <n v="439"/>
    <x v="16"/>
    <x v="0"/>
    <x v="22"/>
    <x v="3"/>
    <n v="23"/>
    <x v="44"/>
    <x v="2"/>
    <x v="2"/>
    <x v="0"/>
    <n v="4.3"/>
    <x v="0"/>
    <x v="0"/>
    <x v="0"/>
    <x v="0"/>
    <n v="12"/>
    <x v="2"/>
    <x v="0"/>
  </r>
  <r>
    <n v="440"/>
    <x v="46"/>
    <x v="0"/>
    <x v="14"/>
    <x v="2"/>
    <n v="50"/>
    <x v="37"/>
    <x v="2"/>
    <x v="2"/>
    <x v="2"/>
    <n v="3.4"/>
    <x v="0"/>
    <x v="1"/>
    <x v="0"/>
    <x v="0"/>
    <n v="31"/>
    <x v="1"/>
    <x v="5"/>
  </r>
  <r>
    <n v="441"/>
    <x v="30"/>
    <x v="0"/>
    <x v="5"/>
    <x v="0"/>
    <n v="89"/>
    <x v="19"/>
    <x v="3"/>
    <x v="1"/>
    <x v="0"/>
    <n v="3.5"/>
    <x v="0"/>
    <x v="5"/>
    <x v="0"/>
    <x v="0"/>
    <n v="34"/>
    <x v="5"/>
    <x v="0"/>
  </r>
  <r>
    <n v="442"/>
    <x v="49"/>
    <x v="0"/>
    <x v="15"/>
    <x v="0"/>
    <n v="81"/>
    <x v="20"/>
    <x v="2"/>
    <x v="1"/>
    <x v="0"/>
    <n v="4.2"/>
    <x v="0"/>
    <x v="3"/>
    <x v="0"/>
    <x v="0"/>
    <n v="32"/>
    <x v="2"/>
    <x v="2"/>
  </r>
  <r>
    <n v="443"/>
    <x v="26"/>
    <x v="0"/>
    <x v="12"/>
    <x v="3"/>
    <n v="69"/>
    <x v="49"/>
    <x v="2"/>
    <x v="8"/>
    <x v="3"/>
    <n v="3.5"/>
    <x v="0"/>
    <x v="5"/>
    <x v="0"/>
    <x v="0"/>
    <n v="31"/>
    <x v="2"/>
    <x v="3"/>
  </r>
  <r>
    <n v="444"/>
    <x v="40"/>
    <x v="0"/>
    <x v="12"/>
    <x v="3"/>
    <n v="67"/>
    <x v="11"/>
    <x v="2"/>
    <x v="23"/>
    <x v="2"/>
    <n v="3.6"/>
    <x v="0"/>
    <x v="1"/>
    <x v="0"/>
    <x v="0"/>
    <n v="24"/>
    <x v="3"/>
    <x v="2"/>
  </r>
  <r>
    <n v="445"/>
    <x v="39"/>
    <x v="0"/>
    <x v="10"/>
    <x v="0"/>
    <n v="20"/>
    <x v="18"/>
    <x v="2"/>
    <x v="16"/>
    <x v="2"/>
    <n v="4.3"/>
    <x v="0"/>
    <x v="5"/>
    <x v="0"/>
    <x v="0"/>
    <n v="31"/>
    <x v="5"/>
    <x v="2"/>
  </r>
  <r>
    <n v="446"/>
    <x v="32"/>
    <x v="0"/>
    <x v="23"/>
    <x v="1"/>
    <n v="29"/>
    <x v="44"/>
    <x v="2"/>
    <x v="8"/>
    <x v="3"/>
    <n v="4.9000000000000004"/>
    <x v="0"/>
    <x v="3"/>
    <x v="0"/>
    <x v="0"/>
    <n v="18"/>
    <x v="0"/>
    <x v="2"/>
  </r>
  <r>
    <n v="447"/>
    <x v="1"/>
    <x v="0"/>
    <x v="5"/>
    <x v="0"/>
    <n v="74"/>
    <x v="8"/>
    <x v="2"/>
    <x v="5"/>
    <x v="2"/>
    <n v="4.0999999999999996"/>
    <x v="0"/>
    <x v="5"/>
    <x v="0"/>
    <x v="0"/>
    <n v="15"/>
    <x v="0"/>
    <x v="5"/>
  </r>
  <r>
    <n v="448"/>
    <x v="52"/>
    <x v="0"/>
    <x v="6"/>
    <x v="0"/>
    <n v="82"/>
    <x v="47"/>
    <x v="1"/>
    <x v="2"/>
    <x v="1"/>
    <n v="3.6"/>
    <x v="0"/>
    <x v="3"/>
    <x v="0"/>
    <x v="0"/>
    <n v="7"/>
    <x v="4"/>
    <x v="6"/>
  </r>
  <r>
    <n v="449"/>
    <x v="45"/>
    <x v="0"/>
    <x v="24"/>
    <x v="3"/>
    <n v="23"/>
    <x v="9"/>
    <x v="2"/>
    <x v="22"/>
    <x v="2"/>
    <n v="3.4"/>
    <x v="0"/>
    <x v="2"/>
    <x v="0"/>
    <x v="0"/>
    <n v="35"/>
    <x v="4"/>
    <x v="0"/>
  </r>
  <r>
    <n v="450"/>
    <x v="8"/>
    <x v="0"/>
    <x v="16"/>
    <x v="3"/>
    <n v="45"/>
    <x v="14"/>
    <x v="0"/>
    <x v="15"/>
    <x v="2"/>
    <n v="2.9"/>
    <x v="0"/>
    <x v="4"/>
    <x v="0"/>
    <x v="0"/>
    <n v="35"/>
    <x v="4"/>
    <x v="5"/>
  </r>
  <r>
    <n v="451"/>
    <x v="15"/>
    <x v="0"/>
    <x v="23"/>
    <x v="1"/>
    <n v="21"/>
    <x v="39"/>
    <x v="0"/>
    <x v="19"/>
    <x v="2"/>
    <n v="2.7"/>
    <x v="0"/>
    <x v="5"/>
    <x v="0"/>
    <x v="0"/>
    <n v="19"/>
    <x v="2"/>
    <x v="5"/>
  </r>
  <r>
    <n v="452"/>
    <x v="17"/>
    <x v="0"/>
    <x v="16"/>
    <x v="3"/>
    <n v="31"/>
    <x v="41"/>
    <x v="2"/>
    <x v="6"/>
    <x v="2"/>
    <n v="4.3"/>
    <x v="0"/>
    <x v="0"/>
    <x v="0"/>
    <x v="0"/>
    <n v="26"/>
    <x v="2"/>
    <x v="0"/>
  </r>
  <r>
    <n v="453"/>
    <x v="4"/>
    <x v="0"/>
    <x v="13"/>
    <x v="0"/>
    <n v="45"/>
    <x v="9"/>
    <x v="2"/>
    <x v="10"/>
    <x v="2"/>
    <n v="3.3"/>
    <x v="0"/>
    <x v="0"/>
    <x v="0"/>
    <x v="0"/>
    <n v="39"/>
    <x v="3"/>
    <x v="0"/>
  </r>
  <r>
    <n v="454"/>
    <x v="22"/>
    <x v="0"/>
    <x v="16"/>
    <x v="3"/>
    <n v="56"/>
    <x v="43"/>
    <x v="3"/>
    <x v="15"/>
    <x v="0"/>
    <n v="2.8"/>
    <x v="0"/>
    <x v="2"/>
    <x v="0"/>
    <x v="0"/>
    <n v="22"/>
    <x v="2"/>
    <x v="1"/>
  </r>
  <r>
    <n v="455"/>
    <x v="43"/>
    <x v="0"/>
    <x v="14"/>
    <x v="2"/>
    <n v="97"/>
    <x v="32"/>
    <x v="1"/>
    <x v="9"/>
    <x v="2"/>
    <n v="3.2"/>
    <x v="0"/>
    <x v="2"/>
    <x v="0"/>
    <x v="0"/>
    <n v="14"/>
    <x v="1"/>
    <x v="4"/>
  </r>
  <r>
    <n v="456"/>
    <x v="22"/>
    <x v="0"/>
    <x v="0"/>
    <x v="0"/>
    <n v="100"/>
    <x v="40"/>
    <x v="3"/>
    <x v="9"/>
    <x v="3"/>
    <n v="3.6"/>
    <x v="0"/>
    <x v="5"/>
    <x v="0"/>
    <x v="0"/>
    <n v="50"/>
    <x v="5"/>
    <x v="0"/>
  </r>
  <r>
    <n v="457"/>
    <x v="2"/>
    <x v="0"/>
    <x v="0"/>
    <x v="0"/>
    <n v="96"/>
    <x v="17"/>
    <x v="1"/>
    <x v="21"/>
    <x v="3"/>
    <n v="4"/>
    <x v="0"/>
    <x v="4"/>
    <x v="0"/>
    <x v="0"/>
    <n v="33"/>
    <x v="2"/>
    <x v="3"/>
  </r>
  <r>
    <n v="458"/>
    <x v="15"/>
    <x v="0"/>
    <x v="24"/>
    <x v="3"/>
    <n v="99"/>
    <x v="3"/>
    <x v="2"/>
    <x v="24"/>
    <x v="1"/>
    <n v="4.9000000000000004"/>
    <x v="0"/>
    <x v="2"/>
    <x v="0"/>
    <x v="0"/>
    <n v="48"/>
    <x v="5"/>
    <x v="6"/>
  </r>
  <r>
    <n v="459"/>
    <x v="36"/>
    <x v="0"/>
    <x v="6"/>
    <x v="0"/>
    <n v="91"/>
    <x v="10"/>
    <x v="0"/>
    <x v="13"/>
    <x v="0"/>
    <n v="4"/>
    <x v="0"/>
    <x v="4"/>
    <x v="0"/>
    <x v="0"/>
    <n v="48"/>
    <x v="3"/>
    <x v="5"/>
  </r>
  <r>
    <n v="460"/>
    <x v="6"/>
    <x v="0"/>
    <x v="19"/>
    <x v="3"/>
    <n v="30"/>
    <x v="33"/>
    <x v="0"/>
    <x v="13"/>
    <x v="0"/>
    <n v="3.8"/>
    <x v="0"/>
    <x v="3"/>
    <x v="0"/>
    <x v="0"/>
    <n v="27"/>
    <x v="3"/>
    <x v="0"/>
  </r>
  <r>
    <n v="461"/>
    <x v="14"/>
    <x v="0"/>
    <x v="9"/>
    <x v="1"/>
    <n v="65"/>
    <x v="36"/>
    <x v="0"/>
    <x v="11"/>
    <x v="2"/>
    <n v="3.7"/>
    <x v="0"/>
    <x v="5"/>
    <x v="0"/>
    <x v="0"/>
    <n v="27"/>
    <x v="4"/>
    <x v="1"/>
  </r>
  <r>
    <n v="462"/>
    <x v="20"/>
    <x v="0"/>
    <x v="23"/>
    <x v="1"/>
    <n v="93"/>
    <x v="31"/>
    <x v="2"/>
    <x v="22"/>
    <x v="0"/>
    <n v="3.9"/>
    <x v="0"/>
    <x v="0"/>
    <x v="0"/>
    <x v="0"/>
    <n v="20"/>
    <x v="0"/>
    <x v="1"/>
  </r>
  <r>
    <n v="463"/>
    <x v="35"/>
    <x v="0"/>
    <x v="14"/>
    <x v="2"/>
    <n v="81"/>
    <x v="26"/>
    <x v="2"/>
    <x v="3"/>
    <x v="3"/>
    <n v="3.3"/>
    <x v="0"/>
    <x v="0"/>
    <x v="0"/>
    <x v="0"/>
    <n v="48"/>
    <x v="0"/>
    <x v="6"/>
  </r>
  <r>
    <n v="464"/>
    <x v="43"/>
    <x v="0"/>
    <x v="16"/>
    <x v="3"/>
    <n v="81"/>
    <x v="42"/>
    <x v="1"/>
    <x v="20"/>
    <x v="2"/>
    <n v="2.7"/>
    <x v="0"/>
    <x v="3"/>
    <x v="0"/>
    <x v="0"/>
    <n v="29"/>
    <x v="0"/>
    <x v="1"/>
  </r>
  <r>
    <n v="465"/>
    <x v="51"/>
    <x v="0"/>
    <x v="12"/>
    <x v="3"/>
    <n v="52"/>
    <x v="15"/>
    <x v="2"/>
    <x v="5"/>
    <x v="0"/>
    <n v="4.7"/>
    <x v="0"/>
    <x v="2"/>
    <x v="0"/>
    <x v="0"/>
    <n v="45"/>
    <x v="3"/>
    <x v="5"/>
  </r>
  <r>
    <n v="466"/>
    <x v="22"/>
    <x v="0"/>
    <x v="11"/>
    <x v="0"/>
    <n v="88"/>
    <x v="19"/>
    <x v="2"/>
    <x v="6"/>
    <x v="2"/>
    <n v="2.8"/>
    <x v="0"/>
    <x v="2"/>
    <x v="0"/>
    <x v="0"/>
    <n v="25"/>
    <x v="1"/>
    <x v="3"/>
  </r>
  <r>
    <n v="467"/>
    <x v="21"/>
    <x v="0"/>
    <x v="2"/>
    <x v="0"/>
    <n v="24"/>
    <x v="34"/>
    <x v="0"/>
    <x v="2"/>
    <x v="0"/>
    <n v="4.5999999999999996"/>
    <x v="0"/>
    <x v="1"/>
    <x v="0"/>
    <x v="0"/>
    <n v="25"/>
    <x v="3"/>
    <x v="1"/>
  </r>
  <r>
    <n v="468"/>
    <x v="1"/>
    <x v="0"/>
    <x v="21"/>
    <x v="3"/>
    <n v="51"/>
    <x v="43"/>
    <x v="1"/>
    <x v="20"/>
    <x v="1"/>
    <n v="4.5"/>
    <x v="0"/>
    <x v="4"/>
    <x v="0"/>
    <x v="0"/>
    <n v="37"/>
    <x v="5"/>
    <x v="6"/>
  </r>
  <r>
    <n v="469"/>
    <x v="50"/>
    <x v="0"/>
    <x v="21"/>
    <x v="3"/>
    <n v="38"/>
    <x v="42"/>
    <x v="1"/>
    <x v="15"/>
    <x v="3"/>
    <n v="5"/>
    <x v="0"/>
    <x v="1"/>
    <x v="0"/>
    <x v="0"/>
    <n v="16"/>
    <x v="1"/>
    <x v="3"/>
  </r>
  <r>
    <n v="470"/>
    <x v="3"/>
    <x v="0"/>
    <x v="6"/>
    <x v="0"/>
    <n v="46"/>
    <x v="15"/>
    <x v="0"/>
    <x v="6"/>
    <x v="3"/>
    <n v="4.0999999999999996"/>
    <x v="0"/>
    <x v="4"/>
    <x v="0"/>
    <x v="0"/>
    <n v="30"/>
    <x v="5"/>
    <x v="4"/>
  </r>
  <r>
    <n v="471"/>
    <x v="2"/>
    <x v="0"/>
    <x v="10"/>
    <x v="0"/>
    <n v="63"/>
    <x v="46"/>
    <x v="0"/>
    <x v="11"/>
    <x v="2"/>
    <n v="4.5999999999999996"/>
    <x v="0"/>
    <x v="0"/>
    <x v="0"/>
    <x v="0"/>
    <n v="6"/>
    <x v="1"/>
    <x v="6"/>
  </r>
  <r>
    <n v="472"/>
    <x v="0"/>
    <x v="0"/>
    <x v="18"/>
    <x v="3"/>
    <n v="72"/>
    <x v="9"/>
    <x v="3"/>
    <x v="3"/>
    <x v="0"/>
    <n v="4.9000000000000004"/>
    <x v="0"/>
    <x v="4"/>
    <x v="0"/>
    <x v="0"/>
    <n v="36"/>
    <x v="4"/>
    <x v="3"/>
  </r>
  <r>
    <n v="473"/>
    <x v="30"/>
    <x v="0"/>
    <x v="2"/>
    <x v="0"/>
    <n v="39"/>
    <x v="42"/>
    <x v="0"/>
    <x v="0"/>
    <x v="0"/>
    <n v="3.9"/>
    <x v="0"/>
    <x v="1"/>
    <x v="0"/>
    <x v="0"/>
    <n v="3"/>
    <x v="4"/>
    <x v="3"/>
  </r>
  <r>
    <n v="474"/>
    <x v="50"/>
    <x v="0"/>
    <x v="7"/>
    <x v="2"/>
    <n v="42"/>
    <x v="8"/>
    <x v="0"/>
    <x v="8"/>
    <x v="1"/>
    <n v="3.9"/>
    <x v="0"/>
    <x v="5"/>
    <x v="0"/>
    <x v="0"/>
    <n v="29"/>
    <x v="3"/>
    <x v="6"/>
  </r>
  <r>
    <n v="475"/>
    <x v="46"/>
    <x v="0"/>
    <x v="1"/>
    <x v="0"/>
    <n v="76"/>
    <x v="10"/>
    <x v="3"/>
    <x v="1"/>
    <x v="2"/>
    <n v="2.6"/>
    <x v="0"/>
    <x v="4"/>
    <x v="0"/>
    <x v="0"/>
    <n v="15"/>
    <x v="1"/>
    <x v="3"/>
  </r>
  <r>
    <n v="476"/>
    <x v="3"/>
    <x v="0"/>
    <x v="4"/>
    <x v="1"/>
    <n v="66"/>
    <x v="31"/>
    <x v="0"/>
    <x v="23"/>
    <x v="2"/>
    <n v="2.7"/>
    <x v="0"/>
    <x v="1"/>
    <x v="0"/>
    <x v="0"/>
    <n v="18"/>
    <x v="5"/>
    <x v="2"/>
  </r>
  <r>
    <n v="477"/>
    <x v="3"/>
    <x v="0"/>
    <x v="18"/>
    <x v="3"/>
    <n v="90"/>
    <x v="39"/>
    <x v="2"/>
    <x v="23"/>
    <x v="1"/>
    <n v="3.5"/>
    <x v="0"/>
    <x v="1"/>
    <x v="0"/>
    <x v="0"/>
    <n v="2"/>
    <x v="5"/>
    <x v="0"/>
  </r>
  <r>
    <n v="478"/>
    <x v="32"/>
    <x v="0"/>
    <x v="1"/>
    <x v="0"/>
    <n v="56"/>
    <x v="25"/>
    <x v="2"/>
    <x v="14"/>
    <x v="2"/>
    <n v="3.7"/>
    <x v="0"/>
    <x v="1"/>
    <x v="0"/>
    <x v="0"/>
    <n v="49"/>
    <x v="5"/>
    <x v="1"/>
  </r>
  <r>
    <n v="479"/>
    <x v="25"/>
    <x v="0"/>
    <x v="16"/>
    <x v="3"/>
    <n v="43"/>
    <x v="23"/>
    <x v="3"/>
    <x v="2"/>
    <x v="0"/>
    <n v="3.2"/>
    <x v="0"/>
    <x v="1"/>
    <x v="0"/>
    <x v="0"/>
    <n v="48"/>
    <x v="0"/>
    <x v="2"/>
  </r>
  <r>
    <n v="480"/>
    <x v="31"/>
    <x v="0"/>
    <x v="8"/>
    <x v="3"/>
    <n v="84"/>
    <x v="44"/>
    <x v="0"/>
    <x v="22"/>
    <x v="0"/>
    <n v="3.3"/>
    <x v="0"/>
    <x v="5"/>
    <x v="0"/>
    <x v="0"/>
    <n v="43"/>
    <x v="0"/>
    <x v="5"/>
  </r>
  <r>
    <n v="481"/>
    <x v="33"/>
    <x v="0"/>
    <x v="15"/>
    <x v="0"/>
    <n v="88"/>
    <x v="34"/>
    <x v="2"/>
    <x v="0"/>
    <x v="2"/>
    <n v="4.8"/>
    <x v="0"/>
    <x v="3"/>
    <x v="0"/>
    <x v="0"/>
    <n v="30"/>
    <x v="5"/>
    <x v="4"/>
  </r>
  <r>
    <n v="482"/>
    <x v="5"/>
    <x v="0"/>
    <x v="19"/>
    <x v="3"/>
    <n v="88"/>
    <x v="48"/>
    <x v="0"/>
    <x v="15"/>
    <x v="3"/>
    <n v="3.2"/>
    <x v="0"/>
    <x v="4"/>
    <x v="0"/>
    <x v="0"/>
    <n v="10"/>
    <x v="3"/>
    <x v="0"/>
  </r>
  <r>
    <n v="483"/>
    <x v="38"/>
    <x v="0"/>
    <x v="22"/>
    <x v="3"/>
    <n v="42"/>
    <x v="39"/>
    <x v="2"/>
    <x v="22"/>
    <x v="0"/>
    <n v="2.5"/>
    <x v="0"/>
    <x v="4"/>
    <x v="0"/>
    <x v="0"/>
    <n v="11"/>
    <x v="0"/>
    <x v="2"/>
  </r>
  <r>
    <n v="484"/>
    <x v="51"/>
    <x v="0"/>
    <x v="15"/>
    <x v="0"/>
    <n v="73"/>
    <x v="19"/>
    <x v="2"/>
    <x v="3"/>
    <x v="3"/>
    <n v="3.9"/>
    <x v="0"/>
    <x v="5"/>
    <x v="0"/>
    <x v="0"/>
    <n v="12"/>
    <x v="5"/>
    <x v="1"/>
  </r>
  <r>
    <n v="485"/>
    <x v="33"/>
    <x v="0"/>
    <x v="19"/>
    <x v="3"/>
    <n v="73"/>
    <x v="9"/>
    <x v="0"/>
    <x v="12"/>
    <x v="2"/>
    <n v="4.7"/>
    <x v="0"/>
    <x v="1"/>
    <x v="0"/>
    <x v="0"/>
    <n v="28"/>
    <x v="4"/>
    <x v="3"/>
  </r>
  <r>
    <n v="486"/>
    <x v="39"/>
    <x v="0"/>
    <x v="9"/>
    <x v="1"/>
    <n v="44"/>
    <x v="30"/>
    <x v="1"/>
    <x v="24"/>
    <x v="1"/>
    <n v="2.6"/>
    <x v="0"/>
    <x v="2"/>
    <x v="0"/>
    <x v="0"/>
    <n v="36"/>
    <x v="5"/>
    <x v="0"/>
  </r>
  <r>
    <n v="487"/>
    <x v="21"/>
    <x v="0"/>
    <x v="3"/>
    <x v="1"/>
    <n v="63"/>
    <x v="35"/>
    <x v="2"/>
    <x v="4"/>
    <x v="3"/>
    <n v="2.8"/>
    <x v="0"/>
    <x v="5"/>
    <x v="0"/>
    <x v="0"/>
    <n v="37"/>
    <x v="0"/>
    <x v="6"/>
  </r>
  <r>
    <n v="488"/>
    <x v="38"/>
    <x v="0"/>
    <x v="14"/>
    <x v="2"/>
    <n v="68"/>
    <x v="44"/>
    <x v="0"/>
    <x v="16"/>
    <x v="0"/>
    <n v="4.4000000000000004"/>
    <x v="0"/>
    <x v="5"/>
    <x v="0"/>
    <x v="0"/>
    <n v="22"/>
    <x v="2"/>
    <x v="3"/>
  </r>
  <r>
    <n v="489"/>
    <x v="44"/>
    <x v="0"/>
    <x v="1"/>
    <x v="0"/>
    <n v="29"/>
    <x v="1"/>
    <x v="0"/>
    <x v="8"/>
    <x v="1"/>
    <n v="4.5999999999999996"/>
    <x v="0"/>
    <x v="3"/>
    <x v="0"/>
    <x v="0"/>
    <n v="32"/>
    <x v="0"/>
    <x v="1"/>
  </r>
  <r>
    <n v="490"/>
    <x v="34"/>
    <x v="0"/>
    <x v="20"/>
    <x v="0"/>
    <n v="85"/>
    <x v="45"/>
    <x v="2"/>
    <x v="14"/>
    <x v="2"/>
    <n v="3.2"/>
    <x v="0"/>
    <x v="3"/>
    <x v="0"/>
    <x v="0"/>
    <n v="40"/>
    <x v="3"/>
    <x v="2"/>
  </r>
  <r>
    <n v="491"/>
    <x v="9"/>
    <x v="0"/>
    <x v="4"/>
    <x v="1"/>
    <n v="42"/>
    <x v="24"/>
    <x v="2"/>
    <x v="5"/>
    <x v="0"/>
    <n v="4.2"/>
    <x v="0"/>
    <x v="4"/>
    <x v="0"/>
    <x v="0"/>
    <n v="47"/>
    <x v="1"/>
    <x v="5"/>
  </r>
  <r>
    <n v="492"/>
    <x v="34"/>
    <x v="0"/>
    <x v="7"/>
    <x v="2"/>
    <n v="69"/>
    <x v="34"/>
    <x v="2"/>
    <x v="5"/>
    <x v="2"/>
    <n v="3.7"/>
    <x v="0"/>
    <x v="4"/>
    <x v="0"/>
    <x v="0"/>
    <n v="24"/>
    <x v="2"/>
    <x v="4"/>
  </r>
  <r>
    <n v="493"/>
    <x v="2"/>
    <x v="0"/>
    <x v="5"/>
    <x v="0"/>
    <n v="62"/>
    <x v="49"/>
    <x v="2"/>
    <x v="13"/>
    <x v="3"/>
    <n v="3.9"/>
    <x v="0"/>
    <x v="3"/>
    <x v="0"/>
    <x v="0"/>
    <n v="11"/>
    <x v="5"/>
    <x v="1"/>
  </r>
  <r>
    <n v="494"/>
    <x v="48"/>
    <x v="0"/>
    <x v="21"/>
    <x v="3"/>
    <n v="48"/>
    <x v="22"/>
    <x v="3"/>
    <x v="16"/>
    <x v="2"/>
    <n v="4.7"/>
    <x v="0"/>
    <x v="5"/>
    <x v="0"/>
    <x v="0"/>
    <n v="19"/>
    <x v="1"/>
    <x v="4"/>
  </r>
  <r>
    <n v="495"/>
    <x v="21"/>
    <x v="0"/>
    <x v="23"/>
    <x v="1"/>
    <n v="68"/>
    <x v="27"/>
    <x v="2"/>
    <x v="21"/>
    <x v="0"/>
    <n v="4.5"/>
    <x v="0"/>
    <x v="0"/>
    <x v="0"/>
    <x v="0"/>
    <n v="42"/>
    <x v="5"/>
    <x v="1"/>
  </r>
  <r>
    <n v="496"/>
    <x v="23"/>
    <x v="0"/>
    <x v="8"/>
    <x v="3"/>
    <n v="36"/>
    <x v="49"/>
    <x v="3"/>
    <x v="17"/>
    <x v="3"/>
    <n v="3.3"/>
    <x v="0"/>
    <x v="1"/>
    <x v="0"/>
    <x v="0"/>
    <n v="6"/>
    <x v="5"/>
    <x v="0"/>
  </r>
  <r>
    <n v="497"/>
    <x v="11"/>
    <x v="0"/>
    <x v="10"/>
    <x v="0"/>
    <n v="63"/>
    <x v="18"/>
    <x v="1"/>
    <x v="1"/>
    <x v="3"/>
    <n v="3.3"/>
    <x v="0"/>
    <x v="0"/>
    <x v="0"/>
    <x v="0"/>
    <n v="31"/>
    <x v="0"/>
    <x v="0"/>
  </r>
  <r>
    <n v="498"/>
    <x v="49"/>
    <x v="0"/>
    <x v="4"/>
    <x v="1"/>
    <n v="39"/>
    <x v="19"/>
    <x v="1"/>
    <x v="5"/>
    <x v="0"/>
    <n v="4.5999999999999996"/>
    <x v="0"/>
    <x v="1"/>
    <x v="0"/>
    <x v="0"/>
    <n v="31"/>
    <x v="1"/>
    <x v="1"/>
  </r>
  <r>
    <n v="499"/>
    <x v="49"/>
    <x v="0"/>
    <x v="23"/>
    <x v="1"/>
    <n v="78"/>
    <x v="44"/>
    <x v="2"/>
    <x v="12"/>
    <x v="1"/>
    <n v="3.6"/>
    <x v="0"/>
    <x v="1"/>
    <x v="0"/>
    <x v="0"/>
    <n v="27"/>
    <x v="4"/>
    <x v="5"/>
  </r>
  <r>
    <n v="500"/>
    <x v="24"/>
    <x v="0"/>
    <x v="9"/>
    <x v="1"/>
    <n v="99"/>
    <x v="3"/>
    <x v="0"/>
    <x v="5"/>
    <x v="0"/>
    <n v="4.8"/>
    <x v="0"/>
    <x v="0"/>
    <x v="0"/>
    <x v="0"/>
    <n v="24"/>
    <x v="3"/>
    <x v="5"/>
  </r>
  <r>
    <n v="501"/>
    <x v="24"/>
    <x v="0"/>
    <x v="17"/>
    <x v="0"/>
    <n v="31"/>
    <x v="47"/>
    <x v="0"/>
    <x v="7"/>
    <x v="3"/>
    <n v="4.8"/>
    <x v="0"/>
    <x v="2"/>
    <x v="0"/>
    <x v="0"/>
    <n v="35"/>
    <x v="0"/>
    <x v="6"/>
  </r>
  <r>
    <n v="502"/>
    <x v="14"/>
    <x v="0"/>
    <x v="23"/>
    <x v="1"/>
    <n v="45"/>
    <x v="20"/>
    <x v="2"/>
    <x v="17"/>
    <x v="1"/>
    <n v="2.9"/>
    <x v="0"/>
    <x v="2"/>
    <x v="0"/>
    <x v="0"/>
    <n v="21"/>
    <x v="0"/>
    <x v="2"/>
  </r>
  <r>
    <n v="503"/>
    <x v="35"/>
    <x v="0"/>
    <x v="13"/>
    <x v="0"/>
    <n v="30"/>
    <x v="36"/>
    <x v="1"/>
    <x v="17"/>
    <x v="3"/>
    <n v="2.8"/>
    <x v="0"/>
    <x v="0"/>
    <x v="0"/>
    <x v="0"/>
    <n v="8"/>
    <x v="3"/>
    <x v="0"/>
  </r>
  <r>
    <n v="504"/>
    <x v="0"/>
    <x v="0"/>
    <x v="9"/>
    <x v="1"/>
    <n v="24"/>
    <x v="8"/>
    <x v="2"/>
    <x v="12"/>
    <x v="2"/>
    <n v="3.2"/>
    <x v="0"/>
    <x v="2"/>
    <x v="0"/>
    <x v="0"/>
    <n v="26"/>
    <x v="4"/>
    <x v="3"/>
  </r>
  <r>
    <n v="505"/>
    <x v="32"/>
    <x v="0"/>
    <x v="9"/>
    <x v="1"/>
    <n v="22"/>
    <x v="9"/>
    <x v="2"/>
    <x v="1"/>
    <x v="0"/>
    <n v="3.9"/>
    <x v="0"/>
    <x v="1"/>
    <x v="0"/>
    <x v="0"/>
    <n v="26"/>
    <x v="3"/>
    <x v="2"/>
  </r>
  <r>
    <n v="506"/>
    <x v="12"/>
    <x v="0"/>
    <x v="17"/>
    <x v="0"/>
    <n v="63"/>
    <x v="1"/>
    <x v="0"/>
    <x v="0"/>
    <x v="1"/>
    <n v="4.3"/>
    <x v="0"/>
    <x v="0"/>
    <x v="0"/>
    <x v="0"/>
    <n v="9"/>
    <x v="1"/>
    <x v="4"/>
  </r>
  <r>
    <n v="507"/>
    <x v="48"/>
    <x v="0"/>
    <x v="18"/>
    <x v="3"/>
    <n v="40"/>
    <x v="42"/>
    <x v="2"/>
    <x v="8"/>
    <x v="3"/>
    <n v="2.7"/>
    <x v="0"/>
    <x v="4"/>
    <x v="0"/>
    <x v="0"/>
    <n v="48"/>
    <x v="5"/>
    <x v="2"/>
  </r>
  <r>
    <n v="508"/>
    <x v="13"/>
    <x v="0"/>
    <x v="6"/>
    <x v="0"/>
    <n v="20"/>
    <x v="1"/>
    <x v="2"/>
    <x v="23"/>
    <x v="1"/>
    <n v="5"/>
    <x v="0"/>
    <x v="5"/>
    <x v="0"/>
    <x v="0"/>
    <n v="33"/>
    <x v="5"/>
    <x v="0"/>
  </r>
  <r>
    <n v="509"/>
    <x v="7"/>
    <x v="0"/>
    <x v="16"/>
    <x v="3"/>
    <n v="20"/>
    <x v="26"/>
    <x v="1"/>
    <x v="22"/>
    <x v="0"/>
    <n v="3.7"/>
    <x v="0"/>
    <x v="5"/>
    <x v="0"/>
    <x v="0"/>
    <n v="31"/>
    <x v="3"/>
    <x v="3"/>
  </r>
  <r>
    <n v="510"/>
    <x v="38"/>
    <x v="0"/>
    <x v="17"/>
    <x v="0"/>
    <n v="80"/>
    <x v="12"/>
    <x v="0"/>
    <x v="17"/>
    <x v="2"/>
    <n v="3.9"/>
    <x v="0"/>
    <x v="1"/>
    <x v="0"/>
    <x v="0"/>
    <n v="17"/>
    <x v="5"/>
    <x v="1"/>
  </r>
  <r>
    <n v="511"/>
    <x v="3"/>
    <x v="0"/>
    <x v="5"/>
    <x v="0"/>
    <n v="87"/>
    <x v="8"/>
    <x v="2"/>
    <x v="11"/>
    <x v="3"/>
    <n v="3.9"/>
    <x v="0"/>
    <x v="4"/>
    <x v="0"/>
    <x v="0"/>
    <n v="22"/>
    <x v="0"/>
    <x v="2"/>
  </r>
  <r>
    <n v="512"/>
    <x v="12"/>
    <x v="0"/>
    <x v="5"/>
    <x v="0"/>
    <n v="46"/>
    <x v="11"/>
    <x v="0"/>
    <x v="22"/>
    <x v="3"/>
    <n v="3.1"/>
    <x v="0"/>
    <x v="1"/>
    <x v="0"/>
    <x v="0"/>
    <n v="8"/>
    <x v="3"/>
    <x v="2"/>
  </r>
  <r>
    <n v="513"/>
    <x v="1"/>
    <x v="0"/>
    <x v="24"/>
    <x v="3"/>
    <n v="49"/>
    <x v="14"/>
    <x v="0"/>
    <x v="15"/>
    <x v="0"/>
    <n v="3.3"/>
    <x v="0"/>
    <x v="2"/>
    <x v="0"/>
    <x v="0"/>
    <n v="2"/>
    <x v="4"/>
    <x v="5"/>
  </r>
  <r>
    <n v="514"/>
    <x v="40"/>
    <x v="0"/>
    <x v="18"/>
    <x v="3"/>
    <n v="65"/>
    <x v="35"/>
    <x v="2"/>
    <x v="15"/>
    <x v="3"/>
    <n v="3.6"/>
    <x v="0"/>
    <x v="5"/>
    <x v="0"/>
    <x v="0"/>
    <n v="45"/>
    <x v="0"/>
    <x v="2"/>
  </r>
  <r>
    <n v="515"/>
    <x v="14"/>
    <x v="0"/>
    <x v="11"/>
    <x v="0"/>
    <n v="62"/>
    <x v="27"/>
    <x v="1"/>
    <x v="8"/>
    <x v="0"/>
    <n v="4.3"/>
    <x v="0"/>
    <x v="3"/>
    <x v="0"/>
    <x v="0"/>
    <n v="47"/>
    <x v="3"/>
    <x v="3"/>
  </r>
  <r>
    <n v="516"/>
    <x v="48"/>
    <x v="0"/>
    <x v="19"/>
    <x v="3"/>
    <n v="67"/>
    <x v="0"/>
    <x v="0"/>
    <x v="4"/>
    <x v="1"/>
    <n v="4.5"/>
    <x v="0"/>
    <x v="2"/>
    <x v="0"/>
    <x v="0"/>
    <n v="7"/>
    <x v="1"/>
    <x v="5"/>
  </r>
  <r>
    <n v="517"/>
    <x v="50"/>
    <x v="0"/>
    <x v="15"/>
    <x v="0"/>
    <n v="41"/>
    <x v="8"/>
    <x v="0"/>
    <x v="21"/>
    <x v="3"/>
    <n v="2.8"/>
    <x v="0"/>
    <x v="4"/>
    <x v="0"/>
    <x v="0"/>
    <n v="19"/>
    <x v="5"/>
    <x v="4"/>
  </r>
  <r>
    <n v="518"/>
    <x v="12"/>
    <x v="0"/>
    <x v="23"/>
    <x v="1"/>
    <n v="49"/>
    <x v="25"/>
    <x v="0"/>
    <x v="5"/>
    <x v="3"/>
    <n v="2.7"/>
    <x v="0"/>
    <x v="1"/>
    <x v="0"/>
    <x v="0"/>
    <n v="44"/>
    <x v="1"/>
    <x v="6"/>
  </r>
  <r>
    <n v="519"/>
    <x v="41"/>
    <x v="0"/>
    <x v="0"/>
    <x v="0"/>
    <n v="100"/>
    <x v="4"/>
    <x v="2"/>
    <x v="19"/>
    <x v="3"/>
    <n v="2.9"/>
    <x v="0"/>
    <x v="2"/>
    <x v="0"/>
    <x v="0"/>
    <n v="16"/>
    <x v="0"/>
    <x v="6"/>
  </r>
  <r>
    <n v="520"/>
    <x v="1"/>
    <x v="0"/>
    <x v="22"/>
    <x v="3"/>
    <n v="54"/>
    <x v="46"/>
    <x v="0"/>
    <x v="24"/>
    <x v="2"/>
    <n v="4.4000000000000004"/>
    <x v="0"/>
    <x v="4"/>
    <x v="0"/>
    <x v="0"/>
    <n v="17"/>
    <x v="4"/>
    <x v="3"/>
  </r>
  <r>
    <n v="521"/>
    <x v="47"/>
    <x v="0"/>
    <x v="12"/>
    <x v="3"/>
    <n v="84"/>
    <x v="36"/>
    <x v="2"/>
    <x v="3"/>
    <x v="1"/>
    <n v="3.9"/>
    <x v="0"/>
    <x v="1"/>
    <x v="0"/>
    <x v="0"/>
    <n v="20"/>
    <x v="5"/>
    <x v="3"/>
  </r>
  <r>
    <n v="522"/>
    <x v="24"/>
    <x v="0"/>
    <x v="6"/>
    <x v="0"/>
    <n v="41"/>
    <x v="34"/>
    <x v="0"/>
    <x v="9"/>
    <x v="0"/>
    <n v="3.5"/>
    <x v="0"/>
    <x v="3"/>
    <x v="0"/>
    <x v="0"/>
    <n v="50"/>
    <x v="4"/>
    <x v="2"/>
  </r>
  <r>
    <n v="523"/>
    <x v="13"/>
    <x v="0"/>
    <x v="24"/>
    <x v="3"/>
    <n v="88"/>
    <x v="46"/>
    <x v="2"/>
    <x v="24"/>
    <x v="1"/>
    <n v="2.5"/>
    <x v="0"/>
    <x v="5"/>
    <x v="0"/>
    <x v="0"/>
    <n v="37"/>
    <x v="1"/>
    <x v="3"/>
  </r>
  <r>
    <n v="524"/>
    <x v="5"/>
    <x v="0"/>
    <x v="3"/>
    <x v="1"/>
    <n v="40"/>
    <x v="12"/>
    <x v="2"/>
    <x v="20"/>
    <x v="1"/>
    <n v="4.9000000000000004"/>
    <x v="0"/>
    <x v="0"/>
    <x v="0"/>
    <x v="0"/>
    <n v="5"/>
    <x v="3"/>
    <x v="3"/>
  </r>
  <r>
    <n v="525"/>
    <x v="35"/>
    <x v="0"/>
    <x v="5"/>
    <x v="0"/>
    <n v="39"/>
    <x v="38"/>
    <x v="2"/>
    <x v="9"/>
    <x v="2"/>
    <n v="4.8"/>
    <x v="0"/>
    <x v="1"/>
    <x v="0"/>
    <x v="0"/>
    <n v="44"/>
    <x v="3"/>
    <x v="2"/>
  </r>
  <r>
    <n v="526"/>
    <x v="47"/>
    <x v="0"/>
    <x v="7"/>
    <x v="2"/>
    <n v="37"/>
    <x v="44"/>
    <x v="2"/>
    <x v="17"/>
    <x v="1"/>
    <n v="3.2"/>
    <x v="0"/>
    <x v="2"/>
    <x v="0"/>
    <x v="0"/>
    <n v="41"/>
    <x v="5"/>
    <x v="5"/>
  </r>
  <r>
    <n v="527"/>
    <x v="47"/>
    <x v="0"/>
    <x v="13"/>
    <x v="0"/>
    <n v="52"/>
    <x v="32"/>
    <x v="1"/>
    <x v="16"/>
    <x v="0"/>
    <n v="4.9000000000000004"/>
    <x v="0"/>
    <x v="3"/>
    <x v="0"/>
    <x v="0"/>
    <n v="19"/>
    <x v="1"/>
    <x v="5"/>
  </r>
  <r>
    <n v="528"/>
    <x v="3"/>
    <x v="0"/>
    <x v="17"/>
    <x v="0"/>
    <n v="23"/>
    <x v="36"/>
    <x v="0"/>
    <x v="22"/>
    <x v="0"/>
    <n v="4.3"/>
    <x v="0"/>
    <x v="2"/>
    <x v="0"/>
    <x v="0"/>
    <n v="47"/>
    <x v="4"/>
    <x v="6"/>
  </r>
  <r>
    <n v="529"/>
    <x v="50"/>
    <x v="0"/>
    <x v="4"/>
    <x v="1"/>
    <n v="88"/>
    <x v="33"/>
    <x v="1"/>
    <x v="19"/>
    <x v="0"/>
    <n v="3.2"/>
    <x v="0"/>
    <x v="0"/>
    <x v="0"/>
    <x v="0"/>
    <n v="40"/>
    <x v="1"/>
    <x v="2"/>
  </r>
  <r>
    <n v="530"/>
    <x v="45"/>
    <x v="0"/>
    <x v="6"/>
    <x v="0"/>
    <n v="84"/>
    <x v="18"/>
    <x v="2"/>
    <x v="20"/>
    <x v="3"/>
    <n v="3.7"/>
    <x v="0"/>
    <x v="3"/>
    <x v="0"/>
    <x v="0"/>
    <n v="6"/>
    <x v="2"/>
    <x v="5"/>
  </r>
  <r>
    <n v="531"/>
    <x v="39"/>
    <x v="0"/>
    <x v="7"/>
    <x v="2"/>
    <n v="37"/>
    <x v="6"/>
    <x v="3"/>
    <x v="23"/>
    <x v="0"/>
    <n v="3.2"/>
    <x v="0"/>
    <x v="5"/>
    <x v="0"/>
    <x v="0"/>
    <n v="25"/>
    <x v="2"/>
    <x v="4"/>
  </r>
  <r>
    <n v="532"/>
    <x v="2"/>
    <x v="0"/>
    <x v="3"/>
    <x v="1"/>
    <n v="51"/>
    <x v="34"/>
    <x v="0"/>
    <x v="7"/>
    <x v="3"/>
    <n v="3.4"/>
    <x v="0"/>
    <x v="2"/>
    <x v="0"/>
    <x v="0"/>
    <n v="42"/>
    <x v="1"/>
    <x v="1"/>
  </r>
  <r>
    <n v="533"/>
    <x v="8"/>
    <x v="0"/>
    <x v="13"/>
    <x v="0"/>
    <n v="76"/>
    <x v="21"/>
    <x v="0"/>
    <x v="13"/>
    <x v="0"/>
    <n v="4.0999999999999996"/>
    <x v="0"/>
    <x v="0"/>
    <x v="0"/>
    <x v="0"/>
    <n v="35"/>
    <x v="4"/>
    <x v="6"/>
  </r>
  <r>
    <n v="534"/>
    <x v="9"/>
    <x v="0"/>
    <x v="3"/>
    <x v="1"/>
    <n v="60"/>
    <x v="17"/>
    <x v="0"/>
    <x v="6"/>
    <x v="1"/>
    <n v="4.5"/>
    <x v="0"/>
    <x v="2"/>
    <x v="0"/>
    <x v="0"/>
    <n v="17"/>
    <x v="5"/>
    <x v="1"/>
  </r>
  <r>
    <n v="535"/>
    <x v="13"/>
    <x v="0"/>
    <x v="24"/>
    <x v="3"/>
    <n v="72"/>
    <x v="20"/>
    <x v="0"/>
    <x v="6"/>
    <x v="3"/>
    <n v="4.5"/>
    <x v="0"/>
    <x v="2"/>
    <x v="0"/>
    <x v="0"/>
    <n v="4"/>
    <x v="3"/>
    <x v="3"/>
  </r>
  <r>
    <n v="536"/>
    <x v="19"/>
    <x v="0"/>
    <x v="17"/>
    <x v="0"/>
    <n v="45"/>
    <x v="8"/>
    <x v="0"/>
    <x v="1"/>
    <x v="1"/>
    <n v="3.2"/>
    <x v="0"/>
    <x v="1"/>
    <x v="0"/>
    <x v="0"/>
    <n v="24"/>
    <x v="4"/>
    <x v="1"/>
  </r>
  <r>
    <n v="537"/>
    <x v="42"/>
    <x v="0"/>
    <x v="14"/>
    <x v="2"/>
    <n v="84"/>
    <x v="26"/>
    <x v="1"/>
    <x v="1"/>
    <x v="3"/>
    <n v="4.4000000000000004"/>
    <x v="0"/>
    <x v="5"/>
    <x v="0"/>
    <x v="0"/>
    <n v="16"/>
    <x v="5"/>
    <x v="6"/>
  </r>
  <r>
    <n v="538"/>
    <x v="2"/>
    <x v="0"/>
    <x v="0"/>
    <x v="0"/>
    <n v="49"/>
    <x v="41"/>
    <x v="1"/>
    <x v="2"/>
    <x v="2"/>
    <n v="3"/>
    <x v="0"/>
    <x v="5"/>
    <x v="0"/>
    <x v="0"/>
    <n v="14"/>
    <x v="5"/>
    <x v="2"/>
  </r>
  <r>
    <n v="539"/>
    <x v="7"/>
    <x v="0"/>
    <x v="20"/>
    <x v="0"/>
    <n v="22"/>
    <x v="41"/>
    <x v="3"/>
    <x v="14"/>
    <x v="1"/>
    <n v="3.2"/>
    <x v="0"/>
    <x v="1"/>
    <x v="0"/>
    <x v="0"/>
    <n v="43"/>
    <x v="1"/>
    <x v="1"/>
  </r>
  <r>
    <n v="540"/>
    <x v="34"/>
    <x v="0"/>
    <x v="7"/>
    <x v="2"/>
    <n v="48"/>
    <x v="5"/>
    <x v="2"/>
    <x v="10"/>
    <x v="0"/>
    <n v="4"/>
    <x v="0"/>
    <x v="5"/>
    <x v="0"/>
    <x v="0"/>
    <n v="49"/>
    <x v="5"/>
    <x v="1"/>
  </r>
  <r>
    <n v="541"/>
    <x v="34"/>
    <x v="0"/>
    <x v="10"/>
    <x v="0"/>
    <n v="37"/>
    <x v="36"/>
    <x v="2"/>
    <x v="12"/>
    <x v="1"/>
    <n v="3.1"/>
    <x v="0"/>
    <x v="2"/>
    <x v="0"/>
    <x v="0"/>
    <n v="33"/>
    <x v="1"/>
    <x v="6"/>
  </r>
  <r>
    <n v="542"/>
    <x v="16"/>
    <x v="0"/>
    <x v="14"/>
    <x v="2"/>
    <n v="27"/>
    <x v="39"/>
    <x v="0"/>
    <x v="0"/>
    <x v="3"/>
    <n v="2.8"/>
    <x v="0"/>
    <x v="2"/>
    <x v="0"/>
    <x v="0"/>
    <n v="45"/>
    <x v="1"/>
    <x v="4"/>
  </r>
  <r>
    <n v="543"/>
    <x v="7"/>
    <x v="0"/>
    <x v="23"/>
    <x v="1"/>
    <n v="79"/>
    <x v="26"/>
    <x v="3"/>
    <x v="11"/>
    <x v="1"/>
    <n v="4.5999999999999996"/>
    <x v="0"/>
    <x v="2"/>
    <x v="0"/>
    <x v="0"/>
    <n v="35"/>
    <x v="1"/>
    <x v="4"/>
  </r>
  <r>
    <n v="544"/>
    <x v="10"/>
    <x v="0"/>
    <x v="11"/>
    <x v="0"/>
    <n v="98"/>
    <x v="15"/>
    <x v="1"/>
    <x v="16"/>
    <x v="1"/>
    <n v="4.3"/>
    <x v="0"/>
    <x v="0"/>
    <x v="0"/>
    <x v="0"/>
    <n v="11"/>
    <x v="2"/>
    <x v="5"/>
  </r>
  <r>
    <n v="545"/>
    <x v="50"/>
    <x v="0"/>
    <x v="3"/>
    <x v="1"/>
    <n v="64"/>
    <x v="47"/>
    <x v="1"/>
    <x v="22"/>
    <x v="2"/>
    <n v="3.3"/>
    <x v="0"/>
    <x v="3"/>
    <x v="0"/>
    <x v="0"/>
    <n v="30"/>
    <x v="4"/>
    <x v="6"/>
  </r>
  <r>
    <n v="546"/>
    <x v="23"/>
    <x v="0"/>
    <x v="7"/>
    <x v="2"/>
    <n v="32"/>
    <x v="15"/>
    <x v="0"/>
    <x v="23"/>
    <x v="2"/>
    <n v="3.5"/>
    <x v="0"/>
    <x v="4"/>
    <x v="0"/>
    <x v="0"/>
    <n v="48"/>
    <x v="5"/>
    <x v="2"/>
  </r>
  <r>
    <n v="547"/>
    <x v="46"/>
    <x v="0"/>
    <x v="15"/>
    <x v="0"/>
    <n v="74"/>
    <x v="35"/>
    <x v="2"/>
    <x v="18"/>
    <x v="0"/>
    <n v="3.4"/>
    <x v="0"/>
    <x v="1"/>
    <x v="0"/>
    <x v="0"/>
    <n v="45"/>
    <x v="0"/>
    <x v="4"/>
  </r>
  <r>
    <n v="548"/>
    <x v="21"/>
    <x v="0"/>
    <x v="14"/>
    <x v="2"/>
    <n v="50"/>
    <x v="22"/>
    <x v="2"/>
    <x v="24"/>
    <x v="0"/>
    <n v="2.8"/>
    <x v="0"/>
    <x v="1"/>
    <x v="0"/>
    <x v="0"/>
    <n v="26"/>
    <x v="0"/>
    <x v="1"/>
  </r>
  <r>
    <n v="549"/>
    <x v="24"/>
    <x v="0"/>
    <x v="21"/>
    <x v="3"/>
    <n v="64"/>
    <x v="43"/>
    <x v="2"/>
    <x v="13"/>
    <x v="0"/>
    <n v="4.5999999999999996"/>
    <x v="0"/>
    <x v="5"/>
    <x v="0"/>
    <x v="0"/>
    <n v="41"/>
    <x v="5"/>
    <x v="6"/>
  </r>
  <r>
    <n v="550"/>
    <x v="18"/>
    <x v="0"/>
    <x v="21"/>
    <x v="3"/>
    <n v="29"/>
    <x v="28"/>
    <x v="1"/>
    <x v="8"/>
    <x v="3"/>
    <n v="3.6"/>
    <x v="0"/>
    <x v="0"/>
    <x v="0"/>
    <x v="0"/>
    <n v="37"/>
    <x v="0"/>
    <x v="4"/>
  </r>
  <r>
    <n v="551"/>
    <x v="46"/>
    <x v="0"/>
    <x v="22"/>
    <x v="3"/>
    <n v="62"/>
    <x v="42"/>
    <x v="2"/>
    <x v="8"/>
    <x v="2"/>
    <n v="3.3"/>
    <x v="0"/>
    <x v="5"/>
    <x v="0"/>
    <x v="0"/>
    <n v="12"/>
    <x v="3"/>
    <x v="1"/>
  </r>
  <r>
    <n v="552"/>
    <x v="26"/>
    <x v="0"/>
    <x v="7"/>
    <x v="2"/>
    <n v="78"/>
    <x v="37"/>
    <x v="3"/>
    <x v="14"/>
    <x v="3"/>
    <n v="3.1"/>
    <x v="0"/>
    <x v="4"/>
    <x v="0"/>
    <x v="0"/>
    <n v="27"/>
    <x v="1"/>
    <x v="4"/>
  </r>
  <r>
    <n v="553"/>
    <x v="41"/>
    <x v="0"/>
    <x v="17"/>
    <x v="0"/>
    <n v="94"/>
    <x v="9"/>
    <x v="2"/>
    <x v="15"/>
    <x v="3"/>
    <n v="3.5"/>
    <x v="0"/>
    <x v="0"/>
    <x v="0"/>
    <x v="0"/>
    <n v="18"/>
    <x v="4"/>
    <x v="1"/>
  </r>
  <r>
    <n v="554"/>
    <x v="6"/>
    <x v="0"/>
    <x v="12"/>
    <x v="3"/>
    <n v="59"/>
    <x v="20"/>
    <x v="2"/>
    <x v="3"/>
    <x v="0"/>
    <n v="3.2"/>
    <x v="0"/>
    <x v="0"/>
    <x v="0"/>
    <x v="0"/>
    <n v="15"/>
    <x v="2"/>
    <x v="3"/>
  </r>
  <r>
    <n v="555"/>
    <x v="19"/>
    <x v="0"/>
    <x v="4"/>
    <x v="1"/>
    <n v="47"/>
    <x v="46"/>
    <x v="2"/>
    <x v="16"/>
    <x v="2"/>
    <n v="3"/>
    <x v="0"/>
    <x v="0"/>
    <x v="0"/>
    <x v="0"/>
    <n v="34"/>
    <x v="4"/>
    <x v="1"/>
  </r>
  <r>
    <n v="556"/>
    <x v="6"/>
    <x v="0"/>
    <x v="24"/>
    <x v="3"/>
    <n v="57"/>
    <x v="1"/>
    <x v="2"/>
    <x v="3"/>
    <x v="3"/>
    <n v="4.8"/>
    <x v="0"/>
    <x v="0"/>
    <x v="0"/>
    <x v="0"/>
    <n v="37"/>
    <x v="0"/>
    <x v="2"/>
  </r>
  <r>
    <n v="557"/>
    <x v="37"/>
    <x v="0"/>
    <x v="7"/>
    <x v="2"/>
    <n v="90"/>
    <x v="6"/>
    <x v="0"/>
    <x v="21"/>
    <x v="0"/>
    <n v="5"/>
    <x v="0"/>
    <x v="5"/>
    <x v="0"/>
    <x v="0"/>
    <n v="21"/>
    <x v="1"/>
    <x v="0"/>
  </r>
  <r>
    <n v="558"/>
    <x v="20"/>
    <x v="0"/>
    <x v="5"/>
    <x v="0"/>
    <n v="60"/>
    <x v="29"/>
    <x v="2"/>
    <x v="3"/>
    <x v="1"/>
    <n v="2.9"/>
    <x v="0"/>
    <x v="1"/>
    <x v="0"/>
    <x v="0"/>
    <n v="31"/>
    <x v="5"/>
    <x v="1"/>
  </r>
  <r>
    <n v="559"/>
    <x v="2"/>
    <x v="0"/>
    <x v="4"/>
    <x v="1"/>
    <n v="77"/>
    <x v="44"/>
    <x v="0"/>
    <x v="11"/>
    <x v="3"/>
    <n v="3.2"/>
    <x v="0"/>
    <x v="0"/>
    <x v="0"/>
    <x v="0"/>
    <n v="43"/>
    <x v="5"/>
    <x v="6"/>
  </r>
  <r>
    <n v="560"/>
    <x v="17"/>
    <x v="0"/>
    <x v="18"/>
    <x v="3"/>
    <n v="41"/>
    <x v="28"/>
    <x v="2"/>
    <x v="21"/>
    <x v="3"/>
    <n v="2.9"/>
    <x v="0"/>
    <x v="5"/>
    <x v="0"/>
    <x v="0"/>
    <n v="22"/>
    <x v="4"/>
    <x v="5"/>
  </r>
  <r>
    <n v="561"/>
    <x v="15"/>
    <x v="0"/>
    <x v="16"/>
    <x v="3"/>
    <n v="48"/>
    <x v="7"/>
    <x v="0"/>
    <x v="16"/>
    <x v="3"/>
    <n v="3.3"/>
    <x v="0"/>
    <x v="1"/>
    <x v="0"/>
    <x v="0"/>
    <n v="12"/>
    <x v="5"/>
    <x v="2"/>
  </r>
  <r>
    <n v="562"/>
    <x v="13"/>
    <x v="0"/>
    <x v="14"/>
    <x v="2"/>
    <n v="65"/>
    <x v="15"/>
    <x v="2"/>
    <x v="24"/>
    <x v="3"/>
    <n v="2.6"/>
    <x v="0"/>
    <x v="2"/>
    <x v="0"/>
    <x v="0"/>
    <n v="25"/>
    <x v="3"/>
    <x v="0"/>
  </r>
  <r>
    <n v="563"/>
    <x v="10"/>
    <x v="0"/>
    <x v="2"/>
    <x v="0"/>
    <n v="62"/>
    <x v="9"/>
    <x v="2"/>
    <x v="24"/>
    <x v="2"/>
    <n v="3.5"/>
    <x v="0"/>
    <x v="3"/>
    <x v="0"/>
    <x v="0"/>
    <n v="40"/>
    <x v="5"/>
    <x v="2"/>
  </r>
  <r>
    <n v="564"/>
    <x v="12"/>
    <x v="0"/>
    <x v="9"/>
    <x v="1"/>
    <n v="99"/>
    <x v="37"/>
    <x v="2"/>
    <x v="13"/>
    <x v="3"/>
    <n v="4.4000000000000004"/>
    <x v="0"/>
    <x v="3"/>
    <x v="0"/>
    <x v="0"/>
    <n v="16"/>
    <x v="5"/>
    <x v="3"/>
  </r>
  <r>
    <n v="565"/>
    <x v="29"/>
    <x v="0"/>
    <x v="15"/>
    <x v="0"/>
    <n v="58"/>
    <x v="20"/>
    <x v="2"/>
    <x v="8"/>
    <x v="0"/>
    <n v="3.4"/>
    <x v="0"/>
    <x v="2"/>
    <x v="0"/>
    <x v="0"/>
    <n v="30"/>
    <x v="4"/>
    <x v="1"/>
  </r>
  <r>
    <n v="566"/>
    <x v="35"/>
    <x v="0"/>
    <x v="21"/>
    <x v="3"/>
    <n v="43"/>
    <x v="37"/>
    <x v="0"/>
    <x v="12"/>
    <x v="3"/>
    <n v="4.2"/>
    <x v="0"/>
    <x v="5"/>
    <x v="0"/>
    <x v="0"/>
    <n v="10"/>
    <x v="0"/>
    <x v="1"/>
  </r>
  <r>
    <n v="567"/>
    <x v="0"/>
    <x v="0"/>
    <x v="4"/>
    <x v="1"/>
    <n v="93"/>
    <x v="15"/>
    <x v="2"/>
    <x v="21"/>
    <x v="1"/>
    <n v="3.6"/>
    <x v="0"/>
    <x v="5"/>
    <x v="0"/>
    <x v="0"/>
    <n v="1"/>
    <x v="5"/>
    <x v="0"/>
  </r>
  <r>
    <n v="568"/>
    <x v="3"/>
    <x v="0"/>
    <x v="0"/>
    <x v="0"/>
    <n v="50"/>
    <x v="13"/>
    <x v="1"/>
    <x v="16"/>
    <x v="0"/>
    <n v="3"/>
    <x v="0"/>
    <x v="2"/>
    <x v="0"/>
    <x v="0"/>
    <n v="24"/>
    <x v="0"/>
    <x v="0"/>
  </r>
  <r>
    <n v="569"/>
    <x v="42"/>
    <x v="0"/>
    <x v="13"/>
    <x v="0"/>
    <n v="88"/>
    <x v="40"/>
    <x v="0"/>
    <x v="16"/>
    <x v="2"/>
    <n v="4"/>
    <x v="0"/>
    <x v="1"/>
    <x v="0"/>
    <x v="0"/>
    <n v="36"/>
    <x v="3"/>
    <x v="5"/>
  </r>
  <r>
    <n v="570"/>
    <x v="13"/>
    <x v="0"/>
    <x v="11"/>
    <x v="0"/>
    <n v="33"/>
    <x v="15"/>
    <x v="2"/>
    <x v="6"/>
    <x v="3"/>
    <n v="4.4000000000000004"/>
    <x v="0"/>
    <x v="0"/>
    <x v="0"/>
    <x v="0"/>
    <n v="46"/>
    <x v="2"/>
    <x v="6"/>
  </r>
  <r>
    <n v="571"/>
    <x v="13"/>
    <x v="0"/>
    <x v="17"/>
    <x v="0"/>
    <n v="99"/>
    <x v="44"/>
    <x v="3"/>
    <x v="7"/>
    <x v="3"/>
    <n v="4.0999999999999996"/>
    <x v="0"/>
    <x v="3"/>
    <x v="0"/>
    <x v="0"/>
    <n v="20"/>
    <x v="1"/>
    <x v="2"/>
  </r>
  <r>
    <n v="572"/>
    <x v="22"/>
    <x v="0"/>
    <x v="14"/>
    <x v="2"/>
    <n v="76"/>
    <x v="0"/>
    <x v="3"/>
    <x v="17"/>
    <x v="1"/>
    <n v="3.6"/>
    <x v="0"/>
    <x v="1"/>
    <x v="0"/>
    <x v="0"/>
    <n v="37"/>
    <x v="0"/>
    <x v="1"/>
  </r>
  <r>
    <n v="573"/>
    <x v="19"/>
    <x v="0"/>
    <x v="18"/>
    <x v="3"/>
    <n v="97"/>
    <x v="36"/>
    <x v="3"/>
    <x v="17"/>
    <x v="2"/>
    <n v="4.5999999999999996"/>
    <x v="0"/>
    <x v="2"/>
    <x v="0"/>
    <x v="0"/>
    <n v="26"/>
    <x v="4"/>
    <x v="2"/>
  </r>
  <r>
    <n v="574"/>
    <x v="44"/>
    <x v="0"/>
    <x v="13"/>
    <x v="0"/>
    <n v="68"/>
    <x v="18"/>
    <x v="2"/>
    <x v="4"/>
    <x v="2"/>
    <n v="3.2"/>
    <x v="0"/>
    <x v="4"/>
    <x v="0"/>
    <x v="0"/>
    <n v="23"/>
    <x v="2"/>
    <x v="4"/>
  </r>
  <r>
    <n v="575"/>
    <x v="22"/>
    <x v="0"/>
    <x v="4"/>
    <x v="1"/>
    <n v="79"/>
    <x v="1"/>
    <x v="0"/>
    <x v="16"/>
    <x v="3"/>
    <n v="4.8"/>
    <x v="0"/>
    <x v="1"/>
    <x v="0"/>
    <x v="0"/>
    <n v="20"/>
    <x v="4"/>
    <x v="4"/>
  </r>
  <r>
    <n v="576"/>
    <x v="44"/>
    <x v="0"/>
    <x v="2"/>
    <x v="0"/>
    <n v="86"/>
    <x v="43"/>
    <x v="2"/>
    <x v="15"/>
    <x v="3"/>
    <n v="4.8"/>
    <x v="0"/>
    <x v="0"/>
    <x v="0"/>
    <x v="0"/>
    <n v="38"/>
    <x v="3"/>
    <x v="5"/>
  </r>
  <r>
    <n v="577"/>
    <x v="39"/>
    <x v="0"/>
    <x v="19"/>
    <x v="3"/>
    <n v="68"/>
    <x v="47"/>
    <x v="2"/>
    <x v="13"/>
    <x v="0"/>
    <n v="5"/>
    <x v="0"/>
    <x v="4"/>
    <x v="0"/>
    <x v="0"/>
    <n v="5"/>
    <x v="2"/>
    <x v="6"/>
  </r>
  <r>
    <n v="578"/>
    <x v="1"/>
    <x v="0"/>
    <x v="11"/>
    <x v="0"/>
    <n v="52"/>
    <x v="15"/>
    <x v="2"/>
    <x v="13"/>
    <x v="3"/>
    <n v="3.7"/>
    <x v="0"/>
    <x v="5"/>
    <x v="0"/>
    <x v="0"/>
    <n v="41"/>
    <x v="0"/>
    <x v="2"/>
  </r>
  <r>
    <n v="579"/>
    <x v="28"/>
    <x v="0"/>
    <x v="3"/>
    <x v="1"/>
    <n v="90"/>
    <x v="1"/>
    <x v="2"/>
    <x v="7"/>
    <x v="3"/>
    <n v="4.5999999999999996"/>
    <x v="0"/>
    <x v="2"/>
    <x v="0"/>
    <x v="0"/>
    <n v="22"/>
    <x v="2"/>
    <x v="0"/>
  </r>
  <r>
    <n v="580"/>
    <x v="44"/>
    <x v="0"/>
    <x v="3"/>
    <x v="1"/>
    <n v="41"/>
    <x v="18"/>
    <x v="2"/>
    <x v="10"/>
    <x v="0"/>
    <n v="3.7"/>
    <x v="0"/>
    <x v="1"/>
    <x v="0"/>
    <x v="0"/>
    <n v="48"/>
    <x v="2"/>
    <x v="2"/>
  </r>
  <r>
    <n v="581"/>
    <x v="34"/>
    <x v="0"/>
    <x v="1"/>
    <x v="0"/>
    <n v="80"/>
    <x v="44"/>
    <x v="2"/>
    <x v="20"/>
    <x v="1"/>
    <n v="4.0999999999999996"/>
    <x v="0"/>
    <x v="1"/>
    <x v="0"/>
    <x v="0"/>
    <n v="10"/>
    <x v="3"/>
    <x v="1"/>
  </r>
  <r>
    <n v="582"/>
    <x v="45"/>
    <x v="0"/>
    <x v="1"/>
    <x v="0"/>
    <n v="100"/>
    <x v="44"/>
    <x v="3"/>
    <x v="4"/>
    <x v="0"/>
    <n v="2.7"/>
    <x v="0"/>
    <x v="5"/>
    <x v="0"/>
    <x v="0"/>
    <n v="12"/>
    <x v="4"/>
    <x v="6"/>
  </r>
  <r>
    <n v="583"/>
    <x v="37"/>
    <x v="0"/>
    <x v="14"/>
    <x v="2"/>
    <n v="77"/>
    <x v="24"/>
    <x v="0"/>
    <x v="2"/>
    <x v="1"/>
    <n v="4.9000000000000004"/>
    <x v="0"/>
    <x v="5"/>
    <x v="0"/>
    <x v="0"/>
    <n v="2"/>
    <x v="4"/>
    <x v="3"/>
  </r>
  <r>
    <n v="584"/>
    <x v="15"/>
    <x v="0"/>
    <x v="6"/>
    <x v="0"/>
    <n v="78"/>
    <x v="18"/>
    <x v="0"/>
    <x v="22"/>
    <x v="1"/>
    <n v="4"/>
    <x v="0"/>
    <x v="5"/>
    <x v="0"/>
    <x v="0"/>
    <n v="38"/>
    <x v="3"/>
    <x v="5"/>
  </r>
  <r>
    <n v="585"/>
    <x v="27"/>
    <x v="0"/>
    <x v="20"/>
    <x v="0"/>
    <n v="94"/>
    <x v="27"/>
    <x v="2"/>
    <x v="3"/>
    <x v="1"/>
    <n v="4.7"/>
    <x v="0"/>
    <x v="1"/>
    <x v="0"/>
    <x v="0"/>
    <n v="20"/>
    <x v="5"/>
    <x v="5"/>
  </r>
  <r>
    <n v="586"/>
    <x v="28"/>
    <x v="0"/>
    <x v="20"/>
    <x v="0"/>
    <n v="23"/>
    <x v="36"/>
    <x v="2"/>
    <x v="0"/>
    <x v="3"/>
    <n v="2.8"/>
    <x v="0"/>
    <x v="2"/>
    <x v="0"/>
    <x v="0"/>
    <n v="5"/>
    <x v="1"/>
    <x v="6"/>
  </r>
  <r>
    <n v="587"/>
    <x v="4"/>
    <x v="0"/>
    <x v="15"/>
    <x v="0"/>
    <n v="20"/>
    <x v="48"/>
    <x v="1"/>
    <x v="24"/>
    <x v="0"/>
    <n v="4.9000000000000004"/>
    <x v="0"/>
    <x v="4"/>
    <x v="0"/>
    <x v="0"/>
    <n v="9"/>
    <x v="0"/>
    <x v="2"/>
  </r>
  <r>
    <n v="588"/>
    <x v="26"/>
    <x v="0"/>
    <x v="20"/>
    <x v="0"/>
    <n v="86"/>
    <x v="47"/>
    <x v="1"/>
    <x v="1"/>
    <x v="3"/>
    <n v="4.2"/>
    <x v="0"/>
    <x v="0"/>
    <x v="0"/>
    <x v="0"/>
    <n v="48"/>
    <x v="5"/>
    <x v="6"/>
  </r>
  <r>
    <n v="589"/>
    <x v="36"/>
    <x v="0"/>
    <x v="23"/>
    <x v="1"/>
    <n v="60"/>
    <x v="45"/>
    <x v="2"/>
    <x v="10"/>
    <x v="3"/>
    <n v="3"/>
    <x v="0"/>
    <x v="3"/>
    <x v="0"/>
    <x v="0"/>
    <n v="9"/>
    <x v="5"/>
    <x v="3"/>
  </r>
  <r>
    <n v="590"/>
    <x v="48"/>
    <x v="0"/>
    <x v="5"/>
    <x v="0"/>
    <n v="70"/>
    <x v="46"/>
    <x v="2"/>
    <x v="20"/>
    <x v="3"/>
    <n v="3.4"/>
    <x v="0"/>
    <x v="4"/>
    <x v="0"/>
    <x v="0"/>
    <n v="40"/>
    <x v="3"/>
    <x v="2"/>
  </r>
  <r>
    <n v="591"/>
    <x v="14"/>
    <x v="0"/>
    <x v="22"/>
    <x v="3"/>
    <n v="39"/>
    <x v="29"/>
    <x v="1"/>
    <x v="2"/>
    <x v="3"/>
    <n v="4.5999999999999996"/>
    <x v="0"/>
    <x v="3"/>
    <x v="0"/>
    <x v="0"/>
    <n v="30"/>
    <x v="0"/>
    <x v="0"/>
  </r>
  <r>
    <n v="592"/>
    <x v="36"/>
    <x v="0"/>
    <x v="21"/>
    <x v="3"/>
    <n v="37"/>
    <x v="0"/>
    <x v="0"/>
    <x v="8"/>
    <x v="3"/>
    <n v="4.2"/>
    <x v="0"/>
    <x v="5"/>
    <x v="0"/>
    <x v="0"/>
    <n v="6"/>
    <x v="5"/>
    <x v="4"/>
  </r>
  <r>
    <n v="593"/>
    <x v="52"/>
    <x v="0"/>
    <x v="23"/>
    <x v="1"/>
    <n v="29"/>
    <x v="25"/>
    <x v="2"/>
    <x v="18"/>
    <x v="3"/>
    <n v="3.2"/>
    <x v="0"/>
    <x v="1"/>
    <x v="0"/>
    <x v="0"/>
    <n v="42"/>
    <x v="0"/>
    <x v="6"/>
  </r>
  <r>
    <n v="594"/>
    <x v="29"/>
    <x v="0"/>
    <x v="7"/>
    <x v="2"/>
    <n v="35"/>
    <x v="29"/>
    <x v="1"/>
    <x v="14"/>
    <x v="0"/>
    <n v="4.4000000000000004"/>
    <x v="0"/>
    <x v="5"/>
    <x v="0"/>
    <x v="0"/>
    <n v="9"/>
    <x v="3"/>
    <x v="6"/>
  </r>
  <r>
    <n v="595"/>
    <x v="25"/>
    <x v="0"/>
    <x v="15"/>
    <x v="0"/>
    <n v="83"/>
    <x v="19"/>
    <x v="1"/>
    <x v="18"/>
    <x v="0"/>
    <n v="2.5"/>
    <x v="0"/>
    <x v="2"/>
    <x v="0"/>
    <x v="0"/>
    <n v="6"/>
    <x v="5"/>
    <x v="5"/>
  </r>
  <r>
    <n v="596"/>
    <x v="11"/>
    <x v="0"/>
    <x v="9"/>
    <x v="1"/>
    <n v="77"/>
    <x v="12"/>
    <x v="2"/>
    <x v="5"/>
    <x v="2"/>
    <n v="3.6"/>
    <x v="0"/>
    <x v="2"/>
    <x v="0"/>
    <x v="0"/>
    <n v="47"/>
    <x v="3"/>
    <x v="3"/>
  </r>
  <r>
    <n v="597"/>
    <x v="51"/>
    <x v="0"/>
    <x v="9"/>
    <x v="1"/>
    <n v="37"/>
    <x v="6"/>
    <x v="3"/>
    <x v="3"/>
    <x v="2"/>
    <n v="4.5"/>
    <x v="0"/>
    <x v="5"/>
    <x v="0"/>
    <x v="0"/>
    <n v="36"/>
    <x v="0"/>
    <x v="2"/>
  </r>
  <r>
    <n v="598"/>
    <x v="27"/>
    <x v="0"/>
    <x v="16"/>
    <x v="3"/>
    <n v="69"/>
    <x v="29"/>
    <x v="0"/>
    <x v="9"/>
    <x v="2"/>
    <n v="3.4"/>
    <x v="0"/>
    <x v="3"/>
    <x v="0"/>
    <x v="0"/>
    <n v="19"/>
    <x v="4"/>
    <x v="0"/>
  </r>
  <r>
    <n v="599"/>
    <x v="3"/>
    <x v="0"/>
    <x v="10"/>
    <x v="0"/>
    <n v="66"/>
    <x v="18"/>
    <x v="0"/>
    <x v="14"/>
    <x v="0"/>
    <n v="3.2"/>
    <x v="0"/>
    <x v="4"/>
    <x v="0"/>
    <x v="0"/>
    <n v="30"/>
    <x v="1"/>
    <x v="6"/>
  </r>
  <r>
    <n v="600"/>
    <x v="47"/>
    <x v="0"/>
    <x v="23"/>
    <x v="1"/>
    <n v="26"/>
    <x v="2"/>
    <x v="0"/>
    <x v="11"/>
    <x v="1"/>
    <n v="4.2"/>
    <x v="0"/>
    <x v="3"/>
    <x v="0"/>
    <x v="0"/>
    <n v="27"/>
    <x v="5"/>
    <x v="6"/>
  </r>
  <r>
    <n v="601"/>
    <x v="40"/>
    <x v="0"/>
    <x v="19"/>
    <x v="3"/>
    <n v="63"/>
    <x v="36"/>
    <x v="2"/>
    <x v="4"/>
    <x v="1"/>
    <n v="5"/>
    <x v="0"/>
    <x v="4"/>
    <x v="0"/>
    <x v="0"/>
    <n v="25"/>
    <x v="0"/>
    <x v="5"/>
  </r>
  <r>
    <n v="602"/>
    <x v="45"/>
    <x v="0"/>
    <x v="21"/>
    <x v="3"/>
    <n v="38"/>
    <x v="8"/>
    <x v="2"/>
    <x v="1"/>
    <x v="2"/>
    <n v="4.7"/>
    <x v="0"/>
    <x v="5"/>
    <x v="0"/>
    <x v="0"/>
    <n v="5"/>
    <x v="1"/>
    <x v="0"/>
  </r>
  <r>
    <n v="603"/>
    <x v="43"/>
    <x v="0"/>
    <x v="9"/>
    <x v="1"/>
    <n v="58"/>
    <x v="4"/>
    <x v="0"/>
    <x v="12"/>
    <x v="2"/>
    <n v="4.2"/>
    <x v="0"/>
    <x v="2"/>
    <x v="0"/>
    <x v="0"/>
    <n v="10"/>
    <x v="1"/>
    <x v="6"/>
  </r>
  <r>
    <n v="604"/>
    <x v="18"/>
    <x v="0"/>
    <x v="8"/>
    <x v="3"/>
    <n v="46"/>
    <x v="2"/>
    <x v="0"/>
    <x v="14"/>
    <x v="0"/>
    <n v="3.4"/>
    <x v="0"/>
    <x v="4"/>
    <x v="0"/>
    <x v="0"/>
    <n v="26"/>
    <x v="3"/>
    <x v="6"/>
  </r>
  <r>
    <n v="605"/>
    <x v="42"/>
    <x v="0"/>
    <x v="12"/>
    <x v="3"/>
    <n v="92"/>
    <x v="8"/>
    <x v="1"/>
    <x v="6"/>
    <x v="3"/>
    <n v="4.4000000000000004"/>
    <x v="0"/>
    <x v="5"/>
    <x v="0"/>
    <x v="0"/>
    <n v="11"/>
    <x v="2"/>
    <x v="6"/>
  </r>
  <r>
    <n v="606"/>
    <x v="37"/>
    <x v="0"/>
    <x v="19"/>
    <x v="3"/>
    <n v="32"/>
    <x v="18"/>
    <x v="3"/>
    <x v="4"/>
    <x v="0"/>
    <n v="4.2"/>
    <x v="0"/>
    <x v="3"/>
    <x v="0"/>
    <x v="0"/>
    <n v="17"/>
    <x v="4"/>
    <x v="1"/>
  </r>
  <r>
    <n v="607"/>
    <x v="7"/>
    <x v="0"/>
    <x v="18"/>
    <x v="3"/>
    <n v="90"/>
    <x v="24"/>
    <x v="2"/>
    <x v="24"/>
    <x v="1"/>
    <n v="4.5"/>
    <x v="0"/>
    <x v="3"/>
    <x v="0"/>
    <x v="0"/>
    <n v="44"/>
    <x v="3"/>
    <x v="5"/>
  </r>
  <r>
    <n v="608"/>
    <x v="36"/>
    <x v="0"/>
    <x v="15"/>
    <x v="0"/>
    <n v="23"/>
    <x v="27"/>
    <x v="0"/>
    <x v="7"/>
    <x v="3"/>
    <n v="2.8"/>
    <x v="0"/>
    <x v="2"/>
    <x v="0"/>
    <x v="0"/>
    <n v="44"/>
    <x v="1"/>
    <x v="5"/>
  </r>
  <r>
    <n v="609"/>
    <x v="38"/>
    <x v="0"/>
    <x v="21"/>
    <x v="3"/>
    <n v="25"/>
    <x v="12"/>
    <x v="1"/>
    <x v="9"/>
    <x v="3"/>
    <n v="3.3"/>
    <x v="0"/>
    <x v="2"/>
    <x v="0"/>
    <x v="0"/>
    <n v="21"/>
    <x v="0"/>
    <x v="6"/>
  </r>
  <r>
    <n v="610"/>
    <x v="47"/>
    <x v="0"/>
    <x v="1"/>
    <x v="0"/>
    <n v="54"/>
    <x v="31"/>
    <x v="0"/>
    <x v="7"/>
    <x v="3"/>
    <n v="4.5999999999999996"/>
    <x v="0"/>
    <x v="2"/>
    <x v="0"/>
    <x v="0"/>
    <n v="49"/>
    <x v="2"/>
    <x v="0"/>
  </r>
  <r>
    <n v="611"/>
    <x v="10"/>
    <x v="0"/>
    <x v="6"/>
    <x v="0"/>
    <n v="72"/>
    <x v="19"/>
    <x v="2"/>
    <x v="4"/>
    <x v="2"/>
    <n v="2.5"/>
    <x v="0"/>
    <x v="1"/>
    <x v="0"/>
    <x v="0"/>
    <n v="27"/>
    <x v="4"/>
    <x v="6"/>
  </r>
  <r>
    <n v="612"/>
    <x v="49"/>
    <x v="0"/>
    <x v="18"/>
    <x v="3"/>
    <n v="33"/>
    <x v="18"/>
    <x v="2"/>
    <x v="13"/>
    <x v="0"/>
    <n v="4.7"/>
    <x v="0"/>
    <x v="5"/>
    <x v="0"/>
    <x v="0"/>
    <n v="19"/>
    <x v="1"/>
    <x v="5"/>
  </r>
  <r>
    <n v="613"/>
    <x v="29"/>
    <x v="0"/>
    <x v="19"/>
    <x v="3"/>
    <n v="43"/>
    <x v="13"/>
    <x v="0"/>
    <x v="12"/>
    <x v="3"/>
    <n v="4.5999999999999996"/>
    <x v="0"/>
    <x v="0"/>
    <x v="0"/>
    <x v="0"/>
    <n v="33"/>
    <x v="2"/>
    <x v="3"/>
  </r>
  <r>
    <n v="614"/>
    <x v="12"/>
    <x v="0"/>
    <x v="7"/>
    <x v="2"/>
    <n v="51"/>
    <x v="38"/>
    <x v="0"/>
    <x v="12"/>
    <x v="3"/>
    <n v="2.6"/>
    <x v="0"/>
    <x v="3"/>
    <x v="0"/>
    <x v="0"/>
    <n v="46"/>
    <x v="1"/>
    <x v="4"/>
  </r>
  <r>
    <n v="615"/>
    <x v="33"/>
    <x v="0"/>
    <x v="16"/>
    <x v="3"/>
    <n v="85"/>
    <x v="37"/>
    <x v="2"/>
    <x v="12"/>
    <x v="0"/>
    <n v="4"/>
    <x v="0"/>
    <x v="3"/>
    <x v="0"/>
    <x v="0"/>
    <n v="21"/>
    <x v="2"/>
    <x v="4"/>
  </r>
  <r>
    <n v="616"/>
    <x v="29"/>
    <x v="0"/>
    <x v="3"/>
    <x v="1"/>
    <n v="100"/>
    <x v="33"/>
    <x v="0"/>
    <x v="8"/>
    <x v="2"/>
    <n v="2.6"/>
    <x v="0"/>
    <x v="2"/>
    <x v="0"/>
    <x v="0"/>
    <n v="23"/>
    <x v="0"/>
    <x v="2"/>
  </r>
  <r>
    <n v="617"/>
    <x v="26"/>
    <x v="0"/>
    <x v="24"/>
    <x v="3"/>
    <n v="72"/>
    <x v="38"/>
    <x v="0"/>
    <x v="11"/>
    <x v="1"/>
    <n v="4.5999999999999996"/>
    <x v="0"/>
    <x v="1"/>
    <x v="0"/>
    <x v="0"/>
    <n v="38"/>
    <x v="2"/>
    <x v="6"/>
  </r>
  <r>
    <n v="618"/>
    <x v="2"/>
    <x v="0"/>
    <x v="21"/>
    <x v="3"/>
    <n v="57"/>
    <x v="24"/>
    <x v="2"/>
    <x v="1"/>
    <x v="3"/>
    <n v="2.6"/>
    <x v="0"/>
    <x v="3"/>
    <x v="0"/>
    <x v="0"/>
    <n v="2"/>
    <x v="4"/>
    <x v="3"/>
  </r>
  <r>
    <n v="619"/>
    <x v="12"/>
    <x v="0"/>
    <x v="14"/>
    <x v="2"/>
    <n v="94"/>
    <x v="27"/>
    <x v="0"/>
    <x v="17"/>
    <x v="1"/>
    <n v="4"/>
    <x v="0"/>
    <x v="0"/>
    <x v="0"/>
    <x v="0"/>
    <n v="21"/>
    <x v="5"/>
    <x v="4"/>
  </r>
  <r>
    <n v="620"/>
    <x v="1"/>
    <x v="0"/>
    <x v="21"/>
    <x v="3"/>
    <n v="34"/>
    <x v="43"/>
    <x v="2"/>
    <x v="4"/>
    <x v="2"/>
    <n v="4.5999999999999996"/>
    <x v="0"/>
    <x v="5"/>
    <x v="0"/>
    <x v="0"/>
    <n v="1"/>
    <x v="5"/>
    <x v="6"/>
  </r>
  <r>
    <n v="621"/>
    <x v="23"/>
    <x v="0"/>
    <x v="21"/>
    <x v="3"/>
    <n v="89"/>
    <x v="3"/>
    <x v="2"/>
    <x v="13"/>
    <x v="3"/>
    <n v="3.7"/>
    <x v="0"/>
    <x v="4"/>
    <x v="0"/>
    <x v="0"/>
    <n v="10"/>
    <x v="0"/>
    <x v="6"/>
  </r>
  <r>
    <n v="622"/>
    <x v="47"/>
    <x v="0"/>
    <x v="12"/>
    <x v="3"/>
    <n v="27"/>
    <x v="23"/>
    <x v="1"/>
    <x v="16"/>
    <x v="3"/>
    <n v="4.4000000000000004"/>
    <x v="0"/>
    <x v="5"/>
    <x v="0"/>
    <x v="0"/>
    <n v="45"/>
    <x v="2"/>
    <x v="1"/>
  </r>
  <r>
    <n v="623"/>
    <x v="28"/>
    <x v="0"/>
    <x v="20"/>
    <x v="0"/>
    <n v="63"/>
    <x v="42"/>
    <x v="1"/>
    <x v="15"/>
    <x v="1"/>
    <n v="4"/>
    <x v="0"/>
    <x v="2"/>
    <x v="0"/>
    <x v="0"/>
    <n v="44"/>
    <x v="4"/>
    <x v="0"/>
  </r>
  <r>
    <n v="624"/>
    <x v="1"/>
    <x v="0"/>
    <x v="9"/>
    <x v="1"/>
    <n v="70"/>
    <x v="22"/>
    <x v="2"/>
    <x v="3"/>
    <x v="3"/>
    <n v="4.7"/>
    <x v="0"/>
    <x v="3"/>
    <x v="0"/>
    <x v="0"/>
    <n v="48"/>
    <x v="3"/>
    <x v="4"/>
  </r>
  <r>
    <n v="625"/>
    <x v="0"/>
    <x v="0"/>
    <x v="13"/>
    <x v="0"/>
    <n v="87"/>
    <x v="36"/>
    <x v="3"/>
    <x v="6"/>
    <x v="3"/>
    <n v="3.4"/>
    <x v="0"/>
    <x v="0"/>
    <x v="0"/>
    <x v="0"/>
    <n v="21"/>
    <x v="3"/>
    <x v="2"/>
  </r>
  <r>
    <n v="626"/>
    <x v="34"/>
    <x v="0"/>
    <x v="16"/>
    <x v="3"/>
    <n v="79"/>
    <x v="12"/>
    <x v="2"/>
    <x v="16"/>
    <x v="3"/>
    <n v="4"/>
    <x v="0"/>
    <x v="2"/>
    <x v="0"/>
    <x v="0"/>
    <n v="1"/>
    <x v="0"/>
    <x v="1"/>
  </r>
  <r>
    <n v="627"/>
    <x v="18"/>
    <x v="0"/>
    <x v="12"/>
    <x v="3"/>
    <n v="79"/>
    <x v="13"/>
    <x v="2"/>
    <x v="21"/>
    <x v="1"/>
    <n v="3.9"/>
    <x v="0"/>
    <x v="3"/>
    <x v="0"/>
    <x v="0"/>
    <n v="10"/>
    <x v="0"/>
    <x v="2"/>
  </r>
  <r>
    <n v="628"/>
    <x v="32"/>
    <x v="0"/>
    <x v="3"/>
    <x v="1"/>
    <n v="44"/>
    <x v="4"/>
    <x v="0"/>
    <x v="13"/>
    <x v="0"/>
    <n v="4.0999999999999996"/>
    <x v="0"/>
    <x v="0"/>
    <x v="0"/>
    <x v="0"/>
    <n v="24"/>
    <x v="3"/>
    <x v="5"/>
  </r>
  <r>
    <n v="629"/>
    <x v="28"/>
    <x v="0"/>
    <x v="1"/>
    <x v="0"/>
    <n v="85"/>
    <x v="2"/>
    <x v="2"/>
    <x v="3"/>
    <x v="3"/>
    <n v="3.7"/>
    <x v="0"/>
    <x v="4"/>
    <x v="0"/>
    <x v="0"/>
    <n v="29"/>
    <x v="2"/>
    <x v="5"/>
  </r>
  <r>
    <n v="630"/>
    <x v="8"/>
    <x v="0"/>
    <x v="9"/>
    <x v="1"/>
    <n v="90"/>
    <x v="34"/>
    <x v="0"/>
    <x v="19"/>
    <x v="1"/>
    <n v="4.7"/>
    <x v="0"/>
    <x v="3"/>
    <x v="0"/>
    <x v="0"/>
    <n v="11"/>
    <x v="5"/>
    <x v="2"/>
  </r>
  <r>
    <n v="631"/>
    <x v="38"/>
    <x v="0"/>
    <x v="16"/>
    <x v="3"/>
    <n v="94"/>
    <x v="16"/>
    <x v="1"/>
    <x v="5"/>
    <x v="3"/>
    <n v="4.3"/>
    <x v="0"/>
    <x v="4"/>
    <x v="0"/>
    <x v="0"/>
    <n v="33"/>
    <x v="5"/>
    <x v="2"/>
  </r>
  <r>
    <n v="632"/>
    <x v="0"/>
    <x v="0"/>
    <x v="23"/>
    <x v="1"/>
    <n v="68"/>
    <x v="47"/>
    <x v="1"/>
    <x v="10"/>
    <x v="2"/>
    <n v="4.0999999999999996"/>
    <x v="0"/>
    <x v="5"/>
    <x v="0"/>
    <x v="0"/>
    <n v="27"/>
    <x v="1"/>
    <x v="0"/>
  </r>
  <r>
    <n v="633"/>
    <x v="25"/>
    <x v="0"/>
    <x v="21"/>
    <x v="3"/>
    <n v="51"/>
    <x v="5"/>
    <x v="2"/>
    <x v="16"/>
    <x v="0"/>
    <n v="3.9"/>
    <x v="0"/>
    <x v="2"/>
    <x v="0"/>
    <x v="0"/>
    <n v="19"/>
    <x v="0"/>
    <x v="0"/>
  </r>
  <r>
    <n v="634"/>
    <x v="17"/>
    <x v="0"/>
    <x v="3"/>
    <x v="1"/>
    <n v="33"/>
    <x v="46"/>
    <x v="2"/>
    <x v="20"/>
    <x v="1"/>
    <n v="2.9"/>
    <x v="0"/>
    <x v="0"/>
    <x v="0"/>
    <x v="0"/>
    <n v="50"/>
    <x v="5"/>
    <x v="3"/>
  </r>
  <r>
    <n v="635"/>
    <x v="24"/>
    <x v="0"/>
    <x v="4"/>
    <x v="1"/>
    <n v="60"/>
    <x v="31"/>
    <x v="2"/>
    <x v="11"/>
    <x v="2"/>
    <n v="3.9"/>
    <x v="0"/>
    <x v="3"/>
    <x v="0"/>
    <x v="0"/>
    <n v="46"/>
    <x v="3"/>
    <x v="1"/>
  </r>
  <r>
    <n v="636"/>
    <x v="7"/>
    <x v="0"/>
    <x v="15"/>
    <x v="0"/>
    <n v="59"/>
    <x v="36"/>
    <x v="2"/>
    <x v="18"/>
    <x v="3"/>
    <n v="4.3"/>
    <x v="0"/>
    <x v="4"/>
    <x v="0"/>
    <x v="0"/>
    <n v="28"/>
    <x v="1"/>
    <x v="3"/>
  </r>
  <r>
    <n v="637"/>
    <x v="38"/>
    <x v="0"/>
    <x v="8"/>
    <x v="3"/>
    <n v="30"/>
    <x v="48"/>
    <x v="2"/>
    <x v="21"/>
    <x v="2"/>
    <n v="2.8"/>
    <x v="0"/>
    <x v="5"/>
    <x v="0"/>
    <x v="0"/>
    <n v="14"/>
    <x v="4"/>
    <x v="6"/>
  </r>
  <r>
    <n v="638"/>
    <x v="3"/>
    <x v="0"/>
    <x v="1"/>
    <x v="0"/>
    <n v="20"/>
    <x v="30"/>
    <x v="2"/>
    <x v="17"/>
    <x v="0"/>
    <n v="3.4"/>
    <x v="0"/>
    <x v="4"/>
    <x v="0"/>
    <x v="0"/>
    <n v="46"/>
    <x v="1"/>
    <x v="0"/>
  </r>
  <r>
    <n v="639"/>
    <x v="10"/>
    <x v="0"/>
    <x v="3"/>
    <x v="1"/>
    <n v="20"/>
    <x v="33"/>
    <x v="1"/>
    <x v="24"/>
    <x v="2"/>
    <n v="2.7"/>
    <x v="0"/>
    <x v="0"/>
    <x v="0"/>
    <x v="0"/>
    <n v="41"/>
    <x v="3"/>
    <x v="5"/>
  </r>
  <r>
    <n v="640"/>
    <x v="22"/>
    <x v="0"/>
    <x v="10"/>
    <x v="0"/>
    <n v="24"/>
    <x v="16"/>
    <x v="0"/>
    <x v="8"/>
    <x v="1"/>
    <n v="4"/>
    <x v="0"/>
    <x v="4"/>
    <x v="0"/>
    <x v="0"/>
    <n v="50"/>
    <x v="2"/>
    <x v="2"/>
  </r>
  <r>
    <n v="641"/>
    <x v="10"/>
    <x v="0"/>
    <x v="11"/>
    <x v="0"/>
    <n v="88"/>
    <x v="46"/>
    <x v="2"/>
    <x v="0"/>
    <x v="2"/>
    <n v="4.4000000000000004"/>
    <x v="0"/>
    <x v="5"/>
    <x v="0"/>
    <x v="0"/>
    <n v="28"/>
    <x v="5"/>
    <x v="0"/>
  </r>
  <r>
    <n v="642"/>
    <x v="36"/>
    <x v="0"/>
    <x v="0"/>
    <x v="0"/>
    <n v="78"/>
    <x v="29"/>
    <x v="2"/>
    <x v="16"/>
    <x v="0"/>
    <n v="3.9"/>
    <x v="0"/>
    <x v="4"/>
    <x v="0"/>
    <x v="0"/>
    <n v="23"/>
    <x v="2"/>
    <x v="6"/>
  </r>
  <r>
    <n v="643"/>
    <x v="14"/>
    <x v="0"/>
    <x v="11"/>
    <x v="0"/>
    <n v="25"/>
    <x v="10"/>
    <x v="0"/>
    <x v="16"/>
    <x v="1"/>
    <n v="2.8"/>
    <x v="0"/>
    <x v="4"/>
    <x v="0"/>
    <x v="0"/>
    <n v="14"/>
    <x v="5"/>
    <x v="4"/>
  </r>
  <r>
    <n v="644"/>
    <x v="20"/>
    <x v="0"/>
    <x v="1"/>
    <x v="0"/>
    <n v="57"/>
    <x v="4"/>
    <x v="3"/>
    <x v="14"/>
    <x v="0"/>
    <n v="3.2"/>
    <x v="0"/>
    <x v="2"/>
    <x v="0"/>
    <x v="0"/>
    <n v="10"/>
    <x v="4"/>
    <x v="6"/>
  </r>
  <r>
    <n v="645"/>
    <x v="33"/>
    <x v="0"/>
    <x v="21"/>
    <x v="3"/>
    <n v="93"/>
    <x v="7"/>
    <x v="1"/>
    <x v="24"/>
    <x v="2"/>
    <n v="4.3"/>
    <x v="0"/>
    <x v="2"/>
    <x v="0"/>
    <x v="0"/>
    <n v="37"/>
    <x v="1"/>
    <x v="1"/>
  </r>
  <r>
    <n v="646"/>
    <x v="46"/>
    <x v="0"/>
    <x v="15"/>
    <x v="0"/>
    <n v="42"/>
    <x v="19"/>
    <x v="1"/>
    <x v="7"/>
    <x v="2"/>
    <n v="4.2"/>
    <x v="0"/>
    <x v="0"/>
    <x v="0"/>
    <x v="0"/>
    <n v="15"/>
    <x v="0"/>
    <x v="4"/>
  </r>
  <r>
    <n v="647"/>
    <x v="47"/>
    <x v="0"/>
    <x v="23"/>
    <x v="1"/>
    <n v="54"/>
    <x v="27"/>
    <x v="3"/>
    <x v="6"/>
    <x v="1"/>
    <n v="4.9000000000000004"/>
    <x v="0"/>
    <x v="3"/>
    <x v="0"/>
    <x v="0"/>
    <n v="19"/>
    <x v="0"/>
    <x v="4"/>
  </r>
  <r>
    <n v="648"/>
    <x v="22"/>
    <x v="0"/>
    <x v="0"/>
    <x v="0"/>
    <n v="70"/>
    <x v="16"/>
    <x v="3"/>
    <x v="4"/>
    <x v="2"/>
    <n v="3.7"/>
    <x v="0"/>
    <x v="0"/>
    <x v="0"/>
    <x v="0"/>
    <n v="23"/>
    <x v="2"/>
    <x v="0"/>
  </r>
  <r>
    <n v="649"/>
    <x v="40"/>
    <x v="0"/>
    <x v="15"/>
    <x v="0"/>
    <n v="31"/>
    <x v="49"/>
    <x v="2"/>
    <x v="18"/>
    <x v="0"/>
    <n v="4.0999999999999996"/>
    <x v="0"/>
    <x v="5"/>
    <x v="0"/>
    <x v="0"/>
    <n v="35"/>
    <x v="2"/>
    <x v="1"/>
  </r>
  <r>
    <n v="650"/>
    <x v="10"/>
    <x v="0"/>
    <x v="13"/>
    <x v="0"/>
    <n v="93"/>
    <x v="12"/>
    <x v="0"/>
    <x v="20"/>
    <x v="1"/>
    <n v="4.2"/>
    <x v="0"/>
    <x v="5"/>
    <x v="0"/>
    <x v="0"/>
    <n v="33"/>
    <x v="3"/>
    <x v="6"/>
  </r>
  <r>
    <n v="651"/>
    <x v="50"/>
    <x v="0"/>
    <x v="24"/>
    <x v="3"/>
    <n v="40"/>
    <x v="20"/>
    <x v="2"/>
    <x v="23"/>
    <x v="1"/>
    <n v="3.9"/>
    <x v="0"/>
    <x v="2"/>
    <x v="0"/>
    <x v="0"/>
    <n v="12"/>
    <x v="4"/>
    <x v="2"/>
  </r>
  <r>
    <n v="652"/>
    <x v="45"/>
    <x v="0"/>
    <x v="19"/>
    <x v="3"/>
    <n v="32"/>
    <x v="10"/>
    <x v="0"/>
    <x v="22"/>
    <x v="2"/>
    <n v="2.9"/>
    <x v="0"/>
    <x v="2"/>
    <x v="0"/>
    <x v="0"/>
    <n v="41"/>
    <x v="0"/>
    <x v="0"/>
  </r>
  <r>
    <n v="653"/>
    <x v="14"/>
    <x v="0"/>
    <x v="12"/>
    <x v="3"/>
    <n v="27"/>
    <x v="46"/>
    <x v="2"/>
    <x v="19"/>
    <x v="0"/>
    <n v="3.1"/>
    <x v="0"/>
    <x v="1"/>
    <x v="0"/>
    <x v="0"/>
    <n v="27"/>
    <x v="0"/>
    <x v="1"/>
  </r>
  <r>
    <n v="654"/>
    <x v="30"/>
    <x v="0"/>
    <x v="18"/>
    <x v="3"/>
    <n v="68"/>
    <x v="25"/>
    <x v="2"/>
    <x v="8"/>
    <x v="0"/>
    <n v="3.6"/>
    <x v="0"/>
    <x v="4"/>
    <x v="0"/>
    <x v="0"/>
    <n v="45"/>
    <x v="1"/>
    <x v="0"/>
  </r>
  <r>
    <n v="655"/>
    <x v="41"/>
    <x v="0"/>
    <x v="8"/>
    <x v="3"/>
    <n v="59"/>
    <x v="18"/>
    <x v="0"/>
    <x v="0"/>
    <x v="2"/>
    <n v="4.4000000000000004"/>
    <x v="0"/>
    <x v="4"/>
    <x v="0"/>
    <x v="0"/>
    <n v="23"/>
    <x v="0"/>
    <x v="2"/>
  </r>
  <r>
    <n v="656"/>
    <x v="30"/>
    <x v="0"/>
    <x v="8"/>
    <x v="3"/>
    <n v="36"/>
    <x v="16"/>
    <x v="1"/>
    <x v="7"/>
    <x v="3"/>
    <n v="3.1"/>
    <x v="0"/>
    <x v="1"/>
    <x v="0"/>
    <x v="0"/>
    <n v="19"/>
    <x v="0"/>
    <x v="5"/>
  </r>
  <r>
    <n v="657"/>
    <x v="32"/>
    <x v="0"/>
    <x v="2"/>
    <x v="0"/>
    <n v="23"/>
    <x v="38"/>
    <x v="2"/>
    <x v="19"/>
    <x v="2"/>
    <n v="3.9"/>
    <x v="0"/>
    <x v="3"/>
    <x v="0"/>
    <x v="0"/>
    <n v="6"/>
    <x v="3"/>
    <x v="3"/>
  </r>
  <r>
    <n v="658"/>
    <x v="39"/>
    <x v="0"/>
    <x v="14"/>
    <x v="2"/>
    <n v="80"/>
    <x v="28"/>
    <x v="2"/>
    <x v="3"/>
    <x v="0"/>
    <n v="4.3"/>
    <x v="0"/>
    <x v="1"/>
    <x v="0"/>
    <x v="0"/>
    <n v="6"/>
    <x v="3"/>
    <x v="3"/>
  </r>
  <r>
    <n v="659"/>
    <x v="46"/>
    <x v="0"/>
    <x v="21"/>
    <x v="3"/>
    <n v="37"/>
    <x v="7"/>
    <x v="1"/>
    <x v="3"/>
    <x v="3"/>
    <n v="4.9000000000000004"/>
    <x v="0"/>
    <x v="5"/>
    <x v="0"/>
    <x v="0"/>
    <n v="20"/>
    <x v="0"/>
    <x v="1"/>
  </r>
  <r>
    <n v="660"/>
    <x v="46"/>
    <x v="0"/>
    <x v="6"/>
    <x v="0"/>
    <n v="52"/>
    <x v="41"/>
    <x v="1"/>
    <x v="9"/>
    <x v="1"/>
    <n v="3.6"/>
    <x v="0"/>
    <x v="4"/>
    <x v="0"/>
    <x v="0"/>
    <n v="8"/>
    <x v="1"/>
    <x v="1"/>
  </r>
  <r>
    <n v="661"/>
    <x v="2"/>
    <x v="0"/>
    <x v="7"/>
    <x v="2"/>
    <n v="79"/>
    <x v="6"/>
    <x v="2"/>
    <x v="8"/>
    <x v="3"/>
    <n v="5"/>
    <x v="0"/>
    <x v="4"/>
    <x v="0"/>
    <x v="0"/>
    <n v="39"/>
    <x v="2"/>
    <x v="3"/>
  </r>
  <r>
    <n v="662"/>
    <x v="9"/>
    <x v="0"/>
    <x v="5"/>
    <x v="0"/>
    <n v="68"/>
    <x v="44"/>
    <x v="3"/>
    <x v="14"/>
    <x v="3"/>
    <n v="4.0999999999999996"/>
    <x v="0"/>
    <x v="5"/>
    <x v="0"/>
    <x v="0"/>
    <n v="39"/>
    <x v="2"/>
    <x v="3"/>
  </r>
  <r>
    <n v="663"/>
    <x v="41"/>
    <x v="0"/>
    <x v="24"/>
    <x v="3"/>
    <n v="98"/>
    <x v="26"/>
    <x v="0"/>
    <x v="23"/>
    <x v="3"/>
    <n v="2.8"/>
    <x v="0"/>
    <x v="0"/>
    <x v="0"/>
    <x v="0"/>
    <n v="39"/>
    <x v="0"/>
    <x v="4"/>
  </r>
  <r>
    <n v="664"/>
    <x v="35"/>
    <x v="0"/>
    <x v="10"/>
    <x v="0"/>
    <n v="83"/>
    <x v="29"/>
    <x v="2"/>
    <x v="4"/>
    <x v="3"/>
    <n v="4.7"/>
    <x v="0"/>
    <x v="0"/>
    <x v="0"/>
    <x v="0"/>
    <n v="23"/>
    <x v="2"/>
    <x v="5"/>
  </r>
  <r>
    <n v="665"/>
    <x v="6"/>
    <x v="0"/>
    <x v="13"/>
    <x v="0"/>
    <n v="83"/>
    <x v="24"/>
    <x v="2"/>
    <x v="21"/>
    <x v="0"/>
    <n v="4.4000000000000004"/>
    <x v="0"/>
    <x v="0"/>
    <x v="0"/>
    <x v="0"/>
    <n v="41"/>
    <x v="3"/>
    <x v="4"/>
  </r>
  <r>
    <n v="666"/>
    <x v="38"/>
    <x v="0"/>
    <x v="13"/>
    <x v="0"/>
    <n v="55"/>
    <x v="35"/>
    <x v="2"/>
    <x v="15"/>
    <x v="1"/>
    <n v="4.9000000000000004"/>
    <x v="0"/>
    <x v="4"/>
    <x v="0"/>
    <x v="0"/>
    <n v="50"/>
    <x v="2"/>
    <x v="2"/>
  </r>
  <r>
    <n v="667"/>
    <x v="25"/>
    <x v="0"/>
    <x v="15"/>
    <x v="0"/>
    <n v="26"/>
    <x v="24"/>
    <x v="0"/>
    <x v="2"/>
    <x v="0"/>
    <n v="3.1"/>
    <x v="0"/>
    <x v="1"/>
    <x v="0"/>
    <x v="0"/>
    <n v="30"/>
    <x v="5"/>
    <x v="3"/>
  </r>
  <r>
    <n v="668"/>
    <x v="50"/>
    <x v="0"/>
    <x v="12"/>
    <x v="3"/>
    <n v="76"/>
    <x v="28"/>
    <x v="1"/>
    <x v="24"/>
    <x v="0"/>
    <n v="2.6"/>
    <x v="0"/>
    <x v="3"/>
    <x v="0"/>
    <x v="0"/>
    <n v="32"/>
    <x v="4"/>
    <x v="3"/>
  </r>
  <r>
    <n v="669"/>
    <x v="34"/>
    <x v="0"/>
    <x v="17"/>
    <x v="0"/>
    <n v="85"/>
    <x v="11"/>
    <x v="1"/>
    <x v="2"/>
    <x v="3"/>
    <n v="2.9"/>
    <x v="0"/>
    <x v="0"/>
    <x v="0"/>
    <x v="0"/>
    <n v="35"/>
    <x v="4"/>
    <x v="5"/>
  </r>
  <r>
    <n v="670"/>
    <x v="49"/>
    <x v="0"/>
    <x v="14"/>
    <x v="2"/>
    <n v="89"/>
    <x v="26"/>
    <x v="2"/>
    <x v="0"/>
    <x v="1"/>
    <n v="3.3"/>
    <x v="0"/>
    <x v="1"/>
    <x v="0"/>
    <x v="0"/>
    <n v="45"/>
    <x v="0"/>
    <x v="4"/>
  </r>
  <r>
    <n v="671"/>
    <x v="6"/>
    <x v="0"/>
    <x v="1"/>
    <x v="0"/>
    <n v="41"/>
    <x v="7"/>
    <x v="3"/>
    <x v="7"/>
    <x v="1"/>
    <n v="4.8"/>
    <x v="0"/>
    <x v="2"/>
    <x v="0"/>
    <x v="0"/>
    <n v="37"/>
    <x v="1"/>
    <x v="4"/>
  </r>
  <r>
    <n v="672"/>
    <x v="21"/>
    <x v="0"/>
    <x v="14"/>
    <x v="2"/>
    <n v="30"/>
    <x v="44"/>
    <x v="0"/>
    <x v="13"/>
    <x v="0"/>
    <n v="4.7"/>
    <x v="0"/>
    <x v="0"/>
    <x v="0"/>
    <x v="0"/>
    <n v="45"/>
    <x v="1"/>
    <x v="1"/>
  </r>
  <r>
    <n v="673"/>
    <x v="35"/>
    <x v="0"/>
    <x v="20"/>
    <x v="0"/>
    <n v="53"/>
    <x v="47"/>
    <x v="2"/>
    <x v="15"/>
    <x v="0"/>
    <n v="3.3"/>
    <x v="0"/>
    <x v="4"/>
    <x v="0"/>
    <x v="0"/>
    <n v="29"/>
    <x v="1"/>
    <x v="3"/>
  </r>
  <r>
    <n v="674"/>
    <x v="25"/>
    <x v="0"/>
    <x v="5"/>
    <x v="0"/>
    <n v="66"/>
    <x v="19"/>
    <x v="2"/>
    <x v="21"/>
    <x v="1"/>
    <n v="4.2"/>
    <x v="0"/>
    <x v="1"/>
    <x v="0"/>
    <x v="0"/>
    <n v="27"/>
    <x v="0"/>
    <x v="4"/>
  </r>
  <r>
    <n v="675"/>
    <x v="39"/>
    <x v="0"/>
    <x v="16"/>
    <x v="3"/>
    <n v="33"/>
    <x v="47"/>
    <x v="3"/>
    <x v="19"/>
    <x v="0"/>
    <n v="4.7"/>
    <x v="0"/>
    <x v="5"/>
    <x v="0"/>
    <x v="0"/>
    <n v="36"/>
    <x v="4"/>
    <x v="2"/>
  </r>
  <r>
    <n v="676"/>
    <x v="14"/>
    <x v="0"/>
    <x v="12"/>
    <x v="3"/>
    <n v="86"/>
    <x v="10"/>
    <x v="2"/>
    <x v="22"/>
    <x v="1"/>
    <n v="2.6"/>
    <x v="0"/>
    <x v="4"/>
    <x v="0"/>
    <x v="0"/>
    <n v="9"/>
    <x v="1"/>
    <x v="2"/>
  </r>
  <r>
    <n v="677"/>
    <x v="48"/>
    <x v="0"/>
    <x v="13"/>
    <x v="0"/>
    <n v="60"/>
    <x v="39"/>
    <x v="2"/>
    <x v="15"/>
    <x v="0"/>
    <n v="2.9"/>
    <x v="0"/>
    <x v="4"/>
    <x v="0"/>
    <x v="0"/>
    <n v="38"/>
    <x v="0"/>
    <x v="4"/>
  </r>
  <r>
    <n v="678"/>
    <x v="52"/>
    <x v="0"/>
    <x v="20"/>
    <x v="0"/>
    <n v="62"/>
    <x v="47"/>
    <x v="1"/>
    <x v="2"/>
    <x v="2"/>
    <n v="2.7"/>
    <x v="0"/>
    <x v="0"/>
    <x v="0"/>
    <x v="0"/>
    <n v="41"/>
    <x v="3"/>
    <x v="2"/>
  </r>
  <r>
    <n v="679"/>
    <x v="7"/>
    <x v="0"/>
    <x v="0"/>
    <x v="0"/>
    <n v="74"/>
    <x v="1"/>
    <x v="2"/>
    <x v="11"/>
    <x v="3"/>
    <n v="3.3"/>
    <x v="0"/>
    <x v="5"/>
    <x v="0"/>
    <x v="0"/>
    <n v="25"/>
    <x v="5"/>
    <x v="6"/>
  </r>
  <r>
    <n v="680"/>
    <x v="19"/>
    <x v="0"/>
    <x v="3"/>
    <x v="1"/>
    <n v="95"/>
    <x v="49"/>
    <x v="2"/>
    <x v="2"/>
    <x v="3"/>
    <n v="3.4"/>
    <x v="0"/>
    <x v="0"/>
    <x v="0"/>
    <x v="0"/>
    <n v="37"/>
    <x v="0"/>
    <x v="0"/>
  </r>
  <r>
    <n v="681"/>
    <x v="44"/>
    <x v="0"/>
    <x v="4"/>
    <x v="1"/>
    <n v="25"/>
    <x v="30"/>
    <x v="2"/>
    <x v="23"/>
    <x v="1"/>
    <n v="4.2"/>
    <x v="0"/>
    <x v="0"/>
    <x v="0"/>
    <x v="0"/>
    <n v="3"/>
    <x v="3"/>
    <x v="2"/>
  </r>
  <r>
    <n v="682"/>
    <x v="11"/>
    <x v="0"/>
    <x v="5"/>
    <x v="0"/>
    <n v="59"/>
    <x v="7"/>
    <x v="3"/>
    <x v="7"/>
    <x v="0"/>
    <n v="3.8"/>
    <x v="0"/>
    <x v="4"/>
    <x v="0"/>
    <x v="0"/>
    <n v="24"/>
    <x v="2"/>
    <x v="6"/>
  </r>
  <r>
    <n v="683"/>
    <x v="51"/>
    <x v="0"/>
    <x v="14"/>
    <x v="2"/>
    <n v="29"/>
    <x v="9"/>
    <x v="2"/>
    <x v="18"/>
    <x v="2"/>
    <n v="4"/>
    <x v="0"/>
    <x v="3"/>
    <x v="0"/>
    <x v="0"/>
    <n v="49"/>
    <x v="2"/>
    <x v="4"/>
  </r>
  <r>
    <n v="684"/>
    <x v="23"/>
    <x v="0"/>
    <x v="3"/>
    <x v="1"/>
    <n v="36"/>
    <x v="49"/>
    <x v="1"/>
    <x v="10"/>
    <x v="0"/>
    <n v="2.7"/>
    <x v="0"/>
    <x v="1"/>
    <x v="0"/>
    <x v="0"/>
    <n v="3"/>
    <x v="4"/>
    <x v="5"/>
  </r>
  <r>
    <n v="685"/>
    <x v="6"/>
    <x v="0"/>
    <x v="19"/>
    <x v="3"/>
    <n v="82"/>
    <x v="15"/>
    <x v="2"/>
    <x v="22"/>
    <x v="2"/>
    <n v="4.7"/>
    <x v="0"/>
    <x v="0"/>
    <x v="0"/>
    <x v="0"/>
    <n v="42"/>
    <x v="5"/>
    <x v="5"/>
  </r>
  <r>
    <n v="686"/>
    <x v="27"/>
    <x v="0"/>
    <x v="0"/>
    <x v="0"/>
    <n v="71"/>
    <x v="2"/>
    <x v="3"/>
    <x v="23"/>
    <x v="0"/>
    <n v="3.5"/>
    <x v="0"/>
    <x v="3"/>
    <x v="0"/>
    <x v="0"/>
    <n v="32"/>
    <x v="1"/>
    <x v="0"/>
  </r>
  <r>
    <n v="687"/>
    <x v="27"/>
    <x v="0"/>
    <x v="1"/>
    <x v="0"/>
    <n v="35"/>
    <x v="27"/>
    <x v="0"/>
    <x v="19"/>
    <x v="3"/>
    <n v="3"/>
    <x v="0"/>
    <x v="4"/>
    <x v="0"/>
    <x v="0"/>
    <n v="33"/>
    <x v="0"/>
    <x v="0"/>
  </r>
  <r>
    <n v="688"/>
    <x v="1"/>
    <x v="0"/>
    <x v="24"/>
    <x v="3"/>
    <n v="38"/>
    <x v="8"/>
    <x v="3"/>
    <x v="2"/>
    <x v="0"/>
    <n v="3.3"/>
    <x v="0"/>
    <x v="1"/>
    <x v="0"/>
    <x v="0"/>
    <n v="46"/>
    <x v="4"/>
    <x v="3"/>
  </r>
  <r>
    <n v="689"/>
    <x v="15"/>
    <x v="0"/>
    <x v="18"/>
    <x v="3"/>
    <n v="59"/>
    <x v="49"/>
    <x v="1"/>
    <x v="15"/>
    <x v="2"/>
    <n v="4.7"/>
    <x v="0"/>
    <x v="5"/>
    <x v="0"/>
    <x v="0"/>
    <n v="44"/>
    <x v="0"/>
    <x v="5"/>
  </r>
  <r>
    <n v="690"/>
    <x v="1"/>
    <x v="0"/>
    <x v="15"/>
    <x v="0"/>
    <n v="91"/>
    <x v="38"/>
    <x v="2"/>
    <x v="20"/>
    <x v="2"/>
    <n v="4.7"/>
    <x v="0"/>
    <x v="0"/>
    <x v="0"/>
    <x v="0"/>
    <n v="35"/>
    <x v="2"/>
    <x v="6"/>
  </r>
  <r>
    <n v="691"/>
    <x v="15"/>
    <x v="0"/>
    <x v="6"/>
    <x v="0"/>
    <n v="68"/>
    <x v="29"/>
    <x v="3"/>
    <x v="16"/>
    <x v="1"/>
    <n v="4.8"/>
    <x v="0"/>
    <x v="3"/>
    <x v="0"/>
    <x v="0"/>
    <n v="45"/>
    <x v="4"/>
    <x v="1"/>
  </r>
  <r>
    <n v="692"/>
    <x v="52"/>
    <x v="0"/>
    <x v="21"/>
    <x v="3"/>
    <n v="21"/>
    <x v="2"/>
    <x v="0"/>
    <x v="5"/>
    <x v="2"/>
    <n v="2.9"/>
    <x v="0"/>
    <x v="3"/>
    <x v="0"/>
    <x v="0"/>
    <n v="37"/>
    <x v="3"/>
    <x v="4"/>
  </r>
  <r>
    <n v="693"/>
    <x v="25"/>
    <x v="0"/>
    <x v="12"/>
    <x v="3"/>
    <n v="95"/>
    <x v="25"/>
    <x v="2"/>
    <x v="17"/>
    <x v="1"/>
    <n v="4"/>
    <x v="0"/>
    <x v="4"/>
    <x v="0"/>
    <x v="0"/>
    <n v="40"/>
    <x v="5"/>
    <x v="6"/>
  </r>
  <r>
    <n v="694"/>
    <x v="5"/>
    <x v="0"/>
    <x v="6"/>
    <x v="0"/>
    <n v="52"/>
    <x v="34"/>
    <x v="0"/>
    <x v="2"/>
    <x v="1"/>
    <n v="3.1"/>
    <x v="0"/>
    <x v="1"/>
    <x v="0"/>
    <x v="0"/>
    <n v="30"/>
    <x v="1"/>
    <x v="6"/>
  </r>
  <r>
    <n v="695"/>
    <x v="38"/>
    <x v="0"/>
    <x v="10"/>
    <x v="0"/>
    <n v="21"/>
    <x v="0"/>
    <x v="1"/>
    <x v="4"/>
    <x v="3"/>
    <n v="3.5"/>
    <x v="0"/>
    <x v="4"/>
    <x v="0"/>
    <x v="0"/>
    <n v="38"/>
    <x v="0"/>
    <x v="6"/>
  </r>
  <r>
    <n v="696"/>
    <x v="11"/>
    <x v="0"/>
    <x v="6"/>
    <x v="0"/>
    <n v="67"/>
    <x v="22"/>
    <x v="3"/>
    <x v="15"/>
    <x v="2"/>
    <n v="3.7"/>
    <x v="0"/>
    <x v="2"/>
    <x v="0"/>
    <x v="0"/>
    <n v="15"/>
    <x v="5"/>
    <x v="6"/>
  </r>
  <r>
    <n v="697"/>
    <x v="42"/>
    <x v="0"/>
    <x v="22"/>
    <x v="3"/>
    <n v="42"/>
    <x v="40"/>
    <x v="0"/>
    <x v="14"/>
    <x v="3"/>
    <n v="2.8"/>
    <x v="0"/>
    <x v="3"/>
    <x v="0"/>
    <x v="0"/>
    <n v="49"/>
    <x v="1"/>
    <x v="5"/>
  </r>
  <r>
    <n v="698"/>
    <x v="12"/>
    <x v="0"/>
    <x v="18"/>
    <x v="3"/>
    <n v="63"/>
    <x v="25"/>
    <x v="3"/>
    <x v="18"/>
    <x v="2"/>
    <n v="4.5999999999999996"/>
    <x v="0"/>
    <x v="1"/>
    <x v="0"/>
    <x v="0"/>
    <n v="40"/>
    <x v="5"/>
    <x v="3"/>
  </r>
  <r>
    <n v="699"/>
    <x v="0"/>
    <x v="0"/>
    <x v="23"/>
    <x v="1"/>
    <n v="41"/>
    <x v="44"/>
    <x v="2"/>
    <x v="22"/>
    <x v="0"/>
    <n v="3.8"/>
    <x v="0"/>
    <x v="3"/>
    <x v="0"/>
    <x v="0"/>
    <n v="40"/>
    <x v="5"/>
    <x v="1"/>
  </r>
  <r>
    <n v="700"/>
    <x v="2"/>
    <x v="0"/>
    <x v="8"/>
    <x v="3"/>
    <n v="46"/>
    <x v="39"/>
    <x v="2"/>
    <x v="4"/>
    <x v="3"/>
    <n v="2.6"/>
    <x v="0"/>
    <x v="4"/>
    <x v="0"/>
    <x v="0"/>
    <n v="5"/>
    <x v="3"/>
    <x v="1"/>
  </r>
  <r>
    <n v="701"/>
    <x v="9"/>
    <x v="0"/>
    <x v="13"/>
    <x v="0"/>
    <n v="79"/>
    <x v="48"/>
    <x v="0"/>
    <x v="8"/>
    <x v="0"/>
    <n v="4.0999999999999996"/>
    <x v="0"/>
    <x v="3"/>
    <x v="0"/>
    <x v="0"/>
    <n v="5"/>
    <x v="3"/>
    <x v="5"/>
  </r>
  <r>
    <n v="702"/>
    <x v="47"/>
    <x v="0"/>
    <x v="23"/>
    <x v="1"/>
    <n v="90"/>
    <x v="37"/>
    <x v="0"/>
    <x v="16"/>
    <x v="3"/>
    <n v="3.3"/>
    <x v="0"/>
    <x v="2"/>
    <x v="0"/>
    <x v="0"/>
    <n v="5"/>
    <x v="5"/>
    <x v="6"/>
  </r>
  <r>
    <n v="703"/>
    <x v="20"/>
    <x v="0"/>
    <x v="5"/>
    <x v="0"/>
    <n v="71"/>
    <x v="6"/>
    <x v="2"/>
    <x v="3"/>
    <x v="0"/>
    <n v="3.4"/>
    <x v="0"/>
    <x v="5"/>
    <x v="0"/>
    <x v="0"/>
    <n v="1"/>
    <x v="1"/>
    <x v="1"/>
  </r>
  <r>
    <n v="704"/>
    <x v="6"/>
    <x v="0"/>
    <x v="10"/>
    <x v="0"/>
    <n v="87"/>
    <x v="39"/>
    <x v="0"/>
    <x v="6"/>
    <x v="2"/>
    <n v="3"/>
    <x v="0"/>
    <x v="3"/>
    <x v="0"/>
    <x v="0"/>
    <n v="21"/>
    <x v="0"/>
    <x v="1"/>
  </r>
  <r>
    <n v="705"/>
    <x v="50"/>
    <x v="0"/>
    <x v="15"/>
    <x v="0"/>
    <n v="66"/>
    <x v="37"/>
    <x v="1"/>
    <x v="13"/>
    <x v="1"/>
    <n v="3.2"/>
    <x v="0"/>
    <x v="0"/>
    <x v="0"/>
    <x v="0"/>
    <n v="18"/>
    <x v="3"/>
    <x v="2"/>
  </r>
  <r>
    <n v="706"/>
    <x v="15"/>
    <x v="0"/>
    <x v="13"/>
    <x v="0"/>
    <n v="90"/>
    <x v="10"/>
    <x v="3"/>
    <x v="21"/>
    <x v="2"/>
    <n v="4.5"/>
    <x v="0"/>
    <x v="1"/>
    <x v="0"/>
    <x v="0"/>
    <n v="49"/>
    <x v="1"/>
    <x v="3"/>
  </r>
  <r>
    <n v="707"/>
    <x v="5"/>
    <x v="0"/>
    <x v="2"/>
    <x v="0"/>
    <n v="47"/>
    <x v="44"/>
    <x v="0"/>
    <x v="2"/>
    <x v="2"/>
    <n v="4.8"/>
    <x v="0"/>
    <x v="0"/>
    <x v="0"/>
    <x v="0"/>
    <n v="27"/>
    <x v="5"/>
    <x v="1"/>
  </r>
  <r>
    <n v="708"/>
    <x v="35"/>
    <x v="0"/>
    <x v="5"/>
    <x v="0"/>
    <n v="38"/>
    <x v="7"/>
    <x v="0"/>
    <x v="7"/>
    <x v="1"/>
    <n v="3.7"/>
    <x v="0"/>
    <x v="2"/>
    <x v="0"/>
    <x v="0"/>
    <n v="21"/>
    <x v="0"/>
    <x v="2"/>
  </r>
  <r>
    <n v="709"/>
    <x v="43"/>
    <x v="0"/>
    <x v="21"/>
    <x v="3"/>
    <n v="50"/>
    <x v="0"/>
    <x v="0"/>
    <x v="19"/>
    <x v="2"/>
    <n v="3.4"/>
    <x v="0"/>
    <x v="5"/>
    <x v="0"/>
    <x v="0"/>
    <n v="19"/>
    <x v="1"/>
    <x v="0"/>
  </r>
  <r>
    <n v="710"/>
    <x v="34"/>
    <x v="0"/>
    <x v="14"/>
    <x v="2"/>
    <n v="79"/>
    <x v="2"/>
    <x v="0"/>
    <x v="4"/>
    <x v="2"/>
    <n v="4.5999999999999996"/>
    <x v="0"/>
    <x v="3"/>
    <x v="0"/>
    <x v="0"/>
    <n v="23"/>
    <x v="5"/>
    <x v="5"/>
  </r>
  <r>
    <n v="711"/>
    <x v="40"/>
    <x v="0"/>
    <x v="18"/>
    <x v="3"/>
    <n v="91"/>
    <x v="41"/>
    <x v="0"/>
    <x v="2"/>
    <x v="1"/>
    <n v="4.0999999999999996"/>
    <x v="0"/>
    <x v="3"/>
    <x v="0"/>
    <x v="0"/>
    <n v="26"/>
    <x v="3"/>
    <x v="0"/>
  </r>
  <r>
    <n v="712"/>
    <x v="14"/>
    <x v="0"/>
    <x v="23"/>
    <x v="1"/>
    <n v="60"/>
    <x v="13"/>
    <x v="2"/>
    <x v="1"/>
    <x v="1"/>
    <n v="3.5"/>
    <x v="0"/>
    <x v="4"/>
    <x v="0"/>
    <x v="0"/>
    <n v="13"/>
    <x v="4"/>
    <x v="4"/>
  </r>
  <r>
    <n v="713"/>
    <x v="32"/>
    <x v="0"/>
    <x v="0"/>
    <x v="0"/>
    <n v="81"/>
    <x v="13"/>
    <x v="3"/>
    <x v="13"/>
    <x v="2"/>
    <n v="3.8"/>
    <x v="0"/>
    <x v="2"/>
    <x v="0"/>
    <x v="0"/>
    <n v="36"/>
    <x v="4"/>
    <x v="3"/>
  </r>
  <r>
    <n v="714"/>
    <x v="43"/>
    <x v="0"/>
    <x v="15"/>
    <x v="0"/>
    <n v="90"/>
    <x v="4"/>
    <x v="2"/>
    <x v="12"/>
    <x v="2"/>
    <n v="2.6"/>
    <x v="0"/>
    <x v="0"/>
    <x v="0"/>
    <x v="0"/>
    <n v="39"/>
    <x v="4"/>
    <x v="4"/>
  </r>
  <r>
    <n v="715"/>
    <x v="8"/>
    <x v="0"/>
    <x v="14"/>
    <x v="2"/>
    <n v="70"/>
    <x v="45"/>
    <x v="2"/>
    <x v="23"/>
    <x v="3"/>
    <n v="4.4000000000000004"/>
    <x v="0"/>
    <x v="5"/>
    <x v="0"/>
    <x v="0"/>
    <n v="40"/>
    <x v="5"/>
    <x v="0"/>
  </r>
  <r>
    <n v="716"/>
    <x v="23"/>
    <x v="0"/>
    <x v="2"/>
    <x v="0"/>
    <n v="63"/>
    <x v="12"/>
    <x v="0"/>
    <x v="14"/>
    <x v="1"/>
    <n v="2.6"/>
    <x v="0"/>
    <x v="0"/>
    <x v="0"/>
    <x v="0"/>
    <n v="37"/>
    <x v="5"/>
    <x v="3"/>
  </r>
  <r>
    <n v="717"/>
    <x v="11"/>
    <x v="0"/>
    <x v="16"/>
    <x v="3"/>
    <n v="29"/>
    <x v="9"/>
    <x v="2"/>
    <x v="8"/>
    <x v="1"/>
    <n v="3.6"/>
    <x v="0"/>
    <x v="0"/>
    <x v="0"/>
    <x v="0"/>
    <n v="9"/>
    <x v="0"/>
    <x v="4"/>
  </r>
  <r>
    <n v="718"/>
    <x v="3"/>
    <x v="0"/>
    <x v="20"/>
    <x v="0"/>
    <n v="90"/>
    <x v="29"/>
    <x v="0"/>
    <x v="14"/>
    <x v="1"/>
    <n v="4.2"/>
    <x v="0"/>
    <x v="0"/>
    <x v="0"/>
    <x v="0"/>
    <n v="7"/>
    <x v="0"/>
    <x v="6"/>
  </r>
  <r>
    <n v="719"/>
    <x v="40"/>
    <x v="0"/>
    <x v="5"/>
    <x v="0"/>
    <n v="22"/>
    <x v="20"/>
    <x v="2"/>
    <x v="15"/>
    <x v="2"/>
    <n v="4.5999999999999996"/>
    <x v="0"/>
    <x v="3"/>
    <x v="0"/>
    <x v="0"/>
    <n v="25"/>
    <x v="4"/>
    <x v="2"/>
  </r>
  <r>
    <n v="720"/>
    <x v="6"/>
    <x v="0"/>
    <x v="6"/>
    <x v="0"/>
    <n v="22"/>
    <x v="16"/>
    <x v="0"/>
    <x v="2"/>
    <x v="2"/>
    <n v="3.3"/>
    <x v="0"/>
    <x v="2"/>
    <x v="0"/>
    <x v="0"/>
    <n v="42"/>
    <x v="0"/>
    <x v="4"/>
  </r>
  <r>
    <n v="721"/>
    <x v="23"/>
    <x v="0"/>
    <x v="16"/>
    <x v="3"/>
    <n v="62"/>
    <x v="35"/>
    <x v="0"/>
    <x v="20"/>
    <x v="3"/>
    <n v="3.4"/>
    <x v="0"/>
    <x v="1"/>
    <x v="0"/>
    <x v="0"/>
    <n v="19"/>
    <x v="5"/>
    <x v="1"/>
  </r>
  <r>
    <n v="722"/>
    <x v="49"/>
    <x v="0"/>
    <x v="0"/>
    <x v="0"/>
    <n v="57"/>
    <x v="18"/>
    <x v="0"/>
    <x v="5"/>
    <x v="2"/>
    <n v="4.4000000000000004"/>
    <x v="0"/>
    <x v="2"/>
    <x v="0"/>
    <x v="0"/>
    <n v="41"/>
    <x v="5"/>
    <x v="6"/>
  </r>
  <r>
    <n v="723"/>
    <x v="7"/>
    <x v="0"/>
    <x v="1"/>
    <x v="0"/>
    <n v="32"/>
    <x v="5"/>
    <x v="1"/>
    <x v="24"/>
    <x v="2"/>
    <n v="4.3"/>
    <x v="0"/>
    <x v="5"/>
    <x v="0"/>
    <x v="0"/>
    <n v="50"/>
    <x v="1"/>
    <x v="4"/>
  </r>
  <r>
    <n v="724"/>
    <x v="25"/>
    <x v="0"/>
    <x v="16"/>
    <x v="3"/>
    <n v="53"/>
    <x v="9"/>
    <x v="0"/>
    <x v="17"/>
    <x v="3"/>
    <n v="3.5"/>
    <x v="0"/>
    <x v="0"/>
    <x v="0"/>
    <x v="0"/>
    <n v="43"/>
    <x v="3"/>
    <x v="5"/>
  </r>
  <r>
    <n v="725"/>
    <x v="43"/>
    <x v="0"/>
    <x v="17"/>
    <x v="0"/>
    <n v="79"/>
    <x v="13"/>
    <x v="3"/>
    <x v="14"/>
    <x v="3"/>
    <n v="4.7"/>
    <x v="0"/>
    <x v="5"/>
    <x v="0"/>
    <x v="0"/>
    <n v="36"/>
    <x v="0"/>
    <x v="6"/>
  </r>
  <r>
    <n v="726"/>
    <x v="12"/>
    <x v="0"/>
    <x v="19"/>
    <x v="3"/>
    <n v="61"/>
    <x v="21"/>
    <x v="0"/>
    <x v="5"/>
    <x v="0"/>
    <n v="3.1"/>
    <x v="0"/>
    <x v="3"/>
    <x v="0"/>
    <x v="0"/>
    <n v="33"/>
    <x v="5"/>
    <x v="0"/>
  </r>
  <r>
    <n v="727"/>
    <x v="45"/>
    <x v="0"/>
    <x v="6"/>
    <x v="0"/>
    <n v="78"/>
    <x v="25"/>
    <x v="0"/>
    <x v="22"/>
    <x v="2"/>
    <n v="3.6"/>
    <x v="0"/>
    <x v="2"/>
    <x v="0"/>
    <x v="0"/>
    <n v="20"/>
    <x v="4"/>
    <x v="6"/>
  </r>
  <r>
    <n v="728"/>
    <x v="46"/>
    <x v="0"/>
    <x v="1"/>
    <x v="0"/>
    <n v="97"/>
    <x v="10"/>
    <x v="1"/>
    <x v="0"/>
    <x v="0"/>
    <n v="4.8"/>
    <x v="0"/>
    <x v="2"/>
    <x v="0"/>
    <x v="0"/>
    <n v="37"/>
    <x v="0"/>
    <x v="6"/>
  </r>
  <r>
    <n v="729"/>
    <x v="26"/>
    <x v="0"/>
    <x v="2"/>
    <x v="0"/>
    <n v="78"/>
    <x v="43"/>
    <x v="2"/>
    <x v="6"/>
    <x v="0"/>
    <n v="3.7"/>
    <x v="0"/>
    <x v="2"/>
    <x v="0"/>
    <x v="0"/>
    <n v="12"/>
    <x v="3"/>
    <x v="6"/>
  </r>
  <r>
    <n v="730"/>
    <x v="38"/>
    <x v="0"/>
    <x v="12"/>
    <x v="3"/>
    <n v="56"/>
    <x v="46"/>
    <x v="0"/>
    <x v="19"/>
    <x v="2"/>
    <n v="3.2"/>
    <x v="0"/>
    <x v="0"/>
    <x v="0"/>
    <x v="0"/>
    <n v="46"/>
    <x v="3"/>
    <x v="6"/>
  </r>
  <r>
    <n v="731"/>
    <x v="39"/>
    <x v="0"/>
    <x v="23"/>
    <x v="1"/>
    <n v="25"/>
    <x v="2"/>
    <x v="2"/>
    <x v="21"/>
    <x v="2"/>
    <n v="3.9"/>
    <x v="0"/>
    <x v="3"/>
    <x v="0"/>
    <x v="0"/>
    <n v="28"/>
    <x v="0"/>
    <x v="0"/>
  </r>
  <r>
    <n v="732"/>
    <x v="49"/>
    <x v="0"/>
    <x v="7"/>
    <x v="2"/>
    <n v="28"/>
    <x v="10"/>
    <x v="2"/>
    <x v="16"/>
    <x v="1"/>
    <n v="3.5"/>
    <x v="0"/>
    <x v="1"/>
    <x v="0"/>
    <x v="0"/>
    <n v="30"/>
    <x v="3"/>
    <x v="0"/>
  </r>
  <r>
    <n v="733"/>
    <x v="50"/>
    <x v="0"/>
    <x v="5"/>
    <x v="0"/>
    <n v="57"/>
    <x v="13"/>
    <x v="0"/>
    <x v="24"/>
    <x v="1"/>
    <n v="2.8"/>
    <x v="0"/>
    <x v="0"/>
    <x v="0"/>
    <x v="0"/>
    <n v="28"/>
    <x v="1"/>
    <x v="4"/>
  </r>
  <r>
    <n v="734"/>
    <x v="4"/>
    <x v="0"/>
    <x v="10"/>
    <x v="0"/>
    <n v="36"/>
    <x v="3"/>
    <x v="0"/>
    <x v="17"/>
    <x v="3"/>
    <n v="2.7"/>
    <x v="0"/>
    <x v="4"/>
    <x v="0"/>
    <x v="0"/>
    <n v="20"/>
    <x v="5"/>
    <x v="4"/>
  </r>
  <r>
    <n v="735"/>
    <x v="13"/>
    <x v="0"/>
    <x v="5"/>
    <x v="0"/>
    <n v="69"/>
    <x v="32"/>
    <x v="1"/>
    <x v="10"/>
    <x v="0"/>
    <n v="3.1"/>
    <x v="0"/>
    <x v="0"/>
    <x v="0"/>
    <x v="0"/>
    <n v="39"/>
    <x v="4"/>
    <x v="6"/>
  </r>
  <r>
    <n v="736"/>
    <x v="12"/>
    <x v="0"/>
    <x v="12"/>
    <x v="3"/>
    <n v="48"/>
    <x v="6"/>
    <x v="2"/>
    <x v="20"/>
    <x v="3"/>
    <n v="3.6"/>
    <x v="0"/>
    <x v="4"/>
    <x v="0"/>
    <x v="0"/>
    <n v="48"/>
    <x v="1"/>
    <x v="4"/>
  </r>
  <r>
    <n v="737"/>
    <x v="20"/>
    <x v="0"/>
    <x v="10"/>
    <x v="0"/>
    <n v="58"/>
    <x v="24"/>
    <x v="0"/>
    <x v="1"/>
    <x v="1"/>
    <n v="2.9"/>
    <x v="0"/>
    <x v="4"/>
    <x v="0"/>
    <x v="0"/>
    <n v="32"/>
    <x v="2"/>
    <x v="6"/>
  </r>
  <r>
    <n v="738"/>
    <x v="36"/>
    <x v="0"/>
    <x v="12"/>
    <x v="3"/>
    <n v="24"/>
    <x v="43"/>
    <x v="2"/>
    <x v="11"/>
    <x v="1"/>
    <n v="3.6"/>
    <x v="0"/>
    <x v="5"/>
    <x v="0"/>
    <x v="0"/>
    <n v="28"/>
    <x v="3"/>
    <x v="2"/>
  </r>
  <r>
    <n v="739"/>
    <x v="19"/>
    <x v="0"/>
    <x v="12"/>
    <x v="3"/>
    <n v="31"/>
    <x v="46"/>
    <x v="0"/>
    <x v="20"/>
    <x v="0"/>
    <n v="3.5"/>
    <x v="0"/>
    <x v="4"/>
    <x v="0"/>
    <x v="0"/>
    <n v="27"/>
    <x v="0"/>
    <x v="3"/>
  </r>
  <r>
    <n v="740"/>
    <x v="14"/>
    <x v="0"/>
    <x v="6"/>
    <x v="0"/>
    <n v="29"/>
    <x v="46"/>
    <x v="1"/>
    <x v="7"/>
    <x v="2"/>
    <n v="3.5"/>
    <x v="0"/>
    <x v="1"/>
    <x v="0"/>
    <x v="0"/>
    <n v="26"/>
    <x v="0"/>
    <x v="4"/>
  </r>
  <r>
    <n v="741"/>
    <x v="8"/>
    <x v="0"/>
    <x v="2"/>
    <x v="0"/>
    <n v="69"/>
    <x v="45"/>
    <x v="2"/>
    <x v="20"/>
    <x v="2"/>
    <n v="2.8"/>
    <x v="0"/>
    <x v="2"/>
    <x v="0"/>
    <x v="0"/>
    <n v="22"/>
    <x v="2"/>
    <x v="0"/>
  </r>
  <r>
    <n v="742"/>
    <x v="40"/>
    <x v="0"/>
    <x v="17"/>
    <x v="0"/>
    <n v="79"/>
    <x v="8"/>
    <x v="3"/>
    <x v="22"/>
    <x v="2"/>
    <n v="4.7"/>
    <x v="0"/>
    <x v="1"/>
    <x v="0"/>
    <x v="0"/>
    <n v="23"/>
    <x v="4"/>
    <x v="6"/>
  </r>
  <r>
    <n v="743"/>
    <x v="14"/>
    <x v="0"/>
    <x v="13"/>
    <x v="0"/>
    <n v="39"/>
    <x v="22"/>
    <x v="2"/>
    <x v="4"/>
    <x v="2"/>
    <n v="3.1"/>
    <x v="0"/>
    <x v="0"/>
    <x v="0"/>
    <x v="0"/>
    <n v="21"/>
    <x v="5"/>
    <x v="3"/>
  </r>
  <r>
    <n v="744"/>
    <x v="3"/>
    <x v="0"/>
    <x v="12"/>
    <x v="3"/>
    <n v="84"/>
    <x v="17"/>
    <x v="0"/>
    <x v="0"/>
    <x v="3"/>
    <n v="4.9000000000000004"/>
    <x v="0"/>
    <x v="1"/>
    <x v="0"/>
    <x v="0"/>
    <n v="36"/>
    <x v="1"/>
    <x v="1"/>
  </r>
  <r>
    <n v="745"/>
    <x v="29"/>
    <x v="0"/>
    <x v="23"/>
    <x v="1"/>
    <n v="66"/>
    <x v="26"/>
    <x v="1"/>
    <x v="4"/>
    <x v="1"/>
    <n v="4.0999999999999996"/>
    <x v="0"/>
    <x v="2"/>
    <x v="0"/>
    <x v="0"/>
    <n v="42"/>
    <x v="5"/>
    <x v="4"/>
  </r>
  <r>
    <n v="746"/>
    <x v="5"/>
    <x v="0"/>
    <x v="17"/>
    <x v="0"/>
    <n v="92"/>
    <x v="49"/>
    <x v="0"/>
    <x v="20"/>
    <x v="3"/>
    <n v="4.7"/>
    <x v="0"/>
    <x v="3"/>
    <x v="0"/>
    <x v="0"/>
    <n v="4"/>
    <x v="0"/>
    <x v="5"/>
  </r>
  <r>
    <n v="747"/>
    <x v="37"/>
    <x v="0"/>
    <x v="3"/>
    <x v="1"/>
    <n v="45"/>
    <x v="49"/>
    <x v="2"/>
    <x v="16"/>
    <x v="0"/>
    <n v="2.5"/>
    <x v="0"/>
    <x v="1"/>
    <x v="0"/>
    <x v="0"/>
    <n v="47"/>
    <x v="2"/>
    <x v="2"/>
  </r>
  <r>
    <n v="748"/>
    <x v="47"/>
    <x v="0"/>
    <x v="6"/>
    <x v="0"/>
    <n v="74"/>
    <x v="19"/>
    <x v="0"/>
    <x v="9"/>
    <x v="1"/>
    <n v="4.4000000000000004"/>
    <x v="0"/>
    <x v="2"/>
    <x v="0"/>
    <x v="0"/>
    <n v="13"/>
    <x v="4"/>
    <x v="1"/>
  </r>
  <r>
    <n v="749"/>
    <x v="25"/>
    <x v="0"/>
    <x v="19"/>
    <x v="3"/>
    <n v="39"/>
    <x v="45"/>
    <x v="0"/>
    <x v="18"/>
    <x v="3"/>
    <n v="3.9"/>
    <x v="0"/>
    <x v="1"/>
    <x v="0"/>
    <x v="0"/>
    <n v="8"/>
    <x v="4"/>
    <x v="3"/>
  </r>
  <r>
    <n v="750"/>
    <x v="19"/>
    <x v="0"/>
    <x v="18"/>
    <x v="3"/>
    <n v="71"/>
    <x v="19"/>
    <x v="2"/>
    <x v="8"/>
    <x v="0"/>
    <n v="3.7"/>
    <x v="0"/>
    <x v="3"/>
    <x v="0"/>
    <x v="0"/>
    <n v="11"/>
    <x v="5"/>
    <x v="3"/>
  </r>
  <r>
    <n v="751"/>
    <x v="15"/>
    <x v="0"/>
    <x v="17"/>
    <x v="0"/>
    <n v="95"/>
    <x v="33"/>
    <x v="0"/>
    <x v="10"/>
    <x v="3"/>
    <n v="3.4"/>
    <x v="0"/>
    <x v="1"/>
    <x v="0"/>
    <x v="0"/>
    <n v="5"/>
    <x v="0"/>
    <x v="2"/>
  </r>
  <r>
    <n v="752"/>
    <x v="13"/>
    <x v="0"/>
    <x v="24"/>
    <x v="3"/>
    <n v="72"/>
    <x v="31"/>
    <x v="0"/>
    <x v="21"/>
    <x v="3"/>
    <n v="4.8"/>
    <x v="0"/>
    <x v="1"/>
    <x v="0"/>
    <x v="0"/>
    <n v="1"/>
    <x v="2"/>
    <x v="5"/>
  </r>
  <r>
    <n v="753"/>
    <x v="31"/>
    <x v="0"/>
    <x v="18"/>
    <x v="3"/>
    <n v="85"/>
    <x v="31"/>
    <x v="0"/>
    <x v="22"/>
    <x v="3"/>
    <n v="4.2"/>
    <x v="0"/>
    <x v="4"/>
    <x v="0"/>
    <x v="0"/>
    <n v="17"/>
    <x v="3"/>
    <x v="6"/>
  </r>
  <r>
    <n v="754"/>
    <x v="36"/>
    <x v="0"/>
    <x v="23"/>
    <x v="1"/>
    <n v="54"/>
    <x v="2"/>
    <x v="2"/>
    <x v="11"/>
    <x v="3"/>
    <n v="3.4"/>
    <x v="0"/>
    <x v="5"/>
    <x v="0"/>
    <x v="0"/>
    <n v="27"/>
    <x v="0"/>
    <x v="3"/>
  </r>
  <r>
    <n v="755"/>
    <x v="24"/>
    <x v="0"/>
    <x v="24"/>
    <x v="3"/>
    <n v="41"/>
    <x v="17"/>
    <x v="0"/>
    <x v="6"/>
    <x v="1"/>
    <n v="2.9"/>
    <x v="0"/>
    <x v="5"/>
    <x v="0"/>
    <x v="0"/>
    <n v="3"/>
    <x v="5"/>
    <x v="3"/>
  </r>
  <r>
    <n v="756"/>
    <x v="17"/>
    <x v="0"/>
    <x v="7"/>
    <x v="2"/>
    <n v="24"/>
    <x v="20"/>
    <x v="2"/>
    <x v="10"/>
    <x v="1"/>
    <n v="3.3"/>
    <x v="0"/>
    <x v="1"/>
    <x v="0"/>
    <x v="0"/>
    <n v="22"/>
    <x v="3"/>
    <x v="1"/>
  </r>
  <r>
    <n v="757"/>
    <x v="46"/>
    <x v="0"/>
    <x v="22"/>
    <x v="3"/>
    <n v="99"/>
    <x v="6"/>
    <x v="1"/>
    <x v="20"/>
    <x v="2"/>
    <n v="4.8"/>
    <x v="0"/>
    <x v="3"/>
    <x v="0"/>
    <x v="0"/>
    <n v="24"/>
    <x v="1"/>
    <x v="0"/>
  </r>
  <r>
    <n v="758"/>
    <x v="38"/>
    <x v="0"/>
    <x v="15"/>
    <x v="0"/>
    <n v="32"/>
    <x v="46"/>
    <x v="2"/>
    <x v="16"/>
    <x v="3"/>
    <n v="3.8"/>
    <x v="0"/>
    <x v="5"/>
    <x v="0"/>
    <x v="0"/>
    <n v="18"/>
    <x v="5"/>
    <x v="3"/>
  </r>
  <r>
    <n v="759"/>
    <x v="17"/>
    <x v="0"/>
    <x v="9"/>
    <x v="1"/>
    <n v="71"/>
    <x v="2"/>
    <x v="0"/>
    <x v="15"/>
    <x v="2"/>
    <n v="4.5999999999999996"/>
    <x v="0"/>
    <x v="4"/>
    <x v="0"/>
    <x v="0"/>
    <n v="39"/>
    <x v="4"/>
    <x v="6"/>
  </r>
  <r>
    <n v="760"/>
    <x v="47"/>
    <x v="0"/>
    <x v="10"/>
    <x v="0"/>
    <n v="49"/>
    <x v="3"/>
    <x v="3"/>
    <x v="14"/>
    <x v="0"/>
    <n v="2.6"/>
    <x v="0"/>
    <x v="2"/>
    <x v="0"/>
    <x v="0"/>
    <n v="25"/>
    <x v="2"/>
    <x v="0"/>
  </r>
  <r>
    <n v="761"/>
    <x v="23"/>
    <x v="0"/>
    <x v="24"/>
    <x v="3"/>
    <n v="50"/>
    <x v="46"/>
    <x v="3"/>
    <x v="10"/>
    <x v="3"/>
    <n v="3.4"/>
    <x v="0"/>
    <x v="1"/>
    <x v="0"/>
    <x v="0"/>
    <n v="6"/>
    <x v="1"/>
    <x v="2"/>
  </r>
  <r>
    <n v="762"/>
    <x v="9"/>
    <x v="0"/>
    <x v="16"/>
    <x v="3"/>
    <n v="91"/>
    <x v="22"/>
    <x v="0"/>
    <x v="22"/>
    <x v="3"/>
    <n v="4.2"/>
    <x v="0"/>
    <x v="0"/>
    <x v="0"/>
    <x v="0"/>
    <n v="26"/>
    <x v="4"/>
    <x v="1"/>
  </r>
  <r>
    <n v="763"/>
    <x v="4"/>
    <x v="0"/>
    <x v="22"/>
    <x v="3"/>
    <n v="46"/>
    <x v="35"/>
    <x v="2"/>
    <x v="6"/>
    <x v="3"/>
    <n v="3.9"/>
    <x v="0"/>
    <x v="3"/>
    <x v="0"/>
    <x v="0"/>
    <n v="43"/>
    <x v="5"/>
    <x v="0"/>
  </r>
  <r>
    <n v="764"/>
    <x v="12"/>
    <x v="0"/>
    <x v="1"/>
    <x v="0"/>
    <n v="50"/>
    <x v="17"/>
    <x v="2"/>
    <x v="18"/>
    <x v="1"/>
    <n v="2.9"/>
    <x v="0"/>
    <x v="4"/>
    <x v="0"/>
    <x v="0"/>
    <n v="6"/>
    <x v="2"/>
    <x v="5"/>
  </r>
  <r>
    <n v="765"/>
    <x v="0"/>
    <x v="0"/>
    <x v="11"/>
    <x v="0"/>
    <n v="39"/>
    <x v="41"/>
    <x v="3"/>
    <x v="5"/>
    <x v="3"/>
    <n v="4.2"/>
    <x v="0"/>
    <x v="1"/>
    <x v="0"/>
    <x v="0"/>
    <n v="6"/>
    <x v="5"/>
    <x v="3"/>
  </r>
  <r>
    <n v="766"/>
    <x v="22"/>
    <x v="0"/>
    <x v="4"/>
    <x v="1"/>
    <n v="99"/>
    <x v="29"/>
    <x v="2"/>
    <x v="6"/>
    <x v="2"/>
    <n v="3"/>
    <x v="0"/>
    <x v="5"/>
    <x v="0"/>
    <x v="0"/>
    <n v="13"/>
    <x v="1"/>
    <x v="3"/>
  </r>
  <r>
    <n v="767"/>
    <x v="9"/>
    <x v="0"/>
    <x v="24"/>
    <x v="3"/>
    <n v="48"/>
    <x v="22"/>
    <x v="2"/>
    <x v="17"/>
    <x v="0"/>
    <n v="3.6"/>
    <x v="0"/>
    <x v="2"/>
    <x v="0"/>
    <x v="0"/>
    <n v="13"/>
    <x v="3"/>
    <x v="5"/>
  </r>
  <r>
    <n v="768"/>
    <x v="7"/>
    <x v="0"/>
    <x v="7"/>
    <x v="2"/>
    <n v="77"/>
    <x v="38"/>
    <x v="2"/>
    <x v="18"/>
    <x v="3"/>
    <n v="2.5"/>
    <x v="0"/>
    <x v="2"/>
    <x v="0"/>
    <x v="0"/>
    <n v="11"/>
    <x v="1"/>
    <x v="2"/>
  </r>
  <r>
    <n v="769"/>
    <x v="14"/>
    <x v="0"/>
    <x v="21"/>
    <x v="3"/>
    <n v="95"/>
    <x v="26"/>
    <x v="3"/>
    <x v="16"/>
    <x v="1"/>
    <n v="2.6"/>
    <x v="0"/>
    <x v="0"/>
    <x v="0"/>
    <x v="0"/>
    <n v="45"/>
    <x v="0"/>
    <x v="1"/>
  </r>
  <r>
    <n v="770"/>
    <x v="16"/>
    <x v="0"/>
    <x v="20"/>
    <x v="0"/>
    <n v="100"/>
    <x v="12"/>
    <x v="2"/>
    <x v="5"/>
    <x v="1"/>
    <n v="4.3"/>
    <x v="0"/>
    <x v="5"/>
    <x v="0"/>
    <x v="0"/>
    <n v="8"/>
    <x v="3"/>
    <x v="5"/>
  </r>
  <r>
    <n v="771"/>
    <x v="1"/>
    <x v="0"/>
    <x v="4"/>
    <x v="1"/>
    <n v="54"/>
    <x v="34"/>
    <x v="2"/>
    <x v="0"/>
    <x v="1"/>
    <n v="3.3"/>
    <x v="0"/>
    <x v="0"/>
    <x v="0"/>
    <x v="0"/>
    <n v="8"/>
    <x v="2"/>
    <x v="2"/>
  </r>
  <r>
    <n v="772"/>
    <x v="40"/>
    <x v="0"/>
    <x v="1"/>
    <x v="0"/>
    <n v="68"/>
    <x v="11"/>
    <x v="0"/>
    <x v="17"/>
    <x v="3"/>
    <n v="2.6"/>
    <x v="0"/>
    <x v="2"/>
    <x v="0"/>
    <x v="0"/>
    <n v="34"/>
    <x v="4"/>
    <x v="0"/>
  </r>
  <r>
    <n v="773"/>
    <x v="20"/>
    <x v="0"/>
    <x v="2"/>
    <x v="0"/>
    <n v="22"/>
    <x v="26"/>
    <x v="0"/>
    <x v="11"/>
    <x v="3"/>
    <n v="3.6"/>
    <x v="0"/>
    <x v="1"/>
    <x v="0"/>
    <x v="0"/>
    <n v="40"/>
    <x v="5"/>
    <x v="4"/>
  </r>
  <r>
    <n v="774"/>
    <x v="26"/>
    <x v="0"/>
    <x v="19"/>
    <x v="3"/>
    <n v="84"/>
    <x v="18"/>
    <x v="0"/>
    <x v="21"/>
    <x v="0"/>
    <n v="2.6"/>
    <x v="0"/>
    <x v="0"/>
    <x v="0"/>
    <x v="0"/>
    <n v="14"/>
    <x v="5"/>
    <x v="4"/>
  </r>
  <r>
    <n v="775"/>
    <x v="32"/>
    <x v="0"/>
    <x v="19"/>
    <x v="3"/>
    <n v="46"/>
    <x v="22"/>
    <x v="2"/>
    <x v="22"/>
    <x v="2"/>
    <n v="3.5"/>
    <x v="0"/>
    <x v="3"/>
    <x v="0"/>
    <x v="0"/>
    <n v="11"/>
    <x v="2"/>
    <x v="3"/>
  </r>
  <r>
    <n v="776"/>
    <x v="34"/>
    <x v="0"/>
    <x v="8"/>
    <x v="3"/>
    <n v="53"/>
    <x v="0"/>
    <x v="1"/>
    <x v="9"/>
    <x v="0"/>
    <n v="3"/>
    <x v="0"/>
    <x v="5"/>
    <x v="0"/>
    <x v="0"/>
    <n v="8"/>
    <x v="3"/>
    <x v="5"/>
  </r>
  <r>
    <n v="777"/>
    <x v="34"/>
    <x v="0"/>
    <x v="5"/>
    <x v="0"/>
    <n v="60"/>
    <x v="15"/>
    <x v="2"/>
    <x v="1"/>
    <x v="1"/>
    <n v="5"/>
    <x v="0"/>
    <x v="3"/>
    <x v="0"/>
    <x v="0"/>
    <n v="8"/>
    <x v="0"/>
    <x v="6"/>
  </r>
  <r>
    <n v="778"/>
    <x v="0"/>
    <x v="0"/>
    <x v="20"/>
    <x v="0"/>
    <n v="32"/>
    <x v="5"/>
    <x v="3"/>
    <x v="5"/>
    <x v="1"/>
    <n v="2.5"/>
    <x v="0"/>
    <x v="0"/>
    <x v="0"/>
    <x v="0"/>
    <n v="37"/>
    <x v="0"/>
    <x v="1"/>
  </r>
  <r>
    <n v="779"/>
    <x v="26"/>
    <x v="0"/>
    <x v="20"/>
    <x v="0"/>
    <n v="50"/>
    <x v="2"/>
    <x v="2"/>
    <x v="22"/>
    <x v="2"/>
    <n v="2.9"/>
    <x v="0"/>
    <x v="5"/>
    <x v="0"/>
    <x v="0"/>
    <n v="23"/>
    <x v="5"/>
    <x v="2"/>
  </r>
  <r>
    <n v="780"/>
    <x v="52"/>
    <x v="0"/>
    <x v="10"/>
    <x v="0"/>
    <n v="94"/>
    <x v="40"/>
    <x v="2"/>
    <x v="24"/>
    <x v="1"/>
    <n v="4.5999999999999996"/>
    <x v="0"/>
    <x v="0"/>
    <x v="0"/>
    <x v="0"/>
    <n v="38"/>
    <x v="1"/>
    <x v="2"/>
  </r>
  <r>
    <n v="781"/>
    <x v="50"/>
    <x v="0"/>
    <x v="9"/>
    <x v="1"/>
    <n v="26"/>
    <x v="14"/>
    <x v="2"/>
    <x v="2"/>
    <x v="1"/>
    <n v="3.6"/>
    <x v="0"/>
    <x v="1"/>
    <x v="0"/>
    <x v="0"/>
    <n v="38"/>
    <x v="1"/>
    <x v="3"/>
  </r>
  <r>
    <n v="782"/>
    <x v="11"/>
    <x v="0"/>
    <x v="18"/>
    <x v="3"/>
    <n v="44"/>
    <x v="34"/>
    <x v="0"/>
    <x v="21"/>
    <x v="0"/>
    <n v="3"/>
    <x v="0"/>
    <x v="5"/>
    <x v="0"/>
    <x v="0"/>
    <n v="12"/>
    <x v="2"/>
    <x v="0"/>
  </r>
  <r>
    <n v="783"/>
    <x v="48"/>
    <x v="0"/>
    <x v="15"/>
    <x v="0"/>
    <n v="57"/>
    <x v="11"/>
    <x v="2"/>
    <x v="14"/>
    <x v="2"/>
    <n v="4.5"/>
    <x v="0"/>
    <x v="3"/>
    <x v="0"/>
    <x v="0"/>
    <n v="15"/>
    <x v="1"/>
    <x v="1"/>
  </r>
  <r>
    <n v="784"/>
    <x v="6"/>
    <x v="0"/>
    <x v="17"/>
    <x v="0"/>
    <n v="65"/>
    <x v="7"/>
    <x v="0"/>
    <x v="7"/>
    <x v="0"/>
    <n v="4.5"/>
    <x v="0"/>
    <x v="2"/>
    <x v="0"/>
    <x v="0"/>
    <n v="38"/>
    <x v="3"/>
    <x v="0"/>
  </r>
  <r>
    <n v="785"/>
    <x v="18"/>
    <x v="0"/>
    <x v="2"/>
    <x v="0"/>
    <n v="72"/>
    <x v="15"/>
    <x v="2"/>
    <x v="15"/>
    <x v="0"/>
    <n v="3.2"/>
    <x v="0"/>
    <x v="5"/>
    <x v="0"/>
    <x v="0"/>
    <n v="41"/>
    <x v="4"/>
    <x v="6"/>
  </r>
  <r>
    <n v="786"/>
    <x v="5"/>
    <x v="0"/>
    <x v="6"/>
    <x v="0"/>
    <n v="62"/>
    <x v="7"/>
    <x v="1"/>
    <x v="7"/>
    <x v="1"/>
    <n v="4"/>
    <x v="0"/>
    <x v="2"/>
    <x v="0"/>
    <x v="0"/>
    <n v="37"/>
    <x v="3"/>
    <x v="0"/>
  </r>
  <r>
    <n v="787"/>
    <x v="27"/>
    <x v="0"/>
    <x v="19"/>
    <x v="3"/>
    <n v="21"/>
    <x v="27"/>
    <x v="1"/>
    <x v="11"/>
    <x v="0"/>
    <n v="4.8"/>
    <x v="0"/>
    <x v="0"/>
    <x v="0"/>
    <x v="0"/>
    <n v="16"/>
    <x v="4"/>
    <x v="6"/>
  </r>
  <r>
    <n v="788"/>
    <x v="10"/>
    <x v="0"/>
    <x v="8"/>
    <x v="3"/>
    <n v="85"/>
    <x v="49"/>
    <x v="1"/>
    <x v="14"/>
    <x v="1"/>
    <n v="3.7"/>
    <x v="0"/>
    <x v="1"/>
    <x v="0"/>
    <x v="0"/>
    <n v="25"/>
    <x v="0"/>
    <x v="1"/>
  </r>
  <r>
    <n v="789"/>
    <x v="2"/>
    <x v="0"/>
    <x v="13"/>
    <x v="0"/>
    <n v="51"/>
    <x v="3"/>
    <x v="3"/>
    <x v="22"/>
    <x v="2"/>
    <n v="3.8"/>
    <x v="0"/>
    <x v="5"/>
    <x v="0"/>
    <x v="0"/>
    <n v="18"/>
    <x v="4"/>
    <x v="3"/>
  </r>
  <r>
    <n v="790"/>
    <x v="23"/>
    <x v="0"/>
    <x v="8"/>
    <x v="3"/>
    <n v="84"/>
    <x v="37"/>
    <x v="1"/>
    <x v="7"/>
    <x v="3"/>
    <n v="2.7"/>
    <x v="0"/>
    <x v="3"/>
    <x v="0"/>
    <x v="0"/>
    <n v="4"/>
    <x v="2"/>
    <x v="4"/>
  </r>
  <r>
    <n v="791"/>
    <x v="40"/>
    <x v="0"/>
    <x v="1"/>
    <x v="0"/>
    <n v="37"/>
    <x v="7"/>
    <x v="2"/>
    <x v="21"/>
    <x v="2"/>
    <n v="4.9000000000000004"/>
    <x v="0"/>
    <x v="5"/>
    <x v="0"/>
    <x v="0"/>
    <n v="12"/>
    <x v="4"/>
    <x v="3"/>
  </r>
  <r>
    <n v="792"/>
    <x v="2"/>
    <x v="0"/>
    <x v="18"/>
    <x v="3"/>
    <n v="44"/>
    <x v="17"/>
    <x v="1"/>
    <x v="23"/>
    <x v="2"/>
    <n v="3.1"/>
    <x v="0"/>
    <x v="4"/>
    <x v="0"/>
    <x v="0"/>
    <n v="35"/>
    <x v="3"/>
    <x v="0"/>
  </r>
  <r>
    <n v="793"/>
    <x v="50"/>
    <x v="0"/>
    <x v="4"/>
    <x v="1"/>
    <n v="45"/>
    <x v="32"/>
    <x v="2"/>
    <x v="10"/>
    <x v="1"/>
    <n v="4.2"/>
    <x v="0"/>
    <x v="2"/>
    <x v="0"/>
    <x v="0"/>
    <n v="45"/>
    <x v="0"/>
    <x v="1"/>
  </r>
  <r>
    <n v="794"/>
    <x v="41"/>
    <x v="0"/>
    <x v="13"/>
    <x v="0"/>
    <n v="35"/>
    <x v="15"/>
    <x v="0"/>
    <x v="1"/>
    <x v="2"/>
    <n v="3.8"/>
    <x v="0"/>
    <x v="1"/>
    <x v="0"/>
    <x v="0"/>
    <n v="16"/>
    <x v="2"/>
    <x v="5"/>
  </r>
  <r>
    <n v="795"/>
    <x v="28"/>
    <x v="0"/>
    <x v="21"/>
    <x v="3"/>
    <n v="50"/>
    <x v="0"/>
    <x v="3"/>
    <x v="22"/>
    <x v="0"/>
    <n v="4.2"/>
    <x v="0"/>
    <x v="5"/>
    <x v="0"/>
    <x v="0"/>
    <n v="10"/>
    <x v="5"/>
    <x v="0"/>
  </r>
  <r>
    <n v="796"/>
    <x v="31"/>
    <x v="0"/>
    <x v="3"/>
    <x v="1"/>
    <n v="26"/>
    <x v="14"/>
    <x v="2"/>
    <x v="19"/>
    <x v="2"/>
    <n v="4.5999999999999996"/>
    <x v="0"/>
    <x v="5"/>
    <x v="0"/>
    <x v="0"/>
    <n v="34"/>
    <x v="0"/>
    <x v="2"/>
  </r>
  <r>
    <n v="797"/>
    <x v="32"/>
    <x v="0"/>
    <x v="20"/>
    <x v="0"/>
    <n v="78"/>
    <x v="28"/>
    <x v="3"/>
    <x v="13"/>
    <x v="3"/>
    <n v="4"/>
    <x v="0"/>
    <x v="4"/>
    <x v="0"/>
    <x v="0"/>
    <n v="43"/>
    <x v="2"/>
    <x v="2"/>
  </r>
  <r>
    <n v="798"/>
    <x v="32"/>
    <x v="0"/>
    <x v="7"/>
    <x v="2"/>
    <n v="82"/>
    <x v="33"/>
    <x v="2"/>
    <x v="10"/>
    <x v="3"/>
    <n v="4"/>
    <x v="0"/>
    <x v="4"/>
    <x v="0"/>
    <x v="0"/>
    <n v="38"/>
    <x v="5"/>
    <x v="1"/>
  </r>
  <r>
    <n v="799"/>
    <x v="26"/>
    <x v="0"/>
    <x v="20"/>
    <x v="0"/>
    <n v="39"/>
    <x v="29"/>
    <x v="2"/>
    <x v="10"/>
    <x v="1"/>
    <n v="3.8"/>
    <x v="0"/>
    <x v="4"/>
    <x v="0"/>
    <x v="0"/>
    <n v="48"/>
    <x v="3"/>
    <x v="6"/>
  </r>
  <r>
    <n v="800"/>
    <x v="0"/>
    <x v="0"/>
    <x v="22"/>
    <x v="3"/>
    <n v="55"/>
    <x v="22"/>
    <x v="0"/>
    <x v="18"/>
    <x v="2"/>
    <n v="3.3"/>
    <x v="0"/>
    <x v="1"/>
    <x v="0"/>
    <x v="0"/>
    <n v="31"/>
    <x v="3"/>
    <x v="2"/>
  </r>
  <r>
    <n v="801"/>
    <x v="45"/>
    <x v="0"/>
    <x v="20"/>
    <x v="0"/>
    <n v="20"/>
    <x v="40"/>
    <x v="1"/>
    <x v="9"/>
    <x v="2"/>
    <n v="2.6"/>
    <x v="0"/>
    <x v="1"/>
    <x v="0"/>
    <x v="0"/>
    <n v="20"/>
    <x v="1"/>
    <x v="6"/>
  </r>
  <r>
    <n v="802"/>
    <x v="15"/>
    <x v="0"/>
    <x v="22"/>
    <x v="3"/>
    <n v="29"/>
    <x v="35"/>
    <x v="0"/>
    <x v="24"/>
    <x v="3"/>
    <n v="4.9000000000000004"/>
    <x v="0"/>
    <x v="0"/>
    <x v="0"/>
    <x v="0"/>
    <n v="12"/>
    <x v="2"/>
    <x v="0"/>
  </r>
  <r>
    <n v="803"/>
    <x v="21"/>
    <x v="0"/>
    <x v="13"/>
    <x v="0"/>
    <n v="41"/>
    <x v="12"/>
    <x v="2"/>
    <x v="11"/>
    <x v="0"/>
    <n v="3.5"/>
    <x v="0"/>
    <x v="2"/>
    <x v="0"/>
    <x v="0"/>
    <n v="2"/>
    <x v="4"/>
    <x v="1"/>
  </r>
  <r>
    <n v="804"/>
    <x v="45"/>
    <x v="0"/>
    <x v="6"/>
    <x v="0"/>
    <n v="38"/>
    <x v="39"/>
    <x v="0"/>
    <x v="5"/>
    <x v="0"/>
    <n v="2.8"/>
    <x v="0"/>
    <x v="0"/>
    <x v="0"/>
    <x v="0"/>
    <n v="30"/>
    <x v="0"/>
    <x v="6"/>
  </r>
  <r>
    <n v="805"/>
    <x v="49"/>
    <x v="0"/>
    <x v="23"/>
    <x v="1"/>
    <n v="47"/>
    <x v="16"/>
    <x v="2"/>
    <x v="1"/>
    <x v="2"/>
    <n v="2.6"/>
    <x v="0"/>
    <x v="5"/>
    <x v="0"/>
    <x v="0"/>
    <n v="28"/>
    <x v="0"/>
    <x v="3"/>
  </r>
  <r>
    <n v="806"/>
    <x v="38"/>
    <x v="0"/>
    <x v="10"/>
    <x v="0"/>
    <n v="30"/>
    <x v="39"/>
    <x v="0"/>
    <x v="3"/>
    <x v="2"/>
    <n v="3.7"/>
    <x v="0"/>
    <x v="2"/>
    <x v="0"/>
    <x v="0"/>
    <n v="40"/>
    <x v="5"/>
    <x v="5"/>
  </r>
  <r>
    <n v="807"/>
    <x v="19"/>
    <x v="0"/>
    <x v="2"/>
    <x v="0"/>
    <n v="56"/>
    <x v="20"/>
    <x v="0"/>
    <x v="4"/>
    <x v="2"/>
    <n v="2.7"/>
    <x v="0"/>
    <x v="3"/>
    <x v="0"/>
    <x v="0"/>
    <n v="46"/>
    <x v="3"/>
    <x v="3"/>
  </r>
  <r>
    <n v="808"/>
    <x v="7"/>
    <x v="0"/>
    <x v="17"/>
    <x v="0"/>
    <n v="89"/>
    <x v="14"/>
    <x v="1"/>
    <x v="18"/>
    <x v="0"/>
    <n v="3.3"/>
    <x v="0"/>
    <x v="0"/>
    <x v="0"/>
    <x v="0"/>
    <n v="15"/>
    <x v="2"/>
    <x v="1"/>
  </r>
  <r>
    <n v="809"/>
    <x v="5"/>
    <x v="0"/>
    <x v="9"/>
    <x v="1"/>
    <n v="96"/>
    <x v="48"/>
    <x v="0"/>
    <x v="12"/>
    <x v="3"/>
    <n v="4.5999999999999996"/>
    <x v="0"/>
    <x v="2"/>
    <x v="0"/>
    <x v="0"/>
    <n v="38"/>
    <x v="1"/>
    <x v="6"/>
  </r>
  <r>
    <n v="810"/>
    <x v="39"/>
    <x v="0"/>
    <x v="23"/>
    <x v="1"/>
    <n v="81"/>
    <x v="36"/>
    <x v="2"/>
    <x v="10"/>
    <x v="3"/>
    <n v="4.9000000000000004"/>
    <x v="0"/>
    <x v="2"/>
    <x v="0"/>
    <x v="0"/>
    <n v="30"/>
    <x v="3"/>
    <x v="4"/>
  </r>
  <r>
    <n v="811"/>
    <x v="16"/>
    <x v="0"/>
    <x v="18"/>
    <x v="3"/>
    <n v="83"/>
    <x v="45"/>
    <x v="1"/>
    <x v="12"/>
    <x v="3"/>
    <n v="4.9000000000000004"/>
    <x v="0"/>
    <x v="5"/>
    <x v="0"/>
    <x v="0"/>
    <n v="32"/>
    <x v="5"/>
    <x v="4"/>
  </r>
  <r>
    <n v="812"/>
    <x v="20"/>
    <x v="0"/>
    <x v="4"/>
    <x v="1"/>
    <n v="35"/>
    <x v="26"/>
    <x v="2"/>
    <x v="14"/>
    <x v="0"/>
    <n v="2.7"/>
    <x v="0"/>
    <x v="1"/>
    <x v="0"/>
    <x v="0"/>
    <n v="36"/>
    <x v="0"/>
    <x v="3"/>
  </r>
  <r>
    <n v="813"/>
    <x v="14"/>
    <x v="0"/>
    <x v="23"/>
    <x v="1"/>
    <n v="56"/>
    <x v="29"/>
    <x v="2"/>
    <x v="8"/>
    <x v="2"/>
    <n v="3.2"/>
    <x v="0"/>
    <x v="3"/>
    <x v="0"/>
    <x v="0"/>
    <n v="32"/>
    <x v="2"/>
    <x v="1"/>
  </r>
  <r>
    <n v="814"/>
    <x v="22"/>
    <x v="0"/>
    <x v="8"/>
    <x v="3"/>
    <n v="45"/>
    <x v="6"/>
    <x v="1"/>
    <x v="8"/>
    <x v="2"/>
    <n v="2.9"/>
    <x v="0"/>
    <x v="5"/>
    <x v="0"/>
    <x v="0"/>
    <n v="14"/>
    <x v="5"/>
    <x v="2"/>
  </r>
  <r>
    <n v="815"/>
    <x v="18"/>
    <x v="0"/>
    <x v="5"/>
    <x v="0"/>
    <n v="62"/>
    <x v="46"/>
    <x v="2"/>
    <x v="6"/>
    <x v="0"/>
    <n v="3.8"/>
    <x v="0"/>
    <x v="0"/>
    <x v="0"/>
    <x v="0"/>
    <n v="8"/>
    <x v="3"/>
    <x v="5"/>
  </r>
  <r>
    <n v="816"/>
    <x v="11"/>
    <x v="0"/>
    <x v="19"/>
    <x v="3"/>
    <n v="84"/>
    <x v="8"/>
    <x v="0"/>
    <x v="11"/>
    <x v="1"/>
    <n v="3"/>
    <x v="0"/>
    <x v="2"/>
    <x v="0"/>
    <x v="0"/>
    <n v="27"/>
    <x v="0"/>
    <x v="4"/>
  </r>
  <r>
    <n v="817"/>
    <x v="8"/>
    <x v="0"/>
    <x v="1"/>
    <x v="0"/>
    <n v="24"/>
    <x v="26"/>
    <x v="0"/>
    <x v="17"/>
    <x v="2"/>
    <n v="3.9"/>
    <x v="0"/>
    <x v="5"/>
    <x v="0"/>
    <x v="0"/>
    <n v="24"/>
    <x v="5"/>
    <x v="5"/>
  </r>
  <r>
    <n v="818"/>
    <x v="15"/>
    <x v="0"/>
    <x v="8"/>
    <x v="3"/>
    <n v="21"/>
    <x v="22"/>
    <x v="1"/>
    <x v="0"/>
    <x v="1"/>
    <n v="4.7"/>
    <x v="0"/>
    <x v="5"/>
    <x v="0"/>
    <x v="0"/>
    <n v="30"/>
    <x v="3"/>
    <x v="0"/>
  </r>
  <r>
    <n v="819"/>
    <x v="35"/>
    <x v="0"/>
    <x v="5"/>
    <x v="0"/>
    <n v="91"/>
    <x v="37"/>
    <x v="2"/>
    <x v="15"/>
    <x v="0"/>
    <n v="4.9000000000000004"/>
    <x v="0"/>
    <x v="5"/>
    <x v="0"/>
    <x v="0"/>
    <n v="34"/>
    <x v="5"/>
    <x v="5"/>
  </r>
  <r>
    <n v="820"/>
    <x v="0"/>
    <x v="0"/>
    <x v="12"/>
    <x v="3"/>
    <n v="36"/>
    <x v="24"/>
    <x v="1"/>
    <x v="11"/>
    <x v="0"/>
    <n v="4.8"/>
    <x v="0"/>
    <x v="2"/>
    <x v="0"/>
    <x v="0"/>
    <n v="28"/>
    <x v="5"/>
    <x v="3"/>
  </r>
  <r>
    <n v="821"/>
    <x v="19"/>
    <x v="0"/>
    <x v="4"/>
    <x v="1"/>
    <n v="39"/>
    <x v="7"/>
    <x v="2"/>
    <x v="2"/>
    <x v="1"/>
    <n v="2.5"/>
    <x v="0"/>
    <x v="4"/>
    <x v="0"/>
    <x v="0"/>
    <n v="27"/>
    <x v="5"/>
    <x v="5"/>
  </r>
  <r>
    <n v="822"/>
    <x v="46"/>
    <x v="0"/>
    <x v="15"/>
    <x v="0"/>
    <n v="39"/>
    <x v="34"/>
    <x v="2"/>
    <x v="14"/>
    <x v="1"/>
    <n v="3.9"/>
    <x v="0"/>
    <x v="3"/>
    <x v="0"/>
    <x v="0"/>
    <n v="31"/>
    <x v="2"/>
    <x v="4"/>
  </r>
  <r>
    <n v="823"/>
    <x v="25"/>
    <x v="0"/>
    <x v="5"/>
    <x v="0"/>
    <n v="59"/>
    <x v="16"/>
    <x v="0"/>
    <x v="23"/>
    <x v="0"/>
    <n v="3.4"/>
    <x v="0"/>
    <x v="3"/>
    <x v="0"/>
    <x v="0"/>
    <n v="23"/>
    <x v="4"/>
    <x v="2"/>
  </r>
  <r>
    <n v="824"/>
    <x v="47"/>
    <x v="0"/>
    <x v="12"/>
    <x v="3"/>
    <n v="27"/>
    <x v="42"/>
    <x v="2"/>
    <x v="14"/>
    <x v="0"/>
    <n v="2.5"/>
    <x v="0"/>
    <x v="1"/>
    <x v="0"/>
    <x v="0"/>
    <n v="11"/>
    <x v="2"/>
    <x v="3"/>
  </r>
  <r>
    <n v="825"/>
    <x v="12"/>
    <x v="0"/>
    <x v="0"/>
    <x v="0"/>
    <n v="94"/>
    <x v="42"/>
    <x v="2"/>
    <x v="3"/>
    <x v="1"/>
    <n v="3"/>
    <x v="0"/>
    <x v="5"/>
    <x v="0"/>
    <x v="0"/>
    <n v="48"/>
    <x v="1"/>
    <x v="3"/>
  </r>
  <r>
    <n v="826"/>
    <x v="7"/>
    <x v="0"/>
    <x v="22"/>
    <x v="3"/>
    <n v="94"/>
    <x v="43"/>
    <x v="3"/>
    <x v="18"/>
    <x v="3"/>
    <n v="3.6"/>
    <x v="0"/>
    <x v="2"/>
    <x v="0"/>
    <x v="0"/>
    <n v="17"/>
    <x v="1"/>
    <x v="5"/>
  </r>
  <r>
    <n v="827"/>
    <x v="22"/>
    <x v="0"/>
    <x v="10"/>
    <x v="0"/>
    <n v="94"/>
    <x v="2"/>
    <x v="2"/>
    <x v="7"/>
    <x v="0"/>
    <n v="3.6"/>
    <x v="0"/>
    <x v="3"/>
    <x v="0"/>
    <x v="0"/>
    <n v="36"/>
    <x v="3"/>
    <x v="1"/>
  </r>
  <r>
    <n v="828"/>
    <x v="18"/>
    <x v="0"/>
    <x v="9"/>
    <x v="1"/>
    <n v="51"/>
    <x v="24"/>
    <x v="1"/>
    <x v="14"/>
    <x v="3"/>
    <n v="4.0999999999999996"/>
    <x v="0"/>
    <x v="1"/>
    <x v="0"/>
    <x v="0"/>
    <n v="33"/>
    <x v="4"/>
    <x v="0"/>
  </r>
  <r>
    <n v="829"/>
    <x v="41"/>
    <x v="0"/>
    <x v="20"/>
    <x v="0"/>
    <n v="62"/>
    <x v="22"/>
    <x v="2"/>
    <x v="15"/>
    <x v="3"/>
    <n v="3.7"/>
    <x v="0"/>
    <x v="4"/>
    <x v="0"/>
    <x v="0"/>
    <n v="27"/>
    <x v="3"/>
    <x v="4"/>
  </r>
  <r>
    <n v="830"/>
    <x v="32"/>
    <x v="0"/>
    <x v="20"/>
    <x v="0"/>
    <n v="57"/>
    <x v="37"/>
    <x v="1"/>
    <x v="5"/>
    <x v="1"/>
    <n v="3.1"/>
    <x v="0"/>
    <x v="4"/>
    <x v="0"/>
    <x v="0"/>
    <n v="14"/>
    <x v="2"/>
    <x v="0"/>
  </r>
  <r>
    <n v="831"/>
    <x v="38"/>
    <x v="0"/>
    <x v="6"/>
    <x v="0"/>
    <n v="76"/>
    <x v="5"/>
    <x v="2"/>
    <x v="1"/>
    <x v="3"/>
    <n v="4.2"/>
    <x v="0"/>
    <x v="0"/>
    <x v="0"/>
    <x v="0"/>
    <n v="5"/>
    <x v="2"/>
    <x v="2"/>
  </r>
  <r>
    <n v="832"/>
    <x v="17"/>
    <x v="0"/>
    <x v="24"/>
    <x v="3"/>
    <n v="63"/>
    <x v="47"/>
    <x v="2"/>
    <x v="16"/>
    <x v="2"/>
    <n v="4.3"/>
    <x v="0"/>
    <x v="0"/>
    <x v="0"/>
    <x v="0"/>
    <n v="47"/>
    <x v="1"/>
    <x v="6"/>
  </r>
  <r>
    <n v="833"/>
    <x v="44"/>
    <x v="0"/>
    <x v="14"/>
    <x v="2"/>
    <n v="80"/>
    <x v="18"/>
    <x v="0"/>
    <x v="24"/>
    <x v="3"/>
    <n v="2.5"/>
    <x v="0"/>
    <x v="0"/>
    <x v="0"/>
    <x v="0"/>
    <n v="28"/>
    <x v="1"/>
    <x v="4"/>
  </r>
  <r>
    <n v="834"/>
    <x v="49"/>
    <x v="0"/>
    <x v="8"/>
    <x v="3"/>
    <n v="68"/>
    <x v="19"/>
    <x v="2"/>
    <x v="7"/>
    <x v="3"/>
    <n v="3.5"/>
    <x v="0"/>
    <x v="3"/>
    <x v="0"/>
    <x v="0"/>
    <n v="11"/>
    <x v="2"/>
    <x v="2"/>
  </r>
  <r>
    <n v="835"/>
    <x v="16"/>
    <x v="0"/>
    <x v="21"/>
    <x v="3"/>
    <n v="89"/>
    <x v="22"/>
    <x v="2"/>
    <x v="21"/>
    <x v="2"/>
    <n v="3.1"/>
    <x v="0"/>
    <x v="1"/>
    <x v="0"/>
    <x v="0"/>
    <n v="18"/>
    <x v="2"/>
    <x v="1"/>
  </r>
  <r>
    <n v="836"/>
    <x v="25"/>
    <x v="0"/>
    <x v="23"/>
    <x v="1"/>
    <n v="26"/>
    <x v="33"/>
    <x v="0"/>
    <x v="21"/>
    <x v="2"/>
    <n v="2.5"/>
    <x v="0"/>
    <x v="2"/>
    <x v="0"/>
    <x v="0"/>
    <n v="21"/>
    <x v="5"/>
    <x v="1"/>
  </r>
  <r>
    <n v="837"/>
    <x v="51"/>
    <x v="0"/>
    <x v="24"/>
    <x v="3"/>
    <n v="90"/>
    <x v="8"/>
    <x v="0"/>
    <x v="10"/>
    <x v="0"/>
    <n v="3.9"/>
    <x v="0"/>
    <x v="5"/>
    <x v="0"/>
    <x v="0"/>
    <n v="22"/>
    <x v="1"/>
    <x v="4"/>
  </r>
  <r>
    <n v="838"/>
    <x v="15"/>
    <x v="0"/>
    <x v="15"/>
    <x v="0"/>
    <n v="28"/>
    <x v="26"/>
    <x v="0"/>
    <x v="18"/>
    <x v="1"/>
    <n v="4.9000000000000004"/>
    <x v="0"/>
    <x v="0"/>
    <x v="0"/>
    <x v="0"/>
    <n v="33"/>
    <x v="1"/>
    <x v="6"/>
  </r>
  <r>
    <n v="839"/>
    <x v="23"/>
    <x v="0"/>
    <x v="7"/>
    <x v="2"/>
    <n v="29"/>
    <x v="0"/>
    <x v="2"/>
    <x v="0"/>
    <x v="1"/>
    <n v="4.3"/>
    <x v="0"/>
    <x v="0"/>
    <x v="0"/>
    <x v="0"/>
    <n v="49"/>
    <x v="2"/>
    <x v="2"/>
  </r>
  <r>
    <n v="840"/>
    <x v="39"/>
    <x v="0"/>
    <x v="5"/>
    <x v="0"/>
    <n v="31"/>
    <x v="26"/>
    <x v="0"/>
    <x v="11"/>
    <x v="1"/>
    <n v="2.6"/>
    <x v="0"/>
    <x v="1"/>
    <x v="0"/>
    <x v="0"/>
    <n v="10"/>
    <x v="5"/>
    <x v="6"/>
  </r>
  <r>
    <n v="841"/>
    <x v="32"/>
    <x v="0"/>
    <x v="5"/>
    <x v="0"/>
    <n v="24"/>
    <x v="15"/>
    <x v="0"/>
    <x v="11"/>
    <x v="2"/>
    <n v="4.2"/>
    <x v="0"/>
    <x v="4"/>
    <x v="0"/>
    <x v="0"/>
    <n v="18"/>
    <x v="3"/>
    <x v="1"/>
  </r>
  <r>
    <n v="842"/>
    <x v="0"/>
    <x v="0"/>
    <x v="1"/>
    <x v="0"/>
    <n v="88"/>
    <x v="21"/>
    <x v="2"/>
    <x v="19"/>
    <x v="2"/>
    <n v="2.6"/>
    <x v="0"/>
    <x v="5"/>
    <x v="0"/>
    <x v="0"/>
    <n v="28"/>
    <x v="3"/>
    <x v="0"/>
  </r>
  <r>
    <n v="843"/>
    <x v="35"/>
    <x v="0"/>
    <x v="5"/>
    <x v="0"/>
    <n v="87"/>
    <x v="9"/>
    <x v="2"/>
    <x v="10"/>
    <x v="1"/>
    <n v="3.6"/>
    <x v="0"/>
    <x v="0"/>
    <x v="0"/>
    <x v="0"/>
    <n v="25"/>
    <x v="3"/>
    <x v="1"/>
  </r>
  <r>
    <n v="844"/>
    <x v="13"/>
    <x v="0"/>
    <x v="15"/>
    <x v="0"/>
    <n v="80"/>
    <x v="38"/>
    <x v="1"/>
    <x v="19"/>
    <x v="2"/>
    <n v="3.2"/>
    <x v="0"/>
    <x v="0"/>
    <x v="0"/>
    <x v="0"/>
    <n v="6"/>
    <x v="3"/>
    <x v="1"/>
  </r>
  <r>
    <n v="845"/>
    <x v="35"/>
    <x v="0"/>
    <x v="3"/>
    <x v="1"/>
    <n v="48"/>
    <x v="9"/>
    <x v="0"/>
    <x v="7"/>
    <x v="0"/>
    <n v="4.4000000000000004"/>
    <x v="0"/>
    <x v="0"/>
    <x v="0"/>
    <x v="0"/>
    <n v="44"/>
    <x v="0"/>
    <x v="4"/>
  </r>
  <r>
    <n v="846"/>
    <x v="18"/>
    <x v="0"/>
    <x v="22"/>
    <x v="3"/>
    <n v="21"/>
    <x v="49"/>
    <x v="3"/>
    <x v="4"/>
    <x v="0"/>
    <n v="3.7"/>
    <x v="0"/>
    <x v="3"/>
    <x v="0"/>
    <x v="0"/>
    <n v="30"/>
    <x v="0"/>
    <x v="5"/>
  </r>
  <r>
    <n v="847"/>
    <x v="34"/>
    <x v="0"/>
    <x v="23"/>
    <x v="1"/>
    <n v="72"/>
    <x v="0"/>
    <x v="2"/>
    <x v="6"/>
    <x v="1"/>
    <n v="3.7"/>
    <x v="0"/>
    <x v="0"/>
    <x v="0"/>
    <x v="0"/>
    <n v="42"/>
    <x v="5"/>
    <x v="3"/>
  </r>
  <r>
    <n v="848"/>
    <x v="10"/>
    <x v="0"/>
    <x v="15"/>
    <x v="0"/>
    <n v="44"/>
    <x v="32"/>
    <x v="0"/>
    <x v="24"/>
    <x v="3"/>
    <n v="4.0999999999999996"/>
    <x v="0"/>
    <x v="3"/>
    <x v="0"/>
    <x v="0"/>
    <n v="30"/>
    <x v="3"/>
    <x v="5"/>
  </r>
  <r>
    <n v="849"/>
    <x v="39"/>
    <x v="0"/>
    <x v="3"/>
    <x v="1"/>
    <n v="73"/>
    <x v="12"/>
    <x v="2"/>
    <x v="12"/>
    <x v="3"/>
    <n v="3.6"/>
    <x v="0"/>
    <x v="5"/>
    <x v="0"/>
    <x v="0"/>
    <n v="33"/>
    <x v="2"/>
    <x v="4"/>
  </r>
  <r>
    <n v="850"/>
    <x v="51"/>
    <x v="0"/>
    <x v="2"/>
    <x v="0"/>
    <n v="61"/>
    <x v="9"/>
    <x v="1"/>
    <x v="4"/>
    <x v="1"/>
    <n v="4.3"/>
    <x v="0"/>
    <x v="0"/>
    <x v="0"/>
    <x v="0"/>
    <n v="24"/>
    <x v="3"/>
    <x v="3"/>
  </r>
  <r>
    <n v="851"/>
    <x v="33"/>
    <x v="0"/>
    <x v="9"/>
    <x v="1"/>
    <n v="20"/>
    <x v="39"/>
    <x v="0"/>
    <x v="2"/>
    <x v="0"/>
    <n v="2.6"/>
    <x v="0"/>
    <x v="5"/>
    <x v="0"/>
    <x v="0"/>
    <n v="13"/>
    <x v="0"/>
    <x v="5"/>
  </r>
  <r>
    <n v="852"/>
    <x v="25"/>
    <x v="0"/>
    <x v="3"/>
    <x v="1"/>
    <n v="86"/>
    <x v="2"/>
    <x v="2"/>
    <x v="16"/>
    <x v="2"/>
    <n v="2.9"/>
    <x v="0"/>
    <x v="0"/>
    <x v="0"/>
    <x v="0"/>
    <n v="19"/>
    <x v="5"/>
    <x v="5"/>
  </r>
  <r>
    <n v="853"/>
    <x v="50"/>
    <x v="0"/>
    <x v="10"/>
    <x v="0"/>
    <n v="60"/>
    <x v="20"/>
    <x v="0"/>
    <x v="22"/>
    <x v="1"/>
    <n v="4.2"/>
    <x v="0"/>
    <x v="2"/>
    <x v="0"/>
    <x v="0"/>
    <n v="23"/>
    <x v="5"/>
    <x v="6"/>
  </r>
  <r>
    <n v="854"/>
    <x v="46"/>
    <x v="0"/>
    <x v="19"/>
    <x v="3"/>
    <n v="43"/>
    <x v="12"/>
    <x v="0"/>
    <x v="20"/>
    <x v="0"/>
    <n v="4"/>
    <x v="0"/>
    <x v="1"/>
    <x v="0"/>
    <x v="0"/>
    <n v="35"/>
    <x v="1"/>
    <x v="5"/>
  </r>
  <r>
    <n v="855"/>
    <x v="3"/>
    <x v="0"/>
    <x v="13"/>
    <x v="0"/>
    <n v="44"/>
    <x v="18"/>
    <x v="0"/>
    <x v="24"/>
    <x v="1"/>
    <n v="4.3"/>
    <x v="0"/>
    <x v="1"/>
    <x v="0"/>
    <x v="0"/>
    <n v="22"/>
    <x v="0"/>
    <x v="5"/>
  </r>
  <r>
    <n v="856"/>
    <x v="27"/>
    <x v="0"/>
    <x v="20"/>
    <x v="0"/>
    <n v="76"/>
    <x v="4"/>
    <x v="0"/>
    <x v="9"/>
    <x v="1"/>
    <n v="3"/>
    <x v="0"/>
    <x v="4"/>
    <x v="0"/>
    <x v="0"/>
    <n v="14"/>
    <x v="2"/>
    <x v="3"/>
  </r>
  <r>
    <n v="857"/>
    <x v="0"/>
    <x v="0"/>
    <x v="5"/>
    <x v="0"/>
    <n v="33"/>
    <x v="29"/>
    <x v="2"/>
    <x v="9"/>
    <x v="2"/>
    <n v="3.5"/>
    <x v="0"/>
    <x v="0"/>
    <x v="0"/>
    <x v="0"/>
    <n v="47"/>
    <x v="5"/>
    <x v="0"/>
  </r>
  <r>
    <n v="858"/>
    <x v="49"/>
    <x v="0"/>
    <x v="6"/>
    <x v="0"/>
    <n v="60"/>
    <x v="9"/>
    <x v="0"/>
    <x v="17"/>
    <x v="3"/>
    <n v="3"/>
    <x v="0"/>
    <x v="3"/>
    <x v="0"/>
    <x v="0"/>
    <n v="50"/>
    <x v="5"/>
    <x v="6"/>
  </r>
  <r>
    <n v="859"/>
    <x v="1"/>
    <x v="0"/>
    <x v="14"/>
    <x v="2"/>
    <n v="26"/>
    <x v="19"/>
    <x v="0"/>
    <x v="8"/>
    <x v="3"/>
    <n v="3.1"/>
    <x v="0"/>
    <x v="1"/>
    <x v="0"/>
    <x v="0"/>
    <n v="33"/>
    <x v="3"/>
    <x v="1"/>
  </r>
  <r>
    <n v="860"/>
    <x v="36"/>
    <x v="0"/>
    <x v="15"/>
    <x v="0"/>
    <n v="73"/>
    <x v="48"/>
    <x v="2"/>
    <x v="11"/>
    <x v="0"/>
    <n v="4"/>
    <x v="0"/>
    <x v="2"/>
    <x v="0"/>
    <x v="0"/>
    <n v="7"/>
    <x v="5"/>
    <x v="5"/>
  </r>
  <r>
    <n v="861"/>
    <x v="8"/>
    <x v="0"/>
    <x v="9"/>
    <x v="1"/>
    <n v="87"/>
    <x v="36"/>
    <x v="2"/>
    <x v="1"/>
    <x v="1"/>
    <n v="4.0999999999999996"/>
    <x v="0"/>
    <x v="3"/>
    <x v="0"/>
    <x v="0"/>
    <n v="3"/>
    <x v="1"/>
    <x v="5"/>
  </r>
  <r>
    <n v="862"/>
    <x v="5"/>
    <x v="0"/>
    <x v="11"/>
    <x v="0"/>
    <n v="100"/>
    <x v="41"/>
    <x v="3"/>
    <x v="14"/>
    <x v="1"/>
    <n v="3.3"/>
    <x v="0"/>
    <x v="4"/>
    <x v="0"/>
    <x v="0"/>
    <n v="35"/>
    <x v="2"/>
    <x v="6"/>
  </r>
  <r>
    <n v="863"/>
    <x v="1"/>
    <x v="0"/>
    <x v="7"/>
    <x v="2"/>
    <n v="84"/>
    <x v="10"/>
    <x v="2"/>
    <x v="4"/>
    <x v="0"/>
    <n v="4.9000000000000004"/>
    <x v="0"/>
    <x v="3"/>
    <x v="0"/>
    <x v="0"/>
    <n v="13"/>
    <x v="3"/>
    <x v="0"/>
  </r>
  <r>
    <n v="864"/>
    <x v="34"/>
    <x v="0"/>
    <x v="4"/>
    <x v="1"/>
    <n v="41"/>
    <x v="34"/>
    <x v="2"/>
    <x v="17"/>
    <x v="2"/>
    <n v="3.9"/>
    <x v="0"/>
    <x v="3"/>
    <x v="0"/>
    <x v="0"/>
    <n v="42"/>
    <x v="3"/>
    <x v="0"/>
  </r>
  <r>
    <n v="865"/>
    <x v="47"/>
    <x v="0"/>
    <x v="2"/>
    <x v="0"/>
    <n v="59"/>
    <x v="0"/>
    <x v="1"/>
    <x v="4"/>
    <x v="0"/>
    <n v="3.9"/>
    <x v="0"/>
    <x v="2"/>
    <x v="0"/>
    <x v="0"/>
    <n v="5"/>
    <x v="3"/>
    <x v="2"/>
  </r>
  <r>
    <n v="866"/>
    <x v="14"/>
    <x v="0"/>
    <x v="0"/>
    <x v="0"/>
    <n v="26"/>
    <x v="24"/>
    <x v="0"/>
    <x v="4"/>
    <x v="0"/>
    <n v="4.8"/>
    <x v="0"/>
    <x v="5"/>
    <x v="0"/>
    <x v="0"/>
    <n v="23"/>
    <x v="0"/>
    <x v="2"/>
  </r>
  <r>
    <n v="867"/>
    <x v="29"/>
    <x v="0"/>
    <x v="12"/>
    <x v="3"/>
    <n v="69"/>
    <x v="35"/>
    <x v="2"/>
    <x v="12"/>
    <x v="2"/>
    <n v="2.7"/>
    <x v="0"/>
    <x v="1"/>
    <x v="0"/>
    <x v="0"/>
    <n v="11"/>
    <x v="3"/>
    <x v="4"/>
  </r>
  <r>
    <n v="868"/>
    <x v="43"/>
    <x v="0"/>
    <x v="14"/>
    <x v="2"/>
    <n v="20"/>
    <x v="24"/>
    <x v="2"/>
    <x v="2"/>
    <x v="1"/>
    <n v="3.1"/>
    <x v="0"/>
    <x v="1"/>
    <x v="0"/>
    <x v="0"/>
    <n v="23"/>
    <x v="4"/>
    <x v="0"/>
  </r>
  <r>
    <n v="869"/>
    <x v="37"/>
    <x v="0"/>
    <x v="10"/>
    <x v="0"/>
    <n v="83"/>
    <x v="17"/>
    <x v="2"/>
    <x v="14"/>
    <x v="2"/>
    <n v="3.2"/>
    <x v="0"/>
    <x v="2"/>
    <x v="0"/>
    <x v="0"/>
    <n v="2"/>
    <x v="2"/>
    <x v="6"/>
  </r>
  <r>
    <n v="870"/>
    <x v="21"/>
    <x v="0"/>
    <x v="19"/>
    <x v="3"/>
    <n v="54"/>
    <x v="13"/>
    <x v="2"/>
    <x v="5"/>
    <x v="1"/>
    <n v="2.7"/>
    <x v="0"/>
    <x v="4"/>
    <x v="0"/>
    <x v="0"/>
    <n v="33"/>
    <x v="3"/>
    <x v="1"/>
  </r>
  <r>
    <n v="871"/>
    <x v="17"/>
    <x v="0"/>
    <x v="15"/>
    <x v="0"/>
    <n v="66"/>
    <x v="8"/>
    <x v="2"/>
    <x v="24"/>
    <x v="3"/>
    <n v="2.5"/>
    <x v="0"/>
    <x v="3"/>
    <x v="0"/>
    <x v="0"/>
    <n v="6"/>
    <x v="4"/>
    <x v="4"/>
  </r>
  <r>
    <n v="872"/>
    <x v="36"/>
    <x v="0"/>
    <x v="8"/>
    <x v="3"/>
    <n v="42"/>
    <x v="11"/>
    <x v="2"/>
    <x v="4"/>
    <x v="1"/>
    <n v="2.6"/>
    <x v="0"/>
    <x v="2"/>
    <x v="0"/>
    <x v="0"/>
    <n v="45"/>
    <x v="5"/>
    <x v="3"/>
  </r>
  <r>
    <n v="873"/>
    <x v="19"/>
    <x v="0"/>
    <x v="2"/>
    <x v="0"/>
    <n v="33"/>
    <x v="25"/>
    <x v="2"/>
    <x v="6"/>
    <x v="1"/>
    <n v="2.9"/>
    <x v="0"/>
    <x v="3"/>
    <x v="0"/>
    <x v="0"/>
    <n v="25"/>
    <x v="1"/>
    <x v="3"/>
  </r>
  <r>
    <n v="874"/>
    <x v="47"/>
    <x v="0"/>
    <x v="23"/>
    <x v="1"/>
    <n v="77"/>
    <x v="16"/>
    <x v="2"/>
    <x v="6"/>
    <x v="2"/>
    <n v="4.2"/>
    <x v="0"/>
    <x v="1"/>
    <x v="0"/>
    <x v="0"/>
    <n v="24"/>
    <x v="0"/>
    <x v="3"/>
  </r>
  <r>
    <n v="875"/>
    <x v="15"/>
    <x v="0"/>
    <x v="14"/>
    <x v="2"/>
    <n v="65"/>
    <x v="1"/>
    <x v="2"/>
    <x v="23"/>
    <x v="3"/>
    <n v="4.4000000000000004"/>
    <x v="0"/>
    <x v="1"/>
    <x v="0"/>
    <x v="0"/>
    <n v="10"/>
    <x v="0"/>
    <x v="6"/>
  </r>
  <r>
    <n v="876"/>
    <x v="43"/>
    <x v="0"/>
    <x v="3"/>
    <x v="1"/>
    <n v="39"/>
    <x v="25"/>
    <x v="0"/>
    <x v="0"/>
    <x v="2"/>
    <n v="4.0999999999999996"/>
    <x v="0"/>
    <x v="1"/>
    <x v="0"/>
    <x v="0"/>
    <n v="7"/>
    <x v="4"/>
    <x v="6"/>
  </r>
  <r>
    <n v="877"/>
    <x v="38"/>
    <x v="0"/>
    <x v="22"/>
    <x v="3"/>
    <n v="51"/>
    <x v="43"/>
    <x v="0"/>
    <x v="0"/>
    <x v="2"/>
    <n v="3.8"/>
    <x v="0"/>
    <x v="4"/>
    <x v="0"/>
    <x v="0"/>
    <n v="1"/>
    <x v="5"/>
    <x v="1"/>
  </r>
  <r>
    <n v="878"/>
    <x v="14"/>
    <x v="0"/>
    <x v="8"/>
    <x v="3"/>
    <n v="65"/>
    <x v="43"/>
    <x v="2"/>
    <x v="20"/>
    <x v="0"/>
    <n v="4.9000000000000004"/>
    <x v="0"/>
    <x v="2"/>
    <x v="0"/>
    <x v="0"/>
    <n v="45"/>
    <x v="0"/>
    <x v="6"/>
  </r>
  <r>
    <n v="879"/>
    <x v="51"/>
    <x v="0"/>
    <x v="12"/>
    <x v="3"/>
    <n v="89"/>
    <x v="30"/>
    <x v="1"/>
    <x v="13"/>
    <x v="2"/>
    <n v="4.9000000000000004"/>
    <x v="0"/>
    <x v="0"/>
    <x v="0"/>
    <x v="0"/>
    <n v="37"/>
    <x v="5"/>
    <x v="1"/>
  </r>
  <r>
    <n v="880"/>
    <x v="46"/>
    <x v="0"/>
    <x v="11"/>
    <x v="0"/>
    <n v="76"/>
    <x v="5"/>
    <x v="1"/>
    <x v="12"/>
    <x v="1"/>
    <n v="4.0999999999999996"/>
    <x v="0"/>
    <x v="1"/>
    <x v="0"/>
    <x v="0"/>
    <n v="14"/>
    <x v="3"/>
    <x v="3"/>
  </r>
  <r>
    <n v="881"/>
    <x v="31"/>
    <x v="0"/>
    <x v="21"/>
    <x v="3"/>
    <n v="75"/>
    <x v="22"/>
    <x v="0"/>
    <x v="16"/>
    <x v="1"/>
    <n v="3.1"/>
    <x v="0"/>
    <x v="0"/>
    <x v="0"/>
    <x v="0"/>
    <n v="25"/>
    <x v="5"/>
    <x v="5"/>
  </r>
  <r>
    <n v="882"/>
    <x v="16"/>
    <x v="0"/>
    <x v="3"/>
    <x v="1"/>
    <n v="61"/>
    <x v="36"/>
    <x v="2"/>
    <x v="5"/>
    <x v="2"/>
    <n v="2.7"/>
    <x v="0"/>
    <x v="2"/>
    <x v="0"/>
    <x v="0"/>
    <n v="18"/>
    <x v="0"/>
    <x v="2"/>
  </r>
  <r>
    <n v="883"/>
    <x v="2"/>
    <x v="0"/>
    <x v="23"/>
    <x v="1"/>
    <n v="35"/>
    <x v="41"/>
    <x v="2"/>
    <x v="17"/>
    <x v="3"/>
    <n v="3.8"/>
    <x v="0"/>
    <x v="2"/>
    <x v="0"/>
    <x v="0"/>
    <n v="37"/>
    <x v="1"/>
    <x v="6"/>
  </r>
  <r>
    <n v="884"/>
    <x v="48"/>
    <x v="0"/>
    <x v="4"/>
    <x v="1"/>
    <n v="37"/>
    <x v="38"/>
    <x v="1"/>
    <x v="9"/>
    <x v="3"/>
    <n v="4.3"/>
    <x v="0"/>
    <x v="1"/>
    <x v="0"/>
    <x v="0"/>
    <n v="30"/>
    <x v="4"/>
    <x v="5"/>
  </r>
  <r>
    <n v="885"/>
    <x v="29"/>
    <x v="0"/>
    <x v="11"/>
    <x v="0"/>
    <n v="91"/>
    <x v="11"/>
    <x v="0"/>
    <x v="22"/>
    <x v="0"/>
    <n v="4.0999999999999996"/>
    <x v="0"/>
    <x v="0"/>
    <x v="0"/>
    <x v="0"/>
    <n v="34"/>
    <x v="4"/>
    <x v="1"/>
  </r>
  <r>
    <n v="886"/>
    <x v="38"/>
    <x v="0"/>
    <x v="10"/>
    <x v="0"/>
    <n v="99"/>
    <x v="31"/>
    <x v="0"/>
    <x v="7"/>
    <x v="3"/>
    <n v="4.4000000000000004"/>
    <x v="0"/>
    <x v="1"/>
    <x v="0"/>
    <x v="0"/>
    <n v="49"/>
    <x v="5"/>
    <x v="6"/>
  </r>
  <r>
    <n v="887"/>
    <x v="1"/>
    <x v="0"/>
    <x v="6"/>
    <x v="0"/>
    <n v="54"/>
    <x v="40"/>
    <x v="1"/>
    <x v="18"/>
    <x v="2"/>
    <n v="3.6"/>
    <x v="0"/>
    <x v="0"/>
    <x v="0"/>
    <x v="0"/>
    <n v="48"/>
    <x v="4"/>
    <x v="5"/>
  </r>
  <r>
    <n v="888"/>
    <x v="27"/>
    <x v="0"/>
    <x v="8"/>
    <x v="3"/>
    <n v="47"/>
    <x v="46"/>
    <x v="0"/>
    <x v="2"/>
    <x v="0"/>
    <n v="3.3"/>
    <x v="0"/>
    <x v="4"/>
    <x v="0"/>
    <x v="0"/>
    <n v="33"/>
    <x v="3"/>
    <x v="0"/>
  </r>
  <r>
    <n v="889"/>
    <x v="34"/>
    <x v="0"/>
    <x v="18"/>
    <x v="3"/>
    <n v="77"/>
    <x v="13"/>
    <x v="1"/>
    <x v="9"/>
    <x v="1"/>
    <n v="3.6"/>
    <x v="0"/>
    <x v="0"/>
    <x v="0"/>
    <x v="0"/>
    <n v="44"/>
    <x v="1"/>
    <x v="2"/>
  </r>
  <r>
    <n v="890"/>
    <x v="35"/>
    <x v="0"/>
    <x v="22"/>
    <x v="3"/>
    <n v="84"/>
    <x v="28"/>
    <x v="1"/>
    <x v="8"/>
    <x v="3"/>
    <n v="2.8"/>
    <x v="0"/>
    <x v="1"/>
    <x v="0"/>
    <x v="0"/>
    <n v="50"/>
    <x v="0"/>
    <x v="1"/>
  </r>
  <r>
    <n v="891"/>
    <x v="16"/>
    <x v="0"/>
    <x v="24"/>
    <x v="3"/>
    <n v="51"/>
    <x v="14"/>
    <x v="1"/>
    <x v="7"/>
    <x v="1"/>
    <n v="4.3"/>
    <x v="0"/>
    <x v="4"/>
    <x v="0"/>
    <x v="0"/>
    <n v="47"/>
    <x v="2"/>
    <x v="5"/>
  </r>
  <r>
    <n v="892"/>
    <x v="30"/>
    <x v="0"/>
    <x v="11"/>
    <x v="0"/>
    <n v="26"/>
    <x v="38"/>
    <x v="1"/>
    <x v="12"/>
    <x v="2"/>
    <n v="3.9"/>
    <x v="0"/>
    <x v="5"/>
    <x v="0"/>
    <x v="0"/>
    <n v="24"/>
    <x v="3"/>
    <x v="6"/>
  </r>
  <r>
    <n v="893"/>
    <x v="18"/>
    <x v="0"/>
    <x v="6"/>
    <x v="0"/>
    <n v="64"/>
    <x v="35"/>
    <x v="0"/>
    <x v="0"/>
    <x v="2"/>
    <n v="2.7"/>
    <x v="0"/>
    <x v="1"/>
    <x v="0"/>
    <x v="0"/>
    <n v="43"/>
    <x v="5"/>
    <x v="5"/>
  </r>
  <r>
    <n v="894"/>
    <x v="23"/>
    <x v="0"/>
    <x v="21"/>
    <x v="3"/>
    <n v="51"/>
    <x v="43"/>
    <x v="2"/>
    <x v="16"/>
    <x v="1"/>
    <n v="4.7"/>
    <x v="0"/>
    <x v="0"/>
    <x v="0"/>
    <x v="0"/>
    <n v="14"/>
    <x v="0"/>
    <x v="5"/>
  </r>
  <r>
    <n v="895"/>
    <x v="42"/>
    <x v="0"/>
    <x v="15"/>
    <x v="0"/>
    <n v="60"/>
    <x v="5"/>
    <x v="0"/>
    <x v="7"/>
    <x v="1"/>
    <n v="3.8"/>
    <x v="0"/>
    <x v="1"/>
    <x v="0"/>
    <x v="0"/>
    <n v="3"/>
    <x v="5"/>
    <x v="3"/>
  </r>
  <r>
    <n v="896"/>
    <x v="37"/>
    <x v="0"/>
    <x v="19"/>
    <x v="3"/>
    <n v="69"/>
    <x v="16"/>
    <x v="3"/>
    <x v="8"/>
    <x v="1"/>
    <n v="4.7"/>
    <x v="0"/>
    <x v="2"/>
    <x v="0"/>
    <x v="0"/>
    <n v="33"/>
    <x v="5"/>
    <x v="3"/>
  </r>
  <r>
    <n v="897"/>
    <x v="28"/>
    <x v="0"/>
    <x v="16"/>
    <x v="3"/>
    <n v="29"/>
    <x v="10"/>
    <x v="2"/>
    <x v="12"/>
    <x v="1"/>
    <n v="4.7"/>
    <x v="0"/>
    <x v="0"/>
    <x v="0"/>
    <x v="0"/>
    <n v="38"/>
    <x v="1"/>
    <x v="0"/>
  </r>
  <r>
    <n v="898"/>
    <x v="26"/>
    <x v="0"/>
    <x v="5"/>
    <x v="0"/>
    <n v="91"/>
    <x v="26"/>
    <x v="2"/>
    <x v="0"/>
    <x v="1"/>
    <n v="3.4"/>
    <x v="0"/>
    <x v="0"/>
    <x v="0"/>
    <x v="0"/>
    <n v="46"/>
    <x v="0"/>
    <x v="1"/>
  </r>
  <r>
    <n v="899"/>
    <x v="22"/>
    <x v="0"/>
    <x v="22"/>
    <x v="3"/>
    <n v="70"/>
    <x v="22"/>
    <x v="0"/>
    <x v="16"/>
    <x v="1"/>
    <n v="3.5"/>
    <x v="0"/>
    <x v="4"/>
    <x v="0"/>
    <x v="0"/>
    <n v="19"/>
    <x v="4"/>
    <x v="6"/>
  </r>
  <r>
    <n v="900"/>
    <x v="13"/>
    <x v="0"/>
    <x v="1"/>
    <x v="0"/>
    <n v="58"/>
    <x v="3"/>
    <x v="2"/>
    <x v="15"/>
    <x v="2"/>
    <n v="4"/>
    <x v="0"/>
    <x v="3"/>
    <x v="0"/>
    <x v="0"/>
    <n v="20"/>
    <x v="3"/>
    <x v="2"/>
  </r>
  <r>
    <n v="901"/>
    <x v="22"/>
    <x v="0"/>
    <x v="19"/>
    <x v="3"/>
    <n v="98"/>
    <x v="8"/>
    <x v="0"/>
    <x v="0"/>
    <x v="3"/>
    <n v="3.3"/>
    <x v="0"/>
    <x v="1"/>
    <x v="0"/>
    <x v="0"/>
    <n v="42"/>
    <x v="4"/>
    <x v="3"/>
  </r>
  <r>
    <n v="902"/>
    <x v="52"/>
    <x v="0"/>
    <x v="18"/>
    <x v="3"/>
    <n v="68"/>
    <x v="9"/>
    <x v="0"/>
    <x v="10"/>
    <x v="2"/>
    <n v="4.7"/>
    <x v="0"/>
    <x v="4"/>
    <x v="0"/>
    <x v="0"/>
    <n v="34"/>
    <x v="1"/>
    <x v="5"/>
  </r>
  <r>
    <n v="903"/>
    <x v="49"/>
    <x v="0"/>
    <x v="19"/>
    <x v="3"/>
    <n v="44"/>
    <x v="0"/>
    <x v="2"/>
    <x v="19"/>
    <x v="2"/>
    <n v="2.8"/>
    <x v="0"/>
    <x v="2"/>
    <x v="0"/>
    <x v="0"/>
    <n v="5"/>
    <x v="1"/>
    <x v="5"/>
  </r>
  <r>
    <n v="904"/>
    <x v="42"/>
    <x v="0"/>
    <x v="14"/>
    <x v="2"/>
    <n v="45"/>
    <x v="47"/>
    <x v="2"/>
    <x v="24"/>
    <x v="0"/>
    <n v="3.3"/>
    <x v="0"/>
    <x v="0"/>
    <x v="0"/>
    <x v="0"/>
    <n v="3"/>
    <x v="3"/>
    <x v="3"/>
  </r>
  <r>
    <n v="905"/>
    <x v="28"/>
    <x v="0"/>
    <x v="17"/>
    <x v="0"/>
    <n v="99"/>
    <x v="29"/>
    <x v="0"/>
    <x v="23"/>
    <x v="1"/>
    <n v="2.9"/>
    <x v="0"/>
    <x v="1"/>
    <x v="0"/>
    <x v="0"/>
    <n v="46"/>
    <x v="3"/>
    <x v="6"/>
  </r>
  <r>
    <n v="906"/>
    <x v="5"/>
    <x v="0"/>
    <x v="10"/>
    <x v="0"/>
    <n v="68"/>
    <x v="16"/>
    <x v="1"/>
    <x v="17"/>
    <x v="1"/>
    <n v="2.8"/>
    <x v="0"/>
    <x v="3"/>
    <x v="0"/>
    <x v="0"/>
    <n v="16"/>
    <x v="0"/>
    <x v="2"/>
  </r>
  <r>
    <n v="907"/>
    <x v="38"/>
    <x v="0"/>
    <x v="13"/>
    <x v="0"/>
    <n v="56"/>
    <x v="36"/>
    <x v="2"/>
    <x v="16"/>
    <x v="1"/>
    <n v="4.2"/>
    <x v="0"/>
    <x v="3"/>
    <x v="0"/>
    <x v="0"/>
    <n v="21"/>
    <x v="5"/>
    <x v="4"/>
  </r>
  <r>
    <n v="908"/>
    <x v="45"/>
    <x v="0"/>
    <x v="1"/>
    <x v="0"/>
    <n v="43"/>
    <x v="9"/>
    <x v="0"/>
    <x v="17"/>
    <x v="0"/>
    <n v="4.4000000000000004"/>
    <x v="0"/>
    <x v="0"/>
    <x v="0"/>
    <x v="0"/>
    <n v="34"/>
    <x v="2"/>
    <x v="4"/>
  </r>
  <r>
    <n v="909"/>
    <x v="8"/>
    <x v="0"/>
    <x v="12"/>
    <x v="3"/>
    <n v="99"/>
    <x v="32"/>
    <x v="2"/>
    <x v="2"/>
    <x v="0"/>
    <n v="3.6"/>
    <x v="0"/>
    <x v="1"/>
    <x v="0"/>
    <x v="0"/>
    <n v="9"/>
    <x v="3"/>
    <x v="6"/>
  </r>
  <r>
    <n v="910"/>
    <x v="12"/>
    <x v="0"/>
    <x v="22"/>
    <x v="3"/>
    <n v="56"/>
    <x v="7"/>
    <x v="0"/>
    <x v="5"/>
    <x v="3"/>
    <n v="2.7"/>
    <x v="0"/>
    <x v="0"/>
    <x v="0"/>
    <x v="0"/>
    <n v="36"/>
    <x v="3"/>
    <x v="1"/>
  </r>
  <r>
    <n v="911"/>
    <x v="34"/>
    <x v="0"/>
    <x v="15"/>
    <x v="0"/>
    <n v="25"/>
    <x v="36"/>
    <x v="1"/>
    <x v="6"/>
    <x v="1"/>
    <n v="3.4"/>
    <x v="0"/>
    <x v="0"/>
    <x v="0"/>
    <x v="0"/>
    <n v="22"/>
    <x v="2"/>
    <x v="5"/>
  </r>
  <r>
    <n v="912"/>
    <x v="10"/>
    <x v="0"/>
    <x v="13"/>
    <x v="0"/>
    <n v="74"/>
    <x v="34"/>
    <x v="2"/>
    <x v="13"/>
    <x v="0"/>
    <n v="2.8"/>
    <x v="0"/>
    <x v="4"/>
    <x v="0"/>
    <x v="0"/>
    <n v="2"/>
    <x v="4"/>
    <x v="3"/>
  </r>
  <r>
    <n v="913"/>
    <x v="41"/>
    <x v="0"/>
    <x v="15"/>
    <x v="0"/>
    <n v="56"/>
    <x v="10"/>
    <x v="2"/>
    <x v="14"/>
    <x v="0"/>
    <n v="3.4"/>
    <x v="0"/>
    <x v="2"/>
    <x v="0"/>
    <x v="0"/>
    <n v="32"/>
    <x v="4"/>
    <x v="5"/>
  </r>
  <r>
    <n v="914"/>
    <x v="43"/>
    <x v="0"/>
    <x v="4"/>
    <x v="1"/>
    <n v="47"/>
    <x v="40"/>
    <x v="2"/>
    <x v="22"/>
    <x v="3"/>
    <n v="2.6"/>
    <x v="0"/>
    <x v="2"/>
    <x v="0"/>
    <x v="0"/>
    <n v="29"/>
    <x v="1"/>
    <x v="6"/>
  </r>
  <r>
    <n v="915"/>
    <x v="49"/>
    <x v="0"/>
    <x v="10"/>
    <x v="0"/>
    <n v="67"/>
    <x v="47"/>
    <x v="0"/>
    <x v="7"/>
    <x v="2"/>
    <n v="4.0999999999999996"/>
    <x v="0"/>
    <x v="3"/>
    <x v="0"/>
    <x v="0"/>
    <n v="27"/>
    <x v="0"/>
    <x v="6"/>
  </r>
  <r>
    <n v="916"/>
    <x v="18"/>
    <x v="0"/>
    <x v="10"/>
    <x v="0"/>
    <n v="22"/>
    <x v="3"/>
    <x v="0"/>
    <x v="7"/>
    <x v="0"/>
    <n v="2.9"/>
    <x v="0"/>
    <x v="5"/>
    <x v="0"/>
    <x v="0"/>
    <n v="33"/>
    <x v="2"/>
    <x v="0"/>
  </r>
  <r>
    <n v="917"/>
    <x v="34"/>
    <x v="0"/>
    <x v="2"/>
    <x v="0"/>
    <n v="34"/>
    <x v="26"/>
    <x v="1"/>
    <x v="24"/>
    <x v="1"/>
    <n v="2.7"/>
    <x v="0"/>
    <x v="3"/>
    <x v="0"/>
    <x v="0"/>
    <n v="16"/>
    <x v="0"/>
    <x v="5"/>
  </r>
  <r>
    <n v="918"/>
    <x v="28"/>
    <x v="0"/>
    <x v="1"/>
    <x v="0"/>
    <n v="64"/>
    <x v="9"/>
    <x v="2"/>
    <x v="1"/>
    <x v="1"/>
    <n v="3.7"/>
    <x v="0"/>
    <x v="3"/>
    <x v="0"/>
    <x v="0"/>
    <n v="11"/>
    <x v="4"/>
    <x v="3"/>
  </r>
  <r>
    <n v="919"/>
    <x v="13"/>
    <x v="0"/>
    <x v="6"/>
    <x v="0"/>
    <n v="42"/>
    <x v="17"/>
    <x v="2"/>
    <x v="20"/>
    <x v="1"/>
    <n v="4.3"/>
    <x v="0"/>
    <x v="4"/>
    <x v="0"/>
    <x v="0"/>
    <n v="11"/>
    <x v="1"/>
    <x v="0"/>
  </r>
  <r>
    <n v="920"/>
    <x v="38"/>
    <x v="0"/>
    <x v="5"/>
    <x v="0"/>
    <n v="82"/>
    <x v="2"/>
    <x v="0"/>
    <x v="14"/>
    <x v="0"/>
    <n v="2.6"/>
    <x v="0"/>
    <x v="4"/>
    <x v="0"/>
    <x v="0"/>
    <n v="17"/>
    <x v="5"/>
    <x v="4"/>
  </r>
  <r>
    <n v="921"/>
    <x v="43"/>
    <x v="0"/>
    <x v="22"/>
    <x v="3"/>
    <n v="81"/>
    <x v="10"/>
    <x v="3"/>
    <x v="9"/>
    <x v="2"/>
    <n v="4.3"/>
    <x v="0"/>
    <x v="1"/>
    <x v="0"/>
    <x v="0"/>
    <n v="37"/>
    <x v="1"/>
    <x v="1"/>
  </r>
  <r>
    <n v="922"/>
    <x v="27"/>
    <x v="0"/>
    <x v="7"/>
    <x v="2"/>
    <n v="24"/>
    <x v="45"/>
    <x v="0"/>
    <x v="5"/>
    <x v="2"/>
    <n v="4.0999999999999996"/>
    <x v="0"/>
    <x v="0"/>
    <x v="0"/>
    <x v="0"/>
    <n v="18"/>
    <x v="3"/>
    <x v="1"/>
  </r>
  <r>
    <n v="923"/>
    <x v="6"/>
    <x v="0"/>
    <x v="4"/>
    <x v="1"/>
    <n v="60"/>
    <x v="42"/>
    <x v="2"/>
    <x v="17"/>
    <x v="3"/>
    <n v="4.2"/>
    <x v="0"/>
    <x v="3"/>
    <x v="0"/>
    <x v="0"/>
    <n v="13"/>
    <x v="2"/>
    <x v="5"/>
  </r>
  <r>
    <n v="924"/>
    <x v="0"/>
    <x v="0"/>
    <x v="5"/>
    <x v="0"/>
    <n v="24"/>
    <x v="10"/>
    <x v="2"/>
    <x v="5"/>
    <x v="1"/>
    <n v="4.2"/>
    <x v="0"/>
    <x v="4"/>
    <x v="0"/>
    <x v="0"/>
    <n v="7"/>
    <x v="3"/>
    <x v="1"/>
  </r>
  <r>
    <n v="925"/>
    <x v="16"/>
    <x v="0"/>
    <x v="20"/>
    <x v="0"/>
    <n v="78"/>
    <x v="23"/>
    <x v="3"/>
    <x v="19"/>
    <x v="0"/>
    <n v="3.1"/>
    <x v="0"/>
    <x v="3"/>
    <x v="0"/>
    <x v="0"/>
    <n v="37"/>
    <x v="1"/>
    <x v="3"/>
  </r>
  <r>
    <n v="926"/>
    <x v="40"/>
    <x v="0"/>
    <x v="2"/>
    <x v="0"/>
    <n v="88"/>
    <x v="28"/>
    <x v="0"/>
    <x v="11"/>
    <x v="0"/>
    <n v="4.9000000000000004"/>
    <x v="0"/>
    <x v="0"/>
    <x v="0"/>
    <x v="0"/>
    <n v="8"/>
    <x v="1"/>
    <x v="5"/>
  </r>
  <r>
    <n v="927"/>
    <x v="22"/>
    <x v="0"/>
    <x v="2"/>
    <x v="0"/>
    <n v="63"/>
    <x v="2"/>
    <x v="3"/>
    <x v="14"/>
    <x v="1"/>
    <n v="4.4000000000000004"/>
    <x v="0"/>
    <x v="0"/>
    <x v="0"/>
    <x v="0"/>
    <n v="11"/>
    <x v="1"/>
    <x v="4"/>
  </r>
  <r>
    <n v="928"/>
    <x v="48"/>
    <x v="0"/>
    <x v="4"/>
    <x v="1"/>
    <n v="78"/>
    <x v="35"/>
    <x v="0"/>
    <x v="13"/>
    <x v="2"/>
    <n v="4.4000000000000004"/>
    <x v="0"/>
    <x v="3"/>
    <x v="0"/>
    <x v="0"/>
    <n v="8"/>
    <x v="0"/>
    <x v="4"/>
  </r>
  <r>
    <n v="929"/>
    <x v="29"/>
    <x v="0"/>
    <x v="10"/>
    <x v="0"/>
    <n v="37"/>
    <x v="10"/>
    <x v="3"/>
    <x v="22"/>
    <x v="0"/>
    <n v="3.4"/>
    <x v="0"/>
    <x v="5"/>
    <x v="0"/>
    <x v="0"/>
    <n v="31"/>
    <x v="1"/>
    <x v="6"/>
  </r>
  <r>
    <n v="930"/>
    <x v="35"/>
    <x v="0"/>
    <x v="23"/>
    <x v="1"/>
    <n v="94"/>
    <x v="43"/>
    <x v="2"/>
    <x v="3"/>
    <x v="3"/>
    <n v="4.5"/>
    <x v="0"/>
    <x v="4"/>
    <x v="0"/>
    <x v="0"/>
    <n v="26"/>
    <x v="5"/>
    <x v="0"/>
  </r>
  <r>
    <n v="931"/>
    <x v="8"/>
    <x v="0"/>
    <x v="17"/>
    <x v="0"/>
    <n v="78"/>
    <x v="11"/>
    <x v="0"/>
    <x v="14"/>
    <x v="3"/>
    <n v="4.5"/>
    <x v="0"/>
    <x v="5"/>
    <x v="0"/>
    <x v="0"/>
    <n v="20"/>
    <x v="2"/>
    <x v="4"/>
  </r>
  <r>
    <n v="932"/>
    <x v="41"/>
    <x v="0"/>
    <x v="7"/>
    <x v="2"/>
    <n v="36"/>
    <x v="43"/>
    <x v="2"/>
    <x v="5"/>
    <x v="0"/>
    <n v="4.0999999999999996"/>
    <x v="0"/>
    <x v="3"/>
    <x v="0"/>
    <x v="0"/>
    <n v="24"/>
    <x v="4"/>
    <x v="0"/>
  </r>
  <r>
    <n v="933"/>
    <x v="46"/>
    <x v="0"/>
    <x v="11"/>
    <x v="0"/>
    <n v="24"/>
    <x v="27"/>
    <x v="0"/>
    <x v="24"/>
    <x v="0"/>
    <n v="3.2"/>
    <x v="0"/>
    <x v="3"/>
    <x v="0"/>
    <x v="0"/>
    <n v="45"/>
    <x v="5"/>
    <x v="4"/>
  </r>
  <r>
    <n v="934"/>
    <x v="27"/>
    <x v="0"/>
    <x v="4"/>
    <x v="1"/>
    <n v="84"/>
    <x v="24"/>
    <x v="2"/>
    <x v="23"/>
    <x v="1"/>
    <n v="2.7"/>
    <x v="0"/>
    <x v="5"/>
    <x v="0"/>
    <x v="0"/>
    <n v="33"/>
    <x v="5"/>
    <x v="5"/>
  </r>
  <r>
    <n v="935"/>
    <x v="4"/>
    <x v="0"/>
    <x v="2"/>
    <x v="0"/>
    <n v="47"/>
    <x v="4"/>
    <x v="1"/>
    <x v="22"/>
    <x v="1"/>
    <n v="3.7"/>
    <x v="0"/>
    <x v="0"/>
    <x v="0"/>
    <x v="0"/>
    <n v="21"/>
    <x v="4"/>
    <x v="5"/>
  </r>
  <r>
    <n v="936"/>
    <x v="44"/>
    <x v="0"/>
    <x v="15"/>
    <x v="0"/>
    <n v="51"/>
    <x v="31"/>
    <x v="0"/>
    <x v="3"/>
    <x v="3"/>
    <n v="2.6"/>
    <x v="0"/>
    <x v="5"/>
    <x v="0"/>
    <x v="0"/>
    <n v="2"/>
    <x v="4"/>
    <x v="0"/>
  </r>
  <r>
    <n v="937"/>
    <x v="18"/>
    <x v="0"/>
    <x v="9"/>
    <x v="1"/>
    <n v="84"/>
    <x v="1"/>
    <x v="2"/>
    <x v="6"/>
    <x v="2"/>
    <n v="2.7"/>
    <x v="0"/>
    <x v="1"/>
    <x v="0"/>
    <x v="0"/>
    <n v="28"/>
    <x v="1"/>
    <x v="1"/>
  </r>
  <r>
    <n v="938"/>
    <x v="45"/>
    <x v="0"/>
    <x v="6"/>
    <x v="0"/>
    <n v="24"/>
    <x v="44"/>
    <x v="2"/>
    <x v="23"/>
    <x v="2"/>
    <n v="2.7"/>
    <x v="0"/>
    <x v="0"/>
    <x v="0"/>
    <x v="0"/>
    <n v="18"/>
    <x v="0"/>
    <x v="3"/>
  </r>
  <r>
    <n v="939"/>
    <x v="24"/>
    <x v="0"/>
    <x v="0"/>
    <x v="0"/>
    <n v="97"/>
    <x v="48"/>
    <x v="1"/>
    <x v="11"/>
    <x v="3"/>
    <n v="4.8"/>
    <x v="0"/>
    <x v="1"/>
    <x v="0"/>
    <x v="0"/>
    <n v="21"/>
    <x v="5"/>
    <x v="0"/>
  </r>
  <r>
    <n v="940"/>
    <x v="15"/>
    <x v="0"/>
    <x v="17"/>
    <x v="0"/>
    <n v="89"/>
    <x v="14"/>
    <x v="0"/>
    <x v="21"/>
    <x v="0"/>
    <n v="4.8"/>
    <x v="0"/>
    <x v="2"/>
    <x v="0"/>
    <x v="0"/>
    <n v="24"/>
    <x v="2"/>
    <x v="5"/>
  </r>
  <r>
    <n v="941"/>
    <x v="39"/>
    <x v="0"/>
    <x v="22"/>
    <x v="3"/>
    <n v="44"/>
    <x v="24"/>
    <x v="1"/>
    <x v="1"/>
    <x v="1"/>
    <n v="2.6"/>
    <x v="0"/>
    <x v="5"/>
    <x v="0"/>
    <x v="0"/>
    <n v="15"/>
    <x v="3"/>
    <x v="6"/>
  </r>
  <r>
    <n v="942"/>
    <x v="31"/>
    <x v="0"/>
    <x v="8"/>
    <x v="3"/>
    <n v="35"/>
    <x v="26"/>
    <x v="0"/>
    <x v="13"/>
    <x v="0"/>
    <n v="4.5"/>
    <x v="0"/>
    <x v="4"/>
    <x v="0"/>
    <x v="0"/>
    <n v="38"/>
    <x v="3"/>
    <x v="6"/>
  </r>
  <r>
    <n v="943"/>
    <x v="8"/>
    <x v="0"/>
    <x v="10"/>
    <x v="0"/>
    <n v="91"/>
    <x v="28"/>
    <x v="2"/>
    <x v="17"/>
    <x v="0"/>
    <n v="3.2"/>
    <x v="0"/>
    <x v="0"/>
    <x v="0"/>
    <x v="0"/>
    <n v="38"/>
    <x v="3"/>
    <x v="4"/>
  </r>
  <r>
    <n v="944"/>
    <x v="45"/>
    <x v="0"/>
    <x v="19"/>
    <x v="3"/>
    <n v="63"/>
    <x v="19"/>
    <x v="0"/>
    <x v="17"/>
    <x v="0"/>
    <n v="3.8"/>
    <x v="0"/>
    <x v="2"/>
    <x v="0"/>
    <x v="0"/>
    <n v="13"/>
    <x v="0"/>
    <x v="0"/>
  </r>
  <r>
    <n v="945"/>
    <x v="22"/>
    <x v="0"/>
    <x v="22"/>
    <x v="3"/>
    <n v="97"/>
    <x v="27"/>
    <x v="1"/>
    <x v="0"/>
    <x v="1"/>
    <n v="4.8"/>
    <x v="0"/>
    <x v="0"/>
    <x v="0"/>
    <x v="0"/>
    <n v="39"/>
    <x v="1"/>
    <x v="4"/>
  </r>
  <r>
    <n v="946"/>
    <x v="21"/>
    <x v="0"/>
    <x v="23"/>
    <x v="1"/>
    <n v="38"/>
    <x v="46"/>
    <x v="2"/>
    <x v="10"/>
    <x v="2"/>
    <n v="4.0999999999999996"/>
    <x v="0"/>
    <x v="5"/>
    <x v="0"/>
    <x v="0"/>
    <n v="8"/>
    <x v="0"/>
    <x v="6"/>
  </r>
  <r>
    <n v="947"/>
    <x v="5"/>
    <x v="0"/>
    <x v="7"/>
    <x v="2"/>
    <n v="24"/>
    <x v="38"/>
    <x v="3"/>
    <x v="24"/>
    <x v="1"/>
    <n v="2.8"/>
    <x v="0"/>
    <x v="2"/>
    <x v="0"/>
    <x v="0"/>
    <n v="4"/>
    <x v="3"/>
    <x v="3"/>
  </r>
  <r>
    <n v="948"/>
    <x v="9"/>
    <x v="0"/>
    <x v="0"/>
    <x v="0"/>
    <n v="32"/>
    <x v="27"/>
    <x v="2"/>
    <x v="4"/>
    <x v="0"/>
    <n v="3.9"/>
    <x v="0"/>
    <x v="5"/>
    <x v="0"/>
    <x v="0"/>
    <n v="6"/>
    <x v="1"/>
    <x v="6"/>
  </r>
  <r>
    <n v="949"/>
    <x v="34"/>
    <x v="0"/>
    <x v="19"/>
    <x v="3"/>
    <n v="90"/>
    <x v="15"/>
    <x v="0"/>
    <x v="8"/>
    <x v="2"/>
    <n v="4.9000000000000004"/>
    <x v="0"/>
    <x v="0"/>
    <x v="0"/>
    <x v="0"/>
    <n v="11"/>
    <x v="0"/>
    <x v="6"/>
  </r>
  <r>
    <n v="950"/>
    <x v="23"/>
    <x v="0"/>
    <x v="2"/>
    <x v="0"/>
    <n v="36"/>
    <x v="6"/>
    <x v="2"/>
    <x v="8"/>
    <x v="2"/>
    <n v="3.4"/>
    <x v="0"/>
    <x v="3"/>
    <x v="0"/>
    <x v="0"/>
    <n v="49"/>
    <x v="0"/>
    <x v="5"/>
  </r>
  <r>
    <n v="951"/>
    <x v="22"/>
    <x v="0"/>
    <x v="21"/>
    <x v="3"/>
    <n v="37"/>
    <x v="35"/>
    <x v="3"/>
    <x v="2"/>
    <x v="0"/>
    <n v="4.0999999999999996"/>
    <x v="0"/>
    <x v="1"/>
    <x v="0"/>
    <x v="0"/>
    <n v="30"/>
    <x v="3"/>
    <x v="3"/>
  </r>
  <r>
    <n v="952"/>
    <x v="36"/>
    <x v="0"/>
    <x v="10"/>
    <x v="0"/>
    <n v="51"/>
    <x v="29"/>
    <x v="2"/>
    <x v="17"/>
    <x v="2"/>
    <n v="2.9"/>
    <x v="0"/>
    <x v="0"/>
    <x v="0"/>
    <x v="0"/>
    <n v="34"/>
    <x v="4"/>
    <x v="5"/>
  </r>
  <r>
    <n v="953"/>
    <x v="24"/>
    <x v="0"/>
    <x v="19"/>
    <x v="3"/>
    <n v="71"/>
    <x v="37"/>
    <x v="1"/>
    <x v="16"/>
    <x v="3"/>
    <n v="3.1"/>
    <x v="0"/>
    <x v="4"/>
    <x v="0"/>
    <x v="0"/>
    <n v="28"/>
    <x v="3"/>
    <x v="5"/>
  </r>
  <r>
    <n v="954"/>
    <x v="33"/>
    <x v="0"/>
    <x v="12"/>
    <x v="3"/>
    <n v="50"/>
    <x v="40"/>
    <x v="1"/>
    <x v="17"/>
    <x v="1"/>
    <n v="3.6"/>
    <x v="0"/>
    <x v="4"/>
    <x v="0"/>
    <x v="0"/>
    <n v="36"/>
    <x v="0"/>
    <x v="3"/>
  </r>
  <r>
    <n v="955"/>
    <x v="52"/>
    <x v="0"/>
    <x v="19"/>
    <x v="3"/>
    <n v="74"/>
    <x v="7"/>
    <x v="1"/>
    <x v="2"/>
    <x v="3"/>
    <n v="3.5"/>
    <x v="0"/>
    <x v="3"/>
    <x v="0"/>
    <x v="0"/>
    <n v="18"/>
    <x v="2"/>
    <x v="6"/>
  </r>
  <r>
    <n v="956"/>
    <x v="0"/>
    <x v="0"/>
    <x v="10"/>
    <x v="0"/>
    <n v="75"/>
    <x v="16"/>
    <x v="0"/>
    <x v="12"/>
    <x v="2"/>
    <n v="3.4"/>
    <x v="0"/>
    <x v="1"/>
    <x v="0"/>
    <x v="0"/>
    <n v="4"/>
    <x v="3"/>
    <x v="5"/>
  </r>
  <r>
    <n v="957"/>
    <x v="26"/>
    <x v="0"/>
    <x v="5"/>
    <x v="0"/>
    <n v="99"/>
    <x v="16"/>
    <x v="3"/>
    <x v="17"/>
    <x v="1"/>
    <n v="2.9"/>
    <x v="0"/>
    <x v="4"/>
    <x v="0"/>
    <x v="0"/>
    <n v="42"/>
    <x v="5"/>
    <x v="3"/>
  </r>
  <r>
    <n v="958"/>
    <x v="21"/>
    <x v="0"/>
    <x v="18"/>
    <x v="3"/>
    <n v="23"/>
    <x v="27"/>
    <x v="3"/>
    <x v="10"/>
    <x v="1"/>
    <n v="4.7"/>
    <x v="0"/>
    <x v="5"/>
    <x v="0"/>
    <x v="0"/>
    <n v="11"/>
    <x v="1"/>
    <x v="3"/>
  </r>
  <r>
    <n v="959"/>
    <x v="27"/>
    <x v="0"/>
    <x v="4"/>
    <x v="1"/>
    <n v="53"/>
    <x v="47"/>
    <x v="3"/>
    <x v="19"/>
    <x v="0"/>
    <n v="4.4000000000000004"/>
    <x v="0"/>
    <x v="1"/>
    <x v="0"/>
    <x v="0"/>
    <n v="31"/>
    <x v="2"/>
    <x v="4"/>
  </r>
  <r>
    <n v="960"/>
    <x v="24"/>
    <x v="0"/>
    <x v="11"/>
    <x v="0"/>
    <n v="99"/>
    <x v="22"/>
    <x v="2"/>
    <x v="17"/>
    <x v="1"/>
    <n v="2.6"/>
    <x v="0"/>
    <x v="3"/>
    <x v="0"/>
    <x v="0"/>
    <n v="12"/>
    <x v="1"/>
    <x v="0"/>
  </r>
  <r>
    <n v="961"/>
    <x v="20"/>
    <x v="0"/>
    <x v="16"/>
    <x v="3"/>
    <n v="48"/>
    <x v="7"/>
    <x v="3"/>
    <x v="21"/>
    <x v="1"/>
    <n v="4.4000000000000004"/>
    <x v="0"/>
    <x v="3"/>
    <x v="0"/>
    <x v="0"/>
    <n v="20"/>
    <x v="0"/>
    <x v="3"/>
  </r>
  <r>
    <n v="962"/>
    <x v="46"/>
    <x v="0"/>
    <x v="23"/>
    <x v="1"/>
    <n v="72"/>
    <x v="38"/>
    <x v="0"/>
    <x v="8"/>
    <x v="3"/>
    <n v="3.7"/>
    <x v="0"/>
    <x v="2"/>
    <x v="0"/>
    <x v="0"/>
    <n v="37"/>
    <x v="5"/>
    <x v="3"/>
  </r>
  <r>
    <n v="963"/>
    <x v="26"/>
    <x v="0"/>
    <x v="12"/>
    <x v="3"/>
    <n v="64"/>
    <x v="49"/>
    <x v="0"/>
    <x v="14"/>
    <x v="1"/>
    <n v="4.4000000000000004"/>
    <x v="0"/>
    <x v="3"/>
    <x v="0"/>
    <x v="0"/>
    <n v="26"/>
    <x v="5"/>
    <x v="0"/>
  </r>
  <r>
    <n v="964"/>
    <x v="3"/>
    <x v="0"/>
    <x v="23"/>
    <x v="1"/>
    <n v="63"/>
    <x v="36"/>
    <x v="0"/>
    <x v="14"/>
    <x v="1"/>
    <n v="2.5"/>
    <x v="0"/>
    <x v="4"/>
    <x v="0"/>
    <x v="0"/>
    <n v="14"/>
    <x v="2"/>
    <x v="1"/>
  </r>
  <r>
    <n v="965"/>
    <x v="32"/>
    <x v="0"/>
    <x v="3"/>
    <x v="1"/>
    <n v="51"/>
    <x v="28"/>
    <x v="2"/>
    <x v="19"/>
    <x v="1"/>
    <n v="2.6"/>
    <x v="0"/>
    <x v="2"/>
    <x v="0"/>
    <x v="0"/>
    <n v="12"/>
    <x v="0"/>
    <x v="4"/>
  </r>
  <r>
    <n v="966"/>
    <x v="49"/>
    <x v="0"/>
    <x v="23"/>
    <x v="1"/>
    <n v="55"/>
    <x v="12"/>
    <x v="0"/>
    <x v="13"/>
    <x v="1"/>
    <n v="5"/>
    <x v="0"/>
    <x v="5"/>
    <x v="0"/>
    <x v="0"/>
    <n v="10"/>
    <x v="2"/>
    <x v="2"/>
  </r>
  <r>
    <n v="967"/>
    <x v="44"/>
    <x v="0"/>
    <x v="10"/>
    <x v="0"/>
    <n v="55"/>
    <x v="0"/>
    <x v="2"/>
    <x v="18"/>
    <x v="1"/>
    <n v="4.9000000000000004"/>
    <x v="0"/>
    <x v="0"/>
    <x v="0"/>
    <x v="0"/>
    <n v="19"/>
    <x v="1"/>
    <x v="2"/>
  </r>
  <r>
    <n v="968"/>
    <x v="7"/>
    <x v="0"/>
    <x v="15"/>
    <x v="0"/>
    <n v="26"/>
    <x v="42"/>
    <x v="1"/>
    <x v="5"/>
    <x v="2"/>
    <n v="3.7"/>
    <x v="0"/>
    <x v="5"/>
    <x v="0"/>
    <x v="0"/>
    <n v="4"/>
    <x v="1"/>
    <x v="1"/>
  </r>
  <r>
    <n v="969"/>
    <x v="9"/>
    <x v="0"/>
    <x v="6"/>
    <x v="0"/>
    <n v="67"/>
    <x v="17"/>
    <x v="0"/>
    <x v="0"/>
    <x v="2"/>
    <n v="3.1"/>
    <x v="0"/>
    <x v="2"/>
    <x v="0"/>
    <x v="0"/>
    <n v="48"/>
    <x v="4"/>
    <x v="3"/>
  </r>
  <r>
    <n v="970"/>
    <x v="37"/>
    <x v="0"/>
    <x v="7"/>
    <x v="2"/>
    <n v="31"/>
    <x v="18"/>
    <x v="1"/>
    <x v="6"/>
    <x v="3"/>
    <n v="3.2"/>
    <x v="0"/>
    <x v="0"/>
    <x v="0"/>
    <x v="0"/>
    <n v="37"/>
    <x v="3"/>
    <x v="5"/>
  </r>
  <r>
    <n v="971"/>
    <x v="4"/>
    <x v="0"/>
    <x v="2"/>
    <x v="0"/>
    <n v="66"/>
    <x v="18"/>
    <x v="1"/>
    <x v="1"/>
    <x v="0"/>
    <n v="4.4000000000000004"/>
    <x v="0"/>
    <x v="1"/>
    <x v="0"/>
    <x v="0"/>
    <n v="4"/>
    <x v="1"/>
    <x v="5"/>
  </r>
  <r>
    <n v="972"/>
    <x v="36"/>
    <x v="0"/>
    <x v="12"/>
    <x v="3"/>
    <n v="67"/>
    <x v="27"/>
    <x v="2"/>
    <x v="17"/>
    <x v="2"/>
    <n v="4.3"/>
    <x v="0"/>
    <x v="2"/>
    <x v="0"/>
    <x v="0"/>
    <n v="15"/>
    <x v="2"/>
    <x v="1"/>
  </r>
  <r>
    <n v="973"/>
    <x v="12"/>
    <x v="0"/>
    <x v="4"/>
    <x v="1"/>
    <n v="61"/>
    <x v="24"/>
    <x v="0"/>
    <x v="9"/>
    <x v="0"/>
    <n v="3"/>
    <x v="0"/>
    <x v="3"/>
    <x v="0"/>
    <x v="0"/>
    <n v="33"/>
    <x v="2"/>
    <x v="1"/>
  </r>
  <r>
    <n v="974"/>
    <x v="52"/>
    <x v="0"/>
    <x v="14"/>
    <x v="2"/>
    <n v="75"/>
    <x v="24"/>
    <x v="2"/>
    <x v="11"/>
    <x v="3"/>
    <n v="3.5"/>
    <x v="0"/>
    <x v="4"/>
    <x v="0"/>
    <x v="0"/>
    <n v="30"/>
    <x v="4"/>
    <x v="3"/>
  </r>
  <r>
    <n v="975"/>
    <x v="28"/>
    <x v="0"/>
    <x v="11"/>
    <x v="0"/>
    <n v="90"/>
    <x v="17"/>
    <x v="2"/>
    <x v="19"/>
    <x v="1"/>
    <n v="3.6"/>
    <x v="0"/>
    <x v="4"/>
    <x v="0"/>
    <x v="0"/>
    <n v="23"/>
    <x v="4"/>
    <x v="5"/>
  </r>
  <r>
    <n v="976"/>
    <x v="44"/>
    <x v="0"/>
    <x v="1"/>
    <x v="0"/>
    <n v="40"/>
    <x v="47"/>
    <x v="2"/>
    <x v="8"/>
    <x v="2"/>
    <n v="3.8"/>
    <x v="0"/>
    <x v="4"/>
    <x v="0"/>
    <x v="0"/>
    <n v="2"/>
    <x v="4"/>
    <x v="1"/>
  </r>
  <r>
    <n v="977"/>
    <x v="50"/>
    <x v="0"/>
    <x v="17"/>
    <x v="0"/>
    <n v="90"/>
    <x v="20"/>
    <x v="2"/>
    <x v="0"/>
    <x v="3"/>
    <n v="3.6"/>
    <x v="0"/>
    <x v="0"/>
    <x v="0"/>
    <x v="0"/>
    <n v="50"/>
    <x v="2"/>
    <x v="6"/>
  </r>
  <r>
    <n v="978"/>
    <x v="30"/>
    <x v="0"/>
    <x v="22"/>
    <x v="3"/>
    <n v="20"/>
    <x v="47"/>
    <x v="2"/>
    <x v="13"/>
    <x v="1"/>
    <n v="4.5999999999999996"/>
    <x v="0"/>
    <x v="0"/>
    <x v="0"/>
    <x v="0"/>
    <n v="34"/>
    <x v="1"/>
    <x v="4"/>
  </r>
  <r>
    <n v="979"/>
    <x v="19"/>
    <x v="0"/>
    <x v="24"/>
    <x v="3"/>
    <n v="40"/>
    <x v="24"/>
    <x v="2"/>
    <x v="2"/>
    <x v="2"/>
    <n v="2.5"/>
    <x v="0"/>
    <x v="3"/>
    <x v="0"/>
    <x v="0"/>
    <n v="33"/>
    <x v="2"/>
    <x v="1"/>
  </r>
  <r>
    <n v="980"/>
    <x v="14"/>
    <x v="0"/>
    <x v="19"/>
    <x v="3"/>
    <n v="33"/>
    <x v="13"/>
    <x v="1"/>
    <x v="18"/>
    <x v="3"/>
    <n v="3.5"/>
    <x v="0"/>
    <x v="5"/>
    <x v="0"/>
    <x v="0"/>
    <n v="34"/>
    <x v="5"/>
    <x v="5"/>
  </r>
  <r>
    <n v="981"/>
    <x v="19"/>
    <x v="0"/>
    <x v="23"/>
    <x v="1"/>
    <n v="98"/>
    <x v="33"/>
    <x v="1"/>
    <x v="23"/>
    <x v="1"/>
    <n v="4"/>
    <x v="0"/>
    <x v="1"/>
    <x v="0"/>
    <x v="0"/>
    <n v="39"/>
    <x v="3"/>
    <x v="6"/>
  </r>
  <r>
    <n v="982"/>
    <x v="7"/>
    <x v="0"/>
    <x v="22"/>
    <x v="3"/>
    <n v="42"/>
    <x v="33"/>
    <x v="2"/>
    <x v="5"/>
    <x v="1"/>
    <n v="3.5"/>
    <x v="0"/>
    <x v="2"/>
    <x v="0"/>
    <x v="0"/>
    <n v="47"/>
    <x v="2"/>
    <x v="3"/>
  </r>
  <r>
    <n v="983"/>
    <x v="25"/>
    <x v="0"/>
    <x v="7"/>
    <x v="2"/>
    <n v="62"/>
    <x v="21"/>
    <x v="1"/>
    <x v="16"/>
    <x v="2"/>
    <n v="3.2"/>
    <x v="0"/>
    <x v="3"/>
    <x v="0"/>
    <x v="0"/>
    <n v="37"/>
    <x v="3"/>
    <x v="5"/>
  </r>
  <r>
    <n v="984"/>
    <x v="41"/>
    <x v="0"/>
    <x v="19"/>
    <x v="3"/>
    <n v="45"/>
    <x v="35"/>
    <x v="0"/>
    <x v="21"/>
    <x v="0"/>
    <n v="3.5"/>
    <x v="0"/>
    <x v="1"/>
    <x v="0"/>
    <x v="0"/>
    <n v="40"/>
    <x v="0"/>
    <x v="4"/>
  </r>
  <r>
    <n v="985"/>
    <x v="8"/>
    <x v="0"/>
    <x v="9"/>
    <x v="1"/>
    <n v="78"/>
    <x v="40"/>
    <x v="2"/>
    <x v="14"/>
    <x v="2"/>
    <n v="3.4"/>
    <x v="0"/>
    <x v="1"/>
    <x v="0"/>
    <x v="0"/>
    <n v="8"/>
    <x v="2"/>
    <x v="4"/>
  </r>
  <r>
    <n v="986"/>
    <x v="45"/>
    <x v="0"/>
    <x v="8"/>
    <x v="3"/>
    <n v="80"/>
    <x v="8"/>
    <x v="2"/>
    <x v="0"/>
    <x v="3"/>
    <n v="5"/>
    <x v="0"/>
    <x v="0"/>
    <x v="0"/>
    <x v="0"/>
    <n v="12"/>
    <x v="4"/>
    <x v="2"/>
  </r>
  <r>
    <n v="987"/>
    <x v="22"/>
    <x v="0"/>
    <x v="18"/>
    <x v="3"/>
    <n v="96"/>
    <x v="39"/>
    <x v="1"/>
    <x v="15"/>
    <x v="1"/>
    <n v="4.5"/>
    <x v="0"/>
    <x v="5"/>
    <x v="0"/>
    <x v="0"/>
    <n v="36"/>
    <x v="4"/>
    <x v="5"/>
  </r>
  <r>
    <n v="988"/>
    <x v="46"/>
    <x v="0"/>
    <x v="8"/>
    <x v="3"/>
    <n v="47"/>
    <x v="8"/>
    <x v="2"/>
    <x v="4"/>
    <x v="2"/>
    <n v="2.8"/>
    <x v="0"/>
    <x v="0"/>
    <x v="0"/>
    <x v="0"/>
    <n v="48"/>
    <x v="3"/>
    <x v="1"/>
  </r>
  <r>
    <n v="989"/>
    <x v="2"/>
    <x v="0"/>
    <x v="13"/>
    <x v="0"/>
    <n v="84"/>
    <x v="31"/>
    <x v="2"/>
    <x v="20"/>
    <x v="0"/>
    <n v="4.9000000000000004"/>
    <x v="0"/>
    <x v="4"/>
    <x v="0"/>
    <x v="0"/>
    <n v="47"/>
    <x v="3"/>
    <x v="0"/>
  </r>
  <r>
    <n v="990"/>
    <x v="27"/>
    <x v="0"/>
    <x v="9"/>
    <x v="1"/>
    <n v="31"/>
    <x v="21"/>
    <x v="2"/>
    <x v="19"/>
    <x v="1"/>
    <n v="3.1"/>
    <x v="0"/>
    <x v="5"/>
    <x v="0"/>
    <x v="0"/>
    <n v="2"/>
    <x v="4"/>
    <x v="5"/>
  </r>
  <r>
    <n v="991"/>
    <x v="39"/>
    <x v="0"/>
    <x v="12"/>
    <x v="3"/>
    <n v="63"/>
    <x v="47"/>
    <x v="1"/>
    <x v="22"/>
    <x v="1"/>
    <n v="4.8"/>
    <x v="0"/>
    <x v="5"/>
    <x v="0"/>
    <x v="0"/>
    <n v="24"/>
    <x v="1"/>
    <x v="1"/>
  </r>
  <r>
    <n v="992"/>
    <x v="30"/>
    <x v="0"/>
    <x v="6"/>
    <x v="0"/>
    <n v="97"/>
    <x v="48"/>
    <x v="3"/>
    <x v="3"/>
    <x v="1"/>
    <n v="2.7"/>
    <x v="0"/>
    <x v="3"/>
    <x v="0"/>
    <x v="0"/>
    <n v="40"/>
    <x v="4"/>
    <x v="4"/>
  </r>
  <r>
    <n v="993"/>
    <x v="5"/>
    <x v="0"/>
    <x v="14"/>
    <x v="2"/>
    <n v="99"/>
    <x v="7"/>
    <x v="2"/>
    <x v="0"/>
    <x v="0"/>
    <n v="4.5999999999999996"/>
    <x v="0"/>
    <x v="0"/>
    <x v="0"/>
    <x v="0"/>
    <n v="50"/>
    <x v="5"/>
    <x v="1"/>
  </r>
  <r>
    <n v="994"/>
    <x v="47"/>
    <x v="0"/>
    <x v="3"/>
    <x v="1"/>
    <n v="90"/>
    <x v="44"/>
    <x v="2"/>
    <x v="15"/>
    <x v="0"/>
    <n v="4.4000000000000004"/>
    <x v="0"/>
    <x v="5"/>
    <x v="0"/>
    <x v="0"/>
    <n v="25"/>
    <x v="1"/>
    <x v="1"/>
  </r>
  <r>
    <n v="995"/>
    <x v="10"/>
    <x v="0"/>
    <x v="9"/>
    <x v="1"/>
    <n v="68"/>
    <x v="14"/>
    <x v="0"/>
    <x v="10"/>
    <x v="3"/>
    <n v="3.2"/>
    <x v="0"/>
    <x v="0"/>
    <x v="0"/>
    <x v="0"/>
    <n v="20"/>
    <x v="5"/>
    <x v="5"/>
  </r>
  <r>
    <n v="996"/>
    <x v="42"/>
    <x v="0"/>
    <x v="16"/>
    <x v="3"/>
    <n v="80"/>
    <x v="37"/>
    <x v="2"/>
    <x v="23"/>
    <x v="1"/>
    <n v="3"/>
    <x v="0"/>
    <x v="4"/>
    <x v="0"/>
    <x v="0"/>
    <n v="10"/>
    <x v="0"/>
    <x v="1"/>
  </r>
  <r>
    <n v="997"/>
    <x v="26"/>
    <x v="0"/>
    <x v="3"/>
    <x v="1"/>
    <n v="91"/>
    <x v="12"/>
    <x v="0"/>
    <x v="1"/>
    <x v="2"/>
    <n v="4.9000000000000004"/>
    <x v="0"/>
    <x v="3"/>
    <x v="0"/>
    <x v="0"/>
    <n v="32"/>
    <x v="4"/>
    <x v="3"/>
  </r>
  <r>
    <n v="998"/>
    <x v="14"/>
    <x v="0"/>
    <x v="13"/>
    <x v="0"/>
    <n v="30"/>
    <x v="0"/>
    <x v="2"/>
    <x v="17"/>
    <x v="1"/>
    <n v="3.6"/>
    <x v="0"/>
    <x v="0"/>
    <x v="0"/>
    <x v="0"/>
    <n v="31"/>
    <x v="1"/>
    <x v="0"/>
  </r>
  <r>
    <n v="999"/>
    <x v="47"/>
    <x v="0"/>
    <x v="9"/>
    <x v="1"/>
    <n v="90"/>
    <x v="39"/>
    <x v="2"/>
    <x v="3"/>
    <x v="1"/>
    <n v="3.8"/>
    <x v="0"/>
    <x v="2"/>
    <x v="0"/>
    <x v="0"/>
    <n v="48"/>
    <x v="4"/>
    <x v="4"/>
  </r>
  <r>
    <n v="1000"/>
    <x v="2"/>
    <x v="0"/>
    <x v="20"/>
    <x v="0"/>
    <n v="28"/>
    <x v="35"/>
    <x v="0"/>
    <x v="18"/>
    <x v="1"/>
    <n v="2.9"/>
    <x v="0"/>
    <x v="3"/>
    <x v="0"/>
    <x v="0"/>
    <n v="23"/>
    <x v="5"/>
    <x v="5"/>
  </r>
  <r>
    <n v="1001"/>
    <x v="49"/>
    <x v="0"/>
    <x v="20"/>
    <x v="0"/>
    <n v="46"/>
    <x v="42"/>
    <x v="2"/>
    <x v="16"/>
    <x v="0"/>
    <n v="3.9"/>
    <x v="0"/>
    <x v="0"/>
    <x v="0"/>
    <x v="0"/>
    <n v="1"/>
    <x v="4"/>
    <x v="4"/>
  </r>
  <r>
    <n v="1002"/>
    <x v="12"/>
    <x v="0"/>
    <x v="10"/>
    <x v="0"/>
    <n v="60"/>
    <x v="47"/>
    <x v="2"/>
    <x v="20"/>
    <x v="3"/>
    <n v="3.6"/>
    <x v="0"/>
    <x v="3"/>
    <x v="0"/>
    <x v="0"/>
    <n v="4"/>
    <x v="5"/>
    <x v="0"/>
  </r>
  <r>
    <n v="1003"/>
    <x v="0"/>
    <x v="0"/>
    <x v="9"/>
    <x v="1"/>
    <n v="59"/>
    <x v="25"/>
    <x v="2"/>
    <x v="3"/>
    <x v="1"/>
    <n v="3.5"/>
    <x v="0"/>
    <x v="5"/>
    <x v="0"/>
    <x v="0"/>
    <n v="3"/>
    <x v="4"/>
    <x v="4"/>
  </r>
  <r>
    <n v="1004"/>
    <x v="19"/>
    <x v="0"/>
    <x v="19"/>
    <x v="3"/>
    <n v="68"/>
    <x v="31"/>
    <x v="2"/>
    <x v="14"/>
    <x v="3"/>
    <n v="4"/>
    <x v="0"/>
    <x v="5"/>
    <x v="0"/>
    <x v="0"/>
    <n v="3"/>
    <x v="1"/>
    <x v="4"/>
  </r>
  <r>
    <n v="1005"/>
    <x v="23"/>
    <x v="0"/>
    <x v="21"/>
    <x v="3"/>
    <n v="79"/>
    <x v="30"/>
    <x v="2"/>
    <x v="13"/>
    <x v="2"/>
    <n v="4.8"/>
    <x v="0"/>
    <x v="4"/>
    <x v="0"/>
    <x v="0"/>
    <n v="44"/>
    <x v="1"/>
    <x v="2"/>
  </r>
  <r>
    <n v="1006"/>
    <x v="49"/>
    <x v="0"/>
    <x v="21"/>
    <x v="3"/>
    <n v="94"/>
    <x v="14"/>
    <x v="2"/>
    <x v="9"/>
    <x v="0"/>
    <n v="3.9"/>
    <x v="0"/>
    <x v="5"/>
    <x v="0"/>
    <x v="0"/>
    <n v="5"/>
    <x v="5"/>
    <x v="4"/>
  </r>
  <r>
    <n v="1007"/>
    <x v="3"/>
    <x v="0"/>
    <x v="13"/>
    <x v="0"/>
    <n v="83"/>
    <x v="49"/>
    <x v="1"/>
    <x v="12"/>
    <x v="2"/>
    <n v="4.5"/>
    <x v="0"/>
    <x v="2"/>
    <x v="0"/>
    <x v="0"/>
    <n v="50"/>
    <x v="0"/>
    <x v="3"/>
  </r>
  <r>
    <n v="1008"/>
    <x v="44"/>
    <x v="0"/>
    <x v="24"/>
    <x v="3"/>
    <n v="62"/>
    <x v="42"/>
    <x v="3"/>
    <x v="2"/>
    <x v="1"/>
    <n v="4.8"/>
    <x v="0"/>
    <x v="3"/>
    <x v="0"/>
    <x v="0"/>
    <n v="2"/>
    <x v="2"/>
    <x v="2"/>
  </r>
  <r>
    <n v="1009"/>
    <x v="38"/>
    <x v="0"/>
    <x v="18"/>
    <x v="3"/>
    <n v="85"/>
    <x v="35"/>
    <x v="2"/>
    <x v="6"/>
    <x v="1"/>
    <n v="2.6"/>
    <x v="0"/>
    <x v="5"/>
    <x v="0"/>
    <x v="0"/>
    <n v="29"/>
    <x v="3"/>
    <x v="2"/>
  </r>
  <r>
    <n v="1010"/>
    <x v="31"/>
    <x v="0"/>
    <x v="15"/>
    <x v="0"/>
    <n v="30"/>
    <x v="7"/>
    <x v="2"/>
    <x v="5"/>
    <x v="2"/>
    <n v="3.1"/>
    <x v="0"/>
    <x v="0"/>
    <x v="0"/>
    <x v="0"/>
    <n v="11"/>
    <x v="0"/>
    <x v="2"/>
  </r>
  <r>
    <n v="1011"/>
    <x v="22"/>
    <x v="0"/>
    <x v="2"/>
    <x v="0"/>
    <n v="24"/>
    <x v="45"/>
    <x v="3"/>
    <x v="0"/>
    <x v="1"/>
    <n v="4.7"/>
    <x v="0"/>
    <x v="4"/>
    <x v="0"/>
    <x v="0"/>
    <n v="37"/>
    <x v="2"/>
    <x v="0"/>
  </r>
  <r>
    <n v="1012"/>
    <x v="49"/>
    <x v="0"/>
    <x v="21"/>
    <x v="3"/>
    <n v="25"/>
    <x v="6"/>
    <x v="0"/>
    <x v="21"/>
    <x v="1"/>
    <n v="2.9"/>
    <x v="0"/>
    <x v="2"/>
    <x v="0"/>
    <x v="0"/>
    <n v="32"/>
    <x v="5"/>
    <x v="0"/>
  </r>
  <r>
    <n v="1013"/>
    <x v="48"/>
    <x v="0"/>
    <x v="3"/>
    <x v="1"/>
    <n v="37"/>
    <x v="35"/>
    <x v="0"/>
    <x v="11"/>
    <x v="2"/>
    <n v="3.8"/>
    <x v="0"/>
    <x v="0"/>
    <x v="0"/>
    <x v="0"/>
    <n v="27"/>
    <x v="2"/>
    <x v="2"/>
  </r>
  <r>
    <n v="1014"/>
    <x v="35"/>
    <x v="0"/>
    <x v="22"/>
    <x v="3"/>
    <n v="69"/>
    <x v="36"/>
    <x v="3"/>
    <x v="14"/>
    <x v="2"/>
    <n v="3.8"/>
    <x v="0"/>
    <x v="4"/>
    <x v="0"/>
    <x v="0"/>
    <n v="31"/>
    <x v="0"/>
    <x v="4"/>
  </r>
  <r>
    <n v="1015"/>
    <x v="48"/>
    <x v="0"/>
    <x v="9"/>
    <x v="1"/>
    <n v="97"/>
    <x v="31"/>
    <x v="2"/>
    <x v="10"/>
    <x v="2"/>
    <n v="3"/>
    <x v="0"/>
    <x v="3"/>
    <x v="0"/>
    <x v="0"/>
    <n v="36"/>
    <x v="5"/>
    <x v="0"/>
  </r>
  <r>
    <n v="1016"/>
    <x v="33"/>
    <x v="0"/>
    <x v="24"/>
    <x v="3"/>
    <n v="24"/>
    <x v="17"/>
    <x v="2"/>
    <x v="17"/>
    <x v="2"/>
    <n v="4.0999999999999996"/>
    <x v="0"/>
    <x v="3"/>
    <x v="0"/>
    <x v="0"/>
    <n v="34"/>
    <x v="1"/>
    <x v="1"/>
  </r>
  <r>
    <n v="1017"/>
    <x v="30"/>
    <x v="0"/>
    <x v="22"/>
    <x v="3"/>
    <n v="30"/>
    <x v="37"/>
    <x v="3"/>
    <x v="24"/>
    <x v="2"/>
    <n v="3.4"/>
    <x v="0"/>
    <x v="0"/>
    <x v="0"/>
    <x v="0"/>
    <n v="15"/>
    <x v="4"/>
    <x v="6"/>
  </r>
  <r>
    <n v="1018"/>
    <x v="3"/>
    <x v="0"/>
    <x v="14"/>
    <x v="2"/>
    <n v="53"/>
    <x v="19"/>
    <x v="0"/>
    <x v="20"/>
    <x v="3"/>
    <n v="2.5"/>
    <x v="0"/>
    <x v="0"/>
    <x v="0"/>
    <x v="0"/>
    <n v="14"/>
    <x v="2"/>
    <x v="2"/>
  </r>
  <r>
    <n v="1019"/>
    <x v="2"/>
    <x v="0"/>
    <x v="10"/>
    <x v="0"/>
    <n v="70"/>
    <x v="42"/>
    <x v="3"/>
    <x v="4"/>
    <x v="1"/>
    <n v="4.9000000000000004"/>
    <x v="0"/>
    <x v="2"/>
    <x v="0"/>
    <x v="0"/>
    <n v="46"/>
    <x v="1"/>
    <x v="1"/>
  </r>
  <r>
    <n v="1020"/>
    <x v="45"/>
    <x v="0"/>
    <x v="5"/>
    <x v="0"/>
    <n v="76"/>
    <x v="0"/>
    <x v="1"/>
    <x v="19"/>
    <x v="0"/>
    <n v="2.8"/>
    <x v="0"/>
    <x v="3"/>
    <x v="0"/>
    <x v="0"/>
    <n v="33"/>
    <x v="0"/>
    <x v="4"/>
  </r>
  <r>
    <n v="1021"/>
    <x v="41"/>
    <x v="0"/>
    <x v="18"/>
    <x v="3"/>
    <n v="95"/>
    <x v="12"/>
    <x v="2"/>
    <x v="13"/>
    <x v="3"/>
    <n v="4.5"/>
    <x v="0"/>
    <x v="0"/>
    <x v="0"/>
    <x v="0"/>
    <n v="41"/>
    <x v="5"/>
    <x v="2"/>
  </r>
  <r>
    <n v="1022"/>
    <x v="0"/>
    <x v="0"/>
    <x v="7"/>
    <x v="2"/>
    <n v="51"/>
    <x v="2"/>
    <x v="1"/>
    <x v="12"/>
    <x v="0"/>
    <n v="4.9000000000000004"/>
    <x v="0"/>
    <x v="4"/>
    <x v="0"/>
    <x v="0"/>
    <n v="39"/>
    <x v="3"/>
    <x v="1"/>
  </r>
  <r>
    <n v="1023"/>
    <x v="12"/>
    <x v="0"/>
    <x v="8"/>
    <x v="3"/>
    <n v="41"/>
    <x v="43"/>
    <x v="2"/>
    <x v="12"/>
    <x v="0"/>
    <n v="4.9000000000000004"/>
    <x v="0"/>
    <x v="5"/>
    <x v="0"/>
    <x v="0"/>
    <n v="7"/>
    <x v="1"/>
    <x v="2"/>
  </r>
  <r>
    <n v="1024"/>
    <x v="12"/>
    <x v="0"/>
    <x v="12"/>
    <x v="3"/>
    <n v="71"/>
    <x v="1"/>
    <x v="1"/>
    <x v="2"/>
    <x v="0"/>
    <n v="3.5"/>
    <x v="0"/>
    <x v="1"/>
    <x v="0"/>
    <x v="0"/>
    <n v="29"/>
    <x v="4"/>
    <x v="6"/>
  </r>
  <r>
    <n v="1025"/>
    <x v="48"/>
    <x v="0"/>
    <x v="17"/>
    <x v="0"/>
    <n v="66"/>
    <x v="38"/>
    <x v="2"/>
    <x v="7"/>
    <x v="2"/>
    <n v="3.5"/>
    <x v="0"/>
    <x v="1"/>
    <x v="0"/>
    <x v="0"/>
    <n v="18"/>
    <x v="0"/>
    <x v="3"/>
  </r>
  <r>
    <n v="1026"/>
    <x v="52"/>
    <x v="0"/>
    <x v="5"/>
    <x v="0"/>
    <n v="84"/>
    <x v="43"/>
    <x v="2"/>
    <x v="8"/>
    <x v="0"/>
    <n v="4.9000000000000004"/>
    <x v="0"/>
    <x v="1"/>
    <x v="0"/>
    <x v="0"/>
    <n v="15"/>
    <x v="2"/>
    <x v="2"/>
  </r>
  <r>
    <n v="1027"/>
    <x v="34"/>
    <x v="0"/>
    <x v="8"/>
    <x v="3"/>
    <n v="95"/>
    <x v="41"/>
    <x v="0"/>
    <x v="2"/>
    <x v="0"/>
    <n v="3"/>
    <x v="0"/>
    <x v="0"/>
    <x v="0"/>
    <x v="0"/>
    <n v="39"/>
    <x v="3"/>
    <x v="4"/>
  </r>
  <r>
    <n v="1028"/>
    <x v="23"/>
    <x v="0"/>
    <x v="16"/>
    <x v="3"/>
    <n v="90"/>
    <x v="31"/>
    <x v="0"/>
    <x v="11"/>
    <x v="2"/>
    <n v="2.8"/>
    <x v="0"/>
    <x v="2"/>
    <x v="0"/>
    <x v="0"/>
    <n v="11"/>
    <x v="1"/>
    <x v="5"/>
  </r>
  <r>
    <n v="1029"/>
    <x v="4"/>
    <x v="0"/>
    <x v="15"/>
    <x v="0"/>
    <n v="36"/>
    <x v="43"/>
    <x v="1"/>
    <x v="12"/>
    <x v="2"/>
    <n v="3.7"/>
    <x v="0"/>
    <x v="3"/>
    <x v="0"/>
    <x v="0"/>
    <n v="4"/>
    <x v="1"/>
    <x v="0"/>
  </r>
  <r>
    <n v="1030"/>
    <x v="26"/>
    <x v="0"/>
    <x v="24"/>
    <x v="3"/>
    <n v="22"/>
    <x v="31"/>
    <x v="2"/>
    <x v="7"/>
    <x v="1"/>
    <n v="3.6"/>
    <x v="0"/>
    <x v="4"/>
    <x v="0"/>
    <x v="0"/>
    <n v="33"/>
    <x v="0"/>
    <x v="4"/>
  </r>
  <r>
    <n v="1031"/>
    <x v="44"/>
    <x v="0"/>
    <x v="7"/>
    <x v="2"/>
    <n v="89"/>
    <x v="0"/>
    <x v="0"/>
    <x v="24"/>
    <x v="0"/>
    <n v="3.3"/>
    <x v="0"/>
    <x v="2"/>
    <x v="0"/>
    <x v="0"/>
    <n v="37"/>
    <x v="5"/>
    <x v="3"/>
  </r>
  <r>
    <n v="1032"/>
    <x v="40"/>
    <x v="0"/>
    <x v="3"/>
    <x v="1"/>
    <n v="50"/>
    <x v="30"/>
    <x v="2"/>
    <x v="11"/>
    <x v="1"/>
    <n v="3.4"/>
    <x v="0"/>
    <x v="1"/>
    <x v="0"/>
    <x v="0"/>
    <n v="32"/>
    <x v="1"/>
    <x v="3"/>
  </r>
  <r>
    <n v="1033"/>
    <x v="0"/>
    <x v="0"/>
    <x v="23"/>
    <x v="1"/>
    <n v="36"/>
    <x v="1"/>
    <x v="2"/>
    <x v="12"/>
    <x v="3"/>
    <n v="4"/>
    <x v="0"/>
    <x v="1"/>
    <x v="0"/>
    <x v="0"/>
    <n v="44"/>
    <x v="2"/>
    <x v="3"/>
  </r>
  <r>
    <n v="1034"/>
    <x v="1"/>
    <x v="0"/>
    <x v="13"/>
    <x v="0"/>
    <n v="52"/>
    <x v="6"/>
    <x v="1"/>
    <x v="5"/>
    <x v="1"/>
    <n v="4.5999999999999996"/>
    <x v="0"/>
    <x v="1"/>
    <x v="0"/>
    <x v="0"/>
    <n v="41"/>
    <x v="4"/>
    <x v="3"/>
  </r>
  <r>
    <n v="1035"/>
    <x v="33"/>
    <x v="0"/>
    <x v="20"/>
    <x v="0"/>
    <n v="29"/>
    <x v="33"/>
    <x v="2"/>
    <x v="8"/>
    <x v="3"/>
    <n v="4.2"/>
    <x v="0"/>
    <x v="2"/>
    <x v="0"/>
    <x v="0"/>
    <n v="44"/>
    <x v="4"/>
    <x v="1"/>
  </r>
  <r>
    <n v="1036"/>
    <x v="12"/>
    <x v="0"/>
    <x v="0"/>
    <x v="0"/>
    <n v="89"/>
    <x v="42"/>
    <x v="2"/>
    <x v="18"/>
    <x v="3"/>
    <n v="2.8"/>
    <x v="0"/>
    <x v="0"/>
    <x v="0"/>
    <x v="0"/>
    <n v="32"/>
    <x v="0"/>
    <x v="2"/>
  </r>
  <r>
    <n v="1037"/>
    <x v="33"/>
    <x v="0"/>
    <x v="8"/>
    <x v="3"/>
    <n v="47"/>
    <x v="11"/>
    <x v="2"/>
    <x v="22"/>
    <x v="3"/>
    <n v="3.7"/>
    <x v="0"/>
    <x v="4"/>
    <x v="0"/>
    <x v="0"/>
    <n v="13"/>
    <x v="4"/>
    <x v="5"/>
  </r>
  <r>
    <n v="1038"/>
    <x v="16"/>
    <x v="0"/>
    <x v="16"/>
    <x v="3"/>
    <n v="25"/>
    <x v="3"/>
    <x v="3"/>
    <x v="18"/>
    <x v="1"/>
    <n v="3.4"/>
    <x v="0"/>
    <x v="3"/>
    <x v="0"/>
    <x v="0"/>
    <n v="48"/>
    <x v="5"/>
    <x v="3"/>
  </r>
  <r>
    <n v="1039"/>
    <x v="38"/>
    <x v="0"/>
    <x v="13"/>
    <x v="0"/>
    <n v="74"/>
    <x v="43"/>
    <x v="3"/>
    <x v="17"/>
    <x v="3"/>
    <n v="3"/>
    <x v="0"/>
    <x v="0"/>
    <x v="0"/>
    <x v="0"/>
    <n v="3"/>
    <x v="4"/>
    <x v="1"/>
  </r>
  <r>
    <n v="1040"/>
    <x v="26"/>
    <x v="0"/>
    <x v="22"/>
    <x v="3"/>
    <n v="46"/>
    <x v="49"/>
    <x v="2"/>
    <x v="23"/>
    <x v="3"/>
    <n v="4.8"/>
    <x v="0"/>
    <x v="3"/>
    <x v="0"/>
    <x v="0"/>
    <n v="39"/>
    <x v="0"/>
    <x v="5"/>
  </r>
  <r>
    <n v="1041"/>
    <x v="33"/>
    <x v="0"/>
    <x v="2"/>
    <x v="0"/>
    <n v="22"/>
    <x v="17"/>
    <x v="1"/>
    <x v="23"/>
    <x v="3"/>
    <n v="4"/>
    <x v="0"/>
    <x v="2"/>
    <x v="0"/>
    <x v="0"/>
    <n v="7"/>
    <x v="1"/>
    <x v="0"/>
  </r>
  <r>
    <n v="1042"/>
    <x v="24"/>
    <x v="0"/>
    <x v="5"/>
    <x v="0"/>
    <n v="25"/>
    <x v="46"/>
    <x v="2"/>
    <x v="20"/>
    <x v="2"/>
    <n v="4.9000000000000004"/>
    <x v="0"/>
    <x v="2"/>
    <x v="0"/>
    <x v="0"/>
    <n v="11"/>
    <x v="1"/>
    <x v="0"/>
  </r>
  <r>
    <n v="1043"/>
    <x v="0"/>
    <x v="0"/>
    <x v="22"/>
    <x v="3"/>
    <n v="80"/>
    <x v="33"/>
    <x v="2"/>
    <x v="1"/>
    <x v="1"/>
    <n v="4.9000000000000004"/>
    <x v="0"/>
    <x v="2"/>
    <x v="0"/>
    <x v="0"/>
    <n v="47"/>
    <x v="2"/>
    <x v="1"/>
  </r>
  <r>
    <n v="1044"/>
    <x v="48"/>
    <x v="0"/>
    <x v="2"/>
    <x v="0"/>
    <n v="76"/>
    <x v="11"/>
    <x v="2"/>
    <x v="14"/>
    <x v="1"/>
    <n v="3.3"/>
    <x v="0"/>
    <x v="4"/>
    <x v="0"/>
    <x v="0"/>
    <n v="28"/>
    <x v="5"/>
    <x v="0"/>
  </r>
  <r>
    <n v="1045"/>
    <x v="31"/>
    <x v="0"/>
    <x v="2"/>
    <x v="0"/>
    <n v="30"/>
    <x v="4"/>
    <x v="0"/>
    <x v="11"/>
    <x v="2"/>
    <n v="4.4000000000000004"/>
    <x v="0"/>
    <x v="2"/>
    <x v="0"/>
    <x v="0"/>
    <n v="17"/>
    <x v="4"/>
    <x v="6"/>
  </r>
  <r>
    <n v="1046"/>
    <x v="22"/>
    <x v="0"/>
    <x v="1"/>
    <x v="0"/>
    <n v="79"/>
    <x v="35"/>
    <x v="0"/>
    <x v="13"/>
    <x v="3"/>
    <n v="3.5"/>
    <x v="0"/>
    <x v="4"/>
    <x v="0"/>
    <x v="0"/>
    <n v="11"/>
    <x v="3"/>
    <x v="4"/>
  </r>
  <r>
    <n v="1047"/>
    <x v="37"/>
    <x v="0"/>
    <x v="4"/>
    <x v="1"/>
    <n v="22"/>
    <x v="26"/>
    <x v="2"/>
    <x v="23"/>
    <x v="0"/>
    <n v="4.2"/>
    <x v="0"/>
    <x v="3"/>
    <x v="0"/>
    <x v="0"/>
    <n v="12"/>
    <x v="0"/>
    <x v="2"/>
  </r>
  <r>
    <n v="1048"/>
    <x v="18"/>
    <x v="0"/>
    <x v="20"/>
    <x v="0"/>
    <n v="36"/>
    <x v="40"/>
    <x v="1"/>
    <x v="8"/>
    <x v="3"/>
    <n v="4.2"/>
    <x v="0"/>
    <x v="3"/>
    <x v="0"/>
    <x v="0"/>
    <n v="7"/>
    <x v="2"/>
    <x v="0"/>
  </r>
  <r>
    <n v="1049"/>
    <x v="11"/>
    <x v="0"/>
    <x v="20"/>
    <x v="0"/>
    <n v="77"/>
    <x v="1"/>
    <x v="0"/>
    <x v="22"/>
    <x v="3"/>
    <n v="2.7"/>
    <x v="0"/>
    <x v="3"/>
    <x v="0"/>
    <x v="0"/>
    <n v="19"/>
    <x v="0"/>
    <x v="0"/>
  </r>
  <r>
    <n v="1050"/>
    <x v="4"/>
    <x v="0"/>
    <x v="12"/>
    <x v="3"/>
    <n v="33"/>
    <x v="41"/>
    <x v="1"/>
    <x v="7"/>
    <x v="3"/>
    <n v="2.8"/>
    <x v="0"/>
    <x v="5"/>
    <x v="0"/>
    <x v="0"/>
    <n v="24"/>
    <x v="1"/>
    <x v="3"/>
  </r>
  <r>
    <n v="1051"/>
    <x v="39"/>
    <x v="0"/>
    <x v="4"/>
    <x v="1"/>
    <n v="64"/>
    <x v="20"/>
    <x v="2"/>
    <x v="19"/>
    <x v="0"/>
    <n v="3.8"/>
    <x v="0"/>
    <x v="2"/>
    <x v="0"/>
    <x v="0"/>
    <n v="19"/>
    <x v="0"/>
    <x v="5"/>
  </r>
  <r>
    <n v="1052"/>
    <x v="4"/>
    <x v="0"/>
    <x v="20"/>
    <x v="0"/>
    <n v="53"/>
    <x v="31"/>
    <x v="2"/>
    <x v="21"/>
    <x v="3"/>
    <n v="2.6"/>
    <x v="0"/>
    <x v="1"/>
    <x v="0"/>
    <x v="0"/>
    <n v="39"/>
    <x v="3"/>
    <x v="2"/>
  </r>
  <r>
    <n v="1053"/>
    <x v="52"/>
    <x v="0"/>
    <x v="9"/>
    <x v="1"/>
    <n v="36"/>
    <x v="41"/>
    <x v="3"/>
    <x v="6"/>
    <x v="3"/>
    <n v="3"/>
    <x v="0"/>
    <x v="4"/>
    <x v="0"/>
    <x v="0"/>
    <n v="1"/>
    <x v="2"/>
    <x v="0"/>
  </r>
  <r>
    <n v="1054"/>
    <x v="35"/>
    <x v="0"/>
    <x v="0"/>
    <x v="0"/>
    <n v="70"/>
    <x v="23"/>
    <x v="2"/>
    <x v="24"/>
    <x v="1"/>
    <n v="3.3"/>
    <x v="1"/>
    <x v="4"/>
    <x v="0"/>
    <x v="0"/>
    <n v="10"/>
    <x v="5"/>
    <x v="4"/>
  </r>
  <r>
    <n v="1055"/>
    <x v="20"/>
    <x v="0"/>
    <x v="6"/>
    <x v="0"/>
    <n v="96"/>
    <x v="10"/>
    <x v="0"/>
    <x v="17"/>
    <x v="0"/>
    <n v="4.9000000000000004"/>
    <x v="1"/>
    <x v="0"/>
    <x v="0"/>
    <x v="0"/>
    <n v="48"/>
    <x v="3"/>
    <x v="3"/>
  </r>
  <r>
    <n v="1056"/>
    <x v="27"/>
    <x v="0"/>
    <x v="14"/>
    <x v="2"/>
    <n v="27"/>
    <x v="2"/>
    <x v="2"/>
    <x v="20"/>
    <x v="1"/>
    <n v="3.3"/>
    <x v="1"/>
    <x v="2"/>
    <x v="0"/>
    <x v="0"/>
    <n v="24"/>
    <x v="5"/>
    <x v="2"/>
  </r>
  <r>
    <n v="1057"/>
    <x v="30"/>
    <x v="0"/>
    <x v="1"/>
    <x v="0"/>
    <n v="64"/>
    <x v="37"/>
    <x v="0"/>
    <x v="13"/>
    <x v="0"/>
    <n v="2.9"/>
    <x v="1"/>
    <x v="4"/>
    <x v="0"/>
    <x v="0"/>
    <n v="42"/>
    <x v="0"/>
    <x v="0"/>
  </r>
  <r>
    <n v="1058"/>
    <x v="13"/>
    <x v="0"/>
    <x v="14"/>
    <x v="2"/>
    <n v="23"/>
    <x v="48"/>
    <x v="1"/>
    <x v="1"/>
    <x v="1"/>
    <n v="4.4000000000000004"/>
    <x v="1"/>
    <x v="4"/>
    <x v="0"/>
    <x v="0"/>
    <n v="20"/>
    <x v="2"/>
    <x v="1"/>
  </r>
  <r>
    <n v="1059"/>
    <x v="26"/>
    <x v="0"/>
    <x v="18"/>
    <x v="3"/>
    <n v="33"/>
    <x v="35"/>
    <x v="0"/>
    <x v="10"/>
    <x v="2"/>
    <n v="3.1"/>
    <x v="1"/>
    <x v="2"/>
    <x v="0"/>
    <x v="0"/>
    <n v="49"/>
    <x v="4"/>
    <x v="6"/>
  </r>
  <r>
    <n v="1060"/>
    <x v="40"/>
    <x v="0"/>
    <x v="14"/>
    <x v="2"/>
    <n v="34"/>
    <x v="17"/>
    <x v="2"/>
    <x v="19"/>
    <x v="0"/>
    <n v="2.5"/>
    <x v="1"/>
    <x v="3"/>
    <x v="0"/>
    <x v="0"/>
    <n v="25"/>
    <x v="5"/>
    <x v="5"/>
  </r>
  <r>
    <n v="1061"/>
    <x v="7"/>
    <x v="0"/>
    <x v="1"/>
    <x v="0"/>
    <n v="35"/>
    <x v="44"/>
    <x v="1"/>
    <x v="0"/>
    <x v="2"/>
    <n v="2.6"/>
    <x v="1"/>
    <x v="2"/>
    <x v="0"/>
    <x v="0"/>
    <n v="21"/>
    <x v="5"/>
    <x v="6"/>
  </r>
  <r>
    <n v="1062"/>
    <x v="24"/>
    <x v="0"/>
    <x v="7"/>
    <x v="2"/>
    <n v="62"/>
    <x v="37"/>
    <x v="2"/>
    <x v="0"/>
    <x v="2"/>
    <n v="4.4000000000000004"/>
    <x v="1"/>
    <x v="1"/>
    <x v="0"/>
    <x v="0"/>
    <n v="12"/>
    <x v="0"/>
    <x v="6"/>
  </r>
  <r>
    <n v="1063"/>
    <x v="35"/>
    <x v="0"/>
    <x v="23"/>
    <x v="1"/>
    <n v="75"/>
    <x v="31"/>
    <x v="2"/>
    <x v="18"/>
    <x v="3"/>
    <n v="2.6"/>
    <x v="1"/>
    <x v="2"/>
    <x v="0"/>
    <x v="0"/>
    <n v="21"/>
    <x v="5"/>
    <x v="6"/>
  </r>
  <r>
    <n v="1064"/>
    <x v="46"/>
    <x v="0"/>
    <x v="15"/>
    <x v="0"/>
    <n v="29"/>
    <x v="15"/>
    <x v="1"/>
    <x v="21"/>
    <x v="2"/>
    <n v="3.3"/>
    <x v="1"/>
    <x v="1"/>
    <x v="0"/>
    <x v="0"/>
    <n v="35"/>
    <x v="1"/>
    <x v="5"/>
  </r>
  <r>
    <n v="1065"/>
    <x v="50"/>
    <x v="0"/>
    <x v="19"/>
    <x v="3"/>
    <n v="28"/>
    <x v="5"/>
    <x v="2"/>
    <x v="10"/>
    <x v="1"/>
    <n v="3.5"/>
    <x v="1"/>
    <x v="0"/>
    <x v="0"/>
    <x v="0"/>
    <n v="42"/>
    <x v="2"/>
    <x v="6"/>
  </r>
  <r>
    <n v="1066"/>
    <x v="35"/>
    <x v="0"/>
    <x v="17"/>
    <x v="0"/>
    <n v="20"/>
    <x v="15"/>
    <x v="3"/>
    <x v="24"/>
    <x v="1"/>
    <n v="4.0999999999999996"/>
    <x v="1"/>
    <x v="5"/>
    <x v="0"/>
    <x v="0"/>
    <n v="3"/>
    <x v="3"/>
    <x v="6"/>
  </r>
  <r>
    <n v="1067"/>
    <x v="34"/>
    <x v="0"/>
    <x v="7"/>
    <x v="2"/>
    <n v="96"/>
    <x v="16"/>
    <x v="2"/>
    <x v="16"/>
    <x v="0"/>
    <n v="4"/>
    <x v="1"/>
    <x v="5"/>
    <x v="0"/>
    <x v="0"/>
    <n v="11"/>
    <x v="3"/>
    <x v="4"/>
  </r>
  <r>
    <n v="1068"/>
    <x v="20"/>
    <x v="0"/>
    <x v="10"/>
    <x v="0"/>
    <n v="43"/>
    <x v="38"/>
    <x v="1"/>
    <x v="15"/>
    <x v="2"/>
    <n v="2.7"/>
    <x v="1"/>
    <x v="4"/>
    <x v="0"/>
    <x v="0"/>
    <n v="22"/>
    <x v="3"/>
    <x v="3"/>
  </r>
  <r>
    <n v="1069"/>
    <x v="0"/>
    <x v="0"/>
    <x v="5"/>
    <x v="0"/>
    <n v="94"/>
    <x v="5"/>
    <x v="2"/>
    <x v="8"/>
    <x v="3"/>
    <n v="2.5"/>
    <x v="1"/>
    <x v="3"/>
    <x v="0"/>
    <x v="0"/>
    <n v="47"/>
    <x v="2"/>
    <x v="1"/>
  </r>
  <r>
    <n v="1070"/>
    <x v="21"/>
    <x v="0"/>
    <x v="11"/>
    <x v="0"/>
    <n v="81"/>
    <x v="33"/>
    <x v="3"/>
    <x v="3"/>
    <x v="3"/>
    <n v="4.3"/>
    <x v="1"/>
    <x v="2"/>
    <x v="0"/>
    <x v="0"/>
    <n v="33"/>
    <x v="0"/>
    <x v="6"/>
  </r>
  <r>
    <n v="1071"/>
    <x v="2"/>
    <x v="0"/>
    <x v="16"/>
    <x v="3"/>
    <n v="75"/>
    <x v="17"/>
    <x v="2"/>
    <x v="23"/>
    <x v="2"/>
    <n v="3.3"/>
    <x v="1"/>
    <x v="1"/>
    <x v="0"/>
    <x v="0"/>
    <n v="50"/>
    <x v="5"/>
    <x v="1"/>
  </r>
  <r>
    <n v="1072"/>
    <x v="12"/>
    <x v="0"/>
    <x v="19"/>
    <x v="3"/>
    <n v="81"/>
    <x v="38"/>
    <x v="2"/>
    <x v="19"/>
    <x v="2"/>
    <n v="2.6"/>
    <x v="1"/>
    <x v="0"/>
    <x v="0"/>
    <x v="0"/>
    <n v="46"/>
    <x v="2"/>
    <x v="5"/>
  </r>
  <r>
    <n v="1073"/>
    <x v="39"/>
    <x v="0"/>
    <x v="6"/>
    <x v="0"/>
    <n v="92"/>
    <x v="37"/>
    <x v="0"/>
    <x v="9"/>
    <x v="3"/>
    <n v="3.5"/>
    <x v="1"/>
    <x v="0"/>
    <x v="0"/>
    <x v="0"/>
    <n v="34"/>
    <x v="5"/>
    <x v="0"/>
  </r>
  <r>
    <n v="1074"/>
    <x v="40"/>
    <x v="0"/>
    <x v="18"/>
    <x v="3"/>
    <n v="96"/>
    <x v="18"/>
    <x v="3"/>
    <x v="7"/>
    <x v="1"/>
    <n v="4"/>
    <x v="1"/>
    <x v="5"/>
    <x v="0"/>
    <x v="0"/>
    <n v="33"/>
    <x v="2"/>
    <x v="5"/>
  </r>
  <r>
    <n v="1075"/>
    <x v="39"/>
    <x v="0"/>
    <x v="16"/>
    <x v="3"/>
    <n v="71"/>
    <x v="30"/>
    <x v="1"/>
    <x v="3"/>
    <x v="3"/>
    <n v="2.6"/>
    <x v="1"/>
    <x v="3"/>
    <x v="0"/>
    <x v="0"/>
    <n v="45"/>
    <x v="4"/>
    <x v="0"/>
  </r>
  <r>
    <n v="1076"/>
    <x v="9"/>
    <x v="0"/>
    <x v="12"/>
    <x v="3"/>
    <n v="50"/>
    <x v="9"/>
    <x v="0"/>
    <x v="21"/>
    <x v="2"/>
    <n v="4.9000000000000004"/>
    <x v="1"/>
    <x v="2"/>
    <x v="0"/>
    <x v="0"/>
    <n v="32"/>
    <x v="5"/>
    <x v="4"/>
  </r>
  <r>
    <n v="1077"/>
    <x v="23"/>
    <x v="0"/>
    <x v="7"/>
    <x v="2"/>
    <n v="72"/>
    <x v="25"/>
    <x v="0"/>
    <x v="4"/>
    <x v="1"/>
    <n v="2.9"/>
    <x v="1"/>
    <x v="3"/>
    <x v="0"/>
    <x v="0"/>
    <n v="47"/>
    <x v="0"/>
    <x v="4"/>
  </r>
  <r>
    <n v="1078"/>
    <x v="44"/>
    <x v="0"/>
    <x v="14"/>
    <x v="2"/>
    <n v="28"/>
    <x v="8"/>
    <x v="2"/>
    <x v="6"/>
    <x v="0"/>
    <n v="3.7"/>
    <x v="1"/>
    <x v="3"/>
    <x v="0"/>
    <x v="0"/>
    <n v="5"/>
    <x v="3"/>
    <x v="3"/>
  </r>
  <r>
    <n v="1079"/>
    <x v="43"/>
    <x v="0"/>
    <x v="1"/>
    <x v="0"/>
    <n v="59"/>
    <x v="28"/>
    <x v="2"/>
    <x v="5"/>
    <x v="3"/>
    <n v="4.4000000000000004"/>
    <x v="1"/>
    <x v="0"/>
    <x v="0"/>
    <x v="0"/>
    <n v="49"/>
    <x v="2"/>
    <x v="0"/>
  </r>
  <r>
    <n v="1080"/>
    <x v="20"/>
    <x v="0"/>
    <x v="7"/>
    <x v="2"/>
    <n v="33"/>
    <x v="19"/>
    <x v="1"/>
    <x v="24"/>
    <x v="2"/>
    <n v="4.4000000000000004"/>
    <x v="1"/>
    <x v="1"/>
    <x v="0"/>
    <x v="0"/>
    <n v="48"/>
    <x v="4"/>
    <x v="5"/>
  </r>
  <r>
    <n v="1081"/>
    <x v="13"/>
    <x v="0"/>
    <x v="18"/>
    <x v="3"/>
    <n v="59"/>
    <x v="38"/>
    <x v="0"/>
    <x v="24"/>
    <x v="3"/>
    <n v="3.8"/>
    <x v="1"/>
    <x v="0"/>
    <x v="0"/>
    <x v="0"/>
    <n v="22"/>
    <x v="1"/>
    <x v="6"/>
  </r>
  <r>
    <n v="1082"/>
    <x v="46"/>
    <x v="0"/>
    <x v="22"/>
    <x v="3"/>
    <n v="30"/>
    <x v="37"/>
    <x v="3"/>
    <x v="18"/>
    <x v="1"/>
    <n v="4.5"/>
    <x v="1"/>
    <x v="3"/>
    <x v="0"/>
    <x v="0"/>
    <n v="45"/>
    <x v="2"/>
    <x v="2"/>
  </r>
  <r>
    <n v="1083"/>
    <x v="22"/>
    <x v="0"/>
    <x v="19"/>
    <x v="3"/>
    <n v="85"/>
    <x v="36"/>
    <x v="3"/>
    <x v="17"/>
    <x v="0"/>
    <n v="2.6"/>
    <x v="1"/>
    <x v="2"/>
    <x v="0"/>
    <x v="0"/>
    <n v="30"/>
    <x v="0"/>
    <x v="3"/>
  </r>
  <r>
    <n v="1084"/>
    <x v="25"/>
    <x v="0"/>
    <x v="21"/>
    <x v="3"/>
    <n v="97"/>
    <x v="47"/>
    <x v="0"/>
    <x v="11"/>
    <x v="2"/>
    <n v="3.3"/>
    <x v="1"/>
    <x v="5"/>
    <x v="0"/>
    <x v="0"/>
    <n v="43"/>
    <x v="1"/>
    <x v="1"/>
  </r>
  <r>
    <n v="1085"/>
    <x v="50"/>
    <x v="0"/>
    <x v="17"/>
    <x v="0"/>
    <n v="36"/>
    <x v="10"/>
    <x v="1"/>
    <x v="7"/>
    <x v="3"/>
    <n v="4.0999999999999996"/>
    <x v="1"/>
    <x v="2"/>
    <x v="0"/>
    <x v="0"/>
    <n v="48"/>
    <x v="1"/>
    <x v="3"/>
  </r>
  <r>
    <n v="1086"/>
    <x v="15"/>
    <x v="0"/>
    <x v="16"/>
    <x v="3"/>
    <n v="85"/>
    <x v="40"/>
    <x v="2"/>
    <x v="2"/>
    <x v="0"/>
    <n v="3"/>
    <x v="1"/>
    <x v="5"/>
    <x v="0"/>
    <x v="0"/>
    <n v="23"/>
    <x v="0"/>
    <x v="0"/>
  </r>
  <r>
    <n v="1087"/>
    <x v="10"/>
    <x v="0"/>
    <x v="12"/>
    <x v="3"/>
    <n v="62"/>
    <x v="29"/>
    <x v="2"/>
    <x v="8"/>
    <x v="0"/>
    <n v="3"/>
    <x v="1"/>
    <x v="1"/>
    <x v="0"/>
    <x v="0"/>
    <n v="27"/>
    <x v="3"/>
    <x v="4"/>
  </r>
  <r>
    <n v="1088"/>
    <x v="4"/>
    <x v="0"/>
    <x v="2"/>
    <x v="0"/>
    <n v="71"/>
    <x v="8"/>
    <x v="1"/>
    <x v="3"/>
    <x v="0"/>
    <n v="3.4"/>
    <x v="1"/>
    <x v="2"/>
    <x v="0"/>
    <x v="0"/>
    <n v="7"/>
    <x v="4"/>
    <x v="5"/>
  </r>
  <r>
    <n v="1089"/>
    <x v="34"/>
    <x v="0"/>
    <x v="13"/>
    <x v="0"/>
    <n v="21"/>
    <x v="7"/>
    <x v="2"/>
    <x v="2"/>
    <x v="0"/>
    <n v="2.7"/>
    <x v="1"/>
    <x v="1"/>
    <x v="0"/>
    <x v="0"/>
    <n v="2"/>
    <x v="3"/>
    <x v="1"/>
  </r>
  <r>
    <n v="1090"/>
    <x v="37"/>
    <x v="0"/>
    <x v="21"/>
    <x v="3"/>
    <n v="61"/>
    <x v="28"/>
    <x v="2"/>
    <x v="5"/>
    <x v="1"/>
    <n v="3.8"/>
    <x v="1"/>
    <x v="2"/>
    <x v="0"/>
    <x v="0"/>
    <n v="33"/>
    <x v="3"/>
    <x v="4"/>
  </r>
  <r>
    <n v="1091"/>
    <x v="21"/>
    <x v="0"/>
    <x v="18"/>
    <x v="3"/>
    <n v="58"/>
    <x v="39"/>
    <x v="2"/>
    <x v="10"/>
    <x v="1"/>
    <n v="4.2"/>
    <x v="1"/>
    <x v="5"/>
    <x v="0"/>
    <x v="0"/>
    <n v="27"/>
    <x v="1"/>
    <x v="0"/>
  </r>
  <r>
    <n v="1092"/>
    <x v="42"/>
    <x v="0"/>
    <x v="1"/>
    <x v="0"/>
    <n v="80"/>
    <x v="17"/>
    <x v="0"/>
    <x v="12"/>
    <x v="1"/>
    <n v="4.7"/>
    <x v="1"/>
    <x v="5"/>
    <x v="0"/>
    <x v="0"/>
    <n v="6"/>
    <x v="2"/>
    <x v="0"/>
  </r>
  <r>
    <n v="1093"/>
    <x v="33"/>
    <x v="0"/>
    <x v="16"/>
    <x v="3"/>
    <n v="50"/>
    <x v="45"/>
    <x v="0"/>
    <x v="23"/>
    <x v="1"/>
    <n v="4.0999999999999996"/>
    <x v="1"/>
    <x v="4"/>
    <x v="0"/>
    <x v="0"/>
    <n v="20"/>
    <x v="0"/>
    <x v="3"/>
  </r>
  <r>
    <n v="1094"/>
    <x v="52"/>
    <x v="0"/>
    <x v="4"/>
    <x v="1"/>
    <n v="48"/>
    <x v="12"/>
    <x v="1"/>
    <x v="21"/>
    <x v="0"/>
    <n v="4.2"/>
    <x v="1"/>
    <x v="4"/>
    <x v="0"/>
    <x v="0"/>
    <n v="46"/>
    <x v="0"/>
    <x v="6"/>
  </r>
  <r>
    <n v="1095"/>
    <x v="15"/>
    <x v="0"/>
    <x v="16"/>
    <x v="3"/>
    <n v="40"/>
    <x v="39"/>
    <x v="2"/>
    <x v="13"/>
    <x v="0"/>
    <n v="4.8"/>
    <x v="1"/>
    <x v="2"/>
    <x v="0"/>
    <x v="0"/>
    <n v="25"/>
    <x v="1"/>
    <x v="3"/>
  </r>
  <r>
    <n v="1096"/>
    <x v="1"/>
    <x v="0"/>
    <x v="7"/>
    <x v="2"/>
    <n v="34"/>
    <x v="30"/>
    <x v="1"/>
    <x v="15"/>
    <x v="2"/>
    <n v="3"/>
    <x v="1"/>
    <x v="1"/>
    <x v="0"/>
    <x v="0"/>
    <n v="30"/>
    <x v="4"/>
    <x v="3"/>
  </r>
  <r>
    <n v="1097"/>
    <x v="9"/>
    <x v="0"/>
    <x v="7"/>
    <x v="2"/>
    <n v="46"/>
    <x v="13"/>
    <x v="1"/>
    <x v="19"/>
    <x v="3"/>
    <n v="2.6"/>
    <x v="1"/>
    <x v="3"/>
    <x v="0"/>
    <x v="0"/>
    <n v="48"/>
    <x v="2"/>
    <x v="2"/>
  </r>
  <r>
    <n v="1098"/>
    <x v="44"/>
    <x v="0"/>
    <x v="12"/>
    <x v="3"/>
    <n v="27"/>
    <x v="34"/>
    <x v="2"/>
    <x v="13"/>
    <x v="2"/>
    <n v="3.2"/>
    <x v="1"/>
    <x v="5"/>
    <x v="0"/>
    <x v="0"/>
    <n v="47"/>
    <x v="4"/>
    <x v="1"/>
  </r>
  <r>
    <n v="1099"/>
    <x v="34"/>
    <x v="0"/>
    <x v="8"/>
    <x v="3"/>
    <n v="98"/>
    <x v="37"/>
    <x v="1"/>
    <x v="2"/>
    <x v="1"/>
    <n v="3.6"/>
    <x v="1"/>
    <x v="2"/>
    <x v="0"/>
    <x v="0"/>
    <n v="27"/>
    <x v="2"/>
    <x v="1"/>
  </r>
  <r>
    <n v="1100"/>
    <x v="1"/>
    <x v="0"/>
    <x v="1"/>
    <x v="0"/>
    <n v="73"/>
    <x v="17"/>
    <x v="2"/>
    <x v="15"/>
    <x v="3"/>
    <n v="2.6"/>
    <x v="1"/>
    <x v="2"/>
    <x v="0"/>
    <x v="0"/>
    <n v="45"/>
    <x v="4"/>
    <x v="0"/>
  </r>
  <r>
    <n v="1101"/>
    <x v="2"/>
    <x v="0"/>
    <x v="13"/>
    <x v="0"/>
    <n v="28"/>
    <x v="22"/>
    <x v="0"/>
    <x v="9"/>
    <x v="1"/>
    <n v="4.4000000000000004"/>
    <x v="1"/>
    <x v="0"/>
    <x v="0"/>
    <x v="0"/>
    <n v="2"/>
    <x v="2"/>
    <x v="1"/>
  </r>
  <r>
    <n v="1102"/>
    <x v="11"/>
    <x v="0"/>
    <x v="24"/>
    <x v="3"/>
    <n v="76"/>
    <x v="12"/>
    <x v="3"/>
    <x v="5"/>
    <x v="3"/>
    <n v="3"/>
    <x v="1"/>
    <x v="1"/>
    <x v="0"/>
    <x v="0"/>
    <n v="39"/>
    <x v="1"/>
    <x v="0"/>
  </r>
  <r>
    <n v="1103"/>
    <x v="16"/>
    <x v="0"/>
    <x v="1"/>
    <x v="0"/>
    <n v="83"/>
    <x v="21"/>
    <x v="2"/>
    <x v="15"/>
    <x v="3"/>
    <n v="2.9"/>
    <x v="1"/>
    <x v="0"/>
    <x v="0"/>
    <x v="0"/>
    <n v="24"/>
    <x v="1"/>
    <x v="0"/>
  </r>
  <r>
    <n v="1104"/>
    <x v="25"/>
    <x v="0"/>
    <x v="15"/>
    <x v="0"/>
    <n v="23"/>
    <x v="30"/>
    <x v="1"/>
    <x v="4"/>
    <x v="1"/>
    <n v="4.3"/>
    <x v="1"/>
    <x v="1"/>
    <x v="0"/>
    <x v="0"/>
    <n v="8"/>
    <x v="5"/>
    <x v="4"/>
  </r>
  <r>
    <n v="1105"/>
    <x v="25"/>
    <x v="0"/>
    <x v="19"/>
    <x v="3"/>
    <n v="28"/>
    <x v="12"/>
    <x v="2"/>
    <x v="19"/>
    <x v="3"/>
    <n v="3.1"/>
    <x v="1"/>
    <x v="0"/>
    <x v="0"/>
    <x v="0"/>
    <n v="8"/>
    <x v="4"/>
    <x v="3"/>
  </r>
  <r>
    <n v="1106"/>
    <x v="23"/>
    <x v="0"/>
    <x v="17"/>
    <x v="0"/>
    <n v="83"/>
    <x v="2"/>
    <x v="1"/>
    <x v="8"/>
    <x v="1"/>
    <n v="3"/>
    <x v="1"/>
    <x v="2"/>
    <x v="0"/>
    <x v="0"/>
    <n v="6"/>
    <x v="0"/>
    <x v="6"/>
  </r>
  <r>
    <n v="1107"/>
    <x v="16"/>
    <x v="0"/>
    <x v="11"/>
    <x v="0"/>
    <n v="96"/>
    <x v="46"/>
    <x v="0"/>
    <x v="10"/>
    <x v="0"/>
    <n v="3.6"/>
    <x v="1"/>
    <x v="5"/>
    <x v="0"/>
    <x v="0"/>
    <n v="12"/>
    <x v="0"/>
    <x v="0"/>
  </r>
  <r>
    <n v="1108"/>
    <x v="28"/>
    <x v="0"/>
    <x v="4"/>
    <x v="1"/>
    <n v="62"/>
    <x v="21"/>
    <x v="2"/>
    <x v="15"/>
    <x v="3"/>
    <n v="2.8"/>
    <x v="1"/>
    <x v="5"/>
    <x v="0"/>
    <x v="0"/>
    <n v="26"/>
    <x v="4"/>
    <x v="1"/>
  </r>
  <r>
    <n v="1109"/>
    <x v="7"/>
    <x v="0"/>
    <x v="6"/>
    <x v="0"/>
    <n v="25"/>
    <x v="43"/>
    <x v="2"/>
    <x v="11"/>
    <x v="3"/>
    <n v="2.8"/>
    <x v="1"/>
    <x v="3"/>
    <x v="0"/>
    <x v="0"/>
    <n v="50"/>
    <x v="1"/>
    <x v="0"/>
  </r>
  <r>
    <n v="1110"/>
    <x v="17"/>
    <x v="0"/>
    <x v="15"/>
    <x v="0"/>
    <n v="97"/>
    <x v="19"/>
    <x v="0"/>
    <x v="10"/>
    <x v="0"/>
    <n v="4.9000000000000004"/>
    <x v="1"/>
    <x v="2"/>
    <x v="0"/>
    <x v="0"/>
    <n v="2"/>
    <x v="0"/>
    <x v="1"/>
  </r>
  <r>
    <n v="1111"/>
    <x v="48"/>
    <x v="0"/>
    <x v="15"/>
    <x v="0"/>
    <n v="61"/>
    <x v="21"/>
    <x v="0"/>
    <x v="17"/>
    <x v="3"/>
    <n v="3"/>
    <x v="1"/>
    <x v="3"/>
    <x v="0"/>
    <x v="0"/>
    <n v="31"/>
    <x v="1"/>
    <x v="4"/>
  </r>
  <r>
    <n v="1112"/>
    <x v="40"/>
    <x v="0"/>
    <x v="9"/>
    <x v="1"/>
    <n v="66"/>
    <x v="14"/>
    <x v="1"/>
    <x v="8"/>
    <x v="2"/>
    <n v="4.0999999999999996"/>
    <x v="1"/>
    <x v="2"/>
    <x v="0"/>
    <x v="0"/>
    <n v="4"/>
    <x v="2"/>
    <x v="4"/>
  </r>
  <r>
    <n v="1113"/>
    <x v="28"/>
    <x v="0"/>
    <x v="15"/>
    <x v="0"/>
    <n v="67"/>
    <x v="47"/>
    <x v="3"/>
    <x v="6"/>
    <x v="1"/>
    <n v="4.5999999999999996"/>
    <x v="1"/>
    <x v="1"/>
    <x v="0"/>
    <x v="0"/>
    <n v="32"/>
    <x v="3"/>
    <x v="3"/>
  </r>
  <r>
    <n v="1114"/>
    <x v="48"/>
    <x v="0"/>
    <x v="12"/>
    <x v="3"/>
    <n v="80"/>
    <x v="33"/>
    <x v="2"/>
    <x v="7"/>
    <x v="2"/>
    <n v="4.8"/>
    <x v="1"/>
    <x v="2"/>
    <x v="0"/>
    <x v="0"/>
    <n v="11"/>
    <x v="3"/>
    <x v="4"/>
  </r>
  <r>
    <n v="1115"/>
    <x v="0"/>
    <x v="0"/>
    <x v="11"/>
    <x v="0"/>
    <n v="25"/>
    <x v="13"/>
    <x v="0"/>
    <x v="10"/>
    <x v="3"/>
    <n v="2.6"/>
    <x v="1"/>
    <x v="2"/>
    <x v="0"/>
    <x v="0"/>
    <n v="47"/>
    <x v="4"/>
    <x v="6"/>
  </r>
  <r>
    <n v="1116"/>
    <x v="11"/>
    <x v="0"/>
    <x v="19"/>
    <x v="3"/>
    <n v="58"/>
    <x v="14"/>
    <x v="1"/>
    <x v="15"/>
    <x v="3"/>
    <n v="4"/>
    <x v="1"/>
    <x v="4"/>
    <x v="0"/>
    <x v="0"/>
    <n v="37"/>
    <x v="1"/>
    <x v="1"/>
  </r>
  <r>
    <n v="1117"/>
    <x v="29"/>
    <x v="0"/>
    <x v="21"/>
    <x v="3"/>
    <n v="96"/>
    <x v="11"/>
    <x v="2"/>
    <x v="4"/>
    <x v="0"/>
    <n v="4.2"/>
    <x v="1"/>
    <x v="0"/>
    <x v="0"/>
    <x v="0"/>
    <n v="39"/>
    <x v="3"/>
    <x v="0"/>
  </r>
  <r>
    <n v="1118"/>
    <x v="15"/>
    <x v="0"/>
    <x v="12"/>
    <x v="3"/>
    <n v="77"/>
    <x v="18"/>
    <x v="0"/>
    <x v="12"/>
    <x v="1"/>
    <n v="4.5"/>
    <x v="1"/>
    <x v="5"/>
    <x v="0"/>
    <x v="0"/>
    <n v="24"/>
    <x v="2"/>
    <x v="5"/>
  </r>
  <r>
    <n v="1119"/>
    <x v="34"/>
    <x v="0"/>
    <x v="22"/>
    <x v="3"/>
    <n v="65"/>
    <x v="27"/>
    <x v="2"/>
    <x v="7"/>
    <x v="2"/>
    <n v="4.9000000000000004"/>
    <x v="1"/>
    <x v="3"/>
    <x v="0"/>
    <x v="0"/>
    <n v="11"/>
    <x v="3"/>
    <x v="6"/>
  </r>
  <r>
    <n v="1120"/>
    <x v="50"/>
    <x v="0"/>
    <x v="16"/>
    <x v="3"/>
    <n v="36"/>
    <x v="7"/>
    <x v="2"/>
    <x v="21"/>
    <x v="1"/>
    <n v="3.1"/>
    <x v="1"/>
    <x v="3"/>
    <x v="0"/>
    <x v="0"/>
    <n v="36"/>
    <x v="2"/>
    <x v="1"/>
  </r>
  <r>
    <n v="1121"/>
    <x v="40"/>
    <x v="0"/>
    <x v="4"/>
    <x v="1"/>
    <n v="84"/>
    <x v="38"/>
    <x v="2"/>
    <x v="23"/>
    <x v="0"/>
    <n v="4"/>
    <x v="1"/>
    <x v="2"/>
    <x v="0"/>
    <x v="0"/>
    <n v="40"/>
    <x v="5"/>
    <x v="5"/>
  </r>
  <r>
    <n v="1122"/>
    <x v="6"/>
    <x v="0"/>
    <x v="17"/>
    <x v="0"/>
    <n v="58"/>
    <x v="20"/>
    <x v="3"/>
    <x v="15"/>
    <x v="3"/>
    <n v="3.2"/>
    <x v="1"/>
    <x v="0"/>
    <x v="0"/>
    <x v="0"/>
    <n v="25"/>
    <x v="1"/>
    <x v="3"/>
  </r>
  <r>
    <n v="1123"/>
    <x v="27"/>
    <x v="0"/>
    <x v="8"/>
    <x v="3"/>
    <n v="62"/>
    <x v="17"/>
    <x v="1"/>
    <x v="4"/>
    <x v="1"/>
    <n v="4.3"/>
    <x v="1"/>
    <x v="4"/>
    <x v="0"/>
    <x v="0"/>
    <n v="12"/>
    <x v="2"/>
    <x v="2"/>
  </r>
  <r>
    <n v="1124"/>
    <x v="24"/>
    <x v="0"/>
    <x v="19"/>
    <x v="3"/>
    <n v="67"/>
    <x v="2"/>
    <x v="1"/>
    <x v="7"/>
    <x v="3"/>
    <n v="2.5"/>
    <x v="1"/>
    <x v="5"/>
    <x v="0"/>
    <x v="0"/>
    <n v="38"/>
    <x v="1"/>
    <x v="5"/>
  </r>
  <r>
    <n v="1125"/>
    <x v="32"/>
    <x v="0"/>
    <x v="1"/>
    <x v="0"/>
    <n v="20"/>
    <x v="44"/>
    <x v="2"/>
    <x v="20"/>
    <x v="1"/>
    <n v="4.9000000000000004"/>
    <x v="1"/>
    <x v="0"/>
    <x v="0"/>
    <x v="0"/>
    <n v="40"/>
    <x v="1"/>
    <x v="3"/>
  </r>
  <r>
    <n v="1126"/>
    <x v="7"/>
    <x v="0"/>
    <x v="3"/>
    <x v="1"/>
    <n v="90"/>
    <x v="25"/>
    <x v="2"/>
    <x v="12"/>
    <x v="2"/>
    <n v="2.7"/>
    <x v="1"/>
    <x v="4"/>
    <x v="0"/>
    <x v="0"/>
    <n v="10"/>
    <x v="4"/>
    <x v="1"/>
  </r>
  <r>
    <n v="1127"/>
    <x v="51"/>
    <x v="0"/>
    <x v="18"/>
    <x v="3"/>
    <n v="58"/>
    <x v="44"/>
    <x v="0"/>
    <x v="19"/>
    <x v="0"/>
    <n v="3.4"/>
    <x v="1"/>
    <x v="3"/>
    <x v="0"/>
    <x v="0"/>
    <n v="47"/>
    <x v="0"/>
    <x v="0"/>
  </r>
  <r>
    <n v="1128"/>
    <x v="2"/>
    <x v="0"/>
    <x v="5"/>
    <x v="0"/>
    <n v="53"/>
    <x v="12"/>
    <x v="3"/>
    <x v="1"/>
    <x v="1"/>
    <n v="4.8"/>
    <x v="1"/>
    <x v="5"/>
    <x v="0"/>
    <x v="0"/>
    <n v="22"/>
    <x v="5"/>
    <x v="5"/>
  </r>
  <r>
    <n v="1129"/>
    <x v="19"/>
    <x v="0"/>
    <x v="24"/>
    <x v="3"/>
    <n v="30"/>
    <x v="14"/>
    <x v="0"/>
    <x v="4"/>
    <x v="0"/>
    <n v="4.7"/>
    <x v="1"/>
    <x v="2"/>
    <x v="0"/>
    <x v="0"/>
    <n v="35"/>
    <x v="5"/>
    <x v="5"/>
  </r>
  <r>
    <n v="1130"/>
    <x v="43"/>
    <x v="0"/>
    <x v="15"/>
    <x v="0"/>
    <n v="65"/>
    <x v="13"/>
    <x v="3"/>
    <x v="3"/>
    <x v="0"/>
    <n v="4.7"/>
    <x v="1"/>
    <x v="0"/>
    <x v="0"/>
    <x v="0"/>
    <n v="46"/>
    <x v="0"/>
    <x v="0"/>
  </r>
  <r>
    <n v="1131"/>
    <x v="29"/>
    <x v="0"/>
    <x v="16"/>
    <x v="3"/>
    <n v="41"/>
    <x v="0"/>
    <x v="2"/>
    <x v="12"/>
    <x v="2"/>
    <n v="3.9"/>
    <x v="1"/>
    <x v="3"/>
    <x v="0"/>
    <x v="0"/>
    <n v="30"/>
    <x v="3"/>
    <x v="4"/>
  </r>
  <r>
    <n v="1132"/>
    <x v="29"/>
    <x v="0"/>
    <x v="5"/>
    <x v="0"/>
    <n v="73"/>
    <x v="26"/>
    <x v="2"/>
    <x v="13"/>
    <x v="1"/>
    <n v="3.7"/>
    <x v="1"/>
    <x v="0"/>
    <x v="0"/>
    <x v="0"/>
    <n v="20"/>
    <x v="4"/>
    <x v="5"/>
  </r>
  <r>
    <n v="1133"/>
    <x v="2"/>
    <x v="0"/>
    <x v="15"/>
    <x v="0"/>
    <n v="98"/>
    <x v="17"/>
    <x v="1"/>
    <x v="11"/>
    <x v="1"/>
    <n v="4.3"/>
    <x v="1"/>
    <x v="5"/>
    <x v="0"/>
    <x v="0"/>
    <n v="25"/>
    <x v="1"/>
    <x v="0"/>
  </r>
  <r>
    <n v="1134"/>
    <x v="24"/>
    <x v="0"/>
    <x v="9"/>
    <x v="1"/>
    <n v="36"/>
    <x v="39"/>
    <x v="3"/>
    <x v="23"/>
    <x v="0"/>
    <n v="4.0999999999999996"/>
    <x v="1"/>
    <x v="4"/>
    <x v="0"/>
    <x v="0"/>
    <n v="29"/>
    <x v="1"/>
    <x v="1"/>
  </r>
  <r>
    <n v="1135"/>
    <x v="46"/>
    <x v="0"/>
    <x v="17"/>
    <x v="0"/>
    <n v="81"/>
    <x v="48"/>
    <x v="2"/>
    <x v="18"/>
    <x v="2"/>
    <n v="4.5999999999999996"/>
    <x v="1"/>
    <x v="0"/>
    <x v="0"/>
    <x v="0"/>
    <n v="2"/>
    <x v="0"/>
    <x v="6"/>
  </r>
  <r>
    <n v="1136"/>
    <x v="13"/>
    <x v="0"/>
    <x v="11"/>
    <x v="0"/>
    <n v="90"/>
    <x v="2"/>
    <x v="0"/>
    <x v="15"/>
    <x v="0"/>
    <n v="3.6"/>
    <x v="1"/>
    <x v="4"/>
    <x v="0"/>
    <x v="0"/>
    <n v="32"/>
    <x v="4"/>
    <x v="3"/>
  </r>
  <r>
    <n v="1137"/>
    <x v="51"/>
    <x v="0"/>
    <x v="8"/>
    <x v="3"/>
    <n v="83"/>
    <x v="26"/>
    <x v="1"/>
    <x v="17"/>
    <x v="2"/>
    <n v="4.8"/>
    <x v="1"/>
    <x v="1"/>
    <x v="0"/>
    <x v="0"/>
    <n v="37"/>
    <x v="1"/>
    <x v="5"/>
  </r>
  <r>
    <n v="1138"/>
    <x v="5"/>
    <x v="0"/>
    <x v="5"/>
    <x v="0"/>
    <n v="91"/>
    <x v="35"/>
    <x v="3"/>
    <x v="6"/>
    <x v="0"/>
    <n v="2.8"/>
    <x v="1"/>
    <x v="4"/>
    <x v="0"/>
    <x v="0"/>
    <n v="16"/>
    <x v="4"/>
    <x v="6"/>
  </r>
  <r>
    <n v="1139"/>
    <x v="20"/>
    <x v="0"/>
    <x v="13"/>
    <x v="0"/>
    <n v="36"/>
    <x v="44"/>
    <x v="2"/>
    <x v="7"/>
    <x v="2"/>
    <n v="4.7"/>
    <x v="1"/>
    <x v="0"/>
    <x v="0"/>
    <x v="0"/>
    <n v="32"/>
    <x v="0"/>
    <x v="0"/>
  </r>
  <r>
    <n v="1140"/>
    <x v="44"/>
    <x v="0"/>
    <x v="7"/>
    <x v="2"/>
    <n v="53"/>
    <x v="15"/>
    <x v="0"/>
    <x v="7"/>
    <x v="1"/>
    <n v="3.9"/>
    <x v="1"/>
    <x v="3"/>
    <x v="0"/>
    <x v="0"/>
    <n v="42"/>
    <x v="5"/>
    <x v="4"/>
  </r>
  <r>
    <n v="1141"/>
    <x v="18"/>
    <x v="0"/>
    <x v="2"/>
    <x v="0"/>
    <n v="39"/>
    <x v="33"/>
    <x v="2"/>
    <x v="3"/>
    <x v="0"/>
    <n v="2.6"/>
    <x v="1"/>
    <x v="5"/>
    <x v="0"/>
    <x v="0"/>
    <n v="6"/>
    <x v="2"/>
    <x v="6"/>
  </r>
  <r>
    <n v="1142"/>
    <x v="31"/>
    <x v="0"/>
    <x v="24"/>
    <x v="3"/>
    <n v="33"/>
    <x v="31"/>
    <x v="1"/>
    <x v="5"/>
    <x v="0"/>
    <n v="4.7"/>
    <x v="1"/>
    <x v="2"/>
    <x v="0"/>
    <x v="0"/>
    <n v="23"/>
    <x v="3"/>
    <x v="0"/>
  </r>
  <r>
    <n v="1143"/>
    <x v="28"/>
    <x v="0"/>
    <x v="17"/>
    <x v="0"/>
    <n v="76"/>
    <x v="31"/>
    <x v="0"/>
    <x v="14"/>
    <x v="1"/>
    <n v="3.5"/>
    <x v="1"/>
    <x v="5"/>
    <x v="0"/>
    <x v="0"/>
    <n v="27"/>
    <x v="0"/>
    <x v="4"/>
  </r>
  <r>
    <n v="1144"/>
    <x v="33"/>
    <x v="0"/>
    <x v="23"/>
    <x v="1"/>
    <n v="23"/>
    <x v="22"/>
    <x v="0"/>
    <x v="11"/>
    <x v="0"/>
    <n v="4.4000000000000004"/>
    <x v="1"/>
    <x v="3"/>
    <x v="0"/>
    <x v="0"/>
    <n v="43"/>
    <x v="3"/>
    <x v="3"/>
  </r>
  <r>
    <n v="1145"/>
    <x v="38"/>
    <x v="0"/>
    <x v="2"/>
    <x v="0"/>
    <n v="54"/>
    <x v="36"/>
    <x v="1"/>
    <x v="21"/>
    <x v="3"/>
    <n v="4.4000000000000004"/>
    <x v="1"/>
    <x v="4"/>
    <x v="0"/>
    <x v="0"/>
    <n v="25"/>
    <x v="4"/>
    <x v="0"/>
  </r>
  <r>
    <n v="1146"/>
    <x v="18"/>
    <x v="0"/>
    <x v="4"/>
    <x v="1"/>
    <n v="89"/>
    <x v="22"/>
    <x v="0"/>
    <x v="6"/>
    <x v="2"/>
    <n v="3"/>
    <x v="1"/>
    <x v="0"/>
    <x v="0"/>
    <x v="0"/>
    <n v="30"/>
    <x v="1"/>
    <x v="6"/>
  </r>
  <r>
    <n v="1147"/>
    <x v="39"/>
    <x v="0"/>
    <x v="4"/>
    <x v="1"/>
    <n v="38"/>
    <x v="48"/>
    <x v="2"/>
    <x v="21"/>
    <x v="2"/>
    <n v="4.2"/>
    <x v="1"/>
    <x v="3"/>
    <x v="0"/>
    <x v="0"/>
    <n v="7"/>
    <x v="4"/>
    <x v="6"/>
  </r>
  <r>
    <n v="1148"/>
    <x v="35"/>
    <x v="0"/>
    <x v="19"/>
    <x v="3"/>
    <n v="36"/>
    <x v="30"/>
    <x v="3"/>
    <x v="16"/>
    <x v="0"/>
    <n v="4.3"/>
    <x v="1"/>
    <x v="2"/>
    <x v="0"/>
    <x v="0"/>
    <n v="17"/>
    <x v="5"/>
    <x v="2"/>
  </r>
  <r>
    <n v="1149"/>
    <x v="50"/>
    <x v="0"/>
    <x v="13"/>
    <x v="0"/>
    <n v="66"/>
    <x v="20"/>
    <x v="2"/>
    <x v="10"/>
    <x v="1"/>
    <n v="2.6"/>
    <x v="1"/>
    <x v="5"/>
    <x v="0"/>
    <x v="0"/>
    <n v="10"/>
    <x v="3"/>
    <x v="0"/>
  </r>
  <r>
    <n v="1150"/>
    <x v="3"/>
    <x v="0"/>
    <x v="16"/>
    <x v="3"/>
    <n v="42"/>
    <x v="42"/>
    <x v="0"/>
    <x v="17"/>
    <x v="1"/>
    <n v="3.3"/>
    <x v="1"/>
    <x v="5"/>
    <x v="0"/>
    <x v="0"/>
    <n v="40"/>
    <x v="0"/>
    <x v="2"/>
  </r>
  <r>
    <n v="1151"/>
    <x v="26"/>
    <x v="0"/>
    <x v="16"/>
    <x v="3"/>
    <n v="36"/>
    <x v="0"/>
    <x v="1"/>
    <x v="16"/>
    <x v="0"/>
    <n v="2.7"/>
    <x v="1"/>
    <x v="2"/>
    <x v="0"/>
    <x v="0"/>
    <n v="50"/>
    <x v="0"/>
    <x v="4"/>
  </r>
  <r>
    <n v="1152"/>
    <x v="38"/>
    <x v="0"/>
    <x v="0"/>
    <x v="0"/>
    <n v="86"/>
    <x v="31"/>
    <x v="2"/>
    <x v="0"/>
    <x v="1"/>
    <n v="4.2"/>
    <x v="1"/>
    <x v="0"/>
    <x v="0"/>
    <x v="0"/>
    <n v="24"/>
    <x v="2"/>
    <x v="1"/>
  </r>
  <r>
    <n v="1153"/>
    <x v="46"/>
    <x v="0"/>
    <x v="8"/>
    <x v="3"/>
    <n v="49"/>
    <x v="39"/>
    <x v="2"/>
    <x v="9"/>
    <x v="3"/>
    <n v="4"/>
    <x v="1"/>
    <x v="3"/>
    <x v="0"/>
    <x v="0"/>
    <n v="8"/>
    <x v="3"/>
    <x v="6"/>
  </r>
  <r>
    <n v="1154"/>
    <x v="7"/>
    <x v="0"/>
    <x v="5"/>
    <x v="0"/>
    <n v="41"/>
    <x v="37"/>
    <x v="2"/>
    <x v="6"/>
    <x v="2"/>
    <n v="4"/>
    <x v="1"/>
    <x v="1"/>
    <x v="0"/>
    <x v="0"/>
    <n v="6"/>
    <x v="4"/>
    <x v="3"/>
  </r>
  <r>
    <n v="1155"/>
    <x v="34"/>
    <x v="0"/>
    <x v="10"/>
    <x v="0"/>
    <n v="82"/>
    <x v="42"/>
    <x v="0"/>
    <x v="17"/>
    <x v="1"/>
    <n v="2.9"/>
    <x v="1"/>
    <x v="4"/>
    <x v="0"/>
    <x v="0"/>
    <n v="44"/>
    <x v="2"/>
    <x v="4"/>
  </r>
  <r>
    <n v="1156"/>
    <x v="29"/>
    <x v="0"/>
    <x v="17"/>
    <x v="0"/>
    <n v="53"/>
    <x v="30"/>
    <x v="1"/>
    <x v="16"/>
    <x v="3"/>
    <n v="2.6"/>
    <x v="1"/>
    <x v="0"/>
    <x v="0"/>
    <x v="0"/>
    <n v="47"/>
    <x v="3"/>
    <x v="3"/>
  </r>
  <r>
    <n v="1157"/>
    <x v="30"/>
    <x v="0"/>
    <x v="9"/>
    <x v="1"/>
    <n v="21"/>
    <x v="11"/>
    <x v="2"/>
    <x v="9"/>
    <x v="2"/>
    <n v="4.8"/>
    <x v="1"/>
    <x v="0"/>
    <x v="0"/>
    <x v="0"/>
    <n v="6"/>
    <x v="0"/>
    <x v="6"/>
  </r>
  <r>
    <n v="1158"/>
    <x v="43"/>
    <x v="0"/>
    <x v="22"/>
    <x v="3"/>
    <n v="66"/>
    <x v="33"/>
    <x v="2"/>
    <x v="4"/>
    <x v="3"/>
    <n v="4.4000000000000004"/>
    <x v="1"/>
    <x v="3"/>
    <x v="0"/>
    <x v="0"/>
    <n v="11"/>
    <x v="1"/>
    <x v="3"/>
  </r>
  <r>
    <n v="1159"/>
    <x v="28"/>
    <x v="0"/>
    <x v="22"/>
    <x v="3"/>
    <n v="89"/>
    <x v="22"/>
    <x v="0"/>
    <x v="20"/>
    <x v="2"/>
    <n v="4"/>
    <x v="1"/>
    <x v="4"/>
    <x v="0"/>
    <x v="0"/>
    <n v="41"/>
    <x v="4"/>
    <x v="2"/>
  </r>
  <r>
    <n v="1160"/>
    <x v="17"/>
    <x v="0"/>
    <x v="8"/>
    <x v="3"/>
    <n v="55"/>
    <x v="13"/>
    <x v="0"/>
    <x v="24"/>
    <x v="3"/>
    <n v="3.6"/>
    <x v="1"/>
    <x v="4"/>
    <x v="0"/>
    <x v="0"/>
    <n v="46"/>
    <x v="0"/>
    <x v="6"/>
  </r>
  <r>
    <n v="1161"/>
    <x v="43"/>
    <x v="0"/>
    <x v="18"/>
    <x v="3"/>
    <n v="42"/>
    <x v="25"/>
    <x v="1"/>
    <x v="24"/>
    <x v="2"/>
    <n v="3.2"/>
    <x v="1"/>
    <x v="2"/>
    <x v="0"/>
    <x v="0"/>
    <n v="9"/>
    <x v="0"/>
    <x v="4"/>
  </r>
  <r>
    <n v="1162"/>
    <x v="6"/>
    <x v="0"/>
    <x v="6"/>
    <x v="0"/>
    <n v="52"/>
    <x v="19"/>
    <x v="1"/>
    <x v="20"/>
    <x v="3"/>
    <n v="3.1"/>
    <x v="1"/>
    <x v="4"/>
    <x v="0"/>
    <x v="0"/>
    <n v="37"/>
    <x v="3"/>
    <x v="5"/>
  </r>
  <r>
    <n v="1163"/>
    <x v="36"/>
    <x v="0"/>
    <x v="3"/>
    <x v="1"/>
    <n v="92"/>
    <x v="17"/>
    <x v="2"/>
    <x v="24"/>
    <x v="0"/>
    <n v="4.2"/>
    <x v="1"/>
    <x v="0"/>
    <x v="0"/>
    <x v="0"/>
    <n v="13"/>
    <x v="3"/>
    <x v="1"/>
  </r>
  <r>
    <n v="1164"/>
    <x v="8"/>
    <x v="0"/>
    <x v="13"/>
    <x v="0"/>
    <n v="56"/>
    <x v="30"/>
    <x v="0"/>
    <x v="3"/>
    <x v="2"/>
    <n v="3"/>
    <x v="1"/>
    <x v="4"/>
    <x v="0"/>
    <x v="0"/>
    <n v="24"/>
    <x v="5"/>
    <x v="5"/>
  </r>
  <r>
    <n v="1165"/>
    <x v="33"/>
    <x v="0"/>
    <x v="10"/>
    <x v="0"/>
    <n v="96"/>
    <x v="6"/>
    <x v="2"/>
    <x v="14"/>
    <x v="0"/>
    <n v="4.2"/>
    <x v="1"/>
    <x v="3"/>
    <x v="0"/>
    <x v="0"/>
    <n v="47"/>
    <x v="3"/>
    <x v="3"/>
  </r>
  <r>
    <n v="1166"/>
    <x v="47"/>
    <x v="0"/>
    <x v="17"/>
    <x v="0"/>
    <n v="64"/>
    <x v="48"/>
    <x v="2"/>
    <x v="5"/>
    <x v="0"/>
    <n v="2.9"/>
    <x v="1"/>
    <x v="2"/>
    <x v="0"/>
    <x v="0"/>
    <n v="21"/>
    <x v="0"/>
    <x v="6"/>
  </r>
  <r>
    <n v="1167"/>
    <x v="39"/>
    <x v="0"/>
    <x v="10"/>
    <x v="0"/>
    <n v="48"/>
    <x v="39"/>
    <x v="1"/>
    <x v="12"/>
    <x v="0"/>
    <n v="3.7"/>
    <x v="1"/>
    <x v="5"/>
    <x v="0"/>
    <x v="0"/>
    <n v="22"/>
    <x v="0"/>
    <x v="0"/>
  </r>
  <r>
    <n v="1168"/>
    <x v="52"/>
    <x v="0"/>
    <x v="20"/>
    <x v="0"/>
    <n v="83"/>
    <x v="32"/>
    <x v="3"/>
    <x v="19"/>
    <x v="2"/>
    <n v="3.6"/>
    <x v="1"/>
    <x v="1"/>
    <x v="0"/>
    <x v="0"/>
    <n v="16"/>
    <x v="3"/>
    <x v="3"/>
  </r>
  <r>
    <n v="1169"/>
    <x v="33"/>
    <x v="0"/>
    <x v="18"/>
    <x v="3"/>
    <n v="91"/>
    <x v="16"/>
    <x v="0"/>
    <x v="10"/>
    <x v="2"/>
    <n v="3.6"/>
    <x v="1"/>
    <x v="3"/>
    <x v="0"/>
    <x v="0"/>
    <n v="37"/>
    <x v="5"/>
    <x v="0"/>
  </r>
  <r>
    <n v="1170"/>
    <x v="15"/>
    <x v="0"/>
    <x v="21"/>
    <x v="3"/>
    <n v="94"/>
    <x v="5"/>
    <x v="1"/>
    <x v="0"/>
    <x v="3"/>
    <n v="4.5"/>
    <x v="1"/>
    <x v="4"/>
    <x v="0"/>
    <x v="0"/>
    <n v="3"/>
    <x v="1"/>
    <x v="2"/>
  </r>
  <r>
    <n v="1171"/>
    <x v="9"/>
    <x v="0"/>
    <x v="11"/>
    <x v="0"/>
    <n v="62"/>
    <x v="26"/>
    <x v="1"/>
    <x v="16"/>
    <x v="1"/>
    <n v="3.2"/>
    <x v="1"/>
    <x v="0"/>
    <x v="0"/>
    <x v="0"/>
    <n v="33"/>
    <x v="1"/>
    <x v="4"/>
  </r>
  <r>
    <n v="1172"/>
    <x v="38"/>
    <x v="0"/>
    <x v="20"/>
    <x v="0"/>
    <n v="55"/>
    <x v="7"/>
    <x v="2"/>
    <x v="12"/>
    <x v="1"/>
    <n v="3.9"/>
    <x v="1"/>
    <x v="2"/>
    <x v="0"/>
    <x v="0"/>
    <n v="15"/>
    <x v="5"/>
    <x v="2"/>
  </r>
  <r>
    <n v="1173"/>
    <x v="35"/>
    <x v="0"/>
    <x v="7"/>
    <x v="2"/>
    <n v="68"/>
    <x v="4"/>
    <x v="0"/>
    <x v="15"/>
    <x v="1"/>
    <n v="4.5999999999999996"/>
    <x v="1"/>
    <x v="5"/>
    <x v="0"/>
    <x v="0"/>
    <n v="42"/>
    <x v="4"/>
    <x v="4"/>
  </r>
  <r>
    <n v="1174"/>
    <x v="42"/>
    <x v="0"/>
    <x v="16"/>
    <x v="3"/>
    <n v="76"/>
    <x v="45"/>
    <x v="2"/>
    <x v="21"/>
    <x v="0"/>
    <n v="2.5"/>
    <x v="1"/>
    <x v="0"/>
    <x v="0"/>
    <x v="0"/>
    <n v="42"/>
    <x v="1"/>
    <x v="4"/>
  </r>
  <r>
    <n v="1175"/>
    <x v="32"/>
    <x v="0"/>
    <x v="21"/>
    <x v="3"/>
    <n v="31"/>
    <x v="49"/>
    <x v="2"/>
    <x v="13"/>
    <x v="0"/>
    <n v="4.3"/>
    <x v="1"/>
    <x v="0"/>
    <x v="0"/>
    <x v="0"/>
    <n v="19"/>
    <x v="4"/>
    <x v="4"/>
  </r>
  <r>
    <n v="1176"/>
    <x v="25"/>
    <x v="0"/>
    <x v="22"/>
    <x v="3"/>
    <n v="81"/>
    <x v="32"/>
    <x v="2"/>
    <x v="19"/>
    <x v="1"/>
    <n v="4.0999999999999996"/>
    <x v="1"/>
    <x v="5"/>
    <x v="0"/>
    <x v="0"/>
    <n v="26"/>
    <x v="3"/>
    <x v="3"/>
  </r>
  <r>
    <n v="1177"/>
    <x v="24"/>
    <x v="0"/>
    <x v="10"/>
    <x v="0"/>
    <n v="83"/>
    <x v="4"/>
    <x v="2"/>
    <x v="16"/>
    <x v="0"/>
    <n v="4.5999999999999996"/>
    <x v="1"/>
    <x v="1"/>
    <x v="0"/>
    <x v="0"/>
    <n v="39"/>
    <x v="3"/>
    <x v="3"/>
  </r>
  <r>
    <n v="1178"/>
    <x v="22"/>
    <x v="0"/>
    <x v="11"/>
    <x v="0"/>
    <n v="21"/>
    <x v="44"/>
    <x v="2"/>
    <x v="13"/>
    <x v="1"/>
    <n v="4.8"/>
    <x v="1"/>
    <x v="3"/>
    <x v="0"/>
    <x v="0"/>
    <n v="24"/>
    <x v="5"/>
    <x v="5"/>
  </r>
  <r>
    <n v="1179"/>
    <x v="43"/>
    <x v="0"/>
    <x v="10"/>
    <x v="0"/>
    <n v="22"/>
    <x v="36"/>
    <x v="2"/>
    <x v="11"/>
    <x v="1"/>
    <n v="4.9000000000000004"/>
    <x v="1"/>
    <x v="0"/>
    <x v="0"/>
    <x v="0"/>
    <n v="23"/>
    <x v="5"/>
    <x v="2"/>
  </r>
  <r>
    <n v="1180"/>
    <x v="30"/>
    <x v="0"/>
    <x v="17"/>
    <x v="0"/>
    <n v="33"/>
    <x v="27"/>
    <x v="2"/>
    <x v="24"/>
    <x v="2"/>
    <n v="2.8"/>
    <x v="1"/>
    <x v="1"/>
    <x v="0"/>
    <x v="0"/>
    <n v="44"/>
    <x v="4"/>
    <x v="2"/>
  </r>
  <r>
    <n v="1181"/>
    <x v="51"/>
    <x v="0"/>
    <x v="11"/>
    <x v="0"/>
    <n v="23"/>
    <x v="4"/>
    <x v="1"/>
    <x v="19"/>
    <x v="1"/>
    <n v="4.9000000000000004"/>
    <x v="1"/>
    <x v="3"/>
    <x v="0"/>
    <x v="0"/>
    <n v="34"/>
    <x v="1"/>
    <x v="5"/>
  </r>
  <r>
    <n v="1182"/>
    <x v="12"/>
    <x v="0"/>
    <x v="6"/>
    <x v="0"/>
    <n v="96"/>
    <x v="14"/>
    <x v="0"/>
    <x v="11"/>
    <x v="2"/>
    <n v="3.5"/>
    <x v="1"/>
    <x v="1"/>
    <x v="0"/>
    <x v="0"/>
    <n v="43"/>
    <x v="4"/>
    <x v="3"/>
  </r>
  <r>
    <n v="1183"/>
    <x v="43"/>
    <x v="0"/>
    <x v="16"/>
    <x v="3"/>
    <n v="21"/>
    <x v="35"/>
    <x v="2"/>
    <x v="1"/>
    <x v="1"/>
    <n v="3.8"/>
    <x v="1"/>
    <x v="0"/>
    <x v="0"/>
    <x v="0"/>
    <n v="45"/>
    <x v="3"/>
    <x v="3"/>
  </r>
  <r>
    <n v="1184"/>
    <x v="51"/>
    <x v="0"/>
    <x v="13"/>
    <x v="0"/>
    <n v="39"/>
    <x v="7"/>
    <x v="2"/>
    <x v="22"/>
    <x v="1"/>
    <n v="4.5"/>
    <x v="1"/>
    <x v="4"/>
    <x v="0"/>
    <x v="0"/>
    <n v="4"/>
    <x v="2"/>
    <x v="1"/>
  </r>
  <r>
    <n v="1185"/>
    <x v="6"/>
    <x v="0"/>
    <x v="22"/>
    <x v="3"/>
    <n v="73"/>
    <x v="36"/>
    <x v="1"/>
    <x v="21"/>
    <x v="3"/>
    <n v="3.4"/>
    <x v="1"/>
    <x v="0"/>
    <x v="0"/>
    <x v="0"/>
    <n v="19"/>
    <x v="2"/>
    <x v="2"/>
  </r>
  <r>
    <n v="1186"/>
    <x v="36"/>
    <x v="0"/>
    <x v="2"/>
    <x v="0"/>
    <n v="64"/>
    <x v="1"/>
    <x v="2"/>
    <x v="23"/>
    <x v="1"/>
    <n v="3.9"/>
    <x v="1"/>
    <x v="3"/>
    <x v="0"/>
    <x v="0"/>
    <n v="29"/>
    <x v="2"/>
    <x v="5"/>
  </r>
  <r>
    <n v="1187"/>
    <x v="6"/>
    <x v="0"/>
    <x v="2"/>
    <x v="0"/>
    <n v="68"/>
    <x v="27"/>
    <x v="2"/>
    <x v="19"/>
    <x v="2"/>
    <n v="4.0999999999999996"/>
    <x v="1"/>
    <x v="4"/>
    <x v="0"/>
    <x v="0"/>
    <n v="27"/>
    <x v="2"/>
    <x v="2"/>
  </r>
  <r>
    <n v="1188"/>
    <x v="19"/>
    <x v="0"/>
    <x v="19"/>
    <x v="3"/>
    <n v="89"/>
    <x v="44"/>
    <x v="0"/>
    <x v="1"/>
    <x v="3"/>
    <n v="3"/>
    <x v="1"/>
    <x v="0"/>
    <x v="0"/>
    <x v="0"/>
    <n v="37"/>
    <x v="2"/>
    <x v="6"/>
  </r>
  <r>
    <n v="1189"/>
    <x v="33"/>
    <x v="0"/>
    <x v="0"/>
    <x v="0"/>
    <n v="29"/>
    <x v="16"/>
    <x v="2"/>
    <x v="23"/>
    <x v="2"/>
    <n v="3.3"/>
    <x v="1"/>
    <x v="2"/>
    <x v="0"/>
    <x v="0"/>
    <n v="11"/>
    <x v="2"/>
    <x v="1"/>
  </r>
  <r>
    <n v="1190"/>
    <x v="14"/>
    <x v="0"/>
    <x v="5"/>
    <x v="0"/>
    <n v="97"/>
    <x v="10"/>
    <x v="3"/>
    <x v="11"/>
    <x v="2"/>
    <n v="4.9000000000000004"/>
    <x v="1"/>
    <x v="1"/>
    <x v="0"/>
    <x v="0"/>
    <n v="28"/>
    <x v="5"/>
    <x v="2"/>
  </r>
  <r>
    <n v="1191"/>
    <x v="46"/>
    <x v="0"/>
    <x v="5"/>
    <x v="0"/>
    <n v="45"/>
    <x v="36"/>
    <x v="2"/>
    <x v="20"/>
    <x v="0"/>
    <n v="4.3"/>
    <x v="1"/>
    <x v="2"/>
    <x v="0"/>
    <x v="0"/>
    <n v="31"/>
    <x v="2"/>
    <x v="1"/>
  </r>
  <r>
    <n v="1192"/>
    <x v="50"/>
    <x v="0"/>
    <x v="17"/>
    <x v="0"/>
    <n v="70"/>
    <x v="27"/>
    <x v="0"/>
    <x v="4"/>
    <x v="0"/>
    <n v="4.0999999999999996"/>
    <x v="1"/>
    <x v="1"/>
    <x v="0"/>
    <x v="0"/>
    <n v="50"/>
    <x v="0"/>
    <x v="3"/>
  </r>
  <r>
    <n v="1193"/>
    <x v="34"/>
    <x v="0"/>
    <x v="7"/>
    <x v="2"/>
    <n v="56"/>
    <x v="20"/>
    <x v="2"/>
    <x v="2"/>
    <x v="2"/>
    <n v="4"/>
    <x v="1"/>
    <x v="4"/>
    <x v="0"/>
    <x v="0"/>
    <n v="42"/>
    <x v="0"/>
    <x v="3"/>
  </r>
  <r>
    <n v="1194"/>
    <x v="37"/>
    <x v="0"/>
    <x v="14"/>
    <x v="2"/>
    <n v="55"/>
    <x v="29"/>
    <x v="0"/>
    <x v="6"/>
    <x v="3"/>
    <n v="5"/>
    <x v="1"/>
    <x v="4"/>
    <x v="0"/>
    <x v="0"/>
    <n v="18"/>
    <x v="2"/>
    <x v="0"/>
  </r>
  <r>
    <n v="1195"/>
    <x v="2"/>
    <x v="0"/>
    <x v="15"/>
    <x v="0"/>
    <n v="46"/>
    <x v="14"/>
    <x v="1"/>
    <x v="11"/>
    <x v="0"/>
    <n v="3.1"/>
    <x v="1"/>
    <x v="4"/>
    <x v="0"/>
    <x v="0"/>
    <n v="6"/>
    <x v="2"/>
    <x v="0"/>
  </r>
  <r>
    <n v="1196"/>
    <x v="15"/>
    <x v="0"/>
    <x v="18"/>
    <x v="3"/>
    <n v="95"/>
    <x v="21"/>
    <x v="2"/>
    <x v="3"/>
    <x v="0"/>
    <n v="4"/>
    <x v="1"/>
    <x v="4"/>
    <x v="0"/>
    <x v="0"/>
    <n v="33"/>
    <x v="0"/>
    <x v="5"/>
  </r>
  <r>
    <n v="1197"/>
    <x v="11"/>
    <x v="0"/>
    <x v="22"/>
    <x v="3"/>
    <n v="88"/>
    <x v="25"/>
    <x v="2"/>
    <x v="1"/>
    <x v="0"/>
    <n v="3.2"/>
    <x v="1"/>
    <x v="4"/>
    <x v="0"/>
    <x v="0"/>
    <n v="13"/>
    <x v="4"/>
    <x v="4"/>
  </r>
  <r>
    <n v="1198"/>
    <x v="22"/>
    <x v="0"/>
    <x v="4"/>
    <x v="1"/>
    <n v="92"/>
    <x v="34"/>
    <x v="0"/>
    <x v="10"/>
    <x v="3"/>
    <n v="3.9"/>
    <x v="1"/>
    <x v="3"/>
    <x v="0"/>
    <x v="0"/>
    <n v="26"/>
    <x v="3"/>
    <x v="2"/>
  </r>
  <r>
    <n v="1199"/>
    <x v="37"/>
    <x v="0"/>
    <x v="20"/>
    <x v="0"/>
    <n v="49"/>
    <x v="32"/>
    <x v="2"/>
    <x v="18"/>
    <x v="2"/>
    <n v="3.9"/>
    <x v="1"/>
    <x v="4"/>
    <x v="0"/>
    <x v="0"/>
    <n v="17"/>
    <x v="1"/>
    <x v="2"/>
  </r>
  <r>
    <n v="1200"/>
    <x v="34"/>
    <x v="0"/>
    <x v="3"/>
    <x v="1"/>
    <n v="89"/>
    <x v="33"/>
    <x v="2"/>
    <x v="21"/>
    <x v="3"/>
    <n v="4.5"/>
    <x v="1"/>
    <x v="1"/>
    <x v="0"/>
    <x v="0"/>
    <n v="3"/>
    <x v="5"/>
    <x v="1"/>
  </r>
  <r>
    <n v="1201"/>
    <x v="7"/>
    <x v="0"/>
    <x v="7"/>
    <x v="2"/>
    <n v="22"/>
    <x v="39"/>
    <x v="3"/>
    <x v="13"/>
    <x v="0"/>
    <n v="4.4000000000000004"/>
    <x v="1"/>
    <x v="5"/>
    <x v="0"/>
    <x v="0"/>
    <n v="7"/>
    <x v="3"/>
    <x v="1"/>
  </r>
  <r>
    <n v="1202"/>
    <x v="7"/>
    <x v="0"/>
    <x v="9"/>
    <x v="1"/>
    <n v="61"/>
    <x v="26"/>
    <x v="3"/>
    <x v="13"/>
    <x v="2"/>
    <n v="3.1"/>
    <x v="1"/>
    <x v="4"/>
    <x v="0"/>
    <x v="0"/>
    <n v="46"/>
    <x v="0"/>
    <x v="0"/>
  </r>
  <r>
    <n v="1203"/>
    <x v="39"/>
    <x v="0"/>
    <x v="18"/>
    <x v="3"/>
    <n v="29"/>
    <x v="33"/>
    <x v="1"/>
    <x v="8"/>
    <x v="1"/>
    <n v="2.9"/>
    <x v="1"/>
    <x v="3"/>
    <x v="0"/>
    <x v="0"/>
    <n v="14"/>
    <x v="0"/>
    <x v="6"/>
  </r>
  <r>
    <n v="1204"/>
    <x v="37"/>
    <x v="0"/>
    <x v="4"/>
    <x v="1"/>
    <n v="82"/>
    <x v="46"/>
    <x v="2"/>
    <x v="20"/>
    <x v="0"/>
    <n v="3.7"/>
    <x v="1"/>
    <x v="1"/>
    <x v="0"/>
    <x v="0"/>
    <n v="23"/>
    <x v="4"/>
    <x v="2"/>
  </r>
  <r>
    <n v="1205"/>
    <x v="29"/>
    <x v="0"/>
    <x v="22"/>
    <x v="3"/>
    <n v="94"/>
    <x v="20"/>
    <x v="2"/>
    <x v="6"/>
    <x v="1"/>
    <n v="3.2"/>
    <x v="1"/>
    <x v="4"/>
    <x v="0"/>
    <x v="0"/>
    <n v="20"/>
    <x v="2"/>
    <x v="6"/>
  </r>
  <r>
    <n v="1206"/>
    <x v="16"/>
    <x v="0"/>
    <x v="8"/>
    <x v="3"/>
    <n v="99"/>
    <x v="18"/>
    <x v="2"/>
    <x v="8"/>
    <x v="1"/>
    <n v="3.5"/>
    <x v="1"/>
    <x v="3"/>
    <x v="0"/>
    <x v="0"/>
    <n v="38"/>
    <x v="4"/>
    <x v="0"/>
  </r>
  <r>
    <n v="1207"/>
    <x v="40"/>
    <x v="0"/>
    <x v="8"/>
    <x v="3"/>
    <n v="59"/>
    <x v="16"/>
    <x v="1"/>
    <x v="17"/>
    <x v="3"/>
    <n v="3"/>
    <x v="1"/>
    <x v="1"/>
    <x v="0"/>
    <x v="0"/>
    <n v="16"/>
    <x v="0"/>
    <x v="6"/>
  </r>
  <r>
    <n v="1208"/>
    <x v="46"/>
    <x v="0"/>
    <x v="23"/>
    <x v="1"/>
    <n v="90"/>
    <x v="47"/>
    <x v="2"/>
    <x v="3"/>
    <x v="2"/>
    <n v="4.0999999999999996"/>
    <x v="1"/>
    <x v="2"/>
    <x v="0"/>
    <x v="0"/>
    <n v="48"/>
    <x v="2"/>
    <x v="6"/>
  </r>
  <r>
    <n v="1209"/>
    <x v="30"/>
    <x v="0"/>
    <x v="23"/>
    <x v="1"/>
    <n v="100"/>
    <x v="48"/>
    <x v="1"/>
    <x v="16"/>
    <x v="0"/>
    <n v="2.9"/>
    <x v="1"/>
    <x v="4"/>
    <x v="0"/>
    <x v="0"/>
    <n v="8"/>
    <x v="5"/>
    <x v="2"/>
  </r>
  <r>
    <n v="1210"/>
    <x v="38"/>
    <x v="0"/>
    <x v="13"/>
    <x v="0"/>
    <n v="62"/>
    <x v="38"/>
    <x v="2"/>
    <x v="24"/>
    <x v="0"/>
    <n v="3.8"/>
    <x v="1"/>
    <x v="2"/>
    <x v="0"/>
    <x v="0"/>
    <n v="16"/>
    <x v="4"/>
    <x v="5"/>
  </r>
  <r>
    <n v="1211"/>
    <x v="50"/>
    <x v="0"/>
    <x v="12"/>
    <x v="3"/>
    <n v="78"/>
    <x v="9"/>
    <x v="2"/>
    <x v="8"/>
    <x v="3"/>
    <n v="4.0999999999999996"/>
    <x v="1"/>
    <x v="2"/>
    <x v="0"/>
    <x v="0"/>
    <n v="5"/>
    <x v="1"/>
    <x v="3"/>
  </r>
  <r>
    <n v="1212"/>
    <x v="51"/>
    <x v="0"/>
    <x v="15"/>
    <x v="0"/>
    <n v="94"/>
    <x v="19"/>
    <x v="2"/>
    <x v="14"/>
    <x v="1"/>
    <n v="4.5999999999999996"/>
    <x v="1"/>
    <x v="5"/>
    <x v="0"/>
    <x v="0"/>
    <n v="14"/>
    <x v="0"/>
    <x v="6"/>
  </r>
  <r>
    <n v="1213"/>
    <x v="45"/>
    <x v="0"/>
    <x v="9"/>
    <x v="1"/>
    <n v="74"/>
    <x v="38"/>
    <x v="2"/>
    <x v="22"/>
    <x v="2"/>
    <n v="2.5"/>
    <x v="1"/>
    <x v="1"/>
    <x v="0"/>
    <x v="0"/>
    <n v="18"/>
    <x v="2"/>
    <x v="1"/>
  </r>
  <r>
    <n v="1214"/>
    <x v="33"/>
    <x v="0"/>
    <x v="8"/>
    <x v="3"/>
    <n v="52"/>
    <x v="0"/>
    <x v="3"/>
    <x v="13"/>
    <x v="1"/>
    <n v="3.7"/>
    <x v="1"/>
    <x v="0"/>
    <x v="0"/>
    <x v="0"/>
    <n v="14"/>
    <x v="5"/>
    <x v="6"/>
  </r>
  <r>
    <n v="1215"/>
    <x v="11"/>
    <x v="0"/>
    <x v="14"/>
    <x v="2"/>
    <n v="81"/>
    <x v="34"/>
    <x v="2"/>
    <x v="24"/>
    <x v="3"/>
    <n v="3.8"/>
    <x v="1"/>
    <x v="1"/>
    <x v="0"/>
    <x v="0"/>
    <n v="5"/>
    <x v="1"/>
    <x v="6"/>
  </r>
  <r>
    <n v="1216"/>
    <x v="17"/>
    <x v="0"/>
    <x v="0"/>
    <x v="0"/>
    <n v="20"/>
    <x v="4"/>
    <x v="0"/>
    <x v="6"/>
    <x v="0"/>
    <n v="2.6"/>
    <x v="1"/>
    <x v="4"/>
    <x v="0"/>
    <x v="0"/>
    <n v="15"/>
    <x v="2"/>
    <x v="6"/>
  </r>
  <r>
    <n v="1217"/>
    <x v="46"/>
    <x v="0"/>
    <x v="13"/>
    <x v="0"/>
    <n v="32"/>
    <x v="40"/>
    <x v="3"/>
    <x v="12"/>
    <x v="2"/>
    <n v="3.7"/>
    <x v="1"/>
    <x v="1"/>
    <x v="0"/>
    <x v="0"/>
    <n v="3"/>
    <x v="0"/>
    <x v="6"/>
  </r>
  <r>
    <n v="1218"/>
    <x v="2"/>
    <x v="0"/>
    <x v="23"/>
    <x v="1"/>
    <n v="63"/>
    <x v="43"/>
    <x v="3"/>
    <x v="17"/>
    <x v="3"/>
    <n v="2.6"/>
    <x v="1"/>
    <x v="1"/>
    <x v="0"/>
    <x v="0"/>
    <n v="12"/>
    <x v="1"/>
    <x v="6"/>
  </r>
  <r>
    <n v="1219"/>
    <x v="0"/>
    <x v="0"/>
    <x v="23"/>
    <x v="1"/>
    <n v="79"/>
    <x v="38"/>
    <x v="2"/>
    <x v="17"/>
    <x v="1"/>
    <n v="3.1"/>
    <x v="1"/>
    <x v="5"/>
    <x v="0"/>
    <x v="0"/>
    <n v="43"/>
    <x v="1"/>
    <x v="6"/>
  </r>
  <r>
    <n v="1220"/>
    <x v="1"/>
    <x v="0"/>
    <x v="1"/>
    <x v="0"/>
    <n v="23"/>
    <x v="34"/>
    <x v="2"/>
    <x v="9"/>
    <x v="0"/>
    <n v="2.5"/>
    <x v="1"/>
    <x v="2"/>
    <x v="0"/>
    <x v="0"/>
    <n v="35"/>
    <x v="2"/>
    <x v="4"/>
  </r>
  <r>
    <n v="1221"/>
    <x v="29"/>
    <x v="0"/>
    <x v="24"/>
    <x v="3"/>
    <n v="64"/>
    <x v="0"/>
    <x v="2"/>
    <x v="14"/>
    <x v="0"/>
    <n v="4.9000000000000004"/>
    <x v="1"/>
    <x v="0"/>
    <x v="0"/>
    <x v="0"/>
    <n v="36"/>
    <x v="4"/>
    <x v="3"/>
  </r>
  <r>
    <n v="1222"/>
    <x v="20"/>
    <x v="0"/>
    <x v="20"/>
    <x v="0"/>
    <n v="69"/>
    <x v="44"/>
    <x v="2"/>
    <x v="16"/>
    <x v="0"/>
    <n v="4.5"/>
    <x v="1"/>
    <x v="3"/>
    <x v="0"/>
    <x v="0"/>
    <n v="3"/>
    <x v="1"/>
    <x v="3"/>
  </r>
  <r>
    <n v="1223"/>
    <x v="44"/>
    <x v="0"/>
    <x v="2"/>
    <x v="0"/>
    <n v="69"/>
    <x v="27"/>
    <x v="0"/>
    <x v="23"/>
    <x v="3"/>
    <n v="3.4"/>
    <x v="1"/>
    <x v="5"/>
    <x v="0"/>
    <x v="0"/>
    <n v="27"/>
    <x v="4"/>
    <x v="2"/>
  </r>
  <r>
    <n v="1224"/>
    <x v="28"/>
    <x v="0"/>
    <x v="13"/>
    <x v="0"/>
    <n v="24"/>
    <x v="23"/>
    <x v="0"/>
    <x v="16"/>
    <x v="0"/>
    <n v="3.9"/>
    <x v="1"/>
    <x v="1"/>
    <x v="0"/>
    <x v="0"/>
    <n v="21"/>
    <x v="4"/>
    <x v="1"/>
  </r>
  <r>
    <n v="1225"/>
    <x v="46"/>
    <x v="0"/>
    <x v="6"/>
    <x v="0"/>
    <n v="50"/>
    <x v="26"/>
    <x v="2"/>
    <x v="22"/>
    <x v="2"/>
    <n v="3.7"/>
    <x v="1"/>
    <x v="5"/>
    <x v="0"/>
    <x v="0"/>
    <n v="18"/>
    <x v="0"/>
    <x v="1"/>
  </r>
  <r>
    <n v="1226"/>
    <x v="48"/>
    <x v="0"/>
    <x v="24"/>
    <x v="3"/>
    <n v="97"/>
    <x v="17"/>
    <x v="1"/>
    <x v="2"/>
    <x v="3"/>
    <n v="2.6"/>
    <x v="1"/>
    <x v="1"/>
    <x v="0"/>
    <x v="0"/>
    <n v="16"/>
    <x v="5"/>
    <x v="1"/>
  </r>
  <r>
    <n v="1227"/>
    <x v="10"/>
    <x v="0"/>
    <x v="3"/>
    <x v="1"/>
    <n v="91"/>
    <x v="31"/>
    <x v="1"/>
    <x v="17"/>
    <x v="3"/>
    <n v="3.4"/>
    <x v="1"/>
    <x v="5"/>
    <x v="0"/>
    <x v="0"/>
    <n v="18"/>
    <x v="0"/>
    <x v="4"/>
  </r>
  <r>
    <n v="1228"/>
    <x v="7"/>
    <x v="0"/>
    <x v="0"/>
    <x v="0"/>
    <n v="37"/>
    <x v="26"/>
    <x v="0"/>
    <x v="22"/>
    <x v="1"/>
    <n v="4.9000000000000004"/>
    <x v="1"/>
    <x v="5"/>
    <x v="0"/>
    <x v="0"/>
    <n v="19"/>
    <x v="4"/>
    <x v="4"/>
  </r>
  <r>
    <n v="1229"/>
    <x v="0"/>
    <x v="0"/>
    <x v="14"/>
    <x v="2"/>
    <n v="55"/>
    <x v="27"/>
    <x v="1"/>
    <x v="22"/>
    <x v="0"/>
    <n v="3.9"/>
    <x v="1"/>
    <x v="0"/>
    <x v="0"/>
    <x v="0"/>
    <n v="1"/>
    <x v="1"/>
    <x v="2"/>
  </r>
  <r>
    <n v="1230"/>
    <x v="50"/>
    <x v="0"/>
    <x v="16"/>
    <x v="3"/>
    <n v="52"/>
    <x v="23"/>
    <x v="3"/>
    <x v="1"/>
    <x v="0"/>
    <n v="3.6"/>
    <x v="1"/>
    <x v="0"/>
    <x v="0"/>
    <x v="0"/>
    <n v="39"/>
    <x v="4"/>
    <x v="2"/>
  </r>
  <r>
    <n v="1231"/>
    <x v="15"/>
    <x v="0"/>
    <x v="19"/>
    <x v="3"/>
    <n v="80"/>
    <x v="26"/>
    <x v="0"/>
    <x v="18"/>
    <x v="1"/>
    <n v="4.5999999999999996"/>
    <x v="1"/>
    <x v="3"/>
    <x v="0"/>
    <x v="0"/>
    <n v="49"/>
    <x v="0"/>
    <x v="5"/>
  </r>
  <r>
    <n v="1232"/>
    <x v="17"/>
    <x v="0"/>
    <x v="20"/>
    <x v="0"/>
    <n v="79"/>
    <x v="38"/>
    <x v="2"/>
    <x v="9"/>
    <x v="1"/>
    <n v="4"/>
    <x v="1"/>
    <x v="4"/>
    <x v="0"/>
    <x v="0"/>
    <n v="43"/>
    <x v="2"/>
    <x v="0"/>
  </r>
  <r>
    <n v="1233"/>
    <x v="9"/>
    <x v="0"/>
    <x v="8"/>
    <x v="3"/>
    <n v="23"/>
    <x v="14"/>
    <x v="2"/>
    <x v="4"/>
    <x v="2"/>
    <n v="3.6"/>
    <x v="1"/>
    <x v="1"/>
    <x v="0"/>
    <x v="0"/>
    <n v="31"/>
    <x v="5"/>
    <x v="6"/>
  </r>
  <r>
    <n v="1234"/>
    <x v="5"/>
    <x v="0"/>
    <x v="13"/>
    <x v="0"/>
    <n v="73"/>
    <x v="40"/>
    <x v="0"/>
    <x v="19"/>
    <x v="0"/>
    <n v="3.5"/>
    <x v="1"/>
    <x v="2"/>
    <x v="0"/>
    <x v="0"/>
    <n v="40"/>
    <x v="0"/>
    <x v="6"/>
  </r>
  <r>
    <n v="1235"/>
    <x v="21"/>
    <x v="0"/>
    <x v="24"/>
    <x v="3"/>
    <n v="99"/>
    <x v="32"/>
    <x v="2"/>
    <x v="21"/>
    <x v="3"/>
    <n v="4.0999999999999996"/>
    <x v="1"/>
    <x v="5"/>
    <x v="0"/>
    <x v="0"/>
    <n v="2"/>
    <x v="4"/>
    <x v="4"/>
  </r>
  <r>
    <n v="1236"/>
    <x v="51"/>
    <x v="0"/>
    <x v="1"/>
    <x v="0"/>
    <n v="22"/>
    <x v="37"/>
    <x v="2"/>
    <x v="16"/>
    <x v="1"/>
    <n v="3"/>
    <x v="1"/>
    <x v="5"/>
    <x v="0"/>
    <x v="0"/>
    <n v="46"/>
    <x v="3"/>
    <x v="6"/>
  </r>
  <r>
    <n v="1237"/>
    <x v="32"/>
    <x v="0"/>
    <x v="19"/>
    <x v="3"/>
    <n v="68"/>
    <x v="35"/>
    <x v="2"/>
    <x v="3"/>
    <x v="2"/>
    <n v="4.4000000000000004"/>
    <x v="1"/>
    <x v="5"/>
    <x v="0"/>
    <x v="0"/>
    <n v="35"/>
    <x v="5"/>
    <x v="6"/>
  </r>
  <r>
    <n v="1238"/>
    <x v="15"/>
    <x v="0"/>
    <x v="10"/>
    <x v="0"/>
    <n v="92"/>
    <x v="49"/>
    <x v="1"/>
    <x v="4"/>
    <x v="1"/>
    <n v="4.4000000000000004"/>
    <x v="1"/>
    <x v="4"/>
    <x v="0"/>
    <x v="0"/>
    <n v="42"/>
    <x v="2"/>
    <x v="3"/>
  </r>
  <r>
    <n v="1239"/>
    <x v="0"/>
    <x v="0"/>
    <x v="13"/>
    <x v="0"/>
    <n v="77"/>
    <x v="5"/>
    <x v="2"/>
    <x v="10"/>
    <x v="0"/>
    <n v="3.7"/>
    <x v="1"/>
    <x v="0"/>
    <x v="0"/>
    <x v="0"/>
    <n v="3"/>
    <x v="0"/>
    <x v="0"/>
  </r>
  <r>
    <n v="1240"/>
    <x v="46"/>
    <x v="0"/>
    <x v="7"/>
    <x v="2"/>
    <n v="37"/>
    <x v="32"/>
    <x v="3"/>
    <x v="23"/>
    <x v="1"/>
    <n v="4.8"/>
    <x v="1"/>
    <x v="3"/>
    <x v="0"/>
    <x v="0"/>
    <n v="32"/>
    <x v="5"/>
    <x v="6"/>
  </r>
  <r>
    <n v="1241"/>
    <x v="38"/>
    <x v="0"/>
    <x v="18"/>
    <x v="3"/>
    <n v="79"/>
    <x v="32"/>
    <x v="0"/>
    <x v="3"/>
    <x v="0"/>
    <n v="2.9"/>
    <x v="1"/>
    <x v="5"/>
    <x v="0"/>
    <x v="0"/>
    <n v="48"/>
    <x v="5"/>
    <x v="2"/>
  </r>
  <r>
    <n v="1242"/>
    <x v="44"/>
    <x v="0"/>
    <x v="15"/>
    <x v="0"/>
    <n v="51"/>
    <x v="11"/>
    <x v="3"/>
    <x v="6"/>
    <x v="0"/>
    <n v="3.1"/>
    <x v="1"/>
    <x v="0"/>
    <x v="0"/>
    <x v="0"/>
    <n v="34"/>
    <x v="2"/>
    <x v="1"/>
  </r>
  <r>
    <n v="1243"/>
    <x v="19"/>
    <x v="0"/>
    <x v="20"/>
    <x v="0"/>
    <n v="27"/>
    <x v="22"/>
    <x v="2"/>
    <x v="12"/>
    <x v="2"/>
    <n v="4"/>
    <x v="1"/>
    <x v="2"/>
    <x v="0"/>
    <x v="0"/>
    <n v="15"/>
    <x v="4"/>
    <x v="3"/>
  </r>
  <r>
    <n v="1244"/>
    <x v="15"/>
    <x v="0"/>
    <x v="0"/>
    <x v="0"/>
    <n v="23"/>
    <x v="13"/>
    <x v="1"/>
    <x v="6"/>
    <x v="1"/>
    <n v="3"/>
    <x v="1"/>
    <x v="5"/>
    <x v="0"/>
    <x v="0"/>
    <n v="22"/>
    <x v="5"/>
    <x v="2"/>
  </r>
  <r>
    <n v="1245"/>
    <x v="27"/>
    <x v="0"/>
    <x v="20"/>
    <x v="0"/>
    <n v="76"/>
    <x v="27"/>
    <x v="1"/>
    <x v="5"/>
    <x v="2"/>
    <n v="3.9"/>
    <x v="1"/>
    <x v="4"/>
    <x v="0"/>
    <x v="0"/>
    <n v="2"/>
    <x v="1"/>
    <x v="5"/>
  </r>
  <r>
    <n v="1246"/>
    <x v="32"/>
    <x v="0"/>
    <x v="10"/>
    <x v="0"/>
    <n v="31"/>
    <x v="14"/>
    <x v="2"/>
    <x v="10"/>
    <x v="3"/>
    <n v="3.4"/>
    <x v="1"/>
    <x v="3"/>
    <x v="0"/>
    <x v="0"/>
    <n v="30"/>
    <x v="4"/>
    <x v="1"/>
  </r>
  <r>
    <n v="1247"/>
    <x v="7"/>
    <x v="0"/>
    <x v="15"/>
    <x v="0"/>
    <n v="60"/>
    <x v="7"/>
    <x v="2"/>
    <x v="4"/>
    <x v="0"/>
    <n v="2.7"/>
    <x v="1"/>
    <x v="3"/>
    <x v="0"/>
    <x v="0"/>
    <n v="27"/>
    <x v="1"/>
    <x v="5"/>
  </r>
  <r>
    <n v="1248"/>
    <x v="13"/>
    <x v="0"/>
    <x v="17"/>
    <x v="0"/>
    <n v="99"/>
    <x v="41"/>
    <x v="2"/>
    <x v="4"/>
    <x v="1"/>
    <n v="3.5"/>
    <x v="1"/>
    <x v="0"/>
    <x v="0"/>
    <x v="0"/>
    <n v="18"/>
    <x v="0"/>
    <x v="4"/>
  </r>
  <r>
    <n v="1249"/>
    <x v="46"/>
    <x v="0"/>
    <x v="19"/>
    <x v="3"/>
    <n v="37"/>
    <x v="48"/>
    <x v="3"/>
    <x v="16"/>
    <x v="0"/>
    <n v="3"/>
    <x v="1"/>
    <x v="1"/>
    <x v="0"/>
    <x v="0"/>
    <n v="8"/>
    <x v="2"/>
    <x v="2"/>
  </r>
  <r>
    <n v="1250"/>
    <x v="46"/>
    <x v="0"/>
    <x v="23"/>
    <x v="1"/>
    <n v="50"/>
    <x v="4"/>
    <x v="2"/>
    <x v="15"/>
    <x v="0"/>
    <n v="4.5"/>
    <x v="1"/>
    <x v="0"/>
    <x v="0"/>
    <x v="0"/>
    <n v="48"/>
    <x v="0"/>
    <x v="0"/>
  </r>
  <r>
    <n v="1251"/>
    <x v="16"/>
    <x v="0"/>
    <x v="2"/>
    <x v="0"/>
    <n v="26"/>
    <x v="13"/>
    <x v="3"/>
    <x v="7"/>
    <x v="0"/>
    <n v="4.0999999999999996"/>
    <x v="1"/>
    <x v="1"/>
    <x v="0"/>
    <x v="0"/>
    <n v="24"/>
    <x v="1"/>
    <x v="5"/>
  </r>
  <r>
    <n v="1252"/>
    <x v="19"/>
    <x v="0"/>
    <x v="6"/>
    <x v="0"/>
    <n v="86"/>
    <x v="27"/>
    <x v="3"/>
    <x v="20"/>
    <x v="1"/>
    <n v="5"/>
    <x v="1"/>
    <x v="2"/>
    <x v="0"/>
    <x v="0"/>
    <n v="43"/>
    <x v="2"/>
    <x v="5"/>
  </r>
  <r>
    <n v="1253"/>
    <x v="48"/>
    <x v="0"/>
    <x v="3"/>
    <x v="1"/>
    <n v="41"/>
    <x v="2"/>
    <x v="0"/>
    <x v="23"/>
    <x v="3"/>
    <n v="4"/>
    <x v="1"/>
    <x v="3"/>
    <x v="0"/>
    <x v="0"/>
    <n v="8"/>
    <x v="1"/>
    <x v="3"/>
  </r>
  <r>
    <n v="1254"/>
    <x v="31"/>
    <x v="0"/>
    <x v="3"/>
    <x v="1"/>
    <n v="23"/>
    <x v="6"/>
    <x v="3"/>
    <x v="16"/>
    <x v="0"/>
    <n v="4.9000000000000004"/>
    <x v="1"/>
    <x v="0"/>
    <x v="0"/>
    <x v="0"/>
    <n v="49"/>
    <x v="3"/>
    <x v="2"/>
  </r>
  <r>
    <n v="1255"/>
    <x v="22"/>
    <x v="0"/>
    <x v="4"/>
    <x v="1"/>
    <n v="56"/>
    <x v="18"/>
    <x v="3"/>
    <x v="13"/>
    <x v="1"/>
    <n v="3.3"/>
    <x v="1"/>
    <x v="4"/>
    <x v="0"/>
    <x v="0"/>
    <n v="2"/>
    <x v="2"/>
    <x v="4"/>
  </r>
  <r>
    <n v="1256"/>
    <x v="11"/>
    <x v="0"/>
    <x v="19"/>
    <x v="3"/>
    <n v="68"/>
    <x v="27"/>
    <x v="2"/>
    <x v="15"/>
    <x v="3"/>
    <n v="4.0999999999999996"/>
    <x v="1"/>
    <x v="3"/>
    <x v="0"/>
    <x v="0"/>
    <n v="38"/>
    <x v="1"/>
    <x v="0"/>
  </r>
  <r>
    <n v="1257"/>
    <x v="4"/>
    <x v="0"/>
    <x v="7"/>
    <x v="2"/>
    <n v="48"/>
    <x v="8"/>
    <x v="1"/>
    <x v="8"/>
    <x v="0"/>
    <n v="3.6"/>
    <x v="1"/>
    <x v="0"/>
    <x v="0"/>
    <x v="0"/>
    <n v="4"/>
    <x v="1"/>
    <x v="0"/>
  </r>
  <r>
    <n v="1258"/>
    <x v="33"/>
    <x v="0"/>
    <x v="10"/>
    <x v="0"/>
    <n v="67"/>
    <x v="46"/>
    <x v="0"/>
    <x v="9"/>
    <x v="1"/>
    <n v="3"/>
    <x v="1"/>
    <x v="1"/>
    <x v="0"/>
    <x v="0"/>
    <n v="31"/>
    <x v="1"/>
    <x v="6"/>
  </r>
  <r>
    <n v="1259"/>
    <x v="36"/>
    <x v="0"/>
    <x v="23"/>
    <x v="1"/>
    <n v="87"/>
    <x v="31"/>
    <x v="3"/>
    <x v="9"/>
    <x v="1"/>
    <n v="4.0999999999999996"/>
    <x v="1"/>
    <x v="4"/>
    <x v="0"/>
    <x v="0"/>
    <n v="34"/>
    <x v="5"/>
    <x v="6"/>
  </r>
  <r>
    <n v="1260"/>
    <x v="33"/>
    <x v="0"/>
    <x v="11"/>
    <x v="0"/>
    <n v="64"/>
    <x v="46"/>
    <x v="2"/>
    <x v="2"/>
    <x v="3"/>
    <n v="3.9"/>
    <x v="1"/>
    <x v="3"/>
    <x v="0"/>
    <x v="0"/>
    <n v="45"/>
    <x v="2"/>
    <x v="5"/>
  </r>
  <r>
    <n v="1261"/>
    <x v="6"/>
    <x v="0"/>
    <x v="5"/>
    <x v="0"/>
    <n v="93"/>
    <x v="41"/>
    <x v="3"/>
    <x v="14"/>
    <x v="1"/>
    <n v="4.0999999999999996"/>
    <x v="1"/>
    <x v="5"/>
    <x v="0"/>
    <x v="0"/>
    <n v="30"/>
    <x v="5"/>
    <x v="3"/>
  </r>
  <r>
    <n v="1262"/>
    <x v="30"/>
    <x v="0"/>
    <x v="5"/>
    <x v="0"/>
    <n v="29"/>
    <x v="39"/>
    <x v="0"/>
    <x v="1"/>
    <x v="2"/>
    <n v="2.8"/>
    <x v="1"/>
    <x v="2"/>
    <x v="0"/>
    <x v="0"/>
    <n v="2"/>
    <x v="2"/>
    <x v="0"/>
  </r>
  <r>
    <n v="1263"/>
    <x v="26"/>
    <x v="0"/>
    <x v="23"/>
    <x v="1"/>
    <n v="62"/>
    <x v="30"/>
    <x v="0"/>
    <x v="18"/>
    <x v="0"/>
    <n v="4.8"/>
    <x v="1"/>
    <x v="5"/>
    <x v="0"/>
    <x v="0"/>
    <n v="44"/>
    <x v="0"/>
    <x v="5"/>
  </r>
  <r>
    <n v="1264"/>
    <x v="38"/>
    <x v="0"/>
    <x v="15"/>
    <x v="0"/>
    <n v="70"/>
    <x v="12"/>
    <x v="0"/>
    <x v="18"/>
    <x v="0"/>
    <n v="4.5999999999999996"/>
    <x v="1"/>
    <x v="4"/>
    <x v="0"/>
    <x v="0"/>
    <n v="1"/>
    <x v="2"/>
    <x v="4"/>
  </r>
  <r>
    <n v="1265"/>
    <x v="16"/>
    <x v="0"/>
    <x v="1"/>
    <x v="0"/>
    <n v="92"/>
    <x v="34"/>
    <x v="1"/>
    <x v="24"/>
    <x v="0"/>
    <n v="2.5"/>
    <x v="1"/>
    <x v="2"/>
    <x v="0"/>
    <x v="0"/>
    <n v="1"/>
    <x v="0"/>
    <x v="4"/>
  </r>
  <r>
    <n v="1266"/>
    <x v="45"/>
    <x v="0"/>
    <x v="5"/>
    <x v="0"/>
    <n v="79"/>
    <x v="7"/>
    <x v="2"/>
    <x v="12"/>
    <x v="1"/>
    <n v="2.7"/>
    <x v="1"/>
    <x v="2"/>
    <x v="0"/>
    <x v="0"/>
    <n v="27"/>
    <x v="4"/>
    <x v="1"/>
  </r>
  <r>
    <n v="1267"/>
    <x v="30"/>
    <x v="0"/>
    <x v="0"/>
    <x v="0"/>
    <n v="31"/>
    <x v="25"/>
    <x v="2"/>
    <x v="15"/>
    <x v="3"/>
    <n v="4"/>
    <x v="1"/>
    <x v="3"/>
    <x v="0"/>
    <x v="0"/>
    <n v="14"/>
    <x v="5"/>
    <x v="6"/>
  </r>
  <r>
    <n v="1268"/>
    <x v="36"/>
    <x v="0"/>
    <x v="17"/>
    <x v="0"/>
    <n v="83"/>
    <x v="4"/>
    <x v="1"/>
    <x v="0"/>
    <x v="1"/>
    <n v="2.7"/>
    <x v="1"/>
    <x v="3"/>
    <x v="0"/>
    <x v="0"/>
    <n v="41"/>
    <x v="1"/>
    <x v="1"/>
  </r>
  <r>
    <n v="1269"/>
    <x v="51"/>
    <x v="0"/>
    <x v="14"/>
    <x v="2"/>
    <n v="88"/>
    <x v="37"/>
    <x v="3"/>
    <x v="4"/>
    <x v="0"/>
    <n v="2.9"/>
    <x v="1"/>
    <x v="2"/>
    <x v="0"/>
    <x v="0"/>
    <n v="25"/>
    <x v="5"/>
    <x v="4"/>
  </r>
  <r>
    <n v="1270"/>
    <x v="49"/>
    <x v="0"/>
    <x v="16"/>
    <x v="3"/>
    <n v="53"/>
    <x v="34"/>
    <x v="2"/>
    <x v="12"/>
    <x v="1"/>
    <n v="3"/>
    <x v="1"/>
    <x v="3"/>
    <x v="0"/>
    <x v="0"/>
    <n v="47"/>
    <x v="3"/>
    <x v="3"/>
  </r>
  <r>
    <n v="1271"/>
    <x v="29"/>
    <x v="0"/>
    <x v="15"/>
    <x v="0"/>
    <n v="98"/>
    <x v="8"/>
    <x v="2"/>
    <x v="14"/>
    <x v="3"/>
    <n v="3.3"/>
    <x v="1"/>
    <x v="3"/>
    <x v="0"/>
    <x v="0"/>
    <n v="20"/>
    <x v="1"/>
    <x v="2"/>
  </r>
  <r>
    <n v="1272"/>
    <x v="27"/>
    <x v="0"/>
    <x v="16"/>
    <x v="3"/>
    <n v="57"/>
    <x v="0"/>
    <x v="1"/>
    <x v="0"/>
    <x v="1"/>
    <n v="4.3"/>
    <x v="1"/>
    <x v="5"/>
    <x v="0"/>
    <x v="0"/>
    <n v="42"/>
    <x v="3"/>
    <x v="2"/>
  </r>
  <r>
    <n v="1273"/>
    <x v="25"/>
    <x v="0"/>
    <x v="3"/>
    <x v="1"/>
    <n v="80"/>
    <x v="48"/>
    <x v="2"/>
    <x v="20"/>
    <x v="0"/>
    <n v="4.4000000000000004"/>
    <x v="1"/>
    <x v="0"/>
    <x v="0"/>
    <x v="0"/>
    <n v="16"/>
    <x v="4"/>
    <x v="5"/>
  </r>
  <r>
    <n v="1274"/>
    <x v="38"/>
    <x v="0"/>
    <x v="2"/>
    <x v="0"/>
    <n v="29"/>
    <x v="16"/>
    <x v="0"/>
    <x v="5"/>
    <x v="1"/>
    <n v="4.0999999999999996"/>
    <x v="1"/>
    <x v="2"/>
    <x v="0"/>
    <x v="0"/>
    <n v="32"/>
    <x v="2"/>
    <x v="6"/>
  </r>
  <r>
    <n v="1275"/>
    <x v="22"/>
    <x v="0"/>
    <x v="19"/>
    <x v="3"/>
    <n v="73"/>
    <x v="9"/>
    <x v="2"/>
    <x v="8"/>
    <x v="1"/>
    <n v="3.1"/>
    <x v="1"/>
    <x v="4"/>
    <x v="0"/>
    <x v="0"/>
    <n v="37"/>
    <x v="3"/>
    <x v="3"/>
  </r>
  <r>
    <n v="1276"/>
    <x v="0"/>
    <x v="0"/>
    <x v="1"/>
    <x v="0"/>
    <n v="32"/>
    <x v="10"/>
    <x v="1"/>
    <x v="2"/>
    <x v="3"/>
    <n v="4.5"/>
    <x v="1"/>
    <x v="3"/>
    <x v="0"/>
    <x v="0"/>
    <n v="1"/>
    <x v="3"/>
    <x v="5"/>
  </r>
  <r>
    <n v="1277"/>
    <x v="47"/>
    <x v="0"/>
    <x v="23"/>
    <x v="1"/>
    <n v="68"/>
    <x v="5"/>
    <x v="0"/>
    <x v="2"/>
    <x v="1"/>
    <n v="4.8"/>
    <x v="1"/>
    <x v="2"/>
    <x v="0"/>
    <x v="0"/>
    <n v="37"/>
    <x v="4"/>
    <x v="1"/>
  </r>
  <r>
    <n v="1278"/>
    <x v="1"/>
    <x v="0"/>
    <x v="0"/>
    <x v="0"/>
    <n v="97"/>
    <x v="3"/>
    <x v="0"/>
    <x v="14"/>
    <x v="1"/>
    <n v="5"/>
    <x v="1"/>
    <x v="0"/>
    <x v="0"/>
    <x v="0"/>
    <n v="5"/>
    <x v="0"/>
    <x v="3"/>
  </r>
  <r>
    <n v="1279"/>
    <x v="48"/>
    <x v="0"/>
    <x v="6"/>
    <x v="0"/>
    <n v="98"/>
    <x v="40"/>
    <x v="2"/>
    <x v="10"/>
    <x v="3"/>
    <n v="2.8"/>
    <x v="1"/>
    <x v="2"/>
    <x v="0"/>
    <x v="0"/>
    <n v="31"/>
    <x v="0"/>
    <x v="0"/>
  </r>
  <r>
    <n v="1280"/>
    <x v="6"/>
    <x v="0"/>
    <x v="15"/>
    <x v="0"/>
    <n v="56"/>
    <x v="33"/>
    <x v="0"/>
    <x v="4"/>
    <x v="3"/>
    <n v="3.7"/>
    <x v="1"/>
    <x v="0"/>
    <x v="0"/>
    <x v="0"/>
    <n v="18"/>
    <x v="5"/>
    <x v="2"/>
  </r>
  <r>
    <n v="1281"/>
    <x v="11"/>
    <x v="0"/>
    <x v="13"/>
    <x v="0"/>
    <n v="78"/>
    <x v="42"/>
    <x v="0"/>
    <x v="3"/>
    <x v="0"/>
    <n v="4.4000000000000004"/>
    <x v="1"/>
    <x v="4"/>
    <x v="0"/>
    <x v="0"/>
    <n v="39"/>
    <x v="0"/>
    <x v="6"/>
  </r>
  <r>
    <n v="1282"/>
    <x v="26"/>
    <x v="0"/>
    <x v="22"/>
    <x v="3"/>
    <n v="81"/>
    <x v="32"/>
    <x v="2"/>
    <x v="8"/>
    <x v="1"/>
    <n v="4.5"/>
    <x v="1"/>
    <x v="5"/>
    <x v="0"/>
    <x v="0"/>
    <n v="8"/>
    <x v="0"/>
    <x v="4"/>
  </r>
  <r>
    <n v="1283"/>
    <x v="41"/>
    <x v="0"/>
    <x v="5"/>
    <x v="0"/>
    <n v="68"/>
    <x v="13"/>
    <x v="0"/>
    <x v="10"/>
    <x v="0"/>
    <n v="3"/>
    <x v="1"/>
    <x v="1"/>
    <x v="0"/>
    <x v="0"/>
    <n v="20"/>
    <x v="0"/>
    <x v="5"/>
  </r>
  <r>
    <n v="1284"/>
    <x v="28"/>
    <x v="0"/>
    <x v="5"/>
    <x v="0"/>
    <n v="94"/>
    <x v="4"/>
    <x v="2"/>
    <x v="10"/>
    <x v="0"/>
    <n v="3.9"/>
    <x v="1"/>
    <x v="4"/>
    <x v="0"/>
    <x v="0"/>
    <n v="23"/>
    <x v="5"/>
    <x v="6"/>
  </r>
  <r>
    <n v="1285"/>
    <x v="13"/>
    <x v="0"/>
    <x v="10"/>
    <x v="0"/>
    <n v="93"/>
    <x v="10"/>
    <x v="2"/>
    <x v="13"/>
    <x v="1"/>
    <n v="3.9"/>
    <x v="1"/>
    <x v="0"/>
    <x v="0"/>
    <x v="0"/>
    <n v="38"/>
    <x v="3"/>
    <x v="0"/>
  </r>
  <r>
    <n v="1286"/>
    <x v="14"/>
    <x v="0"/>
    <x v="24"/>
    <x v="3"/>
    <n v="99"/>
    <x v="17"/>
    <x v="2"/>
    <x v="4"/>
    <x v="3"/>
    <n v="3.5"/>
    <x v="1"/>
    <x v="2"/>
    <x v="0"/>
    <x v="0"/>
    <n v="45"/>
    <x v="4"/>
    <x v="0"/>
  </r>
  <r>
    <n v="1287"/>
    <x v="37"/>
    <x v="0"/>
    <x v="24"/>
    <x v="3"/>
    <n v="49"/>
    <x v="8"/>
    <x v="0"/>
    <x v="22"/>
    <x v="0"/>
    <n v="4.9000000000000004"/>
    <x v="1"/>
    <x v="2"/>
    <x v="0"/>
    <x v="0"/>
    <n v="44"/>
    <x v="5"/>
    <x v="0"/>
  </r>
  <r>
    <n v="1288"/>
    <x v="41"/>
    <x v="0"/>
    <x v="2"/>
    <x v="0"/>
    <n v="28"/>
    <x v="40"/>
    <x v="3"/>
    <x v="24"/>
    <x v="0"/>
    <n v="3.4"/>
    <x v="1"/>
    <x v="3"/>
    <x v="0"/>
    <x v="0"/>
    <n v="20"/>
    <x v="3"/>
    <x v="5"/>
  </r>
  <r>
    <n v="1289"/>
    <x v="17"/>
    <x v="0"/>
    <x v="22"/>
    <x v="3"/>
    <n v="93"/>
    <x v="45"/>
    <x v="3"/>
    <x v="4"/>
    <x v="0"/>
    <n v="4.0999999999999996"/>
    <x v="1"/>
    <x v="3"/>
    <x v="0"/>
    <x v="0"/>
    <n v="34"/>
    <x v="3"/>
    <x v="4"/>
  </r>
  <r>
    <n v="1290"/>
    <x v="25"/>
    <x v="0"/>
    <x v="14"/>
    <x v="2"/>
    <n v="24"/>
    <x v="13"/>
    <x v="2"/>
    <x v="16"/>
    <x v="3"/>
    <n v="2.9"/>
    <x v="1"/>
    <x v="2"/>
    <x v="0"/>
    <x v="0"/>
    <n v="10"/>
    <x v="3"/>
    <x v="1"/>
  </r>
  <r>
    <n v="1291"/>
    <x v="29"/>
    <x v="0"/>
    <x v="11"/>
    <x v="0"/>
    <n v="35"/>
    <x v="33"/>
    <x v="2"/>
    <x v="21"/>
    <x v="1"/>
    <n v="3.4"/>
    <x v="1"/>
    <x v="1"/>
    <x v="0"/>
    <x v="0"/>
    <n v="3"/>
    <x v="3"/>
    <x v="2"/>
  </r>
  <r>
    <n v="1292"/>
    <x v="28"/>
    <x v="0"/>
    <x v="3"/>
    <x v="1"/>
    <n v="68"/>
    <x v="45"/>
    <x v="1"/>
    <x v="19"/>
    <x v="1"/>
    <n v="3.2"/>
    <x v="1"/>
    <x v="4"/>
    <x v="0"/>
    <x v="0"/>
    <n v="23"/>
    <x v="5"/>
    <x v="0"/>
  </r>
  <r>
    <n v="1293"/>
    <x v="8"/>
    <x v="0"/>
    <x v="22"/>
    <x v="3"/>
    <n v="61"/>
    <x v="0"/>
    <x v="2"/>
    <x v="1"/>
    <x v="2"/>
    <n v="3.9"/>
    <x v="1"/>
    <x v="1"/>
    <x v="0"/>
    <x v="0"/>
    <n v="42"/>
    <x v="4"/>
    <x v="2"/>
  </r>
  <r>
    <n v="1294"/>
    <x v="51"/>
    <x v="0"/>
    <x v="1"/>
    <x v="0"/>
    <n v="74"/>
    <x v="20"/>
    <x v="3"/>
    <x v="22"/>
    <x v="3"/>
    <n v="4.0999999999999996"/>
    <x v="1"/>
    <x v="3"/>
    <x v="0"/>
    <x v="0"/>
    <n v="30"/>
    <x v="5"/>
    <x v="2"/>
  </r>
  <r>
    <n v="1295"/>
    <x v="7"/>
    <x v="0"/>
    <x v="5"/>
    <x v="0"/>
    <n v="64"/>
    <x v="21"/>
    <x v="2"/>
    <x v="5"/>
    <x v="2"/>
    <n v="4.5"/>
    <x v="1"/>
    <x v="3"/>
    <x v="0"/>
    <x v="0"/>
    <n v="21"/>
    <x v="1"/>
    <x v="6"/>
  </r>
  <r>
    <n v="1296"/>
    <x v="11"/>
    <x v="0"/>
    <x v="4"/>
    <x v="1"/>
    <n v="60"/>
    <x v="35"/>
    <x v="2"/>
    <x v="8"/>
    <x v="3"/>
    <n v="2.8"/>
    <x v="1"/>
    <x v="3"/>
    <x v="0"/>
    <x v="0"/>
    <n v="50"/>
    <x v="3"/>
    <x v="1"/>
  </r>
  <r>
    <n v="1297"/>
    <x v="39"/>
    <x v="0"/>
    <x v="2"/>
    <x v="0"/>
    <n v="29"/>
    <x v="45"/>
    <x v="1"/>
    <x v="11"/>
    <x v="1"/>
    <n v="2.8"/>
    <x v="1"/>
    <x v="0"/>
    <x v="0"/>
    <x v="0"/>
    <n v="16"/>
    <x v="1"/>
    <x v="4"/>
  </r>
  <r>
    <n v="1298"/>
    <x v="42"/>
    <x v="0"/>
    <x v="3"/>
    <x v="1"/>
    <n v="85"/>
    <x v="32"/>
    <x v="2"/>
    <x v="5"/>
    <x v="2"/>
    <n v="4.5999999999999996"/>
    <x v="1"/>
    <x v="3"/>
    <x v="0"/>
    <x v="0"/>
    <n v="32"/>
    <x v="0"/>
    <x v="2"/>
  </r>
  <r>
    <n v="1299"/>
    <x v="26"/>
    <x v="0"/>
    <x v="13"/>
    <x v="0"/>
    <n v="81"/>
    <x v="27"/>
    <x v="1"/>
    <x v="21"/>
    <x v="2"/>
    <n v="3"/>
    <x v="1"/>
    <x v="1"/>
    <x v="0"/>
    <x v="0"/>
    <n v="14"/>
    <x v="4"/>
    <x v="0"/>
  </r>
  <r>
    <n v="1300"/>
    <x v="26"/>
    <x v="0"/>
    <x v="22"/>
    <x v="3"/>
    <n v="23"/>
    <x v="7"/>
    <x v="0"/>
    <x v="11"/>
    <x v="3"/>
    <n v="3.6"/>
    <x v="1"/>
    <x v="4"/>
    <x v="0"/>
    <x v="0"/>
    <n v="42"/>
    <x v="0"/>
    <x v="4"/>
  </r>
  <r>
    <n v="1301"/>
    <x v="29"/>
    <x v="0"/>
    <x v="17"/>
    <x v="0"/>
    <n v="100"/>
    <x v="8"/>
    <x v="2"/>
    <x v="4"/>
    <x v="1"/>
    <n v="4.5"/>
    <x v="1"/>
    <x v="2"/>
    <x v="0"/>
    <x v="0"/>
    <n v="47"/>
    <x v="2"/>
    <x v="6"/>
  </r>
  <r>
    <n v="1302"/>
    <x v="32"/>
    <x v="0"/>
    <x v="5"/>
    <x v="0"/>
    <n v="54"/>
    <x v="1"/>
    <x v="2"/>
    <x v="20"/>
    <x v="3"/>
    <n v="5"/>
    <x v="1"/>
    <x v="0"/>
    <x v="0"/>
    <x v="0"/>
    <n v="21"/>
    <x v="5"/>
    <x v="1"/>
  </r>
  <r>
    <n v="1303"/>
    <x v="51"/>
    <x v="0"/>
    <x v="4"/>
    <x v="1"/>
    <n v="25"/>
    <x v="37"/>
    <x v="2"/>
    <x v="9"/>
    <x v="3"/>
    <n v="2.9"/>
    <x v="1"/>
    <x v="2"/>
    <x v="0"/>
    <x v="0"/>
    <n v="37"/>
    <x v="2"/>
    <x v="5"/>
  </r>
  <r>
    <n v="1304"/>
    <x v="50"/>
    <x v="0"/>
    <x v="0"/>
    <x v="0"/>
    <n v="32"/>
    <x v="14"/>
    <x v="0"/>
    <x v="5"/>
    <x v="2"/>
    <n v="3.1"/>
    <x v="1"/>
    <x v="2"/>
    <x v="0"/>
    <x v="0"/>
    <n v="10"/>
    <x v="2"/>
    <x v="2"/>
  </r>
  <r>
    <n v="1305"/>
    <x v="14"/>
    <x v="0"/>
    <x v="21"/>
    <x v="3"/>
    <n v="63"/>
    <x v="6"/>
    <x v="1"/>
    <x v="20"/>
    <x v="1"/>
    <n v="4"/>
    <x v="1"/>
    <x v="4"/>
    <x v="0"/>
    <x v="0"/>
    <n v="18"/>
    <x v="3"/>
    <x v="6"/>
  </r>
  <r>
    <n v="1306"/>
    <x v="18"/>
    <x v="0"/>
    <x v="13"/>
    <x v="0"/>
    <n v="56"/>
    <x v="16"/>
    <x v="3"/>
    <x v="15"/>
    <x v="1"/>
    <n v="4.5"/>
    <x v="1"/>
    <x v="0"/>
    <x v="0"/>
    <x v="0"/>
    <n v="2"/>
    <x v="3"/>
    <x v="6"/>
  </r>
  <r>
    <n v="1307"/>
    <x v="22"/>
    <x v="0"/>
    <x v="1"/>
    <x v="0"/>
    <n v="33"/>
    <x v="29"/>
    <x v="0"/>
    <x v="18"/>
    <x v="0"/>
    <n v="4.5"/>
    <x v="1"/>
    <x v="2"/>
    <x v="0"/>
    <x v="0"/>
    <n v="40"/>
    <x v="3"/>
    <x v="2"/>
  </r>
  <r>
    <n v="1308"/>
    <x v="51"/>
    <x v="0"/>
    <x v="7"/>
    <x v="2"/>
    <n v="32"/>
    <x v="9"/>
    <x v="0"/>
    <x v="13"/>
    <x v="2"/>
    <n v="3.1"/>
    <x v="1"/>
    <x v="0"/>
    <x v="0"/>
    <x v="0"/>
    <n v="43"/>
    <x v="3"/>
    <x v="2"/>
  </r>
  <r>
    <n v="1309"/>
    <x v="35"/>
    <x v="0"/>
    <x v="10"/>
    <x v="0"/>
    <n v="38"/>
    <x v="3"/>
    <x v="0"/>
    <x v="16"/>
    <x v="2"/>
    <n v="4.4000000000000004"/>
    <x v="1"/>
    <x v="2"/>
    <x v="0"/>
    <x v="0"/>
    <n v="14"/>
    <x v="2"/>
    <x v="6"/>
  </r>
  <r>
    <n v="1310"/>
    <x v="45"/>
    <x v="0"/>
    <x v="0"/>
    <x v="0"/>
    <n v="21"/>
    <x v="11"/>
    <x v="0"/>
    <x v="12"/>
    <x v="2"/>
    <n v="4.7"/>
    <x v="1"/>
    <x v="5"/>
    <x v="0"/>
    <x v="0"/>
    <n v="41"/>
    <x v="1"/>
    <x v="3"/>
  </r>
  <r>
    <n v="1311"/>
    <x v="49"/>
    <x v="0"/>
    <x v="15"/>
    <x v="0"/>
    <n v="59"/>
    <x v="36"/>
    <x v="0"/>
    <x v="18"/>
    <x v="0"/>
    <n v="3.1"/>
    <x v="1"/>
    <x v="5"/>
    <x v="0"/>
    <x v="0"/>
    <n v="38"/>
    <x v="2"/>
    <x v="6"/>
  </r>
  <r>
    <n v="1312"/>
    <x v="45"/>
    <x v="0"/>
    <x v="9"/>
    <x v="1"/>
    <n v="87"/>
    <x v="30"/>
    <x v="2"/>
    <x v="1"/>
    <x v="3"/>
    <n v="4.2"/>
    <x v="1"/>
    <x v="0"/>
    <x v="0"/>
    <x v="0"/>
    <n v="12"/>
    <x v="0"/>
    <x v="2"/>
  </r>
  <r>
    <n v="1313"/>
    <x v="17"/>
    <x v="0"/>
    <x v="17"/>
    <x v="0"/>
    <n v="79"/>
    <x v="9"/>
    <x v="2"/>
    <x v="10"/>
    <x v="0"/>
    <n v="3"/>
    <x v="1"/>
    <x v="5"/>
    <x v="0"/>
    <x v="0"/>
    <n v="19"/>
    <x v="4"/>
    <x v="5"/>
  </r>
  <r>
    <n v="1314"/>
    <x v="27"/>
    <x v="0"/>
    <x v="9"/>
    <x v="1"/>
    <n v="28"/>
    <x v="9"/>
    <x v="2"/>
    <x v="12"/>
    <x v="2"/>
    <n v="2.6"/>
    <x v="1"/>
    <x v="1"/>
    <x v="0"/>
    <x v="0"/>
    <n v="23"/>
    <x v="2"/>
    <x v="4"/>
  </r>
  <r>
    <n v="1315"/>
    <x v="32"/>
    <x v="0"/>
    <x v="23"/>
    <x v="1"/>
    <n v="67"/>
    <x v="9"/>
    <x v="1"/>
    <x v="23"/>
    <x v="2"/>
    <n v="3.4"/>
    <x v="1"/>
    <x v="1"/>
    <x v="0"/>
    <x v="0"/>
    <n v="49"/>
    <x v="5"/>
    <x v="2"/>
  </r>
  <r>
    <n v="1316"/>
    <x v="19"/>
    <x v="0"/>
    <x v="6"/>
    <x v="0"/>
    <n v="75"/>
    <x v="16"/>
    <x v="0"/>
    <x v="14"/>
    <x v="1"/>
    <n v="4.2"/>
    <x v="1"/>
    <x v="4"/>
    <x v="0"/>
    <x v="0"/>
    <n v="29"/>
    <x v="5"/>
    <x v="3"/>
  </r>
  <r>
    <n v="1317"/>
    <x v="48"/>
    <x v="0"/>
    <x v="22"/>
    <x v="3"/>
    <n v="32"/>
    <x v="10"/>
    <x v="1"/>
    <x v="12"/>
    <x v="1"/>
    <n v="4.5999999999999996"/>
    <x v="1"/>
    <x v="3"/>
    <x v="0"/>
    <x v="0"/>
    <n v="14"/>
    <x v="5"/>
    <x v="4"/>
  </r>
  <r>
    <n v="1318"/>
    <x v="48"/>
    <x v="0"/>
    <x v="13"/>
    <x v="0"/>
    <n v="43"/>
    <x v="0"/>
    <x v="2"/>
    <x v="14"/>
    <x v="1"/>
    <n v="2.8"/>
    <x v="1"/>
    <x v="1"/>
    <x v="0"/>
    <x v="0"/>
    <n v="19"/>
    <x v="1"/>
    <x v="5"/>
  </r>
  <r>
    <n v="1319"/>
    <x v="16"/>
    <x v="0"/>
    <x v="6"/>
    <x v="0"/>
    <n v="93"/>
    <x v="39"/>
    <x v="2"/>
    <x v="1"/>
    <x v="1"/>
    <n v="2.7"/>
    <x v="1"/>
    <x v="0"/>
    <x v="0"/>
    <x v="0"/>
    <n v="19"/>
    <x v="2"/>
    <x v="4"/>
  </r>
  <r>
    <n v="1320"/>
    <x v="13"/>
    <x v="0"/>
    <x v="12"/>
    <x v="3"/>
    <n v="24"/>
    <x v="19"/>
    <x v="2"/>
    <x v="23"/>
    <x v="1"/>
    <n v="4"/>
    <x v="1"/>
    <x v="3"/>
    <x v="0"/>
    <x v="0"/>
    <n v="48"/>
    <x v="4"/>
    <x v="1"/>
  </r>
  <r>
    <n v="1321"/>
    <x v="19"/>
    <x v="0"/>
    <x v="19"/>
    <x v="3"/>
    <n v="31"/>
    <x v="18"/>
    <x v="3"/>
    <x v="11"/>
    <x v="3"/>
    <n v="3.1"/>
    <x v="1"/>
    <x v="1"/>
    <x v="0"/>
    <x v="0"/>
    <n v="19"/>
    <x v="5"/>
    <x v="2"/>
  </r>
  <r>
    <n v="1322"/>
    <x v="35"/>
    <x v="0"/>
    <x v="17"/>
    <x v="0"/>
    <n v="84"/>
    <x v="9"/>
    <x v="0"/>
    <x v="20"/>
    <x v="0"/>
    <n v="3.7"/>
    <x v="1"/>
    <x v="0"/>
    <x v="0"/>
    <x v="0"/>
    <n v="45"/>
    <x v="4"/>
    <x v="6"/>
  </r>
  <r>
    <n v="1323"/>
    <x v="51"/>
    <x v="0"/>
    <x v="13"/>
    <x v="0"/>
    <n v="74"/>
    <x v="47"/>
    <x v="2"/>
    <x v="10"/>
    <x v="0"/>
    <n v="4"/>
    <x v="1"/>
    <x v="2"/>
    <x v="0"/>
    <x v="0"/>
    <n v="17"/>
    <x v="4"/>
    <x v="3"/>
  </r>
  <r>
    <n v="1324"/>
    <x v="44"/>
    <x v="0"/>
    <x v="6"/>
    <x v="0"/>
    <n v="62"/>
    <x v="14"/>
    <x v="2"/>
    <x v="22"/>
    <x v="1"/>
    <n v="4.5999999999999996"/>
    <x v="1"/>
    <x v="3"/>
    <x v="0"/>
    <x v="0"/>
    <n v="15"/>
    <x v="5"/>
    <x v="6"/>
  </r>
  <r>
    <n v="1325"/>
    <x v="31"/>
    <x v="0"/>
    <x v="16"/>
    <x v="3"/>
    <n v="77"/>
    <x v="27"/>
    <x v="1"/>
    <x v="20"/>
    <x v="2"/>
    <n v="3.8"/>
    <x v="1"/>
    <x v="1"/>
    <x v="0"/>
    <x v="0"/>
    <n v="11"/>
    <x v="2"/>
    <x v="0"/>
  </r>
  <r>
    <n v="1326"/>
    <x v="48"/>
    <x v="0"/>
    <x v="21"/>
    <x v="3"/>
    <n v="73"/>
    <x v="4"/>
    <x v="0"/>
    <x v="9"/>
    <x v="2"/>
    <n v="3.5"/>
    <x v="1"/>
    <x v="0"/>
    <x v="0"/>
    <x v="0"/>
    <n v="1"/>
    <x v="1"/>
    <x v="5"/>
  </r>
  <r>
    <n v="1327"/>
    <x v="37"/>
    <x v="0"/>
    <x v="9"/>
    <x v="1"/>
    <n v="50"/>
    <x v="21"/>
    <x v="2"/>
    <x v="21"/>
    <x v="1"/>
    <n v="4.5999999999999996"/>
    <x v="1"/>
    <x v="1"/>
    <x v="0"/>
    <x v="0"/>
    <n v="17"/>
    <x v="1"/>
    <x v="5"/>
  </r>
  <r>
    <n v="1328"/>
    <x v="16"/>
    <x v="0"/>
    <x v="7"/>
    <x v="2"/>
    <n v="40"/>
    <x v="20"/>
    <x v="2"/>
    <x v="2"/>
    <x v="0"/>
    <n v="2.8"/>
    <x v="1"/>
    <x v="3"/>
    <x v="0"/>
    <x v="0"/>
    <n v="37"/>
    <x v="1"/>
    <x v="1"/>
  </r>
  <r>
    <n v="1329"/>
    <x v="43"/>
    <x v="0"/>
    <x v="1"/>
    <x v="0"/>
    <n v="97"/>
    <x v="3"/>
    <x v="2"/>
    <x v="20"/>
    <x v="0"/>
    <n v="3.7"/>
    <x v="1"/>
    <x v="3"/>
    <x v="0"/>
    <x v="0"/>
    <n v="40"/>
    <x v="4"/>
    <x v="1"/>
  </r>
  <r>
    <n v="1330"/>
    <x v="27"/>
    <x v="0"/>
    <x v="24"/>
    <x v="3"/>
    <n v="63"/>
    <x v="21"/>
    <x v="2"/>
    <x v="21"/>
    <x v="3"/>
    <n v="3.3"/>
    <x v="1"/>
    <x v="0"/>
    <x v="0"/>
    <x v="0"/>
    <n v="50"/>
    <x v="3"/>
    <x v="6"/>
  </r>
  <r>
    <n v="1331"/>
    <x v="11"/>
    <x v="0"/>
    <x v="8"/>
    <x v="3"/>
    <n v="65"/>
    <x v="34"/>
    <x v="2"/>
    <x v="4"/>
    <x v="3"/>
    <n v="2.9"/>
    <x v="1"/>
    <x v="3"/>
    <x v="0"/>
    <x v="0"/>
    <n v="20"/>
    <x v="3"/>
    <x v="4"/>
  </r>
  <r>
    <n v="1332"/>
    <x v="21"/>
    <x v="0"/>
    <x v="20"/>
    <x v="0"/>
    <n v="91"/>
    <x v="33"/>
    <x v="2"/>
    <x v="12"/>
    <x v="1"/>
    <n v="3.2"/>
    <x v="1"/>
    <x v="3"/>
    <x v="0"/>
    <x v="0"/>
    <n v="8"/>
    <x v="3"/>
    <x v="4"/>
  </r>
  <r>
    <n v="1333"/>
    <x v="17"/>
    <x v="0"/>
    <x v="15"/>
    <x v="0"/>
    <n v="60"/>
    <x v="29"/>
    <x v="1"/>
    <x v="9"/>
    <x v="1"/>
    <n v="4.3"/>
    <x v="1"/>
    <x v="5"/>
    <x v="0"/>
    <x v="0"/>
    <n v="16"/>
    <x v="4"/>
    <x v="3"/>
  </r>
  <r>
    <n v="1334"/>
    <x v="26"/>
    <x v="0"/>
    <x v="13"/>
    <x v="0"/>
    <n v="69"/>
    <x v="37"/>
    <x v="2"/>
    <x v="12"/>
    <x v="0"/>
    <n v="2.7"/>
    <x v="1"/>
    <x v="2"/>
    <x v="0"/>
    <x v="0"/>
    <n v="9"/>
    <x v="4"/>
    <x v="3"/>
  </r>
  <r>
    <n v="1335"/>
    <x v="5"/>
    <x v="0"/>
    <x v="7"/>
    <x v="2"/>
    <n v="52"/>
    <x v="8"/>
    <x v="1"/>
    <x v="3"/>
    <x v="1"/>
    <n v="4.2"/>
    <x v="1"/>
    <x v="5"/>
    <x v="0"/>
    <x v="0"/>
    <n v="12"/>
    <x v="0"/>
    <x v="5"/>
  </r>
  <r>
    <n v="1336"/>
    <x v="19"/>
    <x v="0"/>
    <x v="23"/>
    <x v="1"/>
    <n v="49"/>
    <x v="22"/>
    <x v="2"/>
    <x v="12"/>
    <x v="3"/>
    <n v="4.8"/>
    <x v="1"/>
    <x v="4"/>
    <x v="0"/>
    <x v="0"/>
    <n v="26"/>
    <x v="2"/>
    <x v="1"/>
  </r>
  <r>
    <n v="1337"/>
    <x v="51"/>
    <x v="0"/>
    <x v="4"/>
    <x v="1"/>
    <n v="85"/>
    <x v="4"/>
    <x v="2"/>
    <x v="4"/>
    <x v="1"/>
    <n v="4.8"/>
    <x v="1"/>
    <x v="5"/>
    <x v="0"/>
    <x v="0"/>
    <n v="44"/>
    <x v="5"/>
    <x v="0"/>
  </r>
  <r>
    <n v="1338"/>
    <x v="43"/>
    <x v="0"/>
    <x v="1"/>
    <x v="0"/>
    <n v="86"/>
    <x v="30"/>
    <x v="0"/>
    <x v="5"/>
    <x v="1"/>
    <n v="3.4"/>
    <x v="1"/>
    <x v="0"/>
    <x v="0"/>
    <x v="0"/>
    <n v="19"/>
    <x v="2"/>
    <x v="4"/>
  </r>
  <r>
    <n v="1339"/>
    <x v="19"/>
    <x v="0"/>
    <x v="8"/>
    <x v="3"/>
    <n v="51"/>
    <x v="15"/>
    <x v="1"/>
    <x v="22"/>
    <x v="0"/>
    <n v="2.6"/>
    <x v="1"/>
    <x v="3"/>
    <x v="0"/>
    <x v="0"/>
    <n v="43"/>
    <x v="3"/>
    <x v="0"/>
  </r>
  <r>
    <n v="1340"/>
    <x v="24"/>
    <x v="0"/>
    <x v="22"/>
    <x v="3"/>
    <n v="56"/>
    <x v="27"/>
    <x v="0"/>
    <x v="8"/>
    <x v="0"/>
    <n v="5"/>
    <x v="1"/>
    <x v="2"/>
    <x v="0"/>
    <x v="0"/>
    <n v="5"/>
    <x v="4"/>
    <x v="6"/>
  </r>
  <r>
    <n v="1341"/>
    <x v="37"/>
    <x v="0"/>
    <x v="22"/>
    <x v="3"/>
    <n v="72"/>
    <x v="37"/>
    <x v="2"/>
    <x v="15"/>
    <x v="3"/>
    <n v="4.4000000000000004"/>
    <x v="1"/>
    <x v="2"/>
    <x v="0"/>
    <x v="0"/>
    <n v="5"/>
    <x v="5"/>
    <x v="6"/>
  </r>
  <r>
    <n v="1342"/>
    <x v="8"/>
    <x v="0"/>
    <x v="15"/>
    <x v="0"/>
    <n v="27"/>
    <x v="3"/>
    <x v="3"/>
    <x v="22"/>
    <x v="3"/>
    <n v="2.9"/>
    <x v="1"/>
    <x v="3"/>
    <x v="0"/>
    <x v="0"/>
    <n v="31"/>
    <x v="4"/>
    <x v="3"/>
  </r>
  <r>
    <n v="1343"/>
    <x v="9"/>
    <x v="0"/>
    <x v="12"/>
    <x v="3"/>
    <n v="43"/>
    <x v="28"/>
    <x v="3"/>
    <x v="22"/>
    <x v="2"/>
    <n v="3.4"/>
    <x v="1"/>
    <x v="4"/>
    <x v="0"/>
    <x v="0"/>
    <n v="11"/>
    <x v="4"/>
    <x v="5"/>
  </r>
  <r>
    <n v="1344"/>
    <x v="33"/>
    <x v="0"/>
    <x v="4"/>
    <x v="1"/>
    <n v="56"/>
    <x v="20"/>
    <x v="2"/>
    <x v="21"/>
    <x v="1"/>
    <n v="3.4"/>
    <x v="1"/>
    <x v="3"/>
    <x v="0"/>
    <x v="0"/>
    <n v="34"/>
    <x v="4"/>
    <x v="5"/>
  </r>
  <r>
    <n v="1345"/>
    <x v="19"/>
    <x v="0"/>
    <x v="17"/>
    <x v="0"/>
    <n v="37"/>
    <x v="14"/>
    <x v="1"/>
    <x v="10"/>
    <x v="3"/>
    <n v="4.9000000000000004"/>
    <x v="1"/>
    <x v="2"/>
    <x v="0"/>
    <x v="0"/>
    <n v="14"/>
    <x v="1"/>
    <x v="2"/>
  </r>
  <r>
    <n v="1346"/>
    <x v="37"/>
    <x v="0"/>
    <x v="10"/>
    <x v="0"/>
    <n v="21"/>
    <x v="43"/>
    <x v="2"/>
    <x v="3"/>
    <x v="3"/>
    <n v="3.6"/>
    <x v="1"/>
    <x v="3"/>
    <x v="0"/>
    <x v="0"/>
    <n v="42"/>
    <x v="0"/>
    <x v="1"/>
  </r>
  <r>
    <n v="1347"/>
    <x v="42"/>
    <x v="0"/>
    <x v="15"/>
    <x v="0"/>
    <n v="91"/>
    <x v="16"/>
    <x v="0"/>
    <x v="3"/>
    <x v="0"/>
    <n v="3"/>
    <x v="1"/>
    <x v="1"/>
    <x v="0"/>
    <x v="0"/>
    <n v="15"/>
    <x v="0"/>
    <x v="4"/>
  </r>
  <r>
    <n v="1348"/>
    <x v="42"/>
    <x v="0"/>
    <x v="1"/>
    <x v="0"/>
    <n v="95"/>
    <x v="34"/>
    <x v="2"/>
    <x v="17"/>
    <x v="2"/>
    <n v="3.9"/>
    <x v="1"/>
    <x v="4"/>
    <x v="0"/>
    <x v="0"/>
    <n v="47"/>
    <x v="4"/>
    <x v="5"/>
  </r>
  <r>
    <n v="1349"/>
    <x v="1"/>
    <x v="0"/>
    <x v="22"/>
    <x v="3"/>
    <n v="54"/>
    <x v="43"/>
    <x v="3"/>
    <x v="7"/>
    <x v="1"/>
    <n v="3.2"/>
    <x v="1"/>
    <x v="3"/>
    <x v="0"/>
    <x v="0"/>
    <n v="23"/>
    <x v="2"/>
    <x v="0"/>
  </r>
  <r>
    <n v="1350"/>
    <x v="3"/>
    <x v="0"/>
    <x v="20"/>
    <x v="0"/>
    <n v="36"/>
    <x v="36"/>
    <x v="3"/>
    <x v="13"/>
    <x v="1"/>
    <n v="3.2"/>
    <x v="1"/>
    <x v="2"/>
    <x v="0"/>
    <x v="0"/>
    <n v="23"/>
    <x v="1"/>
    <x v="4"/>
  </r>
  <r>
    <n v="1351"/>
    <x v="18"/>
    <x v="0"/>
    <x v="12"/>
    <x v="3"/>
    <n v="71"/>
    <x v="12"/>
    <x v="2"/>
    <x v="20"/>
    <x v="3"/>
    <n v="4.3"/>
    <x v="1"/>
    <x v="2"/>
    <x v="0"/>
    <x v="0"/>
    <n v="1"/>
    <x v="1"/>
    <x v="6"/>
  </r>
  <r>
    <n v="1352"/>
    <x v="11"/>
    <x v="0"/>
    <x v="7"/>
    <x v="2"/>
    <n v="31"/>
    <x v="34"/>
    <x v="0"/>
    <x v="1"/>
    <x v="2"/>
    <n v="2.8"/>
    <x v="1"/>
    <x v="4"/>
    <x v="0"/>
    <x v="0"/>
    <n v="28"/>
    <x v="4"/>
    <x v="3"/>
  </r>
  <r>
    <n v="1353"/>
    <x v="13"/>
    <x v="0"/>
    <x v="19"/>
    <x v="3"/>
    <n v="89"/>
    <x v="27"/>
    <x v="3"/>
    <x v="20"/>
    <x v="1"/>
    <n v="4.5"/>
    <x v="1"/>
    <x v="2"/>
    <x v="0"/>
    <x v="0"/>
    <n v="37"/>
    <x v="2"/>
    <x v="4"/>
  </r>
  <r>
    <n v="1354"/>
    <x v="31"/>
    <x v="0"/>
    <x v="13"/>
    <x v="0"/>
    <n v="83"/>
    <x v="4"/>
    <x v="2"/>
    <x v="11"/>
    <x v="0"/>
    <n v="4.0999999999999996"/>
    <x v="1"/>
    <x v="2"/>
    <x v="0"/>
    <x v="0"/>
    <n v="4"/>
    <x v="1"/>
    <x v="6"/>
  </r>
  <r>
    <n v="1355"/>
    <x v="14"/>
    <x v="0"/>
    <x v="21"/>
    <x v="3"/>
    <n v="42"/>
    <x v="33"/>
    <x v="2"/>
    <x v="0"/>
    <x v="1"/>
    <n v="3.6"/>
    <x v="1"/>
    <x v="4"/>
    <x v="0"/>
    <x v="0"/>
    <n v="21"/>
    <x v="4"/>
    <x v="3"/>
  </r>
  <r>
    <n v="1356"/>
    <x v="35"/>
    <x v="0"/>
    <x v="6"/>
    <x v="0"/>
    <n v="91"/>
    <x v="20"/>
    <x v="2"/>
    <x v="24"/>
    <x v="2"/>
    <n v="3"/>
    <x v="1"/>
    <x v="4"/>
    <x v="0"/>
    <x v="0"/>
    <n v="50"/>
    <x v="3"/>
    <x v="4"/>
  </r>
  <r>
    <n v="1357"/>
    <x v="34"/>
    <x v="0"/>
    <x v="14"/>
    <x v="2"/>
    <n v="61"/>
    <x v="27"/>
    <x v="2"/>
    <x v="17"/>
    <x v="1"/>
    <n v="4"/>
    <x v="1"/>
    <x v="1"/>
    <x v="0"/>
    <x v="0"/>
    <n v="34"/>
    <x v="4"/>
    <x v="2"/>
  </r>
  <r>
    <n v="1358"/>
    <x v="41"/>
    <x v="0"/>
    <x v="21"/>
    <x v="3"/>
    <n v="66"/>
    <x v="21"/>
    <x v="1"/>
    <x v="16"/>
    <x v="2"/>
    <n v="3.5"/>
    <x v="1"/>
    <x v="2"/>
    <x v="0"/>
    <x v="0"/>
    <n v="20"/>
    <x v="1"/>
    <x v="3"/>
  </r>
  <r>
    <n v="1359"/>
    <x v="1"/>
    <x v="0"/>
    <x v="18"/>
    <x v="3"/>
    <n v="22"/>
    <x v="43"/>
    <x v="3"/>
    <x v="6"/>
    <x v="1"/>
    <n v="2.5"/>
    <x v="1"/>
    <x v="5"/>
    <x v="0"/>
    <x v="0"/>
    <n v="25"/>
    <x v="0"/>
    <x v="6"/>
  </r>
  <r>
    <n v="1360"/>
    <x v="7"/>
    <x v="0"/>
    <x v="15"/>
    <x v="0"/>
    <n v="68"/>
    <x v="17"/>
    <x v="1"/>
    <x v="17"/>
    <x v="0"/>
    <n v="4.3"/>
    <x v="1"/>
    <x v="5"/>
    <x v="0"/>
    <x v="0"/>
    <n v="26"/>
    <x v="4"/>
    <x v="0"/>
  </r>
  <r>
    <n v="1361"/>
    <x v="19"/>
    <x v="0"/>
    <x v="11"/>
    <x v="0"/>
    <n v="43"/>
    <x v="15"/>
    <x v="0"/>
    <x v="13"/>
    <x v="3"/>
    <n v="2.8"/>
    <x v="1"/>
    <x v="0"/>
    <x v="0"/>
    <x v="0"/>
    <n v="4"/>
    <x v="4"/>
    <x v="2"/>
  </r>
  <r>
    <n v="1362"/>
    <x v="34"/>
    <x v="0"/>
    <x v="10"/>
    <x v="0"/>
    <n v="32"/>
    <x v="15"/>
    <x v="2"/>
    <x v="19"/>
    <x v="3"/>
    <n v="3.7"/>
    <x v="1"/>
    <x v="2"/>
    <x v="0"/>
    <x v="0"/>
    <n v="39"/>
    <x v="5"/>
    <x v="5"/>
  </r>
  <r>
    <n v="1363"/>
    <x v="38"/>
    <x v="0"/>
    <x v="7"/>
    <x v="2"/>
    <n v="46"/>
    <x v="24"/>
    <x v="2"/>
    <x v="0"/>
    <x v="3"/>
    <n v="4.3"/>
    <x v="1"/>
    <x v="0"/>
    <x v="0"/>
    <x v="0"/>
    <n v="29"/>
    <x v="1"/>
    <x v="1"/>
  </r>
  <r>
    <n v="1364"/>
    <x v="24"/>
    <x v="0"/>
    <x v="0"/>
    <x v="0"/>
    <n v="90"/>
    <x v="48"/>
    <x v="0"/>
    <x v="16"/>
    <x v="2"/>
    <n v="4"/>
    <x v="1"/>
    <x v="0"/>
    <x v="0"/>
    <x v="0"/>
    <n v="47"/>
    <x v="3"/>
    <x v="3"/>
  </r>
  <r>
    <n v="1365"/>
    <x v="33"/>
    <x v="0"/>
    <x v="19"/>
    <x v="3"/>
    <n v="75"/>
    <x v="12"/>
    <x v="0"/>
    <x v="22"/>
    <x v="3"/>
    <n v="4.7"/>
    <x v="1"/>
    <x v="0"/>
    <x v="0"/>
    <x v="0"/>
    <n v="5"/>
    <x v="1"/>
    <x v="6"/>
  </r>
  <r>
    <n v="1366"/>
    <x v="48"/>
    <x v="0"/>
    <x v="8"/>
    <x v="3"/>
    <n v="69"/>
    <x v="27"/>
    <x v="2"/>
    <x v="23"/>
    <x v="0"/>
    <n v="4.5"/>
    <x v="1"/>
    <x v="5"/>
    <x v="0"/>
    <x v="0"/>
    <n v="18"/>
    <x v="4"/>
    <x v="0"/>
  </r>
  <r>
    <n v="1367"/>
    <x v="4"/>
    <x v="0"/>
    <x v="22"/>
    <x v="3"/>
    <n v="40"/>
    <x v="44"/>
    <x v="2"/>
    <x v="23"/>
    <x v="3"/>
    <n v="3.1"/>
    <x v="1"/>
    <x v="1"/>
    <x v="0"/>
    <x v="0"/>
    <n v="10"/>
    <x v="2"/>
    <x v="0"/>
  </r>
  <r>
    <n v="1368"/>
    <x v="52"/>
    <x v="0"/>
    <x v="22"/>
    <x v="3"/>
    <n v="63"/>
    <x v="44"/>
    <x v="1"/>
    <x v="13"/>
    <x v="3"/>
    <n v="3.8"/>
    <x v="1"/>
    <x v="0"/>
    <x v="0"/>
    <x v="0"/>
    <n v="25"/>
    <x v="1"/>
    <x v="3"/>
  </r>
  <r>
    <n v="1369"/>
    <x v="3"/>
    <x v="0"/>
    <x v="5"/>
    <x v="0"/>
    <n v="36"/>
    <x v="48"/>
    <x v="0"/>
    <x v="20"/>
    <x v="2"/>
    <n v="4.9000000000000004"/>
    <x v="1"/>
    <x v="0"/>
    <x v="0"/>
    <x v="0"/>
    <n v="2"/>
    <x v="1"/>
    <x v="1"/>
  </r>
  <r>
    <n v="1370"/>
    <x v="45"/>
    <x v="0"/>
    <x v="9"/>
    <x v="1"/>
    <n v="75"/>
    <x v="44"/>
    <x v="2"/>
    <x v="14"/>
    <x v="0"/>
    <n v="3.2"/>
    <x v="1"/>
    <x v="3"/>
    <x v="0"/>
    <x v="0"/>
    <n v="48"/>
    <x v="0"/>
    <x v="0"/>
  </r>
  <r>
    <n v="1371"/>
    <x v="7"/>
    <x v="0"/>
    <x v="18"/>
    <x v="3"/>
    <n v="67"/>
    <x v="6"/>
    <x v="0"/>
    <x v="15"/>
    <x v="2"/>
    <n v="2.9"/>
    <x v="1"/>
    <x v="4"/>
    <x v="0"/>
    <x v="0"/>
    <n v="41"/>
    <x v="4"/>
    <x v="6"/>
  </r>
  <r>
    <n v="1372"/>
    <x v="37"/>
    <x v="0"/>
    <x v="13"/>
    <x v="0"/>
    <n v="64"/>
    <x v="16"/>
    <x v="2"/>
    <x v="4"/>
    <x v="1"/>
    <n v="2.8"/>
    <x v="1"/>
    <x v="5"/>
    <x v="0"/>
    <x v="0"/>
    <n v="42"/>
    <x v="2"/>
    <x v="5"/>
  </r>
  <r>
    <n v="1373"/>
    <x v="14"/>
    <x v="0"/>
    <x v="0"/>
    <x v="0"/>
    <n v="61"/>
    <x v="49"/>
    <x v="2"/>
    <x v="0"/>
    <x v="3"/>
    <n v="4"/>
    <x v="1"/>
    <x v="4"/>
    <x v="0"/>
    <x v="0"/>
    <n v="44"/>
    <x v="3"/>
    <x v="4"/>
  </r>
  <r>
    <n v="1374"/>
    <x v="20"/>
    <x v="0"/>
    <x v="24"/>
    <x v="3"/>
    <n v="40"/>
    <x v="41"/>
    <x v="0"/>
    <x v="2"/>
    <x v="0"/>
    <n v="2.6"/>
    <x v="1"/>
    <x v="5"/>
    <x v="0"/>
    <x v="0"/>
    <n v="6"/>
    <x v="1"/>
    <x v="3"/>
  </r>
  <r>
    <n v="1375"/>
    <x v="40"/>
    <x v="0"/>
    <x v="8"/>
    <x v="3"/>
    <n v="97"/>
    <x v="14"/>
    <x v="2"/>
    <x v="16"/>
    <x v="3"/>
    <n v="2.7"/>
    <x v="1"/>
    <x v="1"/>
    <x v="0"/>
    <x v="0"/>
    <n v="5"/>
    <x v="4"/>
    <x v="3"/>
  </r>
  <r>
    <n v="1376"/>
    <x v="32"/>
    <x v="0"/>
    <x v="4"/>
    <x v="1"/>
    <n v="31"/>
    <x v="1"/>
    <x v="0"/>
    <x v="18"/>
    <x v="1"/>
    <n v="4.0999999999999996"/>
    <x v="1"/>
    <x v="4"/>
    <x v="0"/>
    <x v="0"/>
    <n v="8"/>
    <x v="2"/>
    <x v="2"/>
  </r>
  <r>
    <n v="1377"/>
    <x v="9"/>
    <x v="0"/>
    <x v="3"/>
    <x v="1"/>
    <n v="65"/>
    <x v="32"/>
    <x v="0"/>
    <x v="6"/>
    <x v="1"/>
    <n v="5"/>
    <x v="1"/>
    <x v="1"/>
    <x v="0"/>
    <x v="0"/>
    <n v="24"/>
    <x v="3"/>
    <x v="2"/>
  </r>
  <r>
    <n v="1378"/>
    <x v="23"/>
    <x v="0"/>
    <x v="12"/>
    <x v="3"/>
    <n v="54"/>
    <x v="33"/>
    <x v="0"/>
    <x v="8"/>
    <x v="1"/>
    <n v="3"/>
    <x v="1"/>
    <x v="2"/>
    <x v="0"/>
    <x v="0"/>
    <n v="42"/>
    <x v="0"/>
    <x v="5"/>
  </r>
  <r>
    <n v="1379"/>
    <x v="43"/>
    <x v="0"/>
    <x v="14"/>
    <x v="2"/>
    <n v="49"/>
    <x v="0"/>
    <x v="3"/>
    <x v="12"/>
    <x v="3"/>
    <n v="3.6"/>
    <x v="1"/>
    <x v="1"/>
    <x v="0"/>
    <x v="0"/>
    <n v="24"/>
    <x v="0"/>
    <x v="1"/>
  </r>
  <r>
    <n v="1380"/>
    <x v="3"/>
    <x v="0"/>
    <x v="17"/>
    <x v="0"/>
    <n v="64"/>
    <x v="46"/>
    <x v="0"/>
    <x v="7"/>
    <x v="3"/>
    <n v="2.8"/>
    <x v="1"/>
    <x v="4"/>
    <x v="0"/>
    <x v="0"/>
    <n v="38"/>
    <x v="0"/>
    <x v="4"/>
  </r>
  <r>
    <n v="1381"/>
    <x v="47"/>
    <x v="0"/>
    <x v="4"/>
    <x v="1"/>
    <n v="35"/>
    <x v="2"/>
    <x v="1"/>
    <x v="19"/>
    <x v="0"/>
    <n v="4.5999999999999996"/>
    <x v="1"/>
    <x v="3"/>
    <x v="0"/>
    <x v="0"/>
    <n v="41"/>
    <x v="1"/>
    <x v="0"/>
  </r>
  <r>
    <n v="1382"/>
    <x v="11"/>
    <x v="0"/>
    <x v="9"/>
    <x v="1"/>
    <n v="86"/>
    <x v="26"/>
    <x v="0"/>
    <x v="14"/>
    <x v="0"/>
    <n v="2.9"/>
    <x v="1"/>
    <x v="3"/>
    <x v="0"/>
    <x v="0"/>
    <n v="48"/>
    <x v="0"/>
    <x v="3"/>
  </r>
  <r>
    <n v="1383"/>
    <x v="33"/>
    <x v="0"/>
    <x v="14"/>
    <x v="2"/>
    <n v="55"/>
    <x v="49"/>
    <x v="0"/>
    <x v="18"/>
    <x v="0"/>
    <n v="4.8"/>
    <x v="1"/>
    <x v="0"/>
    <x v="0"/>
    <x v="0"/>
    <n v="16"/>
    <x v="4"/>
    <x v="3"/>
  </r>
  <r>
    <n v="1384"/>
    <x v="24"/>
    <x v="0"/>
    <x v="18"/>
    <x v="3"/>
    <n v="58"/>
    <x v="48"/>
    <x v="2"/>
    <x v="19"/>
    <x v="1"/>
    <n v="3.3"/>
    <x v="1"/>
    <x v="0"/>
    <x v="0"/>
    <x v="0"/>
    <n v="4"/>
    <x v="0"/>
    <x v="5"/>
  </r>
  <r>
    <n v="1385"/>
    <x v="5"/>
    <x v="0"/>
    <x v="4"/>
    <x v="1"/>
    <n v="96"/>
    <x v="29"/>
    <x v="2"/>
    <x v="19"/>
    <x v="3"/>
    <n v="4.5999999999999996"/>
    <x v="1"/>
    <x v="3"/>
    <x v="0"/>
    <x v="0"/>
    <n v="8"/>
    <x v="4"/>
    <x v="1"/>
  </r>
  <r>
    <n v="1386"/>
    <x v="38"/>
    <x v="0"/>
    <x v="16"/>
    <x v="3"/>
    <n v="64"/>
    <x v="16"/>
    <x v="2"/>
    <x v="21"/>
    <x v="3"/>
    <n v="2.6"/>
    <x v="1"/>
    <x v="5"/>
    <x v="0"/>
    <x v="0"/>
    <n v="1"/>
    <x v="4"/>
    <x v="4"/>
  </r>
  <r>
    <n v="1387"/>
    <x v="33"/>
    <x v="0"/>
    <x v="14"/>
    <x v="2"/>
    <n v="56"/>
    <x v="4"/>
    <x v="2"/>
    <x v="5"/>
    <x v="3"/>
    <n v="4"/>
    <x v="1"/>
    <x v="2"/>
    <x v="0"/>
    <x v="0"/>
    <n v="4"/>
    <x v="5"/>
    <x v="3"/>
  </r>
  <r>
    <n v="1388"/>
    <x v="3"/>
    <x v="0"/>
    <x v="0"/>
    <x v="0"/>
    <n v="85"/>
    <x v="33"/>
    <x v="2"/>
    <x v="9"/>
    <x v="0"/>
    <n v="3.8"/>
    <x v="1"/>
    <x v="3"/>
    <x v="0"/>
    <x v="0"/>
    <n v="20"/>
    <x v="2"/>
    <x v="5"/>
  </r>
  <r>
    <n v="1389"/>
    <x v="46"/>
    <x v="0"/>
    <x v="10"/>
    <x v="0"/>
    <n v="23"/>
    <x v="10"/>
    <x v="2"/>
    <x v="12"/>
    <x v="1"/>
    <n v="3.9"/>
    <x v="1"/>
    <x v="0"/>
    <x v="0"/>
    <x v="0"/>
    <n v="40"/>
    <x v="1"/>
    <x v="3"/>
  </r>
  <r>
    <n v="1390"/>
    <x v="35"/>
    <x v="0"/>
    <x v="18"/>
    <x v="3"/>
    <n v="72"/>
    <x v="26"/>
    <x v="0"/>
    <x v="20"/>
    <x v="3"/>
    <n v="2.6"/>
    <x v="1"/>
    <x v="5"/>
    <x v="0"/>
    <x v="0"/>
    <n v="8"/>
    <x v="5"/>
    <x v="0"/>
  </r>
  <r>
    <n v="1391"/>
    <x v="15"/>
    <x v="0"/>
    <x v="19"/>
    <x v="3"/>
    <n v="38"/>
    <x v="10"/>
    <x v="2"/>
    <x v="1"/>
    <x v="2"/>
    <n v="4.3"/>
    <x v="1"/>
    <x v="3"/>
    <x v="0"/>
    <x v="0"/>
    <n v="42"/>
    <x v="5"/>
    <x v="1"/>
  </r>
  <r>
    <n v="1392"/>
    <x v="10"/>
    <x v="0"/>
    <x v="0"/>
    <x v="0"/>
    <n v="29"/>
    <x v="16"/>
    <x v="1"/>
    <x v="3"/>
    <x v="0"/>
    <n v="3.6"/>
    <x v="1"/>
    <x v="0"/>
    <x v="0"/>
    <x v="0"/>
    <n v="38"/>
    <x v="2"/>
    <x v="2"/>
  </r>
  <r>
    <n v="1393"/>
    <x v="18"/>
    <x v="0"/>
    <x v="24"/>
    <x v="3"/>
    <n v="46"/>
    <x v="10"/>
    <x v="2"/>
    <x v="22"/>
    <x v="1"/>
    <n v="4.2"/>
    <x v="1"/>
    <x v="0"/>
    <x v="0"/>
    <x v="0"/>
    <n v="34"/>
    <x v="0"/>
    <x v="6"/>
  </r>
  <r>
    <n v="1394"/>
    <x v="5"/>
    <x v="0"/>
    <x v="24"/>
    <x v="3"/>
    <n v="58"/>
    <x v="37"/>
    <x v="0"/>
    <x v="22"/>
    <x v="1"/>
    <n v="3.9"/>
    <x v="1"/>
    <x v="0"/>
    <x v="0"/>
    <x v="0"/>
    <n v="14"/>
    <x v="3"/>
    <x v="0"/>
  </r>
  <r>
    <n v="1395"/>
    <x v="8"/>
    <x v="0"/>
    <x v="7"/>
    <x v="2"/>
    <n v="43"/>
    <x v="44"/>
    <x v="0"/>
    <x v="23"/>
    <x v="3"/>
    <n v="4.7"/>
    <x v="1"/>
    <x v="2"/>
    <x v="0"/>
    <x v="0"/>
    <n v="39"/>
    <x v="1"/>
    <x v="1"/>
  </r>
  <r>
    <n v="1396"/>
    <x v="36"/>
    <x v="0"/>
    <x v="18"/>
    <x v="3"/>
    <n v="32"/>
    <x v="8"/>
    <x v="0"/>
    <x v="2"/>
    <x v="1"/>
    <n v="2.8"/>
    <x v="1"/>
    <x v="2"/>
    <x v="0"/>
    <x v="0"/>
    <n v="40"/>
    <x v="3"/>
    <x v="4"/>
  </r>
  <r>
    <n v="1397"/>
    <x v="43"/>
    <x v="0"/>
    <x v="13"/>
    <x v="0"/>
    <n v="30"/>
    <x v="48"/>
    <x v="3"/>
    <x v="12"/>
    <x v="0"/>
    <n v="3"/>
    <x v="1"/>
    <x v="2"/>
    <x v="0"/>
    <x v="0"/>
    <n v="49"/>
    <x v="5"/>
    <x v="5"/>
  </r>
  <r>
    <n v="1398"/>
    <x v="0"/>
    <x v="0"/>
    <x v="12"/>
    <x v="3"/>
    <n v="67"/>
    <x v="2"/>
    <x v="1"/>
    <x v="23"/>
    <x v="2"/>
    <n v="4.7"/>
    <x v="1"/>
    <x v="5"/>
    <x v="0"/>
    <x v="0"/>
    <n v="33"/>
    <x v="3"/>
    <x v="2"/>
  </r>
  <r>
    <n v="1399"/>
    <x v="11"/>
    <x v="0"/>
    <x v="10"/>
    <x v="0"/>
    <n v="45"/>
    <x v="21"/>
    <x v="2"/>
    <x v="17"/>
    <x v="2"/>
    <n v="2.5"/>
    <x v="1"/>
    <x v="1"/>
    <x v="0"/>
    <x v="0"/>
    <n v="25"/>
    <x v="2"/>
    <x v="1"/>
  </r>
  <r>
    <n v="1400"/>
    <x v="1"/>
    <x v="0"/>
    <x v="19"/>
    <x v="3"/>
    <n v="81"/>
    <x v="43"/>
    <x v="2"/>
    <x v="8"/>
    <x v="0"/>
    <n v="3.1"/>
    <x v="1"/>
    <x v="5"/>
    <x v="0"/>
    <x v="0"/>
    <n v="48"/>
    <x v="0"/>
    <x v="2"/>
  </r>
  <r>
    <n v="1401"/>
    <x v="24"/>
    <x v="0"/>
    <x v="21"/>
    <x v="3"/>
    <n v="23"/>
    <x v="22"/>
    <x v="2"/>
    <x v="16"/>
    <x v="3"/>
    <n v="3.6"/>
    <x v="1"/>
    <x v="2"/>
    <x v="0"/>
    <x v="0"/>
    <n v="22"/>
    <x v="2"/>
    <x v="6"/>
  </r>
  <r>
    <n v="1402"/>
    <x v="51"/>
    <x v="0"/>
    <x v="3"/>
    <x v="1"/>
    <n v="59"/>
    <x v="27"/>
    <x v="2"/>
    <x v="24"/>
    <x v="3"/>
    <n v="3.5"/>
    <x v="1"/>
    <x v="4"/>
    <x v="0"/>
    <x v="0"/>
    <n v="1"/>
    <x v="3"/>
    <x v="1"/>
  </r>
  <r>
    <n v="1403"/>
    <x v="46"/>
    <x v="0"/>
    <x v="12"/>
    <x v="3"/>
    <n v="21"/>
    <x v="25"/>
    <x v="0"/>
    <x v="3"/>
    <x v="2"/>
    <n v="3.1"/>
    <x v="1"/>
    <x v="0"/>
    <x v="0"/>
    <x v="0"/>
    <n v="47"/>
    <x v="3"/>
    <x v="5"/>
  </r>
  <r>
    <n v="1404"/>
    <x v="8"/>
    <x v="0"/>
    <x v="21"/>
    <x v="3"/>
    <n v="20"/>
    <x v="42"/>
    <x v="2"/>
    <x v="15"/>
    <x v="1"/>
    <n v="3.6"/>
    <x v="1"/>
    <x v="5"/>
    <x v="0"/>
    <x v="0"/>
    <n v="20"/>
    <x v="2"/>
    <x v="4"/>
  </r>
  <r>
    <n v="1405"/>
    <x v="24"/>
    <x v="0"/>
    <x v="16"/>
    <x v="3"/>
    <n v="28"/>
    <x v="35"/>
    <x v="2"/>
    <x v="4"/>
    <x v="0"/>
    <n v="3.5"/>
    <x v="1"/>
    <x v="2"/>
    <x v="0"/>
    <x v="0"/>
    <n v="10"/>
    <x v="5"/>
    <x v="1"/>
  </r>
  <r>
    <n v="1406"/>
    <x v="23"/>
    <x v="0"/>
    <x v="20"/>
    <x v="0"/>
    <n v="100"/>
    <x v="13"/>
    <x v="2"/>
    <x v="15"/>
    <x v="0"/>
    <n v="2.7"/>
    <x v="1"/>
    <x v="5"/>
    <x v="0"/>
    <x v="0"/>
    <n v="39"/>
    <x v="2"/>
    <x v="5"/>
  </r>
  <r>
    <n v="1407"/>
    <x v="45"/>
    <x v="0"/>
    <x v="5"/>
    <x v="0"/>
    <n v="46"/>
    <x v="47"/>
    <x v="0"/>
    <x v="2"/>
    <x v="1"/>
    <n v="3.6"/>
    <x v="1"/>
    <x v="0"/>
    <x v="0"/>
    <x v="0"/>
    <n v="15"/>
    <x v="5"/>
    <x v="5"/>
  </r>
  <r>
    <n v="1408"/>
    <x v="19"/>
    <x v="0"/>
    <x v="8"/>
    <x v="3"/>
    <n v="61"/>
    <x v="22"/>
    <x v="3"/>
    <x v="4"/>
    <x v="1"/>
    <n v="4.5"/>
    <x v="1"/>
    <x v="0"/>
    <x v="0"/>
    <x v="0"/>
    <n v="11"/>
    <x v="2"/>
    <x v="2"/>
  </r>
  <r>
    <n v="1409"/>
    <x v="44"/>
    <x v="0"/>
    <x v="0"/>
    <x v="0"/>
    <n v="58"/>
    <x v="1"/>
    <x v="2"/>
    <x v="22"/>
    <x v="0"/>
    <n v="4.0999999999999996"/>
    <x v="1"/>
    <x v="1"/>
    <x v="0"/>
    <x v="0"/>
    <n v="38"/>
    <x v="0"/>
    <x v="1"/>
  </r>
  <r>
    <n v="1410"/>
    <x v="50"/>
    <x v="0"/>
    <x v="21"/>
    <x v="3"/>
    <n v="50"/>
    <x v="37"/>
    <x v="2"/>
    <x v="24"/>
    <x v="1"/>
    <n v="4.2"/>
    <x v="1"/>
    <x v="3"/>
    <x v="0"/>
    <x v="0"/>
    <n v="41"/>
    <x v="1"/>
    <x v="0"/>
  </r>
  <r>
    <n v="1411"/>
    <x v="12"/>
    <x v="0"/>
    <x v="19"/>
    <x v="3"/>
    <n v="93"/>
    <x v="30"/>
    <x v="2"/>
    <x v="7"/>
    <x v="2"/>
    <n v="4"/>
    <x v="1"/>
    <x v="5"/>
    <x v="0"/>
    <x v="0"/>
    <n v="18"/>
    <x v="5"/>
    <x v="2"/>
  </r>
  <r>
    <n v="1412"/>
    <x v="39"/>
    <x v="0"/>
    <x v="11"/>
    <x v="0"/>
    <n v="24"/>
    <x v="7"/>
    <x v="0"/>
    <x v="14"/>
    <x v="2"/>
    <n v="2.8"/>
    <x v="1"/>
    <x v="5"/>
    <x v="0"/>
    <x v="0"/>
    <n v="13"/>
    <x v="0"/>
    <x v="3"/>
  </r>
  <r>
    <n v="1413"/>
    <x v="15"/>
    <x v="0"/>
    <x v="6"/>
    <x v="0"/>
    <n v="100"/>
    <x v="49"/>
    <x v="2"/>
    <x v="4"/>
    <x v="2"/>
    <n v="2.6"/>
    <x v="1"/>
    <x v="4"/>
    <x v="0"/>
    <x v="0"/>
    <n v="43"/>
    <x v="0"/>
    <x v="2"/>
  </r>
  <r>
    <n v="1414"/>
    <x v="47"/>
    <x v="0"/>
    <x v="0"/>
    <x v="0"/>
    <n v="79"/>
    <x v="13"/>
    <x v="1"/>
    <x v="21"/>
    <x v="3"/>
    <n v="2.7"/>
    <x v="1"/>
    <x v="5"/>
    <x v="0"/>
    <x v="0"/>
    <n v="12"/>
    <x v="4"/>
    <x v="3"/>
  </r>
  <r>
    <n v="1415"/>
    <x v="26"/>
    <x v="0"/>
    <x v="20"/>
    <x v="0"/>
    <n v="51"/>
    <x v="46"/>
    <x v="2"/>
    <x v="13"/>
    <x v="2"/>
    <n v="4.5"/>
    <x v="1"/>
    <x v="5"/>
    <x v="0"/>
    <x v="0"/>
    <n v="3"/>
    <x v="2"/>
    <x v="4"/>
  </r>
  <r>
    <n v="1416"/>
    <x v="22"/>
    <x v="0"/>
    <x v="22"/>
    <x v="3"/>
    <n v="90"/>
    <x v="26"/>
    <x v="2"/>
    <x v="24"/>
    <x v="0"/>
    <n v="3.7"/>
    <x v="1"/>
    <x v="1"/>
    <x v="0"/>
    <x v="0"/>
    <n v="12"/>
    <x v="2"/>
    <x v="6"/>
  </r>
  <r>
    <n v="1417"/>
    <x v="39"/>
    <x v="0"/>
    <x v="23"/>
    <x v="1"/>
    <n v="56"/>
    <x v="37"/>
    <x v="0"/>
    <x v="5"/>
    <x v="2"/>
    <n v="3.4"/>
    <x v="1"/>
    <x v="1"/>
    <x v="0"/>
    <x v="0"/>
    <n v="46"/>
    <x v="1"/>
    <x v="3"/>
  </r>
  <r>
    <n v="1418"/>
    <x v="46"/>
    <x v="0"/>
    <x v="6"/>
    <x v="0"/>
    <n v="25"/>
    <x v="6"/>
    <x v="1"/>
    <x v="18"/>
    <x v="1"/>
    <n v="4.5999999999999996"/>
    <x v="1"/>
    <x v="3"/>
    <x v="0"/>
    <x v="0"/>
    <n v="21"/>
    <x v="5"/>
    <x v="0"/>
  </r>
  <r>
    <n v="1419"/>
    <x v="20"/>
    <x v="0"/>
    <x v="5"/>
    <x v="0"/>
    <n v="75"/>
    <x v="15"/>
    <x v="2"/>
    <x v="10"/>
    <x v="2"/>
    <n v="4.0999999999999996"/>
    <x v="1"/>
    <x v="4"/>
    <x v="0"/>
    <x v="0"/>
    <n v="23"/>
    <x v="0"/>
    <x v="6"/>
  </r>
  <r>
    <n v="1420"/>
    <x v="49"/>
    <x v="0"/>
    <x v="8"/>
    <x v="3"/>
    <n v="75"/>
    <x v="6"/>
    <x v="2"/>
    <x v="20"/>
    <x v="2"/>
    <n v="2.6"/>
    <x v="1"/>
    <x v="1"/>
    <x v="0"/>
    <x v="0"/>
    <n v="4"/>
    <x v="5"/>
    <x v="3"/>
  </r>
  <r>
    <n v="1421"/>
    <x v="40"/>
    <x v="0"/>
    <x v="2"/>
    <x v="0"/>
    <n v="53"/>
    <x v="18"/>
    <x v="3"/>
    <x v="0"/>
    <x v="2"/>
    <n v="4.5999999999999996"/>
    <x v="1"/>
    <x v="5"/>
    <x v="0"/>
    <x v="0"/>
    <n v="45"/>
    <x v="3"/>
    <x v="6"/>
  </r>
  <r>
    <n v="1422"/>
    <x v="33"/>
    <x v="0"/>
    <x v="10"/>
    <x v="0"/>
    <n v="100"/>
    <x v="38"/>
    <x v="1"/>
    <x v="9"/>
    <x v="1"/>
    <n v="3"/>
    <x v="1"/>
    <x v="3"/>
    <x v="0"/>
    <x v="0"/>
    <n v="24"/>
    <x v="4"/>
    <x v="0"/>
  </r>
  <r>
    <n v="1423"/>
    <x v="42"/>
    <x v="0"/>
    <x v="10"/>
    <x v="0"/>
    <n v="27"/>
    <x v="21"/>
    <x v="0"/>
    <x v="4"/>
    <x v="3"/>
    <n v="3.4"/>
    <x v="1"/>
    <x v="1"/>
    <x v="0"/>
    <x v="0"/>
    <n v="3"/>
    <x v="3"/>
    <x v="4"/>
  </r>
  <r>
    <n v="1424"/>
    <x v="47"/>
    <x v="0"/>
    <x v="3"/>
    <x v="1"/>
    <n v="60"/>
    <x v="49"/>
    <x v="1"/>
    <x v="13"/>
    <x v="3"/>
    <n v="3.5"/>
    <x v="1"/>
    <x v="1"/>
    <x v="0"/>
    <x v="0"/>
    <n v="12"/>
    <x v="0"/>
    <x v="6"/>
  </r>
  <r>
    <n v="1425"/>
    <x v="17"/>
    <x v="0"/>
    <x v="14"/>
    <x v="2"/>
    <n v="23"/>
    <x v="39"/>
    <x v="1"/>
    <x v="21"/>
    <x v="3"/>
    <n v="3.5"/>
    <x v="1"/>
    <x v="3"/>
    <x v="0"/>
    <x v="0"/>
    <n v="34"/>
    <x v="4"/>
    <x v="6"/>
  </r>
  <r>
    <n v="1426"/>
    <x v="35"/>
    <x v="0"/>
    <x v="7"/>
    <x v="2"/>
    <n v="40"/>
    <x v="5"/>
    <x v="1"/>
    <x v="3"/>
    <x v="0"/>
    <n v="3.7"/>
    <x v="1"/>
    <x v="2"/>
    <x v="0"/>
    <x v="0"/>
    <n v="39"/>
    <x v="2"/>
    <x v="2"/>
  </r>
  <r>
    <n v="1427"/>
    <x v="52"/>
    <x v="0"/>
    <x v="13"/>
    <x v="0"/>
    <n v="38"/>
    <x v="49"/>
    <x v="2"/>
    <x v="22"/>
    <x v="2"/>
    <n v="4.8"/>
    <x v="1"/>
    <x v="1"/>
    <x v="0"/>
    <x v="0"/>
    <n v="35"/>
    <x v="3"/>
    <x v="6"/>
  </r>
  <r>
    <n v="1428"/>
    <x v="18"/>
    <x v="0"/>
    <x v="21"/>
    <x v="3"/>
    <n v="90"/>
    <x v="45"/>
    <x v="1"/>
    <x v="20"/>
    <x v="2"/>
    <n v="4.9000000000000004"/>
    <x v="1"/>
    <x v="5"/>
    <x v="0"/>
    <x v="0"/>
    <n v="8"/>
    <x v="2"/>
    <x v="2"/>
  </r>
  <r>
    <n v="1429"/>
    <x v="30"/>
    <x v="0"/>
    <x v="0"/>
    <x v="0"/>
    <n v="97"/>
    <x v="25"/>
    <x v="1"/>
    <x v="14"/>
    <x v="2"/>
    <n v="4.9000000000000004"/>
    <x v="1"/>
    <x v="0"/>
    <x v="0"/>
    <x v="0"/>
    <n v="42"/>
    <x v="3"/>
    <x v="3"/>
  </r>
  <r>
    <n v="1430"/>
    <x v="41"/>
    <x v="0"/>
    <x v="11"/>
    <x v="0"/>
    <n v="38"/>
    <x v="33"/>
    <x v="0"/>
    <x v="9"/>
    <x v="3"/>
    <n v="4.7"/>
    <x v="1"/>
    <x v="3"/>
    <x v="0"/>
    <x v="0"/>
    <n v="6"/>
    <x v="2"/>
    <x v="6"/>
  </r>
  <r>
    <n v="1431"/>
    <x v="39"/>
    <x v="0"/>
    <x v="3"/>
    <x v="1"/>
    <n v="30"/>
    <x v="49"/>
    <x v="1"/>
    <x v="20"/>
    <x v="2"/>
    <n v="4.9000000000000004"/>
    <x v="1"/>
    <x v="1"/>
    <x v="0"/>
    <x v="0"/>
    <n v="3"/>
    <x v="2"/>
    <x v="0"/>
  </r>
  <r>
    <n v="1432"/>
    <x v="31"/>
    <x v="0"/>
    <x v="13"/>
    <x v="0"/>
    <n v="88"/>
    <x v="45"/>
    <x v="2"/>
    <x v="17"/>
    <x v="3"/>
    <n v="2.9"/>
    <x v="1"/>
    <x v="0"/>
    <x v="0"/>
    <x v="0"/>
    <n v="29"/>
    <x v="0"/>
    <x v="3"/>
  </r>
  <r>
    <n v="1433"/>
    <x v="50"/>
    <x v="0"/>
    <x v="19"/>
    <x v="3"/>
    <n v="33"/>
    <x v="20"/>
    <x v="0"/>
    <x v="13"/>
    <x v="0"/>
    <n v="4.4000000000000004"/>
    <x v="1"/>
    <x v="0"/>
    <x v="0"/>
    <x v="0"/>
    <n v="32"/>
    <x v="5"/>
    <x v="3"/>
  </r>
  <r>
    <n v="1434"/>
    <x v="27"/>
    <x v="0"/>
    <x v="15"/>
    <x v="0"/>
    <n v="60"/>
    <x v="46"/>
    <x v="0"/>
    <x v="22"/>
    <x v="0"/>
    <n v="3.2"/>
    <x v="1"/>
    <x v="2"/>
    <x v="0"/>
    <x v="0"/>
    <n v="45"/>
    <x v="5"/>
    <x v="1"/>
  </r>
  <r>
    <n v="1435"/>
    <x v="35"/>
    <x v="0"/>
    <x v="1"/>
    <x v="0"/>
    <n v="64"/>
    <x v="14"/>
    <x v="0"/>
    <x v="1"/>
    <x v="2"/>
    <n v="4.5999999999999996"/>
    <x v="1"/>
    <x v="1"/>
    <x v="0"/>
    <x v="0"/>
    <n v="21"/>
    <x v="5"/>
    <x v="4"/>
  </r>
  <r>
    <n v="1436"/>
    <x v="4"/>
    <x v="0"/>
    <x v="18"/>
    <x v="3"/>
    <n v="95"/>
    <x v="4"/>
    <x v="3"/>
    <x v="13"/>
    <x v="3"/>
    <n v="4"/>
    <x v="1"/>
    <x v="3"/>
    <x v="0"/>
    <x v="0"/>
    <n v="41"/>
    <x v="1"/>
    <x v="1"/>
  </r>
  <r>
    <n v="1437"/>
    <x v="25"/>
    <x v="0"/>
    <x v="4"/>
    <x v="1"/>
    <n v="83"/>
    <x v="46"/>
    <x v="2"/>
    <x v="0"/>
    <x v="0"/>
    <n v="3.7"/>
    <x v="1"/>
    <x v="1"/>
    <x v="0"/>
    <x v="0"/>
    <n v="23"/>
    <x v="3"/>
    <x v="0"/>
  </r>
  <r>
    <n v="1438"/>
    <x v="28"/>
    <x v="0"/>
    <x v="23"/>
    <x v="1"/>
    <n v="97"/>
    <x v="6"/>
    <x v="3"/>
    <x v="20"/>
    <x v="0"/>
    <n v="4.2"/>
    <x v="1"/>
    <x v="1"/>
    <x v="0"/>
    <x v="0"/>
    <n v="14"/>
    <x v="1"/>
    <x v="2"/>
  </r>
  <r>
    <n v="1439"/>
    <x v="44"/>
    <x v="0"/>
    <x v="7"/>
    <x v="2"/>
    <n v="38"/>
    <x v="47"/>
    <x v="2"/>
    <x v="17"/>
    <x v="1"/>
    <n v="2.9"/>
    <x v="1"/>
    <x v="3"/>
    <x v="0"/>
    <x v="0"/>
    <n v="24"/>
    <x v="5"/>
    <x v="5"/>
  </r>
  <r>
    <n v="1440"/>
    <x v="15"/>
    <x v="0"/>
    <x v="23"/>
    <x v="1"/>
    <n v="48"/>
    <x v="35"/>
    <x v="2"/>
    <x v="23"/>
    <x v="2"/>
    <n v="4.8"/>
    <x v="1"/>
    <x v="2"/>
    <x v="0"/>
    <x v="0"/>
    <n v="25"/>
    <x v="1"/>
    <x v="0"/>
  </r>
  <r>
    <n v="1441"/>
    <x v="7"/>
    <x v="0"/>
    <x v="3"/>
    <x v="1"/>
    <n v="76"/>
    <x v="28"/>
    <x v="2"/>
    <x v="6"/>
    <x v="1"/>
    <n v="4.4000000000000004"/>
    <x v="1"/>
    <x v="3"/>
    <x v="0"/>
    <x v="0"/>
    <n v="13"/>
    <x v="0"/>
    <x v="5"/>
  </r>
  <r>
    <n v="1442"/>
    <x v="50"/>
    <x v="0"/>
    <x v="13"/>
    <x v="0"/>
    <n v="25"/>
    <x v="43"/>
    <x v="1"/>
    <x v="2"/>
    <x v="2"/>
    <n v="3.4"/>
    <x v="1"/>
    <x v="1"/>
    <x v="0"/>
    <x v="0"/>
    <n v="3"/>
    <x v="0"/>
    <x v="6"/>
  </r>
  <r>
    <n v="1443"/>
    <x v="10"/>
    <x v="0"/>
    <x v="15"/>
    <x v="0"/>
    <n v="92"/>
    <x v="37"/>
    <x v="1"/>
    <x v="10"/>
    <x v="1"/>
    <n v="2.8"/>
    <x v="1"/>
    <x v="4"/>
    <x v="0"/>
    <x v="0"/>
    <n v="42"/>
    <x v="2"/>
    <x v="2"/>
  </r>
  <r>
    <n v="1444"/>
    <x v="44"/>
    <x v="0"/>
    <x v="3"/>
    <x v="1"/>
    <n v="47"/>
    <x v="37"/>
    <x v="0"/>
    <x v="11"/>
    <x v="3"/>
    <n v="4.2"/>
    <x v="1"/>
    <x v="2"/>
    <x v="0"/>
    <x v="0"/>
    <n v="2"/>
    <x v="1"/>
    <x v="5"/>
  </r>
  <r>
    <n v="1445"/>
    <x v="45"/>
    <x v="0"/>
    <x v="1"/>
    <x v="0"/>
    <n v="36"/>
    <x v="34"/>
    <x v="0"/>
    <x v="6"/>
    <x v="3"/>
    <n v="3.8"/>
    <x v="1"/>
    <x v="0"/>
    <x v="0"/>
    <x v="0"/>
    <n v="26"/>
    <x v="1"/>
    <x v="3"/>
  </r>
  <r>
    <n v="1446"/>
    <x v="14"/>
    <x v="0"/>
    <x v="22"/>
    <x v="3"/>
    <n v="51"/>
    <x v="10"/>
    <x v="2"/>
    <x v="9"/>
    <x v="3"/>
    <n v="3.1"/>
    <x v="1"/>
    <x v="4"/>
    <x v="0"/>
    <x v="0"/>
    <n v="24"/>
    <x v="2"/>
    <x v="2"/>
  </r>
  <r>
    <n v="1447"/>
    <x v="6"/>
    <x v="0"/>
    <x v="2"/>
    <x v="0"/>
    <n v="35"/>
    <x v="5"/>
    <x v="3"/>
    <x v="16"/>
    <x v="2"/>
    <n v="3.2"/>
    <x v="1"/>
    <x v="0"/>
    <x v="0"/>
    <x v="0"/>
    <n v="6"/>
    <x v="2"/>
    <x v="3"/>
  </r>
  <r>
    <n v="1448"/>
    <x v="51"/>
    <x v="0"/>
    <x v="15"/>
    <x v="0"/>
    <n v="57"/>
    <x v="35"/>
    <x v="1"/>
    <x v="19"/>
    <x v="2"/>
    <n v="3"/>
    <x v="1"/>
    <x v="2"/>
    <x v="0"/>
    <x v="0"/>
    <n v="25"/>
    <x v="3"/>
    <x v="5"/>
  </r>
  <r>
    <n v="1449"/>
    <x v="14"/>
    <x v="0"/>
    <x v="23"/>
    <x v="1"/>
    <n v="95"/>
    <x v="8"/>
    <x v="2"/>
    <x v="13"/>
    <x v="2"/>
    <n v="3.6"/>
    <x v="1"/>
    <x v="1"/>
    <x v="0"/>
    <x v="0"/>
    <n v="11"/>
    <x v="2"/>
    <x v="6"/>
  </r>
  <r>
    <n v="1450"/>
    <x v="20"/>
    <x v="0"/>
    <x v="20"/>
    <x v="0"/>
    <n v="41"/>
    <x v="14"/>
    <x v="0"/>
    <x v="12"/>
    <x v="0"/>
    <n v="2.5"/>
    <x v="1"/>
    <x v="5"/>
    <x v="0"/>
    <x v="0"/>
    <n v="20"/>
    <x v="1"/>
    <x v="6"/>
  </r>
  <r>
    <n v="1451"/>
    <x v="15"/>
    <x v="0"/>
    <x v="10"/>
    <x v="0"/>
    <n v="44"/>
    <x v="26"/>
    <x v="1"/>
    <x v="11"/>
    <x v="0"/>
    <n v="3.4"/>
    <x v="1"/>
    <x v="1"/>
    <x v="0"/>
    <x v="0"/>
    <n v="25"/>
    <x v="1"/>
    <x v="3"/>
  </r>
  <r>
    <n v="1452"/>
    <x v="22"/>
    <x v="0"/>
    <x v="14"/>
    <x v="2"/>
    <n v="34"/>
    <x v="40"/>
    <x v="2"/>
    <x v="1"/>
    <x v="3"/>
    <n v="2.5"/>
    <x v="1"/>
    <x v="2"/>
    <x v="0"/>
    <x v="0"/>
    <n v="35"/>
    <x v="3"/>
    <x v="3"/>
  </r>
  <r>
    <n v="1453"/>
    <x v="52"/>
    <x v="0"/>
    <x v="14"/>
    <x v="2"/>
    <n v="25"/>
    <x v="24"/>
    <x v="0"/>
    <x v="24"/>
    <x v="1"/>
    <n v="4.7"/>
    <x v="1"/>
    <x v="4"/>
    <x v="0"/>
    <x v="0"/>
    <n v="11"/>
    <x v="4"/>
    <x v="3"/>
  </r>
  <r>
    <n v="1454"/>
    <x v="24"/>
    <x v="0"/>
    <x v="23"/>
    <x v="1"/>
    <n v="93"/>
    <x v="41"/>
    <x v="1"/>
    <x v="11"/>
    <x v="0"/>
    <n v="3.2"/>
    <x v="1"/>
    <x v="4"/>
    <x v="0"/>
    <x v="0"/>
    <n v="41"/>
    <x v="4"/>
    <x v="0"/>
  </r>
  <r>
    <n v="1455"/>
    <x v="17"/>
    <x v="0"/>
    <x v="4"/>
    <x v="1"/>
    <n v="50"/>
    <x v="42"/>
    <x v="0"/>
    <x v="1"/>
    <x v="0"/>
    <n v="2.9"/>
    <x v="1"/>
    <x v="1"/>
    <x v="0"/>
    <x v="0"/>
    <n v="17"/>
    <x v="2"/>
    <x v="2"/>
  </r>
  <r>
    <n v="1456"/>
    <x v="52"/>
    <x v="0"/>
    <x v="13"/>
    <x v="0"/>
    <n v="79"/>
    <x v="15"/>
    <x v="0"/>
    <x v="5"/>
    <x v="3"/>
    <n v="4.9000000000000004"/>
    <x v="1"/>
    <x v="0"/>
    <x v="0"/>
    <x v="0"/>
    <n v="1"/>
    <x v="3"/>
    <x v="6"/>
  </r>
  <r>
    <n v="1457"/>
    <x v="35"/>
    <x v="0"/>
    <x v="7"/>
    <x v="2"/>
    <n v="100"/>
    <x v="6"/>
    <x v="1"/>
    <x v="8"/>
    <x v="1"/>
    <n v="2.7"/>
    <x v="1"/>
    <x v="5"/>
    <x v="0"/>
    <x v="0"/>
    <n v="30"/>
    <x v="3"/>
    <x v="6"/>
  </r>
  <r>
    <n v="1458"/>
    <x v="44"/>
    <x v="0"/>
    <x v="5"/>
    <x v="0"/>
    <n v="57"/>
    <x v="38"/>
    <x v="1"/>
    <x v="0"/>
    <x v="1"/>
    <n v="4.7"/>
    <x v="1"/>
    <x v="0"/>
    <x v="0"/>
    <x v="0"/>
    <n v="47"/>
    <x v="0"/>
    <x v="0"/>
  </r>
  <r>
    <n v="1459"/>
    <x v="25"/>
    <x v="0"/>
    <x v="1"/>
    <x v="0"/>
    <n v="28"/>
    <x v="9"/>
    <x v="2"/>
    <x v="15"/>
    <x v="1"/>
    <n v="2.9"/>
    <x v="1"/>
    <x v="4"/>
    <x v="0"/>
    <x v="0"/>
    <n v="34"/>
    <x v="0"/>
    <x v="1"/>
  </r>
  <r>
    <n v="1460"/>
    <x v="30"/>
    <x v="0"/>
    <x v="9"/>
    <x v="1"/>
    <n v="35"/>
    <x v="1"/>
    <x v="0"/>
    <x v="22"/>
    <x v="0"/>
    <n v="4.8"/>
    <x v="1"/>
    <x v="0"/>
    <x v="0"/>
    <x v="0"/>
    <n v="18"/>
    <x v="0"/>
    <x v="0"/>
  </r>
  <r>
    <n v="1461"/>
    <x v="27"/>
    <x v="0"/>
    <x v="23"/>
    <x v="1"/>
    <n v="85"/>
    <x v="38"/>
    <x v="0"/>
    <x v="10"/>
    <x v="3"/>
    <n v="4.5999999999999996"/>
    <x v="1"/>
    <x v="3"/>
    <x v="0"/>
    <x v="0"/>
    <n v="33"/>
    <x v="0"/>
    <x v="4"/>
  </r>
  <r>
    <n v="1462"/>
    <x v="22"/>
    <x v="0"/>
    <x v="12"/>
    <x v="3"/>
    <n v="95"/>
    <x v="4"/>
    <x v="1"/>
    <x v="16"/>
    <x v="2"/>
    <n v="5"/>
    <x v="1"/>
    <x v="4"/>
    <x v="0"/>
    <x v="0"/>
    <n v="42"/>
    <x v="0"/>
    <x v="3"/>
  </r>
  <r>
    <n v="1463"/>
    <x v="21"/>
    <x v="0"/>
    <x v="4"/>
    <x v="1"/>
    <n v="90"/>
    <x v="40"/>
    <x v="1"/>
    <x v="4"/>
    <x v="2"/>
    <n v="4.8"/>
    <x v="1"/>
    <x v="4"/>
    <x v="0"/>
    <x v="0"/>
    <n v="2"/>
    <x v="0"/>
    <x v="3"/>
  </r>
  <r>
    <n v="1464"/>
    <x v="22"/>
    <x v="0"/>
    <x v="16"/>
    <x v="3"/>
    <n v="49"/>
    <x v="19"/>
    <x v="2"/>
    <x v="19"/>
    <x v="2"/>
    <n v="4.9000000000000004"/>
    <x v="1"/>
    <x v="5"/>
    <x v="0"/>
    <x v="0"/>
    <n v="1"/>
    <x v="4"/>
    <x v="5"/>
  </r>
  <r>
    <n v="1465"/>
    <x v="23"/>
    <x v="0"/>
    <x v="22"/>
    <x v="3"/>
    <n v="92"/>
    <x v="6"/>
    <x v="2"/>
    <x v="15"/>
    <x v="0"/>
    <n v="4.5999999999999996"/>
    <x v="1"/>
    <x v="4"/>
    <x v="0"/>
    <x v="0"/>
    <n v="23"/>
    <x v="4"/>
    <x v="3"/>
  </r>
  <r>
    <n v="1466"/>
    <x v="5"/>
    <x v="0"/>
    <x v="24"/>
    <x v="3"/>
    <n v="72"/>
    <x v="43"/>
    <x v="3"/>
    <x v="10"/>
    <x v="0"/>
    <n v="3.9"/>
    <x v="1"/>
    <x v="5"/>
    <x v="0"/>
    <x v="0"/>
    <n v="42"/>
    <x v="1"/>
    <x v="4"/>
  </r>
  <r>
    <n v="1467"/>
    <x v="44"/>
    <x v="0"/>
    <x v="6"/>
    <x v="0"/>
    <n v="71"/>
    <x v="15"/>
    <x v="2"/>
    <x v="14"/>
    <x v="2"/>
    <n v="4.5"/>
    <x v="1"/>
    <x v="5"/>
    <x v="0"/>
    <x v="0"/>
    <n v="3"/>
    <x v="3"/>
    <x v="2"/>
  </r>
  <r>
    <n v="1468"/>
    <x v="11"/>
    <x v="0"/>
    <x v="16"/>
    <x v="3"/>
    <n v="27"/>
    <x v="31"/>
    <x v="3"/>
    <x v="8"/>
    <x v="0"/>
    <n v="4.7"/>
    <x v="1"/>
    <x v="5"/>
    <x v="0"/>
    <x v="0"/>
    <n v="16"/>
    <x v="5"/>
    <x v="0"/>
  </r>
  <r>
    <n v="1469"/>
    <x v="32"/>
    <x v="0"/>
    <x v="24"/>
    <x v="3"/>
    <n v="39"/>
    <x v="10"/>
    <x v="1"/>
    <x v="5"/>
    <x v="3"/>
    <n v="3.9"/>
    <x v="1"/>
    <x v="0"/>
    <x v="0"/>
    <x v="0"/>
    <n v="46"/>
    <x v="1"/>
    <x v="0"/>
  </r>
  <r>
    <n v="1470"/>
    <x v="48"/>
    <x v="0"/>
    <x v="16"/>
    <x v="3"/>
    <n v="98"/>
    <x v="16"/>
    <x v="2"/>
    <x v="7"/>
    <x v="0"/>
    <n v="4.4000000000000004"/>
    <x v="1"/>
    <x v="3"/>
    <x v="0"/>
    <x v="0"/>
    <n v="31"/>
    <x v="3"/>
    <x v="6"/>
  </r>
  <r>
    <n v="1471"/>
    <x v="49"/>
    <x v="0"/>
    <x v="3"/>
    <x v="1"/>
    <n v="27"/>
    <x v="18"/>
    <x v="2"/>
    <x v="5"/>
    <x v="1"/>
    <n v="3.9"/>
    <x v="1"/>
    <x v="2"/>
    <x v="0"/>
    <x v="0"/>
    <n v="15"/>
    <x v="1"/>
    <x v="6"/>
  </r>
  <r>
    <n v="1472"/>
    <x v="18"/>
    <x v="0"/>
    <x v="16"/>
    <x v="3"/>
    <n v="71"/>
    <x v="29"/>
    <x v="1"/>
    <x v="0"/>
    <x v="1"/>
    <n v="2.8"/>
    <x v="1"/>
    <x v="4"/>
    <x v="0"/>
    <x v="0"/>
    <n v="48"/>
    <x v="0"/>
    <x v="6"/>
  </r>
  <r>
    <n v="1473"/>
    <x v="31"/>
    <x v="0"/>
    <x v="19"/>
    <x v="3"/>
    <n v="24"/>
    <x v="27"/>
    <x v="0"/>
    <x v="2"/>
    <x v="1"/>
    <n v="3.5"/>
    <x v="1"/>
    <x v="5"/>
    <x v="0"/>
    <x v="0"/>
    <n v="11"/>
    <x v="1"/>
    <x v="1"/>
  </r>
  <r>
    <n v="1474"/>
    <x v="28"/>
    <x v="0"/>
    <x v="6"/>
    <x v="0"/>
    <n v="63"/>
    <x v="48"/>
    <x v="2"/>
    <x v="10"/>
    <x v="3"/>
    <n v="4.3"/>
    <x v="1"/>
    <x v="0"/>
    <x v="0"/>
    <x v="0"/>
    <n v="20"/>
    <x v="2"/>
    <x v="6"/>
  </r>
  <r>
    <n v="1475"/>
    <x v="18"/>
    <x v="0"/>
    <x v="1"/>
    <x v="0"/>
    <n v="72"/>
    <x v="32"/>
    <x v="1"/>
    <x v="6"/>
    <x v="3"/>
    <n v="3.9"/>
    <x v="1"/>
    <x v="2"/>
    <x v="0"/>
    <x v="0"/>
    <n v="6"/>
    <x v="2"/>
    <x v="5"/>
  </r>
  <r>
    <n v="1476"/>
    <x v="42"/>
    <x v="0"/>
    <x v="0"/>
    <x v="0"/>
    <n v="61"/>
    <x v="3"/>
    <x v="2"/>
    <x v="11"/>
    <x v="1"/>
    <n v="4"/>
    <x v="1"/>
    <x v="0"/>
    <x v="0"/>
    <x v="0"/>
    <n v="24"/>
    <x v="1"/>
    <x v="5"/>
  </r>
  <r>
    <n v="1477"/>
    <x v="31"/>
    <x v="0"/>
    <x v="19"/>
    <x v="3"/>
    <n v="56"/>
    <x v="5"/>
    <x v="2"/>
    <x v="23"/>
    <x v="3"/>
    <n v="4.0999999999999996"/>
    <x v="1"/>
    <x v="2"/>
    <x v="0"/>
    <x v="0"/>
    <n v="18"/>
    <x v="2"/>
    <x v="5"/>
  </r>
  <r>
    <n v="1478"/>
    <x v="41"/>
    <x v="0"/>
    <x v="22"/>
    <x v="3"/>
    <n v="32"/>
    <x v="4"/>
    <x v="3"/>
    <x v="5"/>
    <x v="2"/>
    <n v="4.3"/>
    <x v="1"/>
    <x v="3"/>
    <x v="0"/>
    <x v="0"/>
    <n v="1"/>
    <x v="3"/>
    <x v="6"/>
  </r>
  <r>
    <n v="1479"/>
    <x v="48"/>
    <x v="0"/>
    <x v="24"/>
    <x v="3"/>
    <n v="23"/>
    <x v="47"/>
    <x v="2"/>
    <x v="24"/>
    <x v="2"/>
    <n v="4.2"/>
    <x v="1"/>
    <x v="1"/>
    <x v="0"/>
    <x v="0"/>
    <n v="13"/>
    <x v="0"/>
    <x v="4"/>
  </r>
  <r>
    <n v="1480"/>
    <x v="39"/>
    <x v="0"/>
    <x v="7"/>
    <x v="2"/>
    <n v="100"/>
    <x v="47"/>
    <x v="0"/>
    <x v="13"/>
    <x v="1"/>
    <n v="4"/>
    <x v="1"/>
    <x v="3"/>
    <x v="0"/>
    <x v="0"/>
    <n v="2"/>
    <x v="4"/>
    <x v="1"/>
  </r>
  <r>
    <n v="1481"/>
    <x v="31"/>
    <x v="0"/>
    <x v="16"/>
    <x v="3"/>
    <n v="74"/>
    <x v="13"/>
    <x v="2"/>
    <x v="9"/>
    <x v="3"/>
    <n v="3.6"/>
    <x v="1"/>
    <x v="0"/>
    <x v="0"/>
    <x v="0"/>
    <n v="26"/>
    <x v="1"/>
    <x v="3"/>
  </r>
  <r>
    <n v="1482"/>
    <x v="14"/>
    <x v="0"/>
    <x v="11"/>
    <x v="0"/>
    <n v="33"/>
    <x v="33"/>
    <x v="1"/>
    <x v="0"/>
    <x v="1"/>
    <n v="3.3"/>
    <x v="1"/>
    <x v="3"/>
    <x v="0"/>
    <x v="0"/>
    <n v="31"/>
    <x v="3"/>
    <x v="3"/>
  </r>
  <r>
    <n v="1483"/>
    <x v="48"/>
    <x v="0"/>
    <x v="24"/>
    <x v="3"/>
    <n v="67"/>
    <x v="48"/>
    <x v="1"/>
    <x v="23"/>
    <x v="1"/>
    <n v="4.0999999999999996"/>
    <x v="1"/>
    <x v="4"/>
    <x v="0"/>
    <x v="0"/>
    <n v="43"/>
    <x v="4"/>
    <x v="1"/>
  </r>
  <r>
    <n v="1484"/>
    <x v="31"/>
    <x v="0"/>
    <x v="16"/>
    <x v="3"/>
    <n v="61"/>
    <x v="2"/>
    <x v="1"/>
    <x v="22"/>
    <x v="2"/>
    <n v="4.7"/>
    <x v="1"/>
    <x v="2"/>
    <x v="0"/>
    <x v="0"/>
    <n v="12"/>
    <x v="5"/>
    <x v="4"/>
  </r>
  <r>
    <n v="1485"/>
    <x v="34"/>
    <x v="0"/>
    <x v="6"/>
    <x v="0"/>
    <n v="46"/>
    <x v="43"/>
    <x v="2"/>
    <x v="11"/>
    <x v="2"/>
    <n v="4.4000000000000004"/>
    <x v="1"/>
    <x v="5"/>
    <x v="0"/>
    <x v="0"/>
    <n v="22"/>
    <x v="0"/>
    <x v="6"/>
  </r>
  <r>
    <n v="1486"/>
    <x v="40"/>
    <x v="0"/>
    <x v="24"/>
    <x v="3"/>
    <n v="56"/>
    <x v="43"/>
    <x v="0"/>
    <x v="16"/>
    <x v="1"/>
    <n v="3.4"/>
    <x v="1"/>
    <x v="3"/>
    <x v="0"/>
    <x v="0"/>
    <n v="3"/>
    <x v="1"/>
    <x v="0"/>
  </r>
  <r>
    <n v="1487"/>
    <x v="15"/>
    <x v="0"/>
    <x v="4"/>
    <x v="1"/>
    <n v="73"/>
    <x v="37"/>
    <x v="1"/>
    <x v="22"/>
    <x v="1"/>
    <n v="5"/>
    <x v="1"/>
    <x v="1"/>
    <x v="0"/>
    <x v="0"/>
    <n v="23"/>
    <x v="0"/>
    <x v="6"/>
  </r>
  <r>
    <n v="1488"/>
    <x v="37"/>
    <x v="0"/>
    <x v="11"/>
    <x v="0"/>
    <n v="44"/>
    <x v="28"/>
    <x v="0"/>
    <x v="13"/>
    <x v="2"/>
    <n v="4.5999999999999996"/>
    <x v="1"/>
    <x v="5"/>
    <x v="0"/>
    <x v="0"/>
    <n v="26"/>
    <x v="3"/>
    <x v="2"/>
  </r>
  <r>
    <n v="1489"/>
    <x v="51"/>
    <x v="0"/>
    <x v="19"/>
    <x v="3"/>
    <n v="44"/>
    <x v="11"/>
    <x v="0"/>
    <x v="6"/>
    <x v="0"/>
    <n v="4"/>
    <x v="1"/>
    <x v="3"/>
    <x v="0"/>
    <x v="0"/>
    <n v="37"/>
    <x v="2"/>
    <x v="1"/>
  </r>
  <r>
    <n v="1490"/>
    <x v="41"/>
    <x v="0"/>
    <x v="16"/>
    <x v="3"/>
    <n v="26"/>
    <x v="9"/>
    <x v="3"/>
    <x v="23"/>
    <x v="2"/>
    <n v="4.0999999999999996"/>
    <x v="1"/>
    <x v="2"/>
    <x v="0"/>
    <x v="0"/>
    <n v="42"/>
    <x v="0"/>
    <x v="3"/>
  </r>
  <r>
    <n v="1491"/>
    <x v="17"/>
    <x v="0"/>
    <x v="4"/>
    <x v="1"/>
    <n v="52"/>
    <x v="7"/>
    <x v="0"/>
    <x v="8"/>
    <x v="1"/>
    <n v="4.9000000000000004"/>
    <x v="1"/>
    <x v="0"/>
    <x v="0"/>
    <x v="0"/>
    <n v="15"/>
    <x v="0"/>
    <x v="4"/>
  </r>
  <r>
    <n v="1492"/>
    <x v="7"/>
    <x v="0"/>
    <x v="5"/>
    <x v="0"/>
    <n v="54"/>
    <x v="10"/>
    <x v="1"/>
    <x v="13"/>
    <x v="2"/>
    <n v="2.7"/>
    <x v="1"/>
    <x v="1"/>
    <x v="0"/>
    <x v="0"/>
    <n v="10"/>
    <x v="4"/>
    <x v="3"/>
  </r>
  <r>
    <n v="1493"/>
    <x v="46"/>
    <x v="0"/>
    <x v="14"/>
    <x v="2"/>
    <n v="38"/>
    <x v="17"/>
    <x v="2"/>
    <x v="1"/>
    <x v="2"/>
    <n v="4.5"/>
    <x v="1"/>
    <x v="1"/>
    <x v="0"/>
    <x v="0"/>
    <n v="3"/>
    <x v="0"/>
    <x v="3"/>
  </r>
  <r>
    <n v="1494"/>
    <x v="27"/>
    <x v="0"/>
    <x v="22"/>
    <x v="3"/>
    <n v="44"/>
    <x v="25"/>
    <x v="1"/>
    <x v="9"/>
    <x v="3"/>
    <n v="2.7"/>
    <x v="1"/>
    <x v="3"/>
    <x v="0"/>
    <x v="0"/>
    <n v="44"/>
    <x v="2"/>
    <x v="3"/>
  </r>
  <r>
    <n v="1495"/>
    <x v="49"/>
    <x v="0"/>
    <x v="17"/>
    <x v="0"/>
    <n v="76"/>
    <x v="6"/>
    <x v="2"/>
    <x v="0"/>
    <x v="1"/>
    <n v="3"/>
    <x v="1"/>
    <x v="2"/>
    <x v="0"/>
    <x v="0"/>
    <n v="23"/>
    <x v="4"/>
    <x v="0"/>
  </r>
  <r>
    <n v="1496"/>
    <x v="4"/>
    <x v="0"/>
    <x v="16"/>
    <x v="3"/>
    <n v="23"/>
    <x v="3"/>
    <x v="2"/>
    <x v="18"/>
    <x v="0"/>
    <n v="4.5"/>
    <x v="1"/>
    <x v="2"/>
    <x v="0"/>
    <x v="0"/>
    <n v="6"/>
    <x v="3"/>
    <x v="1"/>
  </r>
  <r>
    <n v="1497"/>
    <x v="6"/>
    <x v="0"/>
    <x v="17"/>
    <x v="0"/>
    <n v="98"/>
    <x v="37"/>
    <x v="2"/>
    <x v="7"/>
    <x v="0"/>
    <n v="5"/>
    <x v="1"/>
    <x v="3"/>
    <x v="0"/>
    <x v="0"/>
    <n v="9"/>
    <x v="0"/>
    <x v="4"/>
  </r>
  <r>
    <n v="1498"/>
    <x v="28"/>
    <x v="0"/>
    <x v="14"/>
    <x v="2"/>
    <n v="33"/>
    <x v="49"/>
    <x v="1"/>
    <x v="23"/>
    <x v="1"/>
    <n v="3.8"/>
    <x v="1"/>
    <x v="4"/>
    <x v="0"/>
    <x v="0"/>
    <n v="16"/>
    <x v="5"/>
    <x v="6"/>
  </r>
  <r>
    <n v="1499"/>
    <x v="35"/>
    <x v="0"/>
    <x v="1"/>
    <x v="0"/>
    <n v="32"/>
    <x v="26"/>
    <x v="2"/>
    <x v="11"/>
    <x v="2"/>
    <n v="3.1"/>
    <x v="1"/>
    <x v="3"/>
    <x v="0"/>
    <x v="0"/>
    <n v="46"/>
    <x v="0"/>
    <x v="0"/>
  </r>
  <r>
    <n v="1500"/>
    <x v="1"/>
    <x v="0"/>
    <x v="23"/>
    <x v="1"/>
    <n v="85"/>
    <x v="42"/>
    <x v="1"/>
    <x v="8"/>
    <x v="3"/>
    <n v="3.4"/>
    <x v="1"/>
    <x v="1"/>
    <x v="0"/>
    <x v="0"/>
    <n v="24"/>
    <x v="2"/>
    <x v="6"/>
  </r>
  <r>
    <n v="1501"/>
    <x v="6"/>
    <x v="0"/>
    <x v="2"/>
    <x v="0"/>
    <n v="69"/>
    <x v="15"/>
    <x v="0"/>
    <x v="1"/>
    <x v="2"/>
    <n v="4.8"/>
    <x v="1"/>
    <x v="2"/>
    <x v="0"/>
    <x v="0"/>
    <n v="22"/>
    <x v="5"/>
    <x v="5"/>
  </r>
  <r>
    <n v="1502"/>
    <x v="43"/>
    <x v="0"/>
    <x v="2"/>
    <x v="0"/>
    <n v="55"/>
    <x v="29"/>
    <x v="3"/>
    <x v="5"/>
    <x v="1"/>
    <n v="2.7"/>
    <x v="1"/>
    <x v="3"/>
    <x v="0"/>
    <x v="0"/>
    <n v="13"/>
    <x v="5"/>
    <x v="6"/>
  </r>
  <r>
    <n v="1503"/>
    <x v="43"/>
    <x v="0"/>
    <x v="13"/>
    <x v="0"/>
    <n v="66"/>
    <x v="2"/>
    <x v="2"/>
    <x v="13"/>
    <x v="2"/>
    <n v="3.2"/>
    <x v="1"/>
    <x v="5"/>
    <x v="0"/>
    <x v="0"/>
    <n v="20"/>
    <x v="1"/>
    <x v="0"/>
  </r>
  <r>
    <n v="1504"/>
    <x v="2"/>
    <x v="0"/>
    <x v="14"/>
    <x v="2"/>
    <n v="30"/>
    <x v="49"/>
    <x v="2"/>
    <x v="1"/>
    <x v="3"/>
    <n v="3.9"/>
    <x v="1"/>
    <x v="4"/>
    <x v="0"/>
    <x v="0"/>
    <n v="46"/>
    <x v="1"/>
    <x v="3"/>
  </r>
  <r>
    <n v="1505"/>
    <x v="52"/>
    <x v="0"/>
    <x v="14"/>
    <x v="2"/>
    <n v="80"/>
    <x v="29"/>
    <x v="2"/>
    <x v="11"/>
    <x v="0"/>
    <n v="4.2"/>
    <x v="1"/>
    <x v="2"/>
    <x v="0"/>
    <x v="0"/>
    <n v="10"/>
    <x v="4"/>
    <x v="5"/>
  </r>
  <r>
    <n v="1506"/>
    <x v="5"/>
    <x v="0"/>
    <x v="22"/>
    <x v="3"/>
    <n v="20"/>
    <x v="25"/>
    <x v="2"/>
    <x v="11"/>
    <x v="2"/>
    <n v="3"/>
    <x v="1"/>
    <x v="0"/>
    <x v="0"/>
    <x v="0"/>
    <n v="39"/>
    <x v="1"/>
    <x v="5"/>
  </r>
  <r>
    <n v="1507"/>
    <x v="25"/>
    <x v="0"/>
    <x v="5"/>
    <x v="0"/>
    <n v="30"/>
    <x v="36"/>
    <x v="0"/>
    <x v="19"/>
    <x v="3"/>
    <n v="3"/>
    <x v="1"/>
    <x v="4"/>
    <x v="0"/>
    <x v="0"/>
    <n v="44"/>
    <x v="3"/>
    <x v="3"/>
  </r>
  <r>
    <n v="1508"/>
    <x v="17"/>
    <x v="0"/>
    <x v="10"/>
    <x v="0"/>
    <n v="86"/>
    <x v="38"/>
    <x v="1"/>
    <x v="1"/>
    <x v="0"/>
    <n v="3.7"/>
    <x v="1"/>
    <x v="4"/>
    <x v="0"/>
    <x v="0"/>
    <n v="7"/>
    <x v="0"/>
    <x v="2"/>
  </r>
  <r>
    <n v="1509"/>
    <x v="25"/>
    <x v="0"/>
    <x v="0"/>
    <x v="0"/>
    <n v="84"/>
    <x v="24"/>
    <x v="0"/>
    <x v="19"/>
    <x v="1"/>
    <n v="4.4000000000000004"/>
    <x v="1"/>
    <x v="5"/>
    <x v="0"/>
    <x v="0"/>
    <n v="3"/>
    <x v="1"/>
    <x v="6"/>
  </r>
  <r>
    <n v="1510"/>
    <x v="30"/>
    <x v="0"/>
    <x v="10"/>
    <x v="0"/>
    <n v="54"/>
    <x v="13"/>
    <x v="3"/>
    <x v="3"/>
    <x v="2"/>
    <n v="4.5999999999999996"/>
    <x v="1"/>
    <x v="1"/>
    <x v="0"/>
    <x v="0"/>
    <n v="44"/>
    <x v="5"/>
    <x v="2"/>
  </r>
  <r>
    <n v="1511"/>
    <x v="0"/>
    <x v="0"/>
    <x v="0"/>
    <x v="0"/>
    <n v="30"/>
    <x v="33"/>
    <x v="3"/>
    <x v="0"/>
    <x v="3"/>
    <n v="3"/>
    <x v="1"/>
    <x v="1"/>
    <x v="0"/>
    <x v="0"/>
    <n v="31"/>
    <x v="0"/>
    <x v="2"/>
  </r>
  <r>
    <n v="1512"/>
    <x v="50"/>
    <x v="0"/>
    <x v="10"/>
    <x v="0"/>
    <n v="91"/>
    <x v="42"/>
    <x v="2"/>
    <x v="10"/>
    <x v="0"/>
    <n v="3.6"/>
    <x v="1"/>
    <x v="0"/>
    <x v="0"/>
    <x v="0"/>
    <n v="48"/>
    <x v="2"/>
    <x v="1"/>
  </r>
  <r>
    <n v="1513"/>
    <x v="52"/>
    <x v="0"/>
    <x v="4"/>
    <x v="1"/>
    <n v="23"/>
    <x v="48"/>
    <x v="0"/>
    <x v="5"/>
    <x v="0"/>
    <n v="3.9"/>
    <x v="1"/>
    <x v="3"/>
    <x v="0"/>
    <x v="0"/>
    <n v="18"/>
    <x v="3"/>
    <x v="4"/>
  </r>
  <r>
    <n v="1514"/>
    <x v="40"/>
    <x v="0"/>
    <x v="20"/>
    <x v="0"/>
    <n v="35"/>
    <x v="21"/>
    <x v="2"/>
    <x v="16"/>
    <x v="1"/>
    <n v="4.0999999999999996"/>
    <x v="1"/>
    <x v="1"/>
    <x v="0"/>
    <x v="0"/>
    <n v="27"/>
    <x v="1"/>
    <x v="5"/>
  </r>
  <r>
    <n v="1515"/>
    <x v="8"/>
    <x v="0"/>
    <x v="9"/>
    <x v="1"/>
    <n v="90"/>
    <x v="40"/>
    <x v="0"/>
    <x v="18"/>
    <x v="0"/>
    <n v="3.9"/>
    <x v="1"/>
    <x v="4"/>
    <x v="0"/>
    <x v="0"/>
    <n v="1"/>
    <x v="0"/>
    <x v="1"/>
  </r>
  <r>
    <n v="1516"/>
    <x v="31"/>
    <x v="0"/>
    <x v="2"/>
    <x v="0"/>
    <n v="93"/>
    <x v="27"/>
    <x v="1"/>
    <x v="2"/>
    <x v="3"/>
    <n v="3.9"/>
    <x v="1"/>
    <x v="4"/>
    <x v="0"/>
    <x v="0"/>
    <n v="34"/>
    <x v="1"/>
    <x v="1"/>
  </r>
  <r>
    <n v="1517"/>
    <x v="30"/>
    <x v="0"/>
    <x v="2"/>
    <x v="0"/>
    <n v="68"/>
    <x v="22"/>
    <x v="0"/>
    <x v="21"/>
    <x v="0"/>
    <n v="4.5"/>
    <x v="1"/>
    <x v="0"/>
    <x v="0"/>
    <x v="0"/>
    <n v="5"/>
    <x v="4"/>
    <x v="4"/>
  </r>
  <r>
    <n v="1518"/>
    <x v="9"/>
    <x v="0"/>
    <x v="24"/>
    <x v="3"/>
    <n v="41"/>
    <x v="13"/>
    <x v="2"/>
    <x v="10"/>
    <x v="1"/>
    <n v="3.4"/>
    <x v="1"/>
    <x v="3"/>
    <x v="0"/>
    <x v="0"/>
    <n v="12"/>
    <x v="1"/>
    <x v="3"/>
  </r>
  <r>
    <n v="1519"/>
    <x v="33"/>
    <x v="0"/>
    <x v="22"/>
    <x v="3"/>
    <n v="73"/>
    <x v="14"/>
    <x v="2"/>
    <x v="22"/>
    <x v="0"/>
    <n v="4.0999999999999996"/>
    <x v="1"/>
    <x v="2"/>
    <x v="0"/>
    <x v="0"/>
    <n v="14"/>
    <x v="0"/>
    <x v="0"/>
  </r>
  <r>
    <n v="1520"/>
    <x v="2"/>
    <x v="0"/>
    <x v="12"/>
    <x v="3"/>
    <n v="73"/>
    <x v="21"/>
    <x v="0"/>
    <x v="17"/>
    <x v="3"/>
    <n v="4.9000000000000004"/>
    <x v="1"/>
    <x v="2"/>
    <x v="0"/>
    <x v="0"/>
    <n v="40"/>
    <x v="3"/>
    <x v="1"/>
  </r>
  <r>
    <n v="1521"/>
    <x v="3"/>
    <x v="0"/>
    <x v="19"/>
    <x v="3"/>
    <n v="66"/>
    <x v="44"/>
    <x v="2"/>
    <x v="18"/>
    <x v="2"/>
    <n v="4.4000000000000004"/>
    <x v="1"/>
    <x v="4"/>
    <x v="0"/>
    <x v="0"/>
    <n v="39"/>
    <x v="1"/>
    <x v="3"/>
  </r>
  <r>
    <n v="1522"/>
    <x v="26"/>
    <x v="0"/>
    <x v="21"/>
    <x v="3"/>
    <n v="59"/>
    <x v="47"/>
    <x v="2"/>
    <x v="3"/>
    <x v="2"/>
    <n v="2.7"/>
    <x v="1"/>
    <x v="4"/>
    <x v="0"/>
    <x v="0"/>
    <n v="50"/>
    <x v="4"/>
    <x v="1"/>
  </r>
  <r>
    <n v="1523"/>
    <x v="21"/>
    <x v="0"/>
    <x v="6"/>
    <x v="0"/>
    <n v="72"/>
    <x v="30"/>
    <x v="0"/>
    <x v="22"/>
    <x v="1"/>
    <n v="4.8"/>
    <x v="1"/>
    <x v="1"/>
    <x v="0"/>
    <x v="0"/>
    <n v="5"/>
    <x v="5"/>
    <x v="5"/>
  </r>
  <r>
    <n v="1524"/>
    <x v="22"/>
    <x v="0"/>
    <x v="20"/>
    <x v="0"/>
    <n v="88"/>
    <x v="42"/>
    <x v="2"/>
    <x v="3"/>
    <x v="2"/>
    <n v="3.3"/>
    <x v="1"/>
    <x v="4"/>
    <x v="0"/>
    <x v="0"/>
    <n v="35"/>
    <x v="5"/>
    <x v="2"/>
  </r>
  <r>
    <n v="1525"/>
    <x v="40"/>
    <x v="0"/>
    <x v="20"/>
    <x v="0"/>
    <n v="76"/>
    <x v="2"/>
    <x v="0"/>
    <x v="6"/>
    <x v="2"/>
    <n v="4.4000000000000004"/>
    <x v="1"/>
    <x v="1"/>
    <x v="0"/>
    <x v="0"/>
    <n v="6"/>
    <x v="1"/>
    <x v="4"/>
  </r>
  <r>
    <n v="1526"/>
    <x v="26"/>
    <x v="0"/>
    <x v="22"/>
    <x v="3"/>
    <n v="31"/>
    <x v="4"/>
    <x v="2"/>
    <x v="21"/>
    <x v="0"/>
    <n v="4.5999999999999996"/>
    <x v="1"/>
    <x v="4"/>
    <x v="0"/>
    <x v="0"/>
    <n v="22"/>
    <x v="1"/>
    <x v="0"/>
  </r>
  <r>
    <n v="1527"/>
    <x v="38"/>
    <x v="0"/>
    <x v="14"/>
    <x v="2"/>
    <n v="22"/>
    <x v="19"/>
    <x v="0"/>
    <x v="3"/>
    <x v="2"/>
    <n v="3.1"/>
    <x v="1"/>
    <x v="2"/>
    <x v="0"/>
    <x v="0"/>
    <n v="27"/>
    <x v="3"/>
    <x v="5"/>
  </r>
  <r>
    <n v="1528"/>
    <x v="8"/>
    <x v="0"/>
    <x v="19"/>
    <x v="3"/>
    <n v="75"/>
    <x v="48"/>
    <x v="0"/>
    <x v="16"/>
    <x v="3"/>
    <n v="4.5"/>
    <x v="1"/>
    <x v="4"/>
    <x v="0"/>
    <x v="0"/>
    <n v="33"/>
    <x v="5"/>
    <x v="0"/>
  </r>
  <r>
    <n v="1529"/>
    <x v="28"/>
    <x v="0"/>
    <x v="17"/>
    <x v="0"/>
    <n v="75"/>
    <x v="4"/>
    <x v="1"/>
    <x v="16"/>
    <x v="1"/>
    <n v="4"/>
    <x v="1"/>
    <x v="5"/>
    <x v="0"/>
    <x v="0"/>
    <n v="47"/>
    <x v="0"/>
    <x v="4"/>
  </r>
  <r>
    <n v="1530"/>
    <x v="30"/>
    <x v="0"/>
    <x v="21"/>
    <x v="3"/>
    <n v="63"/>
    <x v="42"/>
    <x v="2"/>
    <x v="12"/>
    <x v="0"/>
    <n v="3.1"/>
    <x v="1"/>
    <x v="1"/>
    <x v="0"/>
    <x v="0"/>
    <n v="48"/>
    <x v="2"/>
    <x v="4"/>
  </r>
  <r>
    <n v="1531"/>
    <x v="35"/>
    <x v="0"/>
    <x v="7"/>
    <x v="2"/>
    <n v="21"/>
    <x v="35"/>
    <x v="2"/>
    <x v="11"/>
    <x v="1"/>
    <n v="3.9"/>
    <x v="1"/>
    <x v="2"/>
    <x v="0"/>
    <x v="0"/>
    <n v="22"/>
    <x v="4"/>
    <x v="3"/>
  </r>
  <r>
    <n v="1532"/>
    <x v="6"/>
    <x v="0"/>
    <x v="21"/>
    <x v="3"/>
    <n v="83"/>
    <x v="16"/>
    <x v="1"/>
    <x v="10"/>
    <x v="1"/>
    <n v="4.5"/>
    <x v="1"/>
    <x v="2"/>
    <x v="0"/>
    <x v="0"/>
    <n v="8"/>
    <x v="3"/>
    <x v="4"/>
  </r>
  <r>
    <n v="1533"/>
    <x v="33"/>
    <x v="0"/>
    <x v="14"/>
    <x v="2"/>
    <n v="46"/>
    <x v="48"/>
    <x v="1"/>
    <x v="5"/>
    <x v="0"/>
    <n v="4.4000000000000004"/>
    <x v="1"/>
    <x v="2"/>
    <x v="0"/>
    <x v="0"/>
    <n v="5"/>
    <x v="3"/>
    <x v="6"/>
  </r>
  <r>
    <n v="1534"/>
    <x v="2"/>
    <x v="0"/>
    <x v="9"/>
    <x v="1"/>
    <n v="59"/>
    <x v="13"/>
    <x v="2"/>
    <x v="9"/>
    <x v="2"/>
    <n v="3.6"/>
    <x v="1"/>
    <x v="4"/>
    <x v="0"/>
    <x v="0"/>
    <n v="16"/>
    <x v="4"/>
    <x v="3"/>
  </r>
  <r>
    <n v="1535"/>
    <x v="0"/>
    <x v="0"/>
    <x v="0"/>
    <x v="0"/>
    <n v="66"/>
    <x v="5"/>
    <x v="2"/>
    <x v="14"/>
    <x v="2"/>
    <n v="3.4"/>
    <x v="1"/>
    <x v="1"/>
    <x v="0"/>
    <x v="0"/>
    <n v="26"/>
    <x v="0"/>
    <x v="0"/>
  </r>
  <r>
    <n v="1536"/>
    <x v="24"/>
    <x v="0"/>
    <x v="3"/>
    <x v="1"/>
    <n v="74"/>
    <x v="8"/>
    <x v="1"/>
    <x v="2"/>
    <x v="3"/>
    <n v="4"/>
    <x v="1"/>
    <x v="4"/>
    <x v="0"/>
    <x v="0"/>
    <n v="8"/>
    <x v="0"/>
    <x v="5"/>
  </r>
  <r>
    <n v="1537"/>
    <x v="20"/>
    <x v="0"/>
    <x v="12"/>
    <x v="3"/>
    <n v="82"/>
    <x v="49"/>
    <x v="2"/>
    <x v="21"/>
    <x v="2"/>
    <n v="2.6"/>
    <x v="1"/>
    <x v="5"/>
    <x v="0"/>
    <x v="0"/>
    <n v="17"/>
    <x v="1"/>
    <x v="3"/>
  </r>
  <r>
    <n v="1538"/>
    <x v="33"/>
    <x v="0"/>
    <x v="9"/>
    <x v="1"/>
    <n v="89"/>
    <x v="29"/>
    <x v="0"/>
    <x v="13"/>
    <x v="1"/>
    <n v="3.2"/>
    <x v="1"/>
    <x v="2"/>
    <x v="0"/>
    <x v="0"/>
    <n v="50"/>
    <x v="0"/>
    <x v="2"/>
  </r>
  <r>
    <n v="1539"/>
    <x v="19"/>
    <x v="0"/>
    <x v="10"/>
    <x v="0"/>
    <n v="65"/>
    <x v="26"/>
    <x v="0"/>
    <x v="4"/>
    <x v="3"/>
    <n v="3.2"/>
    <x v="1"/>
    <x v="3"/>
    <x v="0"/>
    <x v="0"/>
    <n v="22"/>
    <x v="0"/>
    <x v="4"/>
  </r>
  <r>
    <n v="1540"/>
    <x v="45"/>
    <x v="0"/>
    <x v="22"/>
    <x v="3"/>
    <n v="55"/>
    <x v="11"/>
    <x v="2"/>
    <x v="2"/>
    <x v="1"/>
    <n v="5"/>
    <x v="1"/>
    <x v="4"/>
    <x v="0"/>
    <x v="0"/>
    <n v="19"/>
    <x v="1"/>
    <x v="6"/>
  </r>
  <r>
    <n v="1541"/>
    <x v="48"/>
    <x v="0"/>
    <x v="6"/>
    <x v="0"/>
    <n v="95"/>
    <x v="24"/>
    <x v="2"/>
    <x v="16"/>
    <x v="0"/>
    <n v="2.9"/>
    <x v="1"/>
    <x v="2"/>
    <x v="0"/>
    <x v="0"/>
    <n v="14"/>
    <x v="4"/>
    <x v="5"/>
  </r>
  <r>
    <n v="1542"/>
    <x v="41"/>
    <x v="0"/>
    <x v="8"/>
    <x v="3"/>
    <n v="77"/>
    <x v="26"/>
    <x v="1"/>
    <x v="21"/>
    <x v="0"/>
    <n v="2.9"/>
    <x v="1"/>
    <x v="5"/>
    <x v="0"/>
    <x v="0"/>
    <n v="35"/>
    <x v="1"/>
    <x v="4"/>
  </r>
  <r>
    <n v="1543"/>
    <x v="35"/>
    <x v="0"/>
    <x v="0"/>
    <x v="0"/>
    <n v="44"/>
    <x v="11"/>
    <x v="2"/>
    <x v="1"/>
    <x v="0"/>
    <n v="3.5"/>
    <x v="1"/>
    <x v="2"/>
    <x v="0"/>
    <x v="0"/>
    <n v="43"/>
    <x v="3"/>
    <x v="1"/>
  </r>
  <r>
    <n v="1544"/>
    <x v="19"/>
    <x v="0"/>
    <x v="2"/>
    <x v="0"/>
    <n v="89"/>
    <x v="48"/>
    <x v="2"/>
    <x v="21"/>
    <x v="3"/>
    <n v="4"/>
    <x v="1"/>
    <x v="3"/>
    <x v="0"/>
    <x v="0"/>
    <n v="24"/>
    <x v="0"/>
    <x v="2"/>
  </r>
  <r>
    <n v="1545"/>
    <x v="11"/>
    <x v="0"/>
    <x v="16"/>
    <x v="3"/>
    <n v="24"/>
    <x v="10"/>
    <x v="2"/>
    <x v="1"/>
    <x v="1"/>
    <n v="3.9"/>
    <x v="1"/>
    <x v="3"/>
    <x v="0"/>
    <x v="0"/>
    <n v="17"/>
    <x v="5"/>
    <x v="4"/>
  </r>
  <r>
    <n v="1546"/>
    <x v="39"/>
    <x v="0"/>
    <x v="22"/>
    <x v="3"/>
    <n v="43"/>
    <x v="12"/>
    <x v="2"/>
    <x v="13"/>
    <x v="0"/>
    <n v="4.9000000000000004"/>
    <x v="1"/>
    <x v="5"/>
    <x v="0"/>
    <x v="0"/>
    <n v="49"/>
    <x v="4"/>
    <x v="2"/>
  </r>
  <r>
    <n v="1547"/>
    <x v="52"/>
    <x v="0"/>
    <x v="4"/>
    <x v="1"/>
    <n v="51"/>
    <x v="4"/>
    <x v="3"/>
    <x v="7"/>
    <x v="2"/>
    <n v="3.8"/>
    <x v="1"/>
    <x v="0"/>
    <x v="0"/>
    <x v="0"/>
    <n v="17"/>
    <x v="4"/>
    <x v="2"/>
  </r>
  <r>
    <n v="1548"/>
    <x v="5"/>
    <x v="0"/>
    <x v="19"/>
    <x v="3"/>
    <n v="46"/>
    <x v="36"/>
    <x v="0"/>
    <x v="11"/>
    <x v="2"/>
    <n v="3.5"/>
    <x v="1"/>
    <x v="3"/>
    <x v="0"/>
    <x v="0"/>
    <n v="40"/>
    <x v="1"/>
    <x v="3"/>
  </r>
  <r>
    <n v="1549"/>
    <x v="28"/>
    <x v="0"/>
    <x v="10"/>
    <x v="0"/>
    <n v="32"/>
    <x v="33"/>
    <x v="2"/>
    <x v="5"/>
    <x v="2"/>
    <n v="3.7"/>
    <x v="1"/>
    <x v="5"/>
    <x v="0"/>
    <x v="0"/>
    <n v="43"/>
    <x v="4"/>
    <x v="1"/>
  </r>
  <r>
    <n v="1550"/>
    <x v="1"/>
    <x v="0"/>
    <x v="4"/>
    <x v="1"/>
    <n v="55"/>
    <x v="23"/>
    <x v="2"/>
    <x v="13"/>
    <x v="1"/>
    <n v="2.9"/>
    <x v="1"/>
    <x v="4"/>
    <x v="0"/>
    <x v="0"/>
    <n v="19"/>
    <x v="5"/>
    <x v="6"/>
  </r>
  <r>
    <n v="1551"/>
    <x v="17"/>
    <x v="0"/>
    <x v="12"/>
    <x v="3"/>
    <n v="26"/>
    <x v="10"/>
    <x v="1"/>
    <x v="13"/>
    <x v="2"/>
    <n v="2.8"/>
    <x v="1"/>
    <x v="1"/>
    <x v="0"/>
    <x v="0"/>
    <n v="40"/>
    <x v="4"/>
    <x v="3"/>
  </r>
  <r>
    <n v="1552"/>
    <x v="14"/>
    <x v="0"/>
    <x v="8"/>
    <x v="3"/>
    <n v="29"/>
    <x v="46"/>
    <x v="2"/>
    <x v="8"/>
    <x v="2"/>
    <n v="3.7"/>
    <x v="1"/>
    <x v="4"/>
    <x v="0"/>
    <x v="0"/>
    <n v="13"/>
    <x v="2"/>
    <x v="5"/>
  </r>
  <r>
    <n v="1553"/>
    <x v="22"/>
    <x v="0"/>
    <x v="0"/>
    <x v="0"/>
    <n v="49"/>
    <x v="35"/>
    <x v="0"/>
    <x v="7"/>
    <x v="1"/>
    <n v="3"/>
    <x v="1"/>
    <x v="0"/>
    <x v="0"/>
    <x v="0"/>
    <n v="20"/>
    <x v="2"/>
    <x v="5"/>
  </r>
  <r>
    <n v="1554"/>
    <x v="7"/>
    <x v="0"/>
    <x v="0"/>
    <x v="0"/>
    <n v="45"/>
    <x v="12"/>
    <x v="2"/>
    <x v="21"/>
    <x v="1"/>
    <n v="4.8"/>
    <x v="1"/>
    <x v="1"/>
    <x v="0"/>
    <x v="0"/>
    <n v="21"/>
    <x v="5"/>
    <x v="3"/>
  </r>
  <r>
    <n v="1555"/>
    <x v="14"/>
    <x v="0"/>
    <x v="6"/>
    <x v="0"/>
    <n v="48"/>
    <x v="40"/>
    <x v="1"/>
    <x v="12"/>
    <x v="0"/>
    <n v="2.7"/>
    <x v="1"/>
    <x v="3"/>
    <x v="0"/>
    <x v="0"/>
    <n v="18"/>
    <x v="1"/>
    <x v="4"/>
  </r>
  <r>
    <n v="1556"/>
    <x v="49"/>
    <x v="0"/>
    <x v="6"/>
    <x v="0"/>
    <n v="47"/>
    <x v="31"/>
    <x v="1"/>
    <x v="17"/>
    <x v="0"/>
    <n v="4.5"/>
    <x v="1"/>
    <x v="1"/>
    <x v="0"/>
    <x v="0"/>
    <n v="44"/>
    <x v="1"/>
    <x v="3"/>
  </r>
  <r>
    <n v="1557"/>
    <x v="49"/>
    <x v="0"/>
    <x v="15"/>
    <x v="0"/>
    <n v="57"/>
    <x v="15"/>
    <x v="2"/>
    <x v="9"/>
    <x v="3"/>
    <n v="2.7"/>
    <x v="1"/>
    <x v="3"/>
    <x v="0"/>
    <x v="0"/>
    <n v="26"/>
    <x v="2"/>
    <x v="3"/>
  </r>
  <r>
    <n v="1558"/>
    <x v="7"/>
    <x v="0"/>
    <x v="21"/>
    <x v="3"/>
    <n v="34"/>
    <x v="45"/>
    <x v="0"/>
    <x v="23"/>
    <x v="3"/>
    <n v="3.5"/>
    <x v="1"/>
    <x v="2"/>
    <x v="0"/>
    <x v="0"/>
    <n v="34"/>
    <x v="3"/>
    <x v="3"/>
  </r>
  <r>
    <n v="1559"/>
    <x v="25"/>
    <x v="0"/>
    <x v="12"/>
    <x v="3"/>
    <n v="75"/>
    <x v="35"/>
    <x v="3"/>
    <x v="11"/>
    <x v="3"/>
    <n v="3.5"/>
    <x v="1"/>
    <x v="0"/>
    <x v="0"/>
    <x v="0"/>
    <n v="24"/>
    <x v="2"/>
    <x v="6"/>
  </r>
  <r>
    <n v="1560"/>
    <x v="49"/>
    <x v="0"/>
    <x v="18"/>
    <x v="3"/>
    <n v="94"/>
    <x v="4"/>
    <x v="0"/>
    <x v="19"/>
    <x v="3"/>
    <n v="4.5"/>
    <x v="1"/>
    <x v="5"/>
    <x v="0"/>
    <x v="0"/>
    <n v="23"/>
    <x v="3"/>
    <x v="0"/>
  </r>
  <r>
    <n v="1561"/>
    <x v="9"/>
    <x v="0"/>
    <x v="19"/>
    <x v="3"/>
    <n v="84"/>
    <x v="4"/>
    <x v="2"/>
    <x v="11"/>
    <x v="0"/>
    <n v="3.8"/>
    <x v="1"/>
    <x v="1"/>
    <x v="0"/>
    <x v="0"/>
    <n v="3"/>
    <x v="5"/>
    <x v="1"/>
  </r>
  <r>
    <n v="1562"/>
    <x v="2"/>
    <x v="0"/>
    <x v="18"/>
    <x v="3"/>
    <n v="38"/>
    <x v="16"/>
    <x v="2"/>
    <x v="21"/>
    <x v="2"/>
    <n v="3.8"/>
    <x v="1"/>
    <x v="3"/>
    <x v="0"/>
    <x v="0"/>
    <n v="2"/>
    <x v="4"/>
    <x v="3"/>
  </r>
  <r>
    <n v="1563"/>
    <x v="43"/>
    <x v="0"/>
    <x v="18"/>
    <x v="3"/>
    <n v="75"/>
    <x v="15"/>
    <x v="2"/>
    <x v="7"/>
    <x v="0"/>
    <n v="3.2"/>
    <x v="1"/>
    <x v="2"/>
    <x v="0"/>
    <x v="0"/>
    <n v="23"/>
    <x v="0"/>
    <x v="4"/>
  </r>
  <r>
    <n v="1564"/>
    <x v="33"/>
    <x v="0"/>
    <x v="13"/>
    <x v="0"/>
    <n v="44"/>
    <x v="23"/>
    <x v="2"/>
    <x v="11"/>
    <x v="3"/>
    <n v="4.3"/>
    <x v="1"/>
    <x v="2"/>
    <x v="0"/>
    <x v="0"/>
    <n v="8"/>
    <x v="1"/>
    <x v="1"/>
  </r>
  <r>
    <n v="1565"/>
    <x v="40"/>
    <x v="0"/>
    <x v="21"/>
    <x v="3"/>
    <n v="33"/>
    <x v="18"/>
    <x v="3"/>
    <x v="2"/>
    <x v="2"/>
    <n v="4.5"/>
    <x v="1"/>
    <x v="2"/>
    <x v="0"/>
    <x v="0"/>
    <n v="30"/>
    <x v="5"/>
    <x v="6"/>
  </r>
  <r>
    <n v="1566"/>
    <x v="44"/>
    <x v="0"/>
    <x v="12"/>
    <x v="3"/>
    <n v="93"/>
    <x v="37"/>
    <x v="0"/>
    <x v="15"/>
    <x v="3"/>
    <n v="4.2"/>
    <x v="1"/>
    <x v="1"/>
    <x v="0"/>
    <x v="0"/>
    <n v="48"/>
    <x v="3"/>
    <x v="2"/>
  </r>
  <r>
    <n v="1567"/>
    <x v="39"/>
    <x v="0"/>
    <x v="4"/>
    <x v="1"/>
    <n v="99"/>
    <x v="5"/>
    <x v="1"/>
    <x v="14"/>
    <x v="0"/>
    <n v="3"/>
    <x v="1"/>
    <x v="1"/>
    <x v="0"/>
    <x v="0"/>
    <n v="21"/>
    <x v="1"/>
    <x v="4"/>
  </r>
  <r>
    <n v="1568"/>
    <x v="11"/>
    <x v="0"/>
    <x v="21"/>
    <x v="3"/>
    <n v="33"/>
    <x v="46"/>
    <x v="2"/>
    <x v="2"/>
    <x v="1"/>
    <n v="4.0999999999999996"/>
    <x v="1"/>
    <x v="3"/>
    <x v="0"/>
    <x v="0"/>
    <n v="9"/>
    <x v="1"/>
    <x v="5"/>
  </r>
  <r>
    <n v="1569"/>
    <x v="47"/>
    <x v="0"/>
    <x v="4"/>
    <x v="1"/>
    <n v="76"/>
    <x v="47"/>
    <x v="0"/>
    <x v="22"/>
    <x v="1"/>
    <n v="4.5999999999999996"/>
    <x v="1"/>
    <x v="5"/>
    <x v="0"/>
    <x v="0"/>
    <n v="8"/>
    <x v="5"/>
    <x v="5"/>
  </r>
  <r>
    <n v="1570"/>
    <x v="30"/>
    <x v="0"/>
    <x v="11"/>
    <x v="0"/>
    <n v="63"/>
    <x v="11"/>
    <x v="2"/>
    <x v="20"/>
    <x v="2"/>
    <n v="2.9"/>
    <x v="1"/>
    <x v="3"/>
    <x v="0"/>
    <x v="0"/>
    <n v="29"/>
    <x v="5"/>
    <x v="1"/>
  </r>
  <r>
    <n v="1571"/>
    <x v="11"/>
    <x v="0"/>
    <x v="13"/>
    <x v="0"/>
    <n v="41"/>
    <x v="9"/>
    <x v="0"/>
    <x v="18"/>
    <x v="0"/>
    <n v="4.8"/>
    <x v="1"/>
    <x v="2"/>
    <x v="0"/>
    <x v="0"/>
    <n v="3"/>
    <x v="4"/>
    <x v="6"/>
  </r>
  <r>
    <n v="1572"/>
    <x v="48"/>
    <x v="0"/>
    <x v="16"/>
    <x v="3"/>
    <n v="88"/>
    <x v="24"/>
    <x v="0"/>
    <x v="5"/>
    <x v="0"/>
    <n v="4.5"/>
    <x v="1"/>
    <x v="2"/>
    <x v="0"/>
    <x v="0"/>
    <n v="11"/>
    <x v="4"/>
    <x v="0"/>
  </r>
  <r>
    <n v="1573"/>
    <x v="43"/>
    <x v="0"/>
    <x v="11"/>
    <x v="0"/>
    <n v="92"/>
    <x v="47"/>
    <x v="0"/>
    <x v="3"/>
    <x v="2"/>
    <n v="3.4"/>
    <x v="1"/>
    <x v="4"/>
    <x v="0"/>
    <x v="0"/>
    <n v="16"/>
    <x v="5"/>
    <x v="5"/>
  </r>
  <r>
    <n v="1574"/>
    <x v="24"/>
    <x v="0"/>
    <x v="17"/>
    <x v="0"/>
    <n v="31"/>
    <x v="25"/>
    <x v="0"/>
    <x v="21"/>
    <x v="2"/>
    <n v="4.3"/>
    <x v="1"/>
    <x v="4"/>
    <x v="0"/>
    <x v="0"/>
    <n v="25"/>
    <x v="5"/>
    <x v="1"/>
  </r>
  <r>
    <n v="1575"/>
    <x v="20"/>
    <x v="0"/>
    <x v="11"/>
    <x v="0"/>
    <n v="25"/>
    <x v="46"/>
    <x v="1"/>
    <x v="23"/>
    <x v="1"/>
    <n v="4.2"/>
    <x v="1"/>
    <x v="1"/>
    <x v="0"/>
    <x v="0"/>
    <n v="32"/>
    <x v="3"/>
    <x v="4"/>
  </r>
  <r>
    <n v="1576"/>
    <x v="16"/>
    <x v="0"/>
    <x v="5"/>
    <x v="0"/>
    <n v="28"/>
    <x v="18"/>
    <x v="2"/>
    <x v="2"/>
    <x v="1"/>
    <n v="3.6"/>
    <x v="1"/>
    <x v="2"/>
    <x v="0"/>
    <x v="0"/>
    <n v="28"/>
    <x v="1"/>
    <x v="0"/>
  </r>
  <r>
    <n v="1577"/>
    <x v="19"/>
    <x v="0"/>
    <x v="10"/>
    <x v="0"/>
    <n v="75"/>
    <x v="49"/>
    <x v="2"/>
    <x v="3"/>
    <x v="1"/>
    <n v="3.7"/>
    <x v="1"/>
    <x v="4"/>
    <x v="0"/>
    <x v="0"/>
    <n v="36"/>
    <x v="3"/>
    <x v="5"/>
  </r>
  <r>
    <n v="1578"/>
    <x v="33"/>
    <x v="0"/>
    <x v="23"/>
    <x v="1"/>
    <n v="34"/>
    <x v="12"/>
    <x v="1"/>
    <x v="8"/>
    <x v="1"/>
    <n v="4"/>
    <x v="1"/>
    <x v="3"/>
    <x v="0"/>
    <x v="0"/>
    <n v="7"/>
    <x v="0"/>
    <x v="0"/>
  </r>
  <r>
    <n v="1579"/>
    <x v="46"/>
    <x v="0"/>
    <x v="13"/>
    <x v="0"/>
    <n v="97"/>
    <x v="18"/>
    <x v="1"/>
    <x v="1"/>
    <x v="0"/>
    <n v="4.9000000000000004"/>
    <x v="1"/>
    <x v="4"/>
    <x v="0"/>
    <x v="0"/>
    <n v="2"/>
    <x v="3"/>
    <x v="3"/>
  </r>
  <r>
    <n v="1580"/>
    <x v="25"/>
    <x v="0"/>
    <x v="14"/>
    <x v="2"/>
    <n v="80"/>
    <x v="19"/>
    <x v="2"/>
    <x v="10"/>
    <x v="2"/>
    <n v="3.1"/>
    <x v="1"/>
    <x v="1"/>
    <x v="0"/>
    <x v="0"/>
    <n v="6"/>
    <x v="4"/>
    <x v="5"/>
  </r>
  <r>
    <n v="1581"/>
    <x v="13"/>
    <x v="0"/>
    <x v="4"/>
    <x v="1"/>
    <n v="71"/>
    <x v="25"/>
    <x v="0"/>
    <x v="17"/>
    <x v="2"/>
    <n v="3.7"/>
    <x v="1"/>
    <x v="3"/>
    <x v="0"/>
    <x v="0"/>
    <n v="30"/>
    <x v="1"/>
    <x v="2"/>
  </r>
  <r>
    <n v="1582"/>
    <x v="28"/>
    <x v="0"/>
    <x v="16"/>
    <x v="3"/>
    <n v="77"/>
    <x v="31"/>
    <x v="0"/>
    <x v="11"/>
    <x v="3"/>
    <n v="4.2"/>
    <x v="1"/>
    <x v="1"/>
    <x v="0"/>
    <x v="0"/>
    <n v="46"/>
    <x v="1"/>
    <x v="3"/>
  </r>
  <r>
    <n v="1583"/>
    <x v="48"/>
    <x v="0"/>
    <x v="22"/>
    <x v="3"/>
    <n v="41"/>
    <x v="11"/>
    <x v="0"/>
    <x v="16"/>
    <x v="1"/>
    <n v="2.5"/>
    <x v="1"/>
    <x v="2"/>
    <x v="0"/>
    <x v="0"/>
    <n v="39"/>
    <x v="1"/>
    <x v="5"/>
  </r>
  <r>
    <n v="1584"/>
    <x v="43"/>
    <x v="0"/>
    <x v="18"/>
    <x v="3"/>
    <n v="92"/>
    <x v="33"/>
    <x v="3"/>
    <x v="22"/>
    <x v="2"/>
    <n v="4.3"/>
    <x v="1"/>
    <x v="2"/>
    <x v="0"/>
    <x v="0"/>
    <n v="8"/>
    <x v="0"/>
    <x v="2"/>
  </r>
  <r>
    <n v="1585"/>
    <x v="38"/>
    <x v="0"/>
    <x v="0"/>
    <x v="0"/>
    <n v="95"/>
    <x v="11"/>
    <x v="1"/>
    <x v="5"/>
    <x v="1"/>
    <n v="3.1"/>
    <x v="1"/>
    <x v="5"/>
    <x v="0"/>
    <x v="0"/>
    <n v="46"/>
    <x v="2"/>
    <x v="3"/>
  </r>
  <r>
    <n v="1586"/>
    <x v="43"/>
    <x v="0"/>
    <x v="1"/>
    <x v="0"/>
    <n v="25"/>
    <x v="15"/>
    <x v="2"/>
    <x v="4"/>
    <x v="3"/>
    <n v="3"/>
    <x v="1"/>
    <x v="2"/>
    <x v="0"/>
    <x v="0"/>
    <n v="40"/>
    <x v="5"/>
    <x v="0"/>
  </r>
  <r>
    <n v="1587"/>
    <x v="15"/>
    <x v="0"/>
    <x v="23"/>
    <x v="1"/>
    <n v="77"/>
    <x v="19"/>
    <x v="2"/>
    <x v="7"/>
    <x v="3"/>
    <n v="4"/>
    <x v="1"/>
    <x v="0"/>
    <x v="0"/>
    <x v="0"/>
    <n v="21"/>
    <x v="4"/>
    <x v="1"/>
  </r>
  <r>
    <n v="1588"/>
    <x v="38"/>
    <x v="0"/>
    <x v="20"/>
    <x v="0"/>
    <n v="99"/>
    <x v="15"/>
    <x v="2"/>
    <x v="19"/>
    <x v="2"/>
    <n v="3.5"/>
    <x v="1"/>
    <x v="1"/>
    <x v="0"/>
    <x v="0"/>
    <n v="33"/>
    <x v="2"/>
    <x v="0"/>
  </r>
  <r>
    <n v="1589"/>
    <x v="39"/>
    <x v="0"/>
    <x v="22"/>
    <x v="3"/>
    <n v="24"/>
    <x v="34"/>
    <x v="0"/>
    <x v="17"/>
    <x v="0"/>
    <n v="3.2"/>
    <x v="1"/>
    <x v="2"/>
    <x v="0"/>
    <x v="0"/>
    <n v="3"/>
    <x v="0"/>
    <x v="5"/>
  </r>
  <r>
    <n v="1590"/>
    <x v="32"/>
    <x v="0"/>
    <x v="4"/>
    <x v="1"/>
    <n v="72"/>
    <x v="31"/>
    <x v="2"/>
    <x v="5"/>
    <x v="2"/>
    <n v="2.7"/>
    <x v="1"/>
    <x v="5"/>
    <x v="0"/>
    <x v="0"/>
    <n v="48"/>
    <x v="1"/>
    <x v="1"/>
  </r>
  <r>
    <n v="1591"/>
    <x v="22"/>
    <x v="0"/>
    <x v="2"/>
    <x v="0"/>
    <n v="80"/>
    <x v="48"/>
    <x v="1"/>
    <x v="6"/>
    <x v="0"/>
    <n v="3"/>
    <x v="1"/>
    <x v="1"/>
    <x v="0"/>
    <x v="0"/>
    <n v="8"/>
    <x v="3"/>
    <x v="2"/>
  </r>
  <r>
    <n v="1592"/>
    <x v="20"/>
    <x v="0"/>
    <x v="11"/>
    <x v="0"/>
    <n v="100"/>
    <x v="45"/>
    <x v="0"/>
    <x v="9"/>
    <x v="0"/>
    <n v="2.9"/>
    <x v="1"/>
    <x v="2"/>
    <x v="0"/>
    <x v="0"/>
    <n v="24"/>
    <x v="3"/>
    <x v="2"/>
  </r>
  <r>
    <n v="1593"/>
    <x v="19"/>
    <x v="0"/>
    <x v="9"/>
    <x v="1"/>
    <n v="83"/>
    <x v="44"/>
    <x v="2"/>
    <x v="17"/>
    <x v="2"/>
    <n v="3.3"/>
    <x v="1"/>
    <x v="1"/>
    <x v="0"/>
    <x v="0"/>
    <n v="10"/>
    <x v="4"/>
    <x v="6"/>
  </r>
  <r>
    <n v="1594"/>
    <x v="12"/>
    <x v="0"/>
    <x v="10"/>
    <x v="0"/>
    <n v="95"/>
    <x v="33"/>
    <x v="2"/>
    <x v="13"/>
    <x v="1"/>
    <n v="4.9000000000000004"/>
    <x v="1"/>
    <x v="4"/>
    <x v="0"/>
    <x v="0"/>
    <n v="25"/>
    <x v="4"/>
    <x v="5"/>
  </r>
  <r>
    <n v="1595"/>
    <x v="37"/>
    <x v="0"/>
    <x v="8"/>
    <x v="3"/>
    <n v="41"/>
    <x v="24"/>
    <x v="3"/>
    <x v="4"/>
    <x v="2"/>
    <n v="3.7"/>
    <x v="1"/>
    <x v="5"/>
    <x v="0"/>
    <x v="0"/>
    <n v="3"/>
    <x v="1"/>
    <x v="0"/>
  </r>
  <r>
    <n v="1596"/>
    <x v="50"/>
    <x v="0"/>
    <x v="21"/>
    <x v="3"/>
    <n v="35"/>
    <x v="48"/>
    <x v="1"/>
    <x v="23"/>
    <x v="1"/>
    <n v="3.5"/>
    <x v="1"/>
    <x v="3"/>
    <x v="0"/>
    <x v="0"/>
    <n v="45"/>
    <x v="5"/>
    <x v="0"/>
  </r>
  <r>
    <n v="1597"/>
    <x v="32"/>
    <x v="0"/>
    <x v="16"/>
    <x v="3"/>
    <n v="30"/>
    <x v="16"/>
    <x v="1"/>
    <x v="6"/>
    <x v="3"/>
    <n v="4.7"/>
    <x v="1"/>
    <x v="5"/>
    <x v="0"/>
    <x v="0"/>
    <n v="15"/>
    <x v="5"/>
    <x v="5"/>
  </r>
  <r>
    <n v="1598"/>
    <x v="49"/>
    <x v="0"/>
    <x v="19"/>
    <x v="3"/>
    <n v="21"/>
    <x v="16"/>
    <x v="3"/>
    <x v="1"/>
    <x v="0"/>
    <n v="2.6"/>
    <x v="1"/>
    <x v="5"/>
    <x v="0"/>
    <x v="0"/>
    <n v="34"/>
    <x v="4"/>
    <x v="3"/>
  </r>
  <r>
    <n v="1599"/>
    <x v="36"/>
    <x v="0"/>
    <x v="16"/>
    <x v="3"/>
    <n v="85"/>
    <x v="18"/>
    <x v="2"/>
    <x v="11"/>
    <x v="3"/>
    <n v="4.0999999999999996"/>
    <x v="1"/>
    <x v="0"/>
    <x v="0"/>
    <x v="0"/>
    <n v="21"/>
    <x v="0"/>
    <x v="4"/>
  </r>
  <r>
    <n v="1600"/>
    <x v="39"/>
    <x v="0"/>
    <x v="5"/>
    <x v="0"/>
    <n v="54"/>
    <x v="12"/>
    <x v="2"/>
    <x v="20"/>
    <x v="0"/>
    <n v="2.8"/>
    <x v="1"/>
    <x v="4"/>
    <x v="0"/>
    <x v="0"/>
    <n v="22"/>
    <x v="5"/>
    <x v="4"/>
  </r>
  <r>
    <n v="1601"/>
    <x v="30"/>
    <x v="0"/>
    <x v="23"/>
    <x v="1"/>
    <n v="26"/>
    <x v="6"/>
    <x v="1"/>
    <x v="22"/>
    <x v="1"/>
    <n v="4.7"/>
    <x v="1"/>
    <x v="2"/>
    <x v="0"/>
    <x v="0"/>
    <n v="24"/>
    <x v="3"/>
    <x v="1"/>
  </r>
  <r>
    <n v="1602"/>
    <x v="13"/>
    <x v="0"/>
    <x v="5"/>
    <x v="0"/>
    <n v="59"/>
    <x v="27"/>
    <x v="3"/>
    <x v="16"/>
    <x v="1"/>
    <n v="2.9"/>
    <x v="1"/>
    <x v="5"/>
    <x v="0"/>
    <x v="0"/>
    <n v="33"/>
    <x v="2"/>
    <x v="5"/>
  </r>
  <r>
    <n v="1603"/>
    <x v="22"/>
    <x v="0"/>
    <x v="12"/>
    <x v="3"/>
    <n v="48"/>
    <x v="8"/>
    <x v="1"/>
    <x v="4"/>
    <x v="0"/>
    <n v="2.8"/>
    <x v="1"/>
    <x v="1"/>
    <x v="0"/>
    <x v="0"/>
    <n v="13"/>
    <x v="0"/>
    <x v="0"/>
  </r>
  <r>
    <n v="1604"/>
    <x v="51"/>
    <x v="0"/>
    <x v="6"/>
    <x v="0"/>
    <n v="98"/>
    <x v="44"/>
    <x v="0"/>
    <x v="13"/>
    <x v="2"/>
    <n v="4.3"/>
    <x v="1"/>
    <x v="2"/>
    <x v="0"/>
    <x v="0"/>
    <n v="17"/>
    <x v="5"/>
    <x v="4"/>
  </r>
  <r>
    <n v="1605"/>
    <x v="20"/>
    <x v="0"/>
    <x v="1"/>
    <x v="0"/>
    <n v="92"/>
    <x v="1"/>
    <x v="2"/>
    <x v="3"/>
    <x v="2"/>
    <n v="4.8"/>
    <x v="1"/>
    <x v="4"/>
    <x v="0"/>
    <x v="0"/>
    <n v="25"/>
    <x v="2"/>
    <x v="6"/>
  </r>
  <r>
    <n v="1606"/>
    <x v="27"/>
    <x v="0"/>
    <x v="22"/>
    <x v="3"/>
    <n v="46"/>
    <x v="39"/>
    <x v="2"/>
    <x v="12"/>
    <x v="0"/>
    <n v="3.4"/>
    <x v="1"/>
    <x v="2"/>
    <x v="0"/>
    <x v="0"/>
    <n v="15"/>
    <x v="2"/>
    <x v="4"/>
  </r>
  <r>
    <n v="1607"/>
    <x v="0"/>
    <x v="0"/>
    <x v="17"/>
    <x v="0"/>
    <n v="21"/>
    <x v="23"/>
    <x v="1"/>
    <x v="3"/>
    <x v="1"/>
    <n v="4.3"/>
    <x v="1"/>
    <x v="3"/>
    <x v="0"/>
    <x v="0"/>
    <n v="4"/>
    <x v="3"/>
    <x v="0"/>
  </r>
  <r>
    <n v="1608"/>
    <x v="34"/>
    <x v="0"/>
    <x v="6"/>
    <x v="0"/>
    <n v="72"/>
    <x v="34"/>
    <x v="1"/>
    <x v="0"/>
    <x v="3"/>
    <n v="2.7"/>
    <x v="1"/>
    <x v="1"/>
    <x v="0"/>
    <x v="0"/>
    <n v="43"/>
    <x v="5"/>
    <x v="3"/>
  </r>
  <r>
    <n v="1609"/>
    <x v="8"/>
    <x v="0"/>
    <x v="3"/>
    <x v="1"/>
    <n v="58"/>
    <x v="43"/>
    <x v="3"/>
    <x v="17"/>
    <x v="3"/>
    <n v="4.5999999999999996"/>
    <x v="1"/>
    <x v="2"/>
    <x v="0"/>
    <x v="0"/>
    <n v="12"/>
    <x v="4"/>
    <x v="4"/>
  </r>
  <r>
    <n v="1610"/>
    <x v="23"/>
    <x v="0"/>
    <x v="5"/>
    <x v="0"/>
    <n v="93"/>
    <x v="22"/>
    <x v="1"/>
    <x v="18"/>
    <x v="3"/>
    <n v="4.0999999999999996"/>
    <x v="1"/>
    <x v="3"/>
    <x v="0"/>
    <x v="0"/>
    <n v="3"/>
    <x v="0"/>
    <x v="5"/>
  </r>
  <r>
    <n v="1611"/>
    <x v="30"/>
    <x v="0"/>
    <x v="20"/>
    <x v="0"/>
    <n v="31"/>
    <x v="30"/>
    <x v="0"/>
    <x v="7"/>
    <x v="1"/>
    <n v="3.4"/>
    <x v="1"/>
    <x v="4"/>
    <x v="0"/>
    <x v="0"/>
    <n v="1"/>
    <x v="3"/>
    <x v="2"/>
  </r>
  <r>
    <n v="1612"/>
    <x v="38"/>
    <x v="0"/>
    <x v="13"/>
    <x v="0"/>
    <n v="26"/>
    <x v="10"/>
    <x v="0"/>
    <x v="22"/>
    <x v="0"/>
    <n v="4.5"/>
    <x v="1"/>
    <x v="2"/>
    <x v="0"/>
    <x v="0"/>
    <n v="6"/>
    <x v="5"/>
    <x v="5"/>
  </r>
  <r>
    <n v="1613"/>
    <x v="20"/>
    <x v="0"/>
    <x v="11"/>
    <x v="0"/>
    <n v="68"/>
    <x v="48"/>
    <x v="2"/>
    <x v="21"/>
    <x v="2"/>
    <n v="4.4000000000000004"/>
    <x v="1"/>
    <x v="3"/>
    <x v="0"/>
    <x v="0"/>
    <n v="26"/>
    <x v="0"/>
    <x v="5"/>
  </r>
  <r>
    <n v="1614"/>
    <x v="8"/>
    <x v="0"/>
    <x v="16"/>
    <x v="3"/>
    <n v="31"/>
    <x v="26"/>
    <x v="1"/>
    <x v="13"/>
    <x v="2"/>
    <n v="4"/>
    <x v="1"/>
    <x v="2"/>
    <x v="0"/>
    <x v="0"/>
    <n v="6"/>
    <x v="2"/>
    <x v="0"/>
  </r>
  <r>
    <n v="1615"/>
    <x v="11"/>
    <x v="0"/>
    <x v="17"/>
    <x v="0"/>
    <n v="41"/>
    <x v="23"/>
    <x v="1"/>
    <x v="0"/>
    <x v="2"/>
    <n v="3.4"/>
    <x v="1"/>
    <x v="1"/>
    <x v="0"/>
    <x v="0"/>
    <n v="22"/>
    <x v="1"/>
    <x v="4"/>
  </r>
  <r>
    <n v="1616"/>
    <x v="14"/>
    <x v="0"/>
    <x v="16"/>
    <x v="3"/>
    <n v="62"/>
    <x v="14"/>
    <x v="2"/>
    <x v="21"/>
    <x v="3"/>
    <n v="3.2"/>
    <x v="1"/>
    <x v="3"/>
    <x v="0"/>
    <x v="0"/>
    <n v="45"/>
    <x v="1"/>
    <x v="4"/>
  </r>
  <r>
    <n v="1617"/>
    <x v="8"/>
    <x v="0"/>
    <x v="19"/>
    <x v="3"/>
    <n v="41"/>
    <x v="24"/>
    <x v="2"/>
    <x v="14"/>
    <x v="1"/>
    <n v="3.4"/>
    <x v="1"/>
    <x v="3"/>
    <x v="0"/>
    <x v="0"/>
    <n v="50"/>
    <x v="1"/>
    <x v="3"/>
  </r>
  <r>
    <n v="1618"/>
    <x v="49"/>
    <x v="0"/>
    <x v="0"/>
    <x v="0"/>
    <n v="64"/>
    <x v="48"/>
    <x v="2"/>
    <x v="15"/>
    <x v="0"/>
    <n v="4.3"/>
    <x v="1"/>
    <x v="3"/>
    <x v="0"/>
    <x v="0"/>
    <n v="50"/>
    <x v="2"/>
    <x v="0"/>
  </r>
  <r>
    <n v="1619"/>
    <x v="6"/>
    <x v="0"/>
    <x v="3"/>
    <x v="1"/>
    <n v="72"/>
    <x v="49"/>
    <x v="0"/>
    <x v="7"/>
    <x v="2"/>
    <n v="5"/>
    <x v="1"/>
    <x v="3"/>
    <x v="0"/>
    <x v="0"/>
    <n v="39"/>
    <x v="5"/>
    <x v="3"/>
  </r>
  <r>
    <n v="1620"/>
    <x v="9"/>
    <x v="0"/>
    <x v="8"/>
    <x v="3"/>
    <n v="78"/>
    <x v="11"/>
    <x v="0"/>
    <x v="19"/>
    <x v="0"/>
    <n v="3.5"/>
    <x v="1"/>
    <x v="5"/>
    <x v="0"/>
    <x v="0"/>
    <n v="50"/>
    <x v="0"/>
    <x v="4"/>
  </r>
  <r>
    <n v="1621"/>
    <x v="15"/>
    <x v="0"/>
    <x v="19"/>
    <x v="3"/>
    <n v="47"/>
    <x v="41"/>
    <x v="2"/>
    <x v="4"/>
    <x v="0"/>
    <n v="3.1"/>
    <x v="1"/>
    <x v="4"/>
    <x v="0"/>
    <x v="0"/>
    <n v="27"/>
    <x v="3"/>
    <x v="6"/>
  </r>
  <r>
    <n v="1622"/>
    <x v="33"/>
    <x v="0"/>
    <x v="18"/>
    <x v="3"/>
    <n v="46"/>
    <x v="31"/>
    <x v="0"/>
    <x v="0"/>
    <x v="2"/>
    <n v="3.9"/>
    <x v="1"/>
    <x v="4"/>
    <x v="0"/>
    <x v="0"/>
    <n v="38"/>
    <x v="5"/>
    <x v="0"/>
  </r>
  <r>
    <n v="1623"/>
    <x v="18"/>
    <x v="0"/>
    <x v="6"/>
    <x v="0"/>
    <n v="43"/>
    <x v="9"/>
    <x v="1"/>
    <x v="18"/>
    <x v="0"/>
    <n v="4"/>
    <x v="1"/>
    <x v="5"/>
    <x v="0"/>
    <x v="0"/>
    <n v="37"/>
    <x v="4"/>
    <x v="6"/>
  </r>
  <r>
    <n v="1624"/>
    <x v="14"/>
    <x v="0"/>
    <x v="21"/>
    <x v="3"/>
    <n v="58"/>
    <x v="27"/>
    <x v="2"/>
    <x v="17"/>
    <x v="2"/>
    <n v="3.5"/>
    <x v="1"/>
    <x v="2"/>
    <x v="0"/>
    <x v="0"/>
    <n v="50"/>
    <x v="5"/>
    <x v="2"/>
  </r>
  <r>
    <n v="1625"/>
    <x v="21"/>
    <x v="0"/>
    <x v="1"/>
    <x v="0"/>
    <n v="32"/>
    <x v="20"/>
    <x v="2"/>
    <x v="3"/>
    <x v="0"/>
    <n v="3.6"/>
    <x v="1"/>
    <x v="1"/>
    <x v="0"/>
    <x v="0"/>
    <n v="40"/>
    <x v="3"/>
    <x v="6"/>
  </r>
  <r>
    <n v="1626"/>
    <x v="50"/>
    <x v="0"/>
    <x v="11"/>
    <x v="0"/>
    <n v="45"/>
    <x v="46"/>
    <x v="0"/>
    <x v="19"/>
    <x v="0"/>
    <n v="3"/>
    <x v="1"/>
    <x v="2"/>
    <x v="0"/>
    <x v="0"/>
    <n v="3"/>
    <x v="3"/>
    <x v="4"/>
  </r>
  <r>
    <n v="1627"/>
    <x v="45"/>
    <x v="0"/>
    <x v="4"/>
    <x v="1"/>
    <n v="35"/>
    <x v="22"/>
    <x v="0"/>
    <x v="20"/>
    <x v="2"/>
    <n v="2.6"/>
    <x v="1"/>
    <x v="2"/>
    <x v="0"/>
    <x v="0"/>
    <n v="45"/>
    <x v="2"/>
    <x v="4"/>
  </r>
  <r>
    <n v="1628"/>
    <x v="28"/>
    <x v="0"/>
    <x v="12"/>
    <x v="3"/>
    <n v="21"/>
    <x v="1"/>
    <x v="2"/>
    <x v="8"/>
    <x v="0"/>
    <n v="2.9"/>
    <x v="1"/>
    <x v="2"/>
    <x v="0"/>
    <x v="0"/>
    <n v="8"/>
    <x v="2"/>
    <x v="2"/>
  </r>
  <r>
    <n v="1629"/>
    <x v="4"/>
    <x v="0"/>
    <x v="10"/>
    <x v="0"/>
    <n v="64"/>
    <x v="2"/>
    <x v="1"/>
    <x v="11"/>
    <x v="0"/>
    <n v="3.1"/>
    <x v="1"/>
    <x v="2"/>
    <x v="0"/>
    <x v="0"/>
    <n v="7"/>
    <x v="1"/>
    <x v="5"/>
  </r>
  <r>
    <n v="1630"/>
    <x v="25"/>
    <x v="0"/>
    <x v="0"/>
    <x v="0"/>
    <n v="88"/>
    <x v="25"/>
    <x v="1"/>
    <x v="5"/>
    <x v="1"/>
    <n v="3.3"/>
    <x v="1"/>
    <x v="2"/>
    <x v="0"/>
    <x v="0"/>
    <n v="13"/>
    <x v="0"/>
    <x v="3"/>
  </r>
  <r>
    <n v="1631"/>
    <x v="6"/>
    <x v="0"/>
    <x v="9"/>
    <x v="1"/>
    <n v="48"/>
    <x v="32"/>
    <x v="2"/>
    <x v="9"/>
    <x v="2"/>
    <n v="2.9"/>
    <x v="1"/>
    <x v="5"/>
    <x v="0"/>
    <x v="0"/>
    <n v="29"/>
    <x v="0"/>
    <x v="6"/>
  </r>
  <r>
    <n v="1632"/>
    <x v="13"/>
    <x v="0"/>
    <x v="1"/>
    <x v="0"/>
    <n v="36"/>
    <x v="27"/>
    <x v="0"/>
    <x v="10"/>
    <x v="2"/>
    <n v="3.9"/>
    <x v="1"/>
    <x v="4"/>
    <x v="0"/>
    <x v="0"/>
    <n v="7"/>
    <x v="4"/>
    <x v="0"/>
  </r>
  <r>
    <n v="1633"/>
    <x v="25"/>
    <x v="0"/>
    <x v="24"/>
    <x v="3"/>
    <n v="28"/>
    <x v="4"/>
    <x v="1"/>
    <x v="3"/>
    <x v="2"/>
    <n v="4.7"/>
    <x v="1"/>
    <x v="4"/>
    <x v="0"/>
    <x v="0"/>
    <n v="50"/>
    <x v="5"/>
    <x v="6"/>
  </r>
  <r>
    <n v="1634"/>
    <x v="22"/>
    <x v="0"/>
    <x v="20"/>
    <x v="0"/>
    <n v="80"/>
    <x v="25"/>
    <x v="2"/>
    <x v="15"/>
    <x v="1"/>
    <n v="4.4000000000000004"/>
    <x v="1"/>
    <x v="4"/>
    <x v="0"/>
    <x v="0"/>
    <n v="33"/>
    <x v="5"/>
    <x v="4"/>
  </r>
  <r>
    <n v="1635"/>
    <x v="48"/>
    <x v="0"/>
    <x v="7"/>
    <x v="2"/>
    <n v="23"/>
    <x v="36"/>
    <x v="1"/>
    <x v="20"/>
    <x v="2"/>
    <n v="3.6"/>
    <x v="1"/>
    <x v="5"/>
    <x v="0"/>
    <x v="0"/>
    <n v="30"/>
    <x v="1"/>
    <x v="6"/>
  </r>
  <r>
    <n v="1636"/>
    <x v="33"/>
    <x v="0"/>
    <x v="12"/>
    <x v="3"/>
    <n v="24"/>
    <x v="17"/>
    <x v="0"/>
    <x v="10"/>
    <x v="2"/>
    <n v="3.2"/>
    <x v="1"/>
    <x v="3"/>
    <x v="0"/>
    <x v="0"/>
    <n v="40"/>
    <x v="1"/>
    <x v="2"/>
  </r>
  <r>
    <n v="1637"/>
    <x v="44"/>
    <x v="0"/>
    <x v="23"/>
    <x v="1"/>
    <n v="22"/>
    <x v="25"/>
    <x v="0"/>
    <x v="14"/>
    <x v="3"/>
    <n v="4"/>
    <x v="1"/>
    <x v="1"/>
    <x v="0"/>
    <x v="0"/>
    <n v="49"/>
    <x v="1"/>
    <x v="0"/>
  </r>
  <r>
    <n v="1638"/>
    <x v="25"/>
    <x v="0"/>
    <x v="10"/>
    <x v="0"/>
    <n v="21"/>
    <x v="2"/>
    <x v="2"/>
    <x v="15"/>
    <x v="1"/>
    <n v="3.5"/>
    <x v="1"/>
    <x v="2"/>
    <x v="0"/>
    <x v="0"/>
    <n v="32"/>
    <x v="0"/>
    <x v="0"/>
  </r>
  <r>
    <n v="1639"/>
    <x v="33"/>
    <x v="0"/>
    <x v="14"/>
    <x v="2"/>
    <n v="51"/>
    <x v="30"/>
    <x v="2"/>
    <x v="13"/>
    <x v="1"/>
    <n v="4.5999999999999996"/>
    <x v="1"/>
    <x v="1"/>
    <x v="0"/>
    <x v="0"/>
    <n v="18"/>
    <x v="0"/>
    <x v="1"/>
  </r>
  <r>
    <n v="1640"/>
    <x v="38"/>
    <x v="0"/>
    <x v="24"/>
    <x v="3"/>
    <n v="65"/>
    <x v="9"/>
    <x v="0"/>
    <x v="24"/>
    <x v="2"/>
    <n v="3.3"/>
    <x v="1"/>
    <x v="1"/>
    <x v="0"/>
    <x v="0"/>
    <n v="50"/>
    <x v="3"/>
    <x v="2"/>
  </r>
  <r>
    <n v="1641"/>
    <x v="13"/>
    <x v="0"/>
    <x v="18"/>
    <x v="3"/>
    <n v="51"/>
    <x v="30"/>
    <x v="1"/>
    <x v="23"/>
    <x v="1"/>
    <n v="4"/>
    <x v="1"/>
    <x v="4"/>
    <x v="0"/>
    <x v="0"/>
    <n v="13"/>
    <x v="3"/>
    <x v="1"/>
  </r>
  <r>
    <n v="1642"/>
    <x v="2"/>
    <x v="0"/>
    <x v="15"/>
    <x v="0"/>
    <n v="32"/>
    <x v="24"/>
    <x v="0"/>
    <x v="10"/>
    <x v="2"/>
    <n v="3.4"/>
    <x v="1"/>
    <x v="1"/>
    <x v="0"/>
    <x v="0"/>
    <n v="1"/>
    <x v="4"/>
    <x v="6"/>
  </r>
  <r>
    <n v="1643"/>
    <x v="20"/>
    <x v="0"/>
    <x v="7"/>
    <x v="2"/>
    <n v="70"/>
    <x v="16"/>
    <x v="2"/>
    <x v="19"/>
    <x v="1"/>
    <n v="4.2"/>
    <x v="1"/>
    <x v="5"/>
    <x v="0"/>
    <x v="0"/>
    <n v="16"/>
    <x v="3"/>
    <x v="0"/>
  </r>
  <r>
    <n v="1644"/>
    <x v="21"/>
    <x v="0"/>
    <x v="18"/>
    <x v="3"/>
    <n v="77"/>
    <x v="31"/>
    <x v="0"/>
    <x v="6"/>
    <x v="2"/>
    <n v="3.9"/>
    <x v="1"/>
    <x v="4"/>
    <x v="0"/>
    <x v="0"/>
    <n v="6"/>
    <x v="3"/>
    <x v="5"/>
  </r>
  <r>
    <n v="1645"/>
    <x v="33"/>
    <x v="0"/>
    <x v="7"/>
    <x v="2"/>
    <n v="90"/>
    <x v="17"/>
    <x v="1"/>
    <x v="19"/>
    <x v="2"/>
    <n v="3.9"/>
    <x v="1"/>
    <x v="2"/>
    <x v="0"/>
    <x v="0"/>
    <n v="21"/>
    <x v="5"/>
    <x v="5"/>
  </r>
  <r>
    <n v="1646"/>
    <x v="10"/>
    <x v="0"/>
    <x v="18"/>
    <x v="3"/>
    <n v="36"/>
    <x v="31"/>
    <x v="0"/>
    <x v="14"/>
    <x v="2"/>
    <n v="2.8"/>
    <x v="1"/>
    <x v="3"/>
    <x v="0"/>
    <x v="0"/>
    <n v="36"/>
    <x v="0"/>
    <x v="6"/>
  </r>
  <r>
    <n v="1647"/>
    <x v="44"/>
    <x v="0"/>
    <x v="8"/>
    <x v="3"/>
    <n v="77"/>
    <x v="43"/>
    <x v="1"/>
    <x v="5"/>
    <x v="2"/>
    <n v="3.7"/>
    <x v="1"/>
    <x v="3"/>
    <x v="0"/>
    <x v="0"/>
    <n v="20"/>
    <x v="4"/>
    <x v="6"/>
  </r>
  <r>
    <n v="1648"/>
    <x v="50"/>
    <x v="0"/>
    <x v="23"/>
    <x v="1"/>
    <n v="78"/>
    <x v="11"/>
    <x v="2"/>
    <x v="7"/>
    <x v="2"/>
    <n v="4.9000000000000004"/>
    <x v="1"/>
    <x v="5"/>
    <x v="0"/>
    <x v="0"/>
    <n v="8"/>
    <x v="5"/>
    <x v="3"/>
  </r>
  <r>
    <n v="1649"/>
    <x v="24"/>
    <x v="0"/>
    <x v="13"/>
    <x v="0"/>
    <n v="69"/>
    <x v="19"/>
    <x v="2"/>
    <x v="0"/>
    <x v="2"/>
    <n v="2.6"/>
    <x v="1"/>
    <x v="0"/>
    <x v="0"/>
    <x v="0"/>
    <n v="22"/>
    <x v="2"/>
    <x v="5"/>
  </r>
  <r>
    <n v="1650"/>
    <x v="44"/>
    <x v="0"/>
    <x v="17"/>
    <x v="0"/>
    <n v="63"/>
    <x v="48"/>
    <x v="2"/>
    <x v="3"/>
    <x v="2"/>
    <n v="4.9000000000000004"/>
    <x v="1"/>
    <x v="1"/>
    <x v="0"/>
    <x v="0"/>
    <n v="3"/>
    <x v="2"/>
    <x v="3"/>
  </r>
  <r>
    <n v="1651"/>
    <x v="52"/>
    <x v="0"/>
    <x v="18"/>
    <x v="3"/>
    <n v="36"/>
    <x v="10"/>
    <x v="2"/>
    <x v="5"/>
    <x v="0"/>
    <n v="3.4"/>
    <x v="1"/>
    <x v="2"/>
    <x v="0"/>
    <x v="0"/>
    <n v="46"/>
    <x v="2"/>
    <x v="0"/>
  </r>
  <r>
    <n v="1652"/>
    <x v="35"/>
    <x v="0"/>
    <x v="7"/>
    <x v="2"/>
    <n v="80"/>
    <x v="21"/>
    <x v="2"/>
    <x v="24"/>
    <x v="0"/>
    <n v="3.9"/>
    <x v="1"/>
    <x v="3"/>
    <x v="0"/>
    <x v="0"/>
    <n v="42"/>
    <x v="5"/>
    <x v="5"/>
  </r>
  <r>
    <n v="1653"/>
    <x v="13"/>
    <x v="0"/>
    <x v="1"/>
    <x v="0"/>
    <n v="35"/>
    <x v="35"/>
    <x v="2"/>
    <x v="20"/>
    <x v="2"/>
    <n v="4"/>
    <x v="1"/>
    <x v="2"/>
    <x v="0"/>
    <x v="0"/>
    <n v="1"/>
    <x v="4"/>
    <x v="0"/>
  </r>
  <r>
    <n v="1654"/>
    <x v="18"/>
    <x v="0"/>
    <x v="22"/>
    <x v="3"/>
    <n v="93"/>
    <x v="24"/>
    <x v="0"/>
    <x v="5"/>
    <x v="0"/>
    <n v="3"/>
    <x v="1"/>
    <x v="4"/>
    <x v="0"/>
    <x v="0"/>
    <n v="29"/>
    <x v="5"/>
    <x v="4"/>
  </r>
  <r>
    <n v="1655"/>
    <x v="49"/>
    <x v="0"/>
    <x v="22"/>
    <x v="3"/>
    <n v="25"/>
    <x v="27"/>
    <x v="0"/>
    <x v="0"/>
    <x v="1"/>
    <n v="2.6"/>
    <x v="1"/>
    <x v="5"/>
    <x v="0"/>
    <x v="0"/>
    <n v="14"/>
    <x v="2"/>
    <x v="3"/>
  </r>
  <r>
    <n v="1656"/>
    <x v="43"/>
    <x v="0"/>
    <x v="1"/>
    <x v="0"/>
    <n v="81"/>
    <x v="28"/>
    <x v="0"/>
    <x v="9"/>
    <x v="1"/>
    <n v="3.2"/>
    <x v="1"/>
    <x v="2"/>
    <x v="0"/>
    <x v="0"/>
    <n v="4"/>
    <x v="3"/>
    <x v="5"/>
  </r>
  <r>
    <n v="1657"/>
    <x v="3"/>
    <x v="0"/>
    <x v="0"/>
    <x v="0"/>
    <n v="42"/>
    <x v="27"/>
    <x v="0"/>
    <x v="18"/>
    <x v="1"/>
    <n v="2.6"/>
    <x v="1"/>
    <x v="4"/>
    <x v="0"/>
    <x v="0"/>
    <n v="41"/>
    <x v="3"/>
    <x v="6"/>
  </r>
  <r>
    <n v="1658"/>
    <x v="28"/>
    <x v="0"/>
    <x v="11"/>
    <x v="0"/>
    <n v="36"/>
    <x v="27"/>
    <x v="0"/>
    <x v="2"/>
    <x v="1"/>
    <n v="3.2"/>
    <x v="1"/>
    <x v="5"/>
    <x v="0"/>
    <x v="0"/>
    <n v="4"/>
    <x v="5"/>
    <x v="4"/>
  </r>
  <r>
    <n v="1659"/>
    <x v="45"/>
    <x v="0"/>
    <x v="16"/>
    <x v="3"/>
    <n v="66"/>
    <x v="29"/>
    <x v="1"/>
    <x v="6"/>
    <x v="1"/>
    <n v="4.0999999999999996"/>
    <x v="1"/>
    <x v="5"/>
    <x v="0"/>
    <x v="0"/>
    <n v="47"/>
    <x v="1"/>
    <x v="1"/>
  </r>
  <r>
    <n v="1660"/>
    <x v="10"/>
    <x v="0"/>
    <x v="24"/>
    <x v="3"/>
    <n v="37"/>
    <x v="40"/>
    <x v="2"/>
    <x v="13"/>
    <x v="3"/>
    <n v="3.9"/>
    <x v="1"/>
    <x v="2"/>
    <x v="0"/>
    <x v="0"/>
    <n v="44"/>
    <x v="0"/>
    <x v="2"/>
  </r>
  <r>
    <n v="1661"/>
    <x v="35"/>
    <x v="0"/>
    <x v="17"/>
    <x v="0"/>
    <n v="45"/>
    <x v="7"/>
    <x v="0"/>
    <x v="22"/>
    <x v="0"/>
    <n v="4.0999999999999996"/>
    <x v="1"/>
    <x v="3"/>
    <x v="0"/>
    <x v="0"/>
    <n v="37"/>
    <x v="0"/>
    <x v="5"/>
  </r>
  <r>
    <n v="1662"/>
    <x v="14"/>
    <x v="0"/>
    <x v="24"/>
    <x v="3"/>
    <n v="86"/>
    <x v="44"/>
    <x v="1"/>
    <x v="19"/>
    <x v="2"/>
    <n v="2.7"/>
    <x v="1"/>
    <x v="4"/>
    <x v="0"/>
    <x v="0"/>
    <n v="21"/>
    <x v="5"/>
    <x v="3"/>
  </r>
  <r>
    <n v="1663"/>
    <x v="6"/>
    <x v="0"/>
    <x v="12"/>
    <x v="3"/>
    <n v="24"/>
    <x v="35"/>
    <x v="2"/>
    <x v="8"/>
    <x v="0"/>
    <n v="4.5999999999999996"/>
    <x v="1"/>
    <x v="1"/>
    <x v="0"/>
    <x v="0"/>
    <n v="46"/>
    <x v="5"/>
    <x v="0"/>
  </r>
  <r>
    <n v="1664"/>
    <x v="49"/>
    <x v="0"/>
    <x v="5"/>
    <x v="0"/>
    <n v="22"/>
    <x v="1"/>
    <x v="3"/>
    <x v="9"/>
    <x v="2"/>
    <n v="3.5"/>
    <x v="1"/>
    <x v="3"/>
    <x v="0"/>
    <x v="0"/>
    <n v="1"/>
    <x v="1"/>
    <x v="4"/>
  </r>
  <r>
    <n v="1665"/>
    <x v="1"/>
    <x v="0"/>
    <x v="8"/>
    <x v="3"/>
    <n v="53"/>
    <x v="46"/>
    <x v="2"/>
    <x v="7"/>
    <x v="1"/>
    <n v="5"/>
    <x v="1"/>
    <x v="2"/>
    <x v="0"/>
    <x v="0"/>
    <n v="35"/>
    <x v="3"/>
    <x v="1"/>
  </r>
  <r>
    <n v="1666"/>
    <x v="37"/>
    <x v="0"/>
    <x v="14"/>
    <x v="2"/>
    <n v="41"/>
    <x v="35"/>
    <x v="0"/>
    <x v="6"/>
    <x v="3"/>
    <n v="3.4"/>
    <x v="1"/>
    <x v="2"/>
    <x v="0"/>
    <x v="0"/>
    <n v="49"/>
    <x v="0"/>
    <x v="5"/>
  </r>
  <r>
    <n v="1667"/>
    <x v="47"/>
    <x v="0"/>
    <x v="11"/>
    <x v="0"/>
    <n v="64"/>
    <x v="10"/>
    <x v="2"/>
    <x v="24"/>
    <x v="2"/>
    <n v="3.1"/>
    <x v="1"/>
    <x v="5"/>
    <x v="0"/>
    <x v="0"/>
    <n v="47"/>
    <x v="3"/>
    <x v="2"/>
  </r>
  <r>
    <n v="1668"/>
    <x v="47"/>
    <x v="0"/>
    <x v="8"/>
    <x v="3"/>
    <n v="40"/>
    <x v="19"/>
    <x v="0"/>
    <x v="18"/>
    <x v="0"/>
    <n v="3.4"/>
    <x v="1"/>
    <x v="4"/>
    <x v="0"/>
    <x v="0"/>
    <n v="24"/>
    <x v="4"/>
    <x v="6"/>
  </r>
  <r>
    <n v="1669"/>
    <x v="17"/>
    <x v="0"/>
    <x v="0"/>
    <x v="0"/>
    <n v="33"/>
    <x v="40"/>
    <x v="0"/>
    <x v="4"/>
    <x v="2"/>
    <n v="4"/>
    <x v="1"/>
    <x v="3"/>
    <x v="0"/>
    <x v="0"/>
    <n v="28"/>
    <x v="5"/>
    <x v="0"/>
  </r>
  <r>
    <n v="1670"/>
    <x v="32"/>
    <x v="0"/>
    <x v="17"/>
    <x v="0"/>
    <n v="59"/>
    <x v="48"/>
    <x v="0"/>
    <x v="1"/>
    <x v="0"/>
    <n v="2.7"/>
    <x v="1"/>
    <x v="5"/>
    <x v="0"/>
    <x v="0"/>
    <n v="22"/>
    <x v="4"/>
    <x v="3"/>
  </r>
  <r>
    <n v="1671"/>
    <x v="40"/>
    <x v="0"/>
    <x v="13"/>
    <x v="0"/>
    <n v="73"/>
    <x v="40"/>
    <x v="0"/>
    <x v="17"/>
    <x v="3"/>
    <n v="3.6"/>
    <x v="1"/>
    <x v="1"/>
    <x v="0"/>
    <x v="0"/>
    <n v="20"/>
    <x v="1"/>
    <x v="1"/>
  </r>
  <r>
    <n v="1672"/>
    <x v="18"/>
    <x v="0"/>
    <x v="15"/>
    <x v="0"/>
    <n v="22"/>
    <x v="40"/>
    <x v="2"/>
    <x v="8"/>
    <x v="0"/>
    <n v="4"/>
    <x v="1"/>
    <x v="1"/>
    <x v="0"/>
    <x v="0"/>
    <n v="25"/>
    <x v="4"/>
    <x v="1"/>
  </r>
  <r>
    <n v="1673"/>
    <x v="20"/>
    <x v="0"/>
    <x v="23"/>
    <x v="1"/>
    <n v="73"/>
    <x v="36"/>
    <x v="0"/>
    <x v="9"/>
    <x v="3"/>
    <n v="3.8"/>
    <x v="1"/>
    <x v="1"/>
    <x v="0"/>
    <x v="0"/>
    <n v="15"/>
    <x v="0"/>
    <x v="3"/>
  </r>
  <r>
    <n v="1674"/>
    <x v="3"/>
    <x v="0"/>
    <x v="0"/>
    <x v="0"/>
    <n v="62"/>
    <x v="11"/>
    <x v="2"/>
    <x v="10"/>
    <x v="3"/>
    <n v="3.4"/>
    <x v="1"/>
    <x v="2"/>
    <x v="0"/>
    <x v="0"/>
    <n v="49"/>
    <x v="0"/>
    <x v="4"/>
  </r>
  <r>
    <n v="1675"/>
    <x v="25"/>
    <x v="0"/>
    <x v="7"/>
    <x v="2"/>
    <n v="56"/>
    <x v="29"/>
    <x v="2"/>
    <x v="15"/>
    <x v="0"/>
    <n v="3.2"/>
    <x v="1"/>
    <x v="1"/>
    <x v="0"/>
    <x v="0"/>
    <n v="10"/>
    <x v="5"/>
    <x v="0"/>
  </r>
  <r>
    <n v="1676"/>
    <x v="25"/>
    <x v="0"/>
    <x v="13"/>
    <x v="0"/>
    <n v="90"/>
    <x v="24"/>
    <x v="2"/>
    <x v="19"/>
    <x v="1"/>
    <n v="4.7"/>
    <x v="1"/>
    <x v="2"/>
    <x v="0"/>
    <x v="0"/>
    <n v="21"/>
    <x v="2"/>
    <x v="2"/>
  </r>
  <r>
    <n v="1677"/>
    <x v="7"/>
    <x v="0"/>
    <x v="12"/>
    <x v="3"/>
    <n v="44"/>
    <x v="8"/>
    <x v="2"/>
    <x v="17"/>
    <x v="0"/>
    <n v="3.1"/>
    <x v="1"/>
    <x v="2"/>
    <x v="0"/>
    <x v="0"/>
    <n v="34"/>
    <x v="4"/>
    <x v="1"/>
  </r>
  <r>
    <n v="1678"/>
    <x v="13"/>
    <x v="0"/>
    <x v="2"/>
    <x v="0"/>
    <n v="35"/>
    <x v="4"/>
    <x v="0"/>
    <x v="5"/>
    <x v="2"/>
    <n v="3.3"/>
    <x v="1"/>
    <x v="2"/>
    <x v="1"/>
    <x v="1"/>
    <n v="41"/>
    <x v="5"/>
    <x v="1"/>
  </r>
  <r>
    <n v="1679"/>
    <x v="38"/>
    <x v="0"/>
    <x v="13"/>
    <x v="0"/>
    <n v="71"/>
    <x v="31"/>
    <x v="1"/>
    <x v="23"/>
    <x v="2"/>
    <n v="4.8"/>
    <x v="1"/>
    <x v="4"/>
    <x v="1"/>
    <x v="1"/>
    <n v="30"/>
    <x v="0"/>
    <x v="0"/>
  </r>
  <r>
    <n v="1680"/>
    <x v="52"/>
    <x v="0"/>
    <x v="10"/>
    <x v="0"/>
    <n v="52"/>
    <x v="2"/>
    <x v="1"/>
    <x v="13"/>
    <x v="3"/>
    <n v="4.5"/>
    <x v="1"/>
    <x v="2"/>
    <x v="1"/>
    <x v="1"/>
    <n v="24"/>
    <x v="5"/>
    <x v="4"/>
  </r>
  <r>
    <n v="1681"/>
    <x v="12"/>
    <x v="0"/>
    <x v="9"/>
    <x v="1"/>
    <n v="37"/>
    <x v="7"/>
    <x v="2"/>
    <x v="8"/>
    <x v="2"/>
    <n v="3.4"/>
    <x v="1"/>
    <x v="5"/>
    <x v="1"/>
    <x v="1"/>
    <n v="6"/>
    <x v="2"/>
    <x v="2"/>
  </r>
  <r>
    <n v="1682"/>
    <x v="41"/>
    <x v="0"/>
    <x v="4"/>
    <x v="1"/>
    <n v="95"/>
    <x v="41"/>
    <x v="0"/>
    <x v="14"/>
    <x v="0"/>
    <n v="3.7"/>
    <x v="1"/>
    <x v="4"/>
    <x v="1"/>
    <x v="1"/>
    <n v="14"/>
    <x v="2"/>
    <x v="4"/>
  </r>
  <r>
    <n v="1683"/>
    <x v="13"/>
    <x v="0"/>
    <x v="20"/>
    <x v="0"/>
    <n v="97"/>
    <x v="14"/>
    <x v="2"/>
    <x v="22"/>
    <x v="3"/>
    <n v="4.9000000000000004"/>
    <x v="1"/>
    <x v="4"/>
    <x v="1"/>
    <x v="1"/>
    <n v="37"/>
    <x v="2"/>
    <x v="4"/>
  </r>
  <r>
    <n v="1684"/>
    <x v="51"/>
    <x v="0"/>
    <x v="7"/>
    <x v="2"/>
    <n v="57"/>
    <x v="10"/>
    <x v="1"/>
    <x v="12"/>
    <x v="1"/>
    <n v="3.5"/>
    <x v="1"/>
    <x v="2"/>
    <x v="1"/>
    <x v="1"/>
    <n v="37"/>
    <x v="0"/>
    <x v="3"/>
  </r>
  <r>
    <n v="1685"/>
    <x v="11"/>
    <x v="0"/>
    <x v="5"/>
    <x v="0"/>
    <n v="93"/>
    <x v="35"/>
    <x v="2"/>
    <x v="21"/>
    <x v="1"/>
    <n v="4.5999999999999996"/>
    <x v="1"/>
    <x v="3"/>
    <x v="1"/>
    <x v="1"/>
    <n v="28"/>
    <x v="3"/>
    <x v="1"/>
  </r>
  <r>
    <n v="1686"/>
    <x v="23"/>
    <x v="0"/>
    <x v="0"/>
    <x v="0"/>
    <n v="48"/>
    <x v="46"/>
    <x v="2"/>
    <x v="6"/>
    <x v="0"/>
    <n v="4.5999999999999996"/>
    <x v="1"/>
    <x v="3"/>
    <x v="1"/>
    <x v="1"/>
    <n v="43"/>
    <x v="3"/>
    <x v="4"/>
  </r>
  <r>
    <n v="1687"/>
    <x v="40"/>
    <x v="0"/>
    <x v="24"/>
    <x v="3"/>
    <n v="75"/>
    <x v="26"/>
    <x v="0"/>
    <x v="16"/>
    <x v="3"/>
    <n v="4.2"/>
    <x v="1"/>
    <x v="5"/>
    <x v="1"/>
    <x v="1"/>
    <n v="25"/>
    <x v="1"/>
    <x v="2"/>
  </r>
  <r>
    <n v="1688"/>
    <x v="29"/>
    <x v="0"/>
    <x v="11"/>
    <x v="0"/>
    <n v="70"/>
    <x v="42"/>
    <x v="1"/>
    <x v="23"/>
    <x v="0"/>
    <n v="3.7"/>
    <x v="1"/>
    <x v="1"/>
    <x v="1"/>
    <x v="1"/>
    <n v="4"/>
    <x v="3"/>
    <x v="2"/>
  </r>
  <r>
    <n v="1689"/>
    <x v="48"/>
    <x v="0"/>
    <x v="8"/>
    <x v="3"/>
    <n v="26"/>
    <x v="16"/>
    <x v="1"/>
    <x v="15"/>
    <x v="0"/>
    <n v="3"/>
    <x v="1"/>
    <x v="2"/>
    <x v="1"/>
    <x v="1"/>
    <n v="13"/>
    <x v="0"/>
    <x v="0"/>
  </r>
  <r>
    <n v="1690"/>
    <x v="45"/>
    <x v="0"/>
    <x v="5"/>
    <x v="0"/>
    <n v="73"/>
    <x v="17"/>
    <x v="0"/>
    <x v="2"/>
    <x v="0"/>
    <n v="4.5999999999999996"/>
    <x v="1"/>
    <x v="5"/>
    <x v="1"/>
    <x v="1"/>
    <n v="32"/>
    <x v="4"/>
    <x v="5"/>
  </r>
  <r>
    <n v="1691"/>
    <x v="37"/>
    <x v="0"/>
    <x v="7"/>
    <x v="2"/>
    <n v="30"/>
    <x v="22"/>
    <x v="2"/>
    <x v="13"/>
    <x v="2"/>
    <n v="3.2"/>
    <x v="1"/>
    <x v="1"/>
    <x v="1"/>
    <x v="1"/>
    <n v="1"/>
    <x v="1"/>
    <x v="2"/>
  </r>
  <r>
    <n v="1692"/>
    <x v="14"/>
    <x v="0"/>
    <x v="9"/>
    <x v="1"/>
    <n v="61"/>
    <x v="39"/>
    <x v="0"/>
    <x v="24"/>
    <x v="2"/>
    <n v="3.5"/>
    <x v="1"/>
    <x v="2"/>
    <x v="1"/>
    <x v="1"/>
    <n v="4"/>
    <x v="1"/>
    <x v="2"/>
  </r>
  <r>
    <n v="1693"/>
    <x v="19"/>
    <x v="0"/>
    <x v="8"/>
    <x v="3"/>
    <n v="75"/>
    <x v="40"/>
    <x v="2"/>
    <x v="19"/>
    <x v="0"/>
    <n v="2.6"/>
    <x v="1"/>
    <x v="3"/>
    <x v="1"/>
    <x v="1"/>
    <n v="33"/>
    <x v="1"/>
    <x v="4"/>
  </r>
  <r>
    <n v="1694"/>
    <x v="6"/>
    <x v="0"/>
    <x v="14"/>
    <x v="2"/>
    <n v="88"/>
    <x v="30"/>
    <x v="3"/>
    <x v="8"/>
    <x v="3"/>
    <n v="4.9000000000000004"/>
    <x v="1"/>
    <x v="3"/>
    <x v="1"/>
    <x v="1"/>
    <n v="45"/>
    <x v="4"/>
    <x v="0"/>
  </r>
  <r>
    <n v="1695"/>
    <x v="30"/>
    <x v="0"/>
    <x v="5"/>
    <x v="0"/>
    <n v="67"/>
    <x v="16"/>
    <x v="2"/>
    <x v="2"/>
    <x v="2"/>
    <n v="2.7"/>
    <x v="1"/>
    <x v="0"/>
    <x v="1"/>
    <x v="1"/>
    <n v="20"/>
    <x v="5"/>
    <x v="0"/>
  </r>
  <r>
    <n v="1696"/>
    <x v="22"/>
    <x v="0"/>
    <x v="19"/>
    <x v="3"/>
    <n v="95"/>
    <x v="43"/>
    <x v="1"/>
    <x v="22"/>
    <x v="3"/>
    <n v="4.7"/>
    <x v="1"/>
    <x v="4"/>
    <x v="1"/>
    <x v="1"/>
    <n v="1"/>
    <x v="3"/>
    <x v="0"/>
  </r>
  <r>
    <n v="1697"/>
    <x v="18"/>
    <x v="0"/>
    <x v="12"/>
    <x v="3"/>
    <n v="69"/>
    <x v="8"/>
    <x v="1"/>
    <x v="2"/>
    <x v="1"/>
    <n v="4"/>
    <x v="1"/>
    <x v="1"/>
    <x v="1"/>
    <x v="1"/>
    <n v="7"/>
    <x v="2"/>
    <x v="4"/>
  </r>
  <r>
    <n v="1698"/>
    <x v="24"/>
    <x v="0"/>
    <x v="5"/>
    <x v="0"/>
    <n v="87"/>
    <x v="36"/>
    <x v="0"/>
    <x v="12"/>
    <x v="3"/>
    <n v="3.5"/>
    <x v="1"/>
    <x v="2"/>
    <x v="1"/>
    <x v="1"/>
    <n v="48"/>
    <x v="2"/>
    <x v="6"/>
  </r>
  <r>
    <n v="1699"/>
    <x v="15"/>
    <x v="0"/>
    <x v="22"/>
    <x v="3"/>
    <n v="41"/>
    <x v="44"/>
    <x v="3"/>
    <x v="2"/>
    <x v="0"/>
    <n v="4.8"/>
    <x v="1"/>
    <x v="3"/>
    <x v="1"/>
    <x v="1"/>
    <n v="46"/>
    <x v="4"/>
    <x v="3"/>
  </r>
  <r>
    <n v="1700"/>
    <x v="30"/>
    <x v="0"/>
    <x v="1"/>
    <x v="0"/>
    <n v="67"/>
    <x v="25"/>
    <x v="0"/>
    <x v="11"/>
    <x v="1"/>
    <n v="4"/>
    <x v="1"/>
    <x v="1"/>
    <x v="1"/>
    <x v="1"/>
    <n v="34"/>
    <x v="5"/>
    <x v="2"/>
  </r>
  <r>
    <n v="1701"/>
    <x v="46"/>
    <x v="0"/>
    <x v="15"/>
    <x v="0"/>
    <n v="70"/>
    <x v="8"/>
    <x v="0"/>
    <x v="13"/>
    <x v="3"/>
    <n v="4.0999999999999996"/>
    <x v="1"/>
    <x v="0"/>
    <x v="1"/>
    <x v="1"/>
    <n v="36"/>
    <x v="4"/>
    <x v="5"/>
  </r>
  <r>
    <n v="1702"/>
    <x v="28"/>
    <x v="0"/>
    <x v="8"/>
    <x v="3"/>
    <n v="41"/>
    <x v="16"/>
    <x v="3"/>
    <x v="24"/>
    <x v="0"/>
    <n v="3.8"/>
    <x v="1"/>
    <x v="2"/>
    <x v="1"/>
    <x v="1"/>
    <n v="44"/>
    <x v="5"/>
    <x v="6"/>
  </r>
  <r>
    <n v="1703"/>
    <x v="22"/>
    <x v="0"/>
    <x v="2"/>
    <x v="0"/>
    <n v="83"/>
    <x v="15"/>
    <x v="3"/>
    <x v="22"/>
    <x v="2"/>
    <n v="5"/>
    <x v="1"/>
    <x v="0"/>
    <x v="1"/>
    <x v="1"/>
    <n v="48"/>
    <x v="4"/>
    <x v="1"/>
  </r>
  <r>
    <n v="1704"/>
    <x v="31"/>
    <x v="0"/>
    <x v="21"/>
    <x v="3"/>
    <n v="22"/>
    <x v="18"/>
    <x v="2"/>
    <x v="13"/>
    <x v="1"/>
    <n v="4"/>
    <x v="1"/>
    <x v="2"/>
    <x v="1"/>
    <x v="1"/>
    <n v="12"/>
    <x v="4"/>
    <x v="2"/>
  </r>
  <r>
    <n v="1705"/>
    <x v="19"/>
    <x v="0"/>
    <x v="4"/>
    <x v="1"/>
    <n v="20"/>
    <x v="37"/>
    <x v="2"/>
    <x v="12"/>
    <x v="2"/>
    <n v="3.9"/>
    <x v="1"/>
    <x v="5"/>
    <x v="1"/>
    <x v="1"/>
    <n v="19"/>
    <x v="1"/>
    <x v="6"/>
  </r>
  <r>
    <n v="1706"/>
    <x v="31"/>
    <x v="0"/>
    <x v="16"/>
    <x v="3"/>
    <n v="29"/>
    <x v="45"/>
    <x v="0"/>
    <x v="17"/>
    <x v="2"/>
    <n v="3.4"/>
    <x v="1"/>
    <x v="4"/>
    <x v="1"/>
    <x v="1"/>
    <n v="49"/>
    <x v="0"/>
    <x v="4"/>
  </r>
  <r>
    <n v="1707"/>
    <x v="43"/>
    <x v="0"/>
    <x v="12"/>
    <x v="3"/>
    <n v="87"/>
    <x v="25"/>
    <x v="2"/>
    <x v="18"/>
    <x v="1"/>
    <n v="3"/>
    <x v="1"/>
    <x v="3"/>
    <x v="1"/>
    <x v="1"/>
    <n v="25"/>
    <x v="0"/>
    <x v="0"/>
  </r>
  <r>
    <n v="1708"/>
    <x v="15"/>
    <x v="0"/>
    <x v="6"/>
    <x v="0"/>
    <n v="81"/>
    <x v="22"/>
    <x v="0"/>
    <x v="1"/>
    <x v="3"/>
    <n v="4.9000000000000004"/>
    <x v="1"/>
    <x v="4"/>
    <x v="1"/>
    <x v="1"/>
    <n v="25"/>
    <x v="1"/>
    <x v="4"/>
  </r>
  <r>
    <n v="1709"/>
    <x v="25"/>
    <x v="0"/>
    <x v="23"/>
    <x v="1"/>
    <n v="58"/>
    <x v="20"/>
    <x v="0"/>
    <x v="17"/>
    <x v="1"/>
    <n v="3.2"/>
    <x v="1"/>
    <x v="0"/>
    <x v="1"/>
    <x v="1"/>
    <n v="1"/>
    <x v="2"/>
    <x v="3"/>
  </r>
  <r>
    <n v="1710"/>
    <x v="4"/>
    <x v="0"/>
    <x v="11"/>
    <x v="0"/>
    <n v="83"/>
    <x v="27"/>
    <x v="2"/>
    <x v="6"/>
    <x v="0"/>
    <n v="3.8"/>
    <x v="1"/>
    <x v="3"/>
    <x v="1"/>
    <x v="1"/>
    <n v="19"/>
    <x v="4"/>
    <x v="2"/>
  </r>
  <r>
    <n v="1711"/>
    <x v="1"/>
    <x v="0"/>
    <x v="13"/>
    <x v="0"/>
    <n v="59"/>
    <x v="10"/>
    <x v="3"/>
    <x v="20"/>
    <x v="3"/>
    <n v="3.8"/>
    <x v="1"/>
    <x v="5"/>
    <x v="1"/>
    <x v="1"/>
    <n v="7"/>
    <x v="2"/>
    <x v="3"/>
  </r>
  <r>
    <n v="1712"/>
    <x v="3"/>
    <x v="0"/>
    <x v="17"/>
    <x v="0"/>
    <n v="93"/>
    <x v="17"/>
    <x v="2"/>
    <x v="12"/>
    <x v="1"/>
    <n v="4.7"/>
    <x v="1"/>
    <x v="0"/>
    <x v="1"/>
    <x v="1"/>
    <n v="19"/>
    <x v="2"/>
    <x v="5"/>
  </r>
  <r>
    <n v="1713"/>
    <x v="13"/>
    <x v="0"/>
    <x v="17"/>
    <x v="0"/>
    <n v="87"/>
    <x v="26"/>
    <x v="1"/>
    <x v="19"/>
    <x v="3"/>
    <n v="3.8"/>
    <x v="1"/>
    <x v="4"/>
    <x v="1"/>
    <x v="1"/>
    <n v="9"/>
    <x v="1"/>
    <x v="0"/>
  </r>
  <r>
    <n v="1714"/>
    <x v="34"/>
    <x v="0"/>
    <x v="14"/>
    <x v="2"/>
    <n v="22"/>
    <x v="9"/>
    <x v="2"/>
    <x v="6"/>
    <x v="0"/>
    <n v="4.5999999999999996"/>
    <x v="1"/>
    <x v="1"/>
    <x v="1"/>
    <x v="1"/>
    <n v="37"/>
    <x v="3"/>
    <x v="3"/>
  </r>
  <r>
    <n v="1715"/>
    <x v="11"/>
    <x v="0"/>
    <x v="2"/>
    <x v="0"/>
    <n v="71"/>
    <x v="45"/>
    <x v="1"/>
    <x v="4"/>
    <x v="2"/>
    <n v="4.4000000000000004"/>
    <x v="1"/>
    <x v="3"/>
    <x v="1"/>
    <x v="1"/>
    <n v="15"/>
    <x v="1"/>
    <x v="5"/>
  </r>
  <r>
    <n v="1716"/>
    <x v="51"/>
    <x v="0"/>
    <x v="10"/>
    <x v="0"/>
    <n v="69"/>
    <x v="37"/>
    <x v="3"/>
    <x v="0"/>
    <x v="1"/>
    <n v="3.4"/>
    <x v="1"/>
    <x v="4"/>
    <x v="1"/>
    <x v="1"/>
    <n v="30"/>
    <x v="3"/>
    <x v="4"/>
  </r>
  <r>
    <n v="1717"/>
    <x v="28"/>
    <x v="0"/>
    <x v="0"/>
    <x v="0"/>
    <n v="47"/>
    <x v="39"/>
    <x v="2"/>
    <x v="17"/>
    <x v="0"/>
    <n v="4.7"/>
    <x v="1"/>
    <x v="3"/>
    <x v="1"/>
    <x v="1"/>
    <n v="30"/>
    <x v="1"/>
    <x v="6"/>
  </r>
  <r>
    <n v="1718"/>
    <x v="26"/>
    <x v="0"/>
    <x v="15"/>
    <x v="0"/>
    <n v="50"/>
    <x v="11"/>
    <x v="0"/>
    <x v="20"/>
    <x v="2"/>
    <n v="2.9"/>
    <x v="1"/>
    <x v="0"/>
    <x v="1"/>
    <x v="1"/>
    <n v="16"/>
    <x v="5"/>
    <x v="4"/>
  </r>
  <r>
    <n v="1719"/>
    <x v="22"/>
    <x v="0"/>
    <x v="17"/>
    <x v="0"/>
    <n v="96"/>
    <x v="33"/>
    <x v="0"/>
    <x v="6"/>
    <x v="0"/>
    <n v="3.4"/>
    <x v="1"/>
    <x v="4"/>
    <x v="1"/>
    <x v="1"/>
    <n v="14"/>
    <x v="3"/>
    <x v="6"/>
  </r>
  <r>
    <n v="1720"/>
    <x v="4"/>
    <x v="0"/>
    <x v="1"/>
    <x v="0"/>
    <n v="39"/>
    <x v="33"/>
    <x v="2"/>
    <x v="3"/>
    <x v="0"/>
    <n v="3.2"/>
    <x v="1"/>
    <x v="1"/>
    <x v="1"/>
    <x v="1"/>
    <n v="8"/>
    <x v="0"/>
    <x v="3"/>
  </r>
  <r>
    <n v="1721"/>
    <x v="15"/>
    <x v="0"/>
    <x v="6"/>
    <x v="0"/>
    <n v="84"/>
    <x v="2"/>
    <x v="1"/>
    <x v="19"/>
    <x v="0"/>
    <n v="2.8"/>
    <x v="1"/>
    <x v="0"/>
    <x v="1"/>
    <x v="1"/>
    <n v="40"/>
    <x v="5"/>
    <x v="4"/>
  </r>
  <r>
    <n v="1722"/>
    <x v="50"/>
    <x v="0"/>
    <x v="16"/>
    <x v="3"/>
    <n v="28"/>
    <x v="12"/>
    <x v="1"/>
    <x v="23"/>
    <x v="1"/>
    <n v="4.3"/>
    <x v="1"/>
    <x v="1"/>
    <x v="1"/>
    <x v="1"/>
    <n v="24"/>
    <x v="2"/>
    <x v="5"/>
  </r>
  <r>
    <n v="1723"/>
    <x v="5"/>
    <x v="0"/>
    <x v="17"/>
    <x v="0"/>
    <n v="51"/>
    <x v="2"/>
    <x v="0"/>
    <x v="10"/>
    <x v="2"/>
    <n v="3.3"/>
    <x v="1"/>
    <x v="3"/>
    <x v="1"/>
    <x v="1"/>
    <n v="14"/>
    <x v="1"/>
    <x v="0"/>
  </r>
  <r>
    <n v="1724"/>
    <x v="27"/>
    <x v="0"/>
    <x v="18"/>
    <x v="3"/>
    <n v="20"/>
    <x v="14"/>
    <x v="3"/>
    <x v="9"/>
    <x v="1"/>
    <n v="3.3"/>
    <x v="1"/>
    <x v="3"/>
    <x v="1"/>
    <x v="1"/>
    <n v="39"/>
    <x v="3"/>
    <x v="2"/>
  </r>
  <r>
    <n v="1725"/>
    <x v="32"/>
    <x v="0"/>
    <x v="9"/>
    <x v="1"/>
    <n v="72"/>
    <x v="12"/>
    <x v="1"/>
    <x v="11"/>
    <x v="0"/>
    <n v="3.3"/>
    <x v="1"/>
    <x v="1"/>
    <x v="1"/>
    <x v="1"/>
    <n v="21"/>
    <x v="3"/>
    <x v="1"/>
  </r>
  <r>
    <n v="1726"/>
    <x v="4"/>
    <x v="0"/>
    <x v="12"/>
    <x v="3"/>
    <n v="33"/>
    <x v="2"/>
    <x v="2"/>
    <x v="21"/>
    <x v="1"/>
    <n v="3"/>
    <x v="1"/>
    <x v="2"/>
    <x v="1"/>
    <x v="1"/>
    <n v="32"/>
    <x v="0"/>
    <x v="3"/>
  </r>
  <r>
    <n v="1727"/>
    <x v="9"/>
    <x v="0"/>
    <x v="7"/>
    <x v="2"/>
    <n v="28"/>
    <x v="27"/>
    <x v="1"/>
    <x v="8"/>
    <x v="2"/>
    <n v="2.8"/>
    <x v="1"/>
    <x v="0"/>
    <x v="1"/>
    <x v="1"/>
    <n v="45"/>
    <x v="5"/>
    <x v="1"/>
  </r>
  <r>
    <n v="1728"/>
    <x v="34"/>
    <x v="0"/>
    <x v="0"/>
    <x v="0"/>
    <n v="53"/>
    <x v="41"/>
    <x v="1"/>
    <x v="10"/>
    <x v="1"/>
    <n v="4"/>
    <x v="1"/>
    <x v="0"/>
    <x v="1"/>
    <x v="1"/>
    <n v="19"/>
    <x v="3"/>
    <x v="5"/>
  </r>
  <r>
    <n v="1729"/>
    <x v="51"/>
    <x v="0"/>
    <x v="2"/>
    <x v="0"/>
    <n v="48"/>
    <x v="5"/>
    <x v="0"/>
    <x v="13"/>
    <x v="3"/>
    <n v="4.3"/>
    <x v="1"/>
    <x v="0"/>
    <x v="1"/>
    <x v="1"/>
    <n v="1"/>
    <x v="5"/>
    <x v="6"/>
  </r>
  <r>
    <n v="1730"/>
    <x v="36"/>
    <x v="0"/>
    <x v="6"/>
    <x v="0"/>
    <n v="21"/>
    <x v="26"/>
    <x v="2"/>
    <x v="18"/>
    <x v="0"/>
    <n v="3.8"/>
    <x v="1"/>
    <x v="5"/>
    <x v="1"/>
    <x v="1"/>
    <n v="12"/>
    <x v="0"/>
    <x v="0"/>
  </r>
  <r>
    <n v="1731"/>
    <x v="51"/>
    <x v="0"/>
    <x v="5"/>
    <x v="0"/>
    <n v="22"/>
    <x v="15"/>
    <x v="1"/>
    <x v="5"/>
    <x v="3"/>
    <n v="4.2"/>
    <x v="1"/>
    <x v="1"/>
    <x v="1"/>
    <x v="1"/>
    <n v="26"/>
    <x v="2"/>
    <x v="1"/>
  </r>
  <r>
    <n v="1732"/>
    <x v="3"/>
    <x v="0"/>
    <x v="21"/>
    <x v="3"/>
    <n v="87"/>
    <x v="37"/>
    <x v="2"/>
    <x v="0"/>
    <x v="3"/>
    <n v="3.1"/>
    <x v="1"/>
    <x v="2"/>
    <x v="1"/>
    <x v="1"/>
    <n v="12"/>
    <x v="1"/>
    <x v="5"/>
  </r>
  <r>
    <n v="1733"/>
    <x v="4"/>
    <x v="0"/>
    <x v="22"/>
    <x v="3"/>
    <n v="50"/>
    <x v="3"/>
    <x v="1"/>
    <x v="4"/>
    <x v="0"/>
    <n v="2.6"/>
    <x v="1"/>
    <x v="1"/>
    <x v="1"/>
    <x v="1"/>
    <n v="36"/>
    <x v="1"/>
    <x v="6"/>
  </r>
  <r>
    <n v="1734"/>
    <x v="29"/>
    <x v="0"/>
    <x v="0"/>
    <x v="0"/>
    <n v="85"/>
    <x v="14"/>
    <x v="0"/>
    <x v="13"/>
    <x v="2"/>
    <n v="3.4"/>
    <x v="1"/>
    <x v="0"/>
    <x v="1"/>
    <x v="1"/>
    <n v="22"/>
    <x v="2"/>
    <x v="2"/>
  </r>
  <r>
    <n v="1735"/>
    <x v="18"/>
    <x v="0"/>
    <x v="2"/>
    <x v="0"/>
    <n v="98"/>
    <x v="9"/>
    <x v="0"/>
    <x v="18"/>
    <x v="1"/>
    <n v="3.1"/>
    <x v="1"/>
    <x v="2"/>
    <x v="1"/>
    <x v="1"/>
    <n v="16"/>
    <x v="3"/>
    <x v="3"/>
  </r>
  <r>
    <n v="1736"/>
    <x v="44"/>
    <x v="0"/>
    <x v="10"/>
    <x v="0"/>
    <n v="34"/>
    <x v="21"/>
    <x v="2"/>
    <x v="7"/>
    <x v="0"/>
    <n v="3.6"/>
    <x v="1"/>
    <x v="0"/>
    <x v="1"/>
    <x v="1"/>
    <n v="31"/>
    <x v="0"/>
    <x v="2"/>
  </r>
  <r>
    <n v="1737"/>
    <x v="9"/>
    <x v="0"/>
    <x v="6"/>
    <x v="0"/>
    <n v="61"/>
    <x v="30"/>
    <x v="2"/>
    <x v="7"/>
    <x v="2"/>
    <n v="2.6"/>
    <x v="1"/>
    <x v="4"/>
    <x v="1"/>
    <x v="1"/>
    <n v="43"/>
    <x v="1"/>
    <x v="3"/>
  </r>
  <r>
    <n v="1738"/>
    <x v="32"/>
    <x v="0"/>
    <x v="16"/>
    <x v="3"/>
    <n v="98"/>
    <x v="31"/>
    <x v="0"/>
    <x v="0"/>
    <x v="2"/>
    <n v="4.2"/>
    <x v="1"/>
    <x v="5"/>
    <x v="1"/>
    <x v="1"/>
    <n v="50"/>
    <x v="0"/>
    <x v="4"/>
  </r>
  <r>
    <n v="1739"/>
    <x v="52"/>
    <x v="0"/>
    <x v="8"/>
    <x v="3"/>
    <n v="61"/>
    <x v="30"/>
    <x v="2"/>
    <x v="14"/>
    <x v="1"/>
    <n v="2.9"/>
    <x v="1"/>
    <x v="4"/>
    <x v="1"/>
    <x v="1"/>
    <n v="37"/>
    <x v="2"/>
    <x v="1"/>
  </r>
  <r>
    <n v="1740"/>
    <x v="3"/>
    <x v="0"/>
    <x v="16"/>
    <x v="3"/>
    <n v="98"/>
    <x v="46"/>
    <x v="0"/>
    <x v="5"/>
    <x v="0"/>
    <n v="4.2"/>
    <x v="1"/>
    <x v="0"/>
    <x v="1"/>
    <x v="1"/>
    <n v="23"/>
    <x v="1"/>
    <x v="1"/>
  </r>
  <r>
    <n v="1741"/>
    <x v="28"/>
    <x v="0"/>
    <x v="13"/>
    <x v="0"/>
    <n v="21"/>
    <x v="48"/>
    <x v="0"/>
    <x v="4"/>
    <x v="3"/>
    <n v="3.3"/>
    <x v="1"/>
    <x v="2"/>
    <x v="1"/>
    <x v="1"/>
    <n v="10"/>
    <x v="4"/>
    <x v="6"/>
  </r>
  <r>
    <n v="1742"/>
    <x v="38"/>
    <x v="0"/>
    <x v="13"/>
    <x v="0"/>
    <n v="51"/>
    <x v="12"/>
    <x v="3"/>
    <x v="11"/>
    <x v="0"/>
    <n v="3.6"/>
    <x v="1"/>
    <x v="2"/>
    <x v="1"/>
    <x v="1"/>
    <n v="20"/>
    <x v="4"/>
    <x v="5"/>
  </r>
  <r>
    <n v="1743"/>
    <x v="47"/>
    <x v="0"/>
    <x v="3"/>
    <x v="1"/>
    <n v="80"/>
    <x v="23"/>
    <x v="3"/>
    <x v="3"/>
    <x v="1"/>
    <n v="4.3"/>
    <x v="1"/>
    <x v="0"/>
    <x v="1"/>
    <x v="1"/>
    <n v="18"/>
    <x v="0"/>
    <x v="6"/>
  </r>
  <r>
    <n v="1744"/>
    <x v="51"/>
    <x v="0"/>
    <x v="11"/>
    <x v="0"/>
    <n v="72"/>
    <x v="9"/>
    <x v="3"/>
    <x v="18"/>
    <x v="0"/>
    <n v="3.3"/>
    <x v="1"/>
    <x v="3"/>
    <x v="1"/>
    <x v="1"/>
    <n v="3"/>
    <x v="4"/>
    <x v="1"/>
  </r>
  <r>
    <n v="1745"/>
    <x v="9"/>
    <x v="0"/>
    <x v="12"/>
    <x v="3"/>
    <n v="63"/>
    <x v="49"/>
    <x v="0"/>
    <x v="11"/>
    <x v="0"/>
    <n v="3"/>
    <x v="1"/>
    <x v="3"/>
    <x v="1"/>
    <x v="1"/>
    <n v="23"/>
    <x v="3"/>
    <x v="1"/>
  </r>
  <r>
    <n v="1746"/>
    <x v="37"/>
    <x v="0"/>
    <x v="11"/>
    <x v="0"/>
    <n v="27"/>
    <x v="8"/>
    <x v="0"/>
    <x v="16"/>
    <x v="0"/>
    <n v="3.6"/>
    <x v="1"/>
    <x v="5"/>
    <x v="1"/>
    <x v="1"/>
    <n v="27"/>
    <x v="1"/>
    <x v="1"/>
  </r>
  <r>
    <n v="1747"/>
    <x v="13"/>
    <x v="0"/>
    <x v="8"/>
    <x v="3"/>
    <n v="44"/>
    <x v="15"/>
    <x v="0"/>
    <x v="18"/>
    <x v="2"/>
    <n v="3.1"/>
    <x v="1"/>
    <x v="5"/>
    <x v="1"/>
    <x v="1"/>
    <n v="44"/>
    <x v="4"/>
    <x v="0"/>
  </r>
  <r>
    <n v="1748"/>
    <x v="12"/>
    <x v="0"/>
    <x v="7"/>
    <x v="2"/>
    <n v="23"/>
    <x v="13"/>
    <x v="2"/>
    <x v="22"/>
    <x v="0"/>
    <n v="2.9"/>
    <x v="1"/>
    <x v="0"/>
    <x v="1"/>
    <x v="1"/>
    <n v="41"/>
    <x v="0"/>
    <x v="3"/>
  </r>
  <r>
    <n v="1749"/>
    <x v="50"/>
    <x v="0"/>
    <x v="11"/>
    <x v="0"/>
    <n v="93"/>
    <x v="6"/>
    <x v="0"/>
    <x v="11"/>
    <x v="0"/>
    <n v="3.9"/>
    <x v="1"/>
    <x v="4"/>
    <x v="1"/>
    <x v="1"/>
    <n v="41"/>
    <x v="4"/>
    <x v="2"/>
  </r>
  <r>
    <n v="1750"/>
    <x v="49"/>
    <x v="0"/>
    <x v="15"/>
    <x v="0"/>
    <n v="70"/>
    <x v="5"/>
    <x v="0"/>
    <x v="6"/>
    <x v="3"/>
    <n v="3.2"/>
    <x v="1"/>
    <x v="4"/>
    <x v="1"/>
    <x v="1"/>
    <n v="36"/>
    <x v="5"/>
    <x v="6"/>
  </r>
  <r>
    <n v="1751"/>
    <x v="18"/>
    <x v="0"/>
    <x v="12"/>
    <x v="3"/>
    <n v="85"/>
    <x v="9"/>
    <x v="2"/>
    <x v="3"/>
    <x v="3"/>
    <n v="3.1"/>
    <x v="1"/>
    <x v="0"/>
    <x v="1"/>
    <x v="1"/>
    <n v="38"/>
    <x v="0"/>
    <x v="6"/>
  </r>
  <r>
    <n v="1752"/>
    <x v="9"/>
    <x v="0"/>
    <x v="1"/>
    <x v="0"/>
    <n v="40"/>
    <x v="31"/>
    <x v="2"/>
    <x v="5"/>
    <x v="0"/>
    <n v="3.2"/>
    <x v="1"/>
    <x v="4"/>
    <x v="1"/>
    <x v="1"/>
    <n v="34"/>
    <x v="1"/>
    <x v="2"/>
  </r>
  <r>
    <n v="1753"/>
    <x v="50"/>
    <x v="0"/>
    <x v="23"/>
    <x v="1"/>
    <n v="29"/>
    <x v="45"/>
    <x v="0"/>
    <x v="24"/>
    <x v="0"/>
    <n v="3.3"/>
    <x v="1"/>
    <x v="5"/>
    <x v="1"/>
    <x v="1"/>
    <n v="14"/>
    <x v="0"/>
    <x v="3"/>
  </r>
  <r>
    <n v="1754"/>
    <x v="15"/>
    <x v="0"/>
    <x v="11"/>
    <x v="0"/>
    <n v="27"/>
    <x v="24"/>
    <x v="0"/>
    <x v="13"/>
    <x v="3"/>
    <n v="4.8"/>
    <x v="1"/>
    <x v="2"/>
    <x v="1"/>
    <x v="1"/>
    <n v="23"/>
    <x v="2"/>
    <x v="0"/>
  </r>
  <r>
    <n v="1755"/>
    <x v="17"/>
    <x v="0"/>
    <x v="10"/>
    <x v="0"/>
    <n v="93"/>
    <x v="2"/>
    <x v="1"/>
    <x v="19"/>
    <x v="3"/>
    <n v="3.8"/>
    <x v="1"/>
    <x v="4"/>
    <x v="1"/>
    <x v="1"/>
    <n v="18"/>
    <x v="2"/>
    <x v="0"/>
  </r>
  <r>
    <n v="1756"/>
    <x v="19"/>
    <x v="0"/>
    <x v="22"/>
    <x v="3"/>
    <n v="20"/>
    <x v="12"/>
    <x v="3"/>
    <x v="4"/>
    <x v="1"/>
    <n v="4.5999999999999996"/>
    <x v="1"/>
    <x v="2"/>
    <x v="1"/>
    <x v="1"/>
    <n v="45"/>
    <x v="1"/>
    <x v="5"/>
  </r>
  <r>
    <n v="1757"/>
    <x v="34"/>
    <x v="0"/>
    <x v="16"/>
    <x v="3"/>
    <n v="55"/>
    <x v="13"/>
    <x v="1"/>
    <x v="17"/>
    <x v="3"/>
    <n v="2.8"/>
    <x v="1"/>
    <x v="1"/>
    <x v="1"/>
    <x v="1"/>
    <n v="14"/>
    <x v="4"/>
    <x v="1"/>
  </r>
  <r>
    <n v="1758"/>
    <x v="1"/>
    <x v="0"/>
    <x v="10"/>
    <x v="0"/>
    <n v="94"/>
    <x v="49"/>
    <x v="0"/>
    <x v="22"/>
    <x v="3"/>
    <n v="3.6"/>
    <x v="1"/>
    <x v="3"/>
    <x v="1"/>
    <x v="1"/>
    <n v="48"/>
    <x v="5"/>
    <x v="2"/>
  </r>
  <r>
    <n v="1759"/>
    <x v="7"/>
    <x v="0"/>
    <x v="19"/>
    <x v="3"/>
    <n v="56"/>
    <x v="38"/>
    <x v="2"/>
    <x v="5"/>
    <x v="0"/>
    <n v="4.3"/>
    <x v="1"/>
    <x v="1"/>
    <x v="1"/>
    <x v="1"/>
    <n v="17"/>
    <x v="0"/>
    <x v="4"/>
  </r>
  <r>
    <n v="1760"/>
    <x v="33"/>
    <x v="0"/>
    <x v="1"/>
    <x v="0"/>
    <n v="58"/>
    <x v="7"/>
    <x v="0"/>
    <x v="14"/>
    <x v="1"/>
    <n v="4"/>
    <x v="1"/>
    <x v="2"/>
    <x v="1"/>
    <x v="1"/>
    <n v="1"/>
    <x v="3"/>
    <x v="1"/>
  </r>
  <r>
    <n v="1761"/>
    <x v="30"/>
    <x v="0"/>
    <x v="11"/>
    <x v="0"/>
    <n v="44"/>
    <x v="46"/>
    <x v="3"/>
    <x v="15"/>
    <x v="1"/>
    <n v="3.5"/>
    <x v="1"/>
    <x v="3"/>
    <x v="1"/>
    <x v="1"/>
    <n v="39"/>
    <x v="3"/>
    <x v="1"/>
  </r>
  <r>
    <n v="1762"/>
    <x v="3"/>
    <x v="0"/>
    <x v="15"/>
    <x v="0"/>
    <n v="95"/>
    <x v="11"/>
    <x v="1"/>
    <x v="14"/>
    <x v="3"/>
    <n v="4.9000000000000004"/>
    <x v="1"/>
    <x v="4"/>
    <x v="1"/>
    <x v="1"/>
    <n v="24"/>
    <x v="1"/>
    <x v="1"/>
  </r>
  <r>
    <n v="1763"/>
    <x v="24"/>
    <x v="0"/>
    <x v="3"/>
    <x v="1"/>
    <n v="42"/>
    <x v="37"/>
    <x v="2"/>
    <x v="18"/>
    <x v="2"/>
    <n v="3.1"/>
    <x v="1"/>
    <x v="0"/>
    <x v="1"/>
    <x v="1"/>
    <n v="41"/>
    <x v="4"/>
    <x v="0"/>
  </r>
  <r>
    <n v="1764"/>
    <x v="43"/>
    <x v="0"/>
    <x v="16"/>
    <x v="3"/>
    <n v="93"/>
    <x v="34"/>
    <x v="2"/>
    <x v="12"/>
    <x v="0"/>
    <n v="3.9"/>
    <x v="1"/>
    <x v="5"/>
    <x v="1"/>
    <x v="1"/>
    <n v="28"/>
    <x v="3"/>
    <x v="2"/>
  </r>
  <r>
    <n v="1765"/>
    <x v="12"/>
    <x v="0"/>
    <x v="10"/>
    <x v="0"/>
    <n v="56"/>
    <x v="12"/>
    <x v="2"/>
    <x v="4"/>
    <x v="2"/>
    <n v="3"/>
    <x v="1"/>
    <x v="5"/>
    <x v="1"/>
    <x v="1"/>
    <n v="34"/>
    <x v="0"/>
    <x v="3"/>
  </r>
  <r>
    <n v="1766"/>
    <x v="33"/>
    <x v="0"/>
    <x v="15"/>
    <x v="0"/>
    <n v="88"/>
    <x v="35"/>
    <x v="2"/>
    <x v="20"/>
    <x v="1"/>
    <n v="4.0999999999999996"/>
    <x v="1"/>
    <x v="4"/>
    <x v="1"/>
    <x v="1"/>
    <n v="41"/>
    <x v="0"/>
    <x v="3"/>
  </r>
  <r>
    <n v="1767"/>
    <x v="52"/>
    <x v="0"/>
    <x v="1"/>
    <x v="0"/>
    <n v="54"/>
    <x v="29"/>
    <x v="1"/>
    <x v="17"/>
    <x v="0"/>
    <n v="4.3"/>
    <x v="1"/>
    <x v="4"/>
    <x v="1"/>
    <x v="1"/>
    <n v="27"/>
    <x v="1"/>
    <x v="4"/>
  </r>
  <r>
    <n v="1768"/>
    <x v="28"/>
    <x v="0"/>
    <x v="16"/>
    <x v="3"/>
    <n v="89"/>
    <x v="46"/>
    <x v="0"/>
    <x v="12"/>
    <x v="3"/>
    <n v="3.8"/>
    <x v="1"/>
    <x v="4"/>
    <x v="1"/>
    <x v="1"/>
    <n v="46"/>
    <x v="5"/>
    <x v="0"/>
  </r>
  <r>
    <n v="1769"/>
    <x v="15"/>
    <x v="0"/>
    <x v="3"/>
    <x v="1"/>
    <n v="45"/>
    <x v="43"/>
    <x v="2"/>
    <x v="21"/>
    <x v="2"/>
    <n v="3.9"/>
    <x v="1"/>
    <x v="4"/>
    <x v="1"/>
    <x v="1"/>
    <n v="2"/>
    <x v="3"/>
    <x v="6"/>
  </r>
  <r>
    <n v="1770"/>
    <x v="45"/>
    <x v="0"/>
    <x v="20"/>
    <x v="0"/>
    <n v="75"/>
    <x v="29"/>
    <x v="0"/>
    <x v="18"/>
    <x v="0"/>
    <n v="4.3"/>
    <x v="1"/>
    <x v="1"/>
    <x v="1"/>
    <x v="1"/>
    <n v="45"/>
    <x v="1"/>
    <x v="5"/>
  </r>
  <r>
    <n v="1771"/>
    <x v="10"/>
    <x v="0"/>
    <x v="21"/>
    <x v="3"/>
    <n v="22"/>
    <x v="49"/>
    <x v="2"/>
    <x v="6"/>
    <x v="3"/>
    <n v="4.3"/>
    <x v="1"/>
    <x v="0"/>
    <x v="1"/>
    <x v="1"/>
    <n v="34"/>
    <x v="4"/>
    <x v="1"/>
  </r>
  <r>
    <n v="1772"/>
    <x v="5"/>
    <x v="0"/>
    <x v="5"/>
    <x v="0"/>
    <n v="82"/>
    <x v="27"/>
    <x v="3"/>
    <x v="2"/>
    <x v="3"/>
    <n v="4.7"/>
    <x v="1"/>
    <x v="5"/>
    <x v="1"/>
    <x v="1"/>
    <n v="9"/>
    <x v="2"/>
    <x v="2"/>
  </r>
  <r>
    <n v="1773"/>
    <x v="44"/>
    <x v="0"/>
    <x v="9"/>
    <x v="1"/>
    <n v="34"/>
    <x v="11"/>
    <x v="2"/>
    <x v="9"/>
    <x v="2"/>
    <n v="3.1"/>
    <x v="1"/>
    <x v="4"/>
    <x v="1"/>
    <x v="1"/>
    <n v="1"/>
    <x v="4"/>
    <x v="2"/>
  </r>
  <r>
    <n v="1774"/>
    <x v="3"/>
    <x v="0"/>
    <x v="7"/>
    <x v="2"/>
    <n v="92"/>
    <x v="8"/>
    <x v="2"/>
    <x v="24"/>
    <x v="2"/>
    <n v="2.7"/>
    <x v="1"/>
    <x v="1"/>
    <x v="1"/>
    <x v="1"/>
    <n v="17"/>
    <x v="3"/>
    <x v="2"/>
  </r>
  <r>
    <n v="1775"/>
    <x v="5"/>
    <x v="0"/>
    <x v="1"/>
    <x v="0"/>
    <n v="78"/>
    <x v="14"/>
    <x v="2"/>
    <x v="12"/>
    <x v="1"/>
    <n v="3.7"/>
    <x v="1"/>
    <x v="0"/>
    <x v="1"/>
    <x v="1"/>
    <n v="6"/>
    <x v="3"/>
    <x v="1"/>
  </r>
  <r>
    <n v="1776"/>
    <x v="20"/>
    <x v="0"/>
    <x v="14"/>
    <x v="2"/>
    <n v="47"/>
    <x v="44"/>
    <x v="2"/>
    <x v="10"/>
    <x v="1"/>
    <n v="3.3"/>
    <x v="1"/>
    <x v="4"/>
    <x v="1"/>
    <x v="1"/>
    <n v="12"/>
    <x v="1"/>
    <x v="4"/>
  </r>
  <r>
    <n v="1777"/>
    <x v="19"/>
    <x v="0"/>
    <x v="14"/>
    <x v="2"/>
    <n v="64"/>
    <x v="28"/>
    <x v="0"/>
    <x v="17"/>
    <x v="2"/>
    <n v="3.4"/>
    <x v="1"/>
    <x v="1"/>
    <x v="1"/>
    <x v="1"/>
    <n v="10"/>
    <x v="0"/>
    <x v="6"/>
  </r>
  <r>
    <n v="1778"/>
    <x v="20"/>
    <x v="0"/>
    <x v="4"/>
    <x v="1"/>
    <n v="44"/>
    <x v="46"/>
    <x v="0"/>
    <x v="7"/>
    <x v="0"/>
    <n v="4.7"/>
    <x v="1"/>
    <x v="1"/>
    <x v="1"/>
    <x v="1"/>
    <n v="4"/>
    <x v="1"/>
    <x v="0"/>
  </r>
  <r>
    <n v="1779"/>
    <x v="34"/>
    <x v="0"/>
    <x v="22"/>
    <x v="3"/>
    <n v="94"/>
    <x v="21"/>
    <x v="2"/>
    <x v="16"/>
    <x v="0"/>
    <n v="4.9000000000000004"/>
    <x v="1"/>
    <x v="5"/>
    <x v="1"/>
    <x v="1"/>
    <n v="8"/>
    <x v="5"/>
    <x v="4"/>
  </r>
  <r>
    <n v="1780"/>
    <x v="26"/>
    <x v="0"/>
    <x v="18"/>
    <x v="3"/>
    <n v="62"/>
    <x v="41"/>
    <x v="2"/>
    <x v="4"/>
    <x v="0"/>
    <n v="4.3"/>
    <x v="1"/>
    <x v="1"/>
    <x v="1"/>
    <x v="1"/>
    <n v="41"/>
    <x v="0"/>
    <x v="1"/>
  </r>
  <r>
    <n v="1781"/>
    <x v="29"/>
    <x v="0"/>
    <x v="16"/>
    <x v="3"/>
    <n v="81"/>
    <x v="25"/>
    <x v="1"/>
    <x v="0"/>
    <x v="2"/>
    <n v="4.2"/>
    <x v="1"/>
    <x v="2"/>
    <x v="1"/>
    <x v="1"/>
    <n v="49"/>
    <x v="2"/>
    <x v="1"/>
  </r>
  <r>
    <n v="1782"/>
    <x v="18"/>
    <x v="0"/>
    <x v="17"/>
    <x v="0"/>
    <n v="33"/>
    <x v="44"/>
    <x v="2"/>
    <x v="6"/>
    <x v="3"/>
    <n v="3.7"/>
    <x v="1"/>
    <x v="0"/>
    <x v="1"/>
    <x v="1"/>
    <n v="49"/>
    <x v="4"/>
    <x v="3"/>
  </r>
  <r>
    <n v="1783"/>
    <x v="16"/>
    <x v="0"/>
    <x v="13"/>
    <x v="0"/>
    <n v="88"/>
    <x v="40"/>
    <x v="2"/>
    <x v="12"/>
    <x v="3"/>
    <n v="2.7"/>
    <x v="1"/>
    <x v="2"/>
    <x v="1"/>
    <x v="1"/>
    <n v="40"/>
    <x v="4"/>
    <x v="0"/>
  </r>
  <r>
    <n v="1784"/>
    <x v="32"/>
    <x v="0"/>
    <x v="8"/>
    <x v="3"/>
    <n v="49"/>
    <x v="31"/>
    <x v="0"/>
    <x v="12"/>
    <x v="0"/>
    <n v="3.3"/>
    <x v="1"/>
    <x v="1"/>
    <x v="1"/>
    <x v="1"/>
    <n v="30"/>
    <x v="2"/>
    <x v="5"/>
  </r>
  <r>
    <n v="1785"/>
    <x v="45"/>
    <x v="0"/>
    <x v="21"/>
    <x v="3"/>
    <n v="31"/>
    <x v="7"/>
    <x v="0"/>
    <x v="22"/>
    <x v="2"/>
    <n v="4.8"/>
    <x v="1"/>
    <x v="3"/>
    <x v="1"/>
    <x v="1"/>
    <n v="4"/>
    <x v="5"/>
    <x v="3"/>
  </r>
  <r>
    <n v="1786"/>
    <x v="36"/>
    <x v="0"/>
    <x v="24"/>
    <x v="3"/>
    <n v="29"/>
    <x v="44"/>
    <x v="1"/>
    <x v="15"/>
    <x v="3"/>
    <n v="4.0999999999999996"/>
    <x v="1"/>
    <x v="2"/>
    <x v="1"/>
    <x v="1"/>
    <n v="22"/>
    <x v="0"/>
    <x v="5"/>
  </r>
  <r>
    <n v="1787"/>
    <x v="4"/>
    <x v="0"/>
    <x v="14"/>
    <x v="2"/>
    <n v="34"/>
    <x v="33"/>
    <x v="2"/>
    <x v="18"/>
    <x v="1"/>
    <n v="4.5999999999999996"/>
    <x v="1"/>
    <x v="4"/>
    <x v="1"/>
    <x v="1"/>
    <n v="22"/>
    <x v="0"/>
    <x v="5"/>
  </r>
  <r>
    <n v="1788"/>
    <x v="30"/>
    <x v="0"/>
    <x v="1"/>
    <x v="0"/>
    <n v="38"/>
    <x v="6"/>
    <x v="0"/>
    <x v="9"/>
    <x v="3"/>
    <n v="4.9000000000000004"/>
    <x v="1"/>
    <x v="4"/>
    <x v="1"/>
    <x v="1"/>
    <n v="10"/>
    <x v="4"/>
    <x v="3"/>
  </r>
  <r>
    <n v="1789"/>
    <x v="17"/>
    <x v="0"/>
    <x v="0"/>
    <x v="0"/>
    <n v="41"/>
    <x v="26"/>
    <x v="0"/>
    <x v="6"/>
    <x v="2"/>
    <n v="3.1"/>
    <x v="1"/>
    <x v="5"/>
    <x v="1"/>
    <x v="1"/>
    <n v="23"/>
    <x v="1"/>
    <x v="4"/>
  </r>
  <r>
    <n v="1790"/>
    <x v="16"/>
    <x v="0"/>
    <x v="0"/>
    <x v="0"/>
    <n v="34"/>
    <x v="28"/>
    <x v="0"/>
    <x v="15"/>
    <x v="1"/>
    <n v="3"/>
    <x v="1"/>
    <x v="4"/>
    <x v="1"/>
    <x v="1"/>
    <n v="43"/>
    <x v="5"/>
    <x v="3"/>
  </r>
  <r>
    <n v="1791"/>
    <x v="2"/>
    <x v="0"/>
    <x v="24"/>
    <x v="3"/>
    <n v="26"/>
    <x v="17"/>
    <x v="1"/>
    <x v="10"/>
    <x v="2"/>
    <n v="3.7"/>
    <x v="1"/>
    <x v="5"/>
    <x v="1"/>
    <x v="1"/>
    <n v="31"/>
    <x v="3"/>
    <x v="4"/>
  </r>
  <r>
    <n v="1792"/>
    <x v="46"/>
    <x v="0"/>
    <x v="2"/>
    <x v="0"/>
    <n v="98"/>
    <x v="6"/>
    <x v="1"/>
    <x v="7"/>
    <x v="0"/>
    <n v="4"/>
    <x v="1"/>
    <x v="5"/>
    <x v="1"/>
    <x v="1"/>
    <n v="38"/>
    <x v="1"/>
    <x v="2"/>
  </r>
  <r>
    <n v="1793"/>
    <x v="21"/>
    <x v="0"/>
    <x v="4"/>
    <x v="1"/>
    <n v="59"/>
    <x v="44"/>
    <x v="2"/>
    <x v="15"/>
    <x v="3"/>
    <n v="3"/>
    <x v="1"/>
    <x v="0"/>
    <x v="1"/>
    <x v="1"/>
    <n v="22"/>
    <x v="5"/>
    <x v="6"/>
  </r>
  <r>
    <n v="1794"/>
    <x v="13"/>
    <x v="0"/>
    <x v="19"/>
    <x v="3"/>
    <n v="92"/>
    <x v="44"/>
    <x v="1"/>
    <x v="3"/>
    <x v="3"/>
    <n v="3.8"/>
    <x v="1"/>
    <x v="5"/>
    <x v="1"/>
    <x v="1"/>
    <n v="45"/>
    <x v="1"/>
    <x v="6"/>
  </r>
  <r>
    <n v="1795"/>
    <x v="52"/>
    <x v="0"/>
    <x v="21"/>
    <x v="3"/>
    <n v="40"/>
    <x v="31"/>
    <x v="0"/>
    <x v="21"/>
    <x v="1"/>
    <n v="3.7"/>
    <x v="1"/>
    <x v="0"/>
    <x v="1"/>
    <x v="1"/>
    <n v="21"/>
    <x v="5"/>
    <x v="0"/>
  </r>
  <r>
    <n v="1796"/>
    <x v="33"/>
    <x v="0"/>
    <x v="2"/>
    <x v="0"/>
    <n v="20"/>
    <x v="48"/>
    <x v="1"/>
    <x v="10"/>
    <x v="3"/>
    <n v="4"/>
    <x v="1"/>
    <x v="4"/>
    <x v="1"/>
    <x v="1"/>
    <n v="9"/>
    <x v="5"/>
    <x v="0"/>
  </r>
  <r>
    <n v="1797"/>
    <x v="46"/>
    <x v="0"/>
    <x v="11"/>
    <x v="0"/>
    <n v="35"/>
    <x v="36"/>
    <x v="1"/>
    <x v="18"/>
    <x v="1"/>
    <n v="3.1"/>
    <x v="1"/>
    <x v="5"/>
    <x v="1"/>
    <x v="1"/>
    <n v="34"/>
    <x v="0"/>
    <x v="1"/>
  </r>
  <r>
    <n v="1798"/>
    <x v="46"/>
    <x v="0"/>
    <x v="22"/>
    <x v="3"/>
    <n v="35"/>
    <x v="4"/>
    <x v="0"/>
    <x v="1"/>
    <x v="1"/>
    <n v="3.9"/>
    <x v="1"/>
    <x v="4"/>
    <x v="1"/>
    <x v="1"/>
    <n v="26"/>
    <x v="0"/>
    <x v="1"/>
  </r>
  <r>
    <n v="1799"/>
    <x v="37"/>
    <x v="0"/>
    <x v="10"/>
    <x v="0"/>
    <n v="82"/>
    <x v="25"/>
    <x v="0"/>
    <x v="23"/>
    <x v="0"/>
    <n v="3.7"/>
    <x v="1"/>
    <x v="0"/>
    <x v="1"/>
    <x v="1"/>
    <n v="1"/>
    <x v="1"/>
    <x v="1"/>
  </r>
  <r>
    <n v="1800"/>
    <x v="45"/>
    <x v="0"/>
    <x v="15"/>
    <x v="0"/>
    <n v="48"/>
    <x v="18"/>
    <x v="2"/>
    <x v="4"/>
    <x v="3"/>
    <n v="3.9"/>
    <x v="1"/>
    <x v="0"/>
    <x v="1"/>
    <x v="1"/>
    <n v="47"/>
    <x v="0"/>
    <x v="1"/>
  </r>
  <r>
    <n v="1801"/>
    <x v="40"/>
    <x v="0"/>
    <x v="7"/>
    <x v="2"/>
    <n v="58"/>
    <x v="16"/>
    <x v="3"/>
    <x v="21"/>
    <x v="0"/>
    <n v="2.7"/>
    <x v="1"/>
    <x v="0"/>
    <x v="1"/>
    <x v="1"/>
    <n v="30"/>
    <x v="2"/>
    <x v="1"/>
  </r>
  <r>
    <n v="1802"/>
    <x v="23"/>
    <x v="0"/>
    <x v="1"/>
    <x v="0"/>
    <n v="57"/>
    <x v="32"/>
    <x v="2"/>
    <x v="2"/>
    <x v="1"/>
    <n v="3.9"/>
    <x v="1"/>
    <x v="0"/>
    <x v="1"/>
    <x v="1"/>
    <n v="48"/>
    <x v="5"/>
    <x v="0"/>
  </r>
  <r>
    <n v="1803"/>
    <x v="9"/>
    <x v="0"/>
    <x v="6"/>
    <x v="0"/>
    <n v="96"/>
    <x v="3"/>
    <x v="0"/>
    <x v="2"/>
    <x v="0"/>
    <n v="2.6"/>
    <x v="1"/>
    <x v="5"/>
    <x v="1"/>
    <x v="1"/>
    <n v="31"/>
    <x v="0"/>
    <x v="4"/>
  </r>
  <r>
    <n v="1804"/>
    <x v="52"/>
    <x v="0"/>
    <x v="4"/>
    <x v="1"/>
    <n v="97"/>
    <x v="13"/>
    <x v="1"/>
    <x v="0"/>
    <x v="2"/>
    <n v="3.5"/>
    <x v="1"/>
    <x v="1"/>
    <x v="1"/>
    <x v="1"/>
    <n v="33"/>
    <x v="0"/>
    <x v="0"/>
  </r>
  <r>
    <n v="1805"/>
    <x v="11"/>
    <x v="0"/>
    <x v="1"/>
    <x v="0"/>
    <n v="42"/>
    <x v="7"/>
    <x v="0"/>
    <x v="15"/>
    <x v="0"/>
    <n v="4.4000000000000004"/>
    <x v="1"/>
    <x v="2"/>
    <x v="1"/>
    <x v="1"/>
    <n v="39"/>
    <x v="2"/>
    <x v="1"/>
  </r>
  <r>
    <n v="1806"/>
    <x v="38"/>
    <x v="0"/>
    <x v="17"/>
    <x v="0"/>
    <n v="62"/>
    <x v="28"/>
    <x v="0"/>
    <x v="9"/>
    <x v="1"/>
    <n v="4.9000000000000004"/>
    <x v="1"/>
    <x v="5"/>
    <x v="1"/>
    <x v="1"/>
    <n v="46"/>
    <x v="5"/>
    <x v="1"/>
  </r>
  <r>
    <n v="1807"/>
    <x v="44"/>
    <x v="0"/>
    <x v="8"/>
    <x v="3"/>
    <n v="67"/>
    <x v="3"/>
    <x v="2"/>
    <x v="14"/>
    <x v="3"/>
    <n v="3.9"/>
    <x v="1"/>
    <x v="3"/>
    <x v="1"/>
    <x v="1"/>
    <n v="24"/>
    <x v="0"/>
    <x v="2"/>
  </r>
  <r>
    <n v="1808"/>
    <x v="50"/>
    <x v="0"/>
    <x v="4"/>
    <x v="1"/>
    <n v="46"/>
    <x v="34"/>
    <x v="0"/>
    <x v="9"/>
    <x v="2"/>
    <n v="3.5"/>
    <x v="1"/>
    <x v="3"/>
    <x v="1"/>
    <x v="1"/>
    <n v="37"/>
    <x v="0"/>
    <x v="0"/>
  </r>
  <r>
    <n v="1809"/>
    <x v="29"/>
    <x v="0"/>
    <x v="14"/>
    <x v="2"/>
    <n v="71"/>
    <x v="30"/>
    <x v="2"/>
    <x v="12"/>
    <x v="1"/>
    <n v="4.3"/>
    <x v="1"/>
    <x v="2"/>
    <x v="1"/>
    <x v="1"/>
    <n v="7"/>
    <x v="5"/>
    <x v="5"/>
  </r>
  <r>
    <n v="1810"/>
    <x v="44"/>
    <x v="0"/>
    <x v="21"/>
    <x v="3"/>
    <n v="99"/>
    <x v="29"/>
    <x v="1"/>
    <x v="24"/>
    <x v="3"/>
    <n v="3.4"/>
    <x v="1"/>
    <x v="1"/>
    <x v="1"/>
    <x v="1"/>
    <n v="6"/>
    <x v="5"/>
    <x v="0"/>
  </r>
  <r>
    <n v="1811"/>
    <x v="38"/>
    <x v="0"/>
    <x v="2"/>
    <x v="0"/>
    <n v="28"/>
    <x v="33"/>
    <x v="2"/>
    <x v="23"/>
    <x v="3"/>
    <n v="2.7"/>
    <x v="1"/>
    <x v="3"/>
    <x v="1"/>
    <x v="1"/>
    <n v="16"/>
    <x v="1"/>
    <x v="4"/>
  </r>
  <r>
    <n v="1812"/>
    <x v="32"/>
    <x v="0"/>
    <x v="22"/>
    <x v="3"/>
    <n v="77"/>
    <x v="48"/>
    <x v="0"/>
    <x v="24"/>
    <x v="2"/>
    <n v="3.6"/>
    <x v="1"/>
    <x v="3"/>
    <x v="1"/>
    <x v="1"/>
    <n v="33"/>
    <x v="4"/>
    <x v="2"/>
  </r>
  <r>
    <n v="1813"/>
    <x v="2"/>
    <x v="0"/>
    <x v="23"/>
    <x v="1"/>
    <n v="63"/>
    <x v="22"/>
    <x v="1"/>
    <x v="24"/>
    <x v="2"/>
    <n v="4.9000000000000004"/>
    <x v="1"/>
    <x v="0"/>
    <x v="1"/>
    <x v="1"/>
    <n v="18"/>
    <x v="3"/>
    <x v="4"/>
  </r>
  <r>
    <n v="1814"/>
    <x v="37"/>
    <x v="0"/>
    <x v="6"/>
    <x v="0"/>
    <n v="62"/>
    <x v="26"/>
    <x v="2"/>
    <x v="8"/>
    <x v="1"/>
    <n v="3.5"/>
    <x v="1"/>
    <x v="1"/>
    <x v="1"/>
    <x v="1"/>
    <n v="24"/>
    <x v="3"/>
    <x v="1"/>
  </r>
  <r>
    <n v="1815"/>
    <x v="45"/>
    <x v="0"/>
    <x v="2"/>
    <x v="0"/>
    <n v="92"/>
    <x v="6"/>
    <x v="2"/>
    <x v="3"/>
    <x v="2"/>
    <n v="3.8"/>
    <x v="1"/>
    <x v="1"/>
    <x v="1"/>
    <x v="1"/>
    <n v="24"/>
    <x v="1"/>
    <x v="3"/>
  </r>
  <r>
    <n v="1816"/>
    <x v="47"/>
    <x v="0"/>
    <x v="9"/>
    <x v="1"/>
    <n v="72"/>
    <x v="35"/>
    <x v="0"/>
    <x v="3"/>
    <x v="0"/>
    <n v="4.5"/>
    <x v="1"/>
    <x v="4"/>
    <x v="1"/>
    <x v="1"/>
    <n v="48"/>
    <x v="2"/>
    <x v="6"/>
  </r>
  <r>
    <n v="1817"/>
    <x v="8"/>
    <x v="0"/>
    <x v="19"/>
    <x v="3"/>
    <n v="79"/>
    <x v="41"/>
    <x v="2"/>
    <x v="7"/>
    <x v="2"/>
    <n v="4"/>
    <x v="1"/>
    <x v="0"/>
    <x v="1"/>
    <x v="1"/>
    <n v="4"/>
    <x v="1"/>
    <x v="1"/>
  </r>
  <r>
    <n v="1818"/>
    <x v="45"/>
    <x v="0"/>
    <x v="17"/>
    <x v="0"/>
    <n v="27"/>
    <x v="12"/>
    <x v="2"/>
    <x v="3"/>
    <x v="2"/>
    <n v="4.7"/>
    <x v="1"/>
    <x v="1"/>
    <x v="1"/>
    <x v="1"/>
    <n v="20"/>
    <x v="1"/>
    <x v="1"/>
  </r>
  <r>
    <n v="1819"/>
    <x v="44"/>
    <x v="0"/>
    <x v="12"/>
    <x v="3"/>
    <n v="39"/>
    <x v="17"/>
    <x v="2"/>
    <x v="3"/>
    <x v="3"/>
    <n v="3.8"/>
    <x v="1"/>
    <x v="0"/>
    <x v="1"/>
    <x v="1"/>
    <n v="47"/>
    <x v="5"/>
    <x v="6"/>
  </r>
  <r>
    <n v="1820"/>
    <x v="47"/>
    <x v="0"/>
    <x v="20"/>
    <x v="0"/>
    <n v="86"/>
    <x v="22"/>
    <x v="1"/>
    <x v="15"/>
    <x v="1"/>
    <n v="4.5"/>
    <x v="1"/>
    <x v="2"/>
    <x v="1"/>
    <x v="1"/>
    <n v="50"/>
    <x v="1"/>
    <x v="3"/>
  </r>
  <r>
    <n v="1821"/>
    <x v="1"/>
    <x v="0"/>
    <x v="5"/>
    <x v="0"/>
    <n v="94"/>
    <x v="47"/>
    <x v="3"/>
    <x v="9"/>
    <x v="3"/>
    <n v="5"/>
    <x v="1"/>
    <x v="0"/>
    <x v="1"/>
    <x v="1"/>
    <n v="31"/>
    <x v="3"/>
    <x v="5"/>
  </r>
  <r>
    <n v="1822"/>
    <x v="9"/>
    <x v="0"/>
    <x v="6"/>
    <x v="0"/>
    <n v="53"/>
    <x v="1"/>
    <x v="2"/>
    <x v="11"/>
    <x v="1"/>
    <n v="2.8"/>
    <x v="1"/>
    <x v="0"/>
    <x v="1"/>
    <x v="1"/>
    <n v="29"/>
    <x v="3"/>
    <x v="3"/>
  </r>
  <r>
    <n v="1823"/>
    <x v="17"/>
    <x v="0"/>
    <x v="5"/>
    <x v="0"/>
    <n v="85"/>
    <x v="39"/>
    <x v="1"/>
    <x v="17"/>
    <x v="2"/>
    <n v="4.4000000000000004"/>
    <x v="1"/>
    <x v="3"/>
    <x v="1"/>
    <x v="1"/>
    <n v="4"/>
    <x v="1"/>
    <x v="2"/>
  </r>
  <r>
    <n v="1824"/>
    <x v="46"/>
    <x v="0"/>
    <x v="20"/>
    <x v="0"/>
    <n v="50"/>
    <x v="7"/>
    <x v="0"/>
    <x v="6"/>
    <x v="3"/>
    <n v="4.7"/>
    <x v="1"/>
    <x v="1"/>
    <x v="1"/>
    <x v="1"/>
    <n v="40"/>
    <x v="4"/>
    <x v="4"/>
  </r>
  <r>
    <n v="1825"/>
    <x v="44"/>
    <x v="0"/>
    <x v="13"/>
    <x v="0"/>
    <n v="47"/>
    <x v="26"/>
    <x v="3"/>
    <x v="23"/>
    <x v="0"/>
    <n v="3.8"/>
    <x v="1"/>
    <x v="0"/>
    <x v="1"/>
    <x v="1"/>
    <n v="31"/>
    <x v="1"/>
    <x v="5"/>
  </r>
  <r>
    <n v="1826"/>
    <x v="51"/>
    <x v="0"/>
    <x v="23"/>
    <x v="1"/>
    <n v="75"/>
    <x v="45"/>
    <x v="2"/>
    <x v="6"/>
    <x v="0"/>
    <n v="4.9000000000000004"/>
    <x v="1"/>
    <x v="2"/>
    <x v="1"/>
    <x v="1"/>
    <n v="41"/>
    <x v="2"/>
    <x v="1"/>
  </r>
  <r>
    <n v="1827"/>
    <x v="4"/>
    <x v="0"/>
    <x v="17"/>
    <x v="0"/>
    <n v="60"/>
    <x v="27"/>
    <x v="2"/>
    <x v="2"/>
    <x v="0"/>
    <n v="4.2"/>
    <x v="1"/>
    <x v="0"/>
    <x v="1"/>
    <x v="1"/>
    <n v="44"/>
    <x v="5"/>
    <x v="2"/>
  </r>
  <r>
    <n v="1828"/>
    <x v="30"/>
    <x v="0"/>
    <x v="17"/>
    <x v="0"/>
    <n v="36"/>
    <x v="34"/>
    <x v="1"/>
    <x v="6"/>
    <x v="1"/>
    <n v="4.9000000000000004"/>
    <x v="1"/>
    <x v="4"/>
    <x v="1"/>
    <x v="1"/>
    <n v="31"/>
    <x v="4"/>
    <x v="1"/>
  </r>
  <r>
    <n v="1829"/>
    <x v="23"/>
    <x v="0"/>
    <x v="7"/>
    <x v="2"/>
    <n v="80"/>
    <x v="13"/>
    <x v="0"/>
    <x v="0"/>
    <x v="1"/>
    <n v="3.9"/>
    <x v="1"/>
    <x v="0"/>
    <x v="1"/>
    <x v="1"/>
    <n v="45"/>
    <x v="1"/>
    <x v="6"/>
  </r>
  <r>
    <n v="1830"/>
    <x v="11"/>
    <x v="0"/>
    <x v="19"/>
    <x v="3"/>
    <n v="96"/>
    <x v="4"/>
    <x v="2"/>
    <x v="3"/>
    <x v="1"/>
    <n v="4.9000000000000004"/>
    <x v="1"/>
    <x v="4"/>
    <x v="1"/>
    <x v="1"/>
    <n v="50"/>
    <x v="2"/>
    <x v="3"/>
  </r>
  <r>
    <n v="1831"/>
    <x v="2"/>
    <x v="0"/>
    <x v="12"/>
    <x v="3"/>
    <n v="80"/>
    <x v="23"/>
    <x v="2"/>
    <x v="24"/>
    <x v="0"/>
    <n v="4.8"/>
    <x v="1"/>
    <x v="0"/>
    <x v="1"/>
    <x v="1"/>
    <n v="7"/>
    <x v="0"/>
    <x v="2"/>
  </r>
  <r>
    <n v="1832"/>
    <x v="46"/>
    <x v="0"/>
    <x v="0"/>
    <x v="0"/>
    <n v="71"/>
    <x v="1"/>
    <x v="2"/>
    <x v="17"/>
    <x v="2"/>
    <n v="3.3"/>
    <x v="1"/>
    <x v="1"/>
    <x v="1"/>
    <x v="1"/>
    <n v="5"/>
    <x v="4"/>
    <x v="6"/>
  </r>
  <r>
    <n v="1833"/>
    <x v="28"/>
    <x v="0"/>
    <x v="16"/>
    <x v="3"/>
    <n v="29"/>
    <x v="7"/>
    <x v="2"/>
    <x v="24"/>
    <x v="3"/>
    <n v="4.5999999999999996"/>
    <x v="1"/>
    <x v="1"/>
    <x v="1"/>
    <x v="1"/>
    <n v="48"/>
    <x v="1"/>
    <x v="5"/>
  </r>
  <r>
    <n v="1834"/>
    <x v="50"/>
    <x v="0"/>
    <x v="16"/>
    <x v="3"/>
    <n v="53"/>
    <x v="7"/>
    <x v="2"/>
    <x v="22"/>
    <x v="1"/>
    <n v="4.5"/>
    <x v="1"/>
    <x v="4"/>
    <x v="1"/>
    <x v="1"/>
    <n v="19"/>
    <x v="3"/>
    <x v="0"/>
  </r>
  <r>
    <n v="1835"/>
    <x v="34"/>
    <x v="0"/>
    <x v="11"/>
    <x v="0"/>
    <n v="35"/>
    <x v="27"/>
    <x v="2"/>
    <x v="4"/>
    <x v="2"/>
    <n v="4.0999999999999996"/>
    <x v="1"/>
    <x v="4"/>
    <x v="1"/>
    <x v="1"/>
    <n v="39"/>
    <x v="0"/>
    <x v="0"/>
  </r>
  <r>
    <n v="1836"/>
    <x v="13"/>
    <x v="0"/>
    <x v="18"/>
    <x v="3"/>
    <n v="75"/>
    <x v="0"/>
    <x v="2"/>
    <x v="12"/>
    <x v="3"/>
    <n v="3.2"/>
    <x v="1"/>
    <x v="4"/>
    <x v="1"/>
    <x v="1"/>
    <n v="45"/>
    <x v="2"/>
    <x v="3"/>
  </r>
  <r>
    <n v="1837"/>
    <x v="17"/>
    <x v="0"/>
    <x v="13"/>
    <x v="0"/>
    <n v="52"/>
    <x v="36"/>
    <x v="2"/>
    <x v="11"/>
    <x v="3"/>
    <n v="4.2"/>
    <x v="1"/>
    <x v="4"/>
    <x v="1"/>
    <x v="1"/>
    <n v="35"/>
    <x v="2"/>
    <x v="5"/>
  </r>
  <r>
    <n v="1838"/>
    <x v="38"/>
    <x v="0"/>
    <x v="19"/>
    <x v="3"/>
    <n v="77"/>
    <x v="6"/>
    <x v="2"/>
    <x v="19"/>
    <x v="0"/>
    <n v="4.8"/>
    <x v="1"/>
    <x v="1"/>
    <x v="1"/>
    <x v="1"/>
    <n v="8"/>
    <x v="0"/>
    <x v="5"/>
  </r>
  <r>
    <n v="1839"/>
    <x v="43"/>
    <x v="0"/>
    <x v="24"/>
    <x v="3"/>
    <n v="24"/>
    <x v="34"/>
    <x v="0"/>
    <x v="24"/>
    <x v="3"/>
    <n v="4.0999999999999996"/>
    <x v="1"/>
    <x v="2"/>
    <x v="1"/>
    <x v="1"/>
    <n v="11"/>
    <x v="2"/>
    <x v="3"/>
  </r>
  <r>
    <n v="1840"/>
    <x v="45"/>
    <x v="0"/>
    <x v="5"/>
    <x v="0"/>
    <n v="78"/>
    <x v="16"/>
    <x v="3"/>
    <x v="7"/>
    <x v="0"/>
    <n v="3.7"/>
    <x v="1"/>
    <x v="5"/>
    <x v="1"/>
    <x v="1"/>
    <n v="32"/>
    <x v="1"/>
    <x v="2"/>
  </r>
  <r>
    <n v="1841"/>
    <x v="32"/>
    <x v="0"/>
    <x v="3"/>
    <x v="1"/>
    <n v="98"/>
    <x v="5"/>
    <x v="2"/>
    <x v="9"/>
    <x v="0"/>
    <n v="2.6"/>
    <x v="1"/>
    <x v="5"/>
    <x v="1"/>
    <x v="1"/>
    <n v="46"/>
    <x v="4"/>
    <x v="6"/>
  </r>
  <r>
    <n v="1842"/>
    <x v="18"/>
    <x v="0"/>
    <x v="20"/>
    <x v="0"/>
    <n v="57"/>
    <x v="34"/>
    <x v="0"/>
    <x v="24"/>
    <x v="0"/>
    <n v="3"/>
    <x v="1"/>
    <x v="3"/>
    <x v="1"/>
    <x v="1"/>
    <n v="7"/>
    <x v="3"/>
    <x v="6"/>
  </r>
  <r>
    <n v="1843"/>
    <x v="12"/>
    <x v="0"/>
    <x v="8"/>
    <x v="3"/>
    <n v="78"/>
    <x v="15"/>
    <x v="2"/>
    <x v="13"/>
    <x v="2"/>
    <n v="4.4000000000000004"/>
    <x v="1"/>
    <x v="0"/>
    <x v="1"/>
    <x v="1"/>
    <n v="1"/>
    <x v="5"/>
    <x v="2"/>
  </r>
  <r>
    <n v="1844"/>
    <x v="24"/>
    <x v="0"/>
    <x v="14"/>
    <x v="2"/>
    <n v="76"/>
    <x v="0"/>
    <x v="2"/>
    <x v="4"/>
    <x v="3"/>
    <n v="4.7"/>
    <x v="1"/>
    <x v="2"/>
    <x v="1"/>
    <x v="1"/>
    <n v="32"/>
    <x v="2"/>
    <x v="5"/>
  </r>
  <r>
    <n v="1845"/>
    <x v="52"/>
    <x v="0"/>
    <x v="6"/>
    <x v="0"/>
    <n v="26"/>
    <x v="45"/>
    <x v="2"/>
    <x v="7"/>
    <x v="1"/>
    <n v="2.7"/>
    <x v="1"/>
    <x v="4"/>
    <x v="1"/>
    <x v="1"/>
    <n v="31"/>
    <x v="2"/>
    <x v="2"/>
  </r>
  <r>
    <n v="1846"/>
    <x v="47"/>
    <x v="0"/>
    <x v="3"/>
    <x v="1"/>
    <n v="78"/>
    <x v="12"/>
    <x v="2"/>
    <x v="20"/>
    <x v="0"/>
    <n v="2.8"/>
    <x v="1"/>
    <x v="4"/>
    <x v="1"/>
    <x v="1"/>
    <n v="39"/>
    <x v="4"/>
    <x v="3"/>
  </r>
  <r>
    <n v="1847"/>
    <x v="33"/>
    <x v="0"/>
    <x v="18"/>
    <x v="3"/>
    <n v="53"/>
    <x v="48"/>
    <x v="2"/>
    <x v="22"/>
    <x v="2"/>
    <n v="2.9"/>
    <x v="1"/>
    <x v="3"/>
    <x v="1"/>
    <x v="1"/>
    <n v="9"/>
    <x v="0"/>
    <x v="3"/>
  </r>
  <r>
    <n v="1848"/>
    <x v="5"/>
    <x v="0"/>
    <x v="3"/>
    <x v="1"/>
    <n v="100"/>
    <x v="28"/>
    <x v="3"/>
    <x v="17"/>
    <x v="2"/>
    <n v="4.4000000000000004"/>
    <x v="1"/>
    <x v="1"/>
    <x v="1"/>
    <x v="1"/>
    <n v="49"/>
    <x v="2"/>
    <x v="1"/>
  </r>
  <r>
    <n v="1849"/>
    <x v="1"/>
    <x v="0"/>
    <x v="2"/>
    <x v="0"/>
    <n v="73"/>
    <x v="1"/>
    <x v="3"/>
    <x v="22"/>
    <x v="0"/>
    <n v="2.7"/>
    <x v="1"/>
    <x v="0"/>
    <x v="1"/>
    <x v="1"/>
    <n v="34"/>
    <x v="1"/>
    <x v="6"/>
  </r>
  <r>
    <n v="1850"/>
    <x v="11"/>
    <x v="0"/>
    <x v="11"/>
    <x v="0"/>
    <n v="40"/>
    <x v="35"/>
    <x v="2"/>
    <x v="1"/>
    <x v="0"/>
    <n v="4.5"/>
    <x v="1"/>
    <x v="5"/>
    <x v="1"/>
    <x v="1"/>
    <n v="35"/>
    <x v="4"/>
    <x v="5"/>
  </r>
  <r>
    <n v="1851"/>
    <x v="47"/>
    <x v="0"/>
    <x v="24"/>
    <x v="3"/>
    <n v="76"/>
    <x v="5"/>
    <x v="1"/>
    <x v="13"/>
    <x v="0"/>
    <n v="2.8"/>
    <x v="1"/>
    <x v="5"/>
    <x v="1"/>
    <x v="1"/>
    <n v="50"/>
    <x v="5"/>
    <x v="1"/>
  </r>
  <r>
    <n v="1852"/>
    <x v="48"/>
    <x v="0"/>
    <x v="11"/>
    <x v="0"/>
    <n v="80"/>
    <x v="12"/>
    <x v="1"/>
    <x v="12"/>
    <x v="3"/>
    <n v="3.1"/>
    <x v="1"/>
    <x v="1"/>
    <x v="1"/>
    <x v="1"/>
    <n v="4"/>
    <x v="4"/>
    <x v="0"/>
  </r>
  <r>
    <n v="1853"/>
    <x v="38"/>
    <x v="0"/>
    <x v="1"/>
    <x v="0"/>
    <n v="80"/>
    <x v="38"/>
    <x v="3"/>
    <x v="10"/>
    <x v="0"/>
    <n v="3.8"/>
    <x v="1"/>
    <x v="5"/>
    <x v="1"/>
    <x v="1"/>
    <n v="32"/>
    <x v="1"/>
    <x v="1"/>
  </r>
  <r>
    <n v="1854"/>
    <x v="26"/>
    <x v="0"/>
    <x v="0"/>
    <x v="0"/>
    <n v="67"/>
    <x v="25"/>
    <x v="3"/>
    <x v="8"/>
    <x v="1"/>
    <n v="2.9"/>
    <x v="1"/>
    <x v="0"/>
    <x v="1"/>
    <x v="1"/>
    <n v="11"/>
    <x v="3"/>
    <x v="0"/>
  </r>
  <r>
    <n v="1855"/>
    <x v="15"/>
    <x v="0"/>
    <x v="1"/>
    <x v="0"/>
    <n v="61"/>
    <x v="0"/>
    <x v="2"/>
    <x v="11"/>
    <x v="1"/>
    <n v="3.8"/>
    <x v="1"/>
    <x v="0"/>
    <x v="1"/>
    <x v="1"/>
    <n v="49"/>
    <x v="2"/>
    <x v="2"/>
  </r>
  <r>
    <n v="1856"/>
    <x v="52"/>
    <x v="0"/>
    <x v="5"/>
    <x v="0"/>
    <n v="76"/>
    <x v="3"/>
    <x v="3"/>
    <x v="11"/>
    <x v="1"/>
    <n v="4.7"/>
    <x v="1"/>
    <x v="3"/>
    <x v="1"/>
    <x v="1"/>
    <n v="9"/>
    <x v="1"/>
    <x v="2"/>
  </r>
  <r>
    <n v="1857"/>
    <x v="6"/>
    <x v="0"/>
    <x v="16"/>
    <x v="3"/>
    <n v="55"/>
    <x v="28"/>
    <x v="3"/>
    <x v="19"/>
    <x v="2"/>
    <n v="3.2"/>
    <x v="1"/>
    <x v="1"/>
    <x v="1"/>
    <x v="1"/>
    <n v="30"/>
    <x v="3"/>
    <x v="4"/>
  </r>
  <r>
    <n v="1858"/>
    <x v="47"/>
    <x v="0"/>
    <x v="17"/>
    <x v="0"/>
    <n v="85"/>
    <x v="24"/>
    <x v="0"/>
    <x v="1"/>
    <x v="2"/>
    <n v="4"/>
    <x v="1"/>
    <x v="2"/>
    <x v="1"/>
    <x v="1"/>
    <n v="33"/>
    <x v="1"/>
    <x v="5"/>
  </r>
  <r>
    <n v="1859"/>
    <x v="40"/>
    <x v="0"/>
    <x v="18"/>
    <x v="3"/>
    <n v="69"/>
    <x v="1"/>
    <x v="1"/>
    <x v="15"/>
    <x v="1"/>
    <n v="4.9000000000000004"/>
    <x v="1"/>
    <x v="4"/>
    <x v="1"/>
    <x v="1"/>
    <n v="8"/>
    <x v="5"/>
    <x v="2"/>
  </r>
  <r>
    <n v="1860"/>
    <x v="22"/>
    <x v="0"/>
    <x v="22"/>
    <x v="3"/>
    <n v="26"/>
    <x v="32"/>
    <x v="0"/>
    <x v="19"/>
    <x v="2"/>
    <n v="3.7"/>
    <x v="1"/>
    <x v="5"/>
    <x v="1"/>
    <x v="1"/>
    <n v="29"/>
    <x v="5"/>
    <x v="0"/>
  </r>
  <r>
    <n v="1861"/>
    <x v="20"/>
    <x v="0"/>
    <x v="17"/>
    <x v="0"/>
    <n v="64"/>
    <x v="23"/>
    <x v="2"/>
    <x v="5"/>
    <x v="2"/>
    <n v="4.8"/>
    <x v="1"/>
    <x v="2"/>
    <x v="1"/>
    <x v="1"/>
    <n v="4"/>
    <x v="2"/>
    <x v="5"/>
  </r>
  <r>
    <n v="1862"/>
    <x v="26"/>
    <x v="0"/>
    <x v="4"/>
    <x v="1"/>
    <n v="60"/>
    <x v="45"/>
    <x v="1"/>
    <x v="15"/>
    <x v="3"/>
    <n v="3.6"/>
    <x v="1"/>
    <x v="3"/>
    <x v="1"/>
    <x v="1"/>
    <n v="19"/>
    <x v="5"/>
    <x v="5"/>
  </r>
  <r>
    <n v="1863"/>
    <x v="35"/>
    <x v="0"/>
    <x v="24"/>
    <x v="3"/>
    <n v="36"/>
    <x v="13"/>
    <x v="2"/>
    <x v="2"/>
    <x v="0"/>
    <n v="4.5999999999999996"/>
    <x v="1"/>
    <x v="0"/>
    <x v="1"/>
    <x v="1"/>
    <n v="10"/>
    <x v="3"/>
    <x v="0"/>
  </r>
  <r>
    <n v="1864"/>
    <x v="15"/>
    <x v="0"/>
    <x v="3"/>
    <x v="1"/>
    <n v="21"/>
    <x v="39"/>
    <x v="0"/>
    <x v="20"/>
    <x v="1"/>
    <n v="4.3"/>
    <x v="1"/>
    <x v="4"/>
    <x v="1"/>
    <x v="1"/>
    <n v="39"/>
    <x v="5"/>
    <x v="5"/>
  </r>
  <r>
    <n v="1865"/>
    <x v="1"/>
    <x v="0"/>
    <x v="21"/>
    <x v="3"/>
    <n v="72"/>
    <x v="5"/>
    <x v="1"/>
    <x v="17"/>
    <x v="3"/>
    <n v="3.2"/>
    <x v="1"/>
    <x v="4"/>
    <x v="1"/>
    <x v="1"/>
    <n v="21"/>
    <x v="0"/>
    <x v="3"/>
  </r>
  <r>
    <n v="1866"/>
    <x v="19"/>
    <x v="0"/>
    <x v="13"/>
    <x v="0"/>
    <n v="62"/>
    <x v="9"/>
    <x v="1"/>
    <x v="5"/>
    <x v="2"/>
    <n v="3.8"/>
    <x v="1"/>
    <x v="5"/>
    <x v="1"/>
    <x v="1"/>
    <n v="12"/>
    <x v="4"/>
    <x v="5"/>
  </r>
  <r>
    <n v="1867"/>
    <x v="18"/>
    <x v="0"/>
    <x v="17"/>
    <x v="0"/>
    <n v="44"/>
    <x v="29"/>
    <x v="3"/>
    <x v="9"/>
    <x v="0"/>
    <n v="4.2"/>
    <x v="1"/>
    <x v="3"/>
    <x v="1"/>
    <x v="1"/>
    <n v="9"/>
    <x v="2"/>
    <x v="0"/>
  </r>
  <r>
    <n v="1868"/>
    <x v="4"/>
    <x v="0"/>
    <x v="11"/>
    <x v="0"/>
    <n v="52"/>
    <x v="12"/>
    <x v="2"/>
    <x v="18"/>
    <x v="3"/>
    <n v="3.4"/>
    <x v="1"/>
    <x v="4"/>
    <x v="1"/>
    <x v="1"/>
    <n v="20"/>
    <x v="0"/>
    <x v="3"/>
  </r>
  <r>
    <n v="1869"/>
    <x v="51"/>
    <x v="0"/>
    <x v="24"/>
    <x v="3"/>
    <n v="58"/>
    <x v="27"/>
    <x v="2"/>
    <x v="5"/>
    <x v="1"/>
    <n v="4.7"/>
    <x v="1"/>
    <x v="2"/>
    <x v="1"/>
    <x v="1"/>
    <n v="44"/>
    <x v="1"/>
    <x v="0"/>
  </r>
  <r>
    <n v="1870"/>
    <x v="20"/>
    <x v="0"/>
    <x v="0"/>
    <x v="0"/>
    <n v="77"/>
    <x v="8"/>
    <x v="1"/>
    <x v="19"/>
    <x v="1"/>
    <n v="3.9"/>
    <x v="1"/>
    <x v="4"/>
    <x v="1"/>
    <x v="1"/>
    <n v="16"/>
    <x v="5"/>
    <x v="6"/>
  </r>
  <r>
    <n v="1871"/>
    <x v="49"/>
    <x v="0"/>
    <x v="0"/>
    <x v="0"/>
    <n v="99"/>
    <x v="5"/>
    <x v="0"/>
    <x v="10"/>
    <x v="1"/>
    <n v="4.3"/>
    <x v="1"/>
    <x v="5"/>
    <x v="1"/>
    <x v="1"/>
    <n v="27"/>
    <x v="5"/>
    <x v="0"/>
  </r>
  <r>
    <n v="1872"/>
    <x v="19"/>
    <x v="0"/>
    <x v="2"/>
    <x v="0"/>
    <n v="96"/>
    <x v="26"/>
    <x v="3"/>
    <x v="10"/>
    <x v="3"/>
    <n v="2.7"/>
    <x v="1"/>
    <x v="3"/>
    <x v="1"/>
    <x v="1"/>
    <n v="14"/>
    <x v="1"/>
    <x v="6"/>
  </r>
  <r>
    <n v="1873"/>
    <x v="49"/>
    <x v="0"/>
    <x v="17"/>
    <x v="0"/>
    <n v="64"/>
    <x v="29"/>
    <x v="2"/>
    <x v="12"/>
    <x v="2"/>
    <n v="4.5999999999999996"/>
    <x v="1"/>
    <x v="3"/>
    <x v="1"/>
    <x v="1"/>
    <n v="24"/>
    <x v="2"/>
    <x v="5"/>
  </r>
  <r>
    <n v="1874"/>
    <x v="14"/>
    <x v="0"/>
    <x v="1"/>
    <x v="0"/>
    <n v="44"/>
    <x v="48"/>
    <x v="3"/>
    <x v="16"/>
    <x v="3"/>
    <n v="2.9"/>
    <x v="1"/>
    <x v="0"/>
    <x v="1"/>
    <x v="1"/>
    <n v="49"/>
    <x v="4"/>
    <x v="1"/>
  </r>
  <r>
    <n v="1875"/>
    <x v="29"/>
    <x v="0"/>
    <x v="13"/>
    <x v="0"/>
    <n v="33"/>
    <x v="27"/>
    <x v="0"/>
    <x v="7"/>
    <x v="3"/>
    <n v="3.6"/>
    <x v="1"/>
    <x v="1"/>
    <x v="1"/>
    <x v="1"/>
    <n v="14"/>
    <x v="1"/>
    <x v="1"/>
  </r>
  <r>
    <n v="1876"/>
    <x v="6"/>
    <x v="0"/>
    <x v="23"/>
    <x v="1"/>
    <n v="71"/>
    <x v="30"/>
    <x v="2"/>
    <x v="18"/>
    <x v="0"/>
    <n v="3.9"/>
    <x v="1"/>
    <x v="2"/>
    <x v="1"/>
    <x v="1"/>
    <n v="6"/>
    <x v="2"/>
    <x v="3"/>
  </r>
  <r>
    <n v="1877"/>
    <x v="22"/>
    <x v="0"/>
    <x v="11"/>
    <x v="0"/>
    <n v="36"/>
    <x v="26"/>
    <x v="2"/>
    <x v="0"/>
    <x v="3"/>
    <n v="2.6"/>
    <x v="1"/>
    <x v="3"/>
    <x v="1"/>
    <x v="1"/>
    <n v="20"/>
    <x v="0"/>
    <x v="3"/>
  </r>
  <r>
    <n v="1878"/>
    <x v="28"/>
    <x v="0"/>
    <x v="24"/>
    <x v="3"/>
    <n v="62"/>
    <x v="38"/>
    <x v="0"/>
    <x v="6"/>
    <x v="3"/>
    <n v="3.6"/>
    <x v="1"/>
    <x v="0"/>
    <x v="1"/>
    <x v="1"/>
    <n v="3"/>
    <x v="2"/>
    <x v="2"/>
  </r>
  <r>
    <n v="1879"/>
    <x v="50"/>
    <x v="0"/>
    <x v="20"/>
    <x v="0"/>
    <n v="29"/>
    <x v="19"/>
    <x v="0"/>
    <x v="23"/>
    <x v="2"/>
    <n v="3.4"/>
    <x v="1"/>
    <x v="5"/>
    <x v="1"/>
    <x v="1"/>
    <n v="5"/>
    <x v="2"/>
    <x v="5"/>
  </r>
  <r>
    <n v="1880"/>
    <x v="19"/>
    <x v="0"/>
    <x v="17"/>
    <x v="0"/>
    <n v="33"/>
    <x v="30"/>
    <x v="0"/>
    <x v="4"/>
    <x v="1"/>
    <n v="3.5"/>
    <x v="1"/>
    <x v="0"/>
    <x v="1"/>
    <x v="1"/>
    <n v="46"/>
    <x v="1"/>
    <x v="4"/>
  </r>
  <r>
    <n v="1881"/>
    <x v="50"/>
    <x v="0"/>
    <x v="0"/>
    <x v="0"/>
    <n v="33"/>
    <x v="32"/>
    <x v="0"/>
    <x v="22"/>
    <x v="3"/>
    <n v="3.1"/>
    <x v="1"/>
    <x v="4"/>
    <x v="1"/>
    <x v="1"/>
    <n v="8"/>
    <x v="5"/>
    <x v="5"/>
  </r>
  <r>
    <n v="1882"/>
    <x v="44"/>
    <x v="0"/>
    <x v="0"/>
    <x v="0"/>
    <n v="41"/>
    <x v="32"/>
    <x v="2"/>
    <x v="16"/>
    <x v="0"/>
    <n v="4.3"/>
    <x v="1"/>
    <x v="3"/>
    <x v="1"/>
    <x v="1"/>
    <n v="13"/>
    <x v="1"/>
    <x v="4"/>
  </r>
  <r>
    <n v="1883"/>
    <x v="42"/>
    <x v="0"/>
    <x v="18"/>
    <x v="3"/>
    <n v="54"/>
    <x v="30"/>
    <x v="0"/>
    <x v="24"/>
    <x v="0"/>
    <n v="5"/>
    <x v="1"/>
    <x v="5"/>
    <x v="1"/>
    <x v="1"/>
    <n v="25"/>
    <x v="4"/>
    <x v="3"/>
  </r>
  <r>
    <n v="1884"/>
    <x v="15"/>
    <x v="0"/>
    <x v="21"/>
    <x v="3"/>
    <n v="58"/>
    <x v="42"/>
    <x v="2"/>
    <x v="17"/>
    <x v="1"/>
    <n v="4.9000000000000004"/>
    <x v="1"/>
    <x v="5"/>
    <x v="1"/>
    <x v="1"/>
    <n v="39"/>
    <x v="5"/>
    <x v="0"/>
  </r>
  <r>
    <n v="1885"/>
    <x v="7"/>
    <x v="0"/>
    <x v="6"/>
    <x v="0"/>
    <n v="30"/>
    <x v="28"/>
    <x v="1"/>
    <x v="6"/>
    <x v="2"/>
    <n v="4.3"/>
    <x v="1"/>
    <x v="2"/>
    <x v="1"/>
    <x v="1"/>
    <n v="15"/>
    <x v="4"/>
    <x v="4"/>
  </r>
  <r>
    <n v="1886"/>
    <x v="8"/>
    <x v="0"/>
    <x v="16"/>
    <x v="3"/>
    <n v="53"/>
    <x v="22"/>
    <x v="1"/>
    <x v="1"/>
    <x v="0"/>
    <n v="4.4000000000000004"/>
    <x v="1"/>
    <x v="3"/>
    <x v="1"/>
    <x v="1"/>
    <n v="35"/>
    <x v="1"/>
    <x v="5"/>
  </r>
  <r>
    <n v="1887"/>
    <x v="20"/>
    <x v="0"/>
    <x v="24"/>
    <x v="3"/>
    <n v="91"/>
    <x v="10"/>
    <x v="0"/>
    <x v="19"/>
    <x v="1"/>
    <n v="4.4000000000000004"/>
    <x v="1"/>
    <x v="2"/>
    <x v="1"/>
    <x v="1"/>
    <n v="46"/>
    <x v="1"/>
    <x v="4"/>
  </r>
  <r>
    <n v="1888"/>
    <x v="14"/>
    <x v="0"/>
    <x v="15"/>
    <x v="0"/>
    <n v="44"/>
    <x v="25"/>
    <x v="3"/>
    <x v="9"/>
    <x v="3"/>
    <n v="3.5"/>
    <x v="1"/>
    <x v="0"/>
    <x v="1"/>
    <x v="1"/>
    <n v="3"/>
    <x v="3"/>
    <x v="5"/>
  </r>
  <r>
    <n v="1889"/>
    <x v="46"/>
    <x v="0"/>
    <x v="15"/>
    <x v="0"/>
    <n v="89"/>
    <x v="45"/>
    <x v="3"/>
    <x v="2"/>
    <x v="0"/>
    <n v="3.4"/>
    <x v="1"/>
    <x v="1"/>
    <x v="1"/>
    <x v="1"/>
    <n v="48"/>
    <x v="2"/>
    <x v="1"/>
  </r>
  <r>
    <n v="1890"/>
    <x v="35"/>
    <x v="0"/>
    <x v="11"/>
    <x v="0"/>
    <n v="57"/>
    <x v="17"/>
    <x v="0"/>
    <x v="15"/>
    <x v="1"/>
    <n v="2.5"/>
    <x v="1"/>
    <x v="2"/>
    <x v="1"/>
    <x v="1"/>
    <n v="27"/>
    <x v="4"/>
    <x v="1"/>
  </r>
  <r>
    <n v="1891"/>
    <x v="24"/>
    <x v="0"/>
    <x v="12"/>
    <x v="3"/>
    <n v="57"/>
    <x v="11"/>
    <x v="2"/>
    <x v="12"/>
    <x v="1"/>
    <n v="3.4"/>
    <x v="1"/>
    <x v="5"/>
    <x v="1"/>
    <x v="1"/>
    <n v="5"/>
    <x v="2"/>
    <x v="1"/>
  </r>
  <r>
    <n v="1892"/>
    <x v="28"/>
    <x v="0"/>
    <x v="16"/>
    <x v="3"/>
    <n v="74"/>
    <x v="13"/>
    <x v="2"/>
    <x v="0"/>
    <x v="2"/>
    <n v="2.6"/>
    <x v="1"/>
    <x v="2"/>
    <x v="1"/>
    <x v="1"/>
    <n v="48"/>
    <x v="5"/>
    <x v="3"/>
  </r>
  <r>
    <n v="1893"/>
    <x v="31"/>
    <x v="0"/>
    <x v="14"/>
    <x v="2"/>
    <n v="30"/>
    <x v="18"/>
    <x v="2"/>
    <x v="24"/>
    <x v="3"/>
    <n v="4.5999999999999996"/>
    <x v="1"/>
    <x v="4"/>
    <x v="1"/>
    <x v="1"/>
    <n v="12"/>
    <x v="0"/>
    <x v="1"/>
  </r>
  <r>
    <n v="1894"/>
    <x v="48"/>
    <x v="0"/>
    <x v="10"/>
    <x v="0"/>
    <n v="20"/>
    <x v="12"/>
    <x v="0"/>
    <x v="16"/>
    <x v="2"/>
    <n v="3.7"/>
    <x v="1"/>
    <x v="0"/>
    <x v="1"/>
    <x v="1"/>
    <n v="10"/>
    <x v="3"/>
    <x v="0"/>
  </r>
  <r>
    <n v="1895"/>
    <x v="32"/>
    <x v="0"/>
    <x v="15"/>
    <x v="0"/>
    <n v="90"/>
    <x v="28"/>
    <x v="2"/>
    <x v="7"/>
    <x v="3"/>
    <n v="2.5"/>
    <x v="1"/>
    <x v="1"/>
    <x v="1"/>
    <x v="1"/>
    <n v="48"/>
    <x v="5"/>
    <x v="4"/>
  </r>
  <r>
    <n v="1896"/>
    <x v="18"/>
    <x v="0"/>
    <x v="2"/>
    <x v="0"/>
    <n v="61"/>
    <x v="47"/>
    <x v="0"/>
    <x v="21"/>
    <x v="3"/>
    <n v="4.5"/>
    <x v="1"/>
    <x v="0"/>
    <x v="1"/>
    <x v="1"/>
    <n v="3"/>
    <x v="5"/>
    <x v="5"/>
  </r>
  <r>
    <n v="1897"/>
    <x v="9"/>
    <x v="0"/>
    <x v="3"/>
    <x v="1"/>
    <n v="51"/>
    <x v="22"/>
    <x v="2"/>
    <x v="9"/>
    <x v="3"/>
    <n v="2.9"/>
    <x v="1"/>
    <x v="3"/>
    <x v="1"/>
    <x v="1"/>
    <n v="19"/>
    <x v="0"/>
    <x v="5"/>
  </r>
  <r>
    <n v="1898"/>
    <x v="10"/>
    <x v="0"/>
    <x v="12"/>
    <x v="3"/>
    <n v="97"/>
    <x v="29"/>
    <x v="0"/>
    <x v="11"/>
    <x v="0"/>
    <n v="2.9"/>
    <x v="1"/>
    <x v="1"/>
    <x v="1"/>
    <x v="1"/>
    <n v="11"/>
    <x v="5"/>
    <x v="0"/>
  </r>
  <r>
    <n v="1899"/>
    <x v="35"/>
    <x v="0"/>
    <x v="13"/>
    <x v="0"/>
    <n v="97"/>
    <x v="21"/>
    <x v="0"/>
    <x v="23"/>
    <x v="3"/>
    <n v="3.5"/>
    <x v="1"/>
    <x v="2"/>
    <x v="1"/>
    <x v="1"/>
    <n v="25"/>
    <x v="0"/>
    <x v="5"/>
  </r>
  <r>
    <n v="1900"/>
    <x v="45"/>
    <x v="0"/>
    <x v="6"/>
    <x v="0"/>
    <n v="40"/>
    <x v="14"/>
    <x v="0"/>
    <x v="1"/>
    <x v="0"/>
    <n v="4.2"/>
    <x v="1"/>
    <x v="5"/>
    <x v="1"/>
    <x v="1"/>
    <n v="42"/>
    <x v="3"/>
    <x v="1"/>
  </r>
  <r>
    <n v="1901"/>
    <x v="13"/>
    <x v="0"/>
    <x v="16"/>
    <x v="3"/>
    <n v="85"/>
    <x v="44"/>
    <x v="1"/>
    <x v="24"/>
    <x v="2"/>
    <n v="3.3"/>
    <x v="1"/>
    <x v="1"/>
    <x v="1"/>
    <x v="1"/>
    <n v="34"/>
    <x v="1"/>
    <x v="3"/>
  </r>
  <r>
    <n v="1902"/>
    <x v="19"/>
    <x v="0"/>
    <x v="20"/>
    <x v="0"/>
    <n v="76"/>
    <x v="28"/>
    <x v="1"/>
    <x v="19"/>
    <x v="0"/>
    <n v="3.9"/>
    <x v="1"/>
    <x v="5"/>
    <x v="1"/>
    <x v="1"/>
    <n v="50"/>
    <x v="1"/>
    <x v="3"/>
  </r>
  <r>
    <n v="1903"/>
    <x v="18"/>
    <x v="0"/>
    <x v="3"/>
    <x v="1"/>
    <n v="22"/>
    <x v="35"/>
    <x v="1"/>
    <x v="8"/>
    <x v="1"/>
    <n v="5"/>
    <x v="1"/>
    <x v="5"/>
    <x v="1"/>
    <x v="1"/>
    <n v="21"/>
    <x v="0"/>
    <x v="5"/>
  </r>
  <r>
    <n v="1904"/>
    <x v="35"/>
    <x v="0"/>
    <x v="13"/>
    <x v="0"/>
    <n v="63"/>
    <x v="17"/>
    <x v="2"/>
    <x v="9"/>
    <x v="2"/>
    <n v="3.3"/>
    <x v="1"/>
    <x v="3"/>
    <x v="1"/>
    <x v="1"/>
    <n v="37"/>
    <x v="4"/>
    <x v="1"/>
  </r>
  <r>
    <n v="1905"/>
    <x v="40"/>
    <x v="0"/>
    <x v="17"/>
    <x v="0"/>
    <n v="71"/>
    <x v="22"/>
    <x v="1"/>
    <x v="5"/>
    <x v="1"/>
    <n v="4.2"/>
    <x v="1"/>
    <x v="1"/>
    <x v="1"/>
    <x v="1"/>
    <n v="46"/>
    <x v="1"/>
    <x v="5"/>
  </r>
  <r>
    <n v="1906"/>
    <x v="36"/>
    <x v="0"/>
    <x v="23"/>
    <x v="1"/>
    <n v="35"/>
    <x v="37"/>
    <x v="2"/>
    <x v="11"/>
    <x v="2"/>
    <n v="4.9000000000000004"/>
    <x v="1"/>
    <x v="4"/>
    <x v="1"/>
    <x v="1"/>
    <n v="14"/>
    <x v="4"/>
    <x v="0"/>
  </r>
  <r>
    <n v="1907"/>
    <x v="51"/>
    <x v="0"/>
    <x v="21"/>
    <x v="3"/>
    <n v="30"/>
    <x v="34"/>
    <x v="2"/>
    <x v="14"/>
    <x v="1"/>
    <n v="4.5999999999999996"/>
    <x v="1"/>
    <x v="4"/>
    <x v="1"/>
    <x v="1"/>
    <n v="24"/>
    <x v="3"/>
    <x v="0"/>
  </r>
  <r>
    <n v="1908"/>
    <x v="28"/>
    <x v="0"/>
    <x v="11"/>
    <x v="0"/>
    <n v="74"/>
    <x v="35"/>
    <x v="0"/>
    <x v="20"/>
    <x v="3"/>
    <n v="4.8"/>
    <x v="1"/>
    <x v="5"/>
    <x v="1"/>
    <x v="1"/>
    <n v="36"/>
    <x v="2"/>
    <x v="6"/>
  </r>
  <r>
    <n v="1909"/>
    <x v="20"/>
    <x v="0"/>
    <x v="18"/>
    <x v="3"/>
    <n v="71"/>
    <x v="42"/>
    <x v="3"/>
    <x v="4"/>
    <x v="0"/>
    <n v="2.7"/>
    <x v="1"/>
    <x v="2"/>
    <x v="1"/>
    <x v="1"/>
    <n v="19"/>
    <x v="5"/>
    <x v="4"/>
  </r>
  <r>
    <n v="1910"/>
    <x v="2"/>
    <x v="0"/>
    <x v="1"/>
    <x v="0"/>
    <n v="84"/>
    <x v="0"/>
    <x v="1"/>
    <x v="13"/>
    <x v="1"/>
    <n v="4.3"/>
    <x v="1"/>
    <x v="5"/>
    <x v="1"/>
    <x v="1"/>
    <n v="12"/>
    <x v="2"/>
    <x v="5"/>
  </r>
  <r>
    <n v="1911"/>
    <x v="26"/>
    <x v="0"/>
    <x v="3"/>
    <x v="1"/>
    <n v="38"/>
    <x v="14"/>
    <x v="1"/>
    <x v="22"/>
    <x v="3"/>
    <n v="3.8"/>
    <x v="1"/>
    <x v="0"/>
    <x v="1"/>
    <x v="1"/>
    <n v="13"/>
    <x v="5"/>
    <x v="3"/>
  </r>
  <r>
    <n v="1912"/>
    <x v="13"/>
    <x v="0"/>
    <x v="16"/>
    <x v="3"/>
    <n v="81"/>
    <x v="28"/>
    <x v="2"/>
    <x v="0"/>
    <x v="1"/>
    <n v="4.9000000000000004"/>
    <x v="1"/>
    <x v="0"/>
    <x v="1"/>
    <x v="1"/>
    <n v="32"/>
    <x v="5"/>
    <x v="4"/>
  </r>
  <r>
    <n v="1913"/>
    <x v="26"/>
    <x v="0"/>
    <x v="1"/>
    <x v="0"/>
    <n v="56"/>
    <x v="24"/>
    <x v="1"/>
    <x v="4"/>
    <x v="0"/>
    <n v="3.4"/>
    <x v="1"/>
    <x v="4"/>
    <x v="1"/>
    <x v="1"/>
    <n v="5"/>
    <x v="2"/>
    <x v="4"/>
  </r>
  <r>
    <n v="1914"/>
    <x v="34"/>
    <x v="0"/>
    <x v="11"/>
    <x v="0"/>
    <n v="48"/>
    <x v="0"/>
    <x v="2"/>
    <x v="15"/>
    <x v="0"/>
    <n v="3.6"/>
    <x v="1"/>
    <x v="0"/>
    <x v="1"/>
    <x v="1"/>
    <n v="29"/>
    <x v="1"/>
    <x v="2"/>
  </r>
  <r>
    <n v="1915"/>
    <x v="48"/>
    <x v="0"/>
    <x v="6"/>
    <x v="0"/>
    <n v="97"/>
    <x v="29"/>
    <x v="0"/>
    <x v="14"/>
    <x v="3"/>
    <n v="3.4"/>
    <x v="1"/>
    <x v="3"/>
    <x v="1"/>
    <x v="1"/>
    <n v="40"/>
    <x v="2"/>
    <x v="0"/>
  </r>
  <r>
    <n v="1916"/>
    <x v="47"/>
    <x v="0"/>
    <x v="21"/>
    <x v="3"/>
    <n v="74"/>
    <x v="15"/>
    <x v="2"/>
    <x v="23"/>
    <x v="3"/>
    <n v="4.7"/>
    <x v="1"/>
    <x v="4"/>
    <x v="1"/>
    <x v="1"/>
    <n v="44"/>
    <x v="1"/>
    <x v="1"/>
  </r>
  <r>
    <n v="1917"/>
    <x v="8"/>
    <x v="0"/>
    <x v="15"/>
    <x v="0"/>
    <n v="50"/>
    <x v="39"/>
    <x v="1"/>
    <x v="19"/>
    <x v="0"/>
    <n v="3"/>
    <x v="1"/>
    <x v="2"/>
    <x v="1"/>
    <x v="1"/>
    <n v="3"/>
    <x v="5"/>
    <x v="4"/>
  </r>
  <r>
    <n v="1918"/>
    <x v="21"/>
    <x v="0"/>
    <x v="11"/>
    <x v="0"/>
    <n v="71"/>
    <x v="11"/>
    <x v="0"/>
    <x v="13"/>
    <x v="0"/>
    <n v="3.4"/>
    <x v="1"/>
    <x v="1"/>
    <x v="1"/>
    <x v="1"/>
    <n v="35"/>
    <x v="3"/>
    <x v="4"/>
  </r>
  <r>
    <n v="1919"/>
    <x v="25"/>
    <x v="0"/>
    <x v="11"/>
    <x v="0"/>
    <n v="33"/>
    <x v="37"/>
    <x v="1"/>
    <x v="7"/>
    <x v="2"/>
    <n v="4.5999999999999996"/>
    <x v="1"/>
    <x v="3"/>
    <x v="1"/>
    <x v="1"/>
    <n v="33"/>
    <x v="5"/>
    <x v="5"/>
  </r>
  <r>
    <n v="1920"/>
    <x v="50"/>
    <x v="0"/>
    <x v="21"/>
    <x v="3"/>
    <n v="56"/>
    <x v="41"/>
    <x v="2"/>
    <x v="8"/>
    <x v="2"/>
    <n v="3.1"/>
    <x v="1"/>
    <x v="0"/>
    <x v="1"/>
    <x v="1"/>
    <n v="20"/>
    <x v="3"/>
    <x v="4"/>
  </r>
  <r>
    <n v="1921"/>
    <x v="47"/>
    <x v="0"/>
    <x v="0"/>
    <x v="0"/>
    <n v="84"/>
    <x v="39"/>
    <x v="2"/>
    <x v="7"/>
    <x v="1"/>
    <n v="2.8"/>
    <x v="1"/>
    <x v="3"/>
    <x v="1"/>
    <x v="1"/>
    <n v="40"/>
    <x v="1"/>
    <x v="6"/>
  </r>
  <r>
    <n v="1922"/>
    <x v="36"/>
    <x v="0"/>
    <x v="5"/>
    <x v="0"/>
    <n v="36"/>
    <x v="49"/>
    <x v="2"/>
    <x v="14"/>
    <x v="3"/>
    <n v="3.5"/>
    <x v="1"/>
    <x v="5"/>
    <x v="1"/>
    <x v="1"/>
    <n v="13"/>
    <x v="0"/>
    <x v="2"/>
  </r>
  <r>
    <n v="1923"/>
    <x v="20"/>
    <x v="0"/>
    <x v="24"/>
    <x v="3"/>
    <n v="63"/>
    <x v="0"/>
    <x v="1"/>
    <x v="15"/>
    <x v="2"/>
    <n v="4.5999999999999996"/>
    <x v="1"/>
    <x v="3"/>
    <x v="1"/>
    <x v="1"/>
    <n v="9"/>
    <x v="3"/>
    <x v="5"/>
  </r>
  <r>
    <n v="1924"/>
    <x v="14"/>
    <x v="0"/>
    <x v="3"/>
    <x v="1"/>
    <n v="36"/>
    <x v="43"/>
    <x v="3"/>
    <x v="24"/>
    <x v="2"/>
    <n v="4.3"/>
    <x v="1"/>
    <x v="3"/>
    <x v="1"/>
    <x v="1"/>
    <n v="7"/>
    <x v="1"/>
    <x v="2"/>
  </r>
  <r>
    <n v="1925"/>
    <x v="11"/>
    <x v="0"/>
    <x v="14"/>
    <x v="2"/>
    <n v="63"/>
    <x v="49"/>
    <x v="2"/>
    <x v="0"/>
    <x v="3"/>
    <n v="4.8"/>
    <x v="1"/>
    <x v="1"/>
    <x v="1"/>
    <x v="1"/>
    <n v="42"/>
    <x v="3"/>
    <x v="3"/>
  </r>
  <r>
    <n v="1926"/>
    <x v="35"/>
    <x v="0"/>
    <x v="4"/>
    <x v="1"/>
    <n v="32"/>
    <x v="40"/>
    <x v="0"/>
    <x v="13"/>
    <x v="0"/>
    <n v="2.9"/>
    <x v="1"/>
    <x v="0"/>
    <x v="1"/>
    <x v="1"/>
    <n v="44"/>
    <x v="2"/>
    <x v="0"/>
  </r>
  <r>
    <n v="1927"/>
    <x v="17"/>
    <x v="0"/>
    <x v="21"/>
    <x v="3"/>
    <n v="93"/>
    <x v="35"/>
    <x v="2"/>
    <x v="5"/>
    <x v="1"/>
    <n v="3"/>
    <x v="1"/>
    <x v="0"/>
    <x v="1"/>
    <x v="1"/>
    <n v="6"/>
    <x v="3"/>
    <x v="2"/>
  </r>
  <r>
    <n v="1928"/>
    <x v="37"/>
    <x v="0"/>
    <x v="13"/>
    <x v="0"/>
    <n v="29"/>
    <x v="20"/>
    <x v="2"/>
    <x v="6"/>
    <x v="2"/>
    <n v="2.9"/>
    <x v="1"/>
    <x v="3"/>
    <x v="1"/>
    <x v="1"/>
    <n v="8"/>
    <x v="1"/>
    <x v="6"/>
  </r>
  <r>
    <n v="1929"/>
    <x v="15"/>
    <x v="0"/>
    <x v="12"/>
    <x v="3"/>
    <n v="92"/>
    <x v="16"/>
    <x v="1"/>
    <x v="12"/>
    <x v="2"/>
    <n v="3.7"/>
    <x v="1"/>
    <x v="3"/>
    <x v="1"/>
    <x v="1"/>
    <n v="10"/>
    <x v="3"/>
    <x v="1"/>
  </r>
  <r>
    <n v="1930"/>
    <x v="35"/>
    <x v="0"/>
    <x v="2"/>
    <x v="0"/>
    <n v="33"/>
    <x v="11"/>
    <x v="0"/>
    <x v="18"/>
    <x v="3"/>
    <n v="4.7"/>
    <x v="1"/>
    <x v="3"/>
    <x v="1"/>
    <x v="1"/>
    <n v="46"/>
    <x v="0"/>
    <x v="3"/>
  </r>
  <r>
    <n v="1931"/>
    <x v="17"/>
    <x v="0"/>
    <x v="13"/>
    <x v="0"/>
    <n v="52"/>
    <x v="17"/>
    <x v="0"/>
    <x v="2"/>
    <x v="1"/>
    <n v="3.5"/>
    <x v="1"/>
    <x v="5"/>
    <x v="1"/>
    <x v="1"/>
    <n v="26"/>
    <x v="1"/>
    <x v="1"/>
  </r>
  <r>
    <n v="1932"/>
    <x v="22"/>
    <x v="0"/>
    <x v="16"/>
    <x v="3"/>
    <n v="42"/>
    <x v="26"/>
    <x v="1"/>
    <x v="8"/>
    <x v="1"/>
    <n v="2.7"/>
    <x v="1"/>
    <x v="5"/>
    <x v="1"/>
    <x v="1"/>
    <n v="6"/>
    <x v="5"/>
    <x v="6"/>
  </r>
  <r>
    <n v="1933"/>
    <x v="32"/>
    <x v="0"/>
    <x v="15"/>
    <x v="0"/>
    <n v="36"/>
    <x v="33"/>
    <x v="2"/>
    <x v="3"/>
    <x v="1"/>
    <n v="5"/>
    <x v="1"/>
    <x v="1"/>
    <x v="1"/>
    <x v="1"/>
    <n v="47"/>
    <x v="2"/>
    <x v="6"/>
  </r>
  <r>
    <n v="1934"/>
    <x v="39"/>
    <x v="0"/>
    <x v="3"/>
    <x v="1"/>
    <n v="67"/>
    <x v="6"/>
    <x v="0"/>
    <x v="10"/>
    <x v="2"/>
    <n v="4.0999999999999996"/>
    <x v="1"/>
    <x v="2"/>
    <x v="1"/>
    <x v="1"/>
    <n v="28"/>
    <x v="0"/>
    <x v="2"/>
  </r>
  <r>
    <n v="1935"/>
    <x v="50"/>
    <x v="0"/>
    <x v="14"/>
    <x v="2"/>
    <n v="43"/>
    <x v="49"/>
    <x v="0"/>
    <x v="9"/>
    <x v="0"/>
    <n v="2.7"/>
    <x v="1"/>
    <x v="1"/>
    <x v="1"/>
    <x v="1"/>
    <n v="23"/>
    <x v="4"/>
    <x v="2"/>
  </r>
  <r>
    <n v="1936"/>
    <x v="1"/>
    <x v="0"/>
    <x v="0"/>
    <x v="0"/>
    <n v="68"/>
    <x v="17"/>
    <x v="3"/>
    <x v="10"/>
    <x v="1"/>
    <n v="4.8"/>
    <x v="1"/>
    <x v="1"/>
    <x v="1"/>
    <x v="1"/>
    <n v="45"/>
    <x v="1"/>
    <x v="0"/>
  </r>
  <r>
    <n v="1937"/>
    <x v="27"/>
    <x v="0"/>
    <x v="16"/>
    <x v="3"/>
    <n v="60"/>
    <x v="46"/>
    <x v="1"/>
    <x v="11"/>
    <x v="2"/>
    <n v="4.3"/>
    <x v="1"/>
    <x v="4"/>
    <x v="1"/>
    <x v="1"/>
    <n v="44"/>
    <x v="3"/>
    <x v="6"/>
  </r>
  <r>
    <n v="1938"/>
    <x v="49"/>
    <x v="0"/>
    <x v="20"/>
    <x v="0"/>
    <n v="53"/>
    <x v="12"/>
    <x v="2"/>
    <x v="8"/>
    <x v="2"/>
    <n v="4.5"/>
    <x v="1"/>
    <x v="4"/>
    <x v="1"/>
    <x v="1"/>
    <n v="11"/>
    <x v="4"/>
    <x v="5"/>
  </r>
  <r>
    <n v="1939"/>
    <x v="5"/>
    <x v="0"/>
    <x v="2"/>
    <x v="0"/>
    <n v="23"/>
    <x v="0"/>
    <x v="0"/>
    <x v="24"/>
    <x v="1"/>
    <n v="3.8"/>
    <x v="1"/>
    <x v="3"/>
    <x v="1"/>
    <x v="1"/>
    <n v="39"/>
    <x v="5"/>
    <x v="4"/>
  </r>
  <r>
    <n v="1940"/>
    <x v="17"/>
    <x v="0"/>
    <x v="24"/>
    <x v="3"/>
    <n v="57"/>
    <x v="31"/>
    <x v="0"/>
    <x v="23"/>
    <x v="0"/>
    <n v="3.7"/>
    <x v="1"/>
    <x v="5"/>
    <x v="1"/>
    <x v="1"/>
    <n v="20"/>
    <x v="3"/>
    <x v="6"/>
  </r>
  <r>
    <n v="1941"/>
    <x v="2"/>
    <x v="0"/>
    <x v="19"/>
    <x v="3"/>
    <n v="89"/>
    <x v="29"/>
    <x v="0"/>
    <x v="0"/>
    <x v="3"/>
    <n v="3.9"/>
    <x v="1"/>
    <x v="4"/>
    <x v="1"/>
    <x v="1"/>
    <n v="48"/>
    <x v="3"/>
    <x v="0"/>
  </r>
  <r>
    <n v="1942"/>
    <x v="0"/>
    <x v="0"/>
    <x v="9"/>
    <x v="1"/>
    <n v="99"/>
    <x v="34"/>
    <x v="3"/>
    <x v="15"/>
    <x v="0"/>
    <n v="3.3"/>
    <x v="1"/>
    <x v="3"/>
    <x v="1"/>
    <x v="1"/>
    <n v="46"/>
    <x v="2"/>
    <x v="3"/>
  </r>
  <r>
    <n v="1943"/>
    <x v="6"/>
    <x v="0"/>
    <x v="13"/>
    <x v="0"/>
    <n v="28"/>
    <x v="15"/>
    <x v="2"/>
    <x v="17"/>
    <x v="3"/>
    <n v="3.4"/>
    <x v="1"/>
    <x v="0"/>
    <x v="1"/>
    <x v="1"/>
    <n v="22"/>
    <x v="3"/>
    <x v="5"/>
  </r>
  <r>
    <n v="1944"/>
    <x v="45"/>
    <x v="0"/>
    <x v="20"/>
    <x v="0"/>
    <n v="53"/>
    <x v="48"/>
    <x v="0"/>
    <x v="10"/>
    <x v="2"/>
    <n v="3.8"/>
    <x v="1"/>
    <x v="2"/>
    <x v="1"/>
    <x v="1"/>
    <n v="45"/>
    <x v="1"/>
    <x v="2"/>
  </r>
  <r>
    <n v="1945"/>
    <x v="11"/>
    <x v="0"/>
    <x v="15"/>
    <x v="0"/>
    <n v="45"/>
    <x v="10"/>
    <x v="2"/>
    <x v="9"/>
    <x v="0"/>
    <n v="2.7"/>
    <x v="1"/>
    <x v="1"/>
    <x v="1"/>
    <x v="1"/>
    <n v="49"/>
    <x v="1"/>
    <x v="6"/>
  </r>
  <r>
    <n v="1946"/>
    <x v="25"/>
    <x v="0"/>
    <x v="15"/>
    <x v="0"/>
    <n v="38"/>
    <x v="42"/>
    <x v="2"/>
    <x v="9"/>
    <x v="0"/>
    <n v="2.9"/>
    <x v="1"/>
    <x v="4"/>
    <x v="1"/>
    <x v="1"/>
    <n v="9"/>
    <x v="2"/>
    <x v="6"/>
  </r>
  <r>
    <n v="1947"/>
    <x v="35"/>
    <x v="0"/>
    <x v="13"/>
    <x v="0"/>
    <n v="49"/>
    <x v="7"/>
    <x v="2"/>
    <x v="3"/>
    <x v="2"/>
    <n v="4.5"/>
    <x v="1"/>
    <x v="3"/>
    <x v="1"/>
    <x v="1"/>
    <n v="41"/>
    <x v="2"/>
    <x v="3"/>
  </r>
  <r>
    <n v="1948"/>
    <x v="35"/>
    <x v="0"/>
    <x v="5"/>
    <x v="0"/>
    <n v="32"/>
    <x v="14"/>
    <x v="2"/>
    <x v="0"/>
    <x v="2"/>
    <n v="2.6"/>
    <x v="1"/>
    <x v="5"/>
    <x v="1"/>
    <x v="1"/>
    <n v="2"/>
    <x v="3"/>
    <x v="5"/>
  </r>
  <r>
    <n v="1949"/>
    <x v="22"/>
    <x v="0"/>
    <x v="17"/>
    <x v="0"/>
    <n v="37"/>
    <x v="39"/>
    <x v="0"/>
    <x v="18"/>
    <x v="0"/>
    <n v="3.1"/>
    <x v="1"/>
    <x v="2"/>
    <x v="1"/>
    <x v="1"/>
    <n v="39"/>
    <x v="3"/>
    <x v="4"/>
  </r>
  <r>
    <n v="1950"/>
    <x v="6"/>
    <x v="0"/>
    <x v="10"/>
    <x v="0"/>
    <n v="80"/>
    <x v="43"/>
    <x v="0"/>
    <x v="0"/>
    <x v="0"/>
    <n v="4.7"/>
    <x v="1"/>
    <x v="5"/>
    <x v="1"/>
    <x v="1"/>
    <n v="12"/>
    <x v="3"/>
    <x v="3"/>
  </r>
  <r>
    <n v="1951"/>
    <x v="49"/>
    <x v="0"/>
    <x v="21"/>
    <x v="3"/>
    <n v="78"/>
    <x v="10"/>
    <x v="0"/>
    <x v="24"/>
    <x v="2"/>
    <n v="4.5999999999999996"/>
    <x v="1"/>
    <x v="1"/>
    <x v="1"/>
    <x v="1"/>
    <n v="26"/>
    <x v="3"/>
    <x v="6"/>
  </r>
  <r>
    <n v="1952"/>
    <x v="23"/>
    <x v="0"/>
    <x v="24"/>
    <x v="3"/>
    <n v="53"/>
    <x v="39"/>
    <x v="0"/>
    <x v="9"/>
    <x v="2"/>
    <n v="2.7"/>
    <x v="1"/>
    <x v="2"/>
    <x v="1"/>
    <x v="1"/>
    <n v="32"/>
    <x v="4"/>
    <x v="4"/>
  </r>
  <r>
    <n v="1953"/>
    <x v="9"/>
    <x v="0"/>
    <x v="9"/>
    <x v="1"/>
    <n v="82"/>
    <x v="33"/>
    <x v="0"/>
    <x v="22"/>
    <x v="2"/>
    <n v="4.5999999999999996"/>
    <x v="1"/>
    <x v="4"/>
    <x v="1"/>
    <x v="1"/>
    <n v="50"/>
    <x v="1"/>
    <x v="4"/>
  </r>
  <r>
    <n v="1954"/>
    <x v="15"/>
    <x v="0"/>
    <x v="11"/>
    <x v="0"/>
    <n v="33"/>
    <x v="24"/>
    <x v="3"/>
    <x v="14"/>
    <x v="1"/>
    <n v="4.8"/>
    <x v="1"/>
    <x v="3"/>
    <x v="1"/>
    <x v="1"/>
    <n v="3"/>
    <x v="3"/>
    <x v="0"/>
  </r>
  <r>
    <n v="1955"/>
    <x v="8"/>
    <x v="0"/>
    <x v="24"/>
    <x v="3"/>
    <n v="77"/>
    <x v="24"/>
    <x v="2"/>
    <x v="6"/>
    <x v="0"/>
    <n v="4.2"/>
    <x v="1"/>
    <x v="1"/>
    <x v="1"/>
    <x v="1"/>
    <n v="3"/>
    <x v="0"/>
    <x v="3"/>
  </r>
  <r>
    <n v="1956"/>
    <x v="2"/>
    <x v="0"/>
    <x v="15"/>
    <x v="0"/>
    <n v="56"/>
    <x v="1"/>
    <x v="2"/>
    <x v="6"/>
    <x v="0"/>
    <n v="4.9000000000000004"/>
    <x v="1"/>
    <x v="0"/>
    <x v="1"/>
    <x v="1"/>
    <n v="37"/>
    <x v="1"/>
    <x v="5"/>
  </r>
  <r>
    <n v="1957"/>
    <x v="27"/>
    <x v="0"/>
    <x v="20"/>
    <x v="0"/>
    <n v="37"/>
    <x v="19"/>
    <x v="2"/>
    <x v="6"/>
    <x v="0"/>
    <n v="4.9000000000000004"/>
    <x v="1"/>
    <x v="0"/>
    <x v="1"/>
    <x v="1"/>
    <n v="20"/>
    <x v="2"/>
    <x v="0"/>
  </r>
  <r>
    <n v="1958"/>
    <x v="33"/>
    <x v="0"/>
    <x v="24"/>
    <x v="3"/>
    <n v="54"/>
    <x v="36"/>
    <x v="2"/>
    <x v="17"/>
    <x v="1"/>
    <n v="4.5"/>
    <x v="1"/>
    <x v="5"/>
    <x v="1"/>
    <x v="1"/>
    <n v="26"/>
    <x v="1"/>
    <x v="4"/>
  </r>
  <r>
    <n v="1959"/>
    <x v="31"/>
    <x v="0"/>
    <x v="6"/>
    <x v="0"/>
    <n v="67"/>
    <x v="22"/>
    <x v="2"/>
    <x v="0"/>
    <x v="0"/>
    <n v="2.7"/>
    <x v="1"/>
    <x v="5"/>
    <x v="1"/>
    <x v="1"/>
    <n v="47"/>
    <x v="1"/>
    <x v="3"/>
  </r>
  <r>
    <n v="1960"/>
    <x v="5"/>
    <x v="0"/>
    <x v="9"/>
    <x v="1"/>
    <n v="90"/>
    <x v="24"/>
    <x v="2"/>
    <x v="3"/>
    <x v="3"/>
    <n v="3.1"/>
    <x v="1"/>
    <x v="5"/>
    <x v="1"/>
    <x v="1"/>
    <n v="7"/>
    <x v="2"/>
    <x v="6"/>
  </r>
  <r>
    <n v="1961"/>
    <x v="9"/>
    <x v="0"/>
    <x v="2"/>
    <x v="0"/>
    <n v="72"/>
    <x v="2"/>
    <x v="0"/>
    <x v="16"/>
    <x v="2"/>
    <n v="3.3"/>
    <x v="1"/>
    <x v="4"/>
    <x v="1"/>
    <x v="1"/>
    <n v="40"/>
    <x v="2"/>
    <x v="2"/>
  </r>
  <r>
    <n v="1962"/>
    <x v="36"/>
    <x v="0"/>
    <x v="23"/>
    <x v="1"/>
    <n v="59"/>
    <x v="22"/>
    <x v="0"/>
    <x v="13"/>
    <x v="2"/>
    <n v="2.6"/>
    <x v="1"/>
    <x v="1"/>
    <x v="1"/>
    <x v="1"/>
    <n v="45"/>
    <x v="5"/>
    <x v="3"/>
  </r>
  <r>
    <n v="1963"/>
    <x v="37"/>
    <x v="0"/>
    <x v="19"/>
    <x v="3"/>
    <n v="45"/>
    <x v="44"/>
    <x v="2"/>
    <x v="5"/>
    <x v="3"/>
    <n v="4.4000000000000004"/>
    <x v="1"/>
    <x v="3"/>
    <x v="1"/>
    <x v="1"/>
    <n v="20"/>
    <x v="3"/>
    <x v="0"/>
  </r>
  <r>
    <n v="1964"/>
    <x v="16"/>
    <x v="0"/>
    <x v="6"/>
    <x v="0"/>
    <n v="30"/>
    <x v="49"/>
    <x v="0"/>
    <x v="6"/>
    <x v="1"/>
    <n v="3.9"/>
    <x v="1"/>
    <x v="3"/>
    <x v="1"/>
    <x v="1"/>
    <n v="11"/>
    <x v="2"/>
    <x v="1"/>
  </r>
  <r>
    <n v="1965"/>
    <x v="37"/>
    <x v="0"/>
    <x v="13"/>
    <x v="0"/>
    <n v="51"/>
    <x v="8"/>
    <x v="1"/>
    <x v="17"/>
    <x v="2"/>
    <n v="4.5999999999999996"/>
    <x v="1"/>
    <x v="0"/>
    <x v="1"/>
    <x v="1"/>
    <n v="50"/>
    <x v="5"/>
    <x v="5"/>
  </r>
  <r>
    <n v="1966"/>
    <x v="29"/>
    <x v="0"/>
    <x v="1"/>
    <x v="0"/>
    <n v="90"/>
    <x v="27"/>
    <x v="2"/>
    <x v="3"/>
    <x v="3"/>
    <n v="4.9000000000000004"/>
    <x v="1"/>
    <x v="0"/>
    <x v="1"/>
    <x v="1"/>
    <n v="25"/>
    <x v="5"/>
    <x v="3"/>
  </r>
  <r>
    <n v="1967"/>
    <x v="29"/>
    <x v="0"/>
    <x v="14"/>
    <x v="2"/>
    <n v="95"/>
    <x v="27"/>
    <x v="3"/>
    <x v="7"/>
    <x v="0"/>
    <n v="3.7"/>
    <x v="1"/>
    <x v="0"/>
    <x v="1"/>
    <x v="1"/>
    <n v="5"/>
    <x v="2"/>
    <x v="0"/>
  </r>
  <r>
    <n v="1968"/>
    <x v="43"/>
    <x v="0"/>
    <x v="10"/>
    <x v="0"/>
    <n v="81"/>
    <x v="42"/>
    <x v="0"/>
    <x v="22"/>
    <x v="3"/>
    <n v="3.7"/>
    <x v="1"/>
    <x v="3"/>
    <x v="1"/>
    <x v="1"/>
    <n v="4"/>
    <x v="0"/>
    <x v="2"/>
  </r>
  <r>
    <n v="1969"/>
    <x v="29"/>
    <x v="0"/>
    <x v="5"/>
    <x v="0"/>
    <n v="70"/>
    <x v="46"/>
    <x v="1"/>
    <x v="24"/>
    <x v="1"/>
    <n v="4.2"/>
    <x v="1"/>
    <x v="3"/>
    <x v="1"/>
    <x v="1"/>
    <n v="25"/>
    <x v="2"/>
    <x v="1"/>
  </r>
  <r>
    <n v="1970"/>
    <x v="14"/>
    <x v="0"/>
    <x v="10"/>
    <x v="0"/>
    <n v="32"/>
    <x v="7"/>
    <x v="1"/>
    <x v="17"/>
    <x v="0"/>
    <n v="3.5"/>
    <x v="1"/>
    <x v="2"/>
    <x v="1"/>
    <x v="1"/>
    <n v="11"/>
    <x v="4"/>
    <x v="0"/>
  </r>
  <r>
    <n v="1971"/>
    <x v="48"/>
    <x v="0"/>
    <x v="22"/>
    <x v="3"/>
    <n v="94"/>
    <x v="33"/>
    <x v="2"/>
    <x v="21"/>
    <x v="1"/>
    <n v="2.9"/>
    <x v="1"/>
    <x v="2"/>
    <x v="1"/>
    <x v="1"/>
    <n v="4"/>
    <x v="2"/>
    <x v="4"/>
  </r>
  <r>
    <n v="1972"/>
    <x v="22"/>
    <x v="0"/>
    <x v="19"/>
    <x v="3"/>
    <n v="29"/>
    <x v="38"/>
    <x v="3"/>
    <x v="21"/>
    <x v="1"/>
    <n v="3.4"/>
    <x v="1"/>
    <x v="2"/>
    <x v="1"/>
    <x v="1"/>
    <n v="1"/>
    <x v="0"/>
    <x v="5"/>
  </r>
  <r>
    <n v="1973"/>
    <x v="22"/>
    <x v="0"/>
    <x v="21"/>
    <x v="3"/>
    <n v="31"/>
    <x v="7"/>
    <x v="2"/>
    <x v="5"/>
    <x v="2"/>
    <n v="3.3"/>
    <x v="1"/>
    <x v="0"/>
    <x v="1"/>
    <x v="1"/>
    <n v="48"/>
    <x v="3"/>
    <x v="6"/>
  </r>
  <r>
    <n v="1974"/>
    <x v="41"/>
    <x v="0"/>
    <x v="11"/>
    <x v="0"/>
    <n v="20"/>
    <x v="33"/>
    <x v="3"/>
    <x v="16"/>
    <x v="3"/>
    <n v="4.5"/>
    <x v="1"/>
    <x v="3"/>
    <x v="1"/>
    <x v="1"/>
    <n v="9"/>
    <x v="0"/>
    <x v="6"/>
  </r>
  <r>
    <n v="1975"/>
    <x v="7"/>
    <x v="0"/>
    <x v="24"/>
    <x v="3"/>
    <n v="44"/>
    <x v="30"/>
    <x v="2"/>
    <x v="15"/>
    <x v="0"/>
    <n v="4.5999999999999996"/>
    <x v="1"/>
    <x v="4"/>
    <x v="1"/>
    <x v="1"/>
    <n v="2"/>
    <x v="3"/>
    <x v="0"/>
  </r>
  <r>
    <n v="1976"/>
    <x v="10"/>
    <x v="0"/>
    <x v="14"/>
    <x v="2"/>
    <n v="77"/>
    <x v="26"/>
    <x v="0"/>
    <x v="2"/>
    <x v="3"/>
    <n v="2.9"/>
    <x v="1"/>
    <x v="0"/>
    <x v="1"/>
    <x v="1"/>
    <n v="4"/>
    <x v="1"/>
    <x v="3"/>
  </r>
  <r>
    <n v="1977"/>
    <x v="45"/>
    <x v="0"/>
    <x v="8"/>
    <x v="3"/>
    <n v="51"/>
    <x v="5"/>
    <x v="2"/>
    <x v="6"/>
    <x v="1"/>
    <n v="3.2"/>
    <x v="1"/>
    <x v="2"/>
    <x v="1"/>
    <x v="1"/>
    <n v="43"/>
    <x v="3"/>
    <x v="0"/>
  </r>
  <r>
    <n v="1978"/>
    <x v="41"/>
    <x v="0"/>
    <x v="3"/>
    <x v="1"/>
    <n v="49"/>
    <x v="20"/>
    <x v="2"/>
    <x v="11"/>
    <x v="2"/>
    <n v="2.6"/>
    <x v="1"/>
    <x v="1"/>
    <x v="1"/>
    <x v="1"/>
    <n v="32"/>
    <x v="4"/>
    <x v="2"/>
  </r>
  <r>
    <n v="1979"/>
    <x v="4"/>
    <x v="0"/>
    <x v="12"/>
    <x v="3"/>
    <n v="78"/>
    <x v="2"/>
    <x v="0"/>
    <x v="23"/>
    <x v="1"/>
    <n v="3.8"/>
    <x v="1"/>
    <x v="5"/>
    <x v="1"/>
    <x v="1"/>
    <n v="1"/>
    <x v="1"/>
    <x v="3"/>
  </r>
  <r>
    <n v="1980"/>
    <x v="34"/>
    <x v="0"/>
    <x v="2"/>
    <x v="0"/>
    <n v="98"/>
    <x v="30"/>
    <x v="0"/>
    <x v="24"/>
    <x v="1"/>
    <n v="2.8"/>
    <x v="1"/>
    <x v="5"/>
    <x v="1"/>
    <x v="1"/>
    <n v="38"/>
    <x v="5"/>
    <x v="0"/>
  </r>
  <r>
    <n v="1981"/>
    <x v="47"/>
    <x v="0"/>
    <x v="3"/>
    <x v="1"/>
    <n v="94"/>
    <x v="44"/>
    <x v="2"/>
    <x v="14"/>
    <x v="0"/>
    <n v="4.4000000000000004"/>
    <x v="1"/>
    <x v="5"/>
    <x v="1"/>
    <x v="1"/>
    <n v="25"/>
    <x v="3"/>
    <x v="0"/>
  </r>
  <r>
    <n v="1982"/>
    <x v="28"/>
    <x v="0"/>
    <x v="9"/>
    <x v="1"/>
    <n v="91"/>
    <x v="49"/>
    <x v="0"/>
    <x v="10"/>
    <x v="2"/>
    <n v="4.7"/>
    <x v="1"/>
    <x v="0"/>
    <x v="1"/>
    <x v="1"/>
    <n v="42"/>
    <x v="3"/>
    <x v="3"/>
  </r>
  <r>
    <n v="1983"/>
    <x v="38"/>
    <x v="0"/>
    <x v="12"/>
    <x v="3"/>
    <n v="77"/>
    <x v="23"/>
    <x v="2"/>
    <x v="2"/>
    <x v="2"/>
    <n v="2.7"/>
    <x v="1"/>
    <x v="4"/>
    <x v="1"/>
    <x v="1"/>
    <n v="32"/>
    <x v="3"/>
    <x v="5"/>
  </r>
  <r>
    <n v="1984"/>
    <x v="35"/>
    <x v="0"/>
    <x v="18"/>
    <x v="3"/>
    <n v="97"/>
    <x v="42"/>
    <x v="2"/>
    <x v="6"/>
    <x v="2"/>
    <n v="2.6"/>
    <x v="1"/>
    <x v="2"/>
    <x v="1"/>
    <x v="1"/>
    <n v="21"/>
    <x v="5"/>
    <x v="3"/>
  </r>
  <r>
    <n v="1985"/>
    <x v="8"/>
    <x v="0"/>
    <x v="11"/>
    <x v="0"/>
    <n v="58"/>
    <x v="8"/>
    <x v="2"/>
    <x v="13"/>
    <x v="2"/>
    <n v="3.4"/>
    <x v="1"/>
    <x v="4"/>
    <x v="1"/>
    <x v="1"/>
    <n v="26"/>
    <x v="3"/>
    <x v="0"/>
  </r>
  <r>
    <n v="1986"/>
    <x v="51"/>
    <x v="0"/>
    <x v="24"/>
    <x v="3"/>
    <n v="97"/>
    <x v="30"/>
    <x v="2"/>
    <x v="9"/>
    <x v="1"/>
    <n v="3.9"/>
    <x v="1"/>
    <x v="4"/>
    <x v="1"/>
    <x v="1"/>
    <n v="6"/>
    <x v="2"/>
    <x v="0"/>
  </r>
  <r>
    <n v="1987"/>
    <x v="46"/>
    <x v="0"/>
    <x v="7"/>
    <x v="2"/>
    <n v="48"/>
    <x v="10"/>
    <x v="0"/>
    <x v="14"/>
    <x v="2"/>
    <n v="3.4"/>
    <x v="1"/>
    <x v="4"/>
    <x v="1"/>
    <x v="1"/>
    <n v="14"/>
    <x v="0"/>
    <x v="3"/>
  </r>
  <r>
    <n v="1988"/>
    <x v="28"/>
    <x v="0"/>
    <x v="22"/>
    <x v="3"/>
    <n v="23"/>
    <x v="34"/>
    <x v="3"/>
    <x v="3"/>
    <x v="2"/>
    <n v="3.4"/>
    <x v="1"/>
    <x v="0"/>
    <x v="1"/>
    <x v="1"/>
    <n v="4"/>
    <x v="1"/>
    <x v="3"/>
  </r>
  <r>
    <n v="1989"/>
    <x v="5"/>
    <x v="0"/>
    <x v="13"/>
    <x v="0"/>
    <n v="79"/>
    <x v="41"/>
    <x v="2"/>
    <x v="9"/>
    <x v="0"/>
    <n v="3.9"/>
    <x v="1"/>
    <x v="1"/>
    <x v="1"/>
    <x v="1"/>
    <n v="26"/>
    <x v="4"/>
    <x v="1"/>
  </r>
  <r>
    <n v="1990"/>
    <x v="25"/>
    <x v="0"/>
    <x v="16"/>
    <x v="3"/>
    <n v="42"/>
    <x v="33"/>
    <x v="1"/>
    <x v="4"/>
    <x v="1"/>
    <n v="4"/>
    <x v="1"/>
    <x v="0"/>
    <x v="1"/>
    <x v="1"/>
    <n v="39"/>
    <x v="3"/>
    <x v="4"/>
  </r>
  <r>
    <n v="1991"/>
    <x v="45"/>
    <x v="0"/>
    <x v="21"/>
    <x v="3"/>
    <n v="95"/>
    <x v="39"/>
    <x v="0"/>
    <x v="3"/>
    <x v="1"/>
    <n v="3.4"/>
    <x v="1"/>
    <x v="4"/>
    <x v="1"/>
    <x v="1"/>
    <n v="15"/>
    <x v="3"/>
    <x v="2"/>
  </r>
  <r>
    <n v="1992"/>
    <x v="5"/>
    <x v="0"/>
    <x v="4"/>
    <x v="1"/>
    <n v="29"/>
    <x v="9"/>
    <x v="2"/>
    <x v="18"/>
    <x v="2"/>
    <n v="3.7"/>
    <x v="1"/>
    <x v="2"/>
    <x v="1"/>
    <x v="1"/>
    <n v="1"/>
    <x v="0"/>
    <x v="6"/>
  </r>
  <r>
    <n v="1993"/>
    <x v="23"/>
    <x v="0"/>
    <x v="15"/>
    <x v="0"/>
    <n v="98"/>
    <x v="32"/>
    <x v="0"/>
    <x v="9"/>
    <x v="0"/>
    <n v="4.9000000000000004"/>
    <x v="1"/>
    <x v="4"/>
    <x v="1"/>
    <x v="1"/>
    <n v="28"/>
    <x v="0"/>
    <x v="5"/>
  </r>
  <r>
    <n v="1994"/>
    <x v="45"/>
    <x v="0"/>
    <x v="0"/>
    <x v="0"/>
    <n v="96"/>
    <x v="10"/>
    <x v="1"/>
    <x v="7"/>
    <x v="1"/>
    <n v="5"/>
    <x v="1"/>
    <x v="0"/>
    <x v="1"/>
    <x v="1"/>
    <n v="17"/>
    <x v="1"/>
    <x v="1"/>
  </r>
  <r>
    <n v="1995"/>
    <x v="23"/>
    <x v="0"/>
    <x v="12"/>
    <x v="3"/>
    <n v="66"/>
    <x v="22"/>
    <x v="2"/>
    <x v="18"/>
    <x v="3"/>
    <n v="2.9"/>
    <x v="1"/>
    <x v="2"/>
    <x v="1"/>
    <x v="1"/>
    <n v="24"/>
    <x v="2"/>
    <x v="1"/>
  </r>
  <r>
    <n v="1996"/>
    <x v="29"/>
    <x v="0"/>
    <x v="23"/>
    <x v="1"/>
    <n v="80"/>
    <x v="9"/>
    <x v="1"/>
    <x v="11"/>
    <x v="1"/>
    <n v="3"/>
    <x v="1"/>
    <x v="3"/>
    <x v="1"/>
    <x v="1"/>
    <n v="29"/>
    <x v="5"/>
    <x v="3"/>
  </r>
  <r>
    <n v="1997"/>
    <x v="29"/>
    <x v="0"/>
    <x v="4"/>
    <x v="1"/>
    <n v="27"/>
    <x v="45"/>
    <x v="0"/>
    <x v="21"/>
    <x v="2"/>
    <n v="3.3"/>
    <x v="1"/>
    <x v="2"/>
    <x v="1"/>
    <x v="1"/>
    <n v="18"/>
    <x v="1"/>
    <x v="6"/>
  </r>
  <r>
    <n v="1998"/>
    <x v="32"/>
    <x v="0"/>
    <x v="21"/>
    <x v="3"/>
    <n v="25"/>
    <x v="39"/>
    <x v="2"/>
    <x v="7"/>
    <x v="3"/>
    <n v="4.7"/>
    <x v="1"/>
    <x v="0"/>
    <x v="1"/>
    <x v="1"/>
    <n v="10"/>
    <x v="5"/>
    <x v="4"/>
  </r>
  <r>
    <n v="1999"/>
    <x v="30"/>
    <x v="0"/>
    <x v="13"/>
    <x v="0"/>
    <n v="45"/>
    <x v="34"/>
    <x v="2"/>
    <x v="20"/>
    <x v="3"/>
    <n v="3.4"/>
    <x v="1"/>
    <x v="4"/>
    <x v="1"/>
    <x v="1"/>
    <n v="19"/>
    <x v="1"/>
    <x v="3"/>
  </r>
  <r>
    <n v="2000"/>
    <x v="31"/>
    <x v="0"/>
    <x v="20"/>
    <x v="0"/>
    <n v="89"/>
    <x v="30"/>
    <x v="0"/>
    <x v="21"/>
    <x v="0"/>
    <n v="4.5999999999999996"/>
    <x v="1"/>
    <x v="4"/>
    <x v="1"/>
    <x v="1"/>
    <n v="26"/>
    <x v="5"/>
    <x v="5"/>
  </r>
  <r>
    <n v="2001"/>
    <x v="8"/>
    <x v="0"/>
    <x v="22"/>
    <x v="3"/>
    <n v="27"/>
    <x v="18"/>
    <x v="2"/>
    <x v="12"/>
    <x v="0"/>
    <n v="3.6"/>
    <x v="1"/>
    <x v="4"/>
    <x v="1"/>
    <x v="1"/>
    <n v="25"/>
    <x v="1"/>
    <x v="4"/>
  </r>
  <r>
    <n v="2002"/>
    <x v="47"/>
    <x v="0"/>
    <x v="12"/>
    <x v="3"/>
    <n v="90"/>
    <x v="5"/>
    <x v="1"/>
    <x v="7"/>
    <x v="0"/>
    <n v="2.6"/>
    <x v="1"/>
    <x v="1"/>
    <x v="1"/>
    <x v="1"/>
    <n v="2"/>
    <x v="5"/>
    <x v="0"/>
  </r>
  <r>
    <n v="2003"/>
    <x v="18"/>
    <x v="0"/>
    <x v="5"/>
    <x v="0"/>
    <n v="65"/>
    <x v="14"/>
    <x v="2"/>
    <x v="16"/>
    <x v="2"/>
    <n v="2.7"/>
    <x v="1"/>
    <x v="0"/>
    <x v="1"/>
    <x v="1"/>
    <n v="19"/>
    <x v="3"/>
    <x v="6"/>
  </r>
  <r>
    <n v="2004"/>
    <x v="33"/>
    <x v="0"/>
    <x v="4"/>
    <x v="1"/>
    <n v="72"/>
    <x v="1"/>
    <x v="1"/>
    <x v="24"/>
    <x v="1"/>
    <n v="3.1"/>
    <x v="1"/>
    <x v="0"/>
    <x v="1"/>
    <x v="1"/>
    <n v="32"/>
    <x v="1"/>
    <x v="3"/>
  </r>
  <r>
    <n v="2005"/>
    <x v="42"/>
    <x v="0"/>
    <x v="9"/>
    <x v="1"/>
    <n v="70"/>
    <x v="42"/>
    <x v="0"/>
    <x v="24"/>
    <x v="3"/>
    <n v="3.2"/>
    <x v="1"/>
    <x v="4"/>
    <x v="1"/>
    <x v="1"/>
    <n v="13"/>
    <x v="1"/>
    <x v="4"/>
  </r>
  <r>
    <n v="2006"/>
    <x v="20"/>
    <x v="0"/>
    <x v="3"/>
    <x v="1"/>
    <n v="82"/>
    <x v="30"/>
    <x v="2"/>
    <x v="17"/>
    <x v="0"/>
    <n v="3.4"/>
    <x v="1"/>
    <x v="5"/>
    <x v="1"/>
    <x v="1"/>
    <n v="30"/>
    <x v="3"/>
    <x v="0"/>
  </r>
  <r>
    <n v="2007"/>
    <x v="44"/>
    <x v="0"/>
    <x v="18"/>
    <x v="3"/>
    <n v="97"/>
    <x v="35"/>
    <x v="1"/>
    <x v="6"/>
    <x v="3"/>
    <n v="4.4000000000000004"/>
    <x v="1"/>
    <x v="0"/>
    <x v="1"/>
    <x v="1"/>
    <n v="2"/>
    <x v="2"/>
    <x v="2"/>
  </r>
  <r>
    <n v="2008"/>
    <x v="8"/>
    <x v="0"/>
    <x v="5"/>
    <x v="0"/>
    <n v="25"/>
    <x v="41"/>
    <x v="2"/>
    <x v="5"/>
    <x v="2"/>
    <n v="3.2"/>
    <x v="1"/>
    <x v="4"/>
    <x v="1"/>
    <x v="1"/>
    <n v="8"/>
    <x v="3"/>
    <x v="3"/>
  </r>
  <r>
    <n v="2009"/>
    <x v="9"/>
    <x v="0"/>
    <x v="11"/>
    <x v="0"/>
    <n v="48"/>
    <x v="20"/>
    <x v="2"/>
    <x v="0"/>
    <x v="1"/>
    <n v="2.5"/>
    <x v="1"/>
    <x v="1"/>
    <x v="1"/>
    <x v="1"/>
    <n v="27"/>
    <x v="3"/>
    <x v="6"/>
  </r>
  <r>
    <n v="2010"/>
    <x v="43"/>
    <x v="0"/>
    <x v="23"/>
    <x v="1"/>
    <n v="99"/>
    <x v="15"/>
    <x v="2"/>
    <x v="21"/>
    <x v="2"/>
    <n v="3.8"/>
    <x v="1"/>
    <x v="2"/>
    <x v="1"/>
    <x v="1"/>
    <n v="26"/>
    <x v="0"/>
    <x v="4"/>
  </r>
  <r>
    <n v="2011"/>
    <x v="41"/>
    <x v="0"/>
    <x v="1"/>
    <x v="0"/>
    <n v="21"/>
    <x v="21"/>
    <x v="2"/>
    <x v="1"/>
    <x v="2"/>
    <n v="4.4000000000000004"/>
    <x v="1"/>
    <x v="4"/>
    <x v="1"/>
    <x v="1"/>
    <n v="3"/>
    <x v="5"/>
    <x v="4"/>
  </r>
  <r>
    <n v="2012"/>
    <x v="9"/>
    <x v="0"/>
    <x v="3"/>
    <x v="1"/>
    <n v="94"/>
    <x v="8"/>
    <x v="2"/>
    <x v="19"/>
    <x v="1"/>
    <n v="3.7"/>
    <x v="1"/>
    <x v="0"/>
    <x v="1"/>
    <x v="1"/>
    <n v="4"/>
    <x v="4"/>
    <x v="5"/>
  </r>
  <r>
    <n v="2013"/>
    <x v="39"/>
    <x v="0"/>
    <x v="2"/>
    <x v="0"/>
    <n v="53"/>
    <x v="22"/>
    <x v="0"/>
    <x v="14"/>
    <x v="3"/>
    <n v="3.2"/>
    <x v="1"/>
    <x v="5"/>
    <x v="1"/>
    <x v="1"/>
    <n v="5"/>
    <x v="1"/>
    <x v="0"/>
  </r>
  <r>
    <n v="2014"/>
    <x v="31"/>
    <x v="0"/>
    <x v="21"/>
    <x v="3"/>
    <n v="70"/>
    <x v="41"/>
    <x v="2"/>
    <x v="15"/>
    <x v="0"/>
    <n v="4.9000000000000004"/>
    <x v="1"/>
    <x v="3"/>
    <x v="1"/>
    <x v="1"/>
    <n v="25"/>
    <x v="5"/>
    <x v="3"/>
  </r>
  <r>
    <n v="2015"/>
    <x v="47"/>
    <x v="0"/>
    <x v="11"/>
    <x v="0"/>
    <n v="26"/>
    <x v="48"/>
    <x v="0"/>
    <x v="13"/>
    <x v="2"/>
    <n v="3.9"/>
    <x v="1"/>
    <x v="3"/>
    <x v="1"/>
    <x v="1"/>
    <n v="47"/>
    <x v="3"/>
    <x v="4"/>
  </r>
  <r>
    <n v="2016"/>
    <x v="9"/>
    <x v="0"/>
    <x v="22"/>
    <x v="3"/>
    <n v="82"/>
    <x v="41"/>
    <x v="1"/>
    <x v="6"/>
    <x v="2"/>
    <n v="4.5"/>
    <x v="1"/>
    <x v="2"/>
    <x v="1"/>
    <x v="1"/>
    <n v="8"/>
    <x v="2"/>
    <x v="0"/>
  </r>
  <r>
    <n v="2017"/>
    <x v="10"/>
    <x v="0"/>
    <x v="9"/>
    <x v="1"/>
    <n v="47"/>
    <x v="1"/>
    <x v="1"/>
    <x v="10"/>
    <x v="0"/>
    <n v="3.4"/>
    <x v="1"/>
    <x v="3"/>
    <x v="1"/>
    <x v="1"/>
    <n v="20"/>
    <x v="5"/>
    <x v="0"/>
  </r>
  <r>
    <n v="2018"/>
    <x v="27"/>
    <x v="0"/>
    <x v="20"/>
    <x v="0"/>
    <n v="32"/>
    <x v="2"/>
    <x v="1"/>
    <x v="14"/>
    <x v="0"/>
    <n v="4.0999999999999996"/>
    <x v="1"/>
    <x v="2"/>
    <x v="1"/>
    <x v="1"/>
    <n v="42"/>
    <x v="4"/>
    <x v="6"/>
  </r>
  <r>
    <n v="2019"/>
    <x v="52"/>
    <x v="0"/>
    <x v="21"/>
    <x v="3"/>
    <n v="97"/>
    <x v="10"/>
    <x v="1"/>
    <x v="9"/>
    <x v="3"/>
    <n v="4.5"/>
    <x v="1"/>
    <x v="5"/>
    <x v="1"/>
    <x v="1"/>
    <n v="20"/>
    <x v="4"/>
    <x v="1"/>
  </r>
  <r>
    <n v="2020"/>
    <x v="18"/>
    <x v="0"/>
    <x v="5"/>
    <x v="0"/>
    <n v="68"/>
    <x v="37"/>
    <x v="1"/>
    <x v="16"/>
    <x v="0"/>
    <n v="4.7"/>
    <x v="1"/>
    <x v="5"/>
    <x v="1"/>
    <x v="1"/>
    <n v="23"/>
    <x v="1"/>
    <x v="0"/>
  </r>
  <r>
    <n v="2021"/>
    <x v="38"/>
    <x v="0"/>
    <x v="1"/>
    <x v="0"/>
    <n v="23"/>
    <x v="38"/>
    <x v="2"/>
    <x v="19"/>
    <x v="0"/>
    <n v="4.8"/>
    <x v="1"/>
    <x v="2"/>
    <x v="1"/>
    <x v="1"/>
    <n v="26"/>
    <x v="1"/>
    <x v="3"/>
  </r>
  <r>
    <n v="2022"/>
    <x v="46"/>
    <x v="0"/>
    <x v="8"/>
    <x v="3"/>
    <n v="33"/>
    <x v="1"/>
    <x v="2"/>
    <x v="14"/>
    <x v="0"/>
    <n v="4.4000000000000004"/>
    <x v="1"/>
    <x v="3"/>
    <x v="1"/>
    <x v="1"/>
    <n v="48"/>
    <x v="0"/>
    <x v="3"/>
  </r>
  <r>
    <n v="2023"/>
    <x v="35"/>
    <x v="0"/>
    <x v="16"/>
    <x v="3"/>
    <n v="38"/>
    <x v="15"/>
    <x v="1"/>
    <x v="13"/>
    <x v="0"/>
    <n v="4"/>
    <x v="1"/>
    <x v="5"/>
    <x v="1"/>
    <x v="1"/>
    <n v="16"/>
    <x v="1"/>
    <x v="4"/>
  </r>
  <r>
    <n v="2024"/>
    <x v="5"/>
    <x v="0"/>
    <x v="20"/>
    <x v="0"/>
    <n v="68"/>
    <x v="37"/>
    <x v="1"/>
    <x v="11"/>
    <x v="0"/>
    <n v="4.0999999999999996"/>
    <x v="1"/>
    <x v="5"/>
    <x v="1"/>
    <x v="1"/>
    <n v="28"/>
    <x v="1"/>
    <x v="4"/>
  </r>
  <r>
    <n v="2025"/>
    <x v="46"/>
    <x v="0"/>
    <x v="20"/>
    <x v="0"/>
    <n v="23"/>
    <x v="10"/>
    <x v="0"/>
    <x v="5"/>
    <x v="3"/>
    <n v="3.7"/>
    <x v="1"/>
    <x v="0"/>
    <x v="1"/>
    <x v="1"/>
    <n v="39"/>
    <x v="3"/>
    <x v="1"/>
  </r>
  <r>
    <n v="2026"/>
    <x v="32"/>
    <x v="0"/>
    <x v="5"/>
    <x v="0"/>
    <n v="29"/>
    <x v="12"/>
    <x v="2"/>
    <x v="2"/>
    <x v="2"/>
    <n v="3"/>
    <x v="1"/>
    <x v="0"/>
    <x v="1"/>
    <x v="1"/>
    <n v="43"/>
    <x v="5"/>
    <x v="0"/>
  </r>
  <r>
    <n v="2027"/>
    <x v="43"/>
    <x v="0"/>
    <x v="18"/>
    <x v="3"/>
    <n v="35"/>
    <x v="1"/>
    <x v="2"/>
    <x v="20"/>
    <x v="0"/>
    <n v="3.6"/>
    <x v="1"/>
    <x v="0"/>
    <x v="1"/>
    <x v="1"/>
    <n v="45"/>
    <x v="4"/>
    <x v="6"/>
  </r>
  <r>
    <n v="2028"/>
    <x v="2"/>
    <x v="0"/>
    <x v="9"/>
    <x v="1"/>
    <n v="73"/>
    <x v="43"/>
    <x v="1"/>
    <x v="9"/>
    <x v="3"/>
    <n v="4.8"/>
    <x v="1"/>
    <x v="3"/>
    <x v="1"/>
    <x v="1"/>
    <n v="50"/>
    <x v="2"/>
    <x v="6"/>
  </r>
  <r>
    <n v="2029"/>
    <x v="26"/>
    <x v="0"/>
    <x v="9"/>
    <x v="1"/>
    <n v="84"/>
    <x v="31"/>
    <x v="3"/>
    <x v="7"/>
    <x v="3"/>
    <n v="3.7"/>
    <x v="1"/>
    <x v="4"/>
    <x v="1"/>
    <x v="1"/>
    <n v="10"/>
    <x v="0"/>
    <x v="4"/>
  </r>
  <r>
    <n v="2030"/>
    <x v="15"/>
    <x v="0"/>
    <x v="18"/>
    <x v="3"/>
    <n v="23"/>
    <x v="6"/>
    <x v="2"/>
    <x v="6"/>
    <x v="1"/>
    <n v="4.5999999999999996"/>
    <x v="1"/>
    <x v="2"/>
    <x v="1"/>
    <x v="1"/>
    <n v="40"/>
    <x v="3"/>
    <x v="3"/>
  </r>
  <r>
    <n v="2031"/>
    <x v="17"/>
    <x v="0"/>
    <x v="12"/>
    <x v="3"/>
    <n v="67"/>
    <x v="35"/>
    <x v="1"/>
    <x v="14"/>
    <x v="2"/>
    <n v="2.8"/>
    <x v="1"/>
    <x v="3"/>
    <x v="1"/>
    <x v="1"/>
    <n v="38"/>
    <x v="2"/>
    <x v="5"/>
  </r>
  <r>
    <n v="2032"/>
    <x v="3"/>
    <x v="0"/>
    <x v="20"/>
    <x v="0"/>
    <n v="51"/>
    <x v="17"/>
    <x v="0"/>
    <x v="4"/>
    <x v="1"/>
    <n v="4"/>
    <x v="1"/>
    <x v="3"/>
    <x v="1"/>
    <x v="1"/>
    <n v="2"/>
    <x v="2"/>
    <x v="5"/>
  </r>
  <r>
    <n v="2033"/>
    <x v="5"/>
    <x v="0"/>
    <x v="0"/>
    <x v="0"/>
    <n v="36"/>
    <x v="36"/>
    <x v="2"/>
    <x v="1"/>
    <x v="0"/>
    <n v="4.2"/>
    <x v="1"/>
    <x v="2"/>
    <x v="1"/>
    <x v="1"/>
    <n v="13"/>
    <x v="1"/>
    <x v="2"/>
  </r>
  <r>
    <n v="2034"/>
    <x v="9"/>
    <x v="0"/>
    <x v="2"/>
    <x v="0"/>
    <n v="55"/>
    <x v="26"/>
    <x v="0"/>
    <x v="8"/>
    <x v="2"/>
    <n v="3.6"/>
    <x v="1"/>
    <x v="0"/>
    <x v="1"/>
    <x v="1"/>
    <n v="33"/>
    <x v="0"/>
    <x v="2"/>
  </r>
  <r>
    <n v="2035"/>
    <x v="12"/>
    <x v="0"/>
    <x v="6"/>
    <x v="0"/>
    <n v="30"/>
    <x v="15"/>
    <x v="2"/>
    <x v="15"/>
    <x v="1"/>
    <n v="2.9"/>
    <x v="1"/>
    <x v="5"/>
    <x v="1"/>
    <x v="1"/>
    <n v="27"/>
    <x v="3"/>
    <x v="5"/>
  </r>
  <r>
    <n v="2036"/>
    <x v="10"/>
    <x v="0"/>
    <x v="17"/>
    <x v="0"/>
    <n v="70"/>
    <x v="19"/>
    <x v="1"/>
    <x v="22"/>
    <x v="2"/>
    <n v="4.0999999999999996"/>
    <x v="1"/>
    <x v="0"/>
    <x v="1"/>
    <x v="1"/>
    <n v="43"/>
    <x v="4"/>
    <x v="1"/>
  </r>
  <r>
    <n v="2037"/>
    <x v="43"/>
    <x v="0"/>
    <x v="0"/>
    <x v="0"/>
    <n v="63"/>
    <x v="46"/>
    <x v="1"/>
    <x v="12"/>
    <x v="0"/>
    <n v="3.1"/>
    <x v="1"/>
    <x v="2"/>
    <x v="1"/>
    <x v="1"/>
    <n v="46"/>
    <x v="1"/>
    <x v="1"/>
  </r>
  <r>
    <n v="2038"/>
    <x v="31"/>
    <x v="0"/>
    <x v="22"/>
    <x v="3"/>
    <n v="87"/>
    <x v="26"/>
    <x v="1"/>
    <x v="14"/>
    <x v="2"/>
    <n v="4.3"/>
    <x v="1"/>
    <x v="0"/>
    <x v="1"/>
    <x v="1"/>
    <n v="7"/>
    <x v="0"/>
    <x v="4"/>
  </r>
  <r>
    <n v="2039"/>
    <x v="10"/>
    <x v="0"/>
    <x v="0"/>
    <x v="0"/>
    <n v="70"/>
    <x v="10"/>
    <x v="0"/>
    <x v="20"/>
    <x v="1"/>
    <n v="4.4000000000000004"/>
    <x v="1"/>
    <x v="2"/>
    <x v="1"/>
    <x v="1"/>
    <n v="35"/>
    <x v="2"/>
    <x v="0"/>
  </r>
  <r>
    <n v="2040"/>
    <x v="25"/>
    <x v="0"/>
    <x v="17"/>
    <x v="0"/>
    <n v="51"/>
    <x v="46"/>
    <x v="2"/>
    <x v="8"/>
    <x v="1"/>
    <n v="3.1"/>
    <x v="1"/>
    <x v="2"/>
    <x v="1"/>
    <x v="1"/>
    <n v="31"/>
    <x v="5"/>
    <x v="4"/>
  </r>
  <r>
    <n v="2041"/>
    <x v="28"/>
    <x v="0"/>
    <x v="16"/>
    <x v="3"/>
    <n v="25"/>
    <x v="36"/>
    <x v="3"/>
    <x v="0"/>
    <x v="1"/>
    <n v="2.9"/>
    <x v="1"/>
    <x v="1"/>
    <x v="1"/>
    <x v="1"/>
    <n v="42"/>
    <x v="0"/>
    <x v="3"/>
  </r>
  <r>
    <n v="2042"/>
    <x v="17"/>
    <x v="0"/>
    <x v="14"/>
    <x v="2"/>
    <n v="32"/>
    <x v="14"/>
    <x v="1"/>
    <x v="12"/>
    <x v="0"/>
    <n v="3.2"/>
    <x v="1"/>
    <x v="2"/>
    <x v="1"/>
    <x v="1"/>
    <n v="14"/>
    <x v="3"/>
    <x v="4"/>
  </r>
  <r>
    <n v="2043"/>
    <x v="1"/>
    <x v="0"/>
    <x v="9"/>
    <x v="1"/>
    <n v="52"/>
    <x v="15"/>
    <x v="2"/>
    <x v="16"/>
    <x v="1"/>
    <n v="4"/>
    <x v="1"/>
    <x v="4"/>
    <x v="1"/>
    <x v="1"/>
    <n v="35"/>
    <x v="0"/>
    <x v="5"/>
  </r>
  <r>
    <n v="2044"/>
    <x v="36"/>
    <x v="0"/>
    <x v="24"/>
    <x v="3"/>
    <n v="33"/>
    <x v="14"/>
    <x v="2"/>
    <x v="4"/>
    <x v="2"/>
    <n v="2.7"/>
    <x v="1"/>
    <x v="3"/>
    <x v="1"/>
    <x v="1"/>
    <n v="49"/>
    <x v="3"/>
    <x v="1"/>
  </r>
  <r>
    <n v="2045"/>
    <x v="34"/>
    <x v="0"/>
    <x v="2"/>
    <x v="0"/>
    <n v="68"/>
    <x v="9"/>
    <x v="0"/>
    <x v="20"/>
    <x v="1"/>
    <n v="3"/>
    <x v="1"/>
    <x v="1"/>
    <x v="1"/>
    <x v="1"/>
    <n v="17"/>
    <x v="3"/>
    <x v="0"/>
  </r>
  <r>
    <n v="2046"/>
    <x v="18"/>
    <x v="0"/>
    <x v="16"/>
    <x v="3"/>
    <n v="20"/>
    <x v="42"/>
    <x v="2"/>
    <x v="16"/>
    <x v="3"/>
    <n v="4.4000000000000004"/>
    <x v="1"/>
    <x v="0"/>
    <x v="1"/>
    <x v="1"/>
    <n v="26"/>
    <x v="3"/>
    <x v="3"/>
  </r>
  <r>
    <n v="2047"/>
    <x v="31"/>
    <x v="0"/>
    <x v="13"/>
    <x v="0"/>
    <n v="32"/>
    <x v="19"/>
    <x v="2"/>
    <x v="1"/>
    <x v="0"/>
    <n v="2.8"/>
    <x v="1"/>
    <x v="1"/>
    <x v="1"/>
    <x v="1"/>
    <n v="30"/>
    <x v="1"/>
    <x v="6"/>
  </r>
  <r>
    <n v="2048"/>
    <x v="44"/>
    <x v="0"/>
    <x v="16"/>
    <x v="3"/>
    <n v="82"/>
    <x v="39"/>
    <x v="2"/>
    <x v="5"/>
    <x v="2"/>
    <n v="3.1"/>
    <x v="1"/>
    <x v="5"/>
    <x v="1"/>
    <x v="1"/>
    <n v="32"/>
    <x v="1"/>
    <x v="2"/>
  </r>
  <r>
    <n v="2049"/>
    <x v="4"/>
    <x v="0"/>
    <x v="4"/>
    <x v="1"/>
    <n v="64"/>
    <x v="49"/>
    <x v="3"/>
    <x v="6"/>
    <x v="0"/>
    <n v="3.9"/>
    <x v="1"/>
    <x v="0"/>
    <x v="1"/>
    <x v="1"/>
    <n v="35"/>
    <x v="4"/>
    <x v="3"/>
  </r>
  <r>
    <n v="2050"/>
    <x v="33"/>
    <x v="0"/>
    <x v="23"/>
    <x v="1"/>
    <n v="24"/>
    <x v="3"/>
    <x v="0"/>
    <x v="24"/>
    <x v="3"/>
    <n v="2.7"/>
    <x v="1"/>
    <x v="3"/>
    <x v="1"/>
    <x v="1"/>
    <n v="15"/>
    <x v="0"/>
    <x v="2"/>
  </r>
  <r>
    <n v="2051"/>
    <x v="25"/>
    <x v="0"/>
    <x v="19"/>
    <x v="3"/>
    <n v="96"/>
    <x v="16"/>
    <x v="2"/>
    <x v="11"/>
    <x v="2"/>
    <n v="3.4"/>
    <x v="1"/>
    <x v="5"/>
    <x v="1"/>
    <x v="1"/>
    <n v="10"/>
    <x v="5"/>
    <x v="2"/>
  </r>
  <r>
    <n v="2052"/>
    <x v="13"/>
    <x v="0"/>
    <x v="17"/>
    <x v="0"/>
    <n v="94"/>
    <x v="2"/>
    <x v="0"/>
    <x v="13"/>
    <x v="1"/>
    <n v="3.8"/>
    <x v="1"/>
    <x v="1"/>
    <x v="1"/>
    <x v="1"/>
    <n v="14"/>
    <x v="2"/>
    <x v="5"/>
  </r>
  <r>
    <n v="2053"/>
    <x v="4"/>
    <x v="0"/>
    <x v="21"/>
    <x v="3"/>
    <n v="48"/>
    <x v="13"/>
    <x v="2"/>
    <x v="0"/>
    <x v="0"/>
    <n v="3.7"/>
    <x v="1"/>
    <x v="4"/>
    <x v="1"/>
    <x v="1"/>
    <n v="30"/>
    <x v="4"/>
    <x v="2"/>
  </r>
  <r>
    <n v="2054"/>
    <x v="1"/>
    <x v="0"/>
    <x v="12"/>
    <x v="3"/>
    <n v="60"/>
    <x v="5"/>
    <x v="1"/>
    <x v="7"/>
    <x v="1"/>
    <n v="4.5"/>
    <x v="1"/>
    <x v="4"/>
    <x v="1"/>
    <x v="1"/>
    <n v="16"/>
    <x v="2"/>
    <x v="0"/>
  </r>
  <r>
    <n v="2055"/>
    <x v="13"/>
    <x v="0"/>
    <x v="1"/>
    <x v="0"/>
    <n v="56"/>
    <x v="32"/>
    <x v="3"/>
    <x v="9"/>
    <x v="1"/>
    <n v="2.9"/>
    <x v="1"/>
    <x v="0"/>
    <x v="1"/>
    <x v="1"/>
    <n v="14"/>
    <x v="3"/>
    <x v="2"/>
  </r>
  <r>
    <n v="2056"/>
    <x v="48"/>
    <x v="0"/>
    <x v="8"/>
    <x v="3"/>
    <n v="33"/>
    <x v="21"/>
    <x v="2"/>
    <x v="5"/>
    <x v="3"/>
    <n v="3.4"/>
    <x v="1"/>
    <x v="4"/>
    <x v="1"/>
    <x v="1"/>
    <n v="28"/>
    <x v="4"/>
    <x v="1"/>
  </r>
  <r>
    <n v="2057"/>
    <x v="0"/>
    <x v="0"/>
    <x v="21"/>
    <x v="3"/>
    <n v="46"/>
    <x v="46"/>
    <x v="0"/>
    <x v="24"/>
    <x v="1"/>
    <n v="4.4000000000000004"/>
    <x v="1"/>
    <x v="4"/>
    <x v="1"/>
    <x v="1"/>
    <n v="29"/>
    <x v="3"/>
    <x v="5"/>
  </r>
  <r>
    <n v="2058"/>
    <x v="17"/>
    <x v="0"/>
    <x v="20"/>
    <x v="0"/>
    <n v="37"/>
    <x v="45"/>
    <x v="0"/>
    <x v="22"/>
    <x v="1"/>
    <n v="4.2"/>
    <x v="1"/>
    <x v="3"/>
    <x v="1"/>
    <x v="1"/>
    <n v="5"/>
    <x v="3"/>
    <x v="6"/>
  </r>
  <r>
    <n v="2059"/>
    <x v="26"/>
    <x v="0"/>
    <x v="5"/>
    <x v="0"/>
    <n v="98"/>
    <x v="47"/>
    <x v="2"/>
    <x v="18"/>
    <x v="0"/>
    <n v="3.3"/>
    <x v="1"/>
    <x v="5"/>
    <x v="1"/>
    <x v="1"/>
    <n v="17"/>
    <x v="4"/>
    <x v="3"/>
  </r>
  <r>
    <n v="2060"/>
    <x v="19"/>
    <x v="0"/>
    <x v="6"/>
    <x v="0"/>
    <n v="50"/>
    <x v="18"/>
    <x v="3"/>
    <x v="19"/>
    <x v="1"/>
    <n v="3.7"/>
    <x v="1"/>
    <x v="0"/>
    <x v="1"/>
    <x v="1"/>
    <n v="50"/>
    <x v="3"/>
    <x v="1"/>
  </r>
  <r>
    <n v="2061"/>
    <x v="3"/>
    <x v="0"/>
    <x v="22"/>
    <x v="3"/>
    <n v="63"/>
    <x v="48"/>
    <x v="2"/>
    <x v="24"/>
    <x v="3"/>
    <n v="3.2"/>
    <x v="1"/>
    <x v="2"/>
    <x v="1"/>
    <x v="1"/>
    <n v="23"/>
    <x v="4"/>
    <x v="3"/>
  </r>
  <r>
    <n v="2062"/>
    <x v="45"/>
    <x v="0"/>
    <x v="1"/>
    <x v="0"/>
    <n v="70"/>
    <x v="49"/>
    <x v="1"/>
    <x v="23"/>
    <x v="2"/>
    <n v="2.6"/>
    <x v="1"/>
    <x v="5"/>
    <x v="1"/>
    <x v="1"/>
    <n v="22"/>
    <x v="5"/>
    <x v="2"/>
  </r>
  <r>
    <n v="2063"/>
    <x v="22"/>
    <x v="0"/>
    <x v="7"/>
    <x v="2"/>
    <n v="63"/>
    <x v="36"/>
    <x v="0"/>
    <x v="5"/>
    <x v="3"/>
    <n v="2.8"/>
    <x v="1"/>
    <x v="3"/>
    <x v="1"/>
    <x v="1"/>
    <n v="15"/>
    <x v="1"/>
    <x v="3"/>
  </r>
  <r>
    <n v="2064"/>
    <x v="12"/>
    <x v="0"/>
    <x v="6"/>
    <x v="0"/>
    <n v="86"/>
    <x v="27"/>
    <x v="2"/>
    <x v="17"/>
    <x v="3"/>
    <n v="2.9"/>
    <x v="1"/>
    <x v="3"/>
    <x v="1"/>
    <x v="1"/>
    <n v="32"/>
    <x v="1"/>
    <x v="5"/>
  </r>
  <r>
    <n v="2065"/>
    <x v="18"/>
    <x v="0"/>
    <x v="9"/>
    <x v="1"/>
    <n v="99"/>
    <x v="10"/>
    <x v="2"/>
    <x v="14"/>
    <x v="2"/>
    <n v="4"/>
    <x v="1"/>
    <x v="4"/>
    <x v="1"/>
    <x v="1"/>
    <n v="5"/>
    <x v="4"/>
    <x v="5"/>
  </r>
  <r>
    <n v="2066"/>
    <x v="7"/>
    <x v="0"/>
    <x v="4"/>
    <x v="1"/>
    <n v="40"/>
    <x v="4"/>
    <x v="2"/>
    <x v="24"/>
    <x v="1"/>
    <n v="2.9"/>
    <x v="1"/>
    <x v="1"/>
    <x v="1"/>
    <x v="1"/>
    <n v="6"/>
    <x v="4"/>
    <x v="4"/>
  </r>
  <r>
    <n v="2067"/>
    <x v="14"/>
    <x v="0"/>
    <x v="4"/>
    <x v="1"/>
    <n v="92"/>
    <x v="26"/>
    <x v="2"/>
    <x v="8"/>
    <x v="3"/>
    <n v="4.7"/>
    <x v="1"/>
    <x v="5"/>
    <x v="1"/>
    <x v="1"/>
    <n v="44"/>
    <x v="5"/>
    <x v="0"/>
  </r>
  <r>
    <n v="2068"/>
    <x v="52"/>
    <x v="0"/>
    <x v="13"/>
    <x v="0"/>
    <n v="21"/>
    <x v="33"/>
    <x v="3"/>
    <x v="19"/>
    <x v="3"/>
    <n v="3.1"/>
    <x v="1"/>
    <x v="4"/>
    <x v="1"/>
    <x v="1"/>
    <n v="23"/>
    <x v="1"/>
    <x v="0"/>
  </r>
  <r>
    <n v="2069"/>
    <x v="27"/>
    <x v="0"/>
    <x v="16"/>
    <x v="3"/>
    <n v="81"/>
    <x v="34"/>
    <x v="3"/>
    <x v="13"/>
    <x v="2"/>
    <n v="3.9"/>
    <x v="1"/>
    <x v="5"/>
    <x v="1"/>
    <x v="1"/>
    <n v="44"/>
    <x v="0"/>
    <x v="5"/>
  </r>
  <r>
    <n v="2070"/>
    <x v="24"/>
    <x v="0"/>
    <x v="17"/>
    <x v="0"/>
    <n v="82"/>
    <x v="21"/>
    <x v="2"/>
    <x v="21"/>
    <x v="3"/>
    <n v="3.4"/>
    <x v="1"/>
    <x v="1"/>
    <x v="1"/>
    <x v="1"/>
    <n v="3"/>
    <x v="5"/>
    <x v="3"/>
  </r>
  <r>
    <n v="2071"/>
    <x v="19"/>
    <x v="0"/>
    <x v="16"/>
    <x v="3"/>
    <n v="88"/>
    <x v="43"/>
    <x v="3"/>
    <x v="16"/>
    <x v="1"/>
    <n v="3.1"/>
    <x v="1"/>
    <x v="0"/>
    <x v="1"/>
    <x v="1"/>
    <n v="14"/>
    <x v="1"/>
    <x v="5"/>
  </r>
  <r>
    <n v="2072"/>
    <x v="28"/>
    <x v="0"/>
    <x v="14"/>
    <x v="2"/>
    <n v="100"/>
    <x v="36"/>
    <x v="1"/>
    <x v="22"/>
    <x v="3"/>
    <n v="4.8"/>
    <x v="1"/>
    <x v="5"/>
    <x v="1"/>
    <x v="1"/>
    <n v="37"/>
    <x v="3"/>
    <x v="3"/>
  </r>
  <r>
    <n v="2073"/>
    <x v="31"/>
    <x v="0"/>
    <x v="21"/>
    <x v="3"/>
    <n v="66"/>
    <x v="2"/>
    <x v="2"/>
    <x v="19"/>
    <x v="0"/>
    <n v="3.9"/>
    <x v="1"/>
    <x v="2"/>
    <x v="1"/>
    <x v="1"/>
    <n v="22"/>
    <x v="4"/>
    <x v="1"/>
  </r>
  <r>
    <n v="2074"/>
    <x v="21"/>
    <x v="0"/>
    <x v="22"/>
    <x v="3"/>
    <n v="25"/>
    <x v="21"/>
    <x v="1"/>
    <x v="14"/>
    <x v="0"/>
    <n v="3.5"/>
    <x v="1"/>
    <x v="2"/>
    <x v="1"/>
    <x v="1"/>
    <n v="2"/>
    <x v="3"/>
    <x v="6"/>
  </r>
  <r>
    <n v="2075"/>
    <x v="24"/>
    <x v="0"/>
    <x v="18"/>
    <x v="3"/>
    <n v="53"/>
    <x v="20"/>
    <x v="2"/>
    <x v="3"/>
    <x v="2"/>
    <n v="3.1"/>
    <x v="1"/>
    <x v="1"/>
    <x v="1"/>
    <x v="1"/>
    <n v="44"/>
    <x v="5"/>
    <x v="0"/>
  </r>
  <r>
    <n v="2076"/>
    <x v="5"/>
    <x v="0"/>
    <x v="1"/>
    <x v="0"/>
    <n v="28"/>
    <x v="36"/>
    <x v="1"/>
    <x v="2"/>
    <x v="3"/>
    <n v="4.7"/>
    <x v="1"/>
    <x v="0"/>
    <x v="1"/>
    <x v="1"/>
    <n v="49"/>
    <x v="5"/>
    <x v="5"/>
  </r>
  <r>
    <n v="2077"/>
    <x v="35"/>
    <x v="0"/>
    <x v="24"/>
    <x v="3"/>
    <n v="23"/>
    <x v="20"/>
    <x v="1"/>
    <x v="21"/>
    <x v="3"/>
    <n v="4.5999999999999996"/>
    <x v="1"/>
    <x v="1"/>
    <x v="1"/>
    <x v="1"/>
    <n v="22"/>
    <x v="5"/>
    <x v="4"/>
  </r>
  <r>
    <n v="2078"/>
    <x v="14"/>
    <x v="0"/>
    <x v="18"/>
    <x v="3"/>
    <n v="34"/>
    <x v="43"/>
    <x v="0"/>
    <x v="20"/>
    <x v="3"/>
    <n v="3.3"/>
    <x v="1"/>
    <x v="1"/>
    <x v="1"/>
    <x v="1"/>
    <n v="26"/>
    <x v="4"/>
    <x v="2"/>
  </r>
  <r>
    <n v="2079"/>
    <x v="34"/>
    <x v="0"/>
    <x v="10"/>
    <x v="0"/>
    <n v="42"/>
    <x v="11"/>
    <x v="2"/>
    <x v="24"/>
    <x v="1"/>
    <n v="3.2"/>
    <x v="1"/>
    <x v="2"/>
    <x v="1"/>
    <x v="1"/>
    <n v="40"/>
    <x v="5"/>
    <x v="1"/>
  </r>
  <r>
    <n v="2080"/>
    <x v="45"/>
    <x v="0"/>
    <x v="2"/>
    <x v="0"/>
    <n v="24"/>
    <x v="6"/>
    <x v="0"/>
    <x v="10"/>
    <x v="2"/>
    <n v="3.1"/>
    <x v="1"/>
    <x v="2"/>
    <x v="1"/>
    <x v="1"/>
    <n v="16"/>
    <x v="3"/>
    <x v="3"/>
  </r>
  <r>
    <n v="2081"/>
    <x v="26"/>
    <x v="0"/>
    <x v="12"/>
    <x v="3"/>
    <n v="47"/>
    <x v="45"/>
    <x v="1"/>
    <x v="0"/>
    <x v="3"/>
    <n v="3.5"/>
    <x v="1"/>
    <x v="1"/>
    <x v="1"/>
    <x v="1"/>
    <n v="17"/>
    <x v="5"/>
    <x v="4"/>
  </r>
  <r>
    <n v="2082"/>
    <x v="41"/>
    <x v="0"/>
    <x v="7"/>
    <x v="2"/>
    <n v="78"/>
    <x v="15"/>
    <x v="1"/>
    <x v="17"/>
    <x v="1"/>
    <n v="4.3"/>
    <x v="1"/>
    <x v="3"/>
    <x v="1"/>
    <x v="1"/>
    <n v="48"/>
    <x v="4"/>
    <x v="4"/>
  </r>
  <r>
    <n v="2083"/>
    <x v="38"/>
    <x v="0"/>
    <x v="2"/>
    <x v="0"/>
    <n v="89"/>
    <x v="10"/>
    <x v="2"/>
    <x v="22"/>
    <x v="2"/>
    <n v="2.9"/>
    <x v="1"/>
    <x v="1"/>
    <x v="1"/>
    <x v="1"/>
    <n v="28"/>
    <x v="0"/>
    <x v="6"/>
  </r>
  <r>
    <n v="2084"/>
    <x v="38"/>
    <x v="0"/>
    <x v="18"/>
    <x v="3"/>
    <n v="59"/>
    <x v="16"/>
    <x v="0"/>
    <x v="20"/>
    <x v="3"/>
    <n v="2.7"/>
    <x v="1"/>
    <x v="5"/>
    <x v="1"/>
    <x v="1"/>
    <n v="26"/>
    <x v="2"/>
    <x v="0"/>
  </r>
  <r>
    <n v="2085"/>
    <x v="45"/>
    <x v="0"/>
    <x v="0"/>
    <x v="0"/>
    <n v="94"/>
    <x v="34"/>
    <x v="1"/>
    <x v="18"/>
    <x v="2"/>
    <n v="4"/>
    <x v="1"/>
    <x v="3"/>
    <x v="1"/>
    <x v="1"/>
    <n v="43"/>
    <x v="4"/>
    <x v="3"/>
  </r>
  <r>
    <n v="2086"/>
    <x v="28"/>
    <x v="0"/>
    <x v="2"/>
    <x v="0"/>
    <n v="49"/>
    <x v="14"/>
    <x v="2"/>
    <x v="11"/>
    <x v="3"/>
    <n v="4.5999999999999996"/>
    <x v="1"/>
    <x v="1"/>
    <x v="1"/>
    <x v="1"/>
    <n v="38"/>
    <x v="5"/>
    <x v="1"/>
  </r>
  <r>
    <n v="2087"/>
    <x v="13"/>
    <x v="0"/>
    <x v="10"/>
    <x v="0"/>
    <n v="89"/>
    <x v="25"/>
    <x v="0"/>
    <x v="19"/>
    <x v="2"/>
    <n v="4.7"/>
    <x v="1"/>
    <x v="4"/>
    <x v="1"/>
    <x v="1"/>
    <n v="36"/>
    <x v="1"/>
    <x v="6"/>
  </r>
  <r>
    <n v="2088"/>
    <x v="22"/>
    <x v="0"/>
    <x v="19"/>
    <x v="3"/>
    <n v="91"/>
    <x v="48"/>
    <x v="2"/>
    <x v="24"/>
    <x v="2"/>
    <n v="4.7"/>
    <x v="1"/>
    <x v="3"/>
    <x v="1"/>
    <x v="1"/>
    <n v="1"/>
    <x v="2"/>
    <x v="1"/>
  </r>
  <r>
    <n v="2089"/>
    <x v="31"/>
    <x v="0"/>
    <x v="3"/>
    <x v="1"/>
    <n v="89"/>
    <x v="18"/>
    <x v="0"/>
    <x v="20"/>
    <x v="1"/>
    <n v="4"/>
    <x v="1"/>
    <x v="3"/>
    <x v="1"/>
    <x v="1"/>
    <n v="49"/>
    <x v="5"/>
    <x v="2"/>
  </r>
  <r>
    <n v="2090"/>
    <x v="43"/>
    <x v="0"/>
    <x v="14"/>
    <x v="2"/>
    <n v="57"/>
    <x v="33"/>
    <x v="0"/>
    <x v="9"/>
    <x v="1"/>
    <n v="3.6"/>
    <x v="1"/>
    <x v="1"/>
    <x v="1"/>
    <x v="1"/>
    <n v="41"/>
    <x v="2"/>
    <x v="6"/>
  </r>
  <r>
    <n v="2091"/>
    <x v="47"/>
    <x v="0"/>
    <x v="20"/>
    <x v="0"/>
    <n v="71"/>
    <x v="2"/>
    <x v="1"/>
    <x v="11"/>
    <x v="0"/>
    <n v="3.4"/>
    <x v="1"/>
    <x v="1"/>
    <x v="1"/>
    <x v="1"/>
    <n v="21"/>
    <x v="5"/>
    <x v="5"/>
  </r>
  <r>
    <n v="2092"/>
    <x v="8"/>
    <x v="0"/>
    <x v="2"/>
    <x v="0"/>
    <n v="97"/>
    <x v="47"/>
    <x v="3"/>
    <x v="19"/>
    <x v="3"/>
    <n v="3"/>
    <x v="1"/>
    <x v="2"/>
    <x v="1"/>
    <x v="1"/>
    <n v="24"/>
    <x v="4"/>
    <x v="3"/>
  </r>
  <r>
    <n v="2093"/>
    <x v="32"/>
    <x v="0"/>
    <x v="3"/>
    <x v="1"/>
    <n v="45"/>
    <x v="46"/>
    <x v="2"/>
    <x v="5"/>
    <x v="3"/>
    <n v="2.6"/>
    <x v="1"/>
    <x v="2"/>
    <x v="1"/>
    <x v="1"/>
    <n v="27"/>
    <x v="4"/>
    <x v="1"/>
  </r>
  <r>
    <n v="2094"/>
    <x v="3"/>
    <x v="0"/>
    <x v="10"/>
    <x v="0"/>
    <n v="91"/>
    <x v="47"/>
    <x v="2"/>
    <x v="1"/>
    <x v="1"/>
    <n v="4.2"/>
    <x v="1"/>
    <x v="5"/>
    <x v="1"/>
    <x v="1"/>
    <n v="4"/>
    <x v="5"/>
    <x v="2"/>
  </r>
  <r>
    <n v="2095"/>
    <x v="10"/>
    <x v="0"/>
    <x v="20"/>
    <x v="0"/>
    <n v="25"/>
    <x v="36"/>
    <x v="2"/>
    <x v="21"/>
    <x v="1"/>
    <n v="3.4"/>
    <x v="1"/>
    <x v="3"/>
    <x v="1"/>
    <x v="1"/>
    <n v="19"/>
    <x v="0"/>
    <x v="2"/>
  </r>
  <r>
    <n v="2096"/>
    <x v="24"/>
    <x v="0"/>
    <x v="15"/>
    <x v="0"/>
    <n v="63"/>
    <x v="35"/>
    <x v="2"/>
    <x v="0"/>
    <x v="3"/>
    <n v="4"/>
    <x v="1"/>
    <x v="5"/>
    <x v="1"/>
    <x v="1"/>
    <n v="1"/>
    <x v="4"/>
    <x v="0"/>
  </r>
  <r>
    <n v="2097"/>
    <x v="3"/>
    <x v="0"/>
    <x v="10"/>
    <x v="0"/>
    <n v="52"/>
    <x v="17"/>
    <x v="0"/>
    <x v="24"/>
    <x v="2"/>
    <n v="4.7"/>
    <x v="1"/>
    <x v="1"/>
    <x v="1"/>
    <x v="1"/>
    <n v="27"/>
    <x v="5"/>
    <x v="2"/>
  </r>
  <r>
    <n v="2098"/>
    <x v="23"/>
    <x v="0"/>
    <x v="4"/>
    <x v="1"/>
    <n v="43"/>
    <x v="44"/>
    <x v="1"/>
    <x v="17"/>
    <x v="0"/>
    <n v="3.9"/>
    <x v="1"/>
    <x v="2"/>
    <x v="1"/>
    <x v="1"/>
    <n v="5"/>
    <x v="2"/>
    <x v="1"/>
  </r>
  <r>
    <n v="2099"/>
    <x v="34"/>
    <x v="0"/>
    <x v="17"/>
    <x v="0"/>
    <n v="28"/>
    <x v="7"/>
    <x v="2"/>
    <x v="3"/>
    <x v="2"/>
    <n v="3.3"/>
    <x v="1"/>
    <x v="4"/>
    <x v="1"/>
    <x v="1"/>
    <n v="20"/>
    <x v="0"/>
    <x v="3"/>
  </r>
  <r>
    <n v="2100"/>
    <x v="18"/>
    <x v="0"/>
    <x v="17"/>
    <x v="0"/>
    <n v="78"/>
    <x v="19"/>
    <x v="0"/>
    <x v="14"/>
    <x v="2"/>
    <n v="2.9"/>
    <x v="1"/>
    <x v="0"/>
    <x v="1"/>
    <x v="1"/>
    <n v="50"/>
    <x v="3"/>
    <x v="2"/>
  </r>
  <r>
    <n v="2101"/>
    <x v="33"/>
    <x v="0"/>
    <x v="1"/>
    <x v="0"/>
    <n v="31"/>
    <x v="49"/>
    <x v="2"/>
    <x v="5"/>
    <x v="1"/>
    <n v="4.4000000000000004"/>
    <x v="1"/>
    <x v="1"/>
    <x v="1"/>
    <x v="1"/>
    <n v="36"/>
    <x v="1"/>
    <x v="0"/>
  </r>
  <r>
    <n v="2102"/>
    <x v="34"/>
    <x v="0"/>
    <x v="5"/>
    <x v="0"/>
    <n v="23"/>
    <x v="4"/>
    <x v="2"/>
    <x v="24"/>
    <x v="0"/>
    <n v="3.6"/>
    <x v="1"/>
    <x v="2"/>
    <x v="1"/>
    <x v="1"/>
    <n v="12"/>
    <x v="4"/>
    <x v="4"/>
  </r>
  <r>
    <n v="2103"/>
    <x v="51"/>
    <x v="0"/>
    <x v="19"/>
    <x v="3"/>
    <n v="25"/>
    <x v="37"/>
    <x v="2"/>
    <x v="18"/>
    <x v="1"/>
    <n v="4.5"/>
    <x v="1"/>
    <x v="5"/>
    <x v="1"/>
    <x v="1"/>
    <n v="23"/>
    <x v="1"/>
    <x v="5"/>
  </r>
  <r>
    <n v="2104"/>
    <x v="11"/>
    <x v="0"/>
    <x v="13"/>
    <x v="0"/>
    <n v="86"/>
    <x v="27"/>
    <x v="1"/>
    <x v="16"/>
    <x v="2"/>
    <n v="3.7"/>
    <x v="1"/>
    <x v="5"/>
    <x v="1"/>
    <x v="1"/>
    <n v="21"/>
    <x v="0"/>
    <x v="1"/>
  </r>
  <r>
    <n v="2105"/>
    <x v="10"/>
    <x v="0"/>
    <x v="9"/>
    <x v="1"/>
    <n v="88"/>
    <x v="35"/>
    <x v="2"/>
    <x v="9"/>
    <x v="1"/>
    <n v="2.8"/>
    <x v="1"/>
    <x v="1"/>
    <x v="1"/>
    <x v="1"/>
    <n v="47"/>
    <x v="0"/>
    <x v="1"/>
  </r>
  <r>
    <n v="2106"/>
    <x v="13"/>
    <x v="0"/>
    <x v="24"/>
    <x v="3"/>
    <n v="35"/>
    <x v="36"/>
    <x v="2"/>
    <x v="5"/>
    <x v="1"/>
    <n v="4.5"/>
    <x v="1"/>
    <x v="1"/>
    <x v="1"/>
    <x v="1"/>
    <n v="38"/>
    <x v="0"/>
    <x v="4"/>
  </r>
  <r>
    <n v="2107"/>
    <x v="52"/>
    <x v="0"/>
    <x v="16"/>
    <x v="3"/>
    <n v="34"/>
    <x v="34"/>
    <x v="2"/>
    <x v="0"/>
    <x v="3"/>
    <n v="4.4000000000000004"/>
    <x v="1"/>
    <x v="3"/>
    <x v="1"/>
    <x v="1"/>
    <n v="40"/>
    <x v="2"/>
    <x v="6"/>
  </r>
  <r>
    <n v="2108"/>
    <x v="5"/>
    <x v="0"/>
    <x v="13"/>
    <x v="0"/>
    <n v="75"/>
    <x v="12"/>
    <x v="2"/>
    <x v="13"/>
    <x v="0"/>
    <n v="3.3"/>
    <x v="1"/>
    <x v="3"/>
    <x v="1"/>
    <x v="1"/>
    <n v="35"/>
    <x v="3"/>
    <x v="3"/>
  </r>
  <r>
    <n v="2109"/>
    <x v="22"/>
    <x v="0"/>
    <x v="15"/>
    <x v="0"/>
    <n v="46"/>
    <x v="25"/>
    <x v="3"/>
    <x v="19"/>
    <x v="0"/>
    <n v="4.2"/>
    <x v="1"/>
    <x v="0"/>
    <x v="1"/>
    <x v="1"/>
    <n v="4"/>
    <x v="2"/>
    <x v="3"/>
  </r>
  <r>
    <n v="2110"/>
    <x v="35"/>
    <x v="0"/>
    <x v="16"/>
    <x v="3"/>
    <n v="31"/>
    <x v="18"/>
    <x v="0"/>
    <x v="15"/>
    <x v="3"/>
    <n v="2.7"/>
    <x v="1"/>
    <x v="1"/>
    <x v="1"/>
    <x v="1"/>
    <n v="28"/>
    <x v="0"/>
    <x v="6"/>
  </r>
  <r>
    <n v="2111"/>
    <x v="16"/>
    <x v="0"/>
    <x v="20"/>
    <x v="0"/>
    <n v="93"/>
    <x v="6"/>
    <x v="0"/>
    <x v="17"/>
    <x v="1"/>
    <n v="3.9"/>
    <x v="1"/>
    <x v="5"/>
    <x v="1"/>
    <x v="1"/>
    <n v="36"/>
    <x v="5"/>
    <x v="6"/>
  </r>
  <r>
    <n v="2112"/>
    <x v="38"/>
    <x v="0"/>
    <x v="12"/>
    <x v="3"/>
    <n v="85"/>
    <x v="9"/>
    <x v="3"/>
    <x v="6"/>
    <x v="1"/>
    <n v="2.6"/>
    <x v="1"/>
    <x v="1"/>
    <x v="1"/>
    <x v="1"/>
    <n v="15"/>
    <x v="4"/>
    <x v="2"/>
  </r>
  <r>
    <n v="2113"/>
    <x v="49"/>
    <x v="0"/>
    <x v="22"/>
    <x v="3"/>
    <n v="68"/>
    <x v="30"/>
    <x v="2"/>
    <x v="12"/>
    <x v="3"/>
    <n v="4.5"/>
    <x v="1"/>
    <x v="4"/>
    <x v="1"/>
    <x v="1"/>
    <n v="7"/>
    <x v="1"/>
    <x v="0"/>
  </r>
  <r>
    <n v="2114"/>
    <x v="6"/>
    <x v="0"/>
    <x v="10"/>
    <x v="0"/>
    <n v="40"/>
    <x v="41"/>
    <x v="2"/>
    <x v="18"/>
    <x v="1"/>
    <n v="2.7"/>
    <x v="1"/>
    <x v="5"/>
    <x v="1"/>
    <x v="1"/>
    <n v="29"/>
    <x v="3"/>
    <x v="6"/>
  </r>
  <r>
    <n v="2115"/>
    <x v="43"/>
    <x v="0"/>
    <x v="5"/>
    <x v="0"/>
    <n v="51"/>
    <x v="34"/>
    <x v="2"/>
    <x v="23"/>
    <x v="0"/>
    <n v="2.9"/>
    <x v="1"/>
    <x v="3"/>
    <x v="1"/>
    <x v="1"/>
    <n v="12"/>
    <x v="5"/>
    <x v="2"/>
  </r>
  <r>
    <n v="2116"/>
    <x v="42"/>
    <x v="0"/>
    <x v="18"/>
    <x v="3"/>
    <n v="85"/>
    <x v="3"/>
    <x v="2"/>
    <x v="10"/>
    <x v="0"/>
    <n v="3.4"/>
    <x v="1"/>
    <x v="5"/>
    <x v="1"/>
    <x v="1"/>
    <n v="16"/>
    <x v="4"/>
    <x v="4"/>
  </r>
  <r>
    <n v="2117"/>
    <x v="29"/>
    <x v="0"/>
    <x v="14"/>
    <x v="2"/>
    <n v="23"/>
    <x v="23"/>
    <x v="2"/>
    <x v="11"/>
    <x v="2"/>
    <n v="2.9"/>
    <x v="1"/>
    <x v="0"/>
    <x v="1"/>
    <x v="1"/>
    <n v="50"/>
    <x v="5"/>
    <x v="4"/>
  </r>
  <r>
    <n v="2118"/>
    <x v="7"/>
    <x v="0"/>
    <x v="10"/>
    <x v="0"/>
    <n v="28"/>
    <x v="24"/>
    <x v="0"/>
    <x v="18"/>
    <x v="2"/>
    <n v="3.8"/>
    <x v="1"/>
    <x v="1"/>
    <x v="1"/>
    <x v="1"/>
    <n v="11"/>
    <x v="5"/>
    <x v="2"/>
  </r>
  <r>
    <n v="2119"/>
    <x v="52"/>
    <x v="0"/>
    <x v="20"/>
    <x v="0"/>
    <n v="44"/>
    <x v="42"/>
    <x v="2"/>
    <x v="8"/>
    <x v="3"/>
    <n v="4.2"/>
    <x v="1"/>
    <x v="4"/>
    <x v="1"/>
    <x v="1"/>
    <n v="28"/>
    <x v="5"/>
    <x v="3"/>
  </r>
  <r>
    <n v="2120"/>
    <x v="44"/>
    <x v="0"/>
    <x v="16"/>
    <x v="3"/>
    <n v="57"/>
    <x v="43"/>
    <x v="2"/>
    <x v="21"/>
    <x v="1"/>
    <n v="3.5"/>
    <x v="1"/>
    <x v="5"/>
    <x v="1"/>
    <x v="1"/>
    <n v="36"/>
    <x v="0"/>
    <x v="4"/>
  </r>
  <r>
    <n v="2121"/>
    <x v="10"/>
    <x v="0"/>
    <x v="18"/>
    <x v="3"/>
    <n v="98"/>
    <x v="9"/>
    <x v="1"/>
    <x v="16"/>
    <x v="3"/>
    <n v="3.1"/>
    <x v="1"/>
    <x v="2"/>
    <x v="1"/>
    <x v="1"/>
    <n v="38"/>
    <x v="3"/>
    <x v="3"/>
  </r>
  <r>
    <n v="2122"/>
    <x v="49"/>
    <x v="0"/>
    <x v="21"/>
    <x v="3"/>
    <n v="68"/>
    <x v="29"/>
    <x v="2"/>
    <x v="8"/>
    <x v="0"/>
    <n v="3.5"/>
    <x v="1"/>
    <x v="4"/>
    <x v="1"/>
    <x v="1"/>
    <n v="32"/>
    <x v="4"/>
    <x v="5"/>
  </r>
  <r>
    <n v="2123"/>
    <x v="45"/>
    <x v="0"/>
    <x v="14"/>
    <x v="2"/>
    <n v="36"/>
    <x v="41"/>
    <x v="0"/>
    <x v="11"/>
    <x v="3"/>
    <n v="4"/>
    <x v="1"/>
    <x v="0"/>
    <x v="1"/>
    <x v="1"/>
    <n v="42"/>
    <x v="5"/>
    <x v="1"/>
  </r>
  <r>
    <n v="2124"/>
    <x v="22"/>
    <x v="0"/>
    <x v="7"/>
    <x v="2"/>
    <n v="71"/>
    <x v="43"/>
    <x v="0"/>
    <x v="17"/>
    <x v="1"/>
    <n v="3.7"/>
    <x v="1"/>
    <x v="0"/>
    <x v="1"/>
    <x v="1"/>
    <n v="22"/>
    <x v="5"/>
    <x v="4"/>
  </r>
  <r>
    <n v="2125"/>
    <x v="36"/>
    <x v="0"/>
    <x v="11"/>
    <x v="0"/>
    <n v="60"/>
    <x v="3"/>
    <x v="2"/>
    <x v="11"/>
    <x v="3"/>
    <n v="4.2"/>
    <x v="1"/>
    <x v="2"/>
    <x v="1"/>
    <x v="1"/>
    <n v="22"/>
    <x v="0"/>
    <x v="3"/>
  </r>
  <r>
    <n v="2126"/>
    <x v="9"/>
    <x v="0"/>
    <x v="7"/>
    <x v="2"/>
    <n v="87"/>
    <x v="13"/>
    <x v="2"/>
    <x v="19"/>
    <x v="3"/>
    <n v="4.8"/>
    <x v="1"/>
    <x v="5"/>
    <x v="1"/>
    <x v="1"/>
    <n v="31"/>
    <x v="3"/>
    <x v="3"/>
  </r>
  <r>
    <n v="2127"/>
    <x v="6"/>
    <x v="0"/>
    <x v="9"/>
    <x v="1"/>
    <n v="38"/>
    <x v="15"/>
    <x v="3"/>
    <x v="23"/>
    <x v="0"/>
    <n v="4.0999999999999996"/>
    <x v="1"/>
    <x v="0"/>
    <x v="1"/>
    <x v="1"/>
    <n v="28"/>
    <x v="2"/>
    <x v="5"/>
  </r>
  <r>
    <n v="2128"/>
    <x v="27"/>
    <x v="0"/>
    <x v="23"/>
    <x v="1"/>
    <n v="45"/>
    <x v="17"/>
    <x v="2"/>
    <x v="21"/>
    <x v="1"/>
    <n v="4.5"/>
    <x v="1"/>
    <x v="4"/>
    <x v="1"/>
    <x v="1"/>
    <n v="40"/>
    <x v="5"/>
    <x v="1"/>
  </r>
  <r>
    <n v="2129"/>
    <x v="46"/>
    <x v="0"/>
    <x v="7"/>
    <x v="2"/>
    <n v="47"/>
    <x v="35"/>
    <x v="0"/>
    <x v="17"/>
    <x v="3"/>
    <n v="2.7"/>
    <x v="1"/>
    <x v="4"/>
    <x v="1"/>
    <x v="1"/>
    <n v="21"/>
    <x v="3"/>
    <x v="1"/>
  </r>
  <r>
    <n v="2130"/>
    <x v="37"/>
    <x v="0"/>
    <x v="11"/>
    <x v="0"/>
    <n v="57"/>
    <x v="46"/>
    <x v="0"/>
    <x v="20"/>
    <x v="3"/>
    <n v="2.8"/>
    <x v="1"/>
    <x v="5"/>
    <x v="1"/>
    <x v="1"/>
    <n v="12"/>
    <x v="3"/>
    <x v="6"/>
  </r>
  <r>
    <n v="2131"/>
    <x v="15"/>
    <x v="0"/>
    <x v="21"/>
    <x v="3"/>
    <n v="68"/>
    <x v="28"/>
    <x v="0"/>
    <x v="10"/>
    <x v="2"/>
    <n v="3.7"/>
    <x v="1"/>
    <x v="1"/>
    <x v="1"/>
    <x v="1"/>
    <n v="33"/>
    <x v="2"/>
    <x v="2"/>
  </r>
  <r>
    <n v="2132"/>
    <x v="1"/>
    <x v="0"/>
    <x v="6"/>
    <x v="0"/>
    <n v="52"/>
    <x v="6"/>
    <x v="2"/>
    <x v="16"/>
    <x v="3"/>
    <n v="3.6"/>
    <x v="1"/>
    <x v="0"/>
    <x v="1"/>
    <x v="1"/>
    <n v="9"/>
    <x v="4"/>
    <x v="0"/>
  </r>
  <r>
    <n v="2133"/>
    <x v="15"/>
    <x v="0"/>
    <x v="11"/>
    <x v="0"/>
    <n v="87"/>
    <x v="34"/>
    <x v="2"/>
    <x v="23"/>
    <x v="3"/>
    <n v="4.7"/>
    <x v="1"/>
    <x v="4"/>
    <x v="1"/>
    <x v="1"/>
    <n v="15"/>
    <x v="5"/>
    <x v="1"/>
  </r>
  <r>
    <n v="2134"/>
    <x v="3"/>
    <x v="0"/>
    <x v="19"/>
    <x v="3"/>
    <n v="34"/>
    <x v="1"/>
    <x v="2"/>
    <x v="8"/>
    <x v="2"/>
    <n v="3.8"/>
    <x v="1"/>
    <x v="3"/>
    <x v="1"/>
    <x v="1"/>
    <n v="13"/>
    <x v="4"/>
    <x v="2"/>
  </r>
  <r>
    <n v="2135"/>
    <x v="0"/>
    <x v="0"/>
    <x v="3"/>
    <x v="1"/>
    <n v="41"/>
    <x v="41"/>
    <x v="3"/>
    <x v="1"/>
    <x v="0"/>
    <n v="2.9"/>
    <x v="1"/>
    <x v="3"/>
    <x v="1"/>
    <x v="1"/>
    <n v="35"/>
    <x v="2"/>
    <x v="0"/>
  </r>
  <r>
    <n v="2136"/>
    <x v="50"/>
    <x v="0"/>
    <x v="12"/>
    <x v="3"/>
    <n v="94"/>
    <x v="18"/>
    <x v="1"/>
    <x v="22"/>
    <x v="0"/>
    <n v="4.5999999999999996"/>
    <x v="1"/>
    <x v="2"/>
    <x v="1"/>
    <x v="1"/>
    <n v="1"/>
    <x v="5"/>
    <x v="6"/>
  </r>
  <r>
    <n v="2137"/>
    <x v="36"/>
    <x v="0"/>
    <x v="12"/>
    <x v="3"/>
    <n v="93"/>
    <x v="14"/>
    <x v="2"/>
    <x v="16"/>
    <x v="2"/>
    <n v="2.8"/>
    <x v="1"/>
    <x v="3"/>
    <x v="1"/>
    <x v="1"/>
    <n v="25"/>
    <x v="4"/>
    <x v="0"/>
  </r>
  <r>
    <n v="2138"/>
    <x v="7"/>
    <x v="0"/>
    <x v="20"/>
    <x v="0"/>
    <n v="51"/>
    <x v="27"/>
    <x v="3"/>
    <x v="7"/>
    <x v="0"/>
    <n v="4.5999999999999996"/>
    <x v="1"/>
    <x v="4"/>
    <x v="1"/>
    <x v="1"/>
    <n v="20"/>
    <x v="2"/>
    <x v="6"/>
  </r>
  <r>
    <n v="2139"/>
    <x v="29"/>
    <x v="0"/>
    <x v="1"/>
    <x v="0"/>
    <n v="42"/>
    <x v="16"/>
    <x v="2"/>
    <x v="11"/>
    <x v="3"/>
    <n v="2.8"/>
    <x v="1"/>
    <x v="2"/>
    <x v="1"/>
    <x v="1"/>
    <n v="36"/>
    <x v="0"/>
    <x v="3"/>
  </r>
  <r>
    <n v="2140"/>
    <x v="37"/>
    <x v="0"/>
    <x v="23"/>
    <x v="1"/>
    <n v="95"/>
    <x v="14"/>
    <x v="2"/>
    <x v="16"/>
    <x v="0"/>
    <n v="3"/>
    <x v="1"/>
    <x v="1"/>
    <x v="1"/>
    <x v="1"/>
    <n v="33"/>
    <x v="1"/>
    <x v="1"/>
  </r>
  <r>
    <n v="2141"/>
    <x v="10"/>
    <x v="0"/>
    <x v="8"/>
    <x v="3"/>
    <n v="90"/>
    <x v="35"/>
    <x v="2"/>
    <x v="18"/>
    <x v="3"/>
    <n v="3.7"/>
    <x v="1"/>
    <x v="3"/>
    <x v="1"/>
    <x v="1"/>
    <n v="36"/>
    <x v="1"/>
    <x v="0"/>
  </r>
  <r>
    <n v="2142"/>
    <x v="41"/>
    <x v="0"/>
    <x v="10"/>
    <x v="0"/>
    <n v="98"/>
    <x v="0"/>
    <x v="2"/>
    <x v="15"/>
    <x v="0"/>
    <n v="4.0999999999999996"/>
    <x v="1"/>
    <x v="4"/>
    <x v="1"/>
    <x v="1"/>
    <n v="32"/>
    <x v="3"/>
    <x v="2"/>
  </r>
  <r>
    <n v="2143"/>
    <x v="36"/>
    <x v="0"/>
    <x v="19"/>
    <x v="3"/>
    <n v="39"/>
    <x v="25"/>
    <x v="2"/>
    <x v="1"/>
    <x v="0"/>
    <n v="4.3"/>
    <x v="1"/>
    <x v="2"/>
    <x v="1"/>
    <x v="1"/>
    <n v="21"/>
    <x v="0"/>
    <x v="3"/>
  </r>
  <r>
    <n v="2144"/>
    <x v="10"/>
    <x v="0"/>
    <x v="3"/>
    <x v="1"/>
    <n v="66"/>
    <x v="10"/>
    <x v="0"/>
    <x v="16"/>
    <x v="3"/>
    <n v="3.8"/>
    <x v="1"/>
    <x v="2"/>
    <x v="1"/>
    <x v="1"/>
    <n v="48"/>
    <x v="0"/>
    <x v="4"/>
  </r>
  <r>
    <n v="2145"/>
    <x v="36"/>
    <x v="0"/>
    <x v="9"/>
    <x v="1"/>
    <n v="23"/>
    <x v="33"/>
    <x v="0"/>
    <x v="20"/>
    <x v="0"/>
    <n v="3.7"/>
    <x v="1"/>
    <x v="1"/>
    <x v="1"/>
    <x v="1"/>
    <n v="25"/>
    <x v="3"/>
    <x v="3"/>
  </r>
  <r>
    <n v="2146"/>
    <x v="21"/>
    <x v="0"/>
    <x v="11"/>
    <x v="0"/>
    <n v="73"/>
    <x v="39"/>
    <x v="1"/>
    <x v="3"/>
    <x v="0"/>
    <n v="4.8"/>
    <x v="1"/>
    <x v="3"/>
    <x v="1"/>
    <x v="1"/>
    <n v="32"/>
    <x v="3"/>
    <x v="2"/>
  </r>
  <r>
    <n v="2147"/>
    <x v="39"/>
    <x v="0"/>
    <x v="12"/>
    <x v="3"/>
    <n v="23"/>
    <x v="40"/>
    <x v="3"/>
    <x v="3"/>
    <x v="2"/>
    <n v="4.5999999999999996"/>
    <x v="1"/>
    <x v="3"/>
    <x v="1"/>
    <x v="1"/>
    <n v="45"/>
    <x v="3"/>
    <x v="6"/>
  </r>
  <r>
    <n v="2148"/>
    <x v="36"/>
    <x v="0"/>
    <x v="11"/>
    <x v="0"/>
    <n v="43"/>
    <x v="9"/>
    <x v="1"/>
    <x v="4"/>
    <x v="3"/>
    <n v="4.8"/>
    <x v="1"/>
    <x v="3"/>
    <x v="1"/>
    <x v="1"/>
    <n v="4"/>
    <x v="1"/>
    <x v="0"/>
  </r>
  <r>
    <n v="2149"/>
    <x v="1"/>
    <x v="0"/>
    <x v="17"/>
    <x v="0"/>
    <n v="45"/>
    <x v="43"/>
    <x v="3"/>
    <x v="2"/>
    <x v="0"/>
    <n v="4.5999999999999996"/>
    <x v="1"/>
    <x v="4"/>
    <x v="1"/>
    <x v="1"/>
    <n v="19"/>
    <x v="3"/>
    <x v="4"/>
  </r>
  <r>
    <n v="2150"/>
    <x v="21"/>
    <x v="0"/>
    <x v="3"/>
    <x v="1"/>
    <n v="21"/>
    <x v="11"/>
    <x v="0"/>
    <x v="20"/>
    <x v="0"/>
    <n v="4"/>
    <x v="1"/>
    <x v="3"/>
    <x v="1"/>
    <x v="1"/>
    <n v="1"/>
    <x v="4"/>
    <x v="1"/>
  </r>
  <r>
    <n v="2151"/>
    <x v="9"/>
    <x v="0"/>
    <x v="5"/>
    <x v="0"/>
    <n v="40"/>
    <x v="26"/>
    <x v="2"/>
    <x v="20"/>
    <x v="1"/>
    <n v="2.6"/>
    <x v="1"/>
    <x v="4"/>
    <x v="1"/>
    <x v="1"/>
    <n v="12"/>
    <x v="1"/>
    <x v="1"/>
  </r>
  <r>
    <n v="2152"/>
    <x v="27"/>
    <x v="0"/>
    <x v="2"/>
    <x v="0"/>
    <n v="58"/>
    <x v="34"/>
    <x v="0"/>
    <x v="18"/>
    <x v="3"/>
    <n v="2.6"/>
    <x v="1"/>
    <x v="4"/>
    <x v="1"/>
    <x v="1"/>
    <n v="18"/>
    <x v="0"/>
    <x v="5"/>
  </r>
  <r>
    <n v="2153"/>
    <x v="21"/>
    <x v="0"/>
    <x v="6"/>
    <x v="0"/>
    <n v="48"/>
    <x v="32"/>
    <x v="0"/>
    <x v="23"/>
    <x v="2"/>
    <n v="4.5"/>
    <x v="1"/>
    <x v="2"/>
    <x v="1"/>
    <x v="1"/>
    <n v="43"/>
    <x v="4"/>
    <x v="4"/>
  </r>
  <r>
    <n v="2154"/>
    <x v="25"/>
    <x v="0"/>
    <x v="5"/>
    <x v="0"/>
    <n v="94"/>
    <x v="0"/>
    <x v="2"/>
    <x v="10"/>
    <x v="3"/>
    <n v="4.2"/>
    <x v="1"/>
    <x v="1"/>
    <x v="1"/>
    <x v="1"/>
    <n v="31"/>
    <x v="3"/>
    <x v="2"/>
  </r>
  <r>
    <n v="2155"/>
    <x v="5"/>
    <x v="0"/>
    <x v="18"/>
    <x v="3"/>
    <n v="74"/>
    <x v="5"/>
    <x v="2"/>
    <x v="10"/>
    <x v="1"/>
    <n v="3.4"/>
    <x v="1"/>
    <x v="5"/>
    <x v="1"/>
    <x v="1"/>
    <n v="33"/>
    <x v="1"/>
    <x v="6"/>
  </r>
  <r>
    <n v="2156"/>
    <x v="45"/>
    <x v="0"/>
    <x v="8"/>
    <x v="3"/>
    <n v="51"/>
    <x v="11"/>
    <x v="0"/>
    <x v="22"/>
    <x v="3"/>
    <n v="3.7"/>
    <x v="1"/>
    <x v="5"/>
    <x v="1"/>
    <x v="1"/>
    <n v="46"/>
    <x v="3"/>
    <x v="5"/>
  </r>
  <r>
    <n v="2157"/>
    <x v="21"/>
    <x v="0"/>
    <x v="11"/>
    <x v="0"/>
    <n v="83"/>
    <x v="9"/>
    <x v="2"/>
    <x v="1"/>
    <x v="0"/>
    <n v="3.6"/>
    <x v="1"/>
    <x v="2"/>
    <x v="1"/>
    <x v="1"/>
    <n v="41"/>
    <x v="5"/>
    <x v="4"/>
  </r>
  <r>
    <n v="2158"/>
    <x v="38"/>
    <x v="0"/>
    <x v="8"/>
    <x v="3"/>
    <n v="68"/>
    <x v="16"/>
    <x v="0"/>
    <x v="2"/>
    <x v="0"/>
    <n v="4"/>
    <x v="1"/>
    <x v="2"/>
    <x v="1"/>
    <x v="1"/>
    <n v="41"/>
    <x v="0"/>
    <x v="0"/>
  </r>
  <r>
    <n v="2159"/>
    <x v="1"/>
    <x v="0"/>
    <x v="24"/>
    <x v="3"/>
    <n v="84"/>
    <x v="2"/>
    <x v="3"/>
    <x v="8"/>
    <x v="1"/>
    <n v="4.5999999999999996"/>
    <x v="1"/>
    <x v="3"/>
    <x v="1"/>
    <x v="1"/>
    <n v="9"/>
    <x v="4"/>
    <x v="0"/>
  </r>
  <r>
    <n v="2160"/>
    <x v="20"/>
    <x v="0"/>
    <x v="5"/>
    <x v="0"/>
    <n v="58"/>
    <x v="7"/>
    <x v="2"/>
    <x v="15"/>
    <x v="3"/>
    <n v="3"/>
    <x v="1"/>
    <x v="1"/>
    <x v="1"/>
    <x v="1"/>
    <n v="34"/>
    <x v="1"/>
    <x v="2"/>
  </r>
  <r>
    <n v="2161"/>
    <x v="4"/>
    <x v="0"/>
    <x v="0"/>
    <x v="0"/>
    <n v="92"/>
    <x v="8"/>
    <x v="0"/>
    <x v="4"/>
    <x v="0"/>
    <n v="3.3"/>
    <x v="1"/>
    <x v="0"/>
    <x v="1"/>
    <x v="1"/>
    <n v="21"/>
    <x v="3"/>
    <x v="2"/>
  </r>
  <r>
    <n v="2162"/>
    <x v="51"/>
    <x v="0"/>
    <x v="10"/>
    <x v="0"/>
    <n v="69"/>
    <x v="47"/>
    <x v="1"/>
    <x v="15"/>
    <x v="2"/>
    <n v="3.8"/>
    <x v="1"/>
    <x v="0"/>
    <x v="1"/>
    <x v="1"/>
    <n v="5"/>
    <x v="5"/>
    <x v="0"/>
  </r>
  <r>
    <n v="2163"/>
    <x v="52"/>
    <x v="0"/>
    <x v="6"/>
    <x v="0"/>
    <n v="48"/>
    <x v="4"/>
    <x v="1"/>
    <x v="13"/>
    <x v="2"/>
    <n v="2.7"/>
    <x v="1"/>
    <x v="1"/>
    <x v="1"/>
    <x v="1"/>
    <n v="32"/>
    <x v="3"/>
    <x v="1"/>
  </r>
  <r>
    <n v="2164"/>
    <x v="16"/>
    <x v="0"/>
    <x v="9"/>
    <x v="1"/>
    <n v="60"/>
    <x v="14"/>
    <x v="0"/>
    <x v="0"/>
    <x v="1"/>
    <n v="4.5"/>
    <x v="1"/>
    <x v="0"/>
    <x v="1"/>
    <x v="1"/>
    <n v="44"/>
    <x v="4"/>
    <x v="5"/>
  </r>
  <r>
    <n v="2165"/>
    <x v="32"/>
    <x v="0"/>
    <x v="3"/>
    <x v="1"/>
    <n v="20"/>
    <x v="44"/>
    <x v="1"/>
    <x v="8"/>
    <x v="0"/>
    <n v="4.8"/>
    <x v="1"/>
    <x v="2"/>
    <x v="1"/>
    <x v="1"/>
    <n v="46"/>
    <x v="3"/>
    <x v="4"/>
  </r>
  <r>
    <n v="2166"/>
    <x v="26"/>
    <x v="0"/>
    <x v="13"/>
    <x v="0"/>
    <n v="55"/>
    <x v="37"/>
    <x v="2"/>
    <x v="2"/>
    <x v="2"/>
    <n v="4.2"/>
    <x v="1"/>
    <x v="0"/>
    <x v="1"/>
    <x v="1"/>
    <n v="42"/>
    <x v="2"/>
    <x v="6"/>
  </r>
  <r>
    <n v="2167"/>
    <x v="18"/>
    <x v="0"/>
    <x v="14"/>
    <x v="2"/>
    <n v="88"/>
    <x v="32"/>
    <x v="1"/>
    <x v="7"/>
    <x v="1"/>
    <n v="3.5"/>
    <x v="1"/>
    <x v="0"/>
    <x v="1"/>
    <x v="1"/>
    <n v="50"/>
    <x v="2"/>
    <x v="4"/>
  </r>
  <r>
    <n v="2168"/>
    <x v="11"/>
    <x v="0"/>
    <x v="11"/>
    <x v="0"/>
    <n v="48"/>
    <x v="31"/>
    <x v="0"/>
    <x v="14"/>
    <x v="0"/>
    <n v="4.9000000000000004"/>
    <x v="1"/>
    <x v="3"/>
    <x v="1"/>
    <x v="1"/>
    <n v="33"/>
    <x v="0"/>
    <x v="0"/>
  </r>
  <r>
    <n v="2169"/>
    <x v="51"/>
    <x v="0"/>
    <x v="8"/>
    <x v="3"/>
    <n v="74"/>
    <x v="39"/>
    <x v="2"/>
    <x v="19"/>
    <x v="1"/>
    <n v="4.0999999999999996"/>
    <x v="1"/>
    <x v="2"/>
    <x v="1"/>
    <x v="1"/>
    <n v="32"/>
    <x v="1"/>
    <x v="3"/>
  </r>
  <r>
    <n v="2170"/>
    <x v="18"/>
    <x v="0"/>
    <x v="7"/>
    <x v="2"/>
    <n v="42"/>
    <x v="20"/>
    <x v="2"/>
    <x v="18"/>
    <x v="3"/>
    <n v="2.9"/>
    <x v="1"/>
    <x v="2"/>
    <x v="1"/>
    <x v="1"/>
    <n v="32"/>
    <x v="4"/>
    <x v="4"/>
  </r>
  <r>
    <n v="2171"/>
    <x v="37"/>
    <x v="0"/>
    <x v="1"/>
    <x v="0"/>
    <n v="32"/>
    <x v="36"/>
    <x v="2"/>
    <x v="2"/>
    <x v="3"/>
    <n v="4"/>
    <x v="1"/>
    <x v="2"/>
    <x v="1"/>
    <x v="1"/>
    <n v="37"/>
    <x v="0"/>
    <x v="6"/>
  </r>
  <r>
    <n v="2172"/>
    <x v="31"/>
    <x v="0"/>
    <x v="6"/>
    <x v="0"/>
    <n v="98"/>
    <x v="9"/>
    <x v="2"/>
    <x v="22"/>
    <x v="2"/>
    <n v="4.5999999999999996"/>
    <x v="1"/>
    <x v="5"/>
    <x v="1"/>
    <x v="1"/>
    <n v="9"/>
    <x v="1"/>
    <x v="0"/>
  </r>
  <r>
    <n v="2173"/>
    <x v="48"/>
    <x v="0"/>
    <x v="11"/>
    <x v="0"/>
    <n v="89"/>
    <x v="3"/>
    <x v="1"/>
    <x v="12"/>
    <x v="3"/>
    <n v="2.8"/>
    <x v="1"/>
    <x v="5"/>
    <x v="1"/>
    <x v="1"/>
    <n v="6"/>
    <x v="3"/>
    <x v="0"/>
  </r>
  <r>
    <n v="2174"/>
    <x v="51"/>
    <x v="0"/>
    <x v="24"/>
    <x v="3"/>
    <n v="97"/>
    <x v="12"/>
    <x v="1"/>
    <x v="17"/>
    <x v="2"/>
    <n v="5"/>
    <x v="1"/>
    <x v="4"/>
    <x v="1"/>
    <x v="1"/>
    <n v="36"/>
    <x v="0"/>
    <x v="3"/>
  </r>
  <r>
    <n v="2175"/>
    <x v="32"/>
    <x v="0"/>
    <x v="21"/>
    <x v="3"/>
    <n v="49"/>
    <x v="24"/>
    <x v="1"/>
    <x v="8"/>
    <x v="1"/>
    <n v="2.9"/>
    <x v="1"/>
    <x v="5"/>
    <x v="1"/>
    <x v="1"/>
    <n v="1"/>
    <x v="1"/>
    <x v="2"/>
  </r>
  <r>
    <n v="2176"/>
    <x v="33"/>
    <x v="0"/>
    <x v="10"/>
    <x v="0"/>
    <n v="50"/>
    <x v="43"/>
    <x v="2"/>
    <x v="5"/>
    <x v="1"/>
    <n v="3.3"/>
    <x v="1"/>
    <x v="1"/>
    <x v="1"/>
    <x v="1"/>
    <n v="48"/>
    <x v="2"/>
    <x v="0"/>
  </r>
  <r>
    <n v="2177"/>
    <x v="41"/>
    <x v="0"/>
    <x v="22"/>
    <x v="3"/>
    <n v="91"/>
    <x v="34"/>
    <x v="1"/>
    <x v="16"/>
    <x v="0"/>
    <n v="3.4"/>
    <x v="1"/>
    <x v="4"/>
    <x v="1"/>
    <x v="1"/>
    <n v="44"/>
    <x v="5"/>
    <x v="3"/>
  </r>
  <r>
    <n v="2178"/>
    <x v="41"/>
    <x v="0"/>
    <x v="24"/>
    <x v="3"/>
    <n v="93"/>
    <x v="6"/>
    <x v="3"/>
    <x v="14"/>
    <x v="0"/>
    <n v="3"/>
    <x v="1"/>
    <x v="0"/>
    <x v="1"/>
    <x v="1"/>
    <n v="9"/>
    <x v="3"/>
    <x v="4"/>
  </r>
  <r>
    <n v="2179"/>
    <x v="3"/>
    <x v="0"/>
    <x v="16"/>
    <x v="3"/>
    <n v="98"/>
    <x v="20"/>
    <x v="2"/>
    <x v="9"/>
    <x v="2"/>
    <n v="4.7"/>
    <x v="1"/>
    <x v="3"/>
    <x v="1"/>
    <x v="1"/>
    <n v="32"/>
    <x v="0"/>
    <x v="2"/>
  </r>
  <r>
    <n v="2180"/>
    <x v="34"/>
    <x v="0"/>
    <x v="20"/>
    <x v="0"/>
    <n v="82"/>
    <x v="12"/>
    <x v="0"/>
    <x v="12"/>
    <x v="3"/>
    <n v="2.9"/>
    <x v="1"/>
    <x v="2"/>
    <x v="1"/>
    <x v="1"/>
    <n v="14"/>
    <x v="3"/>
    <x v="5"/>
  </r>
  <r>
    <n v="2181"/>
    <x v="38"/>
    <x v="0"/>
    <x v="7"/>
    <x v="2"/>
    <n v="37"/>
    <x v="39"/>
    <x v="2"/>
    <x v="22"/>
    <x v="2"/>
    <n v="4.0999999999999996"/>
    <x v="1"/>
    <x v="5"/>
    <x v="1"/>
    <x v="1"/>
    <n v="43"/>
    <x v="1"/>
    <x v="3"/>
  </r>
  <r>
    <n v="2182"/>
    <x v="40"/>
    <x v="0"/>
    <x v="8"/>
    <x v="3"/>
    <n v="63"/>
    <x v="11"/>
    <x v="2"/>
    <x v="13"/>
    <x v="3"/>
    <n v="3.2"/>
    <x v="1"/>
    <x v="1"/>
    <x v="1"/>
    <x v="1"/>
    <n v="32"/>
    <x v="4"/>
    <x v="4"/>
  </r>
  <r>
    <n v="2183"/>
    <x v="32"/>
    <x v="0"/>
    <x v="0"/>
    <x v="0"/>
    <n v="99"/>
    <x v="35"/>
    <x v="2"/>
    <x v="1"/>
    <x v="0"/>
    <n v="2.7"/>
    <x v="1"/>
    <x v="5"/>
    <x v="1"/>
    <x v="1"/>
    <n v="26"/>
    <x v="0"/>
    <x v="4"/>
  </r>
  <r>
    <n v="2184"/>
    <x v="11"/>
    <x v="0"/>
    <x v="6"/>
    <x v="0"/>
    <n v="37"/>
    <x v="23"/>
    <x v="2"/>
    <x v="1"/>
    <x v="1"/>
    <n v="4.7"/>
    <x v="1"/>
    <x v="5"/>
    <x v="1"/>
    <x v="1"/>
    <n v="2"/>
    <x v="1"/>
    <x v="5"/>
  </r>
  <r>
    <n v="2185"/>
    <x v="21"/>
    <x v="0"/>
    <x v="9"/>
    <x v="1"/>
    <n v="34"/>
    <x v="22"/>
    <x v="1"/>
    <x v="9"/>
    <x v="1"/>
    <n v="3.2"/>
    <x v="1"/>
    <x v="1"/>
    <x v="1"/>
    <x v="1"/>
    <n v="16"/>
    <x v="3"/>
    <x v="6"/>
  </r>
  <r>
    <n v="2186"/>
    <x v="37"/>
    <x v="0"/>
    <x v="6"/>
    <x v="0"/>
    <n v="32"/>
    <x v="17"/>
    <x v="2"/>
    <x v="10"/>
    <x v="0"/>
    <n v="2.5"/>
    <x v="1"/>
    <x v="0"/>
    <x v="1"/>
    <x v="1"/>
    <n v="50"/>
    <x v="5"/>
    <x v="6"/>
  </r>
  <r>
    <n v="2187"/>
    <x v="0"/>
    <x v="0"/>
    <x v="3"/>
    <x v="1"/>
    <n v="23"/>
    <x v="35"/>
    <x v="3"/>
    <x v="11"/>
    <x v="0"/>
    <n v="4.3"/>
    <x v="1"/>
    <x v="2"/>
    <x v="1"/>
    <x v="1"/>
    <n v="6"/>
    <x v="3"/>
    <x v="6"/>
  </r>
  <r>
    <n v="2188"/>
    <x v="43"/>
    <x v="0"/>
    <x v="0"/>
    <x v="0"/>
    <n v="78"/>
    <x v="37"/>
    <x v="2"/>
    <x v="10"/>
    <x v="1"/>
    <n v="4.4000000000000004"/>
    <x v="1"/>
    <x v="1"/>
    <x v="1"/>
    <x v="1"/>
    <n v="20"/>
    <x v="3"/>
    <x v="2"/>
  </r>
  <r>
    <n v="2189"/>
    <x v="38"/>
    <x v="0"/>
    <x v="7"/>
    <x v="2"/>
    <n v="54"/>
    <x v="18"/>
    <x v="2"/>
    <x v="18"/>
    <x v="0"/>
    <n v="4.7"/>
    <x v="1"/>
    <x v="2"/>
    <x v="1"/>
    <x v="1"/>
    <n v="9"/>
    <x v="2"/>
    <x v="1"/>
  </r>
  <r>
    <n v="2190"/>
    <x v="21"/>
    <x v="0"/>
    <x v="0"/>
    <x v="0"/>
    <n v="94"/>
    <x v="48"/>
    <x v="3"/>
    <x v="18"/>
    <x v="3"/>
    <n v="4"/>
    <x v="1"/>
    <x v="0"/>
    <x v="1"/>
    <x v="1"/>
    <n v="47"/>
    <x v="2"/>
    <x v="4"/>
  </r>
  <r>
    <n v="2191"/>
    <x v="32"/>
    <x v="0"/>
    <x v="22"/>
    <x v="3"/>
    <n v="75"/>
    <x v="29"/>
    <x v="1"/>
    <x v="1"/>
    <x v="1"/>
    <n v="4.5999999999999996"/>
    <x v="1"/>
    <x v="0"/>
    <x v="1"/>
    <x v="1"/>
    <n v="33"/>
    <x v="2"/>
    <x v="2"/>
  </r>
  <r>
    <n v="2192"/>
    <x v="8"/>
    <x v="0"/>
    <x v="0"/>
    <x v="0"/>
    <n v="69"/>
    <x v="38"/>
    <x v="1"/>
    <x v="1"/>
    <x v="2"/>
    <n v="3.8"/>
    <x v="1"/>
    <x v="2"/>
    <x v="1"/>
    <x v="1"/>
    <n v="46"/>
    <x v="1"/>
    <x v="4"/>
  </r>
  <r>
    <n v="2193"/>
    <x v="38"/>
    <x v="0"/>
    <x v="18"/>
    <x v="3"/>
    <n v="35"/>
    <x v="41"/>
    <x v="0"/>
    <x v="22"/>
    <x v="0"/>
    <n v="3.2"/>
    <x v="1"/>
    <x v="2"/>
    <x v="1"/>
    <x v="1"/>
    <n v="9"/>
    <x v="2"/>
    <x v="5"/>
  </r>
  <r>
    <n v="2194"/>
    <x v="7"/>
    <x v="0"/>
    <x v="5"/>
    <x v="0"/>
    <n v="78"/>
    <x v="18"/>
    <x v="0"/>
    <x v="2"/>
    <x v="1"/>
    <n v="5"/>
    <x v="1"/>
    <x v="0"/>
    <x v="1"/>
    <x v="1"/>
    <n v="8"/>
    <x v="3"/>
    <x v="5"/>
  </r>
  <r>
    <n v="2195"/>
    <x v="12"/>
    <x v="0"/>
    <x v="20"/>
    <x v="0"/>
    <n v="29"/>
    <x v="0"/>
    <x v="2"/>
    <x v="5"/>
    <x v="2"/>
    <n v="3.5"/>
    <x v="1"/>
    <x v="3"/>
    <x v="1"/>
    <x v="1"/>
    <n v="48"/>
    <x v="4"/>
    <x v="3"/>
  </r>
  <r>
    <n v="2196"/>
    <x v="44"/>
    <x v="0"/>
    <x v="2"/>
    <x v="0"/>
    <n v="62"/>
    <x v="14"/>
    <x v="2"/>
    <x v="18"/>
    <x v="3"/>
    <n v="3.7"/>
    <x v="1"/>
    <x v="2"/>
    <x v="1"/>
    <x v="1"/>
    <n v="2"/>
    <x v="1"/>
    <x v="5"/>
  </r>
  <r>
    <n v="2197"/>
    <x v="15"/>
    <x v="0"/>
    <x v="10"/>
    <x v="0"/>
    <n v="58"/>
    <x v="34"/>
    <x v="2"/>
    <x v="0"/>
    <x v="1"/>
    <n v="4.8"/>
    <x v="1"/>
    <x v="2"/>
    <x v="1"/>
    <x v="1"/>
    <n v="31"/>
    <x v="3"/>
    <x v="1"/>
  </r>
  <r>
    <n v="2198"/>
    <x v="23"/>
    <x v="0"/>
    <x v="23"/>
    <x v="1"/>
    <n v="88"/>
    <x v="38"/>
    <x v="2"/>
    <x v="21"/>
    <x v="2"/>
    <n v="3.7"/>
    <x v="1"/>
    <x v="4"/>
    <x v="1"/>
    <x v="1"/>
    <n v="40"/>
    <x v="0"/>
    <x v="5"/>
  </r>
  <r>
    <n v="2199"/>
    <x v="9"/>
    <x v="0"/>
    <x v="18"/>
    <x v="3"/>
    <n v="80"/>
    <x v="14"/>
    <x v="0"/>
    <x v="2"/>
    <x v="2"/>
    <n v="3.5"/>
    <x v="1"/>
    <x v="1"/>
    <x v="1"/>
    <x v="1"/>
    <n v="35"/>
    <x v="0"/>
    <x v="5"/>
  </r>
  <r>
    <n v="2200"/>
    <x v="31"/>
    <x v="0"/>
    <x v="18"/>
    <x v="3"/>
    <n v="47"/>
    <x v="17"/>
    <x v="2"/>
    <x v="1"/>
    <x v="2"/>
    <n v="4.9000000000000004"/>
    <x v="1"/>
    <x v="5"/>
    <x v="1"/>
    <x v="1"/>
    <n v="40"/>
    <x v="5"/>
    <x v="5"/>
  </r>
  <r>
    <n v="2201"/>
    <x v="52"/>
    <x v="0"/>
    <x v="24"/>
    <x v="3"/>
    <n v="51"/>
    <x v="5"/>
    <x v="0"/>
    <x v="4"/>
    <x v="2"/>
    <n v="4.7"/>
    <x v="1"/>
    <x v="2"/>
    <x v="1"/>
    <x v="1"/>
    <n v="27"/>
    <x v="5"/>
    <x v="6"/>
  </r>
  <r>
    <n v="2202"/>
    <x v="31"/>
    <x v="0"/>
    <x v="13"/>
    <x v="0"/>
    <n v="25"/>
    <x v="31"/>
    <x v="0"/>
    <x v="15"/>
    <x v="1"/>
    <n v="4.9000000000000004"/>
    <x v="1"/>
    <x v="4"/>
    <x v="1"/>
    <x v="1"/>
    <n v="10"/>
    <x v="0"/>
    <x v="2"/>
  </r>
  <r>
    <n v="2203"/>
    <x v="32"/>
    <x v="0"/>
    <x v="10"/>
    <x v="0"/>
    <n v="36"/>
    <x v="15"/>
    <x v="2"/>
    <x v="16"/>
    <x v="2"/>
    <n v="4.3"/>
    <x v="1"/>
    <x v="2"/>
    <x v="1"/>
    <x v="1"/>
    <n v="23"/>
    <x v="2"/>
    <x v="1"/>
  </r>
  <r>
    <n v="2204"/>
    <x v="10"/>
    <x v="0"/>
    <x v="10"/>
    <x v="0"/>
    <n v="79"/>
    <x v="3"/>
    <x v="2"/>
    <x v="21"/>
    <x v="0"/>
    <n v="3.1"/>
    <x v="1"/>
    <x v="1"/>
    <x v="1"/>
    <x v="1"/>
    <n v="32"/>
    <x v="1"/>
    <x v="3"/>
  </r>
  <r>
    <n v="2205"/>
    <x v="30"/>
    <x v="0"/>
    <x v="2"/>
    <x v="0"/>
    <n v="41"/>
    <x v="4"/>
    <x v="1"/>
    <x v="12"/>
    <x v="0"/>
    <n v="3.4"/>
    <x v="1"/>
    <x v="4"/>
    <x v="1"/>
    <x v="1"/>
    <n v="6"/>
    <x v="5"/>
    <x v="5"/>
  </r>
  <r>
    <n v="2206"/>
    <x v="5"/>
    <x v="0"/>
    <x v="1"/>
    <x v="0"/>
    <n v="68"/>
    <x v="25"/>
    <x v="3"/>
    <x v="16"/>
    <x v="3"/>
    <n v="2.7"/>
    <x v="1"/>
    <x v="0"/>
    <x v="1"/>
    <x v="1"/>
    <n v="27"/>
    <x v="3"/>
    <x v="1"/>
  </r>
  <r>
    <n v="2207"/>
    <x v="5"/>
    <x v="0"/>
    <x v="3"/>
    <x v="1"/>
    <n v="51"/>
    <x v="26"/>
    <x v="0"/>
    <x v="14"/>
    <x v="1"/>
    <n v="2.6"/>
    <x v="1"/>
    <x v="5"/>
    <x v="1"/>
    <x v="1"/>
    <n v="25"/>
    <x v="4"/>
    <x v="0"/>
  </r>
  <r>
    <n v="2208"/>
    <x v="28"/>
    <x v="0"/>
    <x v="8"/>
    <x v="3"/>
    <n v="38"/>
    <x v="35"/>
    <x v="2"/>
    <x v="0"/>
    <x v="3"/>
    <n v="2.9"/>
    <x v="1"/>
    <x v="2"/>
    <x v="1"/>
    <x v="1"/>
    <n v="11"/>
    <x v="2"/>
    <x v="2"/>
  </r>
  <r>
    <n v="2209"/>
    <x v="48"/>
    <x v="0"/>
    <x v="18"/>
    <x v="3"/>
    <n v="46"/>
    <x v="24"/>
    <x v="3"/>
    <x v="10"/>
    <x v="2"/>
    <n v="2.7"/>
    <x v="1"/>
    <x v="4"/>
    <x v="1"/>
    <x v="1"/>
    <n v="23"/>
    <x v="3"/>
    <x v="5"/>
  </r>
  <r>
    <n v="2210"/>
    <x v="32"/>
    <x v="0"/>
    <x v="3"/>
    <x v="1"/>
    <n v="20"/>
    <x v="40"/>
    <x v="3"/>
    <x v="19"/>
    <x v="2"/>
    <n v="4.5"/>
    <x v="1"/>
    <x v="4"/>
    <x v="1"/>
    <x v="1"/>
    <n v="44"/>
    <x v="4"/>
    <x v="3"/>
  </r>
  <r>
    <n v="2211"/>
    <x v="11"/>
    <x v="0"/>
    <x v="12"/>
    <x v="3"/>
    <n v="25"/>
    <x v="41"/>
    <x v="2"/>
    <x v="20"/>
    <x v="2"/>
    <n v="3.1"/>
    <x v="1"/>
    <x v="5"/>
    <x v="1"/>
    <x v="1"/>
    <n v="35"/>
    <x v="3"/>
    <x v="0"/>
  </r>
  <r>
    <n v="2212"/>
    <x v="2"/>
    <x v="0"/>
    <x v="1"/>
    <x v="0"/>
    <n v="89"/>
    <x v="1"/>
    <x v="0"/>
    <x v="7"/>
    <x v="0"/>
    <n v="3.2"/>
    <x v="1"/>
    <x v="1"/>
    <x v="1"/>
    <x v="1"/>
    <n v="45"/>
    <x v="5"/>
    <x v="6"/>
  </r>
  <r>
    <n v="2213"/>
    <x v="35"/>
    <x v="0"/>
    <x v="13"/>
    <x v="0"/>
    <n v="77"/>
    <x v="43"/>
    <x v="2"/>
    <x v="18"/>
    <x v="0"/>
    <n v="3.3"/>
    <x v="1"/>
    <x v="2"/>
    <x v="1"/>
    <x v="1"/>
    <n v="22"/>
    <x v="4"/>
    <x v="3"/>
  </r>
  <r>
    <n v="2214"/>
    <x v="22"/>
    <x v="0"/>
    <x v="19"/>
    <x v="3"/>
    <n v="94"/>
    <x v="11"/>
    <x v="2"/>
    <x v="1"/>
    <x v="3"/>
    <n v="2.9"/>
    <x v="1"/>
    <x v="0"/>
    <x v="1"/>
    <x v="1"/>
    <n v="18"/>
    <x v="5"/>
    <x v="3"/>
  </r>
  <r>
    <n v="2215"/>
    <x v="2"/>
    <x v="0"/>
    <x v="22"/>
    <x v="3"/>
    <n v="100"/>
    <x v="37"/>
    <x v="0"/>
    <x v="9"/>
    <x v="3"/>
    <n v="4.0999999999999996"/>
    <x v="1"/>
    <x v="3"/>
    <x v="1"/>
    <x v="1"/>
    <n v="20"/>
    <x v="5"/>
    <x v="1"/>
  </r>
  <r>
    <n v="2216"/>
    <x v="15"/>
    <x v="0"/>
    <x v="3"/>
    <x v="1"/>
    <n v="96"/>
    <x v="8"/>
    <x v="2"/>
    <x v="21"/>
    <x v="0"/>
    <n v="2.7"/>
    <x v="1"/>
    <x v="0"/>
    <x v="1"/>
    <x v="1"/>
    <n v="28"/>
    <x v="2"/>
    <x v="0"/>
  </r>
  <r>
    <n v="2217"/>
    <x v="38"/>
    <x v="0"/>
    <x v="13"/>
    <x v="0"/>
    <n v="36"/>
    <x v="34"/>
    <x v="3"/>
    <x v="5"/>
    <x v="0"/>
    <n v="4"/>
    <x v="1"/>
    <x v="5"/>
    <x v="1"/>
    <x v="1"/>
    <n v="15"/>
    <x v="0"/>
    <x v="4"/>
  </r>
  <r>
    <n v="2218"/>
    <x v="25"/>
    <x v="0"/>
    <x v="16"/>
    <x v="3"/>
    <n v="27"/>
    <x v="27"/>
    <x v="3"/>
    <x v="16"/>
    <x v="3"/>
    <n v="2.6"/>
    <x v="1"/>
    <x v="5"/>
    <x v="1"/>
    <x v="1"/>
    <n v="42"/>
    <x v="4"/>
    <x v="0"/>
  </r>
  <r>
    <n v="2219"/>
    <x v="29"/>
    <x v="0"/>
    <x v="12"/>
    <x v="3"/>
    <n v="67"/>
    <x v="37"/>
    <x v="2"/>
    <x v="23"/>
    <x v="0"/>
    <n v="3.5"/>
    <x v="1"/>
    <x v="5"/>
    <x v="1"/>
    <x v="1"/>
    <n v="20"/>
    <x v="5"/>
    <x v="3"/>
  </r>
  <r>
    <n v="2220"/>
    <x v="23"/>
    <x v="0"/>
    <x v="0"/>
    <x v="0"/>
    <n v="91"/>
    <x v="46"/>
    <x v="1"/>
    <x v="7"/>
    <x v="3"/>
    <n v="2.8"/>
    <x v="1"/>
    <x v="5"/>
    <x v="1"/>
    <x v="1"/>
    <n v="16"/>
    <x v="4"/>
    <x v="0"/>
  </r>
  <r>
    <n v="2221"/>
    <x v="1"/>
    <x v="0"/>
    <x v="22"/>
    <x v="3"/>
    <n v="62"/>
    <x v="5"/>
    <x v="3"/>
    <x v="19"/>
    <x v="3"/>
    <n v="4.5"/>
    <x v="1"/>
    <x v="5"/>
    <x v="1"/>
    <x v="1"/>
    <n v="47"/>
    <x v="1"/>
    <x v="2"/>
  </r>
  <r>
    <n v="2222"/>
    <x v="15"/>
    <x v="0"/>
    <x v="6"/>
    <x v="0"/>
    <n v="88"/>
    <x v="23"/>
    <x v="3"/>
    <x v="3"/>
    <x v="3"/>
    <n v="3"/>
    <x v="1"/>
    <x v="1"/>
    <x v="1"/>
    <x v="1"/>
    <n v="34"/>
    <x v="2"/>
    <x v="2"/>
  </r>
  <r>
    <n v="2223"/>
    <x v="45"/>
    <x v="0"/>
    <x v="13"/>
    <x v="0"/>
    <n v="66"/>
    <x v="42"/>
    <x v="2"/>
    <x v="11"/>
    <x v="2"/>
    <n v="4.4000000000000004"/>
    <x v="1"/>
    <x v="5"/>
    <x v="1"/>
    <x v="1"/>
    <n v="30"/>
    <x v="2"/>
    <x v="1"/>
  </r>
  <r>
    <n v="2224"/>
    <x v="11"/>
    <x v="0"/>
    <x v="3"/>
    <x v="1"/>
    <n v="65"/>
    <x v="23"/>
    <x v="2"/>
    <x v="0"/>
    <x v="3"/>
    <n v="4.7"/>
    <x v="1"/>
    <x v="2"/>
    <x v="1"/>
    <x v="1"/>
    <n v="5"/>
    <x v="3"/>
    <x v="3"/>
  </r>
  <r>
    <n v="2225"/>
    <x v="20"/>
    <x v="0"/>
    <x v="24"/>
    <x v="3"/>
    <n v="25"/>
    <x v="43"/>
    <x v="0"/>
    <x v="4"/>
    <x v="0"/>
    <n v="4.3"/>
    <x v="1"/>
    <x v="3"/>
    <x v="1"/>
    <x v="1"/>
    <n v="38"/>
    <x v="1"/>
    <x v="3"/>
  </r>
  <r>
    <n v="2226"/>
    <x v="21"/>
    <x v="0"/>
    <x v="22"/>
    <x v="3"/>
    <n v="64"/>
    <x v="47"/>
    <x v="1"/>
    <x v="8"/>
    <x v="1"/>
    <n v="4.8"/>
    <x v="1"/>
    <x v="1"/>
    <x v="1"/>
    <x v="1"/>
    <n v="18"/>
    <x v="2"/>
    <x v="2"/>
  </r>
  <r>
    <n v="2227"/>
    <x v="40"/>
    <x v="0"/>
    <x v="5"/>
    <x v="0"/>
    <n v="72"/>
    <x v="9"/>
    <x v="0"/>
    <x v="24"/>
    <x v="1"/>
    <n v="4.8"/>
    <x v="1"/>
    <x v="5"/>
    <x v="1"/>
    <x v="1"/>
    <n v="28"/>
    <x v="1"/>
    <x v="2"/>
  </r>
  <r>
    <n v="2228"/>
    <x v="37"/>
    <x v="0"/>
    <x v="18"/>
    <x v="3"/>
    <n v="74"/>
    <x v="47"/>
    <x v="1"/>
    <x v="0"/>
    <x v="2"/>
    <n v="4.4000000000000004"/>
    <x v="1"/>
    <x v="2"/>
    <x v="1"/>
    <x v="1"/>
    <n v="42"/>
    <x v="2"/>
    <x v="0"/>
  </r>
  <r>
    <n v="2229"/>
    <x v="22"/>
    <x v="0"/>
    <x v="24"/>
    <x v="3"/>
    <n v="50"/>
    <x v="23"/>
    <x v="2"/>
    <x v="14"/>
    <x v="3"/>
    <n v="3.7"/>
    <x v="1"/>
    <x v="1"/>
    <x v="1"/>
    <x v="1"/>
    <n v="5"/>
    <x v="2"/>
    <x v="1"/>
  </r>
  <r>
    <n v="2230"/>
    <x v="27"/>
    <x v="0"/>
    <x v="13"/>
    <x v="0"/>
    <n v="97"/>
    <x v="46"/>
    <x v="2"/>
    <x v="5"/>
    <x v="3"/>
    <n v="3.9"/>
    <x v="1"/>
    <x v="0"/>
    <x v="1"/>
    <x v="1"/>
    <n v="50"/>
    <x v="0"/>
    <x v="5"/>
  </r>
  <r>
    <n v="2231"/>
    <x v="16"/>
    <x v="0"/>
    <x v="4"/>
    <x v="1"/>
    <n v="36"/>
    <x v="24"/>
    <x v="1"/>
    <x v="11"/>
    <x v="1"/>
    <n v="3.8"/>
    <x v="1"/>
    <x v="0"/>
    <x v="1"/>
    <x v="1"/>
    <n v="33"/>
    <x v="0"/>
    <x v="0"/>
  </r>
  <r>
    <n v="2232"/>
    <x v="50"/>
    <x v="0"/>
    <x v="14"/>
    <x v="2"/>
    <n v="49"/>
    <x v="40"/>
    <x v="2"/>
    <x v="19"/>
    <x v="3"/>
    <n v="4.0999999999999996"/>
    <x v="1"/>
    <x v="5"/>
    <x v="1"/>
    <x v="1"/>
    <n v="1"/>
    <x v="2"/>
    <x v="1"/>
  </r>
  <r>
    <n v="2233"/>
    <x v="13"/>
    <x v="0"/>
    <x v="9"/>
    <x v="1"/>
    <n v="64"/>
    <x v="17"/>
    <x v="0"/>
    <x v="12"/>
    <x v="1"/>
    <n v="4"/>
    <x v="1"/>
    <x v="5"/>
    <x v="1"/>
    <x v="1"/>
    <n v="14"/>
    <x v="1"/>
    <x v="0"/>
  </r>
  <r>
    <n v="2234"/>
    <x v="21"/>
    <x v="0"/>
    <x v="0"/>
    <x v="0"/>
    <n v="31"/>
    <x v="20"/>
    <x v="3"/>
    <x v="0"/>
    <x v="2"/>
    <n v="4.5"/>
    <x v="1"/>
    <x v="0"/>
    <x v="1"/>
    <x v="1"/>
    <n v="48"/>
    <x v="2"/>
    <x v="5"/>
  </r>
  <r>
    <n v="2235"/>
    <x v="25"/>
    <x v="0"/>
    <x v="23"/>
    <x v="1"/>
    <n v="66"/>
    <x v="13"/>
    <x v="1"/>
    <x v="22"/>
    <x v="0"/>
    <n v="4"/>
    <x v="1"/>
    <x v="0"/>
    <x v="1"/>
    <x v="1"/>
    <n v="26"/>
    <x v="1"/>
    <x v="1"/>
  </r>
  <r>
    <n v="2236"/>
    <x v="37"/>
    <x v="0"/>
    <x v="20"/>
    <x v="0"/>
    <n v="82"/>
    <x v="26"/>
    <x v="2"/>
    <x v="0"/>
    <x v="1"/>
    <n v="4.5"/>
    <x v="1"/>
    <x v="4"/>
    <x v="1"/>
    <x v="1"/>
    <n v="44"/>
    <x v="2"/>
    <x v="2"/>
  </r>
  <r>
    <n v="2237"/>
    <x v="51"/>
    <x v="0"/>
    <x v="17"/>
    <x v="0"/>
    <n v="88"/>
    <x v="7"/>
    <x v="2"/>
    <x v="22"/>
    <x v="0"/>
    <n v="2.7"/>
    <x v="1"/>
    <x v="3"/>
    <x v="1"/>
    <x v="1"/>
    <n v="18"/>
    <x v="5"/>
    <x v="0"/>
  </r>
  <r>
    <n v="2238"/>
    <x v="4"/>
    <x v="0"/>
    <x v="3"/>
    <x v="1"/>
    <n v="34"/>
    <x v="15"/>
    <x v="1"/>
    <x v="13"/>
    <x v="2"/>
    <n v="3.8"/>
    <x v="1"/>
    <x v="2"/>
    <x v="1"/>
    <x v="1"/>
    <n v="31"/>
    <x v="0"/>
    <x v="6"/>
  </r>
  <r>
    <n v="2239"/>
    <x v="37"/>
    <x v="0"/>
    <x v="4"/>
    <x v="1"/>
    <n v="84"/>
    <x v="20"/>
    <x v="0"/>
    <x v="19"/>
    <x v="0"/>
    <n v="3.8"/>
    <x v="1"/>
    <x v="3"/>
    <x v="1"/>
    <x v="1"/>
    <n v="18"/>
    <x v="5"/>
    <x v="1"/>
  </r>
  <r>
    <n v="2240"/>
    <x v="32"/>
    <x v="0"/>
    <x v="16"/>
    <x v="3"/>
    <n v="96"/>
    <x v="15"/>
    <x v="0"/>
    <x v="21"/>
    <x v="2"/>
    <n v="3.8"/>
    <x v="1"/>
    <x v="4"/>
    <x v="1"/>
    <x v="1"/>
    <n v="41"/>
    <x v="2"/>
    <x v="6"/>
  </r>
  <r>
    <n v="2241"/>
    <x v="9"/>
    <x v="0"/>
    <x v="3"/>
    <x v="1"/>
    <n v="71"/>
    <x v="18"/>
    <x v="0"/>
    <x v="14"/>
    <x v="0"/>
    <n v="4.3"/>
    <x v="1"/>
    <x v="2"/>
    <x v="1"/>
    <x v="1"/>
    <n v="18"/>
    <x v="5"/>
    <x v="6"/>
  </r>
  <r>
    <n v="2242"/>
    <x v="20"/>
    <x v="0"/>
    <x v="14"/>
    <x v="2"/>
    <n v="77"/>
    <x v="33"/>
    <x v="2"/>
    <x v="7"/>
    <x v="2"/>
    <n v="3.5"/>
    <x v="1"/>
    <x v="1"/>
    <x v="1"/>
    <x v="1"/>
    <n v="3"/>
    <x v="4"/>
    <x v="4"/>
  </r>
  <r>
    <n v="2243"/>
    <x v="20"/>
    <x v="0"/>
    <x v="11"/>
    <x v="0"/>
    <n v="66"/>
    <x v="22"/>
    <x v="2"/>
    <x v="20"/>
    <x v="1"/>
    <n v="3.8"/>
    <x v="1"/>
    <x v="2"/>
    <x v="1"/>
    <x v="1"/>
    <n v="5"/>
    <x v="2"/>
    <x v="4"/>
  </r>
  <r>
    <n v="2244"/>
    <x v="19"/>
    <x v="0"/>
    <x v="5"/>
    <x v="0"/>
    <n v="21"/>
    <x v="2"/>
    <x v="2"/>
    <x v="11"/>
    <x v="0"/>
    <n v="3.7"/>
    <x v="1"/>
    <x v="4"/>
    <x v="1"/>
    <x v="1"/>
    <n v="13"/>
    <x v="5"/>
    <x v="2"/>
  </r>
  <r>
    <n v="2245"/>
    <x v="25"/>
    <x v="0"/>
    <x v="6"/>
    <x v="0"/>
    <n v="37"/>
    <x v="36"/>
    <x v="2"/>
    <x v="9"/>
    <x v="2"/>
    <n v="4.8"/>
    <x v="1"/>
    <x v="4"/>
    <x v="1"/>
    <x v="1"/>
    <n v="22"/>
    <x v="3"/>
    <x v="2"/>
  </r>
  <r>
    <n v="2246"/>
    <x v="34"/>
    <x v="0"/>
    <x v="20"/>
    <x v="0"/>
    <n v="90"/>
    <x v="12"/>
    <x v="0"/>
    <x v="0"/>
    <x v="3"/>
    <n v="4.9000000000000004"/>
    <x v="1"/>
    <x v="1"/>
    <x v="1"/>
    <x v="1"/>
    <n v="45"/>
    <x v="3"/>
    <x v="0"/>
  </r>
  <r>
    <n v="2247"/>
    <x v="34"/>
    <x v="0"/>
    <x v="14"/>
    <x v="2"/>
    <n v="96"/>
    <x v="11"/>
    <x v="2"/>
    <x v="17"/>
    <x v="3"/>
    <n v="4.3"/>
    <x v="1"/>
    <x v="5"/>
    <x v="1"/>
    <x v="1"/>
    <n v="39"/>
    <x v="3"/>
    <x v="6"/>
  </r>
  <r>
    <n v="2248"/>
    <x v="50"/>
    <x v="0"/>
    <x v="16"/>
    <x v="3"/>
    <n v="37"/>
    <x v="20"/>
    <x v="0"/>
    <x v="11"/>
    <x v="2"/>
    <n v="4.4000000000000004"/>
    <x v="1"/>
    <x v="2"/>
    <x v="1"/>
    <x v="1"/>
    <n v="18"/>
    <x v="0"/>
    <x v="2"/>
  </r>
  <r>
    <n v="2249"/>
    <x v="6"/>
    <x v="0"/>
    <x v="17"/>
    <x v="0"/>
    <n v="66"/>
    <x v="3"/>
    <x v="2"/>
    <x v="10"/>
    <x v="0"/>
    <n v="3.4"/>
    <x v="1"/>
    <x v="1"/>
    <x v="1"/>
    <x v="1"/>
    <n v="19"/>
    <x v="3"/>
    <x v="0"/>
  </r>
  <r>
    <n v="2250"/>
    <x v="32"/>
    <x v="0"/>
    <x v="24"/>
    <x v="3"/>
    <n v="45"/>
    <x v="5"/>
    <x v="3"/>
    <x v="21"/>
    <x v="1"/>
    <n v="4.3"/>
    <x v="1"/>
    <x v="2"/>
    <x v="1"/>
    <x v="1"/>
    <n v="29"/>
    <x v="5"/>
    <x v="1"/>
  </r>
  <r>
    <n v="2251"/>
    <x v="38"/>
    <x v="0"/>
    <x v="9"/>
    <x v="1"/>
    <n v="89"/>
    <x v="24"/>
    <x v="0"/>
    <x v="6"/>
    <x v="2"/>
    <n v="4.5999999999999996"/>
    <x v="1"/>
    <x v="5"/>
    <x v="1"/>
    <x v="1"/>
    <n v="19"/>
    <x v="2"/>
    <x v="1"/>
  </r>
  <r>
    <n v="2252"/>
    <x v="8"/>
    <x v="0"/>
    <x v="9"/>
    <x v="1"/>
    <n v="94"/>
    <x v="41"/>
    <x v="0"/>
    <x v="9"/>
    <x v="3"/>
    <n v="3.8"/>
    <x v="1"/>
    <x v="1"/>
    <x v="1"/>
    <x v="1"/>
    <n v="22"/>
    <x v="5"/>
    <x v="5"/>
  </r>
  <r>
    <n v="2253"/>
    <x v="39"/>
    <x v="0"/>
    <x v="9"/>
    <x v="1"/>
    <n v="96"/>
    <x v="43"/>
    <x v="1"/>
    <x v="1"/>
    <x v="2"/>
    <n v="3.9"/>
    <x v="1"/>
    <x v="0"/>
    <x v="1"/>
    <x v="1"/>
    <n v="21"/>
    <x v="4"/>
    <x v="2"/>
  </r>
  <r>
    <n v="2254"/>
    <x v="46"/>
    <x v="0"/>
    <x v="15"/>
    <x v="0"/>
    <n v="31"/>
    <x v="19"/>
    <x v="2"/>
    <x v="18"/>
    <x v="1"/>
    <n v="2.6"/>
    <x v="1"/>
    <x v="5"/>
    <x v="1"/>
    <x v="1"/>
    <n v="22"/>
    <x v="3"/>
    <x v="5"/>
  </r>
  <r>
    <n v="2255"/>
    <x v="41"/>
    <x v="0"/>
    <x v="22"/>
    <x v="3"/>
    <n v="79"/>
    <x v="25"/>
    <x v="2"/>
    <x v="9"/>
    <x v="0"/>
    <n v="4.2"/>
    <x v="1"/>
    <x v="5"/>
    <x v="1"/>
    <x v="1"/>
    <n v="44"/>
    <x v="3"/>
    <x v="6"/>
  </r>
  <r>
    <n v="2256"/>
    <x v="39"/>
    <x v="0"/>
    <x v="7"/>
    <x v="2"/>
    <n v="39"/>
    <x v="49"/>
    <x v="0"/>
    <x v="11"/>
    <x v="1"/>
    <n v="4.5999999999999996"/>
    <x v="1"/>
    <x v="5"/>
    <x v="1"/>
    <x v="1"/>
    <n v="42"/>
    <x v="4"/>
    <x v="3"/>
  </r>
  <r>
    <n v="2257"/>
    <x v="18"/>
    <x v="0"/>
    <x v="0"/>
    <x v="0"/>
    <n v="22"/>
    <x v="18"/>
    <x v="2"/>
    <x v="2"/>
    <x v="3"/>
    <n v="5"/>
    <x v="1"/>
    <x v="3"/>
    <x v="1"/>
    <x v="1"/>
    <n v="33"/>
    <x v="2"/>
    <x v="3"/>
  </r>
  <r>
    <n v="2258"/>
    <x v="38"/>
    <x v="0"/>
    <x v="11"/>
    <x v="0"/>
    <n v="32"/>
    <x v="30"/>
    <x v="0"/>
    <x v="8"/>
    <x v="3"/>
    <n v="4.2"/>
    <x v="1"/>
    <x v="3"/>
    <x v="1"/>
    <x v="1"/>
    <n v="6"/>
    <x v="4"/>
    <x v="2"/>
  </r>
  <r>
    <n v="2259"/>
    <x v="41"/>
    <x v="0"/>
    <x v="17"/>
    <x v="0"/>
    <n v="71"/>
    <x v="31"/>
    <x v="0"/>
    <x v="17"/>
    <x v="0"/>
    <n v="4.3"/>
    <x v="1"/>
    <x v="5"/>
    <x v="1"/>
    <x v="1"/>
    <n v="44"/>
    <x v="2"/>
    <x v="6"/>
  </r>
  <r>
    <n v="2260"/>
    <x v="52"/>
    <x v="0"/>
    <x v="2"/>
    <x v="0"/>
    <n v="96"/>
    <x v="20"/>
    <x v="3"/>
    <x v="19"/>
    <x v="1"/>
    <n v="3.3"/>
    <x v="1"/>
    <x v="1"/>
    <x v="1"/>
    <x v="1"/>
    <n v="24"/>
    <x v="1"/>
    <x v="2"/>
  </r>
  <r>
    <n v="2261"/>
    <x v="21"/>
    <x v="0"/>
    <x v="18"/>
    <x v="3"/>
    <n v="82"/>
    <x v="9"/>
    <x v="2"/>
    <x v="24"/>
    <x v="3"/>
    <n v="4.9000000000000004"/>
    <x v="1"/>
    <x v="0"/>
    <x v="1"/>
    <x v="1"/>
    <n v="16"/>
    <x v="3"/>
    <x v="3"/>
  </r>
  <r>
    <n v="2262"/>
    <x v="44"/>
    <x v="0"/>
    <x v="21"/>
    <x v="3"/>
    <n v="76"/>
    <x v="36"/>
    <x v="0"/>
    <x v="9"/>
    <x v="1"/>
    <n v="4.4000000000000004"/>
    <x v="1"/>
    <x v="3"/>
    <x v="1"/>
    <x v="1"/>
    <n v="12"/>
    <x v="4"/>
    <x v="0"/>
  </r>
  <r>
    <n v="2263"/>
    <x v="10"/>
    <x v="0"/>
    <x v="21"/>
    <x v="3"/>
    <n v="22"/>
    <x v="28"/>
    <x v="2"/>
    <x v="14"/>
    <x v="0"/>
    <n v="3.1"/>
    <x v="1"/>
    <x v="4"/>
    <x v="1"/>
    <x v="1"/>
    <n v="50"/>
    <x v="3"/>
    <x v="5"/>
  </r>
  <r>
    <n v="2264"/>
    <x v="42"/>
    <x v="0"/>
    <x v="18"/>
    <x v="3"/>
    <n v="40"/>
    <x v="27"/>
    <x v="3"/>
    <x v="14"/>
    <x v="0"/>
    <n v="3.5"/>
    <x v="1"/>
    <x v="5"/>
    <x v="1"/>
    <x v="1"/>
    <n v="42"/>
    <x v="1"/>
    <x v="3"/>
  </r>
  <r>
    <n v="2265"/>
    <x v="47"/>
    <x v="0"/>
    <x v="19"/>
    <x v="3"/>
    <n v="92"/>
    <x v="25"/>
    <x v="2"/>
    <x v="2"/>
    <x v="2"/>
    <n v="3.9"/>
    <x v="1"/>
    <x v="4"/>
    <x v="1"/>
    <x v="1"/>
    <n v="50"/>
    <x v="3"/>
    <x v="5"/>
  </r>
  <r>
    <n v="2266"/>
    <x v="24"/>
    <x v="0"/>
    <x v="7"/>
    <x v="2"/>
    <n v="94"/>
    <x v="6"/>
    <x v="3"/>
    <x v="22"/>
    <x v="3"/>
    <n v="3.9"/>
    <x v="1"/>
    <x v="5"/>
    <x v="1"/>
    <x v="1"/>
    <n v="10"/>
    <x v="3"/>
    <x v="3"/>
  </r>
  <r>
    <n v="2267"/>
    <x v="30"/>
    <x v="0"/>
    <x v="10"/>
    <x v="0"/>
    <n v="44"/>
    <x v="9"/>
    <x v="2"/>
    <x v="22"/>
    <x v="3"/>
    <n v="4.3"/>
    <x v="1"/>
    <x v="5"/>
    <x v="1"/>
    <x v="1"/>
    <n v="32"/>
    <x v="5"/>
    <x v="1"/>
  </r>
  <r>
    <n v="2268"/>
    <x v="45"/>
    <x v="0"/>
    <x v="24"/>
    <x v="3"/>
    <n v="49"/>
    <x v="0"/>
    <x v="1"/>
    <x v="24"/>
    <x v="1"/>
    <n v="3.8"/>
    <x v="1"/>
    <x v="0"/>
    <x v="1"/>
    <x v="1"/>
    <n v="37"/>
    <x v="0"/>
    <x v="1"/>
  </r>
  <r>
    <n v="2269"/>
    <x v="17"/>
    <x v="0"/>
    <x v="1"/>
    <x v="0"/>
    <n v="26"/>
    <x v="42"/>
    <x v="0"/>
    <x v="4"/>
    <x v="1"/>
    <n v="2.7"/>
    <x v="1"/>
    <x v="4"/>
    <x v="1"/>
    <x v="1"/>
    <n v="15"/>
    <x v="4"/>
    <x v="5"/>
  </r>
  <r>
    <n v="2270"/>
    <x v="34"/>
    <x v="0"/>
    <x v="11"/>
    <x v="0"/>
    <n v="38"/>
    <x v="0"/>
    <x v="2"/>
    <x v="22"/>
    <x v="3"/>
    <n v="4.4000000000000004"/>
    <x v="1"/>
    <x v="5"/>
    <x v="1"/>
    <x v="1"/>
    <n v="27"/>
    <x v="2"/>
    <x v="2"/>
  </r>
  <r>
    <n v="2271"/>
    <x v="7"/>
    <x v="0"/>
    <x v="0"/>
    <x v="0"/>
    <n v="72"/>
    <x v="42"/>
    <x v="0"/>
    <x v="7"/>
    <x v="1"/>
    <n v="3.5"/>
    <x v="1"/>
    <x v="0"/>
    <x v="1"/>
    <x v="1"/>
    <n v="7"/>
    <x v="0"/>
    <x v="1"/>
  </r>
  <r>
    <n v="2272"/>
    <x v="26"/>
    <x v="0"/>
    <x v="10"/>
    <x v="0"/>
    <n v="99"/>
    <x v="29"/>
    <x v="2"/>
    <x v="14"/>
    <x v="2"/>
    <n v="3.4"/>
    <x v="1"/>
    <x v="1"/>
    <x v="1"/>
    <x v="1"/>
    <n v="49"/>
    <x v="3"/>
    <x v="3"/>
  </r>
  <r>
    <n v="2273"/>
    <x v="26"/>
    <x v="0"/>
    <x v="14"/>
    <x v="2"/>
    <n v="38"/>
    <x v="1"/>
    <x v="0"/>
    <x v="4"/>
    <x v="1"/>
    <n v="4"/>
    <x v="1"/>
    <x v="3"/>
    <x v="1"/>
    <x v="1"/>
    <n v="44"/>
    <x v="3"/>
    <x v="5"/>
  </r>
  <r>
    <n v="2274"/>
    <x v="0"/>
    <x v="0"/>
    <x v="7"/>
    <x v="2"/>
    <n v="96"/>
    <x v="35"/>
    <x v="0"/>
    <x v="5"/>
    <x v="0"/>
    <n v="4.8"/>
    <x v="1"/>
    <x v="0"/>
    <x v="1"/>
    <x v="1"/>
    <n v="13"/>
    <x v="3"/>
    <x v="4"/>
  </r>
  <r>
    <n v="2275"/>
    <x v="9"/>
    <x v="0"/>
    <x v="10"/>
    <x v="0"/>
    <n v="27"/>
    <x v="14"/>
    <x v="0"/>
    <x v="2"/>
    <x v="1"/>
    <n v="4.5"/>
    <x v="1"/>
    <x v="2"/>
    <x v="1"/>
    <x v="1"/>
    <n v="38"/>
    <x v="3"/>
    <x v="0"/>
  </r>
  <r>
    <n v="2276"/>
    <x v="26"/>
    <x v="0"/>
    <x v="6"/>
    <x v="0"/>
    <n v="24"/>
    <x v="19"/>
    <x v="2"/>
    <x v="0"/>
    <x v="0"/>
    <n v="4.4000000000000004"/>
    <x v="1"/>
    <x v="3"/>
    <x v="1"/>
    <x v="1"/>
    <n v="10"/>
    <x v="5"/>
    <x v="1"/>
  </r>
  <r>
    <n v="2277"/>
    <x v="18"/>
    <x v="0"/>
    <x v="2"/>
    <x v="0"/>
    <n v="82"/>
    <x v="5"/>
    <x v="0"/>
    <x v="16"/>
    <x v="2"/>
    <n v="4.0999999999999996"/>
    <x v="1"/>
    <x v="4"/>
    <x v="1"/>
    <x v="1"/>
    <n v="25"/>
    <x v="5"/>
    <x v="1"/>
  </r>
  <r>
    <n v="2278"/>
    <x v="15"/>
    <x v="0"/>
    <x v="19"/>
    <x v="3"/>
    <n v="56"/>
    <x v="15"/>
    <x v="2"/>
    <x v="19"/>
    <x v="2"/>
    <n v="4.5999999999999996"/>
    <x v="1"/>
    <x v="2"/>
    <x v="1"/>
    <x v="1"/>
    <n v="18"/>
    <x v="2"/>
    <x v="3"/>
  </r>
  <r>
    <n v="2279"/>
    <x v="12"/>
    <x v="0"/>
    <x v="24"/>
    <x v="3"/>
    <n v="25"/>
    <x v="33"/>
    <x v="2"/>
    <x v="1"/>
    <x v="3"/>
    <n v="3.8"/>
    <x v="1"/>
    <x v="5"/>
    <x v="1"/>
    <x v="1"/>
    <n v="6"/>
    <x v="1"/>
    <x v="6"/>
  </r>
  <r>
    <n v="2280"/>
    <x v="10"/>
    <x v="0"/>
    <x v="4"/>
    <x v="1"/>
    <n v="67"/>
    <x v="8"/>
    <x v="0"/>
    <x v="21"/>
    <x v="1"/>
    <n v="2.9"/>
    <x v="1"/>
    <x v="1"/>
    <x v="1"/>
    <x v="1"/>
    <n v="35"/>
    <x v="4"/>
    <x v="3"/>
  </r>
  <r>
    <n v="2281"/>
    <x v="40"/>
    <x v="0"/>
    <x v="9"/>
    <x v="1"/>
    <n v="21"/>
    <x v="0"/>
    <x v="2"/>
    <x v="16"/>
    <x v="2"/>
    <n v="2.8"/>
    <x v="1"/>
    <x v="3"/>
    <x v="1"/>
    <x v="1"/>
    <n v="31"/>
    <x v="2"/>
    <x v="0"/>
  </r>
  <r>
    <n v="2282"/>
    <x v="48"/>
    <x v="0"/>
    <x v="15"/>
    <x v="0"/>
    <n v="27"/>
    <x v="23"/>
    <x v="3"/>
    <x v="1"/>
    <x v="2"/>
    <n v="3"/>
    <x v="1"/>
    <x v="5"/>
    <x v="1"/>
    <x v="1"/>
    <n v="41"/>
    <x v="4"/>
    <x v="2"/>
  </r>
  <r>
    <n v="2283"/>
    <x v="20"/>
    <x v="0"/>
    <x v="4"/>
    <x v="1"/>
    <n v="97"/>
    <x v="37"/>
    <x v="1"/>
    <x v="16"/>
    <x v="3"/>
    <n v="4.2"/>
    <x v="1"/>
    <x v="4"/>
    <x v="1"/>
    <x v="1"/>
    <n v="8"/>
    <x v="2"/>
    <x v="2"/>
  </r>
  <r>
    <n v="2284"/>
    <x v="42"/>
    <x v="0"/>
    <x v="8"/>
    <x v="3"/>
    <n v="45"/>
    <x v="31"/>
    <x v="1"/>
    <x v="13"/>
    <x v="0"/>
    <n v="4.0999999999999996"/>
    <x v="1"/>
    <x v="1"/>
    <x v="1"/>
    <x v="1"/>
    <n v="34"/>
    <x v="2"/>
    <x v="0"/>
  </r>
  <r>
    <n v="2285"/>
    <x v="45"/>
    <x v="0"/>
    <x v="0"/>
    <x v="0"/>
    <n v="63"/>
    <x v="44"/>
    <x v="3"/>
    <x v="13"/>
    <x v="3"/>
    <n v="4.0999999999999996"/>
    <x v="1"/>
    <x v="0"/>
    <x v="1"/>
    <x v="1"/>
    <n v="20"/>
    <x v="0"/>
    <x v="2"/>
  </r>
  <r>
    <n v="2286"/>
    <x v="50"/>
    <x v="0"/>
    <x v="22"/>
    <x v="3"/>
    <n v="100"/>
    <x v="49"/>
    <x v="0"/>
    <x v="6"/>
    <x v="2"/>
    <n v="4.5999999999999996"/>
    <x v="1"/>
    <x v="4"/>
    <x v="1"/>
    <x v="1"/>
    <n v="38"/>
    <x v="3"/>
    <x v="6"/>
  </r>
  <r>
    <n v="2287"/>
    <x v="29"/>
    <x v="0"/>
    <x v="20"/>
    <x v="0"/>
    <n v="38"/>
    <x v="45"/>
    <x v="0"/>
    <x v="24"/>
    <x v="1"/>
    <n v="2.5"/>
    <x v="1"/>
    <x v="5"/>
    <x v="1"/>
    <x v="1"/>
    <n v="35"/>
    <x v="0"/>
    <x v="3"/>
  </r>
  <r>
    <n v="2288"/>
    <x v="17"/>
    <x v="0"/>
    <x v="0"/>
    <x v="0"/>
    <n v="45"/>
    <x v="43"/>
    <x v="0"/>
    <x v="14"/>
    <x v="2"/>
    <n v="3"/>
    <x v="1"/>
    <x v="5"/>
    <x v="1"/>
    <x v="1"/>
    <n v="6"/>
    <x v="5"/>
    <x v="2"/>
  </r>
  <r>
    <n v="2289"/>
    <x v="48"/>
    <x v="0"/>
    <x v="16"/>
    <x v="3"/>
    <n v="91"/>
    <x v="18"/>
    <x v="2"/>
    <x v="20"/>
    <x v="3"/>
    <n v="3.8"/>
    <x v="1"/>
    <x v="2"/>
    <x v="1"/>
    <x v="1"/>
    <n v="50"/>
    <x v="3"/>
    <x v="1"/>
  </r>
  <r>
    <n v="2290"/>
    <x v="27"/>
    <x v="0"/>
    <x v="6"/>
    <x v="0"/>
    <n v="82"/>
    <x v="22"/>
    <x v="2"/>
    <x v="20"/>
    <x v="3"/>
    <n v="4.0999999999999996"/>
    <x v="1"/>
    <x v="1"/>
    <x v="1"/>
    <x v="1"/>
    <n v="47"/>
    <x v="0"/>
    <x v="1"/>
  </r>
  <r>
    <n v="2291"/>
    <x v="43"/>
    <x v="0"/>
    <x v="23"/>
    <x v="1"/>
    <n v="48"/>
    <x v="23"/>
    <x v="0"/>
    <x v="23"/>
    <x v="0"/>
    <n v="3.3"/>
    <x v="1"/>
    <x v="3"/>
    <x v="1"/>
    <x v="1"/>
    <n v="23"/>
    <x v="3"/>
    <x v="3"/>
  </r>
  <r>
    <n v="2292"/>
    <x v="48"/>
    <x v="0"/>
    <x v="7"/>
    <x v="2"/>
    <n v="30"/>
    <x v="31"/>
    <x v="2"/>
    <x v="21"/>
    <x v="1"/>
    <n v="5"/>
    <x v="1"/>
    <x v="4"/>
    <x v="1"/>
    <x v="1"/>
    <n v="13"/>
    <x v="2"/>
    <x v="3"/>
  </r>
  <r>
    <n v="2293"/>
    <x v="49"/>
    <x v="0"/>
    <x v="17"/>
    <x v="0"/>
    <n v="34"/>
    <x v="34"/>
    <x v="1"/>
    <x v="19"/>
    <x v="1"/>
    <n v="3.8"/>
    <x v="1"/>
    <x v="2"/>
    <x v="1"/>
    <x v="1"/>
    <n v="31"/>
    <x v="5"/>
    <x v="5"/>
  </r>
  <r>
    <n v="2294"/>
    <x v="43"/>
    <x v="0"/>
    <x v="1"/>
    <x v="0"/>
    <n v="68"/>
    <x v="42"/>
    <x v="0"/>
    <x v="14"/>
    <x v="3"/>
    <n v="3.3"/>
    <x v="1"/>
    <x v="0"/>
    <x v="1"/>
    <x v="1"/>
    <n v="16"/>
    <x v="5"/>
    <x v="6"/>
  </r>
  <r>
    <n v="2295"/>
    <x v="22"/>
    <x v="0"/>
    <x v="12"/>
    <x v="3"/>
    <n v="95"/>
    <x v="33"/>
    <x v="2"/>
    <x v="16"/>
    <x v="0"/>
    <n v="5"/>
    <x v="1"/>
    <x v="0"/>
    <x v="1"/>
    <x v="1"/>
    <n v="40"/>
    <x v="5"/>
    <x v="2"/>
  </r>
  <r>
    <n v="2296"/>
    <x v="2"/>
    <x v="0"/>
    <x v="19"/>
    <x v="3"/>
    <n v="22"/>
    <x v="39"/>
    <x v="0"/>
    <x v="19"/>
    <x v="1"/>
    <n v="2.9"/>
    <x v="1"/>
    <x v="4"/>
    <x v="1"/>
    <x v="1"/>
    <n v="45"/>
    <x v="3"/>
    <x v="3"/>
  </r>
  <r>
    <n v="2297"/>
    <x v="5"/>
    <x v="0"/>
    <x v="24"/>
    <x v="3"/>
    <n v="88"/>
    <x v="47"/>
    <x v="2"/>
    <x v="14"/>
    <x v="3"/>
    <n v="2.5"/>
    <x v="1"/>
    <x v="2"/>
    <x v="1"/>
    <x v="1"/>
    <n v="50"/>
    <x v="0"/>
    <x v="6"/>
  </r>
  <r>
    <n v="2298"/>
    <x v="52"/>
    <x v="0"/>
    <x v="20"/>
    <x v="0"/>
    <n v="83"/>
    <x v="18"/>
    <x v="2"/>
    <x v="20"/>
    <x v="2"/>
    <n v="4.7"/>
    <x v="1"/>
    <x v="3"/>
    <x v="1"/>
    <x v="1"/>
    <n v="1"/>
    <x v="4"/>
    <x v="3"/>
  </r>
  <r>
    <n v="2299"/>
    <x v="37"/>
    <x v="0"/>
    <x v="8"/>
    <x v="3"/>
    <n v="87"/>
    <x v="6"/>
    <x v="0"/>
    <x v="17"/>
    <x v="1"/>
    <n v="2.9"/>
    <x v="1"/>
    <x v="4"/>
    <x v="1"/>
    <x v="1"/>
    <n v="10"/>
    <x v="1"/>
    <x v="6"/>
  </r>
  <r>
    <n v="2300"/>
    <x v="14"/>
    <x v="0"/>
    <x v="7"/>
    <x v="2"/>
    <n v="57"/>
    <x v="37"/>
    <x v="2"/>
    <x v="10"/>
    <x v="2"/>
    <n v="3.7"/>
    <x v="1"/>
    <x v="5"/>
    <x v="1"/>
    <x v="1"/>
    <n v="48"/>
    <x v="2"/>
    <x v="6"/>
  </r>
  <r>
    <n v="2301"/>
    <x v="20"/>
    <x v="0"/>
    <x v="7"/>
    <x v="2"/>
    <n v="88"/>
    <x v="38"/>
    <x v="3"/>
    <x v="12"/>
    <x v="2"/>
    <n v="4.4000000000000004"/>
    <x v="1"/>
    <x v="4"/>
    <x v="1"/>
    <x v="1"/>
    <n v="38"/>
    <x v="2"/>
    <x v="5"/>
  </r>
  <r>
    <n v="2302"/>
    <x v="43"/>
    <x v="0"/>
    <x v="13"/>
    <x v="0"/>
    <n v="20"/>
    <x v="1"/>
    <x v="0"/>
    <x v="2"/>
    <x v="0"/>
    <n v="2.9"/>
    <x v="1"/>
    <x v="2"/>
    <x v="1"/>
    <x v="1"/>
    <n v="21"/>
    <x v="5"/>
    <x v="2"/>
  </r>
  <r>
    <n v="2303"/>
    <x v="24"/>
    <x v="0"/>
    <x v="22"/>
    <x v="3"/>
    <n v="39"/>
    <x v="6"/>
    <x v="0"/>
    <x v="6"/>
    <x v="2"/>
    <n v="3.6"/>
    <x v="1"/>
    <x v="5"/>
    <x v="1"/>
    <x v="1"/>
    <n v="38"/>
    <x v="0"/>
    <x v="5"/>
  </r>
  <r>
    <n v="2304"/>
    <x v="47"/>
    <x v="0"/>
    <x v="12"/>
    <x v="3"/>
    <n v="71"/>
    <x v="32"/>
    <x v="1"/>
    <x v="19"/>
    <x v="1"/>
    <n v="4.8"/>
    <x v="1"/>
    <x v="4"/>
    <x v="1"/>
    <x v="1"/>
    <n v="31"/>
    <x v="2"/>
    <x v="0"/>
  </r>
  <r>
    <n v="2305"/>
    <x v="8"/>
    <x v="0"/>
    <x v="15"/>
    <x v="0"/>
    <n v="73"/>
    <x v="7"/>
    <x v="0"/>
    <x v="5"/>
    <x v="0"/>
    <n v="4.7"/>
    <x v="1"/>
    <x v="1"/>
    <x v="1"/>
    <x v="1"/>
    <n v="9"/>
    <x v="5"/>
    <x v="0"/>
  </r>
  <r>
    <n v="2306"/>
    <x v="33"/>
    <x v="0"/>
    <x v="8"/>
    <x v="3"/>
    <n v="63"/>
    <x v="1"/>
    <x v="2"/>
    <x v="9"/>
    <x v="2"/>
    <n v="2.6"/>
    <x v="1"/>
    <x v="1"/>
    <x v="1"/>
    <x v="1"/>
    <n v="47"/>
    <x v="1"/>
    <x v="1"/>
  </r>
  <r>
    <n v="2307"/>
    <x v="7"/>
    <x v="0"/>
    <x v="24"/>
    <x v="3"/>
    <n v="78"/>
    <x v="20"/>
    <x v="0"/>
    <x v="5"/>
    <x v="0"/>
    <n v="3.4"/>
    <x v="1"/>
    <x v="3"/>
    <x v="1"/>
    <x v="1"/>
    <n v="8"/>
    <x v="1"/>
    <x v="4"/>
  </r>
  <r>
    <n v="2308"/>
    <x v="48"/>
    <x v="0"/>
    <x v="11"/>
    <x v="0"/>
    <n v="96"/>
    <x v="9"/>
    <x v="0"/>
    <x v="14"/>
    <x v="3"/>
    <n v="3.5"/>
    <x v="1"/>
    <x v="2"/>
    <x v="1"/>
    <x v="1"/>
    <n v="30"/>
    <x v="5"/>
    <x v="2"/>
  </r>
  <r>
    <n v="2309"/>
    <x v="34"/>
    <x v="0"/>
    <x v="12"/>
    <x v="3"/>
    <n v="81"/>
    <x v="25"/>
    <x v="2"/>
    <x v="11"/>
    <x v="0"/>
    <n v="3.4"/>
    <x v="1"/>
    <x v="4"/>
    <x v="1"/>
    <x v="1"/>
    <n v="22"/>
    <x v="4"/>
    <x v="3"/>
  </r>
  <r>
    <n v="2310"/>
    <x v="27"/>
    <x v="0"/>
    <x v="10"/>
    <x v="0"/>
    <n v="95"/>
    <x v="39"/>
    <x v="1"/>
    <x v="9"/>
    <x v="3"/>
    <n v="5"/>
    <x v="1"/>
    <x v="4"/>
    <x v="1"/>
    <x v="1"/>
    <n v="3"/>
    <x v="4"/>
    <x v="3"/>
  </r>
  <r>
    <n v="2311"/>
    <x v="11"/>
    <x v="0"/>
    <x v="24"/>
    <x v="3"/>
    <n v="68"/>
    <x v="41"/>
    <x v="2"/>
    <x v="17"/>
    <x v="1"/>
    <n v="4.5999999999999996"/>
    <x v="1"/>
    <x v="3"/>
    <x v="1"/>
    <x v="1"/>
    <n v="15"/>
    <x v="3"/>
    <x v="5"/>
  </r>
  <r>
    <n v="2312"/>
    <x v="7"/>
    <x v="0"/>
    <x v="4"/>
    <x v="1"/>
    <n v="28"/>
    <x v="6"/>
    <x v="0"/>
    <x v="9"/>
    <x v="1"/>
    <n v="4.8"/>
    <x v="1"/>
    <x v="4"/>
    <x v="1"/>
    <x v="1"/>
    <n v="10"/>
    <x v="4"/>
    <x v="6"/>
  </r>
  <r>
    <n v="2313"/>
    <x v="1"/>
    <x v="0"/>
    <x v="17"/>
    <x v="0"/>
    <n v="30"/>
    <x v="34"/>
    <x v="0"/>
    <x v="10"/>
    <x v="2"/>
    <n v="3.7"/>
    <x v="1"/>
    <x v="1"/>
    <x v="1"/>
    <x v="1"/>
    <n v="19"/>
    <x v="1"/>
    <x v="6"/>
  </r>
  <r>
    <n v="2314"/>
    <x v="14"/>
    <x v="0"/>
    <x v="10"/>
    <x v="0"/>
    <n v="31"/>
    <x v="42"/>
    <x v="2"/>
    <x v="13"/>
    <x v="2"/>
    <n v="4.7"/>
    <x v="1"/>
    <x v="2"/>
    <x v="1"/>
    <x v="1"/>
    <n v="36"/>
    <x v="4"/>
    <x v="0"/>
  </r>
  <r>
    <n v="2315"/>
    <x v="32"/>
    <x v="0"/>
    <x v="8"/>
    <x v="3"/>
    <n v="95"/>
    <x v="41"/>
    <x v="3"/>
    <x v="18"/>
    <x v="0"/>
    <n v="4.4000000000000004"/>
    <x v="1"/>
    <x v="0"/>
    <x v="1"/>
    <x v="1"/>
    <n v="12"/>
    <x v="4"/>
    <x v="6"/>
  </r>
  <r>
    <n v="2316"/>
    <x v="28"/>
    <x v="0"/>
    <x v="20"/>
    <x v="0"/>
    <n v="79"/>
    <x v="34"/>
    <x v="2"/>
    <x v="21"/>
    <x v="0"/>
    <n v="3.5"/>
    <x v="1"/>
    <x v="4"/>
    <x v="1"/>
    <x v="1"/>
    <n v="49"/>
    <x v="5"/>
    <x v="3"/>
  </r>
  <r>
    <n v="2317"/>
    <x v="48"/>
    <x v="0"/>
    <x v="4"/>
    <x v="1"/>
    <n v="39"/>
    <x v="6"/>
    <x v="0"/>
    <x v="22"/>
    <x v="0"/>
    <n v="3.8"/>
    <x v="1"/>
    <x v="3"/>
    <x v="1"/>
    <x v="1"/>
    <n v="7"/>
    <x v="5"/>
    <x v="2"/>
  </r>
  <r>
    <n v="2318"/>
    <x v="36"/>
    <x v="0"/>
    <x v="14"/>
    <x v="2"/>
    <n v="34"/>
    <x v="32"/>
    <x v="2"/>
    <x v="7"/>
    <x v="2"/>
    <n v="4.7"/>
    <x v="1"/>
    <x v="2"/>
    <x v="1"/>
    <x v="1"/>
    <n v="28"/>
    <x v="4"/>
    <x v="5"/>
  </r>
  <r>
    <n v="2319"/>
    <x v="28"/>
    <x v="0"/>
    <x v="15"/>
    <x v="0"/>
    <n v="28"/>
    <x v="5"/>
    <x v="0"/>
    <x v="3"/>
    <x v="1"/>
    <n v="3.1"/>
    <x v="1"/>
    <x v="5"/>
    <x v="1"/>
    <x v="1"/>
    <n v="30"/>
    <x v="2"/>
    <x v="2"/>
  </r>
  <r>
    <n v="2320"/>
    <x v="19"/>
    <x v="0"/>
    <x v="3"/>
    <x v="1"/>
    <n v="38"/>
    <x v="1"/>
    <x v="3"/>
    <x v="2"/>
    <x v="0"/>
    <n v="5"/>
    <x v="1"/>
    <x v="1"/>
    <x v="1"/>
    <x v="1"/>
    <n v="29"/>
    <x v="3"/>
    <x v="5"/>
  </r>
  <r>
    <n v="2321"/>
    <x v="48"/>
    <x v="0"/>
    <x v="9"/>
    <x v="1"/>
    <n v="55"/>
    <x v="35"/>
    <x v="2"/>
    <x v="8"/>
    <x v="1"/>
    <n v="3.7"/>
    <x v="1"/>
    <x v="1"/>
    <x v="1"/>
    <x v="1"/>
    <n v="9"/>
    <x v="5"/>
    <x v="6"/>
  </r>
  <r>
    <n v="2322"/>
    <x v="2"/>
    <x v="0"/>
    <x v="3"/>
    <x v="1"/>
    <n v="31"/>
    <x v="24"/>
    <x v="2"/>
    <x v="19"/>
    <x v="0"/>
    <n v="3"/>
    <x v="1"/>
    <x v="2"/>
    <x v="1"/>
    <x v="1"/>
    <n v="27"/>
    <x v="5"/>
    <x v="0"/>
  </r>
  <r>
    <n v="2323"/>
    <x v="31"/>
    <x v="0"/>
    <x v="7"/>
    <x v="2"/>
    <n v="84"/>
    <x v="39"/>
    <x v="1"/>
    <x v="12"/>
    <x v="1"/>
    <n v="4.5"/>
    <x v="1"/>
    <x v="5"/>
    <x v="1"/>
    <x v="1"/>
    <n v="21"/>
    <x v="0"/>
    <x v="0"/>
  </r>
  <r>
    <n v="2324"/>
    <x v="25"/>
    <x v="0"/>
    <x v="24"/>
    <x v="3"/>
    <n v="93"/>
    <x v="33"/>
    <x v="0"/>
    <x v="3"/>
    <x v="0"/>
    <n v="4.7"/>
    <x v="1"/>
    <x v="0"/>
    <x v="1"/>
    <x v="1"/>
    <n v="36"/>
    <x v="2"/>
    <x v="5"/>
  </r>
  <r>
    <n v="2325"/>
    <x v="35"/>
    <x v="0"/>
    <x v="7"/>
    <x v="2"/>
    <n v="28"/>
    <x v="4"/>
    <x v="0"/>
    <x v="18"/>
    <x v="0"/>
    <n v="3.5"/>
    <x v="1"/>
    <x v="1"/>
    <x v="1"/>
    <x v="1"/>
    <n v="19"/>
    <x v="5"/>
    <x v="2"/>
  </r>
  <r>
    <n v="2326"/>
    <x v="42"/>
    <x v="0"/>
    <x v="23"/>
    <x v="1"/>
    <n v="55"/>
    <x v="14"/>
    <x v="2"/>
    <x v="4"/>
    <x v="2"/>
    <n v="4.4000000000000004"/>
    <x v="1"/>
    <x v="4"/>
    <x v="1"/>
    <x v="1"/>
    <n v="47"/>
    <x v="1"/>
    <x v="1"/>
  </r>
  <r>
    <n v="2327"/>
    <x v="17"/>
    <x v="0"/>
    <x v="11"/>
    <x v="0"/>
    <n v="63"/>
    <x v="19"/>
    <x v="0"/>
    <x v="1"/>
    <x v="0"/>
    <n v="2.6"/>
    <x v="1"/>
    <x v="3"/>
    <x v="1"/>
    <x v="1"/>
    <n v="38"/>
    <x v="4"/>
    <x v="2"/>
  </r>
  <r>
    <n v="2328"/>
    <x v="30"/>
    <x v="0"/>
    <x v="11"/>
    <x v="0"/>
    <n v="94"/>
    <x v="15"/>
    <x v="2"/>
    <x v="16"/>
    <x v="0"/>
    <n v="4.2"/>
    <x v="1"/>
    <x v="4"/>
    <x v="1"/>
    <x v="1"/>
    <n v="22"/>
    <x v="0"/>
    <x v="4"/>
  </r>
  <r>
    <n v="2329"/>
    <x v="4"/>
    <x v="0"/>
    <x v="13"/>
    <x v="0"/>
    <n v="36"/>
    <x v="25"/>
    <x v="2"/>
    <x v="1"/>
    <x v="3"/>
    <n v="2.6"/>
    <x v="1"/>
    <x v="0"/>
    <x v="1"/>
    <x v="1"/>
    <n v="29"/>
    <x v="0"/>
    <x v="4"/>
  </r>
  <r>
    <n v="2330"/>
    <x v="34"/>
    <x v="0"/>
    <x v="19"/>
    <x v="3"/>
    <n v="97"/>
    <x v="43"/>
    <x v="1"/>
    <x v="11"/>
    <x v="1"/>
    <n v="4.8"/>
    <x v="1"/>
    <x v="1"/>
    <x v="1"/>
    <x v="1"/>
    <n v="42"/>
    <x v="4"/>
    <x v="2"/>
  </r>
  <r>
    <n v="2331"/>
    <x v="52"/>
    <x v="0"/>
    <x v="21"/>
    <x v="3"/>
    <n v="63"/>
    <x v="28"/>
    <x v="0"/>
    <x v="20"/>
    <x v="2"/>
    <n v="2.9"/>
    <x v="1"/>
    <x v="5"/>
    <x v="1"/>
    <x v="1"/>
    <n v="47"/>
    <x v="3"/>
    <x v="6"/>
  </r>
  <r>
    <n v="2332"/>
    <x v="12"/>
    <x v="0"/>
    <x v="18"/>
    <x v="3"/>
    <n v="77"/>
    <x v="26"/>
    <x v="1"/>
    <x v="8"/>
    <x v="1"/>
    <n v="4.3"/>
    <x v="1"/>
    <x v="4"/>
    <x v="1"/>
    <x v="1"/>
    <n v="10"/>
    <x v="2"/>
    <x v="4"/>
  </r>
  <r>
    <n v="2333"/>
    <x v="24"/>
    <x v="0"/>
    <x v="18"/>
    <x v="3"/>
    <n v="53"/>
    <x v="36"/>
    <x v="3"/>
    <x v="8"/>
    <x v="3"/>
    <n v="2.6"/>
    <x v="1"/>
    <x v="5"/>
    <x v="1"/>
    <x v="1"/>
    <n v="10"/>
    <x v="0"/>
    <x v="5"/>
  </r>
  <r>
    <n v="2334"/>
    <x v="23"/>
    <x v="0"/>
    <x v="5"/>
    <x v="0"/>
    <n v="77"/>
    <x v="23"/>
    <x v="2"/>
    <x v="19"/>
    <x v="1"/>
    <n v="3.8"/>
    <x v="1"/>
    <x v="2"/>
    <x v="1"/>
    <x v="1"/>
    <n v="1"/>
    <x v="3"/>
    <x v="6"/>
  </r>
  <r>
    <n v="2335"/>
    <x v="34"/>
    <x v="0"/>
    <x v="23"/>
    <x v="1"/>
    <n v="79"/>
    <x v="23"/>
    <x v="0"/>
    <x v="14"/>
    <x v="2"/>
    <n v="4.2"/>
    <x v="1"/>
    <x v="3"/>
    <x v="1"/>
    <x v="1"/>
    <n v="7"/>
    <x v="2"/>
    <x v="5"/>
  </r>
  <r>
    <n v="2336"/>
    <x v="18"/>
    <x v="0"/>
    <x v="7"/>
    <x v="2"/>
    <n v="37"/>
    <x v="37"/>
    <x v="2"/>
    <x v="13"/>
    <x v="2"/>
    <n v="3.9"/>
    <x v="1"/>
    <x v="5"/>
    <x v="1"/>
    <x v="1"/>
    <n v="10"/>
    <x v="0"/>
    <x v="0"/>
  </r>
  <r>
    <n v="2337"/>
    <x v="1"/>
    <x v="0"/>
    <x v="22"/>
    <x v="3"/>
    <n v="94"/>
    <x v="18"/>
    <x v="2"/>
    <x v="14"/>
    <x v="0"/>
    <n v="3.1"/>
    <x v="1"/>
    <x v="1"/>
    <x v="1"/>
    <x v="1"/>
    <n v="11"/>
    <x v="2"/>
    <x v="1"/>
  </r>
  <r>
    <n v="2338"/>
    <x v="31"/>
    <x v="0"/>
    <x v="23"/>
    <x v="1"/>
    <n v="76"/>
    <x v="25"/>
    <x v="1"/>
    <x v="10"/>
    <x v="3"/>
    <n v="3.6"/>
    <x v="1"/>
    <x v="5"/>
    <x v="1"/>
    <x v="1"/>
    <n v="5"/>
    <x v="1"/>
    <x v="2"/>
  </r>
  <r>
    <n v="2339"/>
    <x v="17"/>
    <x v="0"/>
    <x v="4"/>
    <x v="1"/>
    <n v="68"/>
    <x v="42"/>
    <x v="1"/>
    <x v="5"/>
    <x v="3"/>
    <n v="4"/>
    <x v="1"/>
    <x v="0"/>
    <x v="1"/>
    <x v="1"/>
    <n v="21"/>
    <x v="3"/>
    <x v="3"/>
  </r>
  <r>
    <n v="2340"/>
    <x v="15"/>
    <x v="0"/>
    <x v="5"/>
    <x v="0"/>
    <n v="65"/>
    <x v="26"/>
    <x v="0"/>
    <x v="1"/>
    <x v="1"/>
    <n v="3.4"/>
    <x v="1"/>
    <x v="2"/>
    <x v="1"/>
    <x v="1"/>
    <n v="24"/>
    <x v="4"/>
    <x v="3"/>
  </r>
  <r>
    <n v="2341"/>
    <x v="6"/>
    <x v="0"/>
    <x v="0"/>
    <x v="0"/>
    <n v="24"/>
    <x v="12"/>
    <x v="2"/>
    <x v="17"/>
    <x v="2"/>
    <n v="2.6"/>
    <x v="1"/>
    <x v="3"/>
    <x v="1"/>
    <x v="1"/>
    <n v="37"/>
    <x v="2"/>
    <x v="0"/>
  </r>
  <r>
    <n v="2342"/>
    <x v="19"/>
    <x v="0"/>
    <x v="14"/>
    <x v="2"/>
    <n v="31"/>
    <x v="39"/>
    <x v="0"/>
    <x v="11"/>
    <x v="2"/>
    <n v="4.5"/>
    <x v="1"/>
    <x v="0"/>
    <x v="1"/>
    <x v="1"/>
    <n v="22"/>
    <x v="0"/>
    <x v="6"/>
  </r>
  <r>
    <n v="2343"/>
    <x v="30"/>
    <x v="0"/>
    <x v="11"/>
    <x v="0"/>
    <n v="89"/>
    <x v="30"/>
    <x v="2"/>
    <x v="8"/>
    <x v="3"/>
    <n v="4.9000000000000004"/>
    <x v="1"/>
    <x v="3"/>
    <x v="1"/>
    <x v="1"/>
    <n v="16"/>
    <x v="5"/>
    <x v="0"/>
  </r>
  <r>
    <n v="2344"/>
    <x v="44"/>
    <x v="0"/>
    <x v="20"/>
    <x v="0"/>
    <n v="49"/>
    <x v="33"/>
    <x v="2"/>
    <x v="16"/>
    <x v="2"/>
    <n v="4.4000000000000004"/>
    <x v="1"/>
    <x v="4"/>
    <x v="1"/>
    <x v="1"/>
    <n v="44"/>
    <x v="3"/>
    <x v="5"/>
  </r>
  <r>
    <n v="2345"/>
    <x v="50"/>
    <x v="0"/>
    <x v="3"/>
    <x v="1"/>
    <n v="92"/>
    <x v="3"/>
    <x v="3"/>
    <x v="12"/>
    <x v="3"/>
    <n v="3.5"/>
    <x v="1"/>
    <x v="0"/>
    <x v="1"/>
    <x v="1"/>
    <n v="14"/>
    <x v="0"/>
    <x v="4"/>
  </r>
  <r>
    <n v="2346"/>
    <x v="48"/>
    <x v="0"/>
    <x v="17"/>
    <x v="0"/>
    <n v="32"/>
    <x v="14"/>
    <x v="1"/>
    <x v="20"/>
    <x v="0"/>
    <n v="3.3"/>
    <x v="1"/>
    <x v="0"/>
    <x v="1"/>
    <x v="1"/>
    <n v="23"/>
    <x v="4"/>
    <x v="6"/>
  </r>
  <r>
    <n v="2347"/>
    <x v="40"/>
    <x v="0"/>
    <x v="14"/>
    <x v="2"/>
    <n v="67"/>
    <x v="35"/>
    <x v="0"/>
    <x v="18"/>
    <x v="0"/>
    <n v="3.1"/>
    <x v="1"/>
    <x v="3"/>
    <x v="1"/>
    <x v="1"/>
    <n v="46"/>
    <x v="5"/>
    <x v="0"/>
  </r>
  <r>
    <n v="2348"/>
    <x v="43"/>
    <x v="0"/>
    <x v="22"/>
    <x v="3"/>
    <n v="64"/>
    <x v="18"/>
    <x v="1"/>
    <x v="0"/>
    <x v="3"/>
    <n v="4.2"/>
    <x v="1"/>
    <x v="0"/>
    <x v="1"/>
    <x v="1"/>
    <n v="46"/>
    <x v="1"/>
    <x v="6"/>
  </r>
  <r>
    <n v="2349"/>
    <x v="22"/>
    <x v="0"/>
    <x v="9"/>
    <x v="1"/>
    <n v="84"/>
    <x v="1"/>
    <x v="2"/>
    <x v="20"/>
    <x v="1"/>
    <n v="4.9000000000000004"/>
    <x v="1"/>
    <x v="2"/>
    <x v="1"/>
    <x v="1"/>
    <n v="16"/>
    <x v="3"/>
    <x v="6"/>
  </r>
  <r>
    <n v="2350"/>
    <x v="13"/>
    <x v="0"/>
    <x v="0"/>
    <x v="0"/>
    <n v="34"/>
    <x v="14"/>
    <x v="2"/>
    <x v="20"/>
    <x v="3"/>
    <n v="3.9"/>
    <x v="1"/>
    <x v="3"/>
    <x v="1"/>
    <x v="1"/>
    <n v="40"/>
    <x v="2"/>
    <x v="6"/>
  </r>
  <r>
    <n v="2351"/>
    <x v="9"/>
    <x v="0"/>
    <x v="9"/>
    <x v="1"/>
    <n v="26"/>
    <x v="11"/>
    <x v="2"/>
    <x v="2"/>
    <x v="0"/>
    <n v="4.2"/>
    <x v="1"/>
    <x v="1"/>
    <x v="1"/>
    <x v="1"/>
    <n v="21"/>
    <x v="1"/>
    <x v="2"/>
  </r>
  <r>
    <n v="2352"/>
    <x v="21"/>
    <x v="0"/>
    <x v="1"/>
    <x v="0"/>
    <n v="50"/>
    <x v="13"/>
    <x v="1"/>
    <x v="17"/>
    <x v="3"/>
    <n v="4.9000000000000004"/>
    <x v="1"/>
    <x v="5"/>
    <x v="1"/>
    <x v="1"/>
    <n v="25"/>
    <x v="3"/>
    <x v="4"/>
  </r>
  <r>
    <n v="2353"/>
    <x v="27"/>
    <x v="0"/>
    <x v="23"/>
    <x v="1"/>
    <n v="46"/>
    <x v="43"/>
    <x v="2"/>
    <x v="22"/>
    <x v="3"/>
    <n v="2.8"/>
    <x v="1"/>
    <x v="5"/>
    <x v="1"/>
    <x v="1"/>
    <n v="25"/>
    <x v="4"/>
    <x v="3"/>
  </r>
  <r>
    <n v="2354"/>
    <x v="19"/>
    <x v="0"/>
    <x v="8"/>
    <x v="3"/>
    <n v="71"/>
    <x v="6"/>
    <x v="2"/>
    <x v="3"/>
    <x v="3"/>
    <n v="4.0999999999999996"/>
    <x v="1"/>
    <x v="3"/>
    <x v="1"/>
    <x v="1"/>
    <n v="25"/>
    <x v="5"/>
    <x v="6"/>
  </r>
  <r>
    <n v="2355"/>
    <x v="19"/>
    <x v="0"/>
    <x v="0"/>
    <x v="0"/>
    <n v="78"/>
    <x v="48"/>
    <x v="2"/>
    <x v="24"/>
    <x v="2"/>
    <n v="4.8"/>
    <x v="1"/>
    <x v="2"/>
    <x v="1"/>
    <x v="1"/>
    <n v="27"/>
    <x v="0"/>
    <x v="5"/>
  </r>
  <r>
    <n v="2356"/>
    <x v="40"/>
    <x v="0"/>
    <x v="11"/>
    <x v="0"/>
    <n v="35"/>
    <x v="30"/>
    <x v="1"/>
    <x v="7"/>
    <x v="0"/>
    <n v="4.0999999999999996"/>
    <x v="1"/>
    <x v="2"/>
    <x v="1"/>
    <x v="1"/>
    <n v="12"/>
    <x v="1"/>
    <x v="5"/>
  </r>
  <r>
    <n v="2357"/>
    <x v="9"/>
    <x v="0"/>
    <x v="21"/>
    <x v="3"/>
    <n v="58"/>
    <x v="6"/>
    <x v="2"/>
    <x v="0"/>
    <x v="2"/>
    <n v="3"/>
    <x v="1"/>
    <x v="1"/>
    <x v="1"/>
    <x v="1"/>
    <n v="27"/>
    <x v="5"/>
    <x v="3"/>
  </r>
  <r>
    <n v="2358"/>
    <x v="10"/>
    <x v="0"/>
    <x v="5"/>
    <x v="0"/>
    <n v="67"/>
    <x v="49"/>
    <x v="0"/>
    <x v="17"/>
    <x v="3"/>
    <n v="4.2"/>
    <x v="1"/>
    <x v="4"/>
    <x v="1"/>
    <x v="1"/>
    <n v="40"/>
    <x v="2"/>
    <x v="4"/>
  </r>
  <r>
    <n v="2359"/>
    <x v="10"/>
    <x v="0"/>
    <x v="1"/>
    <x v="0"/>
    <n v="93"/>
    <x v="21"/>
    <x v="0"/>
    <x v="6"/>
    <x v="1"/>
    <n v="3.8"/>
    <x v="1"/>
    <x v="3"/>
    <x v="1"/>
    <x v="1"/>
    <n v="38"/>
    <x v="2"/>
    <x v="3"/>
  </r>
  <r>
    <n v="2360"/>
    <x v="1"/>
    <x v="0"/>
    <x v="18"/>
    <x v="3"/>
    <n v="81"/>
    <x v="38"/>
    <x v="1"/>
    <x v="9"/>
    <x v="1"/>
    <n v="3.3"/>
    <x v="1"/>
    <x v="4"/>
    <x v="1"/>
    <x v="1"/>
    <n v="44"/>
    <x v="4"/>
    <x v="6"/>
  </r>
  <r>
    <n v="2361"/>
    <x v="34"/>
    <x v="0"/>
    <x v="8"/>
    <x v="3"/>
    <n v="80"/>
    <x v="14"/>
    <x v="0"/>
    <x v="5"/>
    <x v="3"/>
    <n v="4.7"/>
    <x v="1"/>
    <x v="4"/>
    <x v="1"/>
    <x v="1"/>
    <n v="27"/>
    <x v="0"/>
    <x v="6"/>
  </r>
  <r>
    <n v="2362"/>
    <x v="42"/>
    <x v="0"/>
    <x v="18"/>
    <x v="3"/>
    <n v="64"/>
    <x v="15"/>
    <x v="2"/>
    <x v="0"/>
    <x v="1"/>
    <n v="4.3"/>
    <x v="1"/>
    <x v="4"/>
    <x v="1"/>
    <x v="1"/>
    <n v="30"/>
    <x v="2"/>
    <x v="6"/>
  </r>
  <r>
    <n v="2363"/>
    <x v="7"/>
    <x v="0"/>
    <x v="2"/>
    <x v="0"/>
    <n v="41"/>
    <x v="41"/>
    <x v="2"/>
    <x v="18"/>
    <x v="3"/>
    <n v="2.7"/>
    <x v="1"/>
    <x v="3"/>
    <x v="1"/>
    <x v="1"/>
    <n v="24"/>
    <x v="2"/>
    <x v="5"/>
  </r>
  <r>
    <n v="2364"/>
    <x v="52"/>
    <x v="0"/>
    <x v="20"/>
    <x v="0"/>
    <n v="79"/>
    <x v="38"/>
    <x v="3"/>
    <x v="6"/>
    <x v="0"/>
    <n v="4.2"/>
    <x v="1"/>
    <x v="0"/>
    <x v="1"/>
    <x v="1"/>
    <n v="38"/>
    <x v="1"/>
    <x v="4"/>
  </r>
  <r>
    <n v="2365"/>
    <x v="46"/>
    <x v="0"/>
    <x v="12"/>
    <x v="3"/>
    <n v="60"/>
    <x v="16"/>
    <x v="0"/>
    <x v="1"/>
    <x v="0"/>
    <n v="4.2"/>
    <x v="1"/>
    <x v="1"/>
    <x v="1"/>
    <x v="1"/>
    <n v="4"/>
    <x v="3"/>
    <x v="3"/>
  </r>
  <r>
    <n v="2366"/>
    <x v="16"/>
    <x v="0"/>
    <x v="4"/>
    <x v="1"/>
    <n v="91"/>
    <x v="5"/>
    <x v="1"/>
    <x v="15"/>
    <x v="0"/>
    <n v="2.5"/>
    <x v="1"/>
    <x v="2"/>
    <x v="1"/>
    <x v="1"/>
    <n v="32"/>
    <x v="0"/>
    <x v="5"/>
  </r>
  <r>
    <n v="2367"/>
    <x v="11"/>
    <x v="0"/>
    <x v="9"/>
    <x v="1"/>
    <n v="66"/>
    <x v="35"/>
    <x v="0"/>
    <x v="18"/>
    <x v="0"/>
    <n v="3.6"/>
    <x v="1"/>
    <x v="0"/>
    <x v="1"/>
    <x v="1"/>
    <n v="32"/>
    <x v="2"/>
    <x v="0"/>
  </r>
  <r>
    <n v="2368"/>
    <x v="17"/>
    <x v="0"/>
    <x v="20"/>
    <x v="0"/>
    <n v="85"/>
    <x v="25"/>
    <x v="0"/>
    <x v="14"/>
    <x v="0"/>
    <n v="3.4"/>
    <x v="1"/>
    <x v="3"/>
    <x v="1"/>
    <x v="1"/>
    <n v="28"/>
    <x v="4"/>
    <x v="4"/>
  </r>
  <r>
    <n v="2369"/>
    <x v="26"/>
    <x v="0"/>
    <x v="12"/>
    <x v="3"/>
    <n v="38"/>
    <x v="32"/>
    <x v="2"/>
    <x v="12"/>
    <x v="2"/>
    <n v="3.3"/>
    <x v="1"/>
    <x v="3"/>
    <x v="1"/>
    <x v="1"/>
    <n v="6"/>
    <x v="5"/>
    <x v="6"/>
  </r>
  <r>
    <n v="2370"/>
    <x v="41"/>
    <x v="0"/>
    <x v="1"/>
    <x v="0"/>
    <n v="23"/>
    <x v="34"/>
    <x v="2"/>
    <x v="17"/>
    <x v="0"/>
    <n v="4.5999999999999996"/>
    <x v="1"/>
    <x v="3"/>
    <x v="1"/>
    <x v="1"/>
    <n v="24"/>
    <x v="3"/>
    <x v="5"/>
  </r>
  <r>
    <n v="2371"/>
    <x v="47"/>
    <x v="0"/>
    <x v="9"/>
    <x v="1"/>
    <n v="71"/>
    <x v="29"/>
    <x v="2"/>
    <x v="13"/>
    <x v="1"/>
    <n v="3.9"/>
    <x v="1"/>
    <x v="5"/>
    <x v="1"/>
    <x v="1"/>
    <n v="38"/>
    <x v="0"/>
    <x v="1"/>
  </r>
  <r>
    <n v="2372"/>
    <x v="29"/>
    <x v="0"/>
    <x v="20"/>
    <x v="0"/>
    <n v="25"/>
    <x v="27"/>
    <x v="2"/>
    <x v="4"/>
    <x v="0"/>
    <n v="3.7"/>
    <x v="1"/>
    <x v="2"/>
    <x v="1"/>
    <x v="1"/>
    <n v="28"/>
    <x v="5"/>
    <x v="2"/>
  </r>
  <r>
    <n v="2373"/>
    <x v="2"/>
    <x v="0"/>
    <x v="23"/>
    <x v="1"/>
    <n v="39"/>
    <x v="15"/>
    <x v="3"/>
    <x v="5"/>
    <x v="1"/>
    <n v="3.1"/>
    <x v="1"/>
    <x v="0"/>
    <x v="1"/>
    <x v="1"/>
    <n v="9"/>
    <x v="3"/>
    <x v="0"/>
  </r>
  <r>
    <n v="2374"/>
    <x v="43"/>
    <x v="0"/>
    <x v="15"/>
    <x v="0"/>
    <n v="20"/>
    <x v="49"/>
    <x v="2"/>
    <x v="0"/>
    <x v="1"/>
    <n v="4.9000000000000004"/>
    <x v="1"/>
    <x v="0"/>
    <x v="1"/>
    <x v="1"/>
    <n v="21"/>
    <x v="5"/>
    <x v="6"/>
  </r>
  <r>
    <n v="2375"/>
    <x v="28"/>
    <x v="0"/>
    <x v="24"/>
    <x v="3"/>
    <n v="73"/>
    <x v="47"/>
    <x v="0"/>
    <x v="15"/>
    <x v="0"/>
    <n v="4.7"/>
    <x v="1"/>
    <x v="3"/>
    <x v="1"/>
    <x v="1"/>
    <n v="31"/>
    <x v="5"/>
    <x v="5"/>
  </r>
  <r>
    <n v="2376"/>
    <x v="52"/>
    <x v="0"/>
    <x v="21"/>
    <x v="3"/>
    <n v="63"/>
    <x v="41"/>
    <x v="0"/>
    <x v="15"/>
    <x v="3"/>
    <n v="2.9"/>
    <x v="1"/>
    <x v="2"/>
    <x v="1"/>
    <x v="1"/>
    <n v="18"/>
    <x v="2"/>
    <x v="3"/>
  </r>
  <r>
    <n v="2377"/>
    <x v="3"/>
    <x v="0"/>
    <x v="24"/>
    <x v="3"/>
    <n v="94"/>
    <x v="30"/>
    <x v="3"/>
    <x v="17"/>
    <x v="1"/>
    <n v="4.0999999999999996"/>
    <x v="1"/>
    <x v="0"/>
    <x v="1"/>
    <x v="1"/>
    <n v="5"/>
    <x v="1"/>
    <x v="1"/>
  </r>
  <r>
    <n v="2378"/>
    <x v="42"/>
    <x v="0"/>
    <x v="0"/>
    <x v="0"/>
    <n v="94"/>
    <x v="45"/>
    <x v="0"/>
    <x v="23"/>
    <x v="3"/>
    <n v="4"/>
    <x v="1"/>
    <x v="2"/>
    <x v="1"/>
    <x v="1"/>
    <n v="22"/>
    <x v="1"/>
    <x v="2"/>
  </r>
  <r>
    <n v="2379"/>
    <x v="8"/>
    <x v="0"/>
    <x v="18"/>
    <x v="3"/>
    <n v="71"/>
    <x v="13"/>
    <x v="0"/>
    <x v="11"/>
    <x v="2"/>
    <n v="2.7"/>
    <x v="1"/>
    <x v="5"/>
    <x v="1"/>
    <x v="1"/>
    <n v="37"/>
    <x v="3"/>
    <x v="4"/>
  </r>
  <r>
    <n v="2380"/>
    <x v="37"/>
    <x v="0"/>
    <x v="19"/>
    <x v="3"/>
    <n v="77"/>
    <x v="45"/>
    <x v="2"/>
    <x v="15"/>
    <x v="1"/>
    <n v="4"/>
    <x v="1"/>
    <x v="4"/>
    <x v="1"/>
    <x v="1"/>
    <n v="22"/>
    <x v="5"/>
    <x v="5"/>
  </r>
  <r>
    <n v="2381"/>
    <x v="38"/>
    <x v="0"/>
    <x v="18"/>
    <x v="3"/>
    <n v="66"/>
    <x v="38"/>
    <x v="2"/>
    <x v="13"/>
    <x v="3"/>
    <n v="2.5"/>
    <x v="1"/>
    <x v="2"/>
    <x v="1"/>
    <x v="1"/>
    <n v="36"/>
    <x v="3"/>
    <x v="0"/>
  </r>
  <r>
    <n v="2382"/>
    <x v="46"/>
    <x v="0"/>
    <x v="3"/>
    <x v="1"/>
    <n v="23"/>
    <x v="48"/>
    <x v="2"/>
    <x v="11"/>
    <x v="2"/>
    <n v="4.5"/>
    <x v="1"/>
    <x v="1"/>
    <x v="1"/>
    <x v="1"/>
    <n v="23"/>
    <x v="3"/>
    <x v="2"/>
  </r>
  <r>
    <n v="2383"/>
    <x v="31"/>
    <x v="0"/>
    <x v="1"/>
    <x v="0"/>
    <n v="60"/>
    <x v="18"/>
    <x v="2"/>
    <x v="2"/>
    <x v="1"/>
    <n v="3.9"/>
    <x v="1"/>
    <x v="0"/>
    <x v="1"/>
    <x v="1"/>
    <n v="44"/>
    <x v="5"/>
    <x v="1"/>
  </r>
  <r>
    <n v="2384"/>
    <x v="10"/>
    <x v="0"/>
    <x v="21"/>
    <x v="3"/>
    <n v="72"/>
    <x v="3"/>
    <x v="0"/>
    <x v="9"/>
    <x v="1"/>
    <n v="4.9000000000000004"/>
    <x v="1"/>
    <x v="4"/>
    <x v="1"/>
    <x v="1"/>
    <n v="25"/>
    <x v="4"/>
    <x v="2"/>
  </r>
  <r>
    <n v="2385"/>
    <x v="41"/>
    <x v="0"/>
    <x v="0"/>
    <x v="0"/>
    <n v="35"/>
    <x v="15"/>
    <x v="0"/>
    <x v="14"/>
    <x v="0"/>
    <n v="3.3"/>
    <x v="1"/>
    <x v="4"/>
    <x v="1"/>
    <x v="1"/>
    <n v="40"/>
    <x v="3"/>
    <x v="3"/>
  </r>
  <r>
    <n v="2386"/>
    <x v="38"/>
    <x v="0"/>
    <x v="18"/>
    <x v="3"/>
    <n v="31"/>
    <x v="19"/>
    <x v="2"/>
    <x v="18"/>
    <x v="3"/>
    <n v="3.8"/>
    <x v="1"/>
    <x v="0"/>
    <x v="1"/>
    <x v="1"/>
    <n v="12"/>
    <x v="3"/>
    <x v="1"/>
  </r>
  <r>
    <n v="2387"/>
    <x v="1"/>
    <x v="0"/>
    <x v="20"/>
    <x v="0"/>
    <n v="33"/>
    <x v="26"/>
    <x v="0"/>
    <x v="24"/>
    <x v="2"/>
    <n v="2.9"/>
    <x v="1"/>
    <x v="3"/>
    <x v="1"/>
    <x v="1"/>
    <n v="14"/>
    <x v="0"/>
    <x v="5"/>
  </r>
  <r>
    <n v="2388"/>
    <x v="24"/>
    <x v="0"/>
    <x v="19"/>
    <x v="3"/>
    <n v="95"/>
    <x v="30"/>
    <x v="2"/>
    <x v="9"/>
    <x v="2"/>
    <n v="4"/>
    <x v="1"/>
    <x v="4"/>
    <x v="1"/>
    <x v="1"/>
    <n v="14"/>
    <x v="5"/>
    <x v="5"/>
  </r>
  <r>
    <n v="2389"/>
    <x v="3"/>
    <x v="0"/>
    <x v="10"/>
    <x v="0"/>
    <n v="68"/>
    <x v="15"/>
    <x v="2"/>
    <x v="15"/>
    <x v="3"/>
    <n v="4.0999999999999996"/>
    <x v="1"/>
    <x v="5"/>
    <x v="1"/>
    <x v="1"/>
    <n v="10"/>
    <x v="5"/>
    <x v="2"/>
  </r>
  <r>
    <n v="2390"/>
    <x v="15"/>
    <x v="0"/>
    <x v="7"/>
    <x v="2"/>
    <n v="87"/>
    <x v="23"/>
    <x v="2"/>
    <x v="10"/>
    <x v="1"/>
    <n v="3.1"/>
    <x v="1"/>
    <x v="5"/>
    <x v="1"/>
    <x v="1"/>
    <n v="17"/>
    <x v="4"/>
    <x v="6"/>
  </r>
  <r>
    <n v="2391"/>
    <x v="13"/>
    <x v="0"/>
    <x v="5"/>
    <x v="0"/>
    <n v="64"/>
    <x v="28"/>
    <x v="3"/>
    <x v="22"/>
    <x v="0"/>
    <n v="4.5999999999999996"/>
    <x v="1"/>
    <x v="0"/>
    <x v="1"/>
    <x v="1"/>
    <n v="24"/>
    <x v="5"/>
    <x v="0"/>
  </r>
  <r>
    <n v="2392"/>
    <x v="32"/>
    <x v="0"/>
    <x v="5"/>
    <x v="0"/>
    <n v="74"/>
    <x v="49"/>
    <x v="2"/>
    <x v="13"/>
    <x v="0"/>
    <n v="4.5999999999999996"/>
    <x v="1"/>
    <x v="2"/>
    <x v="1"/>
    <x v="1"/>
    <n v="31"/>
    <x v="4"/>
    <x v="3"/>
  </r>
  <r>
    <n v="2393"/>
    <x v="37"/>
    <x v="0"/>
    <x v="2"/>
    <x v="0"/>
    <n v="62"/>
    <x v="9"/>
    <x v="0"/>
    <x v="5"/>
    <x v="1"/>
    <n v="2.6"/>
    <x v="1"/>
    <x v="4"/>
    <x v="1"/>
    <x v="1"/>
    <n v="36"/>
    <x v="1"/>
    <x v="2"/>
  </r>
  <r>
    <n v="2394"/>
    <x v="44"/>
    <x v="0"/>
    <x v="20"/>
    <x v="0"/>
    <n v="97"/>
    <x v="7"/>
    <x v="2"/>
    <x v="18"/>
    <x v="0"/>
    <n v="5"/>
    <x v="1"/>
    <x v="4"/>
    <x v="1"/>
    <x v="1"/>
    <n v="38"/>
    <x v="3"/>
    <x v="6"/>
  </r>
  <r>
    <n v="2395"/>
    <x v="37"/>
    <x v="0"/>
    <x v="3"/>
    <x v="1"/>
    <n v="47"/>
    <x v="39"/>
    <x v="0"/>
    <x v="15"/>
    <x v="3"/>
    <n v="2.9"/>
    <x v="1"/>
    <x v="4"/>
    <x v="1"/>
    <x v="1"/>
    <n v="23"/>
    <x v="5"/>
    <x v="0"/>
  </r>
  <r>
    <n v="2396"/>
    <x v="46"/>
    <x v="0"/>
    <x v="0"/>
    <x v="0"/>
    <n v="83"/>
    <x v="39"/>
    <x v="2"/>
    <x v="17"/>
    <x v="0"/>
    <n v="3.5"/>
    <x v="1"/>
    <x v="4"/>
    <x v="1"/>
    <x v="1"/>
    <n v="47"/>
    <x v="3"/>
    <x v="4"/>
  </r>
  <r>
    <n v="2397"/>
    <x v="21"/>
    <x v="0"/>
    <x v="5"/>
    <x v="0"/>
    <n v="82"/>
    <x v="4"/>
    <x v="2"/>
    <x v="8"/>
    <x v="1"/>
    <n v="3.7"/>
    <x v="1"/>
    <x v="4"/>
    <x v="1"/>
    <x v="1"/>
    <n v="20"/>
    <x v="0"/>
    <x v="1"/>
  </r>
  <r>
    <n v="2398"/>
    <x v="43"/>
    <x v="0"/>
    <x v="12"/>
    <x v="3"/>
    <n v="26"/>
    <x v="8"/>
    <x v="0"/>
    <x v="13"/>
    <x v="3"/>
    <n v="2.9"/>
    <x v="1"/>
    <x v="5"/>
    <x v="1"/>
    <x v="1"/>
    <n v="41"/>
    <x v="0"/>
    <x v="5"/>
  </r>
  <r>
    <n v="2399"/>
    <x v="13"/>
    <x v="0"/>
    <x v="14"/>
    <x v="2"/>
    <n v="81"/>
    <x v="20"/>
    <x v="2"/>
    <x v="20"/>
    <x v="0"/>
    <n v="4.3"/>
    <x v="1"/>
    <x v="1"/>
    <x v="1"/>
    <x v="1"/>
    <n v="44"/>
    <x v="4"/>
    <x v="0"/>
  </r>
  <r>
    <n v="2400"/>
    <x v="0"/>
    <x v="0"/>
    <x v="10"/>
    <x v="0"/>
    <n v="44"/>
    <x v="13"/>
    <x v="0"/>
    <x v="19"/>
    <x v="1"/>
    <n v="3.2"/>
    <x v="1"/>
    <x v="5"/>
    <x v="1"/>
    <x v="1"/>
    <n v="31"/>
    <x v="1"/>
    <x v="5"/>
  </r>
  <r>
    <n v="2401"/>
    <x v="49"/>
    <x v="0"/>
    <x v="12"/>
    <x v="3"/>
    <n v="88"/>
    <x v="4"/>
    <x v="2"/>
    <x v="15"/>
    <x v="0"/>
    <n v="4.2"/>
    <x v="1"/>
    <x v="2"/>
    <x v="1"/>
    <x v="1"/>
    <n v="11"/>
    <x v="2"/>
    <x v="4"/>
  </r>
  <r>
    <n v="2402"/>
    <x v="49"/>
    <x v="0"/>
    <x v="23"/>
    <x v="1"/>
    <n v="76"/>
    <x v="4"/>
    <x v="2"/>
    <x v="6"/>
    <x v="0"/>
    <n v="4.2"/>
    <x v="1"/>
    <x v="3"/>
    <x v="1"/>
    <x v="1"/>
    <n v="25"/>
    <x v="3"/>
    <x v="4"/>
  </r>
  <r>
    <n v="2403"/>
    <x v="4"/>
    <x v="0"/>
    <x v="18"/>
    <x v="3"/>
    <n v="89"/>
    <x v="40"/>
    <x v="2"/>
    <x v="18"/>
    <x v="0"/>
    <n v="3.8"/>
    <x v="1"/>
    <x v="1"/>
    <x v="1"/>
    <x v="1"/>
    <n v="31"/>
    <x v="1"/>
    <x v="1"/>
  </r>
  <r>
    <n v="2404"/>
    <x v="14"/>
    <x v="0"/>
    <x v="6"/>
    <x v="0"/>
    <n v="22"/>
    <x v="9"/>
    <x v="2"/>
    <x v="23"/>
    <x v="3"/>
    <n v="4.4000000000000004"/>
    <x v="1"/>
    <x v="3"/>
    <x v="1"/>
    <x v="1"/>
    <n v="40"/>
    <x v="5"/>
    <x v="1"/>
  </r>
  <r>
    <n v="2405"/>
    <x v="48"/>
    <x v="0"/>
    <x v="6"/>
    <x v="0"/>
    <n v="33"/>
    <x v="8"/>
    <x v="0"/>
    <x v="17"/>
    <x v="0"/>
    <n v="3.1"/>
    <x v="1"/>
    <x v="4"/>
    <x v="1"/>
    <x v="1"/>
    <n v="23"/>
    <x v="2"/>
    <x v="4"/>
  </r>
  <r>
    <n v="2406"/>
    <x v="28"/>
    <x v="0"/>
    <x v="2"/>
    <x v="0"/>
    <n v="97"/>
    <x v="18"/>
    <x v="3"/>
    <x v="5"/>
    <x v="3"/>
    <n v="5"/>
    <x v="1"/>
    <x v="3"/>
    <x v="1"/>
    <x v="1"/>
    <n v="5"/>
    <x v="5"/>
    <x v="3"/>
  </r>
  <r>
    <n v="2407"/>
    <x v="22"/>
    <x v="0"/>
    <x v="18"/>
    <x v="3"/>
    <n v="57"/>
    <x v="18"/>
    <x v="2"/>
    <x v="21"/>
    <x v="0"/>
    <n v="4.7"/>
    <x v="1"/>
    <x v="3"/>
    <x v="1"/>
    <x v="1"/>
    <n v="26"/>
    <x v="3"/>
    <x v="1"/>
  </r>
  <r>
    <n v="2408"/>
    <x v="16"/>
    <x v="0"/>
    <x v="6"/>
    <x v="0"/>
    <n v="38"/>
    <x v="26"/>
    <x v="2"/>
    <x v="19"/>
    <x v="2"/>
    <n v="3"/>
    <x v="1"/>
    <x v="0"/>
    <x v="1"/>
    <x v="1"/>
    <n v="11"/>
    <x v="2"/>
    <x v="4"/>
  </r>
  <r>
    <n v="2409"/>
    <x v="51"/>
    <x v="0"/>
    <x v="4"/>
    <x v="1"/>
    <n v="55"/>
    <x v="11"/>
    <x v="3"/>
    <x v="13"/>
    <x v="3"/>
    <n v="4.2"/>
    <x v="1"/>
    <x v="2"/>
    <x v="1"/>
    <x v="1"/>
    <n v="44"/>
    <x v="5"/>
    <x v="6"/>
  </r>
  <r>
    <n v="2410"/>
    <x v="8"/>
    <x v="0"/>
    <x v="16"/>
    <x v="3"/>
    <n v="37"/>
    <x v="47"/>
    <x v="0"/>
    <x v="22"/>
    <x v="1"/>
    <n v="3"/>
    <x v="1"/>
    <x v="5"/>
    <x v="1"/>
    <x v="1"/>
    <n v="47"/>
    <x v="1"/>
    <x v="6"/>
  </r>
  <r>
    <n v="2411"/>
    <x v="39"/>
    <x v="0"/>
    <x v="9"/>
    <x v="1"/>
    <n v="43"/>
    <x v="48"/>
    <x v="2"/>
    <x v="1"/>
    <x v="2"/>
    <n v="3.7"/>
    <x v="1"/>
    <x v="1"/>
    <x v="1"/>
    <x v="1"/>
    <n v="46"/>
    <x v="3"/>
    <x v="5"/>
  </r>
  <r>
    <n v="2412"/>
    <x v="34"/>
    <x v="0"/>
    <x v="15"/>
    <x v="0"/>
    <n v="96"/>
    <x v="41"/>
    <x v="2"/>
    <x v="17"/>
    <x v="2"/>
    <n v="2.7"/>
    <x v="1"/>
    <x v="1"/>
    <x v="1"/>
    <x v="1"/>
    <n v="35"/>
    <x v="1"/>
    <x v="6"/>
  </r>
  <r>
    <n v="2413"/>
    <x v="10"/>
    <x v="0"/>
    <x v="14"/>
    <x v="2"/>
    <n v="51"/>
    <x v="4"/>
    <x v="2"/>
    <x v="6"/>
    <x v="0"/>
    <n v="4.3"/>
    <x v="1"/>
    <x v="4"/>
    <x v="1"/>
    <x v="1"/>
    <n v="8"/>
    <x v="4"/>
    <x v="4"/>
  </r>
  <r>
    <n v="2414"/>
    <x v="28"/>
    <x v="0"/>
    <x v="6"/>
    <x v="0"/>
    <n v="95"/>
    <x v="38"/>
    <x v="3"/>
    <x v="10"/>
    <x v="3"/>
    <n v="2.7"/>
    <x v="1"/>
    <x v="4"/>
    <x v="1"/>
    <x v="1"/>
    <n v="30"/>
    <x v="4"/>
    <x v="1"/>
  </r>
  <r>
    <n v="2415"/>
    <x v="8"/>
    <x v="0"/>
    <x v="20"/>
    <x v="0"/>
    <n v="26"/>
    <x v="41"/>
    <x v="2"/>
    <x v="12"/>
    <x v="2"/>
    <n v="3.7"/>
    <x v="1"/>
    <x v="2"/>
    <x v="1"/>
    <x v="1"/>
    <n v="14"/>
    <x v="2"/>
    <x v="4"/>
  </r>
  <r>
    <n v="2416"/>
    <x v="3"/>
    <x v="0"/>
    <x v="7"/>
    <x v="2"/>
    <n v="34"/>
    <x v="11"/>
    <x v="3"/>
    <x v="12"/>
    <x v="3"/>
    <n v="4.3"/>
    <x v="1"/>
    <x v="3"/>
    <x v="1"/>
    <x v="1"/>
    <n v="30"/>
    <x v="4"/>
    <x v="1"/>
  </r>
  <r>
    <n v="2417"/>
    <x v="35"/>
    <x v="0"/>
    <x v="3"/>
    <x v="1"/>
    <n v="83"/>
    <x v="43"/>
    <x v="1"/>
    <x v="13"/>
    <x v="2"/>
    <n v="4"/>
    <x v="1"/>
    <x v="2"/>
    <x v="1"/>
    <x v="1"/>
    <n v="26"/>
    <x v="2"/>
    <x v="6"/>
  </r>
  <r>
    <n v="2418"/>
    <x v="3"/>
    <x v="0"/>
    <x v="21"/>
    <x v="3"/>
    <n v="24"/>
    <x v="29"/>
    <x v="2"/>
    <x v="8"/>
    <x v="3"/>
    <n v="3.3"/>
    <x v="1"/>
    <x v="3"/>
    <x v="1"/>
    <x v="1"/>
    <n v="32"/>
    <x v="0"/>
    <x v="0"/>
  </r>
  <r>
    <n v="2419"/>
    <x v="40"/>
    <x v="0"/>
    <x v="13"/>
    <x v="0"/>
    <n v="69"/>
    <x v="49"/>
    <x v="1"/>
    <x v="21"/>
    <x v="3"/>
    <n v="4"/>
    <x v="1"/>
    <x v="2"/>
    <x v="1"/>
    <x v="1"/>
    <n v="47"/>
    <x v="1"/>
    <x v="6"/>
  </r>
  <r>
    <n v="2420"/>
    <x v="8"/>
    <x v="0"/>
    <x v="1"/>
    <x v="0"/>
    <n v="40"/>
    <x v="17"/>
    <x v="2"/>
    <x v="24"/>
    <x v="3"/>
    <n v="2.7"/>
    <x v="1"/>
    <x v="2"/>
    <x v="1"/>
    <x v="1"/>
    <n v="11"/>
    <x v="2"/>
    <x v="6"/>
  </r>
  <r>
    <n v="2421"/>
    <x v="38"/>
    <x v="0"/>
    <x v="14"/>
    <x v="2"/>
    <n v="87"/>
    <x v="17"/>
    <x v="1"/>
    <x v="14"/>
    <x v="0"/>
    <n v="4.2"/>
    <x v="1"/>
    <x v="1"/>
    <x v="1"/>
    <x v="1"/>
    <n v="28"/>
    <x v="3"/>
    <x v="2"/>
  </r>
  <r>
    <n v="2422"/>
    <x v="43"/>
    <x v="0"/>
    <x v="4"/>
    <x v="1"/>
    <n v="46"/>
    <x v="46"/>
    <x v="0"/>
    <x v="6"/>
    <x v="1"/>
    <n v="4.5999999999999996"/>
    <x v="1"/>
    <x v="3"/>
    <x v="1"/>
    <x v="1"/>
    <n v="2"/>
    <x v="5"/>
    <x v="6"/>
  </r>
  <r>
    <n v="2423"/>
    <x v="11"/>
    <x v="0"/>
    <x v="16"/>
    <x v="3"/>
    <n v="82"/>
    <x v="42"/>
    <x v="2"/>
    <x v="15"/>
    <x v="0"/>
    <n v="4.8"/>
    <x v="1"/>
    <x v="5"/>
    <x v="1"/>
    <x v="1"/>
    <n v="45"/>
    <x v="2"/>
    <x v="1"/>
  </r>
  <r>
    <n v="2424"/>
    <x v="34"/>
    <x v="0"/>
    <x v="21"/>
    <x v="3"/>
    <n v="81"/>
    <x v="8"/>
    <x v="2"/>
    <x v="7"/>
    <x v="2"/>
    <n v="2.8"/>
    <x v="1"/>
    <x v="1"/>
    <x v="1"/>
    <x v="1"/>
    <n v="7"/>
    <x v="2"/>
    <x v="6"/>
  </r>
  <r>
    <n v="2425"/>
    <x v="34"/>
    <x v="0"/>
    <x v="16"/>
    <x v="3"/>
    <n v="57"/>
    <x v="12"/>
    <x v="2"/>
    <x v="15"/>
    <x v="0"/>
    <n v="4.5"/>
    <x v="1"/>
    <x v="2"/>
    <x v="1"/>
    <x v="1"/>
    <n v="28"/>
    <x v="4"/>
    <x v="4"/>
  </r>
  <r>
    <n v="2426"/>
    <x v="44"/>
    <x v="0"/>
    <x v="9"/>
    <x v="1"/>
    <n v="49"/>
    <x v="25"/>
    <x v="1"/>
    <x v="8"/>
    <x v="2"/>
    <n v="3"/>
    <x v="1"/>
    <x v="4"/>
    <x v="1"/>
    <x v="1"/>
    <n v="34"/>
    <x v="4"/>
    <x v="3"/>
  </r>
  <r>
    <n v="2427"/>
    <x v="27"/>
    <x v="0"/>
    <x v="14"/>
    <x v="2"/>
    <n v="42"/>
    <x v="20"/>
    <x v="2"/>
    <x v="8"/>
    <x v="3"/>
    <n v="4.5999999999999996"/>
    <x v="1"/>
    <x v="1"/>
    <x v="1"/>
    <x v="1"/>
    <n v="26"/>
    <x v="5"/>
    <x v="6"/>
  </r>
  <r>
    <n v="2428"/>
    <x v="7"/>
    <x v="0"/>
    <x v="14"/>
    <x v="2"/>
    <n v="26"/>
    <x v="4"/>
    <x v="2"/>
    <x v="7"/>
    <x v="1"/>
    <n v="3.3"/>
    <x v="1"/>
    <x v="3"/>
    <x v="1"/>
    <x v="1"/>
    <n v="45"/>
    <x v="1"/>
    <x v="3"/>
  </r>
  <r>
    <n v="2429"/>
    <x v="13"/>
    <x v="0"/>
    <x v="17"/>
    <x v="0"/>
    <n v="38"/>
    <x v="37"/>
    <x v="2"/>
    <x v="10"/>
    <x v="1"/>
    <n v="4.4000000000000004"/>
    <x v="1"/>
    <x v="2"/>
    <x v="1"/>
    <x v="1"/>
    <n v="34"/>
    <x v="5"/>
    <x v="2"/>
  </r>
  <r>
    <n v="2430"/>
    <x v="9"/>
    <x v="0"/>
    <x v="4"/>
    <x v="1"/>
    <n v="57"/>
    <x v="41"/>
    <x v="3"/>
    <x v="1"/>
    <x v="2"/>
    <n v="4.4000000000000004"/>
    <x v="1"/>
    <x v="3"/>
    <x v="1"/>
    <x v="1"/>
    <n v="47"/>
    <x v="2"/>
    <x v="0"/>
  </r>
  <r>
    <n v="2431"/>
    <x v="30"/>
    <x v="0"/>
    <x v="14"/>
    <x v="2"/>
    <n v="100"/>
    <x v="25"/>
    <x v="3"/>
    <x v="3"/>
    <x v="2"/>
    <n v="4.3"/>
    <x v="1"/>
    <x v="0"/>
    <x v="1"/>
    <x v="1"/>
    <n v="42"/>
    <x v="1"/>
    <x v="3"/>
  </r>
  <r>
    <n v="2432"/>
    <x v="50"/>
    <x v="0"/>
    <x v="15"/>
    <x v="0"/>
    <n v="73"/>
    <x v="15"/>
    <x v="1"/>
    <x v="8"/>
    <x v="3"/>
    <n v="3.4"/>
    <x v="1"/>
    <x v="0"/>
    <x v="1"/>
    <x v="1"/>
    <n v="27"/>
    <x v="4"/>
    <x v="6"/>
  </r>
  <r>
    <n v="2433"/>
    <x v="35"/>
    <x v="0"/>
    <x v="14"/>
    <x v="2"/>
    <n v="66"/>
    <x v="11"/>
    <x v="2"/>
    <x v="15"/>
    <x v="0"/>
    <n v="2.8"/>
    <x v="1"/>
    <x v="5"/>
    <x v="1"/>
    <x v="1"/>
    <n v="43"/>
    <x v="0"/>
    <x v="5"/>
  </r>
  <r>
    <n v="2434"/>
    <x v="22"/>
    <x v="0"/>
    <x v="17"/>
    <x v="0"/>
    <n v="73"/>
    <x v="4"/>
    <x v="2"/>
    <x v="24"/>
    <x v="1"/>
    <n v="3.4"/>
    <x v="1"/>
    <x v="3"/>
    <x v="1"/>
    <x v="1"/>
    <n v="16"/>
    <x v="1"/>
    <x v="4"/>
  </r>
  <r>
    <n v="2435"/>
    <x v="24"/>
    <x v="0"/>
    <x v="24"/>
    <x v="3"/>
    <n v="45"/>
    <x v="40"/>
    <x v="2"/>
    <x v="18"/>
    <x v="1"/>
    <n v="5"/>
    <x v="1"/>
    <x v="5"/>
    <x v="1"/>
    <x v="1"/>
    <n v="40"/>
    <x v="2"/>
    <x v="5"/>
  </r>
  <r>
    <n v="2436"/>
    <x v="3"/>
    <x v="0"/>
    <x v="4"/>
    <x v="1"/>
    <n v="27"/>
    <x v="11"/>
    <x v="1"/>
    <x v="13"/>
    <x v="3"/>
    <n v="4.5"/>
    <x v="1"/>
    <x v="1"/>
    <x v="1"/>
    <x v="1"/>
    <n v="29"/>
    <x v="1"/>
    <x v="4"/>
  </r>
  <r>
    <n v="2437"/>
    <x v="16"/>
    <x v="0"/>
    <x v="17"/>
    <x v="0"/>
    <n v="24"/>
    <x v="39"/>
    <x v="2"/>
    <x v="22"/>
    <x v="3"/>
    <n v="2.7"/>
    <x v="1"/>
    <x v="5"/>
    <x v="1"/>
    <x v="1"/>
    <n v="38"/>
    <x v="2"/>
    <x v="3"/>
  </r>
  <r>
    <n v="2438"/>
    <x v="49"/>
    <x v="0"/>
    <x v="4"/>
    <x v="1"/>
    <n v="59"/>
    <x v="5"/>
    <x v="3"/>
    <x v="23"/>
    <x v="0"/>
    <n v="3.4"/>
    <x v="1"/>
    <x v="5"/>
    <x v="1"/>
    <x v="1"/>
    <n v="34"/>
    <x v="2"/>
    <x v="1"/>
  </r>
  <r>
    <n v="2439"/>
    <x v="45"/>
    <x v="0"/>
    <x v="2"/>
    <x v="0"/>
    <n v="20"/>
    <x v="12"/>
    <x v="1"/>
    <x v="17"/>
    <x v="0"/>
    <n v="3.4"/>
    <x v="1"/>
    <x v="0"/>
    <x v="1"/>
    <x v="1"/>
    <n v="30"/>
    <x v="0"/>
    <x v="1"/>
  </r>
  <r>
    <n v="2440"/>
    <x v="0"/>
    <x v="0"/>
    <x v="8"/>
    <x v="3"/>
    <n v="44"/>
    <x v="10"/>
    <x v="2"/>
    <x v="1"/>
    <x v="2"/>
    <n v="2.8"/>
    <x v="1"/>
    <x v="3"/>
    <x v="1"/>
    <x v="1"/>
    <n v="45"/>
    <x v="4"/>
    <x v="2"/>
  </r>
  <r>
    <n v="2441"/>
    <x v="18"/>
    <x v="0"/>
    <x v="20"/>
    <x v="0"/>
    <n v="90"/>
    <x v="27"/>
    <x v="2"/>
    <x v="16"/>
    <x v="1"/>
    <n v="4.7"/>
    <x v="1"/>
    <x v="3"/>
    <x v="1"/>
    <x v="1"/>
    <n v="47"/>
    <x v="4"/>
    <x v="2"/>
  </r>
  <r>
    <n v="2442"/>
    <x v="4"/>
    <x v="0"/>
    <x v="16"/>
    <x v="3"/>
    <n v="36"/>
    <x v="18"/>
    <x v="2"/>
    <x v="13"/>
    <x v="3"/>
    <n v="4.7"/>
    <x v="1"/>
    <x v="1"/>
    <x v="1"/>
    <x v="1"/>
    <n v="5"/>
    <x v="2"/>
    <x v="5"/>
  </r>
  <r>
    <n v="2443"/>
    <x v="10"/>
    <x v="0"/>
    <x v="0"/>
    <x v="0"/>
    <n v="95"/>
    <x v="5"/>
    <x v="0"/>
    <x v="10"/>
    <x v="0"/>
    <n v="4.7"/>
    <x v="1"/>
    <x v="1"/>
    <x v="1"/>
    <x v="1"/>
    <n v="50"/>
    <x v="5"/>
    <x v="4"/>
  </r>
  <r>
    <n v="2444"/>
    <x v="41"/>
    <x v="0"/>
    <x v="21"/>
    <x v="3"/>
    <n v="30"/>
    <x v="45"/>
    <x v="2"/>
    <x v="14"/>
    <x v="1"/>
    <n v="3.4"/>
    <x v="1"/>
    <x v="4"/>
    <x v="1"/>
    <x v="1"/>
    <n v="24"/>
    <x v="4"/>
    <x v="4"/>
  </r>
  <r>
    <n v="2445"/>
    <x v="36"/>
    <x v="0"/>
    <x v="18"/>
    <x v="3"/>
    <n v="65"/>
    <x v="8"/>
    <x v="1"/>
    <x v="9"/>
    <x v="3"/>
    <n v="3.7"/>
    <x v="1"/>
    <x v="0"/>
    <x v="1"/>
    <x v="1"/>
    <n v="15"/>
    <x v="5"/>
    <x v="4"/>
  </r>
  <r>
    <n v="2446"/>
    <x v="6"/>
    <x v="0"/>
    <x v="18"/>
    <x v="3"/>
    <n v="96"/>
    <x v="30"/>
    <x v="2"/>
    <x v="18"/>
    <x v="2"/>
    <n v="4.0999999999999996"/>
    <x v="1"/>
    <x v="5"/>
    <x v="1"/>
    <x v="1"/>
    <n v="50"/>
    <x v="1"/>
    <x v="1"/>
  </r>
  <r>
    <n v="2447"/>
    <x v="21"/>
    <x v="0"/>
    <x v="5"/>
    <x v="0"/>
    <n v="65"/>
    <x v="29"/>
    <x v="0"/>
    <x v="15"/>
    <x v="1"/>
    <n v="2.9"/>
    <x v="1"/>
    <x v="4"/>
    <x v="1"/>
    <x v="1"/>
    <n v="7"/>
    <x v="2"/>
    <x v="5"/>
  </r>
  <r>
    <n v="2448"/>
    <x v="35"/>
    <x v="0"/>
    <x v="13"/>
    <x v="0"/>
    <n v="47"/>
    <x v="45"/>
    <x v="0"/>
    <x v="15"/>
    <x v="3"/>
    <n v="3.2"/>
    <x v="1"/>
    <x v="5"/>
    <x v="1"/>
    <x v="1"/>
    <n v="10"/>
    <x v="0"/>
    <x v="0"/>
  </r>
  <r>
    <n v="2449"/>
    <x v="22"/>
    <x v="0"/>
    <x v="19"/>
    <x v="3"/>
    <n v="25"/>
    <x v="30"/>
    <x v="1"/>
    <x v="10"/>
    <x v="3"/>
    <n v="3"/>
    <x v="1"/>
    <x v="1"/>
    <x v="1"/>
    <x v="1"/>
    <n v="38"/>
    <x v="3"/>
    <x v="4"/>
  </r>
  <r>
    <n v="2450"/>
    <x v="8"/>
    <x v="0"/>
    <x v="7"/>
    <x v="2"/>
    <n v="56"/>
    <x v="15"/>
    <x v="1"/>
    <x v="10"/>
    <x v="3"/>
    <n v="4.0999999999999996"/>
    <x v="1"/>
    <x v="0"/>
    <x v="1"/>
    <x v="1"/>
    <n v="31"/>
    <x v="0"/>
    <x v="0"/>
  </r>
  <r>
    <n v="2451"/>
    <x v="33"/>
    <x v="0"/>
    <x v="17"/>
    <x v="0"/>
    <n v="76"/>
    <x v="17"/>
    <x v="2"/>
    <x v="23"/>
    <x v="3"/>
    <n v="4.5"/>
    <x v="1"/>
    <x v="3"/>
    <x v="1"/>
    <x v="1"/>
    <n v="7"/>
    <x v="0"/>
    <x v="3"/>
  </r>
  <r>
    <n v="2452"/>
    <x v="38"/>
    <x v="0"/>
    <x v="20"/>
    <x v="0"/>
    <n v="60"/>
    <x v="19"/>
    <x v="2"/>
    <x v="7"/>
    <x v="3"/>
    <n v="3.4"/>
    <x v="1"/>
    <x v="5"/>
    <x v="1"/>
    <x v="1"/>
    <n v="27"/>
    <x v="0"/>
    <x v="5"/>
  </r>
  <r>
    <n v="2453"/>
    <x v="33"/>
    <x v="0"/>
    <x v="5"/>
    <x v="0"/>
    <n v="67"/>
    <x v="14"/>
    <x v="0"/>
    <x v="7"/>
    <x v="0"/>
    <n v="4.0999999999999996"/>
    <x v="1"/>
    <x v="0"/>
    <x v="1"/>
    <x v="1"/>
    <n v="45"/>
    <x v="4"/>
    <x v="6"/>
  </r>
  <r>
    <n v="2454"/>
    <x v="3"/>
    <x v="0"/>
    <x v="1"/>
    <x v="0"/>
    <n v="95"/>
    <x v="44"/>
    <x v="3"/>
    <x v="17"/>
    <x v="1"/>
    <n v="4.5999999999999996"/>
    <x v="1"/>
    <x v="5"/>
    <x v="1"/>
    <x v="1"/>
    <n v="13"/>
    <x v="1"/>
    <x v="2"/>
  </r>
  <r>
    <n v="2455"/>
    <x v="45"/>
    <x v="0"/>
    <x v="24"/>
    <x v="3"/>
    <n v="72"/>
    <x v="29"/>
    <x v="2"/>
    <x v="23"/>
    <x v="0"/>
    <n v="4.5999999999999996"/>
    <x v="1"/>
    <x v="0"/>
    <x v="1"/>
    <x v="1"/>
    <n v="33"/>
    <x v="0"/>
    <x v="2"/>
  </r>
  <r>
    <n v="2456"/>
    <x v="30"/>
    <x v="0"/>
    <x v="22"/>
    <x v="3"/>
    <n v="98"/>
    <x v="29"/>
    <x v="0"/>
    <x v="12"/>
    <x v="1"/>
    <n v="3.4"/>
    <x v="1"/>
    <x v="0"/>
    <x v="1"/>
    <x v="1"/>
    <n v="25"/>
    <x v="1"/>
    <x v="6"/>
  </r>
  <r>
    <n v="2457"/>
    <x v="35"/>
    <x v="0"/>
    <x v="2"/>
    <x v="0"/>
    <n v="83"/>
    <x v="43"/>
    <x v="2"/>
    <x v="14"/>
    <x v="0"/>
    <n v="3.3"/>
    <x v="1"/>
    <x v="4"/>
    <x v="1"/>
    <x v="1"/>
    <n v="5"/>
    <x v="3"/>
    <x v="5"/>
  </r>
  <r>
    <n v="2458"/>
    <x v="10"/>
    <x v="0"/>
    <x v="8"/>
    <x v="3"/>
    <n v="37"/>
    <x v="12"/>
    <x v="2"/>
    <x v="1"/>
    <x v="3"/>
    <n v="3.6"/>
    <x v="1"/>
    <x v="4"/>
    <x v="1"/>
    <x v="1"/>
    <n v="23"/>
    <x v="1"/>
    <x v="3"/>
  </r>
  <r>
    <n v="2459"/>
    <x v="17"/>
    <x v="0"/>
    <x v="17"/>
    <x v="0"/>
    <n v="85"/>
    <x v="21"/>
    <x v="0"/>
    <x v="2"/>
    <x v="3"/>
    <n v="4.5999999999999996"/>
    <x v="1"/>
    <x v="1"/>
    <x v="1"/>
    <x v="1"/>
    <n v="17"/>
    <x v="4"/>
    <x v="1"/>
  </r>
  <r>
    <n v="2460"/>
    <x v="36"/>
    <x v="0"/>
    <x v="20"/>
    <x v="0"/>
    <n v="36"/>
    <x v="9"/>
    <x v="0"/>
    <x v="10"/>
    <x v="3"/>
    <n v="4.3"/>
    <x v="1"/>
    <x v="4"/>
    <x v="1"/>
    <x v="1"/>
    <n v="14"/>
    <x v="1"/>
    <x v="1"/>
  </r>
  <r>
    <n v="2461"/>
    <x v="44"/>
    <x v="0"/>
    <x v="2"/>
    <x v="0"/>
    <n v="36"/>
    <x v="1"/>
    <x v="1"/>
    <x v="12"/>
    <x v="0"/>
    <n v="4"/>
    <x v="1"/>
    <x v="5"/>
    <x v="1"/>
    <x v="1"/>
    <n v="28"/>
    <x v="2"/>
    <x v="2"/>
  </r>
  <r>
    <n v="2462"/>
    <x v="48"/>
    <x v="0"/>
    <x v="18"/>
    <x v="3"/>
    <n v="86"/>
    <x v="38"/>
    <x v="0"/>
    <x v="16"/>
    <x v="2"/>
    <n v="4.8"/>
    <x v="1"/>
    <x v="2"/>
    <x v="1"/>
    <x v="1"/>
    <n v="19"/>
    <x v="2"/>
    <x v="1"/>
  </r>
  <r>
    <n v="2463"/>
    <x v="33"/>
    <x v="0"/>
    <x v="13"/>
    <x v="0"/>
    <n v="99"/>
    <x v="9"/>
    <x v="3"/>
    <x v="20"/>
    <x v="1"/>
    <n v="4.3"/>
    <x v="1"/>
    <x v="3"/>
    <x v="1"/>
    <x v="1"/>
    <n v="31"/>
    <x v="4"/>
    <x v="4"/>
  </r>
  <r>
    <n v="2464"/>
    <x v="52"/>
    <x v="0"/>
    <x v="0"/>
    <x v="0"/>
    <n v="21"/>
    <x v="16"/>
    <x v="3"/>
    <x v="21"/>
    <x v="2"/>
    <n v="3.3"/>
    <x v="1"/>
    <x v="3"/>
    <x v="1"/>
    <x v="1"/>
    <n v="25"/>
    <x v="1"/>
    <x v="4"/>
  </r>
  <r>
    <n v="2465"/>
    <x v="36"/>
    <x v="0"/>
    <x v="14"/>
    <x v="2"/>
    <n v="84"/>
    <x v="11"/>
    <x v="0"/>
    <x v="11"/>
    <x v="0"/>
    <n v="2.8"/>
    <x v="1"/>
    <x v="0"/>
    <x v="1"/>
    <x v="1"/>
    <n v="4"/>
    <x v="1"/>
    <x v="4"/>
  </r>
  <r>
    <n v="2466"/>
    <x v="20"/>
    <x v="0"/>
    <x v="3"/>
    <x v="1"/>
    <n v="63"/>
    <x v="21"/>
    <x v="2"/>
    <x v="18"/>
    <x v="1"/>
    <n v="4.4000000000000004"/>
    <x v="1"/>
    <x v="1"/>
    <x v="1"/>
    <x v="1"/>
    <n v="20"/>
    <x v="4"/>
    <x v="1"/>
  </r>
  <r>
    <n v="2467"/>
    <x v="45"/>
    <x v="0"/>
    <x v="6"/>
    <x v="0"/>
    <n v="84"/>
    <x v="45"/>
    <x v="1"/>
    <x v="6"/>
    <x v="2"/>
    <n v="3.7"/>
    <x v="1"/>
    <x v="0"/>
    <x v="1"/>
    <x v="1"/>
    <n v="37"/>
    <x v="1"/>
    <x v="2"/>
  </r>
  <r>
    <n v="2468"/>
    <x v="7"/>
    <x v="0"/>
    <x v="6"/>
    <x v="0"/>
    <n v="72"/>
    <x v="32"/>
    <x v="2"/>
    <x v="12"/>
    <x v="1"/>
    <n v="3.6"/>
    <x v="1"/>
    <x v="0"/>
    <x v="1"/>
    <x v="1"/>
    <n v="28"/>
    <x v="2"/>
    <x v="2"/>
  </r>
  <r>
    <n v="2469"/>
    <x v="13"/>
    <x v="0"/>
    <x v="11"/>
    <x v="0"/>
    <n v="21"/>
    <x v="39"/>
    <x v="0"/>
    <x v="17"/>
    <x v="0"/>
    <n v="3.7"/>
    <x v="1"/>
    <x v="4"/>
    <x v="1"/>
    <x v="1"/>
    <n v="6"/>
    <x v="0"/>
    <x v="1"/>
  </r>
  <r>
    <n v="2470"/>
    <x v="33"/>
    <x v="0"/>
    <x v="3"/>
    <x v="1"/>
    <n v="92"/>
    <x v="33"/>
    <x v="2"/>
    <x v="22"/>
    <x v="3"/>
    <n v="5"/>
    <x v="1"/>
    <x v="3"/>
    <x v="1"/>
    <x v="1"/>
    <n v="27"/>
    <x v="3"/>
    <x v="2"/>
  </r>
  <r>
    <n v="2471"/>
    <x v="0"/>
    <x v="0"/>
    <x v="0"/>
    <x v="0"/>
    <n v="72"/>
    <x v="28"/>
    <x v="3"/>
    <x v="6"/>
    <x v="3"/>
    <n v="2.7"/>
    <x v="1"/>
    <x v="2"/>
    <x v="1"/>
    <x v="1"/>
    <n v="29"/>
    <x v="2"/>
    <x v="0"/>
  </r>
  <r>
    <n v="2472"/>
    <x v="11"/>
    <x v="0"/>
    <x v="3"/>
    <x v="1"/>
    <n v="83"/>
    <x v="19"/>
    <x v="2"/>
    <x v="0"/>
    <x v="1"/>
    <n v="4.3"/>
    <x v="1"/>
    <x v="5"/>
    <x v="1"/>
    <x v="1"/>
    <n v="1"/>
    <x v="1"/>
    <x v="2"/>
  </r>
  <r>
    <n v="2473"/>
    <x v="41"/>
    <x v="0"/>
    <x v="5"/>
    <x v="0"/>
    <n v="73"/>
    <x v="40"/>
    <x v="2"/>
    <x v="15"/>
    <x v="2"/>
    <n v="4.0999999999999996"/>
    <x v="1"/>
    <x v="3"/>
    <x v="1"/>
    <x v="1"/>
    <n v="31"/>
    <x v="2"/>
    <x v="2"/>
  </r>
  <r>
    <n v="2474"/>
    <x v="9"/>
    <x v="0"/>
    <x v="20"/>
    <x v="0"/>
    <n v="98"/>
    <x v="10"/>
    <x v="2"/>
    <x v="16"/>
    <x v="0"/>
    <n v="2.6"/>
    <x v="1"/>
    <x v="2"/>
    <x v="1"/>
    <x v="1"/>
    <n v="28"/>
    <x v="1"/>
    <x v="3"/>
  </r>
  <r>
    <n v="2475"/>
    <x v="51"/>
    <x v="0"/>
    <x v="17"/>
    <x v="0"/>
    <n v="76"/>
    <x v="17"/>
    <x v="2"/>
    <x v="8"/>
    <x v="3"/>
    <n v="3.2"/>
    <x v="1"/>
    <x v="5"/>
    <x v="1"/>
    <x v="1"/>
    <n v="19"/>
    <x v="4"/>
    <x v="3"/>
  </r>
  <r>
    <n v="2476"/>
    <x v="28"/>
    <x v="0"/>
    <x v="10"/>
    <x v="0"/>
    <n v="43"/>
    <x v="18"/>
    <x v="1"/>
    <x v="12"/>
    <x v="2"/>
    <n v="3.5"/>
    <x v="1"/>
    <x v="2"/>
    <x v="1"/>
    <x v="1"/>
    <n v="36"/>
    <x v="0"/>
    <x v="5"/>
  </r>
  <r>
    <n v="2477"/>
    <x v="52"/>
    <x v="0"/>
    <x v="19"/>
    <x v="3"/>
    <n v="60"/>
    <x v="24"/>
    <x v="2"/>
    <x v="2"/>
    <x v="2"/>
    <n v="3.7"/>
    <x v="1"/>
    <x v="2"/>
    <x v="1"/>
    <x v="1"/>
    <n v="28"/>
    <x v="1"/>
    <x v="5"/>
  </r>
  <r>
    <n v="2478"/>
    <x v="15"/>
    <x v="0"/>
    <x v="24"/>
    <x v="3"/>
    <n v="40"/>
    <x v="18"/>
    <x v="0"/>
    <x v="2"/>
    <x v="1"/>
    <n v="3.8"/>
    <x v="1"/>
    <x v="4"/>
    <x v="1"/>
    <x v="1"/>
    <n v="29"/>
    <x v="3"/>
    <x v="1"/>
  </r>
  <r>
    <n v="2479"/>
    <x v="20"/>
    <x v="0"/>
    <x v="20"/>
    <x v="0"/>
    <n v="93"/>
    <x v="34"/>
    <x v="1"/>
    <x v="1"/>
    <x v="0"/>
    <n v="4.8"/>
    <x v="1"/>
    <x v="4"/>
    <x v="1"/>
    <x v="1"/>
    <n v="9"/>
    <x v="4"/>
    <x v="6"/>
  </r>
  <r>
    <n v="2480"/>
    <x v="43"/>
    <x v="0"/>
    <x v="10"/>
    <x v="0"/>
    <n v="98"/>
    <x v="23"/>
    <x v="1"/>
    <x v="8"/>
    <x v="3"/>
    <n v="4.2"/>
    <x v="1"/>
    <x v="3"/>
    <x v="1"/>
    <x v="1"/>
    <n v="26"/>
    <x v="2"/>
    <x v="6"/>
  </r>
  <r>
    <n v="2481"/>
    <x v="12"/>
    <x v="0"/>
    <x v="20"/>
    <x v="0"/>
    <n v="91"/>
    <x v="31"/>
    <x v="3"/>
    <x v="1"/>
    <x v="2"/>
    <n v="2.9"/>
    <x v="1"/>
    <x v="2"/>
    <x v="1"/>
    <x v="1"/>
    <n v="7"/>
    <x v="2"/>
    <x v="0"/>
  </r>
  <r>
    <n v="2482"/>
    <x v="38"/>
    <x v="0"/>
    <x v="22"/>
    <x v="3"/>
    <n v="92"/>
    <x v="32"/>
    <x v="3"/>
    <x v="17"/>
    <x v="3"/>
    <n v="2.9"/>
    <x v="1"/>
    <x v="1"/>
    <x v="1"/>
    <x v="1"/>
    <n v="35"/>
    <x v="5"/>
    <x v="1"/>
  </r>
  <r>
    <n v="2483"/>
    <x v="28"/>
    <x v="0"/>
    <x v="8"/>
    <x v="3"/>
    <n v="87"/>
    <x v="28"/>
    <x v="1"/>
    <x v="15"/>
    <x v="0"/>
    <n v="4.8"/>
    <x v="1"/>
    <x v="2"/>
    <x v="1"/>
    <x v="1"/>
    <n v="46"/>
    <x v="2"/>
    <x v="6"/>
  </r>
  <r>
    <n v="2484"/>
    <x v="45"/>
    <x v="0"/>
    <x v="11"/>
    <x v="0"/>
    <n v="96"/>
    <x v="28"/>
    <x v="1"/>
    <x v="11"/>
    <x v="3"/>
    <n v="2.9"/>
    <x v="1"/>
    <x v="3"/>
    <x v="1"/>
    <x v="1"/>
    <n v="8"/>
    <x v="5"/>
    <x v="5"/>
  </r>
  <r>
    <n v="2485"/>
    <x v="52"/>
    <x v="0"/>
    <x v="15"/>
    <x v="0"/>
    <n v="97"/>
    <x v="13"/>
    <x v="2"/>
    <x v="14"/>
    <x v="2"/>
    <n v="4.8"/>
    <x v="1"/>
    <x v="4"/>
    <x v="1"/>
    <x v="1"/>
    <n v="50"/>
    <x v="1"/>
    <x v="6"/>
  </r>
  <r>
    <n v="2486"/>
    <x v="49"/>
    <x v="0"/>
    <x v="0"/>
    <x v="0"/>
    <n v="55"/>
    <x v="7"/>
    <x v="2"/>
    <x v="19"/>
    <x v="1"/>
    <n v="4.5999999999999996"/>
    <x v="1"/>
    <x v="4"/>
    <x v="1"/>
    <x v="1"/>
    <n v="37"/>
    <x v="4"/>
    <x v="2"/>
  </r>
  <r>
    <n v="2487"/>
    <x v="12"/>
    <x v="0"/>
    <x v="2"/>
    <x v="0"/>
    <n v="58"/>
    <x v="21"/>
    <x v="0"/>
    <x v="23"/>
    <x v="1"/>
    <n v="4.4000000000000004"/>
    <x v="1"/>
    <x v="5"/>
    <x v="1"/>
    <x v="1"/>
    <n v="6"/>
    <x v="2"/>
    <x v="0"/>
  </r>
  <r>
    <n v="2488"/>
    <x v="9"/>
    <x v="0"/>
    <x v="23"/>
    <x v="1"/>
    <n v="21"/>
    <x v="6"/>
    <x v="0"/>
    <x v="10"/>
    <x v="1"/>
    <n v="3"/>
    <x v="1"/>
    <x v="2"/>
    <x v="1"/>
    <x v="1"/>
    <n v="16"/>
    <x v="3"/>
    <x v="4"/>
  </r>
  <r>
    <n v="2489"/>
    <x v="19"/>
    <x v="0"/>
    <x v="8"/>
    <x v="3"/>
    <n v="82"/>
    <x v="13"/>
    <x v="3"/>
    <x v="4"/>
    <x v="2"/>
    <n v="4.4000000000000004"/>
    <x v="1"/>
    <x v="0"/>
    <x v="1"/>
    <x v="1"/>
    <n v="30"/>
    <x v="3"/>
    <x v="5"/>
  </r>
  <r>
    <n v="2490"/>
    <x v="17"/>
    <x v="0"/>
    <x v="7"/>
    <x v="2"/>
    <n v="34"/>
    <x v="45"/>
    <x v="2"/>
    <x v="14"/>
    <x v="0"/>
    <n v="3.9"/>
    <x v="1"/>
    <x v="0"/>
    <x v="1"/>
    <x v="1"/>
    <n v="50"/>
    <x v="0"/>
    <x v="3"/>
  </r>
  <r>
    <n v="2491"/>
    <x v="16"/>
    <x v="0"/>
    <x v="0"/>
    <x v="0"/>
    <n v="78"/>
    <x v="6"/>
    <x v="2"/>
    <x v="0"/>
    <x v="1"/>
    <n v="4"/>
    <x v="1"/>
    <x v="1"/>
    <x v="1"/>
    <x v="1"/>
    <n v="5"/>
    <x v="1"/>
    <x v="6"/>
  </r>
  <r>
    <n v="2492"/>
    <x v="6"/>
    <x v="0"/>
    <x v="8"/>
    <x v="3"/>
    <n v="47"/>
    <x v="17"/>
    <x v="2"/>
    <x v="23"/>
    <x v="1"/>
    <n v="2.5"/>
    <x v="1"/>
    <x v="0"/>
    <x v="1"/>
    <x v="1"/>
    <n v="15"/>
    <x v="4"/>
    <x v="5"/>
  </r>
  <r>
    <n v="2493"/>
    <x v="2"/>
    <x v="0"/>
    <x v="12"/>
    <x v="3"/>
    <n v="96"/>
    <x v="45"/>
    <x v="1"/>
    <x v="5"/>
    <x v="2"/>
    <n v="4.0999999999999996"/>
    <x v="1"/>
    <x v="2"/>
    <x v="1"/>
    <x v="1"/>
    <n v="34"/>
    <x v="4"/>
    <x v="4"/>
  </r>
  <r>
    <n v="2494"/>
    <x v="3"/>
    <x v="0"/>
    <x v="20"/>
    <x v="0"/>
    <n v="23"/>
    <x v="1"/>
    <x v="1"/>
    <x v="19"/>
    <x v="3"/>
    <n v="4.8"/>
    <x v="1"/>
    <x v="4"/>
    <x v="1"/>
    <x v="1"/>
    <n v="6"/>
    <x v="0"/>
    <x v="6"/>
  </r>
  <r>
    <n v="2495"/>
    <x v="32"/>
    <x v="0"/>
    <x v="9"/>
    <x v="1"/>
    <n v="27"/>
    <x v="19"/>
    <x v="1"/>
    <x v="15"/>
    <x v="0"/>
    <n v="2.6"/>
    <x v="1"/>
    <x v="5"/>
    <x v="1"/>
    <x v="1"/>
    <n v="26"/>
    <x v="5"/>
    <x v="2"/>
  </r>
  <r>
    <n v="2496"/>
    <x v="37"/>
    <x v="0"/>
    <x v="21"/>
    <x v="3"/>
    <n v="37"/>
    <x v="43"/>
    <x v="3"/>
    <x v="20"/>
    <x v="1"/>
    <n v="3.1"/>
    <x v="1"/>
    <x v="1"/>
    <x v="1"/>
    <x v="1"/>
    <n v="34"/>
    <x v="2"/>
    <x v="6"/>
  </r>
  <r>
    <n v="2497"/>
    <x v="29"/>
    <x v="0"/>
    <x v="18"/>
    <x v="3"/>
    <n v="79"/>
    <x v="26"/>
    <x v="1"/>
    <x v="22"/>
    <x v="2"/>
    <n v="3.2"/>
    <x v="1"/>
    <x v="5"/>
    <x v="1"/>
    <x v="1"/>
    <n v="37"/>
    <x v="2"/>
    <x v="1"/>
  </r>
  <r>
    <n v="2498"/>
    <x v="25"/>
    <x v="0"/>
    <x v="21"/>
    <x v="3"/>
    <n v="40"/>
    <x v="24"/>
    <x v="2"/>
    <x v="10"/>
    <x v="2"/>
    <n v="4.2"/>
    <x v="1"/>
    <x v="3"/>
    <x v="1"/>
    <x v="1"/>
    <n v="28"/>
    <x v="4"/>
    <x v="2"/>
  </r>
  <r>
    <n v="2499"/>
    <x v="20"/>
    <x v="0"/>
    <x v="7"/>
    <x v="2"/>
    <n v="39"/>
    <x v="2"/>
    <x v="1"/>
    <x v="14"/>
    <x v="3"/>
    <n v="2.6"/>
    <x v="1"/>
    <x v="2"/>
    <x v="1"/>
    <x v="1"/>
    <n v="38"/>
    <x v="1"/>
    <x v="0"/>
  </r>
  <r>
    <n v="2500"/>
    <x v="16"/>
    <x v="0"/>
    <x v="15"/>
    <x v="0"/>
    <n v="73"/>
    <x v="7"/>
    <x v="0"/>
    <x v="6"/>
    <x v="2"/>
    <n v="3.1"/>
    <x v="1"/>
    <x v="2"/>
    <x v="1"/>
    <x v="1"/>
    <n v="2"/>
    <x v="1"/>
    <x v="3"/>
  </r>
  <r>
    <n v="2501"/>
    <x v="35"/>
    <x v="0"/>
    <x v="24"/>
    <x v="3"/>
    <n v="84"/>
    <x v="2"/>
    <x v="2"/>
    <x v="10"/>
    <x v="3"/>
    <n v="2.9"/>
    <x v="1"/>
    <x v="5"/>
    <x v="1"/>
    <x v="1"/>
    <n v="32"/>
    <x v="1"/>
    <x v="4"/>
  </r>
  <r>
    <n v="2502"/>
    <x v="34"/>
    <x v="0"/>
    <x v="6"/>
    <x v="0"/>
    <n v="94"/>
    <x v="8"/>
    <x v="2"/>
    <x v="10"/>
    <x v="3"/>
    <n v="4.5999999999999996"/>
    <x v="1"/>
    <x v="1"/>
    <x v="1"/>
    <x v="1"/>
    <n v="30"/>
    <x v="0"/>
    <x v="4"/>
  </r>
  <r>
    <n v="2503"/>
    <x v="5"/>
    <x v="0"/>
    <x v="11"/>
    <x v="0"/>
    <n v="47"/>
    <x v="37"/>
    <x v="0"/>
    <x v="6"/>
    <x v="1"/>
    <n v="4.0999999999999996"/>
    <x v="1"/>
    <x v="3"/>
    <x v="1"/>
    <x v="1"/>
    <n v="17"/>
    <x v="3"/>
    <x v="6"/>
  </r>
  <r>
    <n v="2504"/>
    <x v="28"/>
    <x v="0"/>
    <x v="23"/>
    <x v="1"/>
    <n v="77"/>
    <x v="31"/>
    <x v="2"/>
    <x v="10"/>
    <x v="2"/>
    <n v="2.5"/>
    <x v="1"/>
    <x v="5"/>
    <x v="1"/>
    <x v="1"/>
    <n v="5"/>
    <x v="5"/>
    <x v="4"/>
  </r>
  <r>
    <n v="2505"/>
    <x v="19"/>
    <x v="0"/>
    <x v="6"/>
    <x v="0"/>
    <n v="94"/>
    <x v="3"/>
    <x v="2"/>
    <x v="2"/>
    <x v="0"/>
    <n v="4"/>
    <x v="1"/>
    <x v="5"/>
    <x v="1"/>
    <x v="1"/>
    <n v="31"/>
    <x v="1"/>
    <x v="4"/>
  </r>
  <r>
    <n v="2506"/>
    <x v="7"/>
    <x v="0"/>
    <x v="8"/>
    <x v="3"/>
    <n v="75"/>
    <x v="26"/>
    <x v="2"/>
    <x v="17"/>
    <x v="2"/>
    <n v="3.5"/>
    <x v="1"/>
    <x v="0"/>
    <x v="1"/>
    <x v="1"/>
    <n v="43"/>
    <x v="3"/>
    <x v="3"/>
  </r>
  <r>
    <n v="2507"/>
    <x v="9"/>
    <x v="0"/>
    <x v="10"/>
    <x v="0"/>
    <n v="82"/>
    <x v="14"/>
    <x v="3"/>
    <x v="20"/>
    <x v="1"/>
    <n v="4.4000000000000004"/>
    <x v="1"/>
    <x v="1"/>
    <x v="1"/>
    <x v="1"/>
    <n v="19"/>
    <x v="0"/>
    <x v="2"/>
  </r>
  <r>
    <n v="2508"/>
    <x v="44"/>
    <x v="0"/>
    <x v="9"/>
    <x v="1"/>
    <n v="36"/>
    <x v="7"/>
    <x v="2"/>
    <x v="17"/>
    <x v="3"/>
    <n v="2.9"/>
    <x v="1"/>
    <x v="5"/>
    <x v="1"/>
    <x v="1"/>
    <n v="32"/>
    <x v="2"/>
    <x v="6"/>
  </r>
  <r>
    <n v="2509"/>
    <x v="51"/>
    <x v="0"/>
    <x v="4"/>
    <x v="1"/>
    <n v="90"/>
    <x v="18"/>
    <x v="3"/>
    <x v="21"/>
    <x v="1"/>
    <n v="3.1"/>
    <x v="1"/>
    <x v="4"/>
    <x v="1"/>
    <x v="1"/>
    <n v="5"/>
    <x v="5"/>
    <x v="4"/>
  </r>
  <r>
    <n v="2510"/>
    <x v="1"/>
    <x v="0"/>
    <x v="20"/>
    <x v="0"/>
    <n v="48"/>
    <x v="47"/>
    <x v="2"/>
    <x v="13"/>
    <x v="1"/>
    <n v="4.4000000000000004"/>
    <x v="1"/>
    <x v="1"/>
    <x v="1"/>
    <x v="1"/>
    <n v="9"/>
    <x v="4"/>
    <x v="3"/>
  </r>
  <r>
    <n v="2511"/>
    <x v="37"/>
    <x v="0"/>
    <x v="14"/>
    <x v="2"/>
    <n v="42"/>
    <x v="45"/>
    <x v="0"/>
    <x v="7"/>
    <x v="0"/>
    <n v="4.4000000000000004"/>
    <x v="1"/>
    <x v="3"/>
    <x v="1"/>
    <x v="1"/>
    <n v="48"/>
    <x v="2"/>
    <x v="1"/>
  </r>
  <r>
    <n v="2512"/>
    <x v="22"/>
    <x v="0"/>
    <x v="21"/>
    <x v="3"/>
    <n v="33"/>
    <x v="37"/>
    <x v="2"/>
    <x v="17"/>
    <x v="2"/>
    <n v="2.7"/>
    <x v="1"/>
    <x v="5"/>
    <x v="1"/>
    <x v="1"/>
    <n v="1"/>
    <x v="3"/>
    <x v="3"/>
  </r>
  <r>
    <n v="2513"/>
    <x v="2"/>
    <x v="0"/>
    <x v="20"/>
    <x v="0"/>
    <n v="63"/>
    <x v="25"/>
    <x v="2"/>
    <x v="14"/>
    <x v="2"/>
    <n v="4.9000000000000004"/>
    <x v="1"/>
    <x v="1"/>
    <x v="1"/>
    <x v="1"/>
    <n v="20"/>
    <x v="2"/>
    <x v="5"/>
  </r>
  <r>
    <n v="2514"/>
    <x v="28"/>
    <x v="0"/>
    <x v="8"/>
    <x v="3"/>
    <n v="53"/>
    <x v="47"/>
    <x v="0"/>
    <x v="11"/>
    <x v="0"/>
    <n v="3.5"/>
    <x v="1"/>
    <x v="4"/>
    <x v="1"/>
    <x v="1"/>
    <n v="42"/>
    <x v="1"/>
    <x v="2"/>
  </r>
  <r>
    <n v="2515"/>
    <x v="32"/>
    <x v="0"/>
    <x v="19"/>
    <x v="3"/>
    <n v="37"/>
    <x v="29"/>
    <x v="0"/>
    <x v="11"/>
    <x v="1"/>
    <n v="4.8"/>
    <x v="1"/>
    <x v="1"/>
    <x v="1"/>
    <x v="1"/>
    <n v="45"/>
    <x v="3"/>
    <x v="4"/>
  </r>
  <r>
    <n v="2516"/>
    <x v="43"/>
    <x v="0"/>
    <x v="0"/>
    <x v="0"/>
    <n v="92"/>
    <x v="23"/>
    <x v="2"/>
    <x v="23"/>
    <x v="2"/>
    <n v="4.2"/>
    <x v="1"/>
    <x v="4"/>
    <x v="1"/>
    <x v="1"/>
    <n v="41"/>
    <x v="1"/>
    <x v="5"/>
  </r>
  <r>
    <n v="2517"/>
    <x v="5"/>
    <x v="0"/>
    <x v="6"/>
    <x v="0"/>
    <n v="73"/>
    <x v="40"/>
    <x v="3"/>
    <x v="18"/>
    <x v="1"/>
    <n v="4.5999999999999996"/>
    <x v="1"/>
    <x v="3"/>
    <x v="1"/>
    <x v="1"/>
    <n v="36"/>
    <x v="5"/>
    <x v="3"/>
  </r>
  <r>
    <n v="2518"/>
    <x v="14"/>
    <x v="0"/>
    <x v="5"/>
    <x v="0"/>
    <n v="38"/>
    <x v="5"/>
    <x v="0"/>
    <x v="20"/>
    <x v="1"/>
    <n v="2.9"/>
    <x v="1"/>
    <x v="3"/>
    <x v="1"/>
    <x v="1"/>
    <n v="10"/>
    <x v="0"/>
    <x v="2"/>
  </r>
  <r>
    <n v="2519"/>
    <x v="30"/>
    <x v="0"/>
    <x v="23"/>
    <x v="1"/>
    <n v="51"/>
    <x v="1"/>
    <x v="3"/>
    <x v="24"/>
    <x v="3"/>
    <n v="4"/>
    <x v="1"/>
    <x v="5"/>
    <x v="1"/>
    <x v="1"/>
    <n v="31"/>
    <x v="0"/>
    <x v="2"/>
  </r>
  <r>
    <n v="2520"/>
    <x v="37"/>
    <x v="0"/>
    <x v="14"/>
    <x v="2"/>
    <n v="90"/>
    <x v="49"/>
    <x v="0"/>
    <x v="23"/>
    <x v="1"/>
    <n v="4.9000000000000004"/>
    <x v="1"/>
    <x v="3"/>
    <x v="1"/>
    <x v="1"/>
    <n v="21"/>
    <x v="2"/>
    <x v="3"/>
  </r>
  <r>
    <n v="2521"/>
    <x v="14"/>
    <x v="0"/>
    <x v="14"/>
    <x v="2"/>
    <n v="56"/>
    <x v="26"/>
    <x v="0"/>
    <x v="23"/>
    <x v="2"/>
    <n v="3.1"/>
    <x v="1"/>
    <x v="2"/>
    <x v="1"/>
    <x v="1"/>
    <n v="16"/>
    <x v="1"/>
    <x v="6"/>
  </r>
  <r>
    <n v="2522"/>
    <x v="26"/>
    <x v="0"/>
    <x v="8"/>
    <x v="3"/>
    <n v="33"/>
    <x v="46"/>
    <x v="2"/>
    <x v="23"/>
    <x v="3"/>
    <n v="4.4000000000000004"/>
    <x v="1"/>
    <x v="3"/>
    <x v="1"/>
    <x v="1"/>
    <n v="18"/>
    <x v="3"/>
    <x v="6"/>
  </r>
  <r>
    <n v="2523"/>
    <x v="30"/>
    <x v="0"/>
    <x v="22"/>
    <x v="3"/>
    <n v="53"/>
    <x v="2"/>
    <x v="1"/>
    <x v="8"/>
    <x v="0"/>
    <n v="2.5"/>
    <x v="1"/>
    <x v="4"/>
    <x v="1"/>
    <x v="1"/>
    <n v="20"/>
    <x v="5"/>
    <x v="1"/>
  </r>
  <r>
    <n v="2524"/>
    <x v="49"/>
    <x v="0"/>
    <x v="8"/>
    <x v="3"/>
    <n v="24"/>
    <x v="32"/>
    <x v="1"/>
    <x v="17"/>
    <x v="1"/>
    <n v="3.4"/>
    <x v="1"/>
    <x v="0"/>
    <x v="1"/>
    <x v="1"/>
    <n v="21"/>
    <x v="4"/>
    <x v="2"/>
  </r>
  <r>
    <n v="2525"/>
    <x v="52"/>
    <x v="0"/>
    <x v="7"/>
    <x v="2"/>
    <n v="59"/>
    <x v="23"/>
    <x v="2"/>
    <x v="7"/>
    <x v="1"/>
    <n v="3.7"/>
    <x v="1"/>
    <x v="0"/>
    <x v="1"/>
    <x v="1"/>
    <n v="23"/>
    <x v="2"/>
    <x v="3"/>
  </r>
  <r>
    <n v="2526"/>
    <x v="31"/>
    <x v="0"/>
    <x v="1"/>
    <x v="0"/>
    <n v="72"/>
    <x v="0"/>
    <x v="2"/>
    <x v="7"/>
    <x v="0"/>
    <n v="4.2"/>
    <x v="1"/>
    <x v="3"/>
    <x v="1"/>
    <x v="1"/>
    <n v="20"/>
    <x v="3"/>
    <x v="1"/>
  </r>
  <r>
    <n v="2527"/>
    <x v="36"/>
    <x v="0"/>
    <x v="6"/>
    <x v="0"/>
    <n v="28"/>
    <x v="3"/>
    <x v="1"/>
    <x v="15"/>
    <x v="1"/>
    <n v="3.4"/>
    <x v="1"/>
    <x v="0"/>
    <x v="1"/>
    <x v="1"/>
    <n v="30"/>
    <x v="3"/>
    <x v="4"/>
  </r>
  <r>
    <n v="2528"/>
    <x v="1"/>
    <x v="0"/>
    <x v="13"/>
    <x v="0"/>
    <n v="36"/>
    <x v="26"/>
    <x v="2"/>
    <x v="9"/>
    <x v="3"/>
    <n v="3.6"/>
    <x v="1"/>
    <x v="0"/>
    <x v="1"/>
    <x v="1"/>
    <n v="33"/>
    <x v="4"/>
    <x v="6"/>
  </r>
  <r>
    <n v="2529"/>
    <x v="16"/>
    <x v="0"/>
    <x v="16"/>
    <x v="3"/>
    <n v="47"/>
    <x v="15"/>
    <x v="1"/>
    <x v="15"/>
    <x v="3"/>
    <n v="4.7"/>
    <x v="1"/>
    <x v="4"/>
    <x v="1"/>
    <x v="1"/>
    <n v="31"/>
    <x v="5"/>
    <x v="5"/>
  </r>
  <r>
    <n v="2530"/>
    <x v="50"/>
    <x v="0"/>
    <x v="24"/>
    <x v="3"/>
    <n v="62"/>
    <x v="30"/>
    <x v="2"/>
    <x v="23"/>
    <x v="1"/>
    <n v="4.7"/>
    <x v="1"/>
    <x v="2"/>
    <x v="1"/>
    <x v="1"/>
    <n v="48"/>
    <x v="4"/>
    <x v="5"/>
  </r>
  <r>
    <n v="2531"/>
    <x v="15"/>
    <x v="0"/>
    <x v="11"/>
    <x v="0"/>
    <n v="98"/>
    <x v="2"/>
    <x v="1"/>
    <x v="17"/>
    <x v="1"/>
    <n v="3.6"/>
    <x v="1"/>
    <x v="1"/>
    <x v="1"/>
    <x v="1"/>
    <n v="28"/>
    <x v="5"/>
    <x v="1"/>
  </r>
  <r>
    <n v="2532"/>
    <x v="49"/>
    <x v="0"/>
    <x v="3"/>
    <x v="1"/>
    <n v="28"/>
    <x v="21"/>
    <x v="2"/>
    <x v="10"/>
    <x v="2"/>
    <n v="4.5999999999999996"/>
    <x v="1"/>
    <x v="1"/>
    <x v="1"/>
    <x v="1"/>
    <n v="7"/>
    <x v="1"/>
    <x v="6"/>
  </r>
  <r>
    <n v="2533"/>
    <x v="0"/>
    <x v="0"/>
    <x v="20"/>
    <x v="0"/>
    <n v="86"/>
    <x v="43"/>
    <x v="1"/>
    <x v="4"/>
    <x v="2"/>
    <n v="2.6"/>
    <x v="1"/>
    <x v="2"/>
    <x v="1"/>
    <x v="1"/>
    <n v="4"/>
    <x v="5"/>
    <x v="1"/>
  </r>
  <r>
    <n v="2534"/>
    <x v="17"/>
    <x v="0"/>
    <x v="16"/>
    <x v="3"/>
    <n v="46"/>
    <x v="38"/>
    <x v="1"/>
    <x v="24"/>
    <x v="2"/>
    <n v="3.1"/>
    <x v="1"/>
    <x v="3"/>
    <x v="1"/>
    <x v="1"/>
    <n v="49"/>
    <x v="1"/>
    <x v="4"/>
  </r>
  <r>
    <n v="2535"/>
    <x v="38"/>
    <x v="0"/>
    <x v="12"/>
    <x v="3"/>
    <n v="42"/>
    <x v="41"/>
    <x v="3"/>
    <x v="16"/>
    <x v="3"/>
    <n v="3.2"/>
    <x v="1"/>
    <x v="1"/>
    <x v="1"/>
    <x v="1"/>
    <n v="22"/>
    <x v="1"/>
    <x v="1"/>
  </r>
  <r>
    <n v="2536"/>
    <x v="36"/>
    <x v="0"/>
    <x v="7"/>
    <x v="2"/>
    <n v="80"/>
    <x v="34"/>
    <x v="1"/>
    <x v="7"/>
    <x v="0"/>
    <n v="3.9"/>
    <x v="1"/>
    <x v="0"/>
    <x v="1"/>
    <x v="1"/>
    <n v="39"/>
    <x v="4"/>
    <x v="0"/>
  </r>
  <r>
    <n v="2537"/>
    <x v="47"/>
    <x v="0"/>
    <x v="22"/>
    <x v="3"/>
    <n v="39"/>
    <x v="19"/>
    <x v="0"/>
    <x v="0"/>
    <x v="1"/>
    <n v="4.9000000000000004"/>
    <x v="1"/>
    <x v="0"/>
    <x v="1"/>
    <x v="1"/>
    <n v="45"/>
    <x v="3"/>
    <x v="6"/>
  </r>
  <r>
    <n v="2538"/>
    <x v="42"/>
    <x v="0"/>
    <x v="7"/>
    <x v="2"/>
    <n v="49"/>
    <x v="1"/>
    <x v="2"/>
    <x v="7"/>
    <x v="2"/>
    <n v="4.0999999999999996"/>
    <x v="1"/>
    <x v="4"/>
    <x v="1"/>
    <x v="1"/>
    <n v="30"/>
    <x v="3"/>
    <x v="0"/>
  </r>
  <r>
    <n v="2539"/>
    <x v="20"/>
    <x v="0"/>
    <x v="18"/>
    <x v="3"/>
    <n v="32"/>
    <x v="32"/>
    <x v="2"/>
    <x v="5"/>
    <x v="2"/>
    <n v="4.2"/>
    <x v="1"/>
    <x v="2"/>
    <x v="1"/>
    <x v="1"/>
    <n v="33"/>
    <x v="2"/>
    <x v="4"/>
  </r>
  <r>
    <n v="2540"/>
    <x v="23"/>
    <x v="0"/>
    <x v="3"/>
    <x v="1"/>
    <n v="73"/>
    <x v="2"/>
    <x v="2"/>
    <x v="7"/>
    <x v="3"/>
    <n v="4.0999999999999996"/>
    <x v="1"/>
    <x v="2"/>
    <x v="1"/>
    <x v="1"/>
    <n v="24"/>
    <x v="1"/>
    <x v="4"/>
  </r>
  <r>
    <n v="2541"/>
    <x v="41"/>
    <x v="0"/>
    <x v="22"/>
    <x v="3"/>
    <n v="42"/>
    <x v="32"/>
    <x v="2"/>
    <x v="4"/>
    <x v="2"/>
    <n v="3.9"/>
    <x v="1"/>
    <x v="1"/>
    <x v="1"/>
    <x v="1"/>
    <n v="11"/>
    <x v="5"/>
    <x v="3"/>
  </r>
  <r>
    <n v="2542"/>
    <x v="23"/>
    <x v="0"/>
    <x v="18"/>
    <x v="3"/>
    <n v="58"/>
    <x v="47"/>
    <x v="2"/>
    <x v="5"/>
    <x v="1"/>
    <n v="2.7"/>
    <x v="1"/>
    <x v="2"/>
    <x v="1"/>
    <x v="1"/>
    <n v="13"/>
    <x v="0"/>
    <x v="6"/>
  </r>
  <r>
    <n v="2543"/>
    <x v="12"/>
    <x v="0"/>
    <x v="16"/>
    <x v="3"/>
    <n v="22"/>
    <x v="10"/>
    <x v="2"/>
    <x v="3"/>
    <x v="0"/>
    <n v="3.7"/>
    <x v="1"/>
    <x v="0"/>
    <x v="1"/>
    <x v="1"/>
    <n v="27"/>
    <x v="3"/>
    <x v="2"/>
  </r>
  <r>
    <n v="2544"/>
    <x v="7"/>
    <x v="0"/>
    <x v="18"/>
    <x v="3"/>
    <n v="56"/>
    <x v="8"/>
    <x v="0"/>
    <x v="15"/>
    <x v="1"/>
    <n v="2.7"/>
    <x v="1"/>
    <x v="2"/>
    <x v="1"/>
    <x v="1"/>
    <n v="30"/>
    <x v="3"/>
    <x v="4"/>
  </r>
  <r>
    <n v="2545"/>
    <x v="5"/>
    <x v="0"/>
    <x v="13"/>
    <x v="0"/>
    <n v="70"/>
    <x v="12"/>
    <x v="2"/>
    <x v="16"/>
    <x v="1"/>
    <n v="2.5"/>
    <x v="1"/>
    <x v="2"/>
    <x v="1"/>
    <x v="1"/>
    <n v="39"/>
    <x v="0"/>
    <x v="3"/>
  </r>
  <r>
    <n v="2546"/>
    <x v="21"/>
    <x v="0"/>
    <x v="9"/>
    <x v="1"/>
    <n v="50"/>
    <x v="21"/>
    <x v="0"/>
    <x v="8"/>
    <x v="1"/>
    <n v="3.9"/>
    <x v="1"/>
    <x v="1"/>
    <x v="1"/>
    <x v="1"/>
    <n v="10"/>
    <x v="5"/>
    <x v="2"/>
  </r>
  <r>
    <n v="2547"/>
    <x v="6"/>
    <x v="0"/>
    <x v="23"/>
    <x v="1"/>
    <n v="21"/>
    <x v="21"/>
    <x v="0"/>
    <x v="0"/>
    <x v="2"/>
    <n v="3"/>
    <x v="1"/>
    <x v="0"/>
    <x v="1"/>
    <x v="1"/>
    <n v="4"/>
    <x v="2"/>
    <x v="3"/>
  </r>
  <r>
    <n v="2548"/>
    <x v="36"/>
    <x v="0"/>
    <x v="14"/>
    <x v="2"/>
    <n v="97"/>
    <x v="16"/>
    <x v="2"/>
    <x v="19"/>
    <x v="2"/>
    <n v="3.2"/>
    <x v="1"/>
    <x v="4"/>
    <x v="1"/>
    <x v="1"/>
    <n v="16"/>
    <x v="1"/>
    <x v="1"/>
  </r>
  <r>
    <n v="2549"/>
    <x v="32"/>
    <x v="0"/>
    <x v="21"/>
    <x v="3"/>
    <n v="63"/>
    <x v="21"/>
    <x v="0"/>
    <x v="6"/>
    <x v="0"/>
    <n v="3.8"/>
    <x v="1"/>
    <x v="3"/>
    <x v="1"/>
    <x v="1"/>
    <n v="34"/>
    <x v="2"/>
    <x v="5"/>
  </r>
  <r>
    <n v="2550"/>
    <x v="38"/>
    <x v="0"/>
    <x v="14"/>
    <x v="2"/>
    <n v="60"/>
    <x v="41"/>
    <x v="2"/>
    <x v="16"/>
    <x v="3"/>
    <n v="2.7"/>
    <x v="1"/>
    <x v="3"/>
    <x v="1"/>
    <x v="1"/>
    <n v="11"/>
    <x v="5"/>
    <x v="6"/>
  </r>
  <r>
    <n v="2551"/>
    <x v="10"/>
    <x v="0"/>
    <x v="23"/>
    <x v="1"/>
    <n v="52"/>
    <x v="13"/>
    <x v="3"/>
    <x v="15"/>
    <x v="3"/>
    <n v="3"/>
    <x v="1"/>
    <x v="5"/>
    <x v="1"/>
    <x v="1"/>
    <n v="30"/>
    <x v="5"/>
    <x v="0"/>
  </r>
  <r>
    <n v="2552"/>
    <x v="26"/>
    <x v="0"/>
    <x v="9"/>
    <x v="1"/>
    <n v="32"/>
    <x v="46"/>
    <x v="2"/>
    <x v="1"/>
    <x v="0"/>
    <n v="4.0999999999999996"/>
    <x v="1"/>
    <x v="2"/>
    <x v="1"/>
    <x v="1"/>
    <n v="40"/>
    <x v="5"/>
    <x v="2"/>
  </r>
  <r>
    <n v="2553"/>
    <x v="12"/>
    <x v="0"/>
    <x v="22"/>
    <x v="3"/>
    <n v="48"/>
    <x v="33"/>
    <x v="3"/>
    <x v="7"/>
    <x v="1"/>
    <n v="3.2"/>
    <x v="1"/>
    <x v="4"/>
    <x v="1"/>
    <x v="1"/>
    <n v="13"/>
    <x v="2"/>
    <x v="2"/>
  </r>
  <r>
    <n v="2554"/>
    <x v="28"/>
    <x v="0"/>
    <x v="16"/>
    <x v="3"/>
    <n v="25"/>
    <x v="34"/>
    <x v="2"/>
    <x v="1"/>
    <x v="2"/>
    <n v="4.5"/>
    <x v="1"/>
    <x v="5"/>
    <x v="1"/>
    <x v="1"/>
    <n v="28"/>
    <x v="0"/>
    <x v="6"/>
  </r>
  <r>
    <n v="2555"/>
    <x v="47"/>
    <x v="0"/>
    <x v="16"/>
    <x v="3"/>
    <n v="68"/>
    <x v="23"/>
    <x v="2"/>
    <x v="0"/>
    <x v="2"/>
    <n v="4.3"/>
    <x v="1"/>
    <x v="5"/>
    <x v="1"/>
    <x v="1"/>
    <n v="49"/>
    <x v="5"/>
    <x v="4"/>
  </r>
  <r>
    <n v="2556"/>
    <x v="41"/>
    <x v="0"/>
    <x v="13"/>
    <x v="0"/>
    <n v="74"/>
    <x v="37"/>
    <x v="2"/>
    <x v="0"/>
    <x v="3"/>
    <n v="3.5"/>
    <x v="1"/>
    <x v="3"/>
    <x v="1"/>
    <x v="1"/>
    <n v="23"/>
    <x v="2"/>
    <x v="1"/>
  </r>
  <r>
    <n v="2557"/>
    <x v="41"/>
    <x v="0"/>
    <x v="17"/>
    <x v="0"/>
    <n v="88"/>
    <x v="6"/>
    <x v="3"/>
    <x v="23"/>
    <x v="3"/>
    <n v="3.1"/>
    <x v="1"/>
    <x v="3"/>
    <x v="1"/>
    <x v="1"/>
    <n v="4"/>
    <x v="4"/>
    <x v="3"/>
  </r>
  <r>
    <n v="2558"/>
    <x v="27"/>
    <x v="0"/>
    <x v="6"/>
    <x v="0"/>
    <n v="23"/>
    <x v="19"/>
    <x v="0"/>
    <x v="17"/>
    <x v="1"/>
    <n v="3.9"/>
    <x v="1"/>
    <x v="3"/>
    <x v="1"/>
    <x v="1"/>
    <n v="17"/>
    <x v="3"/>
    <x v="0"/>
  </r>
  <r>
    <n v="2559"/>
    <x v="34"/>
    <x v="0"/>
    <x v="15"/>
    <x v="0"/>
    <n v="32"/>
    <x v="18"/>
    <x v="2"/>
    <x v="5"/>
    <x v="3"/>
    <n v="2.7"/>
    <x v="1"/>
    <x v="0"/>
    <x v="1"/>
    <x v="1"/>
    <n v="24"/>
    <x v="3"/>
    <x v="0"/>
  </r>
  <r>
    <n v="2560"/>
    <x v="39"/>
    <x v="0"/>
    <x v="22"/>
    <x v="3"/>
    <n v="71"/>
    <x v="16"/>
    <x v="1"/>
    <x v="14"/>
    <x v="0"/>
    <n v="4"/>
    <x v="1"/>
    <x v="1"/>
    <x v="1"/>
    <x v="1"/>
    <n v="21"/>
    <x v="5"/>
    <x v="6"/>
  </r>
  <r>
    <n v="2561"/>
    <x v="44"/>
    <x v="0"/>
    <x v="23"/>
    <x v="1"/>
    <n v="62"/>
    <x v="18"/>
    <x v="2"/>
    <x v="10"/>
    <x v="1"/>
    <n v="2.7"/>
    <x v="1"/>
    <x v="2"/>
    <x v="1"/>
    <x v="1"/>
    <n v="17"/>
    <x v="5"/>
    <x v="4"/>
  </r>
  <r>
    <n v="2562"/>
    <x v="45"/>
    <x v="0"/>
    <x v="15"/>
    <x v="0"/>
    <n v="20"/>
    <x v="14"/>
    <x v="0"/>
    <x v="23"/>
    <x v="1"/>
    <n v="2.7"/>
    <x v="1"/>
    <x v="1"/>
    <x v="1"/>
    <x v="1"/>
    <n v="22"/>
    <x v="5"/>
    <x v="3"/>
  </r>
  <r>
    <n v="2563"/>
    <x v="9"/>
    <x v="0"/>
    <x v="6"/>
    <x v="0"/>
    <n v="62"/>
    <x v="28"/>
    <x v="3"/>
    <x v="22"/>
    <x v="1"/>
    <n v="4.7"/>
    <x v="1"/>
    <x v="3"/>
    <x v="1"/>
    <x v="1"/>
    <n v="27"/>
    <x v="1"/>
    <x v="0"/>
  </r>
  <r>
    <n v="2564"/>
    <x v="28"/>
    <x v="0"/>
    <x v="21"/>
    <x v="3"/>
    <n v="81"/>
    <x v="2"/>
    <x v="3"/>
    <x v="0"/>
    <x v="0"/>
    <n v="4.5"/>
    <x v="1"/>
    <x v="3"/>
    <x v="1"/>
    <x v="1"/>
    <n v="1"/>
    <x v="0"/>
    <x v="6"/>
  </r>
  <r>
    <n v="2565"/>
    <x v="32"/>
    <x v="0"/>
    <x v="18"/>
    <x v="3"/>
    <n v="90"/>
    <x v="0"/>
    <x v="0"/>
    <x v="21"/>
    <x v="0"/>
    <n v="3"/>
    <x v="1"/>
    <x v="4"/>
    <x v="1"/>
    <x v="1"/>
    <n v="27"/>
    <x v="4"/>
    <x v="1"/>
  </r>
  <r>
    <n v="2566"/>
    <x v="11"/>
    <x v="0"/>
    <x v="20"/>
    <x v="0"/>
    <n v="43"/>
    <x v="34"/>
    <x v="1"/>
    <x v="21"/>
    <x v="3"/>
    <n v="3.6"/>
    <x v="1"/>
    <x v="5"/>
    <x v="1"/>
    <x v="1"/>
    <n v="8"/>
    <x v="0"/>
    <x v="3"/>
  </r>
  <r>
    <n v="2567"/>
    <x v="25"/>
    <x v="0"/>
    <x v="8"/>
    <x v="3"/>
    <n v="38"/>
    <x v="9"/>
    <x v="1"/>
    <x v="22"/>
    <x v="3"/>
    <n v="3.3"/>
    <x v="1"/>
    <x v="3"/>
    <x v="1"/>
    <x v="1"/>
    <n v="43"/>
    <x v="3"/>
    <x v="3"/>
  </r>
  <r>
    <n v="2568"/>
    <x v="1"/>
    <x v="0"/>
    <x v="12"/>
    <x v="3"/>
    <n v="25"/>
    <x v="49"/>
    <x v="3"/>
    <x v="9"/>
    <x v="1"/>
    <n v="4.3"/>
    <x v="1"/>
    <x v="5"/>
    <x v="1"/>
    <x v="1"/>
    <n v="24"/>
    <x v="1"/>
    <x v="0"/>
  </r>
  <r>
    <n v="2569"/>
    <x v="16"/>
    <x v="0"/>
    <x v="17"/>
    <x v="0"/>
    <n v="98"/>
    <x v="21"/>
    <x v="3"/>
    <x v="14"/>
    <x v="0"/>
    <n v="4.3"/>
    <x v="1"/>
    <x v="0"/>
    <x v="1"/>
    <x v="1"/>
    <n v="29"/>
    <x v="3"/>
    <x v="0"/>
  </r>
  <r>
    <n v="2570"/>
    <x v="32"/>
    <x v="0"/>
    <x v="10"/>
    <x v="0"/>
    <n v="75"/>
    <x v="14"/>
    <x v="2"/>
    <x v="4"/>
    <x v="1"/>
    <n v="4.8"/>
    <x v="1"/>
    <x v="1"/>
    <x v="1"/>
    <x v="1"/>
    <n v="10"/>
    <x v="4"/>
    <x v="4"/>
  </r>
  <r>
    <n v="2571"/>
    <x v="24"/>
    <x v="0"/>
    <x v="4"/>
    <x v="1"/>
    <n v="27"/>
    <x v="35"/>
    <x v="3"/>
    <x v="8"/>
    <x v="1"/>
    <n v="4"/>
    <x v="1"/>
    <x v="5"/>
    <x v="1"/>
    <x v="1"/>
    <n v="12"/>
    <x v="3"/>
    <x v="0"/>
  </r>
  <r>
    <n v="2572"/>
    <x v="4"/>
    <x v="0"/>
    <x v="12"/>
    <x v="3"/>
    <n v="27"/>
    <x v="16"/>
    <x v="0"/>
    <x v="13"/>
    <x v="0"/>
    <n v="3.5"/>
    <x v="1"/>
    <x v="3"/>
    <x v="1"/>
    <x v="1"/>
    <n v="48"/>
    <x v="1"/>
    <x v="0"/>
  </r>
  <r>
    <n v="2573"/>
    <x v="22"/>
    <x v="0"/>
    <x v="0"/>
    <x v="0"/>
    <n v="42"/>
    <x v="47"/>
    <x v="2"/>
    <x v="5"/>
    <x v="3"/>
    <n v="3.9"/>
    <x v="1"/>
    <x v="2"/>
    <x v="1"/>
    <x v="1"/>
    <n v="40"/>
    <x v="4"/>
    <x v="3"/>
  </r>
  <r>
    <n v="2574"/>
    <x v="22"/>
    <x v="0"/>
    <x v="17"/>
    <x v="0"/>
    <n v="90"/>
    <x v="35"/>
    <x v="2"/>
    <x v="16"/>
    <x v="2"/>
    <n v="4.4000000000000004"/>
    <x v="1"/>
    <x v="5"/>
    <x v="1"/>
    <x v="1"/>
    <n v="1"/>
    <x v="4"/>
    <x v="2"/>
  </r>
  <r>
    <n v="2575"/>
    <x v="7"/>
    <x v="0"/>
    <x v="19"/>
    <x v="3"/>
    <n v="63"/>
    <x v="20"/>
    <x v="2"/>
    <x v="18"/>
    <x v="2"/>
    <n v="4.5999999999999996"/>
    <x v="1"/>
    <x v="4"/>
    <x v="1"/>
    <x v="1"/>
    <n v="26"/>
    <x v="2"/>
    <x v="0"/>
  </r>
  <r>
    <n v="2576"/>
    <x v="10"/>
    <x v="0"/>
    <x v="6"/>
    <x v="0"/>
    <n v="96"/>
    <x v="46"/>
    <x v="2"/>
    <x v="5"/>
    <x v="3"/>
    <n v="4"/>
    <x v="1"/>
    <x v="0"/>
    <x v="1"/>
    <x v="1"/>
    <n v="9"/>
    <x v="3"/>
    <x v="2"/>
  </r>
  <r>
    <n v="2577"/>
    <x v="30"/>
    <x v="0"/>
    <x v="15"/>
    <x v="0"/>
    <n v="40"/>
    <x v="13"/>
    <x v="2"/>
    <x v="5"/>
    <x v="0"/>
    <n v="4.2"/>
    <x v="1"/>
    <x v="1"/>
    <x v="1"/>
    <x v="1"/>
    <n v="19"/>
    <x v="5"/>
    <x v="3"/>
  </r>
  <r>
    <n v="2578"/>
    <x v="16"/>
    <x v="0"/>
    <x v="20"/>
    <x v="0"/>
    <n v="39"/>
    <x v="46"/>
    <x v="0"/>
    <x v="13"/>
    <x v="3"/>
    <n v="4.5"/>
    <x v="1"/>
    <x v="2"/>
    <x v="1"/>
    <x v="1"/>
    <n v="37"/>
    <x v="4"/>
    <x v="5"/>
  </r>
  <r>
    <n v="2579"/>
    <x v="22"/>
    <x v="0"/>
    <x v="12"/>
    <x v="3"/>
    <n v="48"/>
    <x v="34"/>
    <x v="2"/>
    <x v="7"/>
    <x v="3"/>
    <n v="3.9"/>
    <x v="1"/>
    <x v="1"/>
    <x v="1"/>
    <x v="1"/>
    <n v="3"/>
    <x v="1"/>
    <x v="3"/>
  </r>
  <r>
    <n v="2580"/>
    <x v="13"/>
    <x v="0"/>
    <x v="0"/>
    <x v="0"/>
    <n v="20"/>
    <x v="46"/>
    <x v="2"/>
    <x v="7"/>
    <x v="2"/>
    <n v="3.7"/>
    <x v="1"/>
    <x v="0"/>
    <x v="1"/>
    <x v="1"/>
    <n v="40"/>
    <x v="0"/>
    <x v="1"/>
  </r>
  <r>
    <n v="2581"/>
    <x v="49"/>
    <x v="0"/>
    <x v="2"/>
    <x v="0"/>
    <n v="29"/>
    <x v="2"/>
    <x v="1"/>
    <x v="2"/>
    <x v="2"/>
    <n v="3.6"/>
    <x v="1"/>
    <x v="5"/>
    <x v="1"/>
    <x v="1"/>
    <n v="13"/>
    <x v="4"/>
    <x v="3"/>
  </r>
  <r>
    <n v="2582"/>
    <x v="9"/>
    <x v="0"/>
    <x v="10"/>
    <x v="0"/>
    <n v="81"/>
    <x v="5"/>
    <x v="2"/>
    <x v="9"/>
    <x v="0"/>
    <n v="4.7"/>
    <x v="1"/>
    <x v="0"/>
    <x v="1"/>
    <x v="1"/>
    <n v="48"/>
    <x v="2"/>
    <x v="5"/>
  </r>
  <r>
    <n v="2583"/>
    <x v="1"/>
    <x v="0"/>
    <x v="10"/>
    <x v="0"/>
    <n v="98"/>
    <x v="45"/>
    <x v="1"/>
    <x v="21"/>
    <x v="3"/>
    <n v="3.6"/>
    <x v="1"/>
    <x v="4"/>
    <x v="1"/>
    <x v="1"/>
    <n v="4"/>
    <x v="0"/>
    <x v="6"/>
  </r>
  <r>
    <n v="2584"/>
    <x v="28"/>
    <x v="0"/>
    <x v="2"/>
    <x v="0"/>
    <n v="93"/>
    <x v="19"/>
    <x v="2"/>
    <x v="12"/>
    <x v="3"/>
    <n v="2.5"/>
    <x v="1"/>
    <x v="2"/>
    <x v="1"/>
    <x v="1"/>
    <n v="9"/>
    <x v="1"/>
    <x v="1"/>
  </r>
  <r>
    <n v="2585"/>
    <x v="8"/>
    <x v="0"/>
    <x v="20"/>
    <x v="0"/>
    <n v="30"/>
    <x v="20"/>
    <x v="0"/>
    <x v="24"/>
    <x v="2"/>
    <n v="2.9"/>
    <x v="1"/>
    <x v="5"/>
    <x v="1"/>
    <x v="1"/>
    <n v="26"/>
    <x v="4"/>
    <x v="4"/>
  </r>
  <r>
    <n v="2586"/>
    <x v="9"/>
    <x v="0"/>
    <x v="12"/>
    <x v="3"/>
    <n v="37"/>
    <x v="48"/>
    <x v="0"/>
    <x v="1"/>
    <x v="3"/>
    <n v="4.4000000000000004"/>
    <x v="1"/>
    <x v="1"/>
    <x v="1"/>
    <x v="1"/>
    <n v="19"/>
    <x v="5"/>
    <x v="1"/>
  </r>
  <r>
    <n v="2587"/>
    <x v="30"/>
    <x v="0"/>
    <x v="7"/>
    <x v="2"/>
    <n v="28"/>
    <x v="1"/>
    <x v="0"/>
    <x v="22"/>
    <x v="0"/>
    <n v="4.5999999999999996"/>
    <x v="1"/>
    <x v="0"/>
    <x v="1"/>
    <x v="1"/>
    <n v="1"/>
    <x v="2"/>
    <x v="6"/>
  </r>
  <r>
    <n v="2588"/>
    <x v="0"/>
    <x v="0"/>
    <x v="18"/>
    <x v="3"/>
    <n v="29"/>
    <x v="39"/>
    <x v="2"/>
    <x v="7"/>
    <x v="0"/>
    <n v="3.7"/>
    <x v="1"/>
    <x v="0"/>
    <x v="1"/>
    <x v="1"/>
    <n v="29"/>
    <x v="3"/>
    <x v="6"/>
  </r>
  <r>
    <n v="2589"/>
    <x v="42"/>
    <x v="0"/>
    <x v="21"/>
    <x v="3"/>
    <n v="49"/>
    <x v="12"/>
    <x v="2"/>
    <x v="15"/>
    <x v="2"/>
    <n v="3.2"/>
    <x v="1"/>
    <x v="1"/>
    <x v="1"/>
    <x v="1"/>
    <n v="38"/>
    <x v="0"/>
    <x v="4"/>
  </r>
  <r>
    <n v="2590"/>
    <x v="16"/>
    <x v="0"/>
    <x v="13"/>
    <x v="0"/>
    <n v="53"/>
    <x v="25"/>
    <x v="2"/>
    <x v="5"/>
    <x v="0"/>
    <n v="4.9000000000000004"/>
    <x v="1"/>
    <x v="4"/>
    <x v="1"/>
    <x v="1"/>
    <n v="31"/>
    <x v="3"/>
    <x v="2"/>
  </r>
  <r>
    <n v="2591"/>
    <x v="9"/>
    <x v="0"/>
    <x v="24"/>
    <x v="3"/>
    <n v="66"/>
    <x v="18"/>
    <x v="2"/>
    <x v="2"/>
    <x v="2"/>
    <n v="5"/>
    <x v="1"/>
    <x v="1"/>
    <x v="1"/>
    <x v="1"/>
    <n v="35"/>
    <x v="0"/>
    <x v="2"/>
  </r>
  <r>
    <n v="2592"/>
    <x v="37"/>
    <x v="0"/>
    <x v="14"/>
    <x v="2"/>
    <n v="61"/>
    <x v="35"/>
    <x v="1"/>
    <x v="8"/>
    <x v="1"/>
    <n v="3.3"/>
    <x v="1"/>
    <x v="0"/>
    <x v="1"/>
    <x v="1"/>
    <n v="40"/>
    <x v="1"/>
    <x v="3"/>
  </r>
  <r>
    <n v="2593"/>
    <x v="51"/>
    <x v="0"/>
    <x v="6"/>
    <x v="0"/>
    <n v="23"/>
    <x v="44"/>
    <x v="3"/>
    <x v="15"/>
    <x v="2"/>
    <n v="4.4000000000000004"/>
    <x v="1"/>
    <x v="5"/>
    <x v="1"/>
    <x v="1"/>
    <n v="13"/>
    <x v="0"/>
    <x v="3"/>
  </r>
  <r>
    <n v="2594"/>
    <x v="24"/>
    <x v="0"/>
    <x v="13"/>
    <x v="0"/>
    <n v="36"/>
    <x v="24"/>
    <x v="1"/>
    <x v="21"/>
    <x v="3"/>
    <n v="4.7"/>
    <x v="1"/>
    <x v="5"/>
    <x v="1"/>
    <x v="1"/>
    <n v="9"/>
    <x v="4"/>
    <x v="6"/>
  </r>
  <r>
    <n v="2595"/>
    <x v="35"/>
    <x v="0"/>
    <x v="11"/>
    <x v="0"/>
    <n v="81"/>
    <x v="6"/>
    <x v="0"/>
    <x v="21"/>
    <x v="3"/>
    <n v="3.6"/>
    <x v="1"/>
    <x v="1"/>
    <x v="1"/>
    <x v="1"/>
    <n v="25"/>
    <x v="1"/>
    <x v="6"/>
  </r>
  <r>
    <n v="2596"/>
    <x v="26"/>
    <x v="0"/>
    <x v="0"/>
    <x v="0"/>
    <n v="56"/>
    <x v="44"/>
    <x v="3"/>
    <x v="1"/>
    <x v="2"/>
    <n v="3.2"/>
    <x v="1"/>
    <x v="1"/>
    <x v="1"/>
    <x v="1"/>
    <n v="3"/>
    <x v="4"/>
    <x v="4"/>
  </r>
  <r>
    <n v="2597"/>
    <x v="6"/>
    <x v="0"/>
    <x v="5"/>
    <x v="0"/>
    <n v="78"/>
    <x v="7"/>
    <x v="0"/>
    <x v="13"/>
    <x v="1"/>
    <n v="3"/>
    <x v="1"/>
    <x v="2"/>
    <x v="1"/>
    <x v="1"/>
    <n v="35"/>
    <x v="2"/>
    <x v="5"/>
  </r>
  <r>
    <n v="2598"/>
    <x v="52"/>
    <x v="0"/>
    <x v="16"/>
    <x v="3"/>
    <n v="25"/>
    <x v="15"/>
    <x v="3"/>
    <x v="11"/>
    <x v="2"/>
    <n v="4.4000000000000004"/>
    <x v="1"/>
    <x v="5"/>
    <x v="1"/>
    <x v="1"/>
    <n v="13"/>
    <x v="0"/>
    <x v="4"/>
  </r>
  <r>
    <n v="2599"/>
    <x v="14"/>
    <x v="0"/>
    <x v="21"/>
    <x v="3"/>
    <n v="86"/>
    <x v="22"/>
    <x v="3"/>
    <x v="8"/>
    <x v="3"/>
    <n v="3.3"/>
    <x v="1"/>
    <x v="0"/>
    <x v="1"/>
    <x v="1"/>
    <n v="31"/>
    <x v="5"/>
    <x v="2"/>
  </r>
  <r>
    <n v="2600"/>
    <x v="6"/>
    <x v="0"/>
    <x v="16"/>
    <x v="3"/>
    <n v="99"/>
    <x v="34"/>
    <x v="2"/>
    <x v="9"/>
    <x v="0"/>
    <n v="3.4"/>
    <x v="1"/>
    <x v="0"/>
    <x v="1"/>
    <x v="1"/>
    <n v="48"/>
    <x v="2"/>
    <x v="5"/>
  </r>
  <r>
    <n v="2601"/>
    <x v="3"/>
    <x v="0"/>
    <x v="22"/>
    <x v="3"/>
    <n v="83"/>
    <x v="14"/>
    <x v="2"/>
    <x v="0"/>
    <x v="3"/>
    <n v="3.9"/>
    <x v="1"/>
    <x v="0"/>
    <x v="1"/>
    <x v="1"/>
    <n v="6"/>
    <x v="4"/>
    <x v="4"/>
  </r>
  <r>
    <n v="2602"/>
    <x v="12"/>
    <x v="0"/>
    <x v="10"/>
    <x v="0"/>
    <n v="33"/>
    <x v="16"/>
    <x v="0"/>
    <x v="20"/>
    <x v="0"/>
    <n v="2.9"/>
    <x v="1"/>
    <x v="5"/>
    <x v="1"/>
    <x v="1"/>
    <n v="43"/>
    <x v="1"/>
    <x v="5"/>
  </r>
  <r>
    <n v="2603"/>
    <x v="13"/>
    <x v="0"/>
    <x v="7"/>
    <x v="2"/>
    <n v="44"/>
    <x v="36"/>
    <x v="2"/>
    <x v="13"/>
    <x v="3"/>
    <n v="2.9"/>
    <x v="1"/>
    <x v="1"/>
    <x v="1"/>
    <x v="1"/>
    <n v="1"/>
    <x v="0"/>
    <x v="3"/>
  </r>
  <r>
    <n v="2604"/>
    <x v="28"/>
    <x v="0"/>
    <x v="10"/>
    <x v="0"/>
    <n v="58"/>
    <x v="47"/>
    <x v="2"/>
    <x v="11"/>
    <x v="1"/>
    <n v="2.7"/>
    <x v="1"/>
    <x v="4"/>
    <x v="1"/>
    <x v="1"/>
    <n v="8"/>
    <x v="1"/>
    <x v="2"/>
  </r>
  <r>
    <n v="2605"/>
    <x v="36"/>
    <x v="0"/>
    <x v="1"/>
    <x v="0"/>
    <n v="54"/>
    <x v="24"/>
    <x v="2"/>
    <x v="19"/>
    <x v="1"/>
    <n v="3.4"/>
    <x v="1"/>
    <x v="5"/>
    <x v="1"/>
    <x v="1"/>
    <n v="6"/>
    <x v="5"/>
    <x v="1"/>
  </r>
  <r>
    <n v="2606"/>
    <x v="38"/>
    <x v="0"/>
    <x v="15"/>
    <x v="0"/>
    <n v="93"/>
    <x v="22"/>
    <x v="2"/>
    <x v="3"/>
    <x v="1"/>
    <n v="3.7"/>
    <x v="1"/>
    <x v="4"/>
    <x v="1"/>
    <x v="1"/>
    <n v="32"/>
    <x v="0"/>
    <x v="0"/>
  </r>
  <r>
    <n v="2607"/>
    <x v="33"/>
    <x v="0"/>
    <x v="9"/>
    <x v="1"/>
    <n v="98"/>
    <x v="22"/>
    <x v="0"/>
    <x v="2"/>
    <x v="1"/>
    <n v="4.7"/>
    <x v="1"/>
    <x v="3"/>
    <x v="1"/>
    <x v="1"/>
    <n v="46"/>
    <x v="4"/>
    <x v="4"/>
  </r>
  <r>
    <n v="2608"/>
    <x v="38"/>
    <x v="0"/>
    <x v="9"/>
    <x v="1"/>
    <n v="36"/>
    <x v="19"/>
    <x v="3"/>
    <x v="11"/>
    <x v="1"/>
    <n v="3.1"/>
    <x v="1"/>
    <x v="0"/>
    <x v="1"/>
    <x v="1"/>
    <n v="38"/>
    <x v="3"/>
    <x v="6"/>
  </r>
  <r>
    <n v="2609"/>
    <x v="32"/>
    <x v="0"/>
    <x v="14"/>
    <x v="2"/>
    <n v="68"/>
    <x v="16"/>
    <x v="0"/>
    <x v="20"/>
    <x v="3"/>
    <n v="4.2"/>
    <x v="1"/>
    <x v="4"/>
    <x v="1"/>
    <x v="1"/>
    <n v="48"/>
    <x v="2"/>
    <x v="0"/>
  </r>
  <r>
    <n v="2610"/>
    <x v="17"/>
    <x v="0"/>
    <x v="21"/>
    <x v="3"/>
    <n v="95"/>
    <x v="10"/>
    <x v="2"/>
    <x v="13"/>
    <x v="2"/>
    <n v="3"/>
    <x v="1"/>
    <x v="5"/>
    <x v="1"/>
    <x v="1"/>
    <n v="18"/>
    <x v="5"/>
    <x v="4"/>
  </r>
  <r>
    <n v="2611"/>
    <x v="17"/>
    <x v="0"/>
    <x v="2"/>
    <x v="0"/>
    <n v="93"/>
    <x v="8"/>
    <x v="2"/>
    <x v="10"/>
    <x v="1"/>
    <n v="3.1"/>
    <x v="1"/>
    <x v="0"/>
    <x v="1"/>
    <x v="1"/>
    <n v="25"/>
    <x v="1"/>
    <x v="3"/>
  </r>
  <r>
    <n v="2612"/>
    <x v="23"/>
    <x v="0"/>
    <x v="14"/>
    <x v="2"/>
    <n v="99"/>
    <x v="49"/>
    <x v="0"/>
    <x v="1"/>
    <x v="3"/>
    <n v="4.2"/>
    <x v="1"/>
    <x v="4"/>
    <x v="1"/>
    <x v="1"/>
    <n v="4"/>
    <x v="1"/>
    <x v="0"/>
  </r>
  <r>
    <n v="2613"/>
    <x v="0"/>
    <x v="0"/>
    <x v="12"/>
    <x v="3"/>
    <n v="22"/>
    <x v="7"/>
    <x v="2"/>
    <x v="2"/>
    <x v="0"/>
    <n v="3.8"/>
    <x v="1"/>
    <x v="2"/>
    <x v="1"/>
    <x v="1"/>
    <n v="27"/>
    <x v="0"/>
    <x v="3"/>
  </r>
  <r>
    <n v="2614"/>
    <x v="44"/>
    <x v="0"/>
    <x v="24"/>
    <x v="3"/>
    <n v="88"/>
    <x v="45"/>
    <x v="2"/>
    <x v="9"/>
    <x v="3"/>
    <n v="2.9"/>
    <x v="1"/>
    <x v="0"/>
    <x v="1"/>
    <x v="1"/>
    <n v="14"/>
    <x v="4"/>
    <x v="5"/>
  </r>
  <r>
    <n v="2615"/>
    <x v="20"/>
    <x v="0"/>
    <x v="14"/>
    <x v="2"/>
    <n v="65"/>
    <x v="25"/>
    <x v="2"/>
    <x v="2"/>
    <x v="1"/>
    <n v="4.2"/>
    <x v="1"/>
    <x v="0"/>
    <x v="1"/>
    <x v="1"/>
    <n v="36"/>
    <x v="4"/>
    <x v="0"/>
  </r>
  <r>
    <n v="2616"/>
    <x v="34"/>
    <x v="0"/>
    <x v="17"/>
    <x v="0"/>
    <n v="62"/>
    <x v="28"/>
    <x v="2"/>
    <x v="1"/>
    <x v="3"/>
    <n v="3.1"/>
    <x v="1"/>
    <x v="4"/>
    <x v="1"/>
    <x v="1"/>
    <n v="6"/>
    <x v="5"/>
    <x v="3"/>
  </r>
  <r>
    <n v="2617"/>
    <x v="12"/>
    <x v="0"/>
    <x v="3"/>
    <x v="1"/>
    <n v="55"/>
    <x v="42"/>
    <x v="3"/>
    <x v="7"/>
    <x v="1"/>
    <n v="3.6"/>
    <x v="1"/>
    <x v="0"/>
    <x v="1"/>
    <x v="1"/>
    <n v="46"/>
    <x v="1"/>
    <x v="2"/>
  </r>
  <r>
    <n v="2618"/>
    <x v="18"/>
    <x v="0"/>
    <x v="6"/>
    <x v="0"/>
    <n v="97"/>
    <x v="37"/>
    <x v="1"/>
    <x v="1"/>
    <x v="1"/>
    <n v="4.8"/>
    <x v="1"/>
    <x v="3"/>
    <x v="1"/>
    <x v="1"/>
    <n v="29"/>
    <x v="4"/>
    <x v="2"/>
  </r>
  <r>
    <n v="2619"/>
    <x v="27"/>
    <x v="0"/>
    <x v="8"/>
    <x v="3"/>
    <n v="77"/>
    <x v="7"/>
    <x v="0"/>
    <x v="18"/>
    <x v="3"/>
    <n v="4.0999999999999996"/>
    <x v="1"/>
    <x v="0"/>
    <x v="1"/>
    <x v="1"/>
    <n v="12"/>
    <x v="0"/>
    <x v="5"/>
  </r>
  <r>
    <n v="2620"/>
    <x v="33"/>
    <x v="0"/>
    <x v="13"/>
    <x v="0"/>
    <n v="40"/>
    <x v="39"/>
    <x v="0"/>
    <x v="21"/>
    <x v="0"/>
    <n v="3.9"/>
    <x v="1"/>
    <x v="1"/>
    <x v="1"/>
    <x v="1"/>
    <n v="47"/>
    <x v="2"/>
    <x v="1"/>
  </r>
  <r>
    <n v="2621"/>
    <x v="7"/>
    <x v="0"/>
    <x v="0"/>
    <x v="0"/>
    <n v="23"/>
    <x v="31"/>
    <x v="1"/>
    <x v="12"/>
    <x v="0"/>
    <n v="3"/>
    <x v="1"/>
    <x v="3"/>
    <x v="1"/>
    <x v="1"/>
    <n v="28"/>
    <x v="5"/>
    <x v="2"/>
  </r>
  <r>
    <n v="2622"/>
    <x v="39"/>
    <x v="0"/>
    <x v="9"/>
    <x v="1"/>
    <n v="46"/>
    <x v="1"/>
    <x v="2"/>
    <x v="19"/>
    <x v="0"/>
    <n v="3"/>
    <x v="1"/>
    <x v="0"/>
    <x v="1"/>
    <x v="1"/>
    <n v="21"/>
    <x v="4"/>
    <x v="2"/>
  </r>
  <r>
    <n v="2623"/>
    <x v="6"/>
    <x v="0"/>
    <x v="21"/>
    <x v="3"/>
    <n v="75"/>
    <x v="13"/>
    <x v="2"/>
    <x v="22"/>
    <x v="1"/>
    <n v="4.9000000000000004"/>
    <x v="1"/>
    <x v="4"/>
    <x v="1"/>
    <x v="1"/>
    <n v="15"/>
    <x v="2"/>
    <x v="2"/>
  </r>
  <r>
    <n v="2624"/>
    <x v="34"/>
    <x v="0"/>
    <x v="9"/>
    <x v="1"/>
    <n v="76"/>
    <x v="2"/>
    <x v="2"/>
    <x v="9"/>
    <x v="3"/>
    <n v="4.8"/>
    <x v="1"/>
    <x v="2"/>
    <x v="1"/>
    <x v="1"/>
    <n v="38"/>
    <x v="1"/>
    <x v="2"/>
  </r>
  <r>
    <n v="2625"/>
    <x v="1"/>
    <x v="0"/>
    <x v="10"/>
    <x v="0"/>
    <n v="59"/>
    <x v="45"/>
    <x v="2"/>
    <x v="21"/>
    <x v="2"/>
    <n v="3.3"/>
    <x v="1"/>
    <x v="3"/>
    <x v="1"/>
    <x v="1"/>
    <n v="19"/>
    <x v="2"/>
    <x v="2"/>
  </r>
  <r>
    <n v="2626"/>
    <x v="11"/>
    <x v="0"/>
    <x v="11"/>
    <x v="0"/>
    <n v="51"/>
    <x v="24"/>
    <x v="0"/>
    <x v="17"/>
    <x v="2"/>
    <n v="2.7"/>
    <x v="1"/>
    <x v="3"/>
    <x v="1"/>
    <x v="1"/>
    <n v="31"/>
    <x v="2"/>
    <x v="1"/>
  </r>
  <r>
    <n v="2627"/>
    <x v="2"/>
    <x v="0"/>
    <x v="14"/>
    <x v="2"/>
    <n v="46"/>
    <x v="3"/>
    <x v="3"/>
    <x v="5"/>
    <x v="3"/>
    <n v="4.2"/>
    <x v="1"/>
    <x v="0"/>
    <x v="1"/>
    <x v="1"/>
    <n v="30"/>
    <x v="2"/>
    <x v="6"/>
  </r>
  <r>
    <n v="2628"/>
    <x v="17"/>
    <x v="0"/>
    <x v="5"/>
    <x v="0"/>
    <n v="26"/>
    <x v="9"/>
    <x v="0"/>
    <x v="5"/>
    <x v="3"/>
    <n v="3.6"/>
    <x v="1"/>
    <x v="2"/>
    <x v="1"/>
    <x v="1"/>
    <n v="40"/>
    <x v="4"/>
    <x v="3"/>
  </r>
  <r>
    <n v="2629"/>
    <x v="15"/>
    <x v="0"/>
    <x v="15"/>
    <x v="0"/>
    <n v="51"/>
    <x v="5"/>
    <x v="2"/>
    <x v="5"/>
    <x v="2"/>
    <n v="3.8"/>
    <x v="1"/>
    <x v="2"/>
    <x v="1"/>
    <x v="1"/>
    <n v="42"/>
    <x v="2"/>
    <x v="4"/>
  </r>
  <r>
    <n v="2630"/>
    <x v="12"/>
    <x v="0"/>
    <x v="18"/>
    <x v="3"/>
    <n v="44"/>
    <x v="13"/>
    <x v="2"/>
    <x v="15"/>
    <x v="0"/>
    <n v="3.8"/>
    <x v="1"/>
    <x v="1"/>
    <x v="1"/>
    <x v="1"/>
    <n v="25"/>
    <x v="0"/>
    <x v="2"/>
  </r>
  <r>
    <n v="2631"/>
    <x v="26"/>
    <x v="0"/>
    <x v="11"/>
    <x v="0"/>
    <n v="82"/>
    <x v="1"/>
    <x v="1"/>
    <x v="6"/>
    <x v="1"/>
    <n v="4.2"/>
    <x v="1"/>
    <x v="1"/>
    <x v="1"/>
    <x v="1"/>
    <n v="20"/>
    <x v="1"/>
    <x v="3"/>
  </r>
  <r>
    <n v="2632"/>
    <x v="10"/>
    <x v="0"/>
    <x v="11"/>
    <x v="0"/>
    <n v="44"/>
    <x v="39"/>
    <x v="1"/>
    <x v="10"/>
    <x v="2"/>
    <n v="2.7"/>
    <x v="1"/>
    <x v="0"/>
    <x v="1"/>
    <x v="1"/>
    <n v="3"/>
    <x v="1"/>
    <x v="1"/>
  </r>
  <r>
    <n v="2633"/>
    <x v="41"/>
    <x v="0"/>
    <x v="18"/>
    <x v="3"/>
    <n v="27"/>
    <x v="29"/>
    <x v="2"/>
    <x v="13"/>
    <x v="3"/>
    <n v="5"/>
    <x v="1"/>
    <x v="2"/>
    <x v="1"/>
    <x v="1"/>
    <n v="14"/>
    <x v="1"/>
    <x v="2"/>
  </r>
  <r>
    <n v="2634"/>
    <x v="47"/>
    <x v="0"/>
    <x v="12"/>
    <x v="3"/>
    <n v="90"/>
    <x v="29"/>
    <x v="2"/>
    <x v="7"/>
    <x v="3"/>
    <n v="4.7"/>
    <x v="1"/>
    <x v="2"/>
    <x v="1"/>
    <x v="1"/>
    <n v="32"/>
    <x v="2"/>
    <x v="0"/>
  </r>
  <r>
    <n v="2635"/>
    <x v="8"/>
    <x v="0"/>
    <x v="3"/>
    <x v="1"/>
    <n v="58"/>
    <x v="17"/>
    <x v="1"/>
    <x v="13"/>
    <x v="2"/>
    <n v="3.2"/>
    <x v="1"/>
    <x v="5"/>
    <x v="1"/>
    <x v="1"/>
    <n v="20"/>
    <x v="3"/>
    <x v="6"/>
  </r>
  <r>
    <n v="2636"/>
    <x v="35"/>
    <x v="0"/>
    <x v="15"/>
    <x v="0"/>
    <n v="80"/>
    <x v="24"/>
    <x v="3"/>
    <x v="15"/>
    <x v="1"/>
    <n v="2.9"/>
    <x v="1"/>
    <x v="4"/>
    <x v="1"/>
    <x v="1"/>
    <n v="34"/>
    <x v="3"/>
    <x v="0"/>
  </r>
  <r>
    <n v="2637"/>
    <x v="38"/>
    <x v="0"/>
    <x v="14"/>
    <x v="2"/>
    <n v="40"/>
    <x v="40"/>
    <x v="1"/>
    <x v="23"/>
    <x v="0"/>
    <n v="4.2"/>
    <x v="1"/>
    <x v="5"/>
    <x v="1"/>
    <x v="1"/>
    <n v="6"/>
    <x v="0"/>
    <x v="2"/>
  </r>
  <r>
    <n v="2638"/>
    <x v="30"/>
    <x v="0"/>
    <x v="13"/>
    <x v="0"/>
    <n v="23"/>
    <x v="15"/>
    <x v="2"/>
    <x v="23"/>
    <x v="1"/>
    <n v="3.7"/>
    <x v="1"/>
    <x v="5"/>
    <x v="1"/>
    <x v="1"/>
    <n v="2"/>
    <x v="3"/>
    <x v="2"/>
  </r>
  <r>
    <n v="2639"/>
    <x v="40"/>
    <x v="0"/>
    <x v="5"/>
    <x v="0"/>
    <n v="34"/>
    <x v="11"/>
    <x v="1"/>
    <x v="13"/>
    <x v="1"/>
    <n v="4.2"/>
    <x v="1"/>
    <x v="5"/>
    <x v="1"/>
    <x v="1"/>
    <n v="35"/>
    <x v="2"/>
    <x v="2"/>
  </r>
  <r>
    <n v="2640"/>
    <x v="20"/>
    <x v="0"/>
    <x v="0"/>
    <x v="0"/>
    <n v="35"/>
    <x v="13"/>
    <x v="3"/>
    <x v="6"/>
    <x v="0"/>
    <n v="2.6"/>
    <x v="1"/>
    <x v="1"/>
    <x v="1"/>
    <x v="1"/>
    <n v="33"/>
    <x v="5"/>
    <x v="3"/>
  </r>
  <r>
    <n v="2641"/>
    <x v="11"/>
    <x v="0"/>
    <x v="11"/>
    <x v="0"/>
    <n v="75"/>
    <x v="27"/>
    <x v="0"/>
    <x v="8"/>
    <x v="2"/>
    <n v="4"/>
    <x v="1"/>
    <x v="5"/>
    <x v="1"/>
    <x v="1"/>
    <n v="45"/>
    <x v="0"/>
    <x v="4"/>
  </r>
  <r>
    <n v="2642"/>
    <x v="15"/>
    <x v="0"/>
    <x v="12"/>
    <x v="3"/>
    <n v="60"/>
    <x v="34"/>
    <x v="3"/>
    <x v="8"/>
    <x v="0"/>
    <n v="2.7"/>
    <x v="1"/>
    <x v="2"/>
    <x v="1"/>
    <x v="1"/>
    <n v="20"/>
    <x v="4"/>
    <x v="6"/>
  </r>
  <r>
    <n v="2643"/>
    <x v="31"/>
    <x v="0"/>
    <x v="22"/>
    <x v="3"/>
    <n v="87"/>
    <x v="44"/>
    <x v="0"/>
    <x v="15"/>
    <x v="2"/>
    <n v="4"/>
    <x v="1"/>
    <x v="5"/>
    <x v="1"/>
    <x v="1"/>
    <n v="48"/>
    <x v="4"/>
    <x v="2"/>
  </r>
  <r>
    <n v="2644"/>
    <x v="34"/>
    <x v="0"/>
    <x v="24"/>
    <x v="3"/>
    <n v="41"/>
    <x v="33"/>
    <x v="1"/>
    <x v="5"/>
    <x v="1"/>
    <n v="2.9"/>
    <x v="1"/>
    <x v="2"/>
    <x v="1"/>
    <x v="1"/>
    <n v="37"/>
    <x v="1"/>
    <x v="5"/>
  </r>
  <r>
    <n v="2645"/>
    <x v="15"/>
    <x v="0"/>
    <x v="13"/>
    <x v="0"/>
    <n v="83"/>
    <x v="35"/>
    <x v="2"/>
    <x v="2"/>
    <x v="1"/>
    <n v="3.3"/>
    <x v="1"/>
    <x v="3"/>
    <x v="1"/>
    <x v="1"/>
    <n v="4"/>
    <x v="4"/>
    <x v="6"/>
  </r>
  <r>
    <n v="2646"/>
    <x v="51"/>
    <x v="0"/>
    <x v="18"/>
    <x v="3"/>
    <n v="81"/>
    <x v="7"/>
    <x v="0"/>
    <x v="8"/>
    <x v="1"/>
    <n v="4"/>
    <x v="1"/>
    <x v="5"/>
    <x v="1"/>
    <x v="1"/>
    <n v="24"/>
    <x v="4"/>
    <x v="4"/>
  </r>
  <r>
    <n v="2647"/>
    <x v="23"/>
    <x v="0"/>
    <x v="17"/>
    <x v="0"/>
    <n v="56"/>
    <x v="35"/>
    <x v="1"/>
    <x v="12"/>
    <x v="2"/>
    <n v="3.9"/>
    <x v="1"/>
    <x v="2"/>
    <x v="1"/>
    <x v="1"/>
    <n v="4"/>
    <x v="5"/>
    <x v="6"/>
  </r>
  <r>
    <n v="2648"/>
    <x v="52"/>
    <x v="0"/>
    <x v="9"/>
    <x v="1"/>
    <n v="58"/>
    <x v="36"/>
    <x v="2"/>
    <x v="16"/>
    <x v="2"/>
    <n v="3.3"/>
    <x v="1"/>
    <x v="4"/>
    <x v="1"/>
    <x v="1"/>
    <n v="25"/>
    <x v="5"/>
    <x v="2"/>
  </r>
  <r>
    <n v="2649"/>
    <x v="47"/>
    <x v="0"/>
    <x v="13"/>
    <x v="0"/>
    <n v="84"/>
    <x v="26"/>
    <x v="2"/>
    <x v="0"/>
    <x v="1"/>
    <n v="3.9"/>
    <x v="1"/>
    <x v="2"/>
    <x v="1"/>
    <x v="1"/>
    <n v="14"/>
    <x v="3"/>
    <x v="4"/>
  </r>
  <r>
    <n v="2650"/>
    <x v="51"/>
    <x v="0"/>
    <x v="24"/>
    <x v="3"/>
    <n v="21"/>
    <x v="46"/>
    <x v="2"/>
    <x v="23"/>
    <x v="3"/>
    <n v="3.9"/>
    <x v="1"/>
    <x v="5"/>
    <x v="1"/>
    <x v="1"/>
    <n v="14"/>
    <x v="4"/>
    <x v="0"/>
  </r>
  <r>
    <n v="2651"/>
    <x v="30"/>
    <x v="0"/>
    <x v="20"/>
    <x v="0"/>
    <n v="35"/>
    <x v="4"/>
    <x v="0"/>
    <x v="1"/>
    <x v="2"/>
    <n v="4.2"/>
    <x v="1"/>
    <x v="3"/>
    <x v="1"/>
    <x v="1"/>
    <n v="46"/>
    <x v="2"/>
    <x v="6"/>
  </r>
  <r>
    <n v="2652"/>
    <x v="47"/>
    <x v="0"/>
    <x v="4"/>
    <x v="1"/>
    <n v="43"/>
    <x v="30"/>
    <x v="2"/>
    <x v="17"/>
    <x v="2"/>
    <n v="4.5999999999999996"/>
    <x v="1"/>
    <x v="5"/>
    <x v="1"/>
    <x v="1"/>
    <n v="27"/>
    <x v="3"/>
    <x v="3"/>
  </r>
  <r>
    <n v="2653"/>
    <x v="51"/>
    <x v="1"/>
    <x v="6"/>
    <x v="0"/>
    <n v="20"/>
    <x v="33"/>
    <x v="0"/>
    <x v="17"/>
    <x v="2"/>
    <n v="3.3"/>
    <x v="1"/>
    <x v="4"/>
    <x v="1"/>
    <x v="1"/>
    <n v="46"/>
    <x v="2"/>
    <x v="5"/>
  </r>
  <r>
    <n v="2654"/>
    <x v="29"/>
    <x v="1"/>
    <x v="0"/>
    <x v="0"/>
    <n v="36"/>
    <x v="48"/>
    <x v="0"/>
    <x v="12"/>
    <x v="3"/>
    <n v="4.8"/>
    <x v="1"/>
    <x v="0"/>
    <x v="1"/>
    <x v="1"/>
    <n v="24"/>
    <x v="0"/>
    <x v="6"/>
  </r>
  <r>
    <n v="2655"/>
    <x v="51"/>
    <x v="1"/>
    <x v="7"/>
    <x v="2"/>
    <n v="70"/>
    <x v="37"/>
    <x v="1"/>
    <x v="6"/>
    <x v="3"/>
    <n v="4.0999999999999996"/>
    <x v="1"/>
    <x v="2"/>
    <x v="1"/>
    <x v="1"/>
    <n v="4"/>
    <x v="3"/>
    <x v="2"/>
  </r>
  <r>
    <n v="2656"/>
    <x v="8"/>
    <x v="1"/>
    <x v="12"/>
    <x v="3"/>
    <n v="83"/>
    <x v="5"/>
    <x v="2"/>
    <x v="0"/>
    <x v="2"/>
    <n v="3.4"/>
    <x v="1"/>
    <x v="3"/>
    <x v="1"/>
    <x v="1"/>
    <n v="2"/>
    <x v="2"/>
    <x v="0"/>
  </r>
  <r>
    <n v="2657"/>
    <x v="16"/>
    <x v="1"/>
    <x v="6"/>
    <x v="0"/>
    <n v="76"/>
    <x v="27"/>
    <x v="0"/>
    <x v="22"/>
    <x v="0"/>
    <n v="3.6"/>
    <x v="1"/>
    <x v="0"/>
    <x v="1"/>
    <x v="1"/>
    <n v="29"/>
    <x v="4"/>
    <x v="0"/>
  </r>
  <r>
    <n v="2658"/>
    <x v="16"/>
    <x v="1"/>
    <x v="10"/>
    <x v="0"/>
    <n v="81"/>
    <x v="21"/>
    <x v="2"/>
    <x v="6"/>
    <x v="2"/>
    <n v="2.7"/>
    <x v="1"/>
    <x v="0"/>
    <x v="1"/>
    <x v="1"/>
    <n v="7"/>
    <x v="2"/>
    <x v="0"/>
  </r>
  <r>
    <n v="2659"/>
    <x v="16"/>
    <x v="1"/>
    <x v="8"/>
    <x v="3"/>
    <n v="47"/>
    <x v="31"/>
    <x v="3"/>
    <x v="21"/>
    <x v="2"/>
    <n v="3.2"/>
    <x v="1"/>
    <x v="2"/>
    <x v="1"/>
    <x v="1"/>
    <n v="39"/>
    <x v="3"/>
    <x v="5"/>
  </r>
  <r>
    <n v="2660"/>
    <x v="25"/>
    <x v="1"/>
    <x v="23"/>
    <x v="1"/>
    <n v="35"/>
    <x v="23"/>
    <x v="0"/>
    <x v="0"/>
    <x v="2"/>
    <n v="4.4000000000000004"/>
    <x v="1"/>
    <x v="4"/>
    <x v="1"/>
    <x v="1"/>
    <n v="46"/>
    <x v="2"/>
    <x v="0"/>
  </r>
  <r>
    <n v="2661"/>
    <x v="41"/>
    <x v="1"/>
    <x v="13"/>
    <x v="0"/>
    <n v="85"/>
    <x v="36"/>
    <x v="0"/>
    <x v="22"/>
    <x v="1"/>
    <n v="4.9000000000000004"/>
    <x v="1"/>
    <x v="0"/>
    <x v="1"/>
    <x v="1"/>
    <n v="44"/>
    <x v="0"/>
    <x v="2"/>
  </r>
  <r>
    <n v="2662"/>
    <x v="49"/>
    <x v="1"/>
    <x v="23"/>
    <x v="1"/>
    <n v="96"/>
    <x v="49"/>
    <x v="3"/>
    <x v="8"/>
    <x v="3"/>
    <n v="4.8"/>
    <x v="1"/>
    <x v="0"/>
    <x v="1"/>
    <x v="1"/>
    <n v="20"/>
    <x v="4"/>
    <x v="2"/>
  </r>
  <r>
    <n v="2663"/>
    <x v="15"/>
    <x v="1"/>
    <x v="11"/>
    <x v="0"/>
    <n v="98"/>
    <x v="43"/>
    <x v="2"/>
    <x v="17"/>
    <x v="2"/>
    <n v="2.8"/>
    <x v="1"/>
    <x v="4"/>
    <x v="1"/>
    <x v="1"/>
    <n v="44"/>
    <x v="3"/>
    <x v="0"/>
  </r>
  <r>
    <n v="2664"/>
    <x v="5"/>
    <x v="1"/>
    <x v="4"/>
    <x v="1"/>
    <n v="52"/>
    <x v="48"/>
    <x v="0"/>
    <x v="5"/>
    <x v="3"/>
    <n v="2.9"/>
    <x v="1"/>
    <x v="1"/>
    <x v="1"/>
    <x v="1"/>
    <n v="23"/>
    <x v="4"/>
    <x v="2"/>
  </r>
  <r>
    <n v="2665"/>
    <x v="40"/>
    <x v="1"/>
    <x v="16"/>
    <x v="3"/>
    <n v="84"/>
    <x v="26"/>
    <x v="0"/>
    <x v="5"/>
    <x v="0"/>
    <n v="3.2"/>
    <x v="1"/>
    <x v="5"/>
    <x v="1"/>
    <x v="1"/>
    <n v="37"/>
    <x v="3"/>
    <x v="1"/>
  </r>
  <r>
    <n v="2666"/>
    <x v="27"/>
    <x v="1"/>
    <x v="17"/>
    <x v="0"/>
    <n v="71"/>
    <x v="7"/>
    <x v="0"/>
    <x v="16"/>
    <x v="0"/>
    <n v="3.5"/>
    <x v="1"/>
    <x v="5"/>
    <x v="1"/>
    <x v="1"/>
    <n v="4"/>
    <x v="0"/>
    <x v="1"/>
  </r>
  <r>
    <n v="2667"/>
    <x v="34"/>
    <x v="1"/>
    <x v="3"/>
    <x v="1"/>
    <n v="95"/>
    <x v="31"/>
    <x v="1"/>
    <x v="18"/>
    <x v="0"/>
    <n v="4.0999999999999996"/>
    <x v="1"/>
    <x v="5"/>
    <x v="1"/>
    <x v="1"/>
    <n v="14"/>
    <x v="0"/>
    <x v="0"/>
  </r>
  <r>
    <n v="2668"/>
    <x v="39"/>
    <x v="1"/>
    <x v="23"/>
    <x v="1"/>
    <n v="47"/>
    <x v="33"/>
    <x v="2"/>
    <x v="20"/>
    <x v="2"/>
    <n v="4.0999999999999996"/>
    <x v="1"/>
    <x v="1"/>
    <x v="1"/>
    <x v="1"/>
    <n v="31"/>
    <x v="1"/>
    <x v="0"/>
  </r>
  <r>
    <n v="2669"/>
    <x v="35"/>
    <x v="1"/>
    <x v="7"/>
    <x v="2"/>
    <n v="75"/>
    <x v="21"/>
    <x v="2"/>
    <x v="13"/>
    <x v="2"/>
    <n v="4.8"/>
    <x v="1"/>
    <x v="2"/>
    <x v="1"/>
    <x v="1"/>
    <n v="9"/>
    <x v="3"/>
    <x v="3"/>
  </r>
  <r>
    <n v="2670"/>
    <x v="31"/>
    <x v="1"/>
    <x v="22"/>
    <x v="3"/>
    <n v="28"/>
    <x v="26"/>
    <x v="0"/>
    <x v="11"/>
    <x v="1"/>
    <n v="2.8"/>
    <x v="1"/>
    <x v="1"/>
    <x v="1"/>
    <x v="1"/>
    <n v="31"/>
    <x v="2"/>
    <x v="1"/>
  </r>
  <r>
    <n v="2671"/>
    <x v="11"/>
    <x v="1"/>
    <x v="12"/>
    <x v="3"/>
    <n v="44"/>
    <x v="38"/>
    <x v="2"/>
    <x v="22"/>
    <x v="3"/>
    <n v="4.7"/>
    <x v="1"/>
    <x v="0"/>
    <x v="1"/>
    <x v="1"/>
    <n v="26"/>
    <x v="4"/>
    <x v="4"/>
  </r>
  <r>
    <n v="2672"/>
    <x v="43"/>
    <x v="1"/>
    <x v="3"/>
    <x v="1"/>
    <n v="64"/>
    <x v="15"/>
    <x v="3"/>
    <x v="0"/>
    <x v="0"/>
    <n v="4.8"/>
    <x v="1"/>
    <x v="4"/>
    <x v="1"/>
    <x v="1"/>
    <n v="41"/>
    <x v="3"/>
    <x v="6"/>
  </r>
  <r>
    <n v="2673"/>
    <x v="19"/>
    <x v="1"/>
    <x v="23"/>
    <x v="1"/>
    <n v="28"/>
    <x v="8"/>
    <x v="2"/>
    <x v="1"/>
    <x v="1"/>
    <n v="2.9"/>
    <x v="1"/>
    <x v="3"/>
    <x v="1"/>
    <x v="1"/>
    <n v="13"/>
    <x v="1"/>
    <x v="2"/>
  </r>
  <r>
    <n v="2674"/>
    <x v="29"/>
    <x v="1"/>
    <x v="15"/>
    <x v="0"/>
    <n v="21"/>
    <x v="22"/>
    <x v="2"/>
    <x v="8"/>
    <x v="2"/>
    <n v="2.6"/>
    <x v="1"/>
    <x v="4"/>
    <x v="1"/>
    <x v="1"/>
    <n v="4"/>
    <x v="1"/>
    <x v="5"/>
  </r>
  <r>
    <n v="2675"/>
    <x v="37"/>
    <x v="1"/>
    <x v="19"/>
    <x v="3"/>
    <n v="41"/>
    <x v="20"/>
    <x v="1"/>
    <x v="4"/>
    <x v="3"/>
    <n v="3.3"/>
    <x v="1"/>
    <x v="0"/>
    <x v="1"/>
    <x v="1"/>
    <n v="15"/>
    <x v="1"/>
    <x v="6"/>
  </r>
  <r>
    <n v="2676"/>
    <x v="41"/>
    <x v="1"/>
    <x v="6"/>
    <x v="0"/>
    <n v="38"/>
    <x v="41"/>
    <x v="2"/>
    <x v="15"/>
    <x v="0"/>
    <n v="3.4"/>
    <x v="1"/>
    <x v="1"/>
    <x v="1"/>
    <x v="1"/>
    <n v="38"/>
    <x v="1"/>
    <x v="4"/>
  </r>
  <r>
    <n v="2677"/>
    <x v="49"/>
    <x v="1"/>
    <x v="21"/>
    <x v="3"/>
    <n v="77"/>
    <x v="0"/>
    <x v="2"/>
    <x v="1"/>
    <x v="1"/>
    <n v="3.6"/>
    <x v="1"/>
    <x v="1"/>
    <x v="1"/>
    <x v="1"/>
    <n v="3"/>
    <x v="1"/>
    <x v="0"/>
  </r>
  <r>
    <n v="2678"/>
    <x v="4"/>
    <x v="1"/>
    <x v="6"/>
    <x v="0"/>
    <n v="43"/>
    <x v="39"/>
    <x v="0"/>
    <x v="8"/>
    <x v="1"/>
    <n v="3.8"/>
    <x v="1"/>
    <x v="2"/>
    <x v="1"/>
    <x v="1"/>
    <n v="6"/>
    <x v="3"/>
    <x v="6"/>
  </r>
  <r>
    <n v="2679"/>
    <x v="23"/>
    <x v="1"/>
    <x v="22"/>
    <x v="3"/>
    <n v="91"/>
    <x v="6"/>
    <x v="2"/>
    <x v="23"/>
    <x v="1"/>
    <n v="3.4"/>
    <x v="1"/>
    <x v="4"/>
    <x v="1"/>
    <x v="1"/>
    <n v="34"/>
    <x v="2"/>
    <x v="4"/>
  </r>
  <r>
    <n v="2680"/>
    <x v="10"/>
    <x v="1"/>
    <x v="6"/>
    <x v="0"/>
    <n v="68"/>
    <x v="6"/>
    <x v="1"/>
    <x v="22"/>
    <x v="1"/>
    <n v="3.8"/>
    <x v="1"/>
    <x v="0"/>
    <x v="1"/>
    <x v="1"/>
    <n v="7"/>
    <x v="5"/>
    <x v="3"/>
  </r>
  <r>
    <n v="2681"/>
    <x v="42"/>
    <x v="1"/>
    <x v="20"/>
    <x v="0"/>
    <n v="37"/>
    <x v="43"/>
    <x v="0"/>
    <x v="21"/>
    <x v="3"/>
    <n v="3.3"/>
    <x v="1"/>
    <x v="2"/>
    <x v="1"/>
    <x v="1"/>
    <n v="21"/>
    <x v="0"/>
    <x v="2"/>
  </r>
  <r>
    <n v="2682"/>
    <x v="51"/>
    <x v="1"/>
    <x v="9"/>
    <x v="1"/>
    <n v="23"/>
    <x v="2"/>
    <x v="0"/>
    <x v="8"/>
    <x v="2"/>
    <n v="4.8"/>
    <x v="1"/>
    <x v="3"/>
    <x v="1"/>
    <x v="1"/>
    <n v="17"/>
    <x v="5"/>
    <x v="5"/>
  </r>
  <r>
    <n v="2683"/>
    <x v="35"/>
    <x v="1"/>
    <x v="4"/>
    <x v="1"/>
    <n v="65"/>
    <x v="17"/>
    <x v="0"/>
    <x v="1"/>
    <x v="0"/>
    <n v="3.9"/>
    <x v="1"/>
    <x v="4"/>
    <x v="1"/>
    <x v="1"/>
    <n v="5"/>
    <x v="0"/>
    <x v="6"/>
  </r>
  <r>
    <n v="2684"/>
    <x v="33"/>
    <x v="1"/>
    <x v="21"/>
    <x v="3"/>
    <n v="30"/>
    <x v="6"/>
    <x v="2"/>
    <x v="21"/>
    <x v="2"/>
    <n v="4.2"/>
    <x v="1"/>
    <x v="2"/>
    <x v="1"/>
    <x v="1"/>
    <n v="21"/>
    <x v="1"/>
    <x v="0"/>
  </r>
  <r>
    <n v="2685"/>
    <x v="5"/>
    <x v="1"/>
    <x v="10"/>
    <x v="0"/>
    <n v="45"/>
    <x v="47"/>
    <x v="2"/>
    <x v="0"/>
    <x v="2"/>
    <n v="4.7"/>
    <x v="1"/>
    <x v="1"/>
    <x v="1"/>
    <x v="1"/>
    <n v="42"/>
    <x v="2"/>
    <x v="4"/>
  </r>
  <r>
    <n v="2686"/>
    <x v="19"/>
    <x v="1"/>
    <x v="23"/>
    <x v="1"/>
    <n v="25"/>
    <x v="41"/>
    <x v="2"/>
    <x v="0"/>
    <x v="0"/>
    <n v="2.7"/>
    <x v="1"/>
    <x v="0"/>
    <x v="1"/>
    <x v="1"/>
    <n v="49"/>
    <x v="2"/>
    <x v="3"/>
  </r>
  <r>
    <n v="2687"/>
    <x v="37"/>
    <x v="1"/>
    <x v="20"/>
    <x v="0"/>
    <n v="72"/>
    <x v="42"/>
    <x v="2"/>
    <x v="13"/>
    <x v="0"/>
    <n v="3.8"/>
    <x v="1"/>
    <x v="4"/>
    <x v="1"/>
    <x v="1"/>
    <n v="33"/>
    <x v="1"/>
    <x v="0"/>
  </r>
  <r>
    <n v="2688"/>
    <x v="12"/>
    <x v="1"/>
    <x v="10"/>
    <x v="0"/>
    <n v="75"/>
    <x v="12"/>
    <x v="2"/>
    <x v="3"/>
    <x v="3"/>
    <n v="3.6"/>
    <x v="1"/>
    <x v="4"/>
    <x v="1"/>
    <x v="1"/>
    <n v="12"/>
    <x v="5"/>
    <x v="4"/>
  </r>
  <r>
    <n v="2689"/>
    <x v="10"/>
    <x v="1"/>
    <x v="8"/>
    <x v="3"/>
    <n v="63"/>
    <x v="8"/>
    <x v="3"/>
    <x v="2"/>
    <x v="1"/>
    <n v="2.9"/>
    <x v="1"/>
    <x v="4"/>
    <x v="1"/>
    <x v="1"/>
    <n v="18"/>
    <x v="2"/>
    <x v="6"/>
  </r>
  <r>
    <n v="2690"/>
    <x v="26"/>
    <x v="1"/>
    <x v="0"/>
    <x v="0"/>
    <n v="35"/>
    <x v="5"/>
    <x v="2"/>
    <x v="20"/>
    <x v="3"/>
    <n v="3.9"/>
    <x v="1"/>
    <x v="3"/>
    <x v="1"/>
    <x v="1"/>
    <n v="47"/>
    <x v="3"/>
    <x v="3"/>
  </r>
  <r>
    <n v="2691"/>
    <x v="42"/>
    <x v="1"/>
    <x v="22"/>
    <x v="3"/>
    <n v="32"/>
    <x v="35"/>
    <x v="0"/>
    <x v="22"/>
    <x v="2"/>
    <n v="4.7"/>
    <x v="1"/>
    <x v="1"/>
    <x v="1"/>
    <x v="1"/>
    <n v="18"/>
    <x v="4"/>
    <x v="1"/>
  </r>
  <r>
    <n v="2692"/>
    <x v="49"/>
    <x v="1"/>
    <x v="13"/>
    <x v="0"/>
    <n v="25"/>
    <x v="43"/>
    <x v="0"/>
    <x v="24"/>
    <x v="0"/>
    <n v="3.3"/>
    <x v="1"/>
    <x v="4"/>
    <x v="1"/>
    <x v="1"/>
    <n v="48"/>
    <x v="1"/>
    <x v="5"/>
  </r>
  <r>
    <n v="2693"/>
    <x v="37"/>
    <x v="1"/>
    <x v="4"/>
    <x v="1"/>
    <n v="90"/>
    <x v="47"/>
    <x v="3"/>
    <x v="10"/>
    <x v="1"/>
    <n v="4.2"/>
    <x v="1"/>
    <x v="1"/>
    <x v="1"/>
    <x v="1"/>
    <n v="18"/>
    <x v="5"/>
    <x v="6"/>
  </r>
  <r>
    <n v="2694"/>
    <x v="0"/>
    <x v="1"/>
    <x v="23"/>
    <x v="1"/>
    <n v="70"/>
    <x v="11"/>
    <x v="0"/>
    <x v="12"/>
    <x v="2"/>
    <n v="2.6"/>
    <x v="1"/>
    <x v="3"/>
    <x v="1"/>
    <x v="1"/>
    <n v="46"/>
    <x v="1"/>
    <x v="3"/>
  </r>
  <r>
    <n v="2695"/>
    <x v="17"/>
    <x v="1"/>
    <x v="12"/>
    <x v="3"/>
    <n v="27"/>
    <x v="7"/>
    <x v="2"/>
    <x v="8"/>
    <x v="1"/>
    <n v="4.9000000000000004"/>
    <x v="1"/>
    <x v="0"/>
    <x v="1"/>
    <x v="1"/>
    <n v="34"/>
    <x v="2"/>
    <x v="6"/>
  </r>
  <r>
    <n v="2696"/>
    <x v="2"/>
    <x v="1"/>
    <x v="19"/>
    <x v="3"/>
    <n v="92"/>
    <x v="30"/>
    <x v="2"/>
    <x v="20"/>
    <x v="3"/>
    <n v="3.6"/>
    <x v="1"/>
    <x v="3"/>
    <x v="1"/>
    <x v="1"/>
    <n v="10"/>
    <x v="3"/>
    <x v="4"/>
  </r>
  <r>
    <n v="2697"/>
    <x v="9"/>
    <x v="1"/>
    <x v="7"/>
    <x v="2"/>
    <n v="20"/>
    <x v="45"/>
    <x v="2"/>
    <x v="3"/>
    <x v="1"/>
    <n v="4.7"/>
    <x v="1"/>
    <x v="1"/>
    <x v="1"/>
    <x v="1"/>
    <n v="12"/>
    <x v="5"/>
    <x v="5"/>
  </r>
  <r>
    <n v="2698"/>
    <x v="32"/>
    <x v="1"/>
    <x v="14"/>
    <x v="2"/>
    <n v="52"/>
    <x v="12"/>
    <x v="0"/>
    <x v="16"/>
    <x v="0"/>
    <n v="3.2"/>
    <x v="1"/>
    <x v="3"/>
    <x v="1"/>
    <x v="1"/>
    <n v="36"/>
    <x v="4"/>
    <x v="3"/>
  </r>
  <r>
    <n v="2699"/>
    <x v="0"/>
    <x v="1"/>
    <x v="15"/>
    <x v="0"/>
    <n v="57"/>
    <x v="41"/>
    <x v="2"/>
    <x v="23"/>
    <x v="2"/>
    <n v="3.6"/>
    <x v="1"/>
    <x v="5"/>
    <x v="1"/>
    <x v="1"/>
    <n v="34"/>
    <x v="0"/>
    <x v="3"/>
  </r>
  <r>
    <n v="2700"/>
    <x v="15"/>
    <x v="1"/>
    <x v="23"/>
    <x v="1"/>
    <n v="96"/>
    <x v="40"/>
    <x v="2"/>
    <x v="10"/>
    <x v="3"/>
    <n v="3.6"/>
    <x v="1"/>
    <x v="4"/>
    <x v="1"/>
    <x v="1"/>
    <n v="49"/>
    <x v="5"/>
    <x v="2"/>
  </r>
  <r>
    <n v="2701"/>
    <x v="40"/>
    <x v="1"/>
    <x v="17"/>
    <x v="0"/>
    <n v="68"/>
    <x v="18"/>
    <x v="3"/>
    <x v="8"/>
    <x v="0"/>
    <n v="3.2"/>
    <x v="1"/>
    <x v="3"/>
    <x v="1"/>
    <x v="1"/>
    <n v="36"/>
    <x v="1"/>
    <x v="1"/>
  </r>
  <r>
    <n v="2702"/>
    <x v="34"/>
    <x v="1"/>
    <x v="1"/>
    <x v="0"/>
    <n v="30"/>
    <x v="37"/>
    <x v="0"/>
    <x v="5"/>
    <x v="2"/>
    <n v="2.8"/>
    <x v="1"/>
    <x v="5"/>
    <x v="1"/>
    <x v="1"/>
    <n v="18"/>
    <x v="4"/>
    <x v="0"/>
  </r>
  <r>
    <n v="2703"/>
    <x v="27"/>
    <x v="1"/>
    <x v="9"/>
    <x v="1"/>
    <n v="37"/>
    <x v="21"/>
    <x v="0"/>
    <x v="0"/>
    <x v="3"/>
    <n v="4"/>
    <x v="1"/>
    <x v="2"/>
    <x v="1"/>
    <x v="1"/>
    <n v="39"/>
    <x v="5"/>
    <x v="0"/>
  </r>
  <r>
    <n v="2704"/>
    <x v="19"/>
    <x v="1"/>
    <x v="18"/>
    <x v="3"/>
    <n v="42"/>
    <x v="30"/>
    <x v="3"/>
    <x v="8"/>
    <x v="0"/>
    <n v="4.4000000000000004"/>
    <x v="1"/>
    <x v="1"/>
    <x v="1"/>
    <x v="1"/>
    <n v="34"/>
    <x v="3"/>
    <x v="1"/>
  </r>
  <r>
    <n v="2705"/>
    <x v="16"/>
    <x v="1"/>
    <x v="10"/>
    <x v="0"/>
    <n v="54"/>
    <x v="30"/>
    <x v="0"/>
    <x v="19"/>
    <x v="1"/>
    <n v="3.4"/>
    <x v="1"/>
    <x v="2"/>
    <x v="1"/>
    <x v="1"/>
    <n v="35"/>
    <x v="5"/>
    <x v="1"/>
  </r>
  <r>
    <n v="2706"/>
    <x v="13"/>
    <x v="1"/>
    <x v="14"/>
    <x v="2"/>
    <n v="81"/>
    <x v="47"/>
    <x v="1"/>
    <x v="2"/>
    <x v="1"/>
    <n v="5"/>
    <x v="1"/>
    <x v="5"/>
    <x v="1"/>
    <x v="1"/>
    <n v="1"/>
    <x v="2"/>
    <x v="4"/>
  </r>
  <r>
    <n v="2707"/>
    <x v="41"/>
    <x v="1"/>
    <x v="9"/>
    <x v="1"/>
    <n v="40"/>
    <x v="15"/>
    <x v="1"/>
    <x v="24"/>
    <x v="1"/>
    <n v="3.1"/>
    <x v="1"/>
    <x v="0"/>
    <x v="1"/>
    <x v="1"/>
    <n v="48"/>
    <x v="5"/>
    <x v="3"/>
  </r>
  <r>
    <n v="2708"/>
    <x v="45"/>
    <x v="1"/>
    <x v="21"/>
    <x v="3"/>
    <n v="88"/>
    <x v="43"/>
    <x v="2"/>
    <x v="6"/>
    <x v="3"/>
    <n v="4.2"/>
    <x v="1"/>
    <x v="3"/>
    <x v="1"/>
    <x v="1"/>
    <n v="19"/>
    <x v="1"/>
    <x v="1"/>
  </r>
  <r>
    <n v="2709"/>
    <x v="9"/>
    <x v="1"/>
    <x v="10"/>
    <x v="0"/>
    <n v="94"/>
    <x v="15"/>
    <x v="2"/>
    <x v="11"/>
    <x v="2"/>
    <n v="3.3"/>
    <x v="1"/>
    <x v="5"/>
    <x v="1"/>
    <x v="1"/>
    <n v="44"/>
    <x v="5"/>
    <x v="1"/>
  </r>
  <r>
    <n v="2710"/>
    <x v="25"/>
    <x v="1"/>
    <x v="5"/>
    <x v="0"/>
    <n v="54"/>
    <x v="26"/>
    <x v="1"/>
    <x v="17"/>
    <x v="0"/>
    <n v="2.9"/>
    <x v="1"/>
    <x v="3"/>
    <x v="1"/>
    <x v="1"/>
    <n v="9"/>
    <x v="2"/>
    <x v="4"/>
  </r>
  <r>
    <n v="2711"/>
    <x v="28"/>
    <x v="1"/>
    <x v="14"/>
    <x v="2"/>
    <n v="51"/>
    <x v="48"/>
    <x v="0"/>
    <x v="7"/>
    <x v="2"/>
    <n v="4.7"/>
    <x v="1"/>
    <x v="3"/>
    <x v="1"/>
    <x v="1"/>
    <n v="3"/>
    <x v="4"/>
    <x v="0"/>
  </r>
  <r>
    <n v="2712"/>
    <x v="11"/>
    <x v="1"/>
    <x v="12"/>
    <x v="3"/>
    <n v="22"/>
    <x v="43"/>
    <x v="0"/>
    <x v="16"/>
    <x v="1"/>
    <n v="4"/>
    <x v="1"/>
    <x v="3"/>
    <x v="1"/>
    <x v="1"/>
    <n v="50"/>
    <x v="0"/>
    <x v="5"/>
  </r>
  <r>
    <n v="2713"/>
    <x v="43"/>
    <x v="1"/>
    <x v="14"/>
    <x v="2"/>
    <n v="95"/>
    <x v="25"/>
    <x v="0"/>
    <x v="18"/>
    <x v="3"/>
    <n v="4.5999999999999996"/>
    <x v="1"/>
    <x v="3"/>
    <x v="1"/>
    <x v="1"/>
    <n v="7"/>
    <x v="5"/>
    <x v="3"/>
  </r>
  <r>
    <n v="2714"/>
    <x v="1"/>
    <x v="1"/>
    <x v="7"/>
    <x v="2"/>
    <n v="57"/>
    <x v="16"/>
    <x v="2"/>
    <x v="23"/>
    <x v="3"/>
    <n v="3.8"/>
    <x v="1"/>
    <x v="4"/>
    <x v="1"/>
    <x v="1"/>
    <n v="20"/>
    <x v="5"/>
    <x v="2"/>
  </r>
  <r>
    <n v="2715"/>
    <x v="10"/>
    <x v="1"/>
    <x v="1"/>
    <x v="0"/>
    <n v="45"/>
    <x v="44"/>
    <x v="1"/>
    <x v="8"/>
    <x v="0"/>
    <n v="3.6"/>
    <x v="1"/>
    <x v="5"/>
    <x v="1"/>
    <x v="1"/>
    <n v="16"/>
    <x v="2"/>
    <x v="4"/>
  </r>
  <r>
    <n v="2716"/>
    <x v="15"/>
    <x v="1"/>
    <x v="4"/>
    <x v="1"/>
    <n v="92"/>
    <x v="16"/>
    <x v="3"/>
    <x v="6"/>
    <x v="0"/>
    <n v="4.0999999999999996"/>
    <x v="1"/>
    <x v="0"/>
    <x v="1"/>
    <x v="1"/>
    <n v="29"/>
    <x v="3"/>
    <x v="0"/>
  </r>
  <r>
    <n v="2717"/>
    <x v="36"/>
    <x v="1"/>
    <x v="9"/>
    <x v="1"/>
    <n v="40"/>
    <x v="24"/>
    <x v="0"/>
    <x v="13"/>
    <x v="1"/>
    <n v="2.7"/>
    <x v="1"/>
    <x v="5"/>
    <x v="1"/>
    <x v="1"/>
    <n v="21"/>
    <x v="5"/>
    <x v="1"/>
  </r>
  <r>
    <n v="2718"/>
    <x v="20"/>
    <x v="1"/>
    <x v="12"/>
    <x v="3"/>
    <n v="62"/>
    <x v="43"/>
    <x v="3"/>
    <x v="19"/>
    <x v="0"/>
    <n v="4.3"/>
    <x v="1"/>
    <x v="1"/>
    <x v="1"/>
    <x v="1"/>
    <n v="19"/>
    <x v="2"/>
    <x v="6"/>
  </r>
  <r>
    <n v="2719"/>
    <x v="40"/>
    <x v="1"/>
    <x v="6"/>
    <x v="0"/>
    <n v="90"/>
    <x v="41"/>
    <x v="2"/>
    <x v="15"/>
    <x v="0"/>
    <n v="4.9000000000000004"/>
    <x v="1"/>
    <x v="2"/>
    <x v="1"/>
    <x v="1"/>
    <n v="10"/>
    <x v="0"/>
    <x v="4"/>
  </r>
  <r>
    <n v="2720"/>
    <x v="28"/>
    <x v="1"/>
    <x v="15"/>
    <x v="0"/>
    <n v="82"/>
    <x v="7"/>
    <x v="1"/>
    <x v="15"/>
    <x v="3"/>
    <n v="4.2"/>
    <x v="1"/>
    <x v="1"/>
    <x v="1"/>
    <x v="1"/>
    <n v="4"/>
    <x v="4"/>
    <x v="5"/>
  </r>
  <r>
    <n v="2721"/>
    <x v="0"/>
    <x v="1"/>
    <x v="18"/>
    <x v="3"/>
    <n v="52"/>
    <x v="33"/>
    <x v="2"/>
    <x v="15"/>
    <x v="1"/>
    <n v="2.8"/>
    <x v="1"/>
    <x v="5"/>
    <x v="1"/>
    <x v="1"/>
    <n v="45"/>
    <x v="4"/>
    <x v="3"/>
  </r>
  <r>
    <n v="2722"/>
    <x v="1"/>
    <x v="1"/>
    <x v="3"/>
    <x v="1"/>
    <n v="70"/>
    <x v="46"/>
    <x v="1"/>
    <x v="11"/>
    <x v="1"/>
    <n v="4.9000000000000004"/>
    <x v="1"/>
    <x v="1"/>
    <x v="1"/>
    <x v="1"/>
    <n v="17"/>
    <x v="3"/>
    <x v="0"/>
  </r>
  <r>
    <n v="2723"/>
    <x v="51"/>
    <x v="1"/>
    <x v="19"/>
    <x v="3"/>
    <n v="83"/>
    <x v="1"/>
    <x v="2"/>
    <x v="14"/>
    <x v="1"/>
    <n v="2.8"/>
    <x v="1"/>
    <x v="4"/>
    <x v="1"/>
    <x v="1"/>
    <n v="22"/>
    <x v="3"/>
    <x v="0"/>
  </r>
  <r>
    <n v="2724"/>
    <x v="22"/>
    <x v="1"/>
    <x v="9"/>
    <x v="1"/>
    <n v="49"/>
    <x v="21"/>
    <x v="3"/>
    <x v="18"/>
    <x v="2"/>
    <n v="2.9"/>
    <x v="1"/>
    <x v="5"/>
    <x v="1"/>
    <x v="1"/>
    <n v="3"/>
    <x v="3"/>
    <x v="6"/>
  </r>
  <r>
    <n v="2725"/>
    <x v="16"/>
    <x v="1"/>
    <x v="4"/>
    <x v="1"/>
    <n v="91"/>
    <x v="9"/>
    <x v="2"/>
    <x v="18"/>
    <x v="1"/>
    <n v="2.5"/>
    <x v="1"/>
    <x v="2"/>
    <x v="1"/>
    <x v="1"/>
    <n v="11"/>
    <x v="5"/>
    <x v="0"/>
  </r>
  <r>
    <n v="2726"/>
    <x v="14"/>
    <x v="1"/>
    <x v="21"/>
    <x v="3"/>
    <n v="99"/>
    <x v="16"/>
    <x v="1"/>
    <x v="10"/>
    <x v="2"/>
    <n v="2.7"/>
    <x v="1"/>
    <x v="1"/>
    <x v="1"/>
    <x v="1"/>
    <n v="4"/>
    <x v="5"/>
    <x v="2"/>
  </r>
  <r>
    <n v="2727"/>
    <x v="23"/>
    <x v="1"/>
    <x v="22"/>
    <x v="3"/>
    <n v="92"/>
    <x v="49"/>
    <x v="0"/>
    <x v="24"/>
    <x v="0"/>
    <n v="3.3"/>
    <x v="1"/>
    <x v="1"/>
    <x v="1"/>
    <x v="1"/>
    <n v="11"/>
    <x v="3"/>
    <x v="4"/>
  </r>
  <r>
    <n v="2728"/>
    <x v="37"/>
    <x v="1"/>
    <x v="5"/>
    <x v="0"/>
    <n v="87"/>
    <x v="24"/>
    <x v="0"/>
    <x v="4"/>
    <x v="0"/>
    <n v="3.7"/>
    <x v="1"/>
    <x v="4"/>
    <x v="1"/>
    <x v="1"/>
    <n v="47"/>
    <x v="2"/>
    <x v="0"/>
  </r>
  <r>
    <n v="2729"/>
    <x v="8"/>
    <x v="1"/>
    <x v="11"/>
    <x v="0"/>
    <n v="28"/>
    <x v="20"/>
    <x v="2"/>
    <x v="6"/>
    <x v="0"/>
    <n v="4"/>
    <x v="1"/>
    <x v="0"/>
    <x v="1"/>
    <x v="1"/>
    <n v="17"/>
    <x v="5"/>
    <x v="1"/>
  </r>
  <r>
    <n v="2730"/>
    <x v="18"/>
    <x v="1"/>
    <x v="24"/>
    <x v="3"/>
    <n v="71"/>
    <x v="6"/>
    <x v="1"/>
    <x v="10"/>
    <x v="2"/>
    <n v="4.0999999999999996"/>
    <x v="1"/>
    <x v="1"/>
    <x v="1"/>
    <x v="1"/>
    <n v="32"/>
    <x v="2"/>
    <x v="5"/>
  </r>
  <r>
    <n v="2731"/>
    <x v="51"/>
    <x v="1"/>
    <x v="24"/>
    <x v="3"/>
    <n v="32"/>
    <x v="48"/>
    <x v="2"/>
    <x v="11"/>
    <x v="0"/>
    <n v="4.0999999999999996"/>
    <x v="1"/>
    <x v="5"/>
    <x v="1"/>
    <x v="1"/>
    <n v="37"/>
    <x v="4"/>
    <x v="2"/>
  </r>
  <r>
    <n v="2732"/>
    <x v="16"/>
    <x v="1"/>
    <x v="8"/>
    <x v="3"/>
    <n v="33"/>
    <x v="48"/>
    <x v="2"/>
    <x v="16"/>
    <x v="2"/>
    <n v="2.5"/>
    <x v="1"/>
    <x v="4"/>
    <x v="1"/>
    <x v="1"/>
    <n v="44"/>
    <x v="4"/>
    <x v="3"/>
  </r>
  <r>
    <n v="2733"/>
    <x v="3"/>
    <x v="1"/>
    <x v="20"/>
    <x v="0"/>
    <n v="75"/>
    <x v="12"/>
    <x v="0"/>
    <x v="20"/>
    <x v="0"/>
    <n v="4.2"/>
    <x v="1"/>
    <x v="5"/>
    <x v="1"/>
    <x v="1"/>
    <n v="27"/>
    <x v="5"/>
    <x v="6"/>
  </r>
  <r>
    <n v="2734"/>
    <x v="18"/>
    <x v="1"/>
    <x v="21"/>
    <x v="3"/>
    <n v="83"/>
    <x v="17"/>
    <x v="2"/>
    <x v="23"/>
    <x v="2"/>
    <n v="4.7"/>
    <x v="1"/>
    <x v="0"/>
    <x v="1"/>
    <x v="1"/>
    <n v="46"/>
    <x v="3"/>
    <x v="2"/>
  </r>
  <r>
    <n v="2735"/>
    <x v="6"/>
    <x v="1"/>
    <x v="2"/>
    <x v="0"/>
    <n v="93"/>
    <x v="14"/>
    <x v="3"/>
    <x v="22"/>
    <x v="2"/>
    <n v="2.7"/>
    <x v="1"/>
    <x v="4"/>
    <x v="1"/>
    <x v="1"/>
    <n v="13"/>
    <x v="1"/>
    <x v="4"/>
  </r>
  <r>
    <n v="2736"/>
    <x v="5"/>
    <x v="1"/>
    <x v="11"/>
    <x v="0"/>
    <n v="29"/>
    <x v="18"/>
    <x v="2"/>
    <x v="22"/>
    <x v="1"/>
    <n v="3"/>
    <x v="1"/>
    <x v="0"/>
    <x v="1"/>
    <x v="1"/>
    <n v="2"/>
    <x v="3"/>
    <x v="4"/>
  </r>
  <r>
    <n v="2737"/>
    <x v="42"/>
    <x v="1"/>
    <x v="15"/>
    <x v="0"/>
    <n v="25"/>
    <x v="6"/>
    <x v="2"/>
    <x v="6"/>
    <x v="1"/>
    <n v="4.8"/>
    <x v="1"/>
    <x v="5"/>
    <x v="1"/>
    <x v="1"/>
    <n v="45"/>
    <x v="2"/>
    <x v="2"/>
  </r>
  <r>
    <n v="2738"/>
    <x v="9"/>
    <x v="1"/>
    <x v="16"/>
    <x v="3"/>
    <n v="76"/>
    <x v="17"/>
    <x v="1"/>
    <x v="21"/>
    <x v="1"/>
    <n v="4.4000000000000004"/>
    <x v="1"/>
    <x v="1"/>
    <x v="1"/>
    <x v="1"/>
    <n v="35"/>
    <x v="1"/>
    <x v="6"/>
  </r>
  <r>
    <n v="2739"/>
    <x v="2"/>
    <x v="1"/>
    <x v="4"/>
    <x v="1"/>
    <n v="81"/>
    <x v="31"/>
    <x v="2"/>
    <x v="4"/>
    <x v="2"/>
    <n v="4.3"/>
    <x v="1"/>
    <x v="4"/>
    <x v="1"/>
    <x v="1"/>
    <n v="39"/>
    <x v="0"/>
    <x v="6"/>
  </r>
  <r>
    <n v="2740"/>
    <x v="23"/>
    <x v="1"/>
    <x v="5"/>
    <x v="0"/>
    <n v="80"/>
    <x v="29"/>
    <x v="3"/>
    <x v="24"/>
    <x v="0"/>
    <n v="2.5"/>
    <x v="1"/>
    <x v="5"/>
    <x v="1"/>
    <x v="1"/>
    <n v="39"/>
    <x v="2"/>
    <x v="6"/>
  </r>
  <r>
    <n v="2741"/>
    <x v="1"/>
    <x v="1"/>
    <x v="12"/>
    <x v="3"/>
    <n v="70"/>
    <x v="38"/>
    <x v="2"/>
    <x v="12"/>
    <x v="2"/>
    <n v="4.9000000000000004"/>
    <x v="1"/>
    <x v="1"/>
    <x v="1"/>
    <x v="1"/>
    <n v="34"/>
    <x v="4"/>
    <x v="0"/>
  </r>
  <r>
    <n v="2742"/>
    <x v="33"/>
    <x v="1"/>
    <x v="10"/>
    <x v="0"/>
    <n v="81"/>
    <x v="1"/>
    <x v="0"/>
    <x v="22"/>
    <x v="3"/>
    <n v="4.9000000000000004"/>
    <x v="1"/>
    <x v="4"/>
    <x v="1"/>
    <x v="1"/>
    <n v="41"/>
    <x v="0"/>
    <x v="5"/>
  </r>
  <r>
    <n v="2743"/>
    <x v="7"/>
    <x v="1"/>
    <x v="9"/>
    <x v="1"/>
    <n v="86"/>
    <x v="21"/>
    <x v="2"/>
    <x v="13"/>
    <x v="1"/>
    <n v="3.9"/>
    <x v="1"/>
    <x v="1"/>
    <x v="1"/>
    <x v="1"/>
    <n v="47"/>
    <x v="5"/>
    <x v="2"/>
  </r>
  <r>
    <n v="2744"/>
    <x v="12"/>
    <x v="1"/>
    <x v="22"/>
    <x v="3"/>
    <n v="94"/>
    <x v="32"/>
    <x v="1"/>
    <x v="19"/>
    <x v="3"/>
    <n v="4.0999999999999996"/>
    <x v="1"/>
    <x v="4"/>
    <x v="1"/>
    <x v="1"/>
    <n v="17"/>
    <x v="0"/>
    <x v="3"/>
  </r>
  <r>
    <n v="2745"/>
    <x v="21"/>
    <x v="1"/>
    <x v="5"/>
    <x v="0"/>
    <n v="66"/>
    <x v="5"/>
    <x v="2"/>
    <x v="5"/>
    <x v="0"/>
    <n v="3.3"/>
    <x v="1"/>
    <x v="5"/>
    <x v="1"/>
    <x v="1"/>
    <n v="40"/>
    <x v="2"/>
    <x v="5"/>
  </r>
  <r>
    <n v="2746"/>
    <x v="48"/>
    <x v="1"/>
    <x v="23"/>
    <x v="1"/>
    <n v="98"/>
    <x v="49"/>
    <x v="2"/>
    <x v="23"/>
    <x v="2"/>
    <n v="4.0999999999999996"/>
    <x v="1"/>
    <x v="3"/>
    <x v="1"/>
    <x v="1"/>
    <n v="44"/>
    <x v="3"/>
    <x v="4"/>
  </r>
  <r>
    <n v="2747"/>
    <x v="31"/>
    <x v="1"/>
    <x v="15"/>
    <x v="0"/>
    <n v="25"/>
    <x v="31"/>
    <x v="2"/>
    <x v="20"/>
    <x v="3"/>
    <n v="3.7"/>
    <x v="1"/>
    <x v="3"/>
    <x v="1"/>
    <x v="1"/>
    <n v="21"/>
    <x v="3"/>
    <x v="6"/>
  </r>
  <r>
    <n v="2748"/>
    <x v="20"/>
    <x v="1"/>
    <x v="2"/>
    <x v="0"/>
    <n v="62"/>
    <x v="8"/>
    <x v="2"/>
    <x v="11"/>
    <x v="0"/>
    <n v="3.1"/>
    <x v="1"/>
    <x v="1"/>
    <x v="1"/>
    <x v="1"/>
    <n v="21"/>
    <x v="2"/>
    <x v="6"/>
  </r>
  <r>
    <n v="2749"/>
    <x v="41"/>
    <x v="1"/>
    <x v="14"/>
    <x v="2"/>
    <n v="98"/>
    <x v="41"/>
    <x v="0"/>
    <x v="2"/>
    <x v="1"/>
    <n v="3"/>
    <x v="1"/>
    <x v="1"/>
    <x v="1"/>
    <x v="1"/>
    <n v="16"/>
    <x v="0"/>
    <x v="2"/>
  </r>
  <r>
    <n v="2750"/>
    <x v="14"/>
    <x v="1"/>
    <x v="14"/>
    <x v="2"/>
    <n v="53"/>
    <x v="34"/>
    <x v="2"/>
    <x v="17"/>
    <x v="1"/>
    <n v="3.4"/>
    <x v="1"/>
    <x v="3"/>
    <x v="1"/>
    <x v="1"/>
    <n v="15"/>
    <x v="4"/>
    <x v="2"/>
  </r>
  <r>
    <n v="2751"/>
    <x v="47"/>
    <x v="1"/>
    <x v="3"/>
    <x v="1"/>
    <n v="66"/>
    <x v="29"/>
    <x v="0"/>
    <x v="6"/>
    <x v="1"/>
    <n v="2.7"/>
    <x v="1"/>
    <x v="4"/>
    <x v="1"/>
    <x v="1"/>
    <n v="26"/>
    <x v="3"/>
    <x v="6"/>
  </r>
  <r>
    <n v="2752"/>
    <x v="7"/>
    <x v="1"/>
    <x v="10"/>
    <x v="0"/>
    <n v="52"/>
    <x v="46"/>
    <x v="1"/>
    <x v="21"/>
    <x v="3"/>
    <n v="3.1"/>
    <x v="1"/>
    <x v="1"/>
    <x v="1"/>
    <x v="1"/>
    <n v="50"/>
    <x v="0"/>
    <x v="5"/>
  </r>
  <r>
    <n v="2753"/>
    <x v="39"/>
    <x v="1"/>
    <x v="1"/>
    <x v="0"/>
    <n v="64"/>
    <x v="24"/>
    <x v="1"/>
    <x v="15"/>
    <x v="0"/>
    <n v="4"/>
    <x v="1"/>
    <x v="1"/>
    <x v="1"/>
    <x v="1"/>
    <n v="30"/>
    <x v="0"/>
    <x v="4"/>
  </r>
  <r>
    <n v="2754"/>
    <x v="28"/>
    <x v="1"/>
    <x v="24"/>
    <x v="3"/>
    <n v="59"/>
    <x v="3"/>
    <x v="2"/>
    <x v="19"/>
    <x v="1"/>
    <n v="3.6"/>
    <x v="1"/>
    <x v="2"/>
    <x v="1"/>
    <x v="1"/>
    <n v="48"/>
    <x v="3"/>
    <x v="3"/>
  </r>
  <r>
    <n v="2755"/>
    <x v="35"/>
    <x v="1"/>
    <x v="12"/>
    <x v="3"/>
    <n v="61"/>
    <x v="32"/>
    <x v="0"/>
    <x v="9"/>
    <x v="2"/>
    <n v="3.6"/>
    <x v="1"/>
    <x v="1"/>
    <x v="1"/>
    <x v="1"/>
    <n v="21"/>
    <x v="0"/>
    <x v="4"/>
  </r>
  <r>
    <n v="2756"/>
    <x v="35"/>
    <x v="1"/>
    <x v="22"/>
    <x v="3"/>
    <n v="97"/>
    <x v="22"/>
    <x v="2"/>
    <x v="21"/>
    <x v="0"/>
    <n v="3.3"/>
    <x v="1"/>
    <x v="5"/>
    <x v="1"/>
    <x v="1"/>
    <n v="18"/>
    <x v="2"/>
    <x v="2"/>
  </r>
  <r>
    <n v="2757"/>
    <x v="32"/>
    <x v="1"/>
    <x v="19"/>
    <x v="3"/>
    <n v="23"/>
    <x v="46"/>
    <x v="0"/>
    <x v="10"/>
    <x v="0"/>
    <n v="4.0999999999999996"/>
    <x v="1"/>
    <x v="1"/>
    <x v="1"/>
    <x v="1"/>
    <n v="41"/>
    <x v="3"/>
    <x v="5"/>
  </r>
  <r>
    <n v="2758"/>
    <x v="31"/>
    <x v="1"/>
    <x v="19"/>
    <x v="3"/>
    <n v="98"/>
    <x v="12"/>
    <x v="3"/>
    <x v="18"/>
    <x v="3"/>
    <n v="4.3"/>
    <x v="1"/>
    <x v="2"/>
    <x v="1"/>
    <x v="1"/>
    <n v="11"/>
    <x v="0"/>
    <x v="5"/>
  </r>
  <r>
    <n v="2759"/>
    <x v="45"/>
    <x v="1"/>
    <x v="0"/>
    <x v="0"/>
    <n v="98"/>
    <x v="26"/>
    <x v="2"/>
    <x v="7"/>
    <x v="2"/>
    <n v="3.2"/>
    <x v="1"/>
    <x v="3"/>
    <x v="1"/>
    <x v="1"/>
    <n v="8"/>
    <x v="4"/>
    <x v="4"/>
  </r>
  <r>
    <n v="2760"/>
    <x v="33"/>
    <x v="1"/>
    <x v="9"/>
    <x v="1"/>
    <n v="59"/>
    <x v="47"/>
    <x v="2"/>
    <x v="2"/>
    <x v="2"/>
    <n v="3.9"/>
    <x v="1"/>
    <x v="1"/>
    <x v="1"/>
    <x v="1"/>
    <n v="42"/>
    <x v="1"/>
    <x v="6"/>
  </r>
  <r>
    <n v="2761"/>
    <x v="38"/>
    <x v="1"/>
    <x v="11"/>
    <x v="0"/>
    <n v="82"/>
    <x v="29"/>
    <x v="1"/>
    <x v="10"/>
    <x v="3"/>
    <n v="5"/>
    <x v="1"/>
    <x v="2"/>
    <x v="1"/>
    <x v="1"/>
    <n v="41"/>
    <x v="2"/>
    <x v="4"/>
  </r>
  <r>
    <n v="2762"/>
    <x v="18"/>
    <x v="1"/>
    <x v="4"/>
    <x v="1"/>
    <n v="82"/>
    <x v="49"/>
    <x v="2"/>
    <x v="7"/>
    <x v="3"/>
    <n v="3.4"/>
    <x v="1"/>
    <x v="2"/>
    <x v="1"/>
    <x v="1"/>
    <n v="3"/>
    <x v="2"/>
    <x v="6"/>
  </r>
  <r>
    <n v="2763"/>
    <x v="44"/>
    <x v="1"/>
    <x v="17"/>
    <x v="0"/>
    <n v="41"/>
    <x v="42"/>
    <x v="2"/>
    <x v="4"/>
    <x v="3"/>
    <n v="3.8"/>
    <x v="1"/>
    <x v="5"/>
    <x v="1"/>
    <x v="1"/>
    <n v="10"/>
    <x v="5"/>
    <x v="6"/>
  </r>
  <r>
    <n v="2764"/>
    <x v="48"/>
    <x v="1"/>
    <x v="8"/>
    <x v="3"/>
    <n v="52"/>
    <x v="8"/>
    <x v="2"/>
    <x v="14"/>
    <x v="3"/>
    <n v="2.9"/>
    <x v="1"/>
    <x v="4"/>
    <x v="1"/>
    <x v="1"/>
    <n v="35"/>
    <x v="0"/>
    <x v="3"/>
  </r>
  <r>
    <n v="2765"/>
    <x v="6"/>
    <x v="1"/>
    <x v="1"/>
    <x v="0"/>
    <n v="41"/>
    <x v="28"/>
    <x v="3"/>
    <x v="3"/>
    <x v="1"/>
    <n v="2.6"/>
    <x v="1"/>
    <x v="2"/>
    <x v="1"/>
    <x v="1"/>
    <n v="2"/>
    <x v="5"/>
    <x v="1"/>
  </r>
  <r>
    <n v="2766"/>
    <x v="14"/>
    <x v="1"/>
    <x v="24"/>
    <x v="3"/>
    <n v="70"/>
    <x v="24"/>
    <x v="2"/>
    <x v="7"/>
    <x v="2"/>
    <n v="4.3"/>
    <x v="1"/>
    <x v="4"/>
    <x v="1"/>
    <x v="1"/>
    <n v="24"/>
    <x v="2"/>
    <x v="3"/>
  </r>
  <r>
    <n v="2767"/>
    <x v="17"/>
    <x v="1"/>
    <x v="10"/>
    <x v="0"/>
    <n v="91"/>
    <x v="30"/>
    <x v="2"/>
    <x v="17"/>
    <x v="0"/>
    <n v="2.8"/>
    <x v="1"/>
    <x v="3"/>
    <x v="1"/>
    <x v="1"/>
    <n v="47"/>
    <x v="2"/>
    <x v="5"/>
  </r>
  <r>
    <n v="2768"/>
    <x v="18"/>
    <x v="1"/>
    <x v="10"/>
    <x v="0"/>
    <n v="95"/>
    <x v="44"/>
    <x v="2"/>
    <x v="14"/>
    <x v="1"/>
    <n v="4.5"/>
    <x v="1"/>
    <x v="1"/>
    <x v="1"/>
    <x v="1"/>
    <n v="31"/>
    <x v="1"/>
    <x v="5"/>
  </r>
  <r>
    <n v="2769"/>
    <x v="0"/>
    <x v="1"/>
    <x v="0"/>
    <x v="0"/>
    <n v="25"/>
    <x v="23"/>
    <x v="2"/>
    <x v="19"/>
    <x v="1"/>
    <n v="3.8"/>
    <x v="1"/>
    <x v="4"/>
    <x v="1"/>
    <x v="1"/>
    <n v="28"/>
    <x v="3"/>
    <x v="4"/>
  </r>
  <r>
    <n v="2770"/>
    <x v="45"/>
    <x v="1"/>
    <x v="5"/>
    <x v="0"/>
    <n v="89"/>
    <x v="19"/>
    <x v="0"/>
    <x v="12"/>
    <x v="3"/>
    <n v="3"/>
    <x v="1"/>
    <x v="3"/>
    <x v="1"/>
    <x v="1"/>
    <n v="13"/>
    <x v="1"/>
    <x v="1"/>
  </r>
  <r>
    <n v="2771"/>
    <x v="2"/>
    <x v="1"/>
    <x v="23"/>
    <x v="1"/>
    <n v="44"/>
    <x v="43"/>
    <x v="1"/>
    <x v="24"/>
    <x v="3"/>
    <n v="3.3"/>
    <x v="1"/>
    <x v="0"/>
    <x v="1"/>
    <x v="1"/>
    <n v="22"/>
    <x v="4"/>
    <x v="3"/>
  </r>
  <r>
    <n v="2772"/>
    <x v="44"/>
    <x v="1"/>
    <x v="14"/>
    <x v="2"/>
    <n v="52"/>
    <x v="33"/>
    <x v="1"/>
    <x v="19"/>
    <x v="2"/>
    <n v="3.1"/>
    <x v="1"/>
    <x v="4"/>
    <x v="1"/>
    <x v="1"/>
    <n v="12"/>
    <x v="4"/>
    <x v="0"/>
  </r>
  <r>
    <n v="2773"/>
    <x v="20"/>
    <x v="1"/>
    <x v="21"/>
    <x v="3"/>
    <n v="94"/>
    <x v="38"/>
    <x v="0"/>
    <x v="24"/>
    <x v="1"/>
    <n v="3.5"/>
    <x v="1"/>
    <x v="5"/>
    <x v="1"/>
    <x v="1"/>
    <n v="10"/>
    <x v="4"/>
    <x v="6"/>
  </r>
  <r>
    <n v="2774"/>
    <x v="31"/>
    <x v="1"/>
    <x v="13"/>
    <x v="0"/>
    <n v="98"/>
    <x v="28"/>
    <x v="1"/>
    <x v="1"/>
    <x v="1"/>
    <n v="4.5999999999999996"/>
    <x v="1"/>
    <x v="0"/>
    <x v="1"/>
    <x v="1"/>
    <n v="45"/>
    <x v="4"/>
    <x v="3"/>
  </r>
  <r>
    <n v="2775"/>
    <x v="19"/>
    <x v="1"/>
    <x v="23"/>
    <x v="1"/>
    <n v="40"/>
    <x v="19"/>
    <x v="0"/>
    <x v="22"/>
    <x v="3"/>
    <n v="4.0999999999999996"/>
    <x v="1"/>
    <x v="3"/>
    <x v="1"/>
    <x v="1"/>
    <n v="42"/>
    <x v="2"/>
    <x v="3"/>
  </r>
  <r>
    <n v="2776"/>
    <x v="43"/>
    <x v="1"/>
    <x v="20"/>
    <x v="0"/>
    <n v="25"/>
    <x v="6"/>
    <x v="0"/>
    <x v="16"/>
    <x v="3"/>
    <n v="3.6"/>
    <x v="1"/>
    <x v="1"/>
    <x v="1"/>
    <x v="1"/>
    <n v="16"/>
    <x v="5"/>
    <x v="1"/>
  </r>
  <r>
    <n v="2777"/>
    <x v="5"/>
    <x v="1"/>
    <x v="18"/>
    <x v="3"/>
    <n v="62"/>
    <x v="5"/>
    <x v="0"/>
    <x v="14"/>
    <x v="3"/>
    <n v="2.9"/>
    <x v="1"/>
    <x v="1"/>
    <x v="1"/>
    <x v="1"/>
    <n v="6"/>
    <x v="4"/>
    <x v="2"/>
  </r>
  <r>
    <n v="2778"/>
    <x v="16"/>
    <x v="1"/>
    <x v="0"/>
    <x v="0"/>
    <n v="24"/>
    <x v="37"/>
    <x v="2"/>
    <x v="23"/>
    <x v="3"/>
    <n v="4.8"/>
    <x v="1"/>
    <x v="3"/>
    <x v="1"/>
    <x v="1"/>
    <n v="28"/>
    <x v="2"/>
    <x v="6"/>
  </r>
  <r>
    <n v="2779"/>
    <x v="27"/>
    <x v="1"/>
    <x v="22"/>
    <x v="3"/>
    <n v="57"/>
    <x v="38"/>
    <x v="0"/>
    <x v="22"/>
    <x v="1"/>
    <n v="3.2"/>
    <x v="1"/>
    <x v="3"/>
    <x v="1"/>
    <x v="1"/>
    <n v="24"/>
    <x v="2"/>
    <x v="4"/>
  </r>
  <r>
    <n v="2780"/>
    <x v="12"/>
    <x v="1"/>
    <x v="12"/>
    <x v="3"/>
    <n v="66"/>
    <x v="6"/>
    <x v="0"/>
    <x v="24"/>
    <x v="0"/>
    <n v="4.3"/>
    <x v="1"/>
    <x v="0"/>
    <x v="1"/>
    <x v="1"/>
    <n v="14"/>
    <x v="2"/>
    <x v="0"/>
  </r>
  <r>
    <n v="2781"/>
    <x v="23"/>
    <x v="1"/>
    <x v="23"/>
    <x v="1"/>
    <n v="70"/>
    <x v="31"/>
    <x v="2"/>
    <x v="4"/>
    <x v="0"/>
    <n v="4.0999999999999996"/>
    <x v="1"/>
    <x v="2"/>
    <x v="1"/>
    <x v="1"/>
    <n v="29"/>
    <x v="3"/>
    <x v="0"/>
  </r>
  <r>
    <n v="2782"/>
    <x v="13"/>
    <x v="1"/>
    <x v="3"/>
    <x v="1"/>
    <n v="39"/>
    <x v="16"/>
    <x v="2"/>
    <x v="24"/>
    <x v="1"/>
    <n v="4.5999999999999996"/>
    <x v="1"/>
    <x v="3"/>
    <x v="1"/>
    <x v="1"/>
    <n v="33"/>
    <x v="3"/>
    <x v="1"/>
  </r>
  <r>
    <n v="2783"/>
    <x v="38"/>
    <x v="1"/>
    <x v="24"/>
    <x v="3"/>
    <n v="34"/>
    <x v="37"/>
    <x v="1"/>
    <x v="17"/>
    <x v="1"/>
    <n v="3.8"/>
    <x v="1"/>
    <x v="1"/>
    <x v="1"/>
    <x v="1"/>
    <n v="30"/>
    <x v="3"/>
    <x v="2"/>
  </r>
  <r>
    <n v="2784"/>
    <x v="1"/>
    <x v="1"/>
    <x v="11"/>
    <x v="0"/>
    <n v="38"/>
    <x v="41"/>
    <x v="2"/>
    <x v="5"/>
    <x v="1"/>
    <n v="4.5"/>
    <x v="1"/>
    <x v="2"/>
    <x v="1"/>
    <x v="1"/>
    <n v="26"/>
    <x v="2"/>
    <x v="3"/>
  </r>
  <r>
    <n v="2785"/>
    <x v="23"/>
    <x v="1"/>
    <x v="11"/>
    <x v="0"/>
    <n v="70"/>
    <x v="37"/>
    <x v="2"/>
    <x v="13"/>
    <x v="0"/>
    <n v="3.1"/>
    <x v="1"/>
    <x v="0"/>
    <x v="1"/>
    <x v="1"/>
    <n v="12"/>
    <x v="3"/>
    <x v="6"/>
  </r>
  <r>
    <n v="2786"/>
    <x v="10"/>
    <x v="1"/>
    <x v="0"/>
    <x v="0"/>
    <n v="80"/>
    <x v="7"/>
    <x v="1"/>
    <x v="14"/>
    <x v="2"/>
    <n v="2.9"/>
    <x v="1"/>
    <x v="2"/>
    <x v="1"/>
    <x v="1"/>
    <n v="13"/>
    <x v="4"/>
    <x v="5"/>
  </r>
  <r>
    <n v="2787"/>
    <x v="22"/>
    <x v="1"/>
    <x v="8"/>
    <x v="3"/>
    <n v="51"/>
    <x v="24"/>
    <x v="2"/>
    <x v="10"/>
    <x v="1"/>
    <n v="3.8"/>
    <x v="1"/>
    <x v="2"/>
    <x v="1"/>
    <x v="1"/>
    <n v="41"/>
    <x v="5"/>
    <x v="6"/>
  </r>
  <r>
    <n v="2788"/>
    <x v="24"/>
    <x v="1"/>
    <x v="23"/>
    <x v="1"/>
    <n v="79"/>
    <x v="8"/>
    <x v="3"/>
    <x v="6"/>
    <x v="1"/>
    <n v="4.0999999999999996"/>
    <x v="1"/>
    <x v="2"/>
    <x v="1"/>
    <x v="1"/>
    <n v="4"/>
    <x v="0"/>
    <x v="0"/>
  </r>
  <r>
    <n v="2789"/>
    <x v="19"/>
    <x v="1"/>
    <x v="23"/>
    <x v="1"/>
    <n v="92"/>
    <x v="3"/>
    <x v="2"/>
    <x v="8"/>
    <x v="2"/>
    <n v="3.1"/>
    <x v="1"/>
    <x v="1"/>
    <x v="1"/>
    <x v="1"/>
    <n v="2"/>
    <x v="2"/>
    <x v="2"/>
  </r>
  <r>
    <n v="2790"/>
    <x v="48"/>
    <x v="1"/>
    <x v="1"/>
    <x v="0"/>
    <n v="85"/>
    <x v="17"/>
    <x v="0"/>
    <x v="20"/>
    <x v="3"/>
    <n v="5"/>
    <x v="1"/>
    <x v="0"/>
    <x v="1"/>
    <x v="1"/>
    <n v="28"/>
    <x v="2"/>
    <x v="4"/>
  </r>
  <r>
    <n v="2791"/>
    <x v="50"/>
    <x v="1"/>
    <x v="20"/>
    <x v="0"/>
    <n v="63"/>
    <x v="1"/>
    <x v="2"/>
    <x v="13"/>
    <x v="1"/>
    <n v="4.5"/>
    <x v="1"/>
    <x v="1"/>
    <x v="1"/>
    <x v="1"/>
    <n v="24"/>
    <x v="5"/>
    <x v="2"/>
  </r>
  <r>
    <n v="2792"/>
    <x v="49"/>
    <x v="1"/>
    <x v="24"/>
    <x v="3"/>
    <n v="60"/>
    <x v="44"/>
    <x v="2"/>
    <x v="22"/>
    <x v="3"/>
    <n v="2.8"/>
    <x v="1"/>
    <x v="0"/>
    <x v="1"/>
    <x v="1"/>
    <n v="14"/>
    <x v="0"/>
    <x v="0"/>
  </r>
  <r>
    <n v="2793"/>
    <x v="22"/>
    <x v="1"/>
    <x v="6"/>
    <x v="0"/>
    <n v="44"/>
    <x v="0"/>
    <x v="0"/>
    <x v="10"/>
    <x v="0"/>
    <n v="3.2"/>
    <x v="1"/>
    <x v="0"/>
    <x v="1"/>
    <x v="1"/>
    <n v="11"/>
    <x v="2"/>
    <x v="1"/>
  </r>
  <r>
    <n v="2794"/>
    <x v="43"/>
    <x v="1"/>
    <x v="23"/>
    <x v="1"/>
    <n v="57"/>
    <x v="2"/>
    <x v="2"/>
    <x v="5"/>
    <x v="1"/>
    <n v="3.1"/>
    <x v="1"/>
    <x v="3"/>
    <x v="1"/>
    <x v="1"/>
    <n v="27"/>
    <x v="5"/>
    <x v="4"/>
  </r>
  <r>
    <n v="2795"/>
    <x v="23"/>
    <x v="1"/>
    <x v="14"/>
    <x v="2"/>
    <n v="24"/>
    <x v="14"/>
    <x v="2"/>
    <x v="9"/>
    <x v="3"/>
    <n v="3.3"/>
    <x v="1"/>
    <x v="3"/>
    <x v="1"/>
    <x v="1"/>
    <n v="7"/>
    <x v="1"/>
    <x v="0"/>
  </r>
  <r>
    <n v="2796"/>
    <x v="23"/>
    <x v="1"/>
    <x v="18"/>
    <x v="3"/>
    <n v="35"/>
    <x v="43"/>
    <x v="2"/>
    <x v="23"/>
    <x v="0"/>
    <n v="3.4"/>
    <x v="1"/>
    <x v="5"/>
    <x v="1"/>
    <x v="1"/>
    <n v="49"/>
    <x v="3"/>
    <x v="2"/>
  </r>
  <r>
    <n v="2797"/>
    <x v="0"/>
    <x v="1"/>
    <x v="14"/>
    <x v="2"/>
    <n v="73"/>
    <x v="19"/>
    <x v="2"/>
    <x v="16"/>
    <x v="0"/>
    <n v="3.8"/>
    <x v="1"/>
    <x v="5"/>
    <x v="1"/>
    <x v="1"/>
    <n v="21"/>
    <x v="1"/>
    <x v="2"/>
  </r>
  <r>
    <n v="2798"/>
    <x v="6"/>
    <x v="1"/>
    <x v="16"/>
    <x v="3"/>
    <n v="42"/>
    <x v="19"/>
    <x v="2"/>
    <x v="14"/>
    <x v="0"/>
    <n v="3.5"/>
    <x v="1"/>
    <x v="0"/>
    <x v="1"/>
    <x v="1"/>
    <n v="10"/>
    <x v="0"/>
    <x v="6"/>
  </r>
  <r>
    <n v="2799"/>
    <x v="16"/>
    <x v="1"/>
    <x v="15"/>
    <x v="0"/>
    <n v="20"/>
    <x v="3"/>
    <x v="3"/>
    <x v="16"/>
    <x v="0"/>
    <n v="4.8"/>
    <x v="1"/>
    <x v="5"/>
    <x v="1"/>
    <x v="1"/>
    <n v="37"/>
    <x v="3"/>
    <x v="1"/>
  </r>
  <r>
    <n v="2800"/>
    <x v="51"/>
    <x v="1"/>
    <x v="17"/>
    <x v="0"/>
    <n v="89"/>
    <x v="1"/>
    <x v="0"/>
    <x v="6"/>
    <x v="1"/>
    <n v="3.9"/>
    <x v="1"/>
    <x v="1"/>
    <x v="1"/>
    <x v="1"/>
    <n v="9"/>
    <x v="4"/>
    <x v="6"/>
  </r>
  <r>
    <n v="2801"/>
    <x v="27"/>
    <x v="1"/>
    <x v="5"/>
    <x v="0"/>
    <n v="76"/>
    <x v="10"/>
    <x v="0"/>
    <x v="10"/>
    <x v="3"/>
    <n v="3.4"/>
    <x v="1"/>
    <x v="1"/>
    <x v="1"/>
    <x v="1"/>
    <n v="14"/>
    <x v="1"/>
    <x v="4"/>
  </r>
  <r>
    <n v="2802"/>
    <x v="14"/>
    <x v="1"/>
    <x v="5"/>
    <x v="0"/>
    <n v="56"/>
    <x v="35"/>
    <x v="2"/>
    <x v="21"/>
    <x v="0"/>
    <n v="2.6"/>
    <x v="1"/>
    <x v="0"/>
    <x v="1"/>
    <x v="1"/>
    <n v="30"/>
    <x v="3"/>
    <x v="2"/>
  </r>
  <r>
    <n v="2803"/>
    <x v="40"/>
    <x v="1"/>
    <x v="7"/>
    <x v="2"/>
    <n v="100"/>
    <x v="11"/>
    <x v="0"/>
    <x v="16"/>
    <x v="3"/>
    <n v="3.1"/>
    <x v="1"/>
    <x v="5"/>
    <x v="1"/>
    <x v="1"/>
    <n v="42"/>
    <x v="2"/>
    <x v="0"/>
  </r>
  <r>
    <n v="2804"/>
    <x v="5"/>
    <x v="1"/>
    <x v="17"/>
    <x v="0"/>
    <n v="44"/>
    <x v="37"/>
    <x v="2"/>
    <x v="10"/>
    <x v="0"/>
    <n v="3.3"/>
    <x v="1"/>
    <x v="1"/>
    <x v="1"/>
    <x v="1"/>
    <n v="31"/>
    <x v="4"/>
    <x v="5"/>
  </r>
  <r>
    <n v="2805"/>
    <x v="13"/>
    <x v="1"/>
    <x v="15"/>
    <x v="0"/>
    <n v="76"/>
    <x v="36"/>
    <x v="2"/>
    <x v="17"/>
    <x v="1"/>
    <n v="2.8"/>
    <x v="1"/>
    <x v="3"/>
    <x v="1"/>
    <x v="1"/>
    <n v="48"/>
    <x v="4"/>
    <x v="6"/>
  </r>
  <r>
    <n v="2806"/>
    <x v="20"/>
    <x v="1"/>
    <x v="12"/>
    <x v="3"/>
    <n v="97"/>
    <x v="22"/>
    <x v="1"/>
    <x v="13"/>
    <x v="3"/>
    <n v="4.3"/>
    <x v="1"/>
    <x v="3"/>
    <x v="1"/>
    <x v="1"/>
    <n v="48"/>
    <x v="1"/>
    <x v="3"/>
  </r>
  <r>
    <n v="2807"/>
    <x v="4"/>
    <x v="1"/>
    <x v="0"/>
    <x v="0"/>
    <n v="39"/>
    <x v="36"/>
    <x v="0"/>
    <x v="7"/>
    <x v="1"/>
    <n v="2.7"/>
    <x v="1"/>
    <x v="3"/>
    <x v="1"/>
    <x v="1"/>
    <n v="50"/>
    <x v="2"/>
    <x v="2"/>
  </r>
  <r>
    <n v="2808"/>
    <x v="19"/>
    <x v="1"/>
    <x v="15"/>
    <x v="0"/>
    <n v="100"/>
    <x v="33"/>
    <x v="2"/>
    <x v="4"/>
    <x v="1"/>
    <n v="4.4000000000000004"/>
    <x v="1"/>
    <x v="4"/>
    <x v="1"/>
    <x v="1"/>
    <n v="10"/>
    <x v="5"/>
    <x v="0"/>
  </r>
  <r>
    <n v="2809"/>
    <x v="34"/>
    <x v="1"/>
    <x v="11"/>
    <x v="0"/>
    <n v="62"/>
    <x v="30"/>
    <x v="2"/>
    <x v="19"/>
    <x v="1"/>
    <n v="3.9"/>
    <x v="1"/>
    <x v="1"/>
    <x v="1"/>
    <x v="1"/>
    <n v="45"/>
    <x v="3"/>
    <x v="6"/>
  </r>
  <r>
    <n v="2810"/>
    <x v="17"/>
    <x v="1"/>
    <x v="6"/>
    <x v="0"/>
    <n v="98"/>
    <x v="10"/>
    <x v="3"/>
    <x v="11"/>
    <x v="2"/>
    <n v="3"/>
    <x v="1"/>
    <x v="3"/>
    <x v="1"/>
    <x v="1"/>
    <n v="27"/>
    <x v="5"/>
    <x v="3"/>
  </r>
  <r>
    <n v="2811"/>
    <x v="7"/>
    <x v="1"/>
    <x v="2"/>
    <x v="0"/>
    <n v="31"/>
    <x v="28"/>
    <x v="2"/>
    <x v="7"/>
    <x v="2"/>
    <n v="4"/>
    <x v="1"/>
    <x v="3"/>
    <x v="1"/>
    <x v="1"/>
    <n v="10"/>
    <x v="5"/>
    <x v="0"/>
  </r>
  <r>
    <n v="2812"/>
    <x v="28"/>
    <x v="1"/>
    <x v="14"/>
    <x v="2"/>
    <n v="89"/>
    <x v="31"/>
    <x v="2"/>
    <x v="24"/>
    <x v="3"/>
    <n v="3.7"/>
    <x v="1"/>
    <x v="5"/>
    <x v="1"/>
    <x v="1"/>
    <n v="19"/>
    <x v="2"/>
    <x v="3"/>
  </r>
  <r>
    <n v="2813"/>
    <x v="17"/>
    <x v="1"/>
    <x v="15"/>
    <x v="0"/>
    <n v="91"/>
    <x v="25"/>
    <x v="3"/>
    <x v="23"/>
    <x v="3"/>
    <n v="3.8"/>
    <x v="1"/>
    <x v="5"/>
    <x v="1"/>
    <x v="1"/>
    <n v="1"/>
    <x v="2"/>
    <x v="6"/>
  </r>
  <r>
    <n v="2814"/>
    <x v="4"/>
    <x v="1"/>
    <x v="5"/>
    <x v="0"/>
    <n v="50"/>
    <x v="34"/>
    <x v="1"/>
    <x v="1"/>
    <x v="2"/>
    <n v="3.3"/>
    <x v="1"/>
    <x v="4"/>
    <x v="1"/>
    <x v="1"/>
    <n v="39"/>
    <x v="5"/>
    <x v="3"/>
  </r>
  <r>
    <n v="2815"/>
    <x v="18"/>
    <x v="1"/>
    <x v="17"/>
    <x v="0"/>
    <n v="32"/>
    <x v="46"/>
    <x v="0"/>
    <x v="9"/>
    <x v="0"/>
    <n v="3.6"/>
    <x v="1"/>
    <x v="3"/>
    <x v="1"/>
    <x v="1"/>
    <n v="14"/>
    <x v="4"/>
    <x v="5"/>
  </r>
  <r>
    <n v="2816"/>
    <x v="23"/>
    <x v="1"/>
    <x v="0"/>
    <x v="0"/>
    <n v="67"/>
    <x v="37"/>
    <x v="0"/>
    <x v="13"/>
    <x v="3"/>
    <n v="3.9"/>
    <x v="1"/>
    <x v="1"/>
    <x v="1"/>
    <x v="1"/>
    <n v="40"/>
    <x v="0"/>
    <x v="6"/>
  </r>
  <r>
    <n v="2817"/>
    <x v="49"/>
    <x v="1"/>
    <x v="11"/>
    <x v="0"/>
    <n v="28"/>
    <x v="33"/>
    <x v="2"/>
    <x v="13"/>
    <x v="1"/>
    <n v="3.5"/>
    <x v="1"/>
    <x v="1"/>
    <x v="1"/>
    <x v="1"/>
    <n v="45"/>
    <x v="0"/>
    <x v="1"/>
  </r>
  <r>
    <n v="2818"/>
    <x v="15"/>
    <x v="1"/>
    <x v="21"/>
    <x v="3"/>
    <n v="65"/>
    <x v="36"/>
    <x v="3"/>
    <x v="22"/>
    <x v="0"/>
    <n v="3.4"/>
    <x v="1"/>
    <x v="3"/>
    <x v="1"/>
    <x v="1"/>
    <n v="6"/>
    <x v="0"/>
    <x v="1"/>
  </r>
  <r>
    <n v="2819"/>
    <x v="5"/>
    <x v="1"/>
    <x v="6"/>
    <x v="0"/>
    <n v="73"/>
    <x v="18"/>
    <x v="2"/>
    <x v="2"/>
    <x v="3"/>
    <n v="4.7"/>
    <x v="1"/>
    <x v="2"/>
    <x v="1"/>
    <x v="1"/>
    <n v="12"/>
    <x v="5"/>
    <x v="2"/>
  </r>
  <r>
    <n v="2820"/>
    <x v="29"/>
    <x v="1"/>
    <x v="5"/>
    <x v="0"/>
    <n v="27"/>
    <x v="42"/>
    <x v="0"/>
    <x v="12"/>
    <x v="1"/>
    <n v="3"/>
    <x v="1"/>
    <x v="1"/>
    <x v="1"/>
    <x v="1"/>
    <n v="19"/>
    <x v="1"/>
    <x v="5"/>
  </r>
  <r>
    <n v="2821"/>
    <x v="8"/>
    <x v="1"/>
    <x v="21"/>
    <x v="3"/>
    <n v="89"/>
    <x v="34"/>
    <x v="0"/>
    <x v="22"/>
    <x v="2"/>
    <n v="3.9"/>
    <x v="1"/>
    <x v="1"/>
    <x v="1"/>
    <x v="1"/>
    <n v="5"/>
    <x v="1"/>
    <x v="4"/>
  </r>
  <r>
    <n v="2822"/>
    <x v="25"/>
    <x v="1"/>
    <x v="9"/>
    <x v="1"/>
    <n v="72"/>
    <x v="42"/>
    <x v="0"/>
    <x v="8"/>
    <x v="2"/>
    <n v="4.5"/>
    <x v="1"/>
    <x v="3"/>
    <x v="1"/>
    <x v="1"/>
    <n v="37"/>
    <x v="0"/>
    <x v="5"/>
  </r>
  <r>
    <n v="2823"/>
    <x v="12"/>
    <x v="1"/>
    <x v="11"/>
    <x v="0"/>
    <n v="37"/>
    <x v="32"/>
    <x v="1"/>
    <x v="18"/>
    <x v="3"/>
    <n v="4.0999999999999996"/>
    <x v="1"/>
    <x v="3"/>
    <x v="1"/>
    <x v="1"/>
    <n v="33"/>
    <x v="3"/>
    <x v="3"/>
  </r>
  <r>
    <n v="2824"/>
    <x v="8"/>
    <x v="1"/>
    <x v="10"/>
    <x v="0"/>
    <n v="63"/>
    <x v="40"/>
    <x v="2"/>
    <x v="8"/>
    <x v="2"/>
    <n v="4.5"/>
    <x v="1"/>
    <x v="3"/>
    <x v="1"/>
    <x v="1"/>
    <n v="47"/>
    <x v="5"/>
    <x v="4"/>
  </r>
  <r>
    <n v="2825"/>
    <x v="31"/>
    <x v="1"/>
    <x v="19"/>
    <x v="3"/>
    <n v="90"/>
    <x v="40"/>
    <x v="2"/>
    <x v="7"/>
    <x v="3"/>
    <n v="4"/>
    <x v="1"/>
    <x v="1"/>
    <x v="1"/>
    <x v="1"/>
    <n v="49"/>
    <x v="5"/>
    <x v="3"/>
  </r>
  <r>
    <n v="2826"/>
    <x v="28"/>
    <x v="1"/>
    <x v="8"/>
    <x v="3"/>
    <n v="62"/>
    <x v="17"/>
    <x v="2"/>
    <x v="22"/>
    <x v="0"/>
    <n v="4.3"/>
    <x v="1"/>
    <x v="4"/>
    <x v="1"/>
    <x v="1"/>
    <n v="28"/>
    <x v="4"/>
    <x v="2"/>
  </r>
  <r>
    <n v="2827"/>
    <x v="45"/>
    <x v="1"/>
    <x v="8"/>
    <x v="3"/>
    <n v="43"/>
    <x v="20"/>
    <x v="0"/>
    <x v="18"/>
    <x v="3"/>
    <n v="3.6"/>
    <x v="1"/>
    <x v="0"/>
    <x v="1"/>
    <x v="1"/>
    <n v="23"/>
    <x v="0"/>
    <x v="2"/>
  </r>
  <r>
    <n v="2828"/>
    <x v="30"/>
    <x v="1"/>
    <x v="0"/>
    <x v="0"/>
    <n v="96"/>
    <x v="48"/>
    <x v="2"/>
    <x v="23"/>
    <x v="3"/>
    <n v="3.1"/>
    <x v="1"/>
    <x v="2"/>
    <x v="1"/>
    <x v="1"/>
    <n v="11"/>
    <x v="4"/>
    <x v="4"/>
  </r>
  <r>
    <n v="2829"/>
    <x v="15"/>
    <x v="1"/>
    <x v="18"/>
    <x v="3"/>
    <n v="83"/>
    <x v="30"/>
    <x v="0"/>
    <x v="12"/>
    <x v="3"/>
    <n v="2.6"/>
    <x v="1"/>
    <x v="3"/>
    <x v="1"/>
    <x v="1"/>
    <n v="33"/>
    <x v="3"/>
    <x v="3"/>
  </r>
  <r>
    <n v="2830"/>
    <x v="19"/>
    <x v="1"/>
    <x v="16"/>
    <x v="3"/>
    <n v="67"/>
    <x v="28"/>
    <x v="3"/>
    <x v="11"/>
    <x v="3"/>
    <n v="3.4"/>
    <x v="1"/>
    <x v="2"/>
    <x v="1"/>
    <x v="1"/>
    <n v="47"/>
    <x v="1"/>
    <x v="1"/>
  </r>
  <r>
    <n v="2831"/>
    <x v="6"/>
    <x v="1"/>
    <x v="11"/>
    <x v="0"/>
    <n v="90"/>
    <x v="4"/>
    <x v="0"/>
    <x v="17"/>
    <x v="1"/>
    <n v="2.9"/>
    <x v="1"/>
    <x v="5"/>
    <x v="1"/>
    <x v="1"/>
    <n v="13"/>
    <x v="0"/>
    <x v="6"/>
  </r>
  <r>
    <n v="2832"/>
    <x v="50"/>
    <x v="1"/>
    <x v="15"/>
    <x v="0"/>
    <n v="53"/>
    <x v="41"/>
    <x v="0"/>
    <x v="6"/>
    <x v="0"/>
    <n v="5"/>
    <x v="1"/>
    <x v="0"/>
    <x v="1"/>
    <x v="1"/>
    <n v="4"/>
    <x v="2"/>
    <x v="1"/>
  </r>
  <r>
    <n v="2833"/>
    <x v="26"/>
    <x v="1"/>
    <x v="18"/>
    <x v="3"/>
    <n v="37"/>
    <x v="33"/>
    <x v="2"/>
    <x v="23"/>
    <x v="2"/>
    <n v="4.5999999999999996"/>
    <x v="1"/>
    <x v="3"/>
    <x v="1"/>
    <x v="1"/>
    <n v="40"/>
    <x v="3"/>
    <x v="3"/>
  </r>
  <r>
    <n v="2834"/>
    <x v="49"/>
    <x v="1"/>
    <x v="2"/>
    <x v="0"/>
    <n v="56"/>
    <x v="10"/>
    <x v="2"/>
    <x v="11"/>
    <x v="3"/>
    <n v="3.3"/>
    <x v="1"/>
    <x v="1"/>
    <x v="1"/>
    <x v="1"/>
    <n v="19"/>
    <x v="1"/>
    <x v="5"/>
  </r>
  <r>
    <n v="2835"/>
    <x v="31"/>
    <x v="1"/>
    <x v="14"/>
    <x v="2"/>
    <n v="43"/>
    <x v="21"/>
    <x v="2"/>
    <x v="21"/>
    <x v="3"/>
    <n v="2.9"/>
    <x v="1"/>
    <x v="4"/>
    <x v="1"/>
    <x v="1"/>
    <n v="17"/>
    <x v="2"/>
    <x v="1"/>
  </r>
  <r>
    <n v="2836"/>
    <x v="23"/>
    <x v="1"/>
    <x v="17"/>
    <x v="0"/>
    <n v="84"/>
    <x v="34"/>
    <x v="1"/>
    <x v="6"/>
    <x v="0"/>
    <n v="4.9000000000000004"/>
    <x v="1"/>
    <x v="1"/>
    <x v="1"/>
    <x v="1"/>
    <n v="7"/>
    <x v="0"/>
    <x v="2"/>
  </r>
  <r>
    <n v="2837"/>
    <x v="47"/>
    <x v="1"/>
    <x v="13"/>
    <x v="0"/>
    <n v="50"/>
    <x v="5"/>
    <x v="2"/>
    <x v="4"/>
    <x v="0"/>
    <n v="5"/>
    <x v="1"/>
    <x v="4"/>
    <x v="1"/>
    <x v="1"/>
    <n v="21"/>
    <x v="1"/>
    <x v="4"/>
  </r>
  <r>
    <n v="2838"/>
    <x v="13"/>
    <x v="1"/>
    <x v="9"/>
    <x v="1"/>
    <n v="88"/>
    <x v="15"/>
    <x v="2"/>
    <x v="18"/>
    <x v="2"/>
    <n v="4.5"/>
    <x v="1"/>
    <x v="0"/>
    <x v="1"/>
    <x v="1"/>
    <n v="44"/>
    <x v="3"/>
    <x v="1"/>
  </r>
  <r>
    <n v="2839"/>
    <x v="47"/>
    <x v="1"/>
    <x v="14"/>
    <x v="2"/>
    <n v="50"/>
    <x v="1"/>
    <x v="2"/>
    <x v="24"/>
    <x v="3"/>
    <n v="3.7"/>
    <x v="1"/>
    <x v="1"/>
    <x v="1"/>
    <x v="1"/>
    <n v="2"/>
    <x v="4"/>
    <x v="1"/>
  </r>
  <r>
    <n v="2840"/>
    <x v="27"/>
    <x v="1"/>
    <x v="18"/>
    <x v="3"/>
    <n v="80"/>
    <x v="45"/>
    <x v="0"/>
    <x v="11"/>
    <x v="2"/>
    <n v="2.8"/>
    <x v="1"/>
    <x v="5"/>
    <x v="1"/>
    <x v="1"/>
    <n v="30"/>
    <x v="4"/>
    <x v="5"/>
  </r>
  <r>
    <n v="2841"/>
    <x v="37"/>
    <x v="1"/>
    <x v="17"/>
    <x v="0"/>
    <n v="47"/>
    <x v="8"/>
    <x v="0"/>
    <x v="6"/>
    <x v="1"/>
    <n v="3.5"/>
    <x v="1"/>
    <x v="5"/>
    <x v="1"/>
    <x v="1"/>
    <n v="41"/>
    <x v="1"/>
    <x v="2"/>
  </r>
  <r>
    <n v="2842"/>
    <x v="1"/>
    <x v="1"/>
    <x v="10"/>
    <x v="0"/>
    <n v="33"/>
    <x v="31"/>
    <x v="3"/>
    <x v="23"/>
    <x v="0"/>
    <n v="3"/>
    <x v="1"/>
    <x v="4"/>
    <x v="1"/>
    <x v="1"/>
    <n v="31"/>
    <x v="1"/>
    <x v="1"/>
  </r>
  <r>
    <n v="2843"/>
    <x v="48"/>
    <x v="1"/>
    <x v="7"/>
    <x v="2"/>
    <n v="100"/>
    <x v="28"/>
    <x v="0"/>
    <x v="14"/>
    <x v="3"/>
    <n v="4.3"/>
    <x v="1"/>
    <x v="3"/>
    <x v="1"/>
    <x v="1"/>
    <n v="48"/>
    <x v="5"/>
    <x v="3"/>
  </r>
  <r>
    <n v="2844"/>
    <x v="47"/>
    <x v="1"/>
    <x v="1"/>
    <x v="0"/>
    <n v="26"/>
    <x v="31"/>
    <x v="2"/>
    <x v="3"/>
    <x v="2"/>
    <n v="3.6"/>
    <x v="1"/>
    <x v="5"/>
    <x v="1"/>
    <x v="1"/>
    <n v="41"/>
    <x v="0"/>
    <x v="1"/>
  </r>
  <r>
    <n v="2845"/>
    <x v="45"/>
    <x v="1"/>
    <x v="19"/>
    <x v="3"/>
    <n v="79"/>
    <x v="35"/>
    <x v="2"/>
    <x v="21"/>
    <x v="2"/>
    <n v="4.4000000000000004"/>
    <x v="1"/>
    <x v="3"/>
    <x v="1"/>
    <x v="1"/>
    <n v="42"/>
    <x v="0"/>
    <x v="2"/>
  </r>
  <r>
    <n v="2846"/>
    <x v="8"/>
    <x v="1"/>
    <x v="21"/>
    <x v="3"/>
    <n v="77"/>
    <x v="45"/>
    <x v="0"/>
    <x v="12"/>
    <x v="2"/>
    <n v="4.0999999999999996"/>
    <x v="1"/>
    <x v="0"/>
    <x v="1"/>
    <x v="1"/>
    <n v="39"/>
    <x v="5"/>
    <x v="6"/>
  </r>
  <r>
    <n v="2847"/>
    <x v="2"/>
    <x v="1"/>
    <x v="20"/>
    <x v="0"/>
    <n v="36"/>
    <x v="19"/>
    <x v="3"/>
    <x v="13"/>
    <x v="3"/>
    <n v="2.8"/>
    <x v="1"/>
    <x v="2"/>
    <x v="1"/>
    <x v="1"/>
    <n v="15"/>
    <x v="3"/>
    <x v="4"/>
  </r>
  <r>
    <n v="2848"/>
    <x v="33"/>
    <x v="1"/>
    <x v="16"/>
    <x v="3"/>
    <n v="21"/>
    <x v="39"/>
    <x v="0"/>
    <x v="4"/>
    <x v="0"/>
    <n v="2.8"/>
    <x v="1"/>
    <x v="1"/>
    <x v="1"/>
    <x v="1"/>
    <n v="3"/>
    <x v="3"/>
    <x v="6"/>
  </r>
  <r>
    <n v="2849"/>
    <x v="23"/>
    <x v="1"/>
    <x v="23"/>
    <x v="1"/>
    <n v="72"/>
    <x v="48"/>
    <x v="0"/>
    <x v="0"/>
    <x v="3"/>
    <n v="4.9000000000000004"/>
    <x v="1"/>
    <x v="5"/>
    <x v="1"/>
    <x v="1"/>
    <n v="28"/>
    <x v="4"/>
    <x v="3"/>
  </r>
  <r>
    <n v="2850"/>
    <x v="19"/>
    <x v="1"/>
    <x v="7"/>
    <x v="2"/>
    <n v="25"/>
    <x v="13"/>
    <x v="2"/>
    <x v="9"/>
    <x v="1"/>
    <n v="4.0999999999999996"/>
    <x v="1"/>
    <x v="0"/>
    <x v="1"/>
    <x v="1"/>
    <n v="27"/>
    <x v="3"/>
    <x v="4"/>
  </r>
  <r>
    <n v="2851"/>
    <x v="9"/>
    <x v="1"/>
    <x v="1"/>
    <x v="0"/>
    <n v="79"/>
    <x v="43"/>
    <x v="2"/>
    <x v="5"/>
    <x v="1"/>
    <n v="3"/>
    <x v="1"/>
    <x v="5"/>
    <x v="1"/>
    <x v="1"/>
    <n v="36"/>
    <x v="5"/>
    <x v="2"/>
  </r>
  <r>
    <n v="2852"/>
    <x v="44"/>
    <x v="1"/>
    <x v="0"/>
    <x v="0"/>
    <n v="73"/>
    <x v="22"/>
    <x v="0"/>
    <x v="11"/>
    <x v="2"/>
    <n v="3"/>
    <x v="1"/>
    <x v="5"/>
    <x v="1"/>
    <x v="1"/>
    <n v="42"/>
    <x v="5"/>
    <x v="5"/>
  </r>
  <r>
    <n v="2853"/>
    <x v="37"/>
    <x v="1"/>
    <x v="22"/>
    <x v="3"/>
    <n v="71"/>
    <x v="14"/>
    <x v="2"/>
    <x v="23"/>
    <x v="1"/>
    <n v="3"/>
    <x v="1"/>
    <x v="5"/>
    <x v="1"/>
    <x v="1"/>
    <n v="30"/>
    <x v="0"/>
    <x v="1"/>
  </r>
  <r>
    <n v="2854"/>
    <x v="43"/>
    <x v="1"/>
    <x v="19"/>
    <x v="3"/>
    <n v="48"/>
    <x v="38"/>
    <x v="2"/>
    <x v="23"/>
    <x v="0"/>
    <n v="3.2"/>
    <x v="1"/>
    <x v="2"/>
    <x v="1"/>
    <x v="1"/>
    <n v="9"/>
    <x v="3"/>
    <x v="1"/>
  </r>
  <r>
    <n v="2855"/>
    <x v="24"/>
    <x v="1"/>
    <x v="3"/>
    <x v="1"/>
    <n v="28"/>
    <x v="12"/>
    <x v="2"/>
    <x v="19"/>
    <x v="3"/>
    <n v="2.7"/>
    <x v="1"/>
    <x v="5"/>
    <x v="1"/>
    <x v="1"/>
    <n v="25"/>
    <x v="0"/>
    <x v="5"/>
  </r>
  <r>
    <n v="2856"/>
    <x v="26"/>
    <x v="1"/>
    <x v="23"/>
    <x v="1"/>
    <n v="95"/>
    <x v="16"/>
    <x v="1"/>
    <x v="1"/>
    <x v="0"/>
    <n v="3.8"/>
    <x v="1"/>
    <x v="4"/>
    <x v="1"/>
    <x v="1"/>
    <n v="33"/>
    <x v="3"/>
    <x v="3"/>
  </r>
  <r>
    <n v="2857"/>
    <x v="13"/>
    <x v="1"/>
    <x v="14"/>
    <x v="2"/>
    <n v="48"/>
    <x v="44"/>
    <x v="2"/>
    <x v="21"/>
    <x v="0"/>
    <n v="3.5"/>
    <x v="1"/>
    <x v="4"/>
    <x v="1"/>
    <x v="1"/>
    <n v="31"/>
    <x v="2"/>
    <x v="5"/>
  </r>
  <r>
    <n v="2858"/>
    <x v="42"/>
    <x v="1"/>
    <x v="10"/>
    <x v="0"/>
    <n v="93"/>
    <x v="40"/>
    <x v="1"/>
    <x v="1"/>
    <x v="1"/>
    <n v="3.8"/>
    <x v="1"/>
    <x v="2"/>
    <x v="1"/>
    <x v="1"/>
    <n v="35"/>
    <x v="5"/>
    <x v="5"/>
  </r>
  <r>
    <n v="2859"/>
    <x v="50"/>
    <x v="1"/>
    <x v="2"/>
    <x v="0"/>
    <n v="87"/>
    <x v="33"/>
    <x v="0"/>
    <x v="11"/>
    <x v="2"/>
    <n v="3.8"/>
    <x v="1"/>
    <x v="4"/>
    <x v="1"/>
    <x v="1"/>
    <n v="46"/>
    <x v="4"/>
    <x v="5"/>
  </r>
  <r>
    <n v="2860"/>
    <x v="18"/>
    <x v="1"/>
    <x v="6"/>
    <x v="0"/>
    <n v="32"/>
    <x v="40"/>
    <x v="0"/>
    <x v="22"/>
    <x v="3"/>
    <n v="3.4"/>
    <x v="1"/>
    <x v="0"/>
    <x v="1"/>
    <x v="1"/>
    <n v="29"/>
    <x v="4"/>
    <x v="2"/>
  </r>
  <r>
    <n v="2861"/>
    <x v="48"/>
    <x v="1"/>
    <x v="5"/>
    <x v="0"/>
    <n v="38"/>
    <x v="3"/>
    <x v="2"/>
    <x v="9"/>
    <x v="1"/>
    <n v="2.9"/>
    <x v="1"/>
    <x v="2"/>
    <x v="1"/>
    <x v="1"/>
    <n v="49"/>
    <x v="4"/>
    <x v="1"/>
  </r>
  <r>
    <n v="2862"/>
    <x v="17"/>
    <x v="1"/>
    <x v="7"/>
    <x v="2"/>
    <n v="54"/>
    <x v="33"/>
    <x v="2"/>
    <x v="11"/>
    <x v="3"/>
    <n v="3.4"/>
    <x v="1"/>
    <x v="1"/>
    <x v="1"/>
    <x v="1"/>
    <n v="27"/>
    <x v="2"/>
    <x v="5"/>
  </r>
  <r>
    <n v="2863"/>
    <x v="33"/>
    <x v="1"/>
    <x v="7"/>
    <x v="2"/>
    <n v="75"/>
    <x v="11"/>
    <x v="1"/>
    <x v="10"/>
    <x v="2"/>
    <n v="4.7"/>
    <x v="1"/>
    <x v="5"/>
    <x v="1"/>
    <x v="1"/>
    <n v="5"/>
    <x v="4"/>
    <x v="6"/>
  </r>
  <r>
    <n v="2864"/>
    <x v="43"/>
    <x v="1"/>
    <x v="17"/>
    <x v="0"/>
    <n v="56"/>
    <x v="39"/>
    <x v="2"/>
    <x v="22"/>
    <x v="3"/>
    <n v="3.9"/>
    <x v="1"/>
    <x v="4"/>
    <x v="1"/>
    <x v="1"/>
    <n v="18"/>
    <x v="0"/>
    <x v="5"/>
  </r>
  <r>
    <n v="2865"/>
    <x v="44"/>
    <x v="1"/>
    <x v="1"/>
    <x v="0"/>
    <n v="43"/>
    <x v="26"/>
    <x v="1"/>
    <x v="1"/>
    <x v="3"/>
    <n v="3.6"/>
    <x v="1"/>
    <x v="5"/>
    <x v="1"/>
    <x v="1"/>
    <n v="31"/>
    <x v="0"/>
    <x v="1"/>
  </r>
  <r>
    <n v="2866"/>
    <x v="48"/>
    <x v="1"/>
    <x v="11"/>
    <x v="0"/>
    <n v="97"/>
    <x v="18"/>
    <x v="2"/>
    <x v="5"/>
    <x v="3"/>
    <n v="3.7"/>
    <x v="1"/>
    <x v="1"/>
    <x v="1"/>
    <x v="1"/>
    <n v="27"/>
    <x v="1"/>
    <x v="0"/>
  </r>
  <r>
    <n v="2867"/>
    <x v="22"/>
    <x v="1"/>
    <x v="0"/>
    <x v="0"/>
    <n v="75"/>
    <x v="39"/>
    <x v="1"/>
    <x v="10"/>
    <x v="2"/>
    <n v="3.1"/>
    <x v="1"/>
    <x v="1"/>
    <x v="1"/>
    <x v="1"/>
    <n v="19"/>
    <x v="1"/>
    <x v="2"/>
  </r>
  <r>
    <n v="2868"/>
    <x v="3"/>
    <x v="1"/>
    <x v="4"/>
    <x v="1"/>
    <n v="55"/>
    <x v="24"/>
    <x v="0"/>
    <x v="3"/>
    <x v="2"/>
    <n v="4.9000000000000004"/>
    <x v="1"/>
    <x v="2"/>
    <x v="1"/>
    <x v="1"/>
    <n v="33"/>
    <x v="1"/>
    <x v="0"/>
  </r>
  <r>
    <n v="2869"/>
    <x v="4"/>
    <x v="1"/>
    <x v="21"/>
    <x v="3"/>
    <n v="49"/>
    <x v="24"/>
    <x v="2"/>
    <x v="13"/>
    <x v="0"/>
    <n v="2.6"/>
    <x v="1"/>
    <x v="2"/>
    <x v="1"/>
    <x v="1"/>
    <n v="42"/>
    <x v="3"/>
    <x v="6"/>
  </r>
  <r>
    <n v="2870"/>
    <x v="9"/>
    <x v="1"/>
    <x v="20"/>
    <x v="0"/>
    <n v="58"/>
    <x v="42"/>
    <x v="2"/>
    <x v="3"/>
    <x v="2"/>
    <n v="4.2"/>
    <x v="1"/>
    <x v="3"/>
    <x v="1"/>
    <x v="1"/>
    <n v="16"/>
    <x v="4"/>
    <x v="1"/>
  </r>
  <r>
    <n v="2871"/>
    <x v="36"/>
    <x v="1"/>
    <x v="16"/>
    <x v="3"/>
    <n v="34"/>
    <x v="25"/>
    <x v="2"/>
    <x v="24"/>
    <x v="0"/>
    <n v="4.8"/>
    <x v="1"/>
    <x v="1"/>
    <x v="1"/>
    <x v="1"/>
    <n v="49"/>
    <x v="5"/>
    <x v="6"/>
  </r>
  <r>
    <n v="2872"/>
    <x v="5"/>
    <x v="1"/>
    <x v="6"/>
    <x v="0"/>
    <n v="43"/>
    <x v="37"/>
    <x v="1"/>
    <x v="13"/>
    <x v="2"/>
    <n v="2.7"/>
    <x v="1"/>
    <x v="4"/>
    <x v="1"/>
    <x v="1"/>
    <n v="40"/>
    <x v="0"/>
    <x v="4"/>
  </r>
  <r>
    <n v="2873"/>
    <x v="6"/>
    <x v="1"/>
    <x v="16"/>
    <x v="3"/>
    <n v="48"/>
    <x v="39"/>
    <x v="0"/>
    <x v="8"/>
    <x v="3"/>
    <n v="2.6"/>
    <x v="1"/>
    <x v="2"/>
    <x v="1"/>
    <x v="1"/>
    <n v="5"/>
    <x v="1"/>
    <x v="2"/>
  </r>
  <r>
    <n v="2874"/>
    <x v="42"/>
    <x v="1"/>
    <x v="1"/>
    <x v="0"/>
    <n v="40"/>
    <x v="6"/>
    <x v="2"/>
    <x v="11"/>
    <x v="1"/>
    <n v="2.6"/>
    <x v="1"/>
    <x v="1"/>
    <x v="1"/>
    <x v="1"/>
    <n v="8"/>
    <x v="4"/>
    <x v="5"/>
  </r>
  <r>
    <n v="2875"/>
    <x v="24"/>
    <x v="1"/>
    <x v="5"/>
    <x v="0"/>
    <n v="29"/>
    <x v="24"/>
    <x v="0"/>
    <x v="5"/>
    <x v="2"/>
    <n v="3.1"/>
    <x v="1"/>
    <x v="3"/>
    <x v="1"/>
    <x v="1"/>
    <n v="2"/>
    <x v="5"/>
    <x v="2"/>
  </r>
  <r>
    <n v="2876"/>
    <x v="41"/>
    <x v="1"/>
    <x v="13"/>
    <x v="0"/>
    <n v="81"/>
    <x v="0"/>
    <x v="2"/>
    <x v="6"/>
    <x v="3"/>
    <n v="2.6"/>
    <x v="1"/>
    <x v="1"/>
    <x v="1"/>
    <x v="1"/>
    <n v="14"/>
    <x v="5"/>
    <x v="1"/>
  </r>
  <r>
    <n v="2877"/>
    <x v="13"/>
    <x v="1"/>
    <x v="15"/>
    <x v="0"/>
    <n v="84"/>
    <x v="35"/>
    <x v="2"/>
    <x v="4"/>
    <x v="1"/>
    <n v="3.4"/>
    <x v="1"/>
    <x v="4"/>
    <x v="1"/>
    <x v="1"/>
    <n v="5"/>
    <x v="4"/>
    <x v="0"/>
  </r>
  <r>
    <n v="2878"/>
    <x v="45"/>
    <x v="1"/>
    <x v="20"/>
    <x v="0"/>
    <n v="46"/>
    <x v="32"/>
    <x v="2"/>
    <x v="5"/>
    <x v="2"/>
    <n v="3.6"/>
    <x v="1"/>
    <x v="3"/>
    <x v="1"/>
    <x v="1"/>
    <n v="34"/>
    <x v="0"/>
    <x v="5"/>
  </r>
  <r>
    <n v="2879"/>
    <x v="6"/>
    <x v="1"/>
    <x v="10"/>
    <x v="0"/>
    <n v="86"/>
    <x v="18"/>
    <x v="0"/>
    <x v="2"/>
    <x v="2"/>
    <n v="4.3"/>
    <x v="1"/>
    <x v="2"/>
    <x v="1"/>
    <x v="1"/>
    <n v="13"/>
    <x v="4"/>
    <x v="2"/>
  </r>
  <r>
    <n v="2880"/>
    <x v="46"/>
    <x v="1"/>
    <x v="0"/>
    <x v="0"/>
    <n v="57"/>
    <x v="25"/>
    <x v="3"/>
    <x v="2"/>
    <x v="0"/>
    <n v="4.9000000000000004"/>
    <x v="1"/>
    <x v="1"/>
    <x v="1"/>
    <x v="1"/>
    <n v="31"/>
    <x v="0"/>
    <x v="2"/>
  </r>
  <r>
    <n v="2881"/>
    <x v="1"/>
    <x v="1"/>
    <x v="11"/>
    <x v="0"/>
    <n v="61"/>
    <x v="20"/>
    <x v="0"/>
    <x v="19"/>
    <x v="0"/>
    <n v="4.8"/>
    <x v="1"/>
    <x v="5"/>
    <x v="1"/>
    <x v="1"/>
    <n v="43"/>
    <x v="3"/>
    <x v="3"/>
  </r>
  <r>
    <n v="2882"/>
    <x v="21"/>
    <x v="1"/>
    <x v="21"/>
    <x v="3"/>
    <n v="90"/>
    <x v="21"/>
    <x v="2"/>
    <x v="17"/>
    <x v="0"/>
    <n v="4.2"/>
    <x v="1"/>
    <x v="1"/>
    <x v="1"/>
    <x v="1"/>
    <n v="6"/>
    <x v="4"/>
    <x v="2"/>
  </r>
  <r>
    <n v="2883"/>
    <x v="35"/>
    <x v="1"/>
    <x v="0"/>
    <x v="0"/>
    <n v="51"/>
    <x v="19"/>
    <x v="0"/>
    <x v="9"/>
    <x v="0"/>
    <n v="2.6"/>
    <x v="1"/>
    <x v="5"/>
    <x v="1"/>
    <x v="1"/>
    <n v="23"/>
    <x v="2"/>
    <x v="4"/>
  </r>
  <r>
    <n v="2884"/>
    <x v="40"/>
    <x v="1"/>
    <x v="20"/>
    <x v="0"/>
    <n v="48"/>
    <x v="3"/>
    <x v="3"/>
    <x v="5"/>
    <x v="1"/>
    <n v="3.2"/>
    <x v="1"/>
    <x v="3"/>
    <x v="1"/>
    <x v="1"/>
    <n v="10"/>
    <x v="3"/>
    <x v="1"/>
  </r>
  <r>
    <n v="2885"/>
    <x v="0"/>
    <x v="1"/>
    <x v="23"/>
    <x v="1"/>
    <n v="50"/>
    <x v="10"/>
    <x v="2"/>
    <x v="7"/>
    <x v="2"/>
    <n v="3.4"/>
    <x v="1"/>
    <x v="4"/>
    <x v="1"/>
    <x v="1"/>
    <n v="47"/>
    <x v="2"/>
    <x v="6"/>
  </r>
  <r>
    <n v="2886"/>
    <x v="26"/>
    <x v="1"/>
    <x v="21"/>
    <x v="3"/>
    <n v="82"/>
    <x v="22"/>
    <x v="2"/>
    <x v="22"/>
    <x v="2"/>
    <n v="3.5"/>
    <x v="1"/>
    <x v="2"/>
    <x v="1"/>
    <x v="1"/>
    <n v="14"/>
    <x v="2"/>
    <x v="4"/>
  </r>
  <r>
    <n v="2887"/>
    <x v="32"/>
    <x v="1"/>
    <x v="19"/>
    <x v="3"/>
    <n v="33"/>
    <x v="40"/>
    <x v="0"/>
    <x v="24"/>
    <x v="1"/>
    <n v="4.2"/>
    <x v="1"/>
    <x v="1"/>
    <x v="1"/>
    <x v="1"/>
    <n v="29"/>
    <x v="3"/>
    <x v="1"/>
  </r>
  <r>
    <n v="2888"/>
    <x v="51"/>
    <x v="1"/>
    <x v="3"/>
    <x v="1"/>
    <n v="28"/>
    <x v="0"/>
    <x v="0"/>
    <x v="24"/>
    <x v="0"/>
    <n v="2.8"/>
    <x v="1"/>
    <x v="0"/>
    <x v="1"/>
    <x v="1"/>
    <n v="12"/>
    <x v="1"/>
    <x v="4"/>
  </r>
  <r>
    <n v="2889"/>
    <x v="27"/>
    <x v="1"/>
    <x v="15"/>
    <x v="0"/>
    <n v="42"/>
    <x v="48"/>
    <x v="0"/>
    <x v="14"/>
    <x v="1"/>
    <n v="5"/>
    <x v="1"/>
    <x v="4"/>
    <x v="1"/>
    <x v="1"/>
    <n v="25"/>
    <x v="5"/>
    <x v="3"/>
  </r>
  <r>
    <n v="2890"/>
    <x v="14"/>
    <x v="1"/>
    <x v="12"/>
    <x v="3"/>
    <n v="43"/>
    <x v="46"/>
    <x v="2"/>
    <x v="4"/>
    <x v="3"/>
    <n v="3.3"/>
    <x v="1"/>
    <x v="5"/>
    <x v="1"/>
    <x v="1"/>
    <n v="21"/>
    <x v="0"/>
    <x v="2"/>
  </r>
  <r>
    <n v="2891"/>
    <x v="31"/>
    <x v="1"/>
    <x v="2"/>
    <x v="0"/>
    <n v="55"/>
    <x v="25"/>
    <x v="2"/>
    <x v="10"/>
    <x v="0"/>
    <n v="3.7"/>
    <x v="1"/>
    <x v="1"/>
    <x v="1"/>
    <x v="1"/>
    <n v="23"/>
    <x v="2"/>
    <x v="5"/>
  </r>
  <r>
    <n v="2892"/>
    <x v="36"/>
    <x v="1"/>
    <x v="17"/>
    <x v="0"/>
    <n v="73"/>
    <x v="31"/>
    <x v="3"/>
    <x v="13"/>
    <x v="0"/>
    <n v="2.5"/>
    <x v="1"/>
    <x v="1"/>
    <x v="1"/>
    <x v="1"/>
    <n v="10"/>
    <x v="3"/>
    <x v="5"/>
  </r>
  <r>
    <n v="2893"/>
    <x v="40"/>
    <x v="1"/>
    <x v="10"/>
    <x v="0"/>
    <n v="39"/>
    <x v="22"/>
    <x v="2"/>
    <x v="11"/>
    <x v="1"/>
    <n v="3.2"/>
    <x v="1"/>
    <x v="3"/>
    <x v="1"/>
    <x v="1"/>
    <n v="47"/>
    <x v="2"/>
    <x v="5"/>
  </r>
  <r>
    <n v="2894"/>
    <x v="28"/>
    <x v="1"/>
    <x v="22"/>
    <x v="3"/>
    <n v="20"/>
    <x v="0"/>
    <x v="1"/>
    <x v="20"/>
    <x v="1"/>
    <n v="3.1"/>
    <x v="1"/>
    <x v="1"/>
    <x v="1"/>
    <x v="1"/>
    <n v="44"/>
    <x v="5"/>
    <x v="6"/>
  </r>
  <r>
    <n v="2895"/>
    <x v="25"/>
    <x v="1"/>
    <x v="16"/>
    <x v="3"/>
    <n v="32"/>
    <x v="0"/>
    <x v="1"/>
    <x v="18"/>
    <x v="1"/>
    <n v="3.5"/>
    <x v="1"/>
    <x v="3"/>
    <x v="1"/>
    <x v="1"/>
    <n v="41"/>
    <x v="0"/>
    <x v="2"/>
  </r>
  <r>
    <n v="2896"/>
    <x v="19"/>
    <x v="1"/>
    <x v="15"/>
    <x v="0"/>
    <n v="86"/>
    <x v="6"/>
    <x v="0"/>
    <x v="14"/>
    <x v="2"/>
    <n v="4.5999999999999996"/>
    <x v="1"/>
    <x v="3"/>
    <x v="1"/>
    <x v="1"/>
    <n v="29"/>
    <x v="4"/>
    <x v="5"/>
  </r>
  <r>
    <n v="2897"/>
    <x v="11"/>
    <x v="1"/>
    <x v="0"/>
    <x v="0"/>
    <n v="91"/>
    <x v="12"/>
    <x v="2"/>
    <x v="5"/>
    <x v="2"/>
    <n v="3.3"/>
    <x v="1"/>
    <x v="1"/>
    <x v="1"/>
    <x v="1"/>
    <n v="2"/>
    <x v="0"/>
    <x v="6"/>
  </r>
  <r>
    <n v="2898"/>
    <x v="49"/>
    <x v="1"/>
    <x v="14"/>
    <x v="2"/>
    <n v="59"/>
    <x v="6"/>
    <x v="0"/>
    <x v="10"/>
    <x v="3"/>
    <n v="2.5"/>
    <x v="1"/>
    <x v="1"/>
    <x v="1"/>
    <x v="1"/>
    <n v="2"/>
    <x v="1"/>
    <x v="0"/>
  </r>
  <r>
    <n v="2899"/>
    <x v="51"/>
    <x v="1"/>
    <x v="4"/>
    <x v="1"/>
    <n v="33"/>
    <x v="32"/>
    <x v="3"/>
    <x v="15"/>
    <x v="2"/>
    <n v="4.5999999999999996"/>
    <x v="1"/>
    <x v="0"/>
    <x v="1"/>
    <x v="1"/>
    <n v="29"/>
    <x v="2"/>
    <x v="2"/>
  </r>
  <r>
    <n v="2900"/>
    <x v="2"/>
    <x v="1"/>
    <x v="23"/>
    <x v="1"/>
    <n v="64"/>
    <x v="43"/>
    <x v="2"/>
    <x v="9"/>
    <x v="1"/>
    <n v="4.2"/>
    <x v="1"/>
    <x v="4"/>
    <x v="1"/>
    <x v="1"/>
    <n v="22"/>
    <x v="4"/>
    <x v="0"/>
  </r>
  <r>
    <n v="2901"/>
    <x v="38"/>
    <x v="1"/>
    <x v="0"/>
    <x v="0"/>
    <n v="67"/>
    <x v="33"/>
    <x v="3"/>
    <x v="10"/>
    <x v="0"/>
    <n v="4"/>
    <x v="1"/>
    <x v="3"/>
    <x v="1"/>
    <x v="1"/>
    <n v="23"/>
    <x v="1"/>
    <x v="4"/>
  </r>
  <r>
    <n v="2902"/>
    <x v="38"/>
    <x v="1"/>
    <x v="0"/>
    <x v="0"/>
    <n v="43"/>
    <x v="15"/>
    <x v="0"/>
    <x v="8"/>
    <x v="0"/>
    <n v="2.6"/>
    <x v="1"/>
    <x v="1"/>
    <x v="1"/>
    <x v="1"/>
    <n v="46"/>
    <x v="2"/>
    <x v="3"/>
  </r>
  <r>
    <n v="2903"/>
    <x v="7"/>
    <x v="1"/>
    <x v="23"/>
    <x v="1"/>
    <n v="32"/>
    <x v="17"/>
    <x v="1"/>
    <x v="20"/>
    <x v="1"/>
    <n v="4.5999999999999996"/>
    <x v="1"/>
    <x v="3"/>
    <x v="1"/>
    <x v="1"/>
    <n v="19"/>
    <x v="3"/>
    <x v="4"/>
  </r>
  <r>
    <n v="2904"/>
    <x v="21"/>
    <x v="1"/>
    <x v="18"/>
    <x v="3"/>
    <n v="39"/>
    <x v="12"/>
    <x v="1"/>
    <x v="11"/>
    <x v="1"/>
    <n v="3.5"/>
    <x v="1"/>
    <x v="4"/>
    <x v="1"/>
    <x v="1"/>
    <n v="24"/>
    <x v="2"/>
    <x v="6"/>
  </r>
  <r>
    <n v="2905"/>
    <x v="38"/>
    <x v="1"/>
    <x v="3"/>
    <x v="1"/>
    <n v="41"/>
    <x v="44"/>
    <x v="2"/>
    <x v="0"/>
    <x v="1"/>
    <n v="4"/>
    <x v="1"/>
    <x v="4"/>
    <x v="1"/>
    <x v="1"/>
    <n v="43"/>
    <x v="0"/>
    <x v="5"/>
  </r>
  <r>
    <n v="2906"/>
    <x v="44"/>
    <x v="1"/>
    <x v="12"/>
    <x v="3"/>
    <n v="53"/>
    <x v="14"/>
    <x v="0"/>
    <x v="13"/>
    <x v="0"/>
    <n v="4.8"/>
    <x v="1"/>
    <x v="3"/>
    <x v="1"/>
    <x v="1"/>
    <n v="14"/>
    <x v="5"/>
    <x v="0"/>
  </r>
  <r>
    <n v="2907"/>
    <x v="44"/>
    <x v="1"/>
    <x v="7"/>
    <x v="2"/>
    <n v="27"/>
    <x v="41"/>
    <x v="2"/>
    <x v="21"/>
    <x v="1"/>
    <n v="3.9"/>
    <x v="1"/>
    <x v="3"/>
    <x v="1"/>
    <x v="1"/>
    <n v="7"/>
    <x v="0"/>
    <x v="2"/>
  </r>
  <r>
    <n v="2908"/>
    <x v="1"/>
    <x v="1"/>
    <x v="12"/>
    <x v="3"/>
    <n v="82"/>
    <x v="33"/>
    <x v="3"/>
    <x v="12"/>
    <x v="2"/>
    <n v="3.7"/>
    <x v="1"/>
    <x v="2"/>
    <x v="1"/>
    <x v="1"/>
    <n v="50"/>
    <x v="3"/>
    <x v="4"/>
  </r>
  <r>
    <n v="2909"/>
    <x v="49"/>
    <x v="1"/>
    <x v="0"/>
    <x v="0"/>
    <n v="87"/>
    <x v="21"/>
    <x v="2"/>
    <x v="19"/>
    <x v="0"/>
    <n v="3.1"/>
    <x v="1"/>
    <x v="5"/>
    <x v="1"/>
    <x v="1"/>
    <n v="15"/>
    <x v="5"/>
    <x v="6"/>
  </r>
  <r>
    <n v="2910"/>
    <x v="7"/>
    <x v="1"/>
    <x v="21"/>
    <x v="3"/>
    <n v="78"/>
    <x v="7"/>
    <x v="2"/>
    <x v="21"/>
    <x v="0"/>
    <n v="3"/>
    <x v="1"/>
    <x v="2"/>
    <x v="1"/>
    <x v="1"/>
    <n v="40"/>
    <x v="2"/>
    <x v="6"/>
  </r>
  <r>
    <n v="2911"/>
    <x v="45"/>
    <x v="1"/>
    <x v="22"/>
    <x v="3"/>
    <n v="32"/>
    <x v="16"/>
    <x v="2"/>
    <x v="24"/>
    <x v="2"/>
    <n v="2.9"/>
    <x v="1"/>
    <x v="5"/>
    <x v="1"/>
    <x v="1"/>
    <n v="41"/>
    <x v="2"/>
    <x v="5"/>
  </r>
  <r>
    <n v="2912"/>
    <x v="48"/>
    <x v="1"/>
    <x v="20"/>
    <x v="0"/>
    <n v="38"/>
    <x v="31"/>
    <x v="3"/>
    <x v="20"/>
    <x v="3"/>
    <n v="2.9"/>
    <x v="1"/>
    <x v="2"/>
    <x v="1"/>
    <x v="1"/>
    <n v="34"/>
    <x v="0"/>
    <x v="3"/>
  </r>
  <r>
    <n v="2913"/>
    <x v="39"/>
    <x v="1"/>
    <x v="9"/>
    <x v="1"/>
    <n v="37"/>
    <x v="4"/>
    <x v="2"/>
    <x v="22"/>
    <x v="0"/>
    <n v="4"/>
    <x v="1"/>
    <x v="3"/>
    <x v="1"/>
    <x v="1"/>
    <n v="27"/>
    <x v="1"/>
    <x v="4"/>
  </r>
  <r>
    <n v="2914"/>
    <x v="49"/>
    <x v="1"/>
    <x v="7"/>
    <x v="2"/>
    <n v="83"/>
    <x v="5"/>
    <x v="0"/>
    <x v="17"/>
    <x v="0"/>
    <n v="3.5"/>
    <x v="1"/>
    <x v="0"/>
    <x v="1"/>
    <x v="1"/>
    <n v="12"/>
    <x v="1"/>
    <x v="6"/>
  </r>
  <r>
    <n v="2915"/>
    <x v="4"/>
    <x v="1"/>
    <x v="1"/>
    <x v="0"/>
    <n v="72"/>
    <x v="38"/>
    <x v="2"/>
    <x v="22"/>
    <x v="3"/>
    <n v="3.8"/>
    <x v="1"/>
    <x v="0"/>
    <x v="1"/>
    <x v="1"/>
    <n v="1"/>
    <x v="5"/>
    <x v="4"/>
  </r>
  <r>
    <n v="2916"/>
    <x v="8"/>
    <x v="1"/>
    <x v="5"/>
    <x v="0"/>
    <n v="30"/>
    <x v="4"/>
    <x v="2"/>
    <x v="17"/>
    <x v="3"/>
    <n v="4.5"/>
    <x v="1"/>
    <x v="0"/>
    <x v="1"/>
    <x v="1"/>
    <n v="39"/>
    <x v="5"/>
    <x v="4"/>
  </r>
  <r>
    <n v="2917"/>
    <x v="46"/>
    <x v="1"/>
    <x v="6"/>
    <x v="0"/>
    <n v="66"/>
    <x v="19"/>
    <x v="2"/>
    <x v="14"/>
    <x v="0"/>
    <n v="2.7"/>
    <x v="1"/>
    <x v="0"/>
    <x v="1"/>
    <x v="1"/>
    <n v="13"/>
    <x v="2"/>
    <x v="4"/>
  </r>
  <r>
    <n v="2918"/>
    <x v="44"/>
    <x v="1"/>
    <x v="5"/>
    <x v="0"/>
    <n v="45"/>
    <x v="24"/>
    <x v="3"/>
    <x v="3"/>
    <x v="0"/>
    <n v="2.9"/>
    <x v="1"/>
    <x v="5"/>
    <x v="1"/>
    <x v="1"/>
    <n v="50"/>
    <x v="0"/>
    <x v="2"/>
  </r>
  <r>
    <n v="2919"/>
    <x v="1"/>
    <x v="1"/>
    <x v="12"/>
    <x v="3"/>
    <n v="73"/>
    <x v="14"/>
    <x v="1"/>
    <x v="13"/>
    <x v="3"/>
    <n v="4.9000000000000004"/>
    <x v="1"/>
    <x v="1"/>
    <x v="1"/>
    <x v="1"/>
    <n v="36"/>
    <x v="1"/>
    <x v="1"/>
  </r>
  <r>
    <n v="2920"/>
    <x v="14"/>
    <x v="1"/>
    <x v="9"/>
    <x v="1"/>
    <n v="67"/>
    <x v="46"/>
    <x v="0"/>
    <x v="4"/>
    <x v="0"/>
    <n v="3.8"/>
    <x v="1"/>
    <x v="3"/>
    <x v="1"/>
    <x v="1"/>
    <n v="31"/>
    <x v="5"/>
    <x v="5"/>
  </r>
  <r>
    <n v="2921"/>
    <x v="23"/>
    <x v="1"/>
    <x v="12"/>
    <x v="3"/>
    <n v="72"/>
    <x v="21"/>
    <x v="3"/>
    <x v="18"/>
    <x v="1"/>
    <n v="4.9000000000000004"/>
    <x v="1"/>
    <x v="1"/>
    <x v="1"/>
    <x v="1"/>
    <n v="3"/>
    <x v="5"/>
    <x v="4"/>
  </r>
  <r>
    <n v="2922"/>
    <x v="30"/>
    <x v="1"/>
    <x v="8"/>
    <x v="3"/>
    <n v="24"/>
    <x v="48"/>
    <x v="2"/>
    <x v="17"/>
    <x v="3"/>
    <n v="4.5999999999999996"/>
    <x v="1"/>
    <x v="3"/>
    <x v="1"/>
    <x v="1"/>
    <n v="11"/>
    <x v="1"/>
    <x v="0"/>
  </r>
  <r>
    <n v="2923"/>
    <x v="4"/>
    <x v="1"/>
    <x v="12"/>
    <x v="3"/>
    <n v="68"/>
    <x v="0"/>
    <x v="0"/>
    <x v="19"/>
    <x v="0"/>
    <n v="3.5"/>
    <x v="1"/>
    <x v="0"/>
    <x v="1"/>
    <x v="1"/>
    <n v="16"/>
    <x v="3"/>
    <x v="3"/>
  </r>
  <r>
    <n v="2924"/>
    <x v="48"/>
    <x v="1"/>
    <x v="5"/>
    <x v="0"/>
    <n v="70"/>
    <x v="38"/>
    <x v="2"/>
    <x v="23"/>
    <x v="1"/>
    <n v="4.2"/>
    <x v="1"/>
    <x v="4"/>
    <x v="1"/>
    <x v="1"/>
    <n v="12"/>
    <x v="1"/>
    <x v="3"/>
  </r>
  <r>
    <n v="2925"/>
    <x v="36"/>
    <x v="1"/>
    <x v="5"/>
    <x v="0"/>
    <n v="64"/>
    <x v="3"/>
    <x v="0"/>
    <x v="21"/>
    <x v="0"/>
    <n v="3.7"/>
    <x v="1"/>
    <x v="1"/>
    <x v="1"/>
    <x v="1"/>
    <n v="37"/>
    <x v="5"/>
    <x v="6"/>
  </r>
  <r>
    <n v="2926"/>
    <x v="22"/>
    <x v="1"/>
    <x v="1"/>
    <x v="0"/>
    <n v="91"/>
    <x v="26"/>
    <x v="2"/>
    <x v="1"/>
    <x v="1"/>
    <n v="2.8"/>
    <x v="1"/>
    <x v="5"/>
    <x v="1"/>
    <x v="1"/>
    <n v="43"/>
    <x v="2"/>
    <x v="6"/>
  </r>
  <r>
    <n v="2927"/>
    <x v="14"/>
    <x v="1"/>
    <x v="8"/>
    <x v="3"/>
    <n v="82"/>
    <x v="33"/>
    <x v="2"/>
    <x v="0"/>
    <x v="0"/>
    <n v="4.8"/>
    <x v="1"/>
    <x v="4"/>
    <x v="1"/>
    <x v="1"/>
    <n v="9"/>
    <x v="1"/>
    <x v="1"/>
  </r>
  <r>
    <n v="2928"/>
    <x v="4"/>
    <x v="1"/>
    <x v="5"/>
    <x v="0"/>
    <n v="24"/>
    <x v="9"/>
    <x v="2"/>
    <x v="13"/>
    <x v="2"/>
    <n v="2.7"/>
    <x v="1"/>
    <x v="0"/>
    <x v="1"/>
    <x v="1"/>
    <n v="15"/>
    <x v="0"/>
    <x v="4"/>
  </r>
  <r>
    <n v="2929"/>
    <x v="37"/>
    <x v="1"/>
    <x v="16"/>
    <x v="3"/>
    <n v="80"/>
    <x v="15"/>
    <x v="0"/>
    <x v="22"/>
    <x v="1"/>
    <n v="3.6"/>
    <x v="1"/>
    <x v="5"/>
    <x v="1"/>
    <x v="1"/>
    <n v="17"/>
    <x v="2"/>
    <x v="1"/>
  </r>
  <r>
    <n v="2930"/>
    <x v="18"/>
    <x v="1"/>
    <x v="20"/>
    <x v="0"/>
    <n v="53"/>
    <x v="1"/>
    <x v="3"/>
    <x v="3"/>
    <x v="0"/>
    <n v="4.5"/>
    <x v="1"/>
    <x v="2"/>
    <x v="1"/>
    <x v="1"/>
    <n v="42"/>
    <x v="0"/>
    <x v="0"/>
  </r>
  <r>
    <n v="2931"/>
    <x v="21"/>
    <x v="1"/>
    <x v="17"/>
    <x v="0"/>
    <n v="50"/>
    <x v="16"/>
    <x v="2"/>
    <x v="20"/>
    <x v="1"/>
    <n v="4"/>
    <x v="1"/>
    <x v="1"/>
    <x v="1"/>
    <x v="1"/>
    <n v="14"/>
    <x v="0"/>
    <x v="5"/>
  </r>
  <r>
    <n v="2932"/>
    <x v="24"/>
    <x v="1"/>
    <x v="16"/>
    <x v="3"/>
    <n v="31"/>
    <x v="15"/>
    <x v="2"/>
    <x v="23"/>
    <x v="3"/>
    <n v="4.5"/>
    <x v="1"/>
    <x v="4"/>
    <x v="1"/>
    <x v="1"/>
    <n v="49"/>
    <x v="2"/>
    <x v="4"/>
  </r>
  <r>
    <n v="2933"/>
    <x v="13"/>
    <x v="1"/>
    <x v="21"/>
    <x v="3"/>
    <n v="88"/>
    <x v="29"/>
    <x v="0"/>
    <x v="13"/>
    <x v="1"/>
    <n v="3.9"/>
    <x v="1"/>
    <x v="0"/>
    <x v="1"/>
    <x v="1"/>
    <n v="3"/>
    <x v="3"/>
    <x v="3"/>
  </r>
  <r>
    <n v="2934"/>
    <x v="7"/>
    <x v="1"/>
    <x v="19"/>
    <x v="3"/>
    <n v="52"/>
    <x v="26"/>
    <x v="2"/>
    <x v="18"/>
    <x v="2"/>
    <n v="3.8"/>
    <x v="1"/>
    <x v="3"/>
    <x v="1"/>
    <x v="1"/>
    <n v="28"/>
    <x v="0"/>
    <x v="5"/>
  </r>
  <r>
    <n v="2935"/>
    <x v="21"/>
    <x v="1"/>
    <x v="24"/>
    <x v="3"/>
    <n v="22"/>
    <x v="37"/>
    <x v="2"/>
    <x v="20"/>
    <x v="3"/>
    <n v="4.7"/>
    <x v="1"/>
    <x v="2"/>
    <x v="1"/>
    <x v="1"/>
    <n v="41"/>
    <x v="4"/>
    <x v="3"/>
  </r>
  <r>
    <n v="2936"/>
    <x v="44"/>
    <x v="1"/>
    <x v="4"/>
    <x v="1"/>
    <n v="27"/>
    <x v="17"/>
    <x v="3"/>
    <x v="0"/>
    <x v="1"/>
    <n v="4.5999999999999996"/>
    <x v="1"/>
    <x v="3"/>
    <x v="1"/>
    <x v="1"/>
    <n v="11"/>
    <x v="0"/>
    <x v="1"/>
  </r>
  <r>
    <n v="2937"/>
    <x v="18"/>
    <x v="1"/>
    <x v="11"/>
    <x v="0"/>
    <n v="34"/>
    <x v="47"/>
    <x v="2"/>
    <x v="3"/>
    <x v="1"/>
    <n v="3.6"/>
    <x v="1"/>
    <x v="0"/>
    <x v="1"/>
    <x v="1"/>
    <n v="46"/>
    <x v="3"/>
    <x v="1"/>
  </r>
  <r>
    <n v="2938"/>
    <x v="48"/>
    <x v="1"/>
    <x v="8"/>
    <x v="3"/>
    <n v="39"/>
    <x v="8"/>
    <x v="2"/>
    <x v="3"/>
    <x v="1"/>
    <n v="4.3"/>
    <x v="1"/>
    <x v="4"/>
    <x v="1"/>
    <x v="1"/>
    <n v="15"/>
    <x v="2"/>
    <x v="1"/>
  </r>
  <r>
    <n v="2939"/>
    <x v="48"/>
    <x v="1"/>
    <x v="12"/>
    <x v="3"/>
    <n v="53"/>
    <x v="1"/>
    <x v="2"/>
    <x v="10"/>
    <x v="3"/>
    <n v="3"/>
    <x v="1"/>
    <x v="3"/>
    <x v="1"/>
    <x v="1"/>
    <n v="15"/>
    <x v="1"/>
    <x v="5"/>
  </r>
  <r>
    <n v="2940"/>
    <x v="45"/>
    <x v="1"/>
    <x v="1"/>
    <x v="0"/>
    <n v="46"/>
    <x v="0"/>
    <x v="2"/>
    <x v="19"/>
    <x v="0"/>
    <n v="4.3"/>
    <x v="1"/>
    <x v="0"/>
    <x v="1"/>
    <x v="1"/>
    <n v="34"/>
    <x v="0"/>
    <x v="1"/>
  </r>
  <r>
    <n v="2941"/>
    <x v="12"/>
    <x v="1"/>
    <x v="8"/>
    <x v="3"/>
    <n v="85"/>
    <x v="2"/>
    <x v="0"/>
    <x v="19"/>
    <x v="2"/>
    <n v="4.8"/>
    <x v="1"/>
    <x v="2"/>
    <x v="1"/>
    <x v="1"/>
    <n v="13"/>
    <x v="1"/>
    <x v="5"/>
  </r>
  <r>
    <n v="2942"/>
    <x v="21"/>
    <x v="1"/>
    <x v="11"/>
    <x v="0"/>
    <n v="86"/>
    <x v="38"/>
    <x v="0"/>
    <x v="7"/>
    <x v="1"/>
    <n v="3.7"/>
    <x v="1"/>
    <x v="1"/>
    <x v="1"/>
    <x v="1"/>
    <n v="27"/>
    <x v="3"/>
    <x v="5"/>
  </r>
  <r>
    <n v="2943"/>
    <x v="22"/>
    <x v="1"/>
    <x v="20"/>
    <x v="0"/>
    <n v="63"/>
    <x v="11"/>
    <x v="2"/>
    <x v="18"/>
    <x v="2"/>
    <n v="2.6"/>
    <x v="1"/>
    <x v="1"/>
    <x v="1"/>
    <x v="1"/>
    <n v="37"/>
    <x v="4"/>
    <x v="1"/>
  </r>
  <r>
    <n v="2944"/>
    <x v="26"/>
    <x v="1"/>
    <x v="5"/>
    <x v="0"/>
    <n v="44"/>
    <x v="41"/>
    <x v="2"/>
    <x v="20"/>
    <x v="1"/>
    <n v="3.4"/>
    <x v="1"/>
    <x v="3"/>
    <x v="1"/>
    <x v="1"/>
    <n v="37"/>
    <x v="2"/>
    <x v="5"/>
  </r>
  <r>
    <n v="2945"/>
    <x v="2"/>
    <x v="1"/>
    <x v="4"/>
    <x v="1"/>
    <n v="95"/>
    <x v="14"/>
    <x v="3"/>
    <x v="17"/>
    <x v="2"/>
    <n v="3.9"/>
    <x v="1"/>
    <x v="1"/>
    <x v="1"/>
    <x v="1"/>
    <n v="4"/>
    <x v="0"/>
    <x v="6"/>
  </r>
  <r>
    <n v="2946"/>
    <x v="45"/>
    <x v="1"/>
    <x v="22"/>
    <x v="3"/>
    <n v="49"/>
    <x v="12"/>
    <x v="2"/>
    <x v="4"/>
    <x v="2"/>
    <n v="4.8"/>
    <x v="1"/>
    <x v="1"/>
    <x v="1"/>
    <x v="1"/>
    <n v="1"/>
    <x v="2"/>
    <x v="6"/>
  </r>
  <r>
    <n v="2947"/>
    <x v="21"/>
    <x v="1"/>
    <x v="13"/>
    <x v="0"/>
    <n v="77"/>
    <x v="11"/>
    <x v="0"/>
    <x v="7"/>
    <x v="1"/>
    <n v="2.8"/>
    <x v="1"/>
    <x v="1"/>
    <x v="1"/>
    <x v="1"/>
    <n v="29"/>
    <x v="4"/>
    <x v="3"/>
  </r>
  <r>
    <n v="2948"/>
    <x v="16"/>
    <x v="1"/>
    <x v="16"/>
    <x v="3"/>
    <n v="63"/>
    <x v="43"/>
    <x v="0"/>
    <x v="15"/>
    <x v="1"/>
    <n v="4.4000000000000004"/>
    <x v="1"/>
    <x v="3"/>
    <x v="1"/>
    <x v="1"/>
    <n v="50"/>
    <x v="0"/>
    <x v="2"/>
  </r>
  <r>
    <n v="2949"/>
    <x v="12"/>
    <x v="1"/>
    <x v="13"/>
    <x v="0"/>
    <n v="83"/>
    <x v="34"/>
    <x v="2"/>
    <x v="10"/>
    <x v="0"/>
    <n v="3.1"/>
    <x v="1"/>
    <x v="3"/>
    <x v="1"/>
    <x v="1"/>
    <n v="38"/>
    <x v="5"/>
    <x v="4"/>
  </r>
  <r>
    <n v="2950"/>
    <x v="15"/>
    <x v="1"/>
    <x v="16"/>
    <x v="3"/>
    <n v="93"/>
    <x v="44"/>
    <x v="2"/>
    <x v="15"/>
    <x v="1"/>
    <n v="3.8"/>
    <x v="1"/>
    <x v="5"/>
    <x v="1"/>
    <x v="1"/>
    <n v="15"/>
    <x v="3"/>
    <x v="2"/>
  </r>
  <r>
    <n v="2951"/>
    <x v="40"/>
    <x v="1"/>
    <x v="2"/>
    <x v="0"/>
    <n v="91"/>
    <x v="44"/>
    <x v="1"/>
    <x v="1"/>
    <x v="0"/>
    <n v="4.0999999999999996"/>
    <x v="1"/>
    <x v="4"/>
    <x v="1"/>
    <x v="1"/>
    <n v="44"/>
    <x v="5"/>
    <x v="6"/>
  </r>
  <r>
    <n v="2952"/>
    <x v="36"/>
    <x v="1"/>
    <x v="18"/>
    <x v="3"/>
    <n v="99"/>
    <x v="10"/>
    <x v="0"/>
    <x v="1"/>
    <x v="3"/>
    <n v="4.5999999999999996"/>
    <x v="1"/>
    <x v="1"/>
    <x v="1"/>
    <x v="1"/>
    <n v="14"/>
    <x v="1"/>
    <x v="1"/>
  </r>
  <r>
    <n v="2953"/>
    <x v="2"/>
    <x v="1"/>
    <x v="22"/>
    <x v="3"/>
    <n v="24"/>
    <x v="15"/>
    <x v="2"/>
    <x v="15"/>
    <x v="1"/>
    <n v="4.9000000000000004"/>
    <x v="1"/>
    <x v="2"/>
    <x v="1"/>
    <x v="1"/>
    <n v="5"/>
    <x v="5"/>
    <x v="5"/>
  </r>
  <r>
    <n v="2954"/>
    <x v="4"/>
    <x v="1"/>
    <x v="10"/>
    <x v="0"/>
    <n v="82"/>
    <x v="33"/>
    <x v="2"/>
    <x v="5"/>
    <x v="2"/>
    <n v="4.8"/>
    <x v="1"/>
    <x v="2"/>
    <x v="1"/>
    <x v="1"/>
    <n v="11"/>
    <x v="2"/>
    <x v="2"/>
  </r>
  <r>
    <n v="2955"/>
    <x v="23"/>
    <x v="1"/>
    <x v="17"/>
    <x v="0"/>
    <n v="28"/>
    <x v="45"/>
    <x v="2"/>
    <x v="21"/>
    <x v="0"/>
    <n v="3.9"/>
    <x v="1"/>
    <x v="0"/>
    <x v="1"/>
    <x v="1"/>
    <n v="15"/>
    <x v="2"/>
    <x v="2"/>
  </r>
  <r>
    <n v="2956"/>
    <x v="32"/>
    <x v="1"/>
    <x v="23"/>
    <x v="1"/>
    <n v="67"/>
    <x v="34"/>
    <x v="2"/>
    <x v="5"/>
    <x v="0"/>
    <n v="2.6"/>
    <x v="1"/>
    <x v="1"/>
    <x v="1"/>
    <x v="1"/>
    <n v="46"/>
    <x v="2"/>
    <x v="2"/>
  </r>
  <r>
    <n v="2957"/>
    <x v="16"/>
    <x v="1"/>
    <x v="10"/>
    <x v="0"/>
    <n v="88"/>
    <x v="6"/>
    <x v="2"/>
    <x v="8"/>
    <x v="3"/>
    <n v="3.7"/>
    <x v="1"/>
    <x v="3"/>
    <x v="1"/>
    <x v="1"/>
    <n v="30"/>
    <x v="0"/>
    <x v="5"/>
  </r>
  <r>
    <n v="2958"/>
    <x v="28"/>
    <x v="1"/>
    <x v="16"/>
    <x v="3"/>
    <n v="70"/>
    <x v="45"/>
    <x v="1"/>
    <x v="0"/>
    <x v="3"/>
    <n v="4.7"/>
    <x v="1"/>
    <x v="3"/>
    <x v="1"/>
    <x v="1"/>
    <n v="2"/>
    <x v="1"/>
    <x v="2"/>
  </r>
  <r>
    <n v="2959"/>
    <x v="0"/>
    <x v="1"/>
    <x v="11"/>
    <x v="0"/>
    <n v="100"/>
    <x v="31"/>
    <x v="2"/>
    <x v="13"/>
    <x v="2"/>
    <n v="4.5"/>
    <x v="1"/>
    <x v="3"/>
    <x v="1"/>
    <x v="1"/>
    <n v="28"/>
    <x v="3"/>
    <x v="5"/>
  </r>
  <r>
    <n v="2960"/>
    <x v="21"/>
    <x v="1"/>
    <x v="8"/>
    <x v="3"/>
    <n v="28"/>
    <x v="21"/>
    <x v="0"/>
    <x v="1"/>
    <x v="2"/>
    <n v="4.7"/>
    <x v="1"/>
    <x v="1"/>
    <x v="1"/>
    <x v="1"/>
    <n v="9"/>
    <x v="3"/>
    <x v="3"/>
  </r>
  <r>
    <n v="2961"/>
    <x v="9"/>
    <x v="1"/>
    <x v="7"/>
    <x v="2"/>
    <n v="48"/>
    <x v="27"/>
    <x v="1"/>
    <x v="8"/>
    <x v="1"/>
    <n v="3.6"/>
    <x v="1"/>
    <x v="3"/>
    <x v="1"/>
    <x v="1"/>
    <n v="47"/>
    <x v="2"/>
    <x v="1"/>
  </r>
  <r>
    <n v="2962"/>
    <x v="23"/>
    <x v="1"/>
    <x v="15"/>
    <x v="0"/>
    <n v="43"/>
    <x v="13"/>
    <x v="1"/>
    <x v="9"/>
    <x v="3"/>
    <n v="2.8"/>
    <x v="1"/>
    <x v="1"/>
    <x v="1"/>
    <x v="1"/>
    <n v="21"/>
    <x v="5"/>
    <x v="4"/>
  </r>
  <r>
    <n v="2963"/>
    <x v="9"/>
    <x v="1"/>
    <x v="13"/>
    <x v="0"/>
    <n v="40"/>
    <x v="18"/>
    <x v="0"/>
    <x v="6"/>
    <x v="3"/>
    <n v="4"/>
    <x v="1"/>
    <x v="0"/>
    <x v="1"/>
    <x v="1"/>
    <n v="42"/>
    <x v="2"/>
    <x v="6"/>
  </r>
  <r>
    <n v="2964"/>
    <x v="16"/>
    <x v="1"/>
    <x v="23"/>
    <x v="1"/>
    <n v="97"/>
    <x v="1"/>
    <x v="2"/>
    <x v="18"/>
    <x v="1"/>
    <n v="3.6"/>
    <x v="1"/>
    <x v="1"/>
    <x v="1"/>
    <x v="1"/>
    <n v="28"/>
    <x v="2"/>
    <x v="1"/>
  </r>
  <r>
    <n v="2965"/>
    <x v="42"/>
    <x v="1"/>
    <x v="7"/>
    <x v="2"/>
    <n v="25"/>
    <x v="31"/>
    <x v="1"/>
    <x v="3"/>
    <x v="3"/>
    <n v="3.8"/>
    <x v="1"/>
    <x v="4"/>
    <x v="1"/>
    <x v="1"/>
    <n v="13"/>
    <x v="0"/>
    <x v="0"/>
  </r>
  <r>
    <n v="2966"/>
    <x v="39"/>
    <x v="1"/>
    <x v="18"/>
    <x v="3"/>
    <n v="45"/>
    <x v="12"/>
    <x v="2"/>
    <x v="24"/>
    <x v="2"/>
    <n v="4.4000000000000004"/>
    <x v="1"/>
    <x v="3"/>
    <x v="1"/>
    <x v="1"/>
    <n v="25"/>
    <x v="3"/>
    <x v="0"/>
  </r>
  <r>
    <n v="2967"/>
    <x v="16"/>
    <x v="1"/>
    <x v="23"/>
    <x v="1"/>
    <n v="49"/>
    <x v="19"/>
    <x v="0"/>
    <x v="20"/>
    <x v="3"/>
    <n v="2.8"/>
    <x v="1"/>
    <x v="5"/>
    <x v="1"/>
    <x v="1"/>
    <n v="38"/>
    <x v="5"/>
    <x v="6"/>
  </r>
  <r>
    <n v="2968"/>
    <x v="50"/>
    <x v="1"/>
    <x v="4"/>
    <x v="1"/>
    <n v="36"/>
    <x v="27"/>
    <x v="0"/>
    <x v="5"/>
    <x v="2"/>
    <n v="3.4"/>
    <x v="1"/>
    <x v="1"/>
    <x v="1"/>
    <x v="1"/>
    <n v="40"/>
    <x v="0"/>
    <x v="2"/>
  </r>
  <r>
    <n v="2969"/>
    <x v="8"/>
    <x v="1"/>
    <x v="1"/>
    <x v="0"/>
    <n v="48"/>
    <x v="36"/>
    <x v="1"/>
    <x v="0"/>
    <x v="3"/>
    <n v="4.9000000000000004"/>
    <x v="1"/>
    <x v="0"/>
    <x v="1"/>
    <x v="1"/>
    <n v="25"/>
    <x v="1"/>
    <x v="6"/>
  </r>
  <r>
    <n v="2970"/>
    <x v="24"/>
    <x v="1"/>
    <x v="22"/>
    <x v="3"/>
    <n v="62"/>
    <x v="34"/>
    <x v="1"/>
    <x v="24"/>
    <x v="3"/>
    <n v="4.3"/>
    <x v="1"/>
    <x v="2"/>
    <x v="1"/>
    <x v="1"/>
    <n v="20"/>
    <x v="1"/>
    <x v="6"/>
  </r>
  <r>
    <n v="2971"/>
    <x v="41"/>
    <x v="1"/>
    <x v="16"/>
    <x v="3"/>
    <n v="74"/>
    <x v="23"/>
    <x v="2"/>
    <x v="3"/>
    <x v="0"/>
    <n v="3.4"/>
    <x v="1"/>
    <x v="1"/>
    <x v="1"/>
    <x v="1"/>
    <n v="44"/>
    <x v="2"/>
    <x v="4"/>
  </r>
  <r>
    <n v="2972"/>
    <x v="11"/>
    <x v="1"/>
    <x v="8"/>
    <x v="3"/>
    <n v="100"/>
    <x v="40"/>
    <x v="0"/>
    <x v="22"/>
    <x v="3"/>
    <n v="3.9"/>
    <x v="1"/>
    <x v="2"/>
    <x v="1"/>
    <x v="1"/>
    <n v="9"/>
    <x v="3"/>
    <x v="6"/>
  </r>
  <r>
    <n v="2973"/>
    <x v="18"/>
    <x v="1"/>
    <x v="14"/>
    <x v="2"/>
    <n v="39"/>
    <x v="14"/>
    <x v="1"/>
    <x v="21"/>
    <x v="3"/>
    <n v="4.2"/>
    <x v="1"/>
    <x v="1"/>
    <x v="1"/>
    <x v="1"/>
    <n v="11"/>
    <x v="0"/>
    <x v="6"/>
  </r>
  <r>
    <n v="2974"/>
    <x v="15"/>
    <x v="1"/>
    <x v="23"/>
    <x v="1"/>
    <n v="65"/>
    <x v="27"/>
    <x v="2"/>
    <x v="24"/>
    <x v="2"/>
    <n v="2.7"/>
    <x v="1"/>
    <x v="5"/>
    <x v="1"/>
    <x v="1"/>
    <n v="3"/>
    <x v="4"/>
    <x v="0"/>
  </r>
  <r>
    <n v="2975"/>
    <x v="9"/>
    <x v="1"/>
    <x v="4"/>
    <x v="1"/>
    <n v="99"/>
    <x v="30"/>
    <x v="3"/>
    <x v="15"/>
    <x v="2"/>
    <n v="4.0999999999999996"/>
    <x v="1"/>
    <x v="5"/>
    <x v="1"/>
    <x v="1"/>
    <n v="34"/>
    <x v="2"/>
    <x v="1"/>
  </r>
  <r>
    <n v="2976"/>
    <x v="12"/>
    <x v="1"/>
    <x v="18"/>
    <x v="3"/>
    <n v="68"/>
    <x v="42"/>
    <x v="3"/>
    <x v="12"/>
    <x v="0"/>
    <n v="4.5"/>
    <x v="1"/>
    <x v="4"/>
    <x v="1"/>
    <x v="1"/>
    <n v="48"/>
    <x v="1"/>
    <x v="6"/>
  </r>
  <r>
    <n v="2977"/>
    <x v="11"/>
    <x v="1"/>
    <x v="7"/>
    <x v="2"/>
    <n v="97"/>
    <x v="43"/>
    <x v="2"/>
    <x v="5"/>
    <x v="2"/>
    <n v="2.8"/>
    <x v="1"/>
    <x v="0"/>
    <x v="1"/>
    <x v="1"/>
    <n v="28"/>
    <x v="1"/>
    <x v="0"/>
  </r>
  <r>
    <n v="2978"/>
    <x v="21"/>
    <x v="1"/>
    <x v="6"/>
    <x v="0"/>
    <n v="47"/>
    <x v="47"/>
    <x v="0"/>
    <x v="9"/>
    <x v="0"/>
    <n v="3.4"/>
    <x v="1"/>
    <x v="3"/>
    <x v="1"/>
    <x v="1"/>
    <n v="20"/>
    <x v="0"/>
    <x v="2"/>
  </r>
  <r>
    <n v="2979"/>
    <x v="10"/>
    <x v="1"/>
    <x v="6"/>
    <x v="0"/>
    <n v="56"/>
    <x v="37"/>
    <x v="1"/>
    <x v="17"/>
    <x v="1"/>
    <n v="3.9"/>
    <x v="1"/>
    <x v="1"/>
    <x v="1"/>
    <x v="1"/>
    <n v="49"/>
    <x v="4"/>
    <x v="0"/>
  </r>
  <r>
    <n v="2980"/>
    <x v="18"/>
    <x v="1"/>
    <x v="2"/>
    <x v="0"/>
    <n v="91"/>
    <x v="7"/>
    <x v="0"/>
    <x v="8"/>
    <x v="3"/>
    <n v="2.6"/>
    <x v="1"/>
    <x v="2"/>
    <x v="1"/>
    <x v="1"/>
    <n v="14"/>
    <x v="3"/>
    <x v="1"/>
  </r>
  <r>
    <n v="2981"/>
    <x v="27"/>
    <x v="1"/>
    <x v="24"/>
    <x v="3"/>
    <n v="93"/>
    <x v="32"/>
    <x v="0"/>
    <x v="11"/>
    <x v="3"/>
    <n v="4.4000000000000004"/>
    <x v="1"/>
    <x v="4"/>
    <x v="1"/>
    <x v="1"/>
    <n v="9"/>
    <x v="4"/>
    <x v="5"/>
  </r>
  <r>
    <n v="2982"/>
    <x v="3"/>
    <x v="1"/>
    <x v="13"/>
    <x v="0"/>
    <n v="36"/>
    <x v="12"/>
    <x v="0"/>
    <x v="6"/>
    <x v="0"/>
    <n v="4.9000000000000004"/>
    <x v="1"/>
    <x v="3"/>
    <x v="1"/>
    <x v="1"/>
    <n v="37"/>
    <x v="0"/>
    <x v="2"/>
  </r>
  <r>
    <n v="2983"/>
    <x v="23"/>
    <x v="1"/>
    <x v="10"/>
    <x v="0"/>
    <n v="45"/>
    <x v="48"/>
    <x v="2"/>
    <x v="20"/>
    <x v="2"/>
    <n v="3.6"/>
    <x v="1"/>
    <x v="5"/>
    <x v="1"/>
    <x v="1"/>
    <n v="4"/>
    <x v="2"/>
    <x v="1"/>
  </r>
  <r>
    <n v="2984"/>
    <x v="52"/>
    <x v="1"/>
    <x v="13"/>
    <x v="0"/>
    <n v="44"/>
    <x v="8"/>
    <x v="2"/>
    <x v="4"/>
    <x v="0"/>
    <n v="2.8"/>
    <x v="1"/>
    <x v="4"/>
    <x v="1"/>
    <x v="1"/>
    <n v="1"/>
    <x v="2"/>
    <x v="3"/>
  </r>
  <r>
    <n v="2985"/>
    <x v="4"/>
    <x v="1"/>
    <x v="24"/>
    <x v="3"/>
    <n v="32"/>
    <x v="21"/>
    <x v="0"/>
    <x v="16"/>
    <x v="1"/>
    <n v="4.3"/>
    <x v="1"/>
    <x v="4"/>
    <x v="1"/>
    <x v="1"/>
    <n v="36"/>
    <x v="5"/>
    <x v="4"/>
  </r>
  <r>
    <n v="2986"/>
    <x v="5"/>
    <x v="1"/>
    <x v="22"/>
    <x v="3"/>
    <n v="36"/>
    <x v="11"/>
    <x v="1"/>
    <x v="11"/>
    <x v="2"/>
    <n v="3"/>
    <x v="1"/>
    <x v="0"/>
    <x v="1"/>
    <x v="1"/>
    <n v="21"/>
    <x v="1"/>
    <x v="4"/>
  </r>
  <r>
    <n v="2987"/>
    <x v="46"/>
    <x v="1"/>
    <x v="22"/>
    <x v="3"/>
    <n v="85"/>
    <x v="28"/>
    <x v="1"/>
    <x v="5"/>
    <x v="2"/>
    <n v="3.3"/>
    <x v="1"/>
    <x v="4"/>
    <x v="1"/>
    <x v="1"/>
    <n v="16"/>
    <x v="2"/>
    <x v="5"/>
  </r>
  <r>
    <n v="2988"/>
    <x v="6"/>
    <x v="1"/>
    <x v="11"/>
    <x v="0"/>
    <n v="36"/>
    <x v="7"/>
    <x v="0"/>
    <x v="13"/>
    <x v="0"/>
    <n v="2.5"/>
    <x v="1"/>
    <x v="5"/>
    <x v="1"/>
    <x v="1"/>
    <n v="42"/>
    <x v="1"/>
    <x v="5"/>
  </r>
  <r>
    <n v="2989"/>
    <x v="28"/>
    <x v="1"/>
    <x v="20"/>
    <x v="0"/>
    <n v="55"/>
    <x v="22"/>
    <x v="1"/>
    <x v="6"/>
    <x v="1"/>
    <n v="5"/>
    <x v="1"/>
    <x v="4"/>
    <x v="1"/>
    <x v="1"/>
    <n v="31"/>
    <x v="5"/>
    <x v="5"/>
  </r>
  <r>
    <n v="2990"/>
    <x v="5"/>
    <x v="1"/>
    <x v="22"/>
    <x v="3"/>
    <n v="20"/>
    <x v="3"/>
    <x v="3"/>
    <x v="11"/>
    <x v="2"/>
    <n v="4.3"/>
    <x v="1"/>
    <x v="4"/>
    <x v="1"/>
    <x v="1"/>
    <n v="6"/>
    <x v="2"/>
    <x v="1"/>
  </r>
  <r>
    <n v="2991"/>
    <x v="28"/>
    <x v="1"/>
    <x v="5"/>
    <x v="0"/>
    <n v="91"/>
    <x v="26"/>
    <x v="2"/>
    <x v="11"/>
    <x v="3"/>
    <n v="4.2"/>
    <x v="1"/>
    <x v="1"/>
    <x v="1"/>
    <x v="1"/>
    <n v="24"/>
    <x v="0"/>
    <x v="5"/>
  </r>
  <r>
    <n v="2992"/>
    <x v="17"/>
    <x v="1"/>
    <x v="10"/>
    <x v="0"/>
    <n v="71"/>
    <x v="40"/>
    <x v="0"/>
    <x v="14"/>
    <x v="2"/>
    <n v="3.9"/>
    <x v="1"/>
    <x v="3"/>
    <x v="1"/>
    <x v="1"/>
    <n v="7"/>
    <x v="3"/>
    <x v="4"/>
  </r>
  <r>
    <n v="2993"/>
    <x v="38"/>
    <x v="1"/>
    <x v="20"/>
    <x v="0"/>
    <n v="64"/>
    <x v="25"/>
    <x v="2"/>
    <x v="4"/>
    <x v="1"/>
    <n v="3.9"/>
    <x v="1"/>
    <x v="5"/>
    <x v="1"/>
    <x v="1"/>
    <n v="25"/>
    <x v="0"/>
    <x v="1"/>
  </r>
  <r>
    <n v="2994"/>
    <x v="45"/>
    <x v="1"/>
    <x v="14"/>
    <x v="2"/>
    <n v="21"/>
    <x v="23"/>
    <x v="0"/>
    <x v="21"/>
    <x v="1"/>
    <n v="4.2"/>
    <x v="1"/>
    <x v="1"/>
    <x v="1"/>
    <x v="1"/>
    <n v="18"/>
    <x v="1"/>
    <x v="4"/>
  </r>
  <r>
    <n v="2995"/>
    <x v="28"/>
    <x v="1"/>
    <x v="1"/>
    <x v="0"/>
    <n v="100"/>
    <x v="22"/>
    <x v="1"/>
    <x v="3"/>
    <x v="0"/>
    <n v="3.5"/>
    <x v="1"/>
    <x v="5"/>
    <x v="1"/>
    <x v="1"/>
    <n v="14"/>
    <x v="4"/>
    <x v="3"/>
  </r>
  <r>
    <n v="2996"/>
    <x v="26"/>
    <x v="1"/>
    <x v="2"/>
    <x v="0"/>
    <n v="96"/>
    <x v="41"/>
    <x v="2"/>
    <x v="20"/>
    <x v="2"/>
    <n v="2.5"/>
    <x v="1"/>
    <x v="3"/>
    <x v="1"/>
    <x v="1"/>
    <n v="42"/>
    <x v="5"/>
    <x v="4"/>
  </r>
  <r>
    <n v="2997"/>
    <x v="27"/>
    <x v="1"/>
    <x v="16"/>
    <x v="3"/>
    <n v="91"/>
    <x v="40"/>
    <x v="2"/>
    <x v="3"/>
    <x v="1"/>
    <n v="2.9"/>
    <x v="1"/>
    <x v="0"/>
    <x v="1"/>
    <x v="1"/>
    <n v="6"/>
    <x v="0"/>
    <x v="6"/>
  </r>
  <r>
    <n v="2998"/>
    <x v="38"/>
    <x v="1"/>
    <x v="1"/>
    <x v="0"/>
    <n v="40"/>
    <x v="37"/>
    <x v="1"/>
    <x v="22"/>
    <x v="1"/>
    <n v="2.7"/>
    <x v="1"/>
    <x v="2"/>
    <x v="1"/>
    <x v="1"/>
    <n v="14"/>
    <x v="0"/>
    <x v="6"/>
  </r>
  <r>
    <n v="2999"/>
    <x v="18"/>
    <x v="1"/>
    <x v="15"/>
    <x v="0"/>
    <n v="53"/>
    <x v="29"/>
    <x v="2"/>
    <x v="16"/>
    <x v="2"/>
    <n v="4.7"/>
    <x v="1"/>
    <x v="0"/>
    <x v="1"/>
    <x v="1"/>
    <n v="30"/>
    <x v="5"/>
    <x v="3"/>
  </r>
  <r>
    <n v="3000"/>
    <x v="18"/>
    <x v="1"/>
    <x v="12"/>
    <x v="3"/>
    <n v="48"/>
    <x v="13"/>
    <x v="1"/>
    <x v="4"/>
    <x v="0"/>
    <n v="3.8"/>
    <x v="1"/>
    <x v="3"/>
    <x v="1"/>
    <x v="1"/>
    <n v="10"/>
    <x v="1"/>
    <x v="5"/>
  </r>
  <r>
    <n v="3001"/>
    <x v="9"/>
    <x v="1"/>
    <x v="3"/>
    <x v="1"/>
    <n v="70"/>
    <x v="31"/>
    <x v="2"/>
    <x v="12"/>
    <x v="0"/>
    <n v="3.7"/>
    <x v="1"/>
    <x v="0"/>
    <x v="1"/>
    <x v="1"/>
    <n v="7"/>
    <x v="3"/>
    <x v="1"/>
  </r>
  <r>
    <n v="3002"/>
    <x v="26"/>
    <x v="1"/>
    <x v="7"/>
    <x v="2"/>
    <n v="29"/>
    <x v="6"/>
    <x v="0"/>
    <x v="4"/>
    <x v="2"/>
    <n v="4.7"/>
    <x v="1"/>
    <x v="0"/>
    <x v="1"/>
    <x v="1"/>
    <n v="28"/>
    <x v="2"/>
    <x v="3"/>
  </r>
  <r>
    <n v="3003"/>
    <x v="27"/>
    <x v="1"/>
    <x v="22"/>
    <x v="3"/>
    <n v="29"/>
    <x v="7"/>
    <x v="2"/>
    <x v="1"/>
    <x v="3"/>
    <n v="3.6"/>
    <x v="1"/>
    <x v="2"/>
    <x v="1"/>
    <x v="1"/>
    <n v="19"/>
    <x v="4"/>
    <x v="3"/>
  </r>
  <r>
    <n v="3004"/>
    <x v="47"/>
    <x v="1"/>
    <x v="0"/>
    <x v="0"/>
    <n v="53"/>
    <x v="4"/>
    <x v="2"/>
    <x v="18"/>
    <x v="3"/>
    <n v="2.8"/>
    <x v="1"/>
    <x v="0"/>
    <x v="1"/>
    <x v="1"/>
    <n v="13"/>
    <x v="2"/>
    <x v="6"/>
  </r>
  <r>
    <n v="3005"/>
    <x v="4"/>
    <x v="1"/>
    <x v="11"/>
    <x v="0"/>
    <n v="79"/>
    <x v="28"/>
    <x v="2"/>
    <x v="12"/>
    <x v="0"/>
    <n v="3.7"/>
    <x v="1"/>
    <x v="5"/>
    <x v="1"/>
    <x v="1"/>
    <n v="23"/>
    <x v="0"/>
    <x v="0"/>
  </r>
  <r>
    <n v="3006"/>
    <x v="20"/>
    <x v="1"/>
    <x v="6"/>
    <x v="0"/>
    <n v="65"/>
    <x v="29"/>
    <x v="3"/>
    <x v="18"/>
    <x v="1"/>
    <n v="3.5"/>
    <x v="1"/>
    <x v="0"/>
    <x v="1"/>
    <x v="1"/>
    <n v="5"/>
    <x v="0"/>
    <x v="1"/>
  </r>
  <r>
    <n v="3007"/>
    <x v="43"/>
    <x v="1"/>
    <x v="10"/>
    <x v="0"/>
    <n v="99"/>
    <x v="40"/>
    <x v="2"/>
    <x v="8"/>
    <x v="2"/>
    <n v="3.7"/>
    <x v="1"/>
    <x v="5"/>
    <x v="1"/>
    <x v="1"/>
    <n v="17"/>
    <x v="0"/>
    <x v="4"/>
  </r>
  <r>
    <n v="3008"/>
    <x v="51"/>
    <x v="1"/>
    <x v="12"/>
    <x v="3"/>
    <n v="60"/>
    <x v="14"/>
    <x v="0"/>
    <x v="12"/>
    <x v="0"/>
    <n v="3"/>
    <x v="1"/>
    <x v="2"/>
    <x v="1"/>
    <x v="1"/>
    <n v="31"/>
    <x v="0"/>
    <x v="1"/>
  </r>
  <r>
    <n v="3009"/>
    <x v="31"/>
    <x v="1"/>
    <x v="9"/>
    <x v="1"/>
    <n v="86"/>
    <x v="35"/>
    <x v="2"/>
    <x v="9"/>
    <x v="0"/>
    <n v="4.9000000000000004"/>
    <x v="1"/>
    <x v="1"/>
    <x v="1"/>
    <x v="1"/>
    <n v="19"/>
    <x v="3"/>
    <x v="1"/>
  </r>
  <r>
    <n v="3010"/>
    <x v="46"/>
    <x v="1"/>
    <x v="22"/>
    <x v="3"/>
    <n v="73"/>
    <x v="7"/>
    <x v="2"/>
    <x v="5"/>
    <x v="0"/>
    <n v="4.5999999999999996"/>
    <x v="1"/>
    <x v="1"/>
    <x v="1"/>
    <x v="1"/>
    <n v="8"/>
    <x v="0"/>
    <x v="0"/>
  </r>
  <r>
    <n v="3011"/>
    <x v="27"/>
    <x v="1"/>
    <x v="22"/>
    <x v="3"/>
    <n v="45"/>
    <x v="31"/>
    <x v="2"/>
    <x v="10"/>
    <x v="0"/>
    <n v="3.3"/>
    <x v="1"/>
    <x v="1"/>
    <x v="1"/>
    <x v="1"/>
    <n v="15"/>
    <x v="2"/>
    <x v="2"/>
  </r>
  <r>
    <n v="3012"/>
    <x v="30"/>
    <x v="1"/>
    <x v="22"/>
    <x v="3"/>
    <n v="70"/>
    <x v="22"/>
    <x v="1"/>
    <x v="18"/>
    <x v="2"/>
    <n v="3"/>
    <x v="1"/>
    <x v="2"/>
    <x v="1"/>
    <x v="1"/>
    <n v="18"/>
    <x v="2"/>
    <x v="6"/>
  </r>
  <r>
    <n v="3013"/>
    <x v="32"/>
    <x v="1"/>
    <x v="22"/>
    <x v="3"/>
    <n v="65"/>
    <x v="37"/>
    <x v="2"/>
    <x v="11"/>
    <x v="3"/>
    <n v="3.5"/>
    <x v="1"/>
    <x v="3"/>
    <x v="1"/>
    <x v="1"/>
    <n v="16"/>
    <x v="3"/>
    <x v="2"/>
  </r>
  <r>
    <n v="3014"/>
    <x v="38"/>
    <x v="1"/>
    <x v="11"/>
    <x v="0"/>
    <n v="55"/>
    <x v="28"/>
    <x v="0"/>
    <x v="15"/>
    <x v="2"/>
    <n v="4.2"/>
    <x v="1"/>
    <x v="5"/>
    <x v="1"/>
    <x v="1"/>
    <n v="13"/>
    <x v="1"/>
    <x v="5"/>
  </r>
  <r>
    <n v="3015"/>
    <x v="41"/>
    <x v="1"/>
    <x v="17"/>
    <x v="0"/>
    <n v="65"/>
    <x v="40"/>
    <x v="2"/>
    <x v="1"/>
    <x v="1"/>
    <n v="4.5"/>
    <x v="1"/>
    <x v="0"/>
    <x v="1"/>
    <x v="1"/>
    <n v="38"/>
    <x v="3"/>
    <x v="6"/>
  </r>
  <r>
    <n v="3016"/>
    <x v="43"/>
    <x v="1"/>
    <x v="18"/>
    <x v="3"/>
    <n v="21"/>
    <x v="5"/>
    <x v="3"/>
    <x v="12"/>
    <x v="1"/>
    <n v="2.8"/>
    <x v="1"/>
    <x v="0"/>
    <x v="1"/>
    <x v="1"/>
    <n v="27"/>
    <x v="4"/>
    <x v="4"/>
  </r>
  <r>
    <n v="3017"/>
    <x v="11"/>
    <x v="1"/>
    <x v="0"/>
    <x v="0"/>
    <n v="26"/>
    <x v="27"/>
    <x v="0"/>
    <x v="12"/>
    <x v="2"/>
    <n v="4.9000000000000004"/>
    <x v="1"/>
    <x v="5"/>
    <x v="1"/>
    <x v="1"/>
    <n v="31"/>
    <x v="4"/>
    <x v="3"/>
  </r>
  <r>
    <n v="3018"/>
    <x v="44"/>
    <x v="1"/>
    <x v="12"/>
    <x v="3"/>
    <n v="71"/>
    <x v="48"/>
    <x v="1"/>
    <x v="7"/>
    <x v="2"/>
    <n v="3.3"/>
    <x v="1"/>
    <x v="2"/>
    <x v="1"/>
    <x v="1"/>
    <n v="24"/>
    <x v="1"/>
    <x v="4"/>
  </r>
  <r>
    <n v="3019"/>
    <x v="49"/>
    <x v="1"/>
    <x v="23"/>
    <x v="1"/>
    <n v="41"/>
    <x v="21"/>
    <x v="2"/>
    <x v="14"/>
    <x v="2"/>
    <n v="3"/>
    <x v="1"/>
    <x v="1"/>
    <x v="1"/>
    <x v="1"/>
    <n v="21"/>
    <x v="5"/>
    <x v="4"/>
  </r>
  <r>
    <n v="3020"/>
    <x v="1"/>
    <x v="1"/>
    <x v="14"/>
    <x v="2"/>
    <n v="44"/>
    <x v="40"/>
    <x v="2"/>
    <x v="22"/>
    <x v="0"/>
    <n v="3.9"/>
    <x v="1"/>
    <x v="4"/>
    <x v="1"/>
    <x v="1"/>
    <n v="15"/>
    <x v="3"/>
    <x v="2"/>
  </r>
  <r>
    <n v="3021"/>
    <x v="51"/>
    <x v="1"/>
    <x v="2"/>
    <x v="0"/>
    <n v="81"/>
    <x v="10"/>
    <x v="1"/>
    <x v="4"/>
    <x v="3"/>
    <n v="2.8"/>
    <x v="1"/>
    <x v="5"/>
    <x v="1"/>
    <x v="1"/>
    <n v="48"/>
    <x v="0"/>
    <x v="6"/>
  </r>
  <r>
    <n v="3022"/>
    <x v="13"/>
    <x v="1"/>
    <x v="12"/>
    <x v="3"/>
    <n v="77"/>
    <x v="38"/>
    <x v="1"/>
    <x v="24"/>
    <x v="2"/>
    <n v="4.5"/>
    <x v="1"/>
    <x v="4"/>
    <x v="1"/>
    <x v="1"/>
    <n v="47"/>
    <x v="1"/>
    <x v="3"/>
  </r>
  <r>
    <n v="3023"/>
    <x v="44"/>
    <x v="1"/>
    <x v="3"/>
    <x v="1"/>
    <n v="26"/>
    <x v="42"/>
    <x v="2"/>
    <x v="12"/>
    <x v="3"/>
    <n v="4"/>
    <x v="1"/>
    <x v="1"/>
    <x v="1"/>
    <x v="1"/>
    <n v="23"/>
    <x v="3"/>
    <x v="1"/>
  </r>
  <r>
    <n v="3024"/>
    <x v="2"/>
    <x v="1"/>
    <x v="21"/>
    <x v="3"/>
    <n v="31"/>
    <x v="27"/>
    <x v="2"/>
    <x v="18"/>
    <x v="2"/>
    <n v="2.9"/>
    <x v="1"/>
    <x v="0"/>
    <x v="1"/>
    <x v="1"/>
    <n v="4"/>
    <x v="3"/>
    <x v="3"/>
  </r>
  <r>
    <n v="3025"/>
    <x v="29"/>
    <x v="1"/>
    <x v="0"/>
    <x v="0"/>
    <n v="82"/>
    <x v="37"/>
    <x v="1"/>
    <x v="3"/>
    <x v="1"/>
    <n v="4"/>
    <x v="1"/>
    <x v="1"/>
    <x v="1"/>
    <x v="1"/>
    <n v="47"/>
    <x v="2"/>
    <x v="6"/>
  </r>
  <r>
    <n v="3026"/>
    <x v="37"/>
    <x v="1"/>
    <x v="9"/>
    <x v="1"/>
    <n v="60"/>
    <x v="6"/>
    <x v="3"/>
    <x v="14"/>
    <x v="2"/>
    <n v="3.4"/>
    <x v="1"/>
    <x v="5"/>
    <x v="1"/>
    <x v="1"/>
    <n v="7"/>
    <x v="3"/>
    <x v="5"/>
  </r>
  <r>
    <n v="3027"/>
    <x v="0"/>
    <x v="1"/>
    <x v="5"/>
    <x v="0"/>
    <n v="70"/>
    <x v="30"/>
    <x v="0"/>
    <x v="23"/>
    <x v="3"/>
    <n v="2.5"/>
    <x v="1"/>
    <x v="1"/>
    <x v="1"/>
    <x v="1"/>
    <n v="6"/>
    <x v="2"/>
    <x v="2"/>
  </r>
  <r>
    <n v="3028"/>
    <x v="16"/>
    <x v="1"/>
    <x v="15"/>
    <x v="0"/>
    <n v="26"/>
    <x v="8"/>
    <x v="3"/>
    <x v="15"/>
    <x v="0"/>
    <n v="2.8"/>
    <x v="1"/>
    <x v="4"/>
    <x v="1"/>
    <x v="1"/>
    <n v="47"/>
    <x v="2"/>
    <x v="3"/>
  </r>
  <r>
    <n v="3029"/>
    <x v="46"/>
    <x v="1"/>
    <x v="10"/>
    <x v="0"/>
    <n v="100"/>
    <x v="18"/>
    <x v="0"/>
    <x v="4"/>
    <x v="2"/>
    <n v="3"/>
    <x v="1"/>
    <x v="1"/>
    <x v="1"/>
    <x v="1"/>
    <n v="7"/>
    <x v="3"/>
    <x v="6"/>
  </r>
  <r>
    <n v="3030"/>
    <x v="14"/>
    <x v="1"/>
    <x v="10"/>
    <x v="0"/>
    <n v="82"/>
    <x v="42"/>
    <x v="2"/>
    <x v="9"/>
    <x v="2"/>
    <n v="3.1"/>
    <x v="1"/>
    <x v="1"/>
    <x v="1"/>
    <x v="1"/>
    <n v="1"/>
    <x v="5"/>
    <x v="3"/>
  </r>
  <r>
    <n v="3031"/>
    <x v="49"/>
    <x v="1"/>
    <x v="4"/>
    <x v="1"/>
    <n v="24"/>
    <x v="33"/>
    <x v="3"/>
    <x v="7"/>
    <x v="1"/>
    <n v="2.6"/>
    <x v="1"/>
    <x v="4"/>
    <x v="1"/>
    <x v="1"/>
    <n v="23"/>
    <x v="2"/>
    <x v="1"/>
  </r>
  <r>
    <n v="3032"/>
    <x v="12"/>
    <x v="1"/>
    <x v="0"/>
    <x v="0"/>
    <n v="74"/>
    <x v="37"/>
    <x v="0"/>
    <x v="11"/>
    <x v="2"/>
    <n v="4.9000000000000004"/>
    <x v="1"/>
    <x v="4"/>
    <x v="1"/>
    <x v="1"/>
    <n v="30"/>
    <x v="2"/>
    <x v="5"/>
  </r>
  <r>
    <n v="3033"/>
    <x v="8"/>
    <x v="1"/>
    <x v="21"/>
    <x v="3"/>
    <n v="58"/>
    <x v="18"/>
    <x v="3"/>
    <x v="14"/>
    <x v="2"/>
    <n v="3.5"/>
    <x v="1"/>
    <x v="2"/>
    <x v="1"/>
    <x v="1"/>
    <n v="24"/>
    <x v="2"/>
    <x v="3"/>
  </r>
  <r>
    <n v="3034"/>
    <x v="40"/>
    <x v="1"/>
    <x v="1"/>
    <x v="0"/>
    <n v="56"/>
    <x v="15"/>
    <x v="0"/>
    <x v="20"/>
    <x v="1"/>
    <n v="2.6"/>
    <x v="1"/>
    <x v="5"/>
    <x v="1"/>
    <x v="1"/>
    <n v="9"/>
    <x v="3"/>
    <x v="1"/>
  </r>
  <r>
    <n v="3035"/>
    <x v="47"/>
    <x v="1"/>
    <x v="23"/>
    <x v="1"/>
    <n v="37"/>
    <x v="40"/>
    <x v="0"/>
    <x v="15"/>
    <x v="1"/>
    <n v="3.5"/>
    <x v="1"/>
    <x v="4"/>
    <x v="1"/>
    <x v="1"/>
    <n v="25"/>
    <x v="2"/>
    <x v="3"/>
  </r>
  <r>
    <n v="3036"/>
    <x v="28"/>
    <x v="1"/>
    <x v="8"/>
    <x v="3"/>
    <n v="64"/>
    <x v="0"/>
    <x v="2"/>
    <x v="9"/>
    <x v="1"/>
    <n v="4.5"/>
    <x v="1"/>
    <x v="1"/>
    <x v="1"/>
    <x v="1"/>
    <n v="18"/>
    <x v="1"/>
    <x v="4"/>
  </r>
  <r>
    <n v="3037"/>
    <x v="2"/>
    <x v="1"/>
    <x v="15"/>
    <x v="0"/>
    <n v="58"/>
    <x v="34"/>
    <x v="1"/>
    <x v="10"/>
    <x v="1"/>
    <n v="4.3"/>
    <x v="1"/>
    <x v="2"/>
    <x v="1"/>
    <x v="1"/>
    <n v="7"/>
    <x v="0"/>
    <x v="0"/>
  </r>
  <r>
    <n v="3038"/>
    <x v="47"/>
    <x v="1"/>
    <x v="22"/>
    <x v="3"/>
    <n v="44"/>
    <x v="44"/>
    <x v="0"/>
    <x v="4"/>
    <x v="2"/>
    <n v="4.8"/>
    <x v="1"/>
    <x v="2"/>
    <x v="1"/>
    <x v="1"/>
    <n v="2"/>
    <x v="1"/>
    <x v="2"/>
  </r>
  <r>
    <n v="3039"/>
    <x v="19"/>
    <x v="1"/>
    <x v="16"/>
    <x v="3"/>
    <n v="39"/>
    <x v="42"/>
    <x v="2"/>
    <x v="18"/>
    <x v="2"/>
    <n v="4.2"/>
    <x v="1"/>
    <x v="1"/>
    <x v="1"/>
    <x v="1"/>
    <n v="36"/>
    <x v="5"/>
    <x v="2"/>
  </r>
  <r>
    <n v="3040"/>
    <x v="35"/>
    <x v="1"/>
    <x v="0"/>
    <x v="0"/>
    <n v="48"/>
    <x v="15"/>
    <x v="0"/>
    <x v="24"/>
    <x v="1"/>
    <n v="3.2"/>
    <x v="1"/>
    <x v="2"/>
    <x v="1"/>
    <x v="1"/>
    <n v="31"/>
    <x v="3"/>
    <x v="4"/>
  </r>
  <r>
    <n v="3041"/>
    <x v="20"/>
    <x v="1"/>
    <x v="8"/>
    <x v="3"/>
    <n v="32"/>
    <x v="43"/>
    <x v="2"/>
    <x v="9"/>
    <x v="3"/>
    <n v="4.0999999999999996"/>
    <x v="1"/>
    <x v="0"/>
    <x v="1"/>
    <x v="1"/>
    <n v="10"/>
    <x v="1"/>
    <x v="0"/>
  </r>
  <r>
    <n v="3042"/>
    <x v="39"/>
    <x v="1"/>
    <x v="8"/>
    <x v="3"/>
    <n v="79"/>
    <x v="3"/>
    <x v="2"/>
    <x v="20"/>
    <x v="0"/>
    <n v="4"/>
    <x v="1"/>
    <x v="0"/>
    <x v="1"/>
    <x v="1"/>
    <n v="27"/>
    <x v="3"/>
    <x v="5"/>
  </r>
  <r>
    <n v="3043"/>
    <x v="10"/>
    <x v="1"/>
    <x v="7"/>
    <x v="2"/>
    <n v="27"/>
    <x v="45"/>
    <x v="0"/>
    <x v="2"/>
    <x v="0"/>
    <n v="2.9"/>
    <x v="1"/>
    <x v="2"/>
    <x v="1"/>
    <x v="1"/>
    <n v="14"/>
    <x v="3"/>
    <x v="6"/>
  </r>
  <r>
    <n v="3044"/>
    <x v="4"/>
    <x v="1"/>
    <x v="22"/>
    <x v="3"/>
    <n v="98"/>
    <x v="26"/>
    <x v="1"/>
    <x v="15"/>
    <x v="3"/>
    <n v="2.6"/>
    <x v="1"/>
    <x v="5"/>
    <x v="1"/>
    <x v="1"/>
    <n v="17"/>
    <x v="2"/>
    <x v="5"/>
  </r>
  <r>
    <n v="3045"/>
    <x v="3"/>
    <x v="1"/>
    <x v="23"/>
    <x v="1"/>
    <n v="67"/>
    <x v="17"/>
    <x v="2"/>
    <x v="23"/>
    <x v="0"/>
    <n v="2.7"/>
    <x v="1"/>
    <x v="1"/>
    <x v="1"/>
    <x v="1"/>
    <n v="10"/>
    <x v="4"/>
    <x v="3"/>
  </r>
  <r>
    <n v="3046"/>
    <x v="32"/>
    <x v="1"/>
    <x v="20"/>
    <x v="0"/>
    <n v="37"/>
    <x v="20"/>
    <x v="0"/>
    <x v="13"/>
    <x v="0"/>
    <n v="4.5999999999999996"/>
    <x v="1"/>
    <x v="4"/>
    <x v="1"/>
    <x v="1"/>
    <n v="4"/>
    <x v="3"/>
    <x v="4"/>
  </r>
  <r>
    <n v="3047"/>
    <x v="52"/>
    <x v="1"/>
    <x v="9"/>
    <x v="1"/>
    <n v="49"/>
    <x v="38"/>
    <x v="2"/>
    <x v="3"/>
    <x v="1"/>
    <n v="3.2"/>
    <x v="1"/>
    <x v="5"/>
    <x v="1"/>
    <x v="1"/>
    <n v="25"/>
    <x v="1"/>
    <x v="6"/>
  </r>
  <r>
    <n v="3048"/>
    <x v="3"/>
    <x v="1"/>
    <x v="4"/>
    <x v="1"/>
    <n v="74"/>
    <x v="34"/>
    <x v="2"/>
    <x v="10"/>
    <x v="3"/>
    <n v="4.0999999999999996"/>
    <x v="1"/>
    <x v="4"/>
    <x v="1"/>
    <x v="1"/>
    <n v="3"/>
    <x v="3"/>
    <x v="4"/>
  </r>
  <r>
    <n v="3049"/>
    <x v="28"/>
    <x v="1"/>
    <x v="16"/>
    <x v="3"/>
    <n v="93"/>
    <x v="24"/>
    <x v="2"/>
    <x v="8"/>
    <x v="2"/>
    <n v="3.9"/>
    <x v="1"/>
    <x v="3"/>
    <x v="1"/>
    <x v="1"/>
    <n v="47"/>
    <x v="0"/>
    <x v="0"/>
  </r>
  <r>
    <n v="3050"/>
    <x v="37"/>
    <x v="1"/>
    <x v="8"/>
    <x v="3"/>
    <n v="60"/>
    <x v="40"/>
    <x v="0"/>
    <x v="16"/>
    <x v="2"/>
    <n v="3"/>
    <x v="1"/>
    <x v="2"/>
    <x v="1"/>
    <x v="1"/>
    <n v="41"/>
    <x v="4"/>
    <x v="4"/>
  </r>
  <r>
    <n v="3051"/>
    <x v="18"/>
    <x v="1"/>
    <x v="7"/>
    <x v="2"/>
    <n v="76"/>
    <x v="0"/>
    <x v="1"/>
    <x v="14"/>
    <x v="1"/>
    <n v="3.6"/>
    <x v="1"/>
    <x v="3"/>
    <x v="1"/>
    <x v="1"/>
    <n v="28"/>
    <x v="0"/>
    <x v="6"/>
  </r>
  <r>
    <n v="3052"/>
    <x v="42"/>
    <x v="1"/>
    <x v="12"/>
    <x v="3"/>
    <n v="64"/>
    <x v="5"/>
    <x v="0"/>
    <x v="9"/>
    <x v="2"/>
    <n v="4.5999999999999996"/>
    <x v="1"/>
    <x v="0"/>
    <x v="1"/>
    <x v="1"/>
    <n v="49"/>
    <x v="5"/>
    <x v="6"/>
  </r>
  <r>
    <n v="3053"/>
    <x v="39"/>
    <x v="1"/>
    <x v="9"/>
    <x v="1"/>
    <n v="38"/>
    <x v="1"/>
    <x v="3"/>
    <x v="8"/>
    <x v="1"/>
    <n v="4.5"/>
    <x v="1"/>
    <x v="5"/>
    <x v="1"/>
    <x v="1"/>
    <n v="7"/>
    <x v="4"/>
    <x v="0"/>
  </r>
  <r>
    <n v="3054"/>
    <x v="45"/>
    <x v="1"/>
    <x v="9"/>
    <x v="1"/>
    <n v="91"/>
    <x v="1"/>
    <x v="0"/>
    <x v="18"/>
    <x v="0"/>
    <n v="3.2"/>
    <x v="1"/>
    <x v="2"/>
    <x v="1"/>
    <x v="1"/>
    <n v="22"/>
    <x v="4"/>
    <x v="5"/>
  </r>
  <r>
    <n v="3055"/>
    <x v="32"/>
    <x v="1"/>
    <x v="23"/>
    <x v="1"/>
    <n v="70"/>
    <x v="13"/>
    <x v="1"/>
    <x v="23"/>
    <x v="2"/>
    <n v="4.9000000000000004"/>
    <x v="1"/>
    <x v="4"/>
    <x v="1"/>
    <x v="1"/>
    <n v="34"/>
    <x v="0"/>
    <x v="5"/>
  </r>
  <r>
    <n v="3056"/>
    <x v="7"/>
    <x v="1"/>
    <x v="3"/>
    <x v="1"/>
    <n v="22"/>
    <x v="23"/>
    <x v="2"/>
    <x v="10"/>
    <x v="3"/>
    <n v="5"/>
    <x v="1"/>
    <x v="3"/>
    <x v="1"/>
    <x v="1"/>
    <n v="5"/>
    <x v="5"/>
    <x v="4"/>
  </r>
  <r>
    <n v="3057"/>
    <x v="28"/>
    <x v="1"/>
    <x v="24"/>
    <x v="3"/>
    <n v="59"/>
    <x v="32"/>
    <x v="2"/>
    <x v="19"/>
    <x v="1"/>
    <n v="3.8"/>
    <x v="1"/>
    <x v="3"/>
    <x v="1"/>
    <x v="1"/>
    <n v="15"/>
    <x v="1"/>
    <x v="4"/>
  </r>
  <r>
    <n v="3058"/>
    <x v="29"/>
    <x v="1"/>
    <x v="21"/>
    <x v="3"/>
    <n v="22"/>
    <x v="17"/>
    <x v="2"/>
    <x v="24"/>
    <x v="1"/>
    <n v="3.4"/>
    <x v="1"/>
    <x v="2"/>
    <x v="1"/>
    <x v="1"/>
    <n v="26"/>
    <x v="4"/>
    <x v="1"/>
  </r>
  <r>
    <n v="3059"/>
    <x v="38"/>
    <x v="1"/>
    <x v="8"/>
    <x v="3"/>
    <n v="74"/>
    <x v="8"/>
    <x v="1"/>
    <x v="20"/>
    <x v="0"/>
    <n v="3.8"/>
    <x v="1"/>
    <x v="5"/>
    <x v="1"/>
    <x v="1"/>
    <n v="3"/>
    <x v="4"/>
    <x v="0"/>
  </r>
  <r>
    <n v="3060"/>
    <x v="5"/>
    <x v="1"/>
    <x v="1"/>
    <x v="0"/>
    <n v="71"/>
    <x v="0"/>
    <x v="0"/>
    <x v="1"/>
    <x v="1"/>
    <n v="3.2"/>
    <x v="1"/>
    <x v="0"/>
    <x v="1"/>
    <x v="1"/>
    <n v="42"/>
    <x v="2"/>
    <x v="3"/>
  </r>
  <r>
    <n v="3061"/>
    <x v="36"/>
    <x v="1"/>
    <x v="7"/>
    <x v="2"/>
    <n v="80"/>
    <x v="18"/>
    <x v="1"/>
    <x v="4"/>
    <x v="2"/>
    <n v="4.7"/>
    <x v="1"/>
    <x v="5"/>
    <x v="1"/>
    <x v="1"/>
    <n v="1"/>
    <x v="0"/>
    <x v="5"/>
  </r>
  <r>
    <n v="3062"/>
    <x v="23"/>
    <x v="1"/>
    <x v="17"/>
    <x v="0"/>
    <n v="59"/>
    <x v="45"/>
    <x v="0"/>
    <x v="8"/>
    <x v="3"/>
    <n v="4.5"/>
    <x v="1"/>
    <x v="0"/>
    <x v="1"/>
    <x v="1"/>
    <n v="20"/>
    <x v="3"/>
    <x v="6"/>
  </r>
  <r>
    <n v="3063"/>
    <x v="47"/>
    <x v="1"/>
    <x v="21"/>
    <x v="3"/>
    <n v="96"/>
    <x v="18"/>
    <x v="0"/>
    <x v="14"/>
    <x v="3"/>
    <n v="3.3"/>
    <x v="1"/>
    <x v="3"/>
    <x v="1"/>
    <x v="1"/>
    <n v="39"/>
    <x v="3"/>
    <x v="5"/>
  </r>
  <r>
    <n v="3064"/>
    <x v="8"/>
    <x v="1"/>
    <x v="12"/>
    <x v="3"/>
    <n v="43"/>
    <x v="39"/>
    <x v="0"/>
    <x v="18"/>
    <x v="0"/>
    <n v="3.9"/>
    <x v="1"/>
    <x v="5"/>
    <x v="1"/>
    <x v="1"/>
    <n v="24"/>
    <x v="2"/>
    <x v="0"/>
  </r>
  <r>
    <n v="3065"/>
    <x v="40"/>
    <x v="1"/>
    <x v="22"/>
    <x v="3"/>
    <n v="76"/>
    <x v="37"/>
    <x v="1"/>
    <x v="17"/>
    <x v="0"/>
    <n v="3.6"/>
    <x v="1"/>
    <x v="0"/>
    <x v="1"/>
    <x v="1"/>
    <n v="49"/>
    <x v="4"/>
    <x v="3"/>
  </r>
  <r>
    <n v="3066"/>
    <x v="34"/>
    <x v="1"/>
    <x v="14"/>
    <x v="2"/>
    <n v="59"/>
    <x v="25"/>
    <x v="2"/>
    <x v="19"/>
    <x v="3"/>
    <n v="2.8"/>
    <x v="1"/>
    <x v="5"/>
    <x v="1"/>
    <x v="1"/>
    <n v="7"/>
    <x v="0"/>
    <x v="4"/>
  </r>
  <r>
    <n v="3067"/>
    <x v="44"/>
    <x v="1"/>
    <x v="11"/>
    <x v="0"/>
    <n v="48"/>
    <x v="49"/>
    <x v="0"/>
    <x v="11"/>
    <x v="2"/>
    <n v="4.3"/>
    <x v="1"/>
    <x v="1"/>
    <x v="1"/>
    <x v="1"/>
    <n v="13"/>
    <x v="0"/>
    <x v="6"/>
  </r>
  <r>
    <n v="3068"/>
    <x v="27"/>
    <x v="1"/>
    <x v="22"/>
    <x v="3"/>
    <n v="22"/>
    <x v="9"/>
    <x v="1"/>
    <x v="0"/>
    <x v="1"/>
    <n v="3.5"/>
    <x v="1"/>
    <x v="1"/>
    <x v="1"/>
    <x v="1"/>
    <n v="2"/>
    <x v="1"/>
    <x v="1"/>
  </r>
  <r>
    <n v="3069"/>
    <x v="45"/>
    <x v="1"/>
    <x v="23"/>
    <x v="1"/>
    <n v="40"/>
    <x v="18"/>
    <x v="2"/>
    <x v="21"/>
    <x v="0"/>
    <n v="4.2"/>
    <x v="1"/>
    <x v="0"/>
    <x v="1"/>
    <x v="1"/>
    <n v="4"/>
    <x v="5"/>
    <x v="1"/>
  </r>
  <r>
    <n v="3070"/>
    <x v="46"/>
    <x v="1"/>
    <x v="2"/>
    <x v="0"/>
    <n v="73"/>
    <x v="12"/>
    <x v="0"/>
    <x v="23"/>
    <x v="1"/>
    <n v="4.5999999999999996"/>
    <x v="1"/>
    <x v="0"/>
    <x v="1"/>
    <x v="1"/>
    <n v="17"/>
    <x v="5"/>
    <x v="3"/>
  </r>
  <r>
    <n v="3071"/>
    <x v="16"/>
    <x v="1"/>
    <x v="9"/>
    <x v="1"/>
    <n v="26"/>
    <x v="15"/>
    <x v="3"/>
    <x v="16"/>
    <x v="3"/>
    <n v="2.6"/>
    <x v="1"/>
    <x v="1"/>
    <x v="1"/>
    <x v="1"/>
    <n v="43"/>
    <x v="3"/>
    <x v="4"/>
  </r>
  <r>
    <n v="3072"/>
    <x v="51"/>
    <x v="1"/>
    <x v="1"/>
    <x v="0"/>
    <n v="41"/>
    <x v="13"/>
    <x v="0"/>
    <x v="2"/>
    <x v="1"/>
    <n v="3.4"/>
    <x v="1"/>
    <x v="2"/>
    <x v="1"/>
    <x v="1"/>
    <n v="6"/>
    <x v="3"/>
    <x v="5"/>
  </r>
  <r>
    <n v="3073"/>
    <x v="8"/>
    <x v="1"/>
    <x v="16"/>
    <x v="3"/>
    <n v="98"/>
    <x v="14"/>
    <x v="0"/>
    <x v="15"/>
    <x v="1"/>
    <n v="3.1"/>
    <x v="1"/>
    <x v="3"/>
    <x v="1"/>
    <x v="1"/>
    <n v="46"/>
    <x v="3"/>
    <x v="3"/>
  </r>
  <r>
    <n v="3074"/>
    <x v="44"/>
    <x v="1"/>
    <x v="5"/>
    <x v="0"/>
    <n v="63"/>
    <x v="4"/>
    <x v="0"/>
    <x v="3"/>
    <x v="0"/>
    <n v="3.6"/>
    <x v="1"/>
    <x v="1"/>
    <x v="1"/>
    <x v="1"/>
    <n v="7"/>
    <x v="5"/>
    <x v="4"/>
  </r>
  <r>
    <n v="3075"/>
    <x v="8"/>
    <x v="1"/>
    <x v="23"/>
    <x v="1"/>
    <n v="55"/>
    <x v="2"/>
    <x v="0"/>
    <x v="1"/>
    <x v="0"/>
    <n v="4.2"/>
    <x v="1"/>
    <x v="2"/>
    <x v="1"/>
    <x v="1"/>
    <n v="34"/>
    <x v="5"/>
    <x v="0"/>
  </r>
  <r>
    <n v="3076"/>
    <x v="22"/>
    <x v="1"/>
    <x v="6"/>
    <x v="0"/>
    <n v="90"/>
    <x v="40"/>
    <x v="3"/>
    <x v="19"/>
    <x v="0"/>
    <n v="3.6"/>
    <x v="1"/>
    <x v="3"/>
    <x v="1"/>
    <x v="1"/>
    <n v="21"/>
    <x v="3"/>
    <x v="6"/>
  </r>
  <r>
    <n v="3077"/>
    <x v="17"/>
    <x v="1"/>
    <x v="8"/>
    <x v="3"/>
    <n v="46"/>
    <x v="13"/>
    <x v="2"/>
    <x v="24"/>
    <x v="2"/>
    <n v="3.6"/>
    <x v="1"/>
    <x v="0"/>
    <x v="1"/>
    <x v="1"/>
    <n v="13"/>
    <x v="0"/>
    <x v="4"/>
  </r>
  <r>
    <n v="3078"/>
    <x v="52"/>
    <x v="1"/>
    <x v="1"/>
    <x v="0"/>
    <n v="88"/>
    <x v="26"/>
    <x v="1"/>
    <x v="16"/>
    <x v="1"/>
    <n v="3"/>
    <x v="1"/>
    <x v="5"/>
    <x v="1"/>
    <x v="1"/>
    <n v="33"/>
    <x v="5"/>
    <x v="4"/>
  </r>
  <r>
    <n v="3079"/>
    <x v="45"/>
    <x v="1"/>
    <x v="22"/>
    <x v="3"/>
    <n v="95"/>
    <x v="29"/>
    <x v="2"/>
    <x v="24"/>
    <x v="1"/>
    <n v="2.5"/>
    <x v="1"/>
    <x v="4"/>
    <x v="1"/>
    <x v="1"/>
    <n v="24"/>
    <x v="4"/>
    <x v="4"/>
  </r>
  <r>
    <n v="3080"/>
    <x v="39"/>
    <x v="1"/>
    <x v="22"/>
    <x v="3"/>
    <n v="31"/>
    <x v="5"/>
    <x v="2"/>
    <x v="1"/>
    <x v="3"/>
    <n v="4"/>
    <x v="1"/>
    <x v="5"/>
    <x v="1"/>
    <x v="1"/>
    <n v="4"/>
    <x v="4"/>
    <x v="2"/>
  </r>
  <r>
    <n v="3081"/>
    <x v="28"/>
    <x v="1"/>
    <x v="15"/>
    <x v="0"/>
    <n v="42"/>
    <x v="24"/>
    <x v="0"/>
    <x v="22"/>
    <x v="1"/>
    <n v="4.0999999999999996"/>
    <x v="1"/>
    <x v="2"/>
    <x v="1"/>
    <x v="1"/>
    <n v="5"/>
    <x v="1"/>
    <x v="4"/>
  </r>
  <r>
    <n v="3082"/>
    <x v="14"/>
    <x v="1"/>
    <x v="4"/>
    <x v="1"/>
    <n v="44"/>
    <x v="34"/>
    <x v="0"/>
    <x v="6"/>
    <x v="0"/>
    <n v="4.9000000000000004"/>
    <x v="1"/>
    <x v="2"/>
    <x v="1"/>
    <x v="1"/>
    <n v="11"/>
    <x v="2"/>
    <x v="1"/>
  </r>
  <r>
    <n v="3083"/>
    <x v="19"/>
    <x v="1"/>
    <x v="17"/>
    <x v="0"/>
    <n v="99"/>
    <x v="40"/>
    <x v="2"/>
    <x v="1"/>
    <x v="1"/>
    <n v="4"/>
    <x v="1"/>
    <x v="2"/>
    <x v="1"/>
    <x v="1"/>
    <n v="20"/>
    <x v="4"/>
    <x v="2"/>
  </r>
  <r>
    <n v="3084"/>
    <x v="40"/>
    <x v="1"/>
    <x v="13"/>
    <x v="0"/>
    <n v="20"/>
    <x v="26"/>
    <x v="1"/>
    <x v="7"/>
    <x v="2"/>
    <n v="3.5"/>
    <x v="1"/>
    <x v="5"/>
    <x v="1"/>
    <x v="1"/>
    <n v="28"/>
    <x v="3"/>
    <x v="3"/>
  </r>
  <r>
    <n v="3085"/>
    <x v="5"/>
    <x v="1"/>
    <x v="18"/>
    <x v="3"/>
    <n v="37"/>
    <x v="37"/>
    <x v="1"/>
    <x v="21"/>
    <x v="1"/>
    <n v="3.2"/>
    <x v="1"/>
    <x v="5"/>
    <x v="1"/>
    <x v="1"/>
    <n v="43"/>
    <x v="3"/>
    <x v="5"/>
  </r>
  <r>
    <n v="3086"/>
    <x v="41"/>
    <x v="1"/>
    <x v="1"/>
    <x v="0"/>
    <n v="50"/>
    <x v="22"/>
    <x v="0"/>
    <x v="0"/>
    <x v="0"/>
    <n v="2.8"/>
    <x v="1"/>
    <x v="5"/>
    <x v="1"/>
    <x v="1"/>
    <n v="10"/>
    <x v="0"/>
    <x v="6"/>
  </r>
  <r>
    <n v="3087"/>
    <x v="36"/>
    <x v="1"/>
    <x v="8"/>
    <x v="3"/>
    <n v="73"/>
    <x v="40"/>
    <x v="2"/>
    <x v="12"/>
    <x v="2"/>
    <n v="3.5"/>
    <x v="1"/>
    <x v="2"/>
    <x v="1"/>
    <x v="1"/>
    <n v="26"/>
    <x v="0"/>
    <x v="6"/>
  </r>
  <r>
    <n v="3088"/>
    <x v="46"/>
    <x v="1"/>
    <x v="5"/>
    <x v="0"/>
    <n v="84"/>
    <x v="17"/>
    <x v="2"/>
    <x v="4"/>
    <x v="1"/>
    <n v="3.1"/>
    <x v="1"/>
    <x v="1"/>
    <x v="1"/>
    <x v="1"/>
    <n v="29"/>
    <x v="4"/>
    <x v="5"/>
  </r>
  <r>
    <n v="3089"/>
    <x v="50"/>
    <x v="1"/>
    <x v="10"/>
    <x v="0"/>
    <n v="64"/>
    <x v="10"/>
    <x v="2"/>
    <x v="11"/>
    <x v="1"/>
    <n v="3.3"/>
    <x v="1"/>
    <x v="5"/>
    <x v="1"/>
    <x v="1"/>
    <n v="35"/>
    <x v="4"/>
    <x v="3"/>
  </r>
  <r>
    <n v="3090"/>
    <x v="2"/>
    <x v="1"/>
    <x v="3"/>
    <x v="1"/>
    <n v="21"/>
    <x v="17"/>
    <x v="0"/>
    <x v="24"/>
    <x v="3"/>
    <n v="4.5999999999999996"/>
    <x v="1"/>
    <x v="1"/>
    <x v="1"/>
    <x v="1"/>
    <n v="23"/>
    <x v="1"/>
    <x v="4"/>
  </r>
  <r>
    <n v="3091"/>
    <x v="26"/>
    <x v="1"/>
    <x v="5"/>
    <x v="0"/>
    <n v="36"/>
    <x v="21"/>
    <x v="2"/>
    <x v="15"/>
    <x v="2"/>
    <n v="4.9000000000000004"/>
    <x v="1"/>
    <x v="5"/>
    <x v="1"/>
    <x v="1"/>
    <n v="15"/>
    <x v="4"/>
    <x v="3"/>
  </r>
  <r>
    <n v="3092"/>
    <x v="33"/>
    <x v="1"/>
    <x v="10"/>
    <x v="0"/>
    <n v="81"/>
    <x v="22"/>
    <x v="0"/>
    <x v="20"/>
    <x v="0"/>
    <n v="3.4"/>
    <x v="1"/>
    <x v="4"/>
    <x v="1"/>
    <x v="1"/>
    <n v="46"/>
    <x v="2"/>
    <x v="2"/>
  </r>
  <r>
    <n v="3093"/>
    <x v="16"/>
    <x v="1"/>
    <x v="12"/>
    <x v="3"/>
    <n v="54"/>
    <x v="40"/>
    <x v="0"/>
    <x v="5"/>
    <x v="3"/>
    <n v="3.5"/>
    <x v="1"/>
    <x v="2"/>
    <x v="1"/>
    <x v="1"/>
    <n v="14"/>
    <x v="4"/>
    <x v="4"/>
  </r>
  <r>
    <n v="3094"/>
    <x v="26"/>
    <x v="1"/>
    <x v="20"/>
    <x v="0"/>
    <n v="63"/>
    <x v="38"/>
    <x v="0"/>
    <x v="16"/>
    <x v="2"/>
    <n v="4.8"/>
    <x v="1"/>
    <x v="5"/>
    <x v="1"/>
    <x v="1"/>
    <n v="17"/>
    <x v="1"/>
    <x v="6"/>
  </r>
  <r>
    <n v="3095"/>
    <x v="40"/>
    <x v="1"/>
    <x v="3"/>
    <x v="1"/>
    <n v="59"/>
    <x v="42"/>
    <x v="2"/>
    <x v="0"/>
    <x v="2"/>
    <n v="2.7"/>
    <x v="1"/>
    <x v="5"/>
    <x v="1"/>
    <x v="1"/>
    <n v="9"/>
    <x v="1"/>
    <x v="1"/>
  </r>
  <r>
    <n v="3096"/>
    <x v="46"/>
    <x v="1"/>
    <x v="19"/>
    <x v="3"/>
    <n v="53"/>
    <x v="46"/>
    <x v="1"/>
    <x v="19"/>
    <x v="3"/>
    <n v="3.4"/>
    <x v="1"/>
    <x v="3"/>
    <x v="1"/>
    <x v="1"/>
    <n v="13"/>
    <x v="0"/>
    <x v="0"/>
  </r>
  <r>
    <n v="3097"/>
    <x v="28"/>
    <x v="1"/>
    <x v="5"/>
    <x v="0"/>
    <n v="63"/>
    <x v="23"/>
    <x v="0"/>
    <x v="3"/>
    <x v="0"/>
    <n v="3.5"/>
    <x v="1"/>
    <x v="2"/>
    <x v="1"/>
    <x v="1"/>
    <n v="20"/>
    <x v="4"/>
    <x v="5"/>
  </r>
  <r>
    <n v="3098"/>
    <x v="39"/>
    <x v="1"/>
    <x v="9"/>
    <x v="1"/>
    <n v="33"/>
    <x v="12"/>
    <x v="2"/>
    <x v="5"/>
    <x v="3"/>
    <n v="3.7"/>
    <x v="1"/>
    <x v="1"/>
    <x v="1"/>
    <x v="1"/>
    <n v="39"/>
    <x v="4"/>
    <x v="3"/>
  </r>
  <r>
    <n v="3099"/>
    <x v="17"/>
    <x v="1"/>
    <x v="13"/>
    <x v="0"/>
    <n v="64"/>
    <x v="35"/>
    <x v="0"/>
    <x v="17"/>
    <x v="2"/>
    <n v="3.3"/>
    <x v="1"/>
    <x v="2"/>
    <x v="1"/>
    <x v="1"/>
    <n v="50"/>
    <x v="4"/>
    <x v="3"/>
  </r>
  <r>
    <n v="3100"/>
    <x v="32"/>
    <x v="1"/>
    <x v="5"/>
    <x v="0"/>
    <n v="98"/>
    <x v="49"/>
    <x v="1"/>
    <x v="1"/>
    <x v="3"/>
    <n v="2.9"/>
    <x v="1"/>
    <x v="1"/>
    <x v="1"/>
    <x v="1"/>
    <n v="21"/>
    <x v="4"/>
    <x v="4"/>
  </r>
  <r>
    <n v="3101"/>
    <x v="2"/>
    <x v="1"/>
    <x v="19"/>
    <x v="3"/>
    <n v="85"/>
    <x v="34"/>
    <x v="0"/>
    <x v="7"/>
    <x v="0"/>
    <n v="3.9"/>
    <x v="1"/>
    <x v="0"/>
    <x v="1"/>
    <x v="1"/>
    <n v="3"/>
    <x v="4"/>
    <x v="1"/>
  </r>
  <r>
    <n v="3102"/>
    <x v="45"/>
    <x v="1"/>
    <x v="16"/>
    <x v="3"/>
    <n v="82"/>
    <x v="37"/>
    <x v="1"/>
    <x v="18"/>
    <x v="2"/>
    <n v="2.7"/>
    <x v="1"/>
    <x v="0"/>
    <x v="1"/>
    <x v="1"/>
    <n v="9"/>
    <x v="3"/>
    <x v="0"/>
  </r>
  <r>
    <n v="3103"/>
    <x v="47"/>
    <x v="1"/>
    <x v="14"/>
    <x v="2"/>
    <n v="85"/>
    <x v="45"/>
    <x v="2"/>
    <x v="14"/>
    <x v="2"/>
    <n v="4.3"/>
    <x v="1"/>
    <x v="3"/>
    <x v="1"/>
    <x v="1"/>
    <n v="29"/>
    <x v="1"/>
    <x v="4"/>
  </r>
  <r>
    <n v="3104"/>
    <x v="7"/>
    <x v="1"/>
    <x v="5"/>
    <x v="0"/>
    <n v="37"/>
    <x v="26"/>
    <x v="1"/>
    <x v="15"/>
    <x v="0"/>
    <n v="3"/>
    <x v="1"/>
    <x v="4"/>
    <x v="1"/>
    <x v="1"/>
    <n v="42"/>
    <x v="4"/>
    <x v="1"/>
  </r>
  <r>
    <n v="3105"/>
    <x v="49"/>
    <x v="1"/>
    <x v="13"/>
    <x v="0"/>
    <n v="56"/>
    <x v="42"/>
    <x v="1"/>
    <x v="2"/>
    <x v="2"/>
    <n v="5"/>
    <x v="1"/>
    <x v="4"/>
    <x v="1"/>
    <x v="1"/>
    <n v="41"/>
    <x v="5"/>
    <x v="0"/>
  </r>
  <r>
    <n v="3106"/>
    <x v="39"/>
    <x v="1"/>
    <x v="11"/>
    <x v="0"/>
    <n v="33"/>
    <x v="4"/>
    <x v="2"/>
    <x v="8"/>
    <x v="3"/>
    <n v="2.7"/>
    <x v="1"/>
    <x v="0"/>
    <x v="1"/>
    <x v="1"/>
    <n v="17"/>
    <x v="5"/>
    <x v="5"/>
  </r>
  <r>
    <n v="3107"/>
    <x v="46"/>
    <x v="1"/>
    <x v="3"/>
    <x v="1"/>
    <n v="57"/>
    <x v="15"/>
    <x v="2"/>
    <x v="22"/>
    <x v="0"/>
    <n v="4.7"/>
    <x v="1"/>
    <x v="2"/>
    <x v="1"/>
    <x v="1"/>
    <n v="20"/>
    <x v="3"/>
    <x v="2"/>
  </r>
  <r>
    <n v="3108"/>
    <x v="13"/>
    <x v="1"/>
    <x v="0"/>
    <x v="0"/>
    <n v="31"/>
    <x v="11"/>
    <x v="0"/>
    <x v="0"/>
    <x v="0"/>
    <n v="4.5999999999999996"/>
    <x v="1"/>
    <x v="3"/>
    <x v="1"/>
    <x v="1"/>
    <n v="18"/>
    <x v="2"/>
    <x v="4"/>
  </r>
  <r>
    <n v="3109"/>
    <x v="2"/>
    <x v="1"/>
    <x v="20"/>
    <x v="0"/>
    <n v="69"/>
    <x v="4"/>
    <x v="2"/>
    <x v="7"/>
    <x v="3"/>
    <n v="3.2"/>
    <x v="1"/>
    <x v="4"/>
    <x v="1"/>
    <x v="1"/>
    <n v="7"/>
    <x v="3"/>
    <x v="5"/>
  </r>
  <r>
    <n v="3110"/>
    <x v="52"/>
    <x v="1"/>
    <x v="14"/>
    <x v="2"/>
    <n v="92"/>
    <x v="26"/>
    <x v="2"/>
    <x v="0"/>
    <x v="0"/>
    <n v="4.3"/>
    <x v="1"/>
    <x v="1"/>
    <x v="1"/>
    <x v="1"/>
    <n v="47"/>
    <x v="4"/>
    <x v="0"/>
  </r>
  <r>
    <n v="3111"/>
    <x v="1"/>
    <x v="1"/>
    <x v="8"/>
    <x v="3"/>
    <n v="46"/>
    <x v="21"/>
    <x v="0"/>
    <x v="12"/>
    <x v="3"/>
    <n v="4.5999999999999996"/>
    <x v="1"/>
    <x v="2"/>
    <x v="1"/>
    <x v="1"/>
    <n v="2"/>
    <x v="4"/>
    <x v="4"/>
  </r>
  <r>
    <n v="3112"/>
    <x v="3"/>
    <x v="1"/>
    <x v="22"/>
    <x v="3"/>
    <n v="81"/>
    <x v="23"/>
    <x v="3"/>
    <x v="21"/>
    <x v="1"/>
    <n v="4.9000000000000004"/>
    <x v="1"/>
    <x v="1"/>
    <x v="1"/>
    <x v="1"/>
    <n v="25"/>
    <x v="5"/>
    <x v="3"/>
  </r>
  <r>
    <n v="3113"/>
    <x v="1"/>
    <x v="1"/>
    <x v="0"/>
    <x v="0"/>
    <n v="97"/>
    <x v="21"/>
    <x v="1"/>
    <x v="14"/>
    <x v="3"/>
    <n v="3.8"/>
    <x v="1"/>
    <x v="0"/>
    <x v="1"/>
    <x v="1"/>
    <n v="26"/>
    <x v="0"/>
    <x v="2"/>
  </r>
  <r>
    <n v="3114"/>
    <x v="5"/>
    <x v="1"/>
    <x v="5"/>
    <x v="0"/>
    <n v="93"/>
    <x v="43"/>
    <x v="0"/>
    <x v="14"/>
    <x v="2"/>
    <n v="2.6"/>
    <x v="1"/>
    <x v="0"/>
    <x v="1"/>
    <x v="1"/>
    <n v="2"/>
    <x v="5"/>
    <x v="1"/>
  </r>
  <r>
    <n v="3115"/>
    <x v="3"/>
    <x v="1"/>
    <x v="8"/>
    <x v="3"/>
    <n v="56"/>
    <x v="10"/>
    <x v="2"/>
    <x v="8"/>
    <x v="1"/>
    <n v="4.7"/>
    <x v="1"/>
    <x v="5"/>
    <x v="1"/>
    <x v="1"/>
    <n v="45"/>
    <x v="0"/>
    <x v="4"/>
  </r>
  <r>
    <n v="3116"/>
    <x v="8"/>
    <x v="1"/>
    <x v="18"/>
    <x v="3"/>
    <n v="53"/>
    <x v="45"/>
    <x v="2"/>
    <x v="4"/>
    <x v="3"/>
    <n v="4.0999999999999996"/>
    <x v="1"/>
    <x v="1"/>
    <x v="1"/>
    <x v="1"/>
    <n v="9"/>
    <x v="4"/>
    <x v="4"/>
  </r>
  <r>
    <n v="3117"/>
    <x v="2"/>
    <x v="1"/>
    <x v="7"/>
    <x v="2"/>
    <n v="66"/>
    <x v="6"/>
    <x v="0"/>
    <x v="0"/>
    <x v="1"/>
    <n v="3.7"/>
    <x v="1"/>
    <x v="5"/>
    <x v="1"/>
    <x v="1"/>
    <n v="1"/>
    <x v="0"/>
    <x v="1"/>
  </r>
  <r>
    <n v="3118"/>
    <x v="49"/>
    <x v="1"/>
    <x v="15"/>
    <x v="0"/>
    <n v="50"/>
    <x v="20"/>
    <x v="2"/>
    <x v="8"/>
    <x v="3"/>
    <n v="3"/>
    <x v="1"/>
    <x v="1"/>
    <x v="1"/>
    <x v="1"/>
    <n v="4"/>
    <x v="3"/>
    <x v="4"/>
  </r>
  <r>
    <n v="3119"/>
    <x v="12"/>
    <x v="1"/>
    <x v="6"/>
    <x v="0"/>
    <n v="97"/>
    <x v="41"/>
    <x v="0"/>
    <x v="24"/>
    <x v="2"/>
    <n v="4.7"/>
    <x v="1"/>
    <x v="3"/>
    <x v="1"/>
    <x v="1"/>
    <n v="31"/>
    <x v="5"/>
    <x v="3"/>
  </r>
  <r>
    <n v="3120"/>
    <x v="6"/>
    <x v="1"/>
    <x v="3"/>
    <x v="1"/>
    <n v="79"/>
    <x v="7"/>
    <x v="3"/>
    <x v="5"/>
    <x v="0"/>
    <n v="4.7"/>
    <x v="1"/>
    <x v="4"/>
    <x v="1"/>
    <x v="1"/>
    <n v="21"/>
    <x v="2"/>
    <x v="6"/>
  </r>
  <r>
    <n v="3121"/>
    <x v="5"/>
    <x v="1"/>
    <x v="5"/>
    <x v="0"/>
    <n v="76"/>
    <x v="7"/>
    <x v="2"/>
    <x v="23"/>
    <x v="3"/>
    <n v="4"/>
    <x v="1"/>
    <x v="5"/>
    <x v="1"/>
    <x v="1"/>
    <n v="32"/>
    <x v="5"/>
    <x v="0"/>
  </r>
  <r>
    <n v="3122"/>
    <x v="6"/>
    <x v="1"/>
    <x v="15"/>
    <x v="0"/>
    <n v="38"/>
    <x v="7"/>
    <x v="0"/>
    <x v="13"/>
    <x v="3"/>
    <n v="2.6"/>
    <x v="1"/>
    <x v="3"/>
    <x v="1"/>
    <x v="1"/>
    <n v="16"/>
    <x v="0"/>
    <x v="1"/>
  </r>
  <r>
    <n v="3123"/>
    <x v="51"/>
    <x v="1"/>
    <x v="20"/>
    <x v="0"/>
    <n v="45"/>
    <x v="42"/>
    <x v="2"/>
    <x v="6"/>
    <x v="3"/>
    <n v="3"/>
    <x v="1"/>
    <x v="0"/>
    <x v="1"/>
    <x v="1"/>
    <n v="34"/>
    <x v="2"/>
    <x v="0"/>
  </r>
  <r>
    <n v="3124"/>
    <x v="9"/>
    <x v="1"/>
    <x v="8"/>
    <x v="3"/>
    <n v="77"/>
    <x v="44"/>
    <x v="3"/>
    <x v="16"/>
    <x v="3"/>
    <n v="3.3"/>
    <x v="1"/>
    <x v="2"/>
    <x v="1"/>
    <x v="1"/>
    <n v="40"/>
    <x v="0"/>
    <x v="4"/>
  </r>
  <r>
    <n v="3125"/>
    <x v="9"/>
    <x v="1"/>
    <x v="16"/>
    <x v="3"/>
    <n v="51"/>
    <x v="18"/>
    <x v="2"/>
    <x v="15"/>
    <x v="2"/>
    <n v="3.4"/>
    <x v="1"/>
    <x v="3"/>
    <x v="1"/>
    <x v="1"/>
    <n v="4"/>
    <x v="1"/>
    <x v="6"/>
  </r>
  <r>
    <n v="3126"/>
    <x v="23"/>
    <x v="1"/>
    <x v="7"/>
    <x v="2"/>
    <n v="26"/>
    <x v="4"/>
    <x v="0"/>
    <x v="12"/>
    <x v="1"/>
    <n v="4"/>
    <x v="1"/>
    <x v="3"/>
    <x v="1"/>
    <x v="1"/>
    <n v="3"/>
    <x v="1"/>
    <x v="3"/>
  </r>
  <r>
    <n v="3127"/>
    <x v="9"/>
    <x v="1"/>
    <x v="12"/>
    <x v="3"/>
    <n v="76"/>
    <x v="1"/>
    <x v="0"/>
    <x v="12"/>
    <x v="0"/>
    <n v="2.6"/>
    <x v="1"/>
    <x v="5"/>
    <x v="1"/>
    <x v="1"/>
    <n v="28"/>
    <x v="4"/>
    <x v="4"/>
  </r>
  <r>
    <n v="3128"/>
    <x v="0"/>
    <x v="1"/>
    <x v="24"/>
    <x v="3"/>
    <n v="94"/>
    <x v="7"/>
    <x v="2"/>
    <x v="19"/>
    <x v="0"/>
    <n v="3.4"/>
    <x v="1"/>
    <x v="1"/>
    <x v="1"/>
    <x v="1"/>
    <n v="43"/>
    <x v="2"/>
    <x v="6"/>
  </r>
  <r>
    <n v="3129"/>
    <x v="13"/>
    <x v="1"/>
    <x v="14"/>
    <x v="2"/>
    <n v="32"/>
    <x v="10"/>
    <x v="1"/>
    <x v="21"/>
    <x v="3"/>
    <n v="4.4000000000000004"/>
    <x v="1"/>
    <x v="3"/>
    <x v="1"/>
    <x v="1"/>
    <n v="20"/>
    <x v="1"/>
    <x v="2"/>
  </r>
  <r>
    <n v="3130"/>
    <x v="52"/>
    <x v="1"/>
    <x v="3"/>
    <x v="1"/>
    <n v="20"/>
    <x v="33"/>
    <x v="1"/>
    <x v="17"/>
    <x v="2"/>
    <n v="4.7"/>
    <x v="1"/>
    <x v="0"/>
    <x v="1"/>
    <x v="1"/>
    <n v="40"/>
    <x v="0"/>
    <x v="6"/>
  </r>
  <r>
    <n v="3131"/>
    <x v="16"/>
    <x v="1"/>
    <x v="13"/>
    <x v="0"/>
    <n v="20"/>
    <x v="34"/>
    <x v="2"/>
    <x v="22"/>
    <x v="2"/>
    <n v="4.5"/>
    <x v="1"/>
    <x v="5"/>
    <x v="1"/>
    <x v="1"/>
    <n v="34"/>
    <x v="0"/>
    <x v="6"/>
  </r>
  <r>
    <n v="3132"/>
    <x v="50"/>
    <x v="1"/>
    <x v="14"/>
    <x v="2"/>
    <n v="59"/>
    <x v="25"/>
    <x v="2"/>
    <x v="15"/>
    <x v="3"/>
    <n v="2.9"/>
    <x v="1"/>
    <x v="5"/>
    <x v="1"/>
    <x v="1"/>
    <n v="11"/>
    <x v="4"/>
    <x v="6"/>
  </r>
  <r>
    <n v="3133"/>
    <x v="23"/>
    <x v="1"/>
    <x v="1"/>
    <x v="0"/>
    <n v="97"/>
    <x v="49"/>
    <x v="2"/>
    <x v="22"/>
    <x v="2"/>
    <n v="4.2"/>
    <x v="1"/>
    <x v="0"/>
    <x v="1"/>
    <x v="1"/>
    <n v="26"/>
    <x v="1"/>
    <x v="3"/>
  </r>
  <r>
    <n v="3134"/>
    <x v="44"/>
    <x v="1"/>
    <x v="17"/>
    <x v="0"/>
    <n v="68"/>
    <x v="10"/>
    <x v="2"/>
    <x v="20"/>
    <x v="1"/>
    <n v="4.0999999999999996"/>
    <x v="1"/>
    <x v="2"/>
    <x v="1"/>
    <x v="1"/>
    <n v="29"/>
    <x v="1"/>
    <x v="4"/>
  </r>
  <r>
    <n v="3135"/>
    <x v="25"/>
    <x v="1"/>
    <x v="23"/>
    <x v="1"/>
    <n v="66"/>
    <x v="0"/>
    <x v="0"/>
    <x v="0"/>
    <x v="1"/>
    <n v="4.4000000000000004"/>
    <x v="1"/>
    <x v="5"/>
    <x v="1"/>
    <x v="1"/>
    <n v="47"/>
    <x v="4"/>
    <x v="1"/>
  </r>
  <r>
    <n v="3136"/>
    <x v="33"/>
    <x v="1"/>
    <x v="9"/>
    <x v="1"/>
    <n v="85"/>
    <x v="27"/>
    <x v="0"/>
    <x v="22"/>
    <x v="1"/>
    <n v="4.7"/>
    <x v="1"/>
    <x v="1"/>
    <x v="1"/>
    <x v="1"/>
    <n v="48"/>
    <x v="0"/>
    <x v="0"/>
  </r>
  <r>
    <n v="3137"/>
    <x v="44"/>
    <x v="1"/>
    <x v="11"/>
    <x v="0"/>
    <n v="32"/>
    <x v="46"/>
    <x v="2"/>
    <x v="0"/>
    <x v="3"/>
    <n v="3.1"/>
    <x v="1"/>
    <x v="2"/>
    <x v="1"/>
    <x v="1"/>
    <n v="29"/>
    <x v="1"/>
    <x v="4"/>
  </r>
  <r>
    <n v="3138"/>
    <x v="50"/>
    <x v="1"/>
    <x v="7"/>
    <x v="2"/>
    <n v="44"/>
    <x v="7"/>
    <x v="2"/>
    <x v="2"/>
    <x v="1"/>
    <n v="2.7"/>
    <x v="1"/>
    <x v="4"/>
    <x v="1"/>
    <x v="1"/>
    <n v="14"/>
    <x v="4"/>
    <x v="5"/>
  </r>
  <r>
    <n v="3139"/>
    <x v="36"/>
    <x v="1"/>
    <x v="0"/>
    <x v="0"/>
    <n v="95"/>
    <x v="0"/>
    <x v="0"/>
    <x v="0"/>
    <x v="3"/>
    <n v="4.5999999999999996"/>
    <x v="1"/>
    <x v="2"/>
    <x v="1"/>
    <x v="1"/>
    <n v="40"/>
    <x v="1"/>
    <x v="6"/>
  </r>
  <r>
    <n v="3140"/>
    <x v="25"/>
    <x v="1"/>
    <x v="12"/>
    <x v="3"/>
    <n v="85"/>
    <x v="42"/>
    <x v="2"/>
    <x v="8"/>
    <x v="0"/>
    <n v="4.4000000000000004"/>
    <x v="1"/>
    <x v="2"/>
    <x v="1"/>
    <x v="1"/>
    <n v="4"/>
    <x v="0"/>
    <x v="1"/>
  </r>
  <r>
    <n v="3141"/>
    <x v="50"/>
    <x v="1"/>
    <x v="24"/>
    <x v="3"/>
    <n v="44"/>
    <x v="29"/>
    <x v="3"/>
    <x v="15"/>
    <x v="2"/>
    <n v="4.5999999999999996"/>
    <x v="1"/>
    <x v="1"/>
    <x v="1"/>
    <x v="1"/>
    <n v="37"/>
    <x v="4"/>
    <x v="1"/>
  </r>
  <r>
    <n v="3142"/>
    <x v="24"/>
    <x v="1"/>
    <x v="12"/>
    <x v="3"/>
    <n v="30"/>
    <x v="16"/>
    <x v="1"/>
    <x v="15"/>
    <x v="0"/>
    <n v="4.9000000000000004"/>
    <x v="1"/>
    <x v="0"/>
    <x v="1"/>
    <x v="1"/>
    <n v="47"/>
    <x v="2"/>
    <x v="4"/>
  </r>
  <r>
    <n v="3143"/>
    <x v="51"/>
    <x v="1"/>
    <x v="4"/>
    <x v="1"/>
    <n v="21"/>
    <x v="23"/>
    <x v="0"/>
    <x v="23"/>
    <x v="0"/>
    <n v="4"/>
    <x v="1"/>
    <x v="4"/>
    <x v="1"/>
    <x v="1"/>
    <n v="1"/>
    <x v="0"/>
    <x v="3"/>
  </r>
  <r>
    <n v="3144"/>
    <x v="33"/>
    <x v="1"/>
    <x v="15"/>
    <x v="0"/>
    <n v="22"/>
    <x v="28"/>
    <x v="2"/>
    <x v="7"/>
    <x v="2"/>
    <n v="2.9"/>
    <x v="1"/>
    <x v="5"/>
    <x v="1"/>
    <x v="1"/>
    <n v="26"/>
    <x v="1"/>
    <x v="3"/>
  </r>
  <r>
    <n v="3145"/>
    <x v="51"/>
    <x v="1"/>
    <x v="23"/>
    <x v="1"/>
    <n v="70"/>
    <x v="1"/>
    <x v="0"/>
    <x v="19"/>
    <x v="1"/>
    <n v="2.6"/>
    <x v="1"/>
    <x v="1"/>
    <x v="1"/>
    <x v="1"/>
    <n v="12"/>
    <x v="5"/>
    <x v="3"/>
  </r>
  <r>
    <n v="3146"/>
    <x v="9"/>
    <x v="1"/>
    <x v="8"/>
    <x v="3"/>
    <n v="29"/>
    <x v="21"/>
    <x v="3"/>
    <x v="7"/>
    <x v="1"/>
    <n v="4.5999999999999996"/>
    <x v="1"/>
    <x v="3"/>
    <x v="1"/>
    <x v="1"/>
    <n v="16"/>
    <x v="3"/>
    <x v="0"/>
  </r>
  <r>
    <n v="3147"/>
    <x v="3"/>
    <x v="1"/>
    <x v="5"/>
    <x v="0"/>
    <n v="83"/>
    <x v="41"/>
    <x v="1"/>
    <x v="22"/>
    <x v="0"/>
    <n v="4.9000000000000004"/>
    <x v="1"/>
    <x v="1"/>
    <x v="1"/>
    <x v="1"/>
    <n v="19"/>
    <x v="3"/>
    <x v="2"/>
  </r>
  <r>
    <n v="3148"/>
    <x v="4"/>
    <x v="1"/>
    <x v="1"/>
    <x v="0"/>
    <n v="99"/>
    <x v="25"/>
    <x v="2"/>
    <x v="6"/>
    <x v="0"/>
    <n v="4.3"/>
    <x v="1"/>
    <x v="0"/>
    <x v="1"/>
    <x v="1"/>
    <n v="21"/>
    <x v="2"/>
    <x v="1"/>
  </r>
  <r>
    <n v="3149"/>
    <x v="43"/>
    <x v="1"/>
    <x v="6"/>
    <x v="0"/>
    <n v="35"/>
    <x v="8"/>
    <x v="0"/>
    <x v="7"/>
    <x v="3"/>
    <n v="4.3"/>
    <x v="1"/>
    <x v="1"/>
    <x v="1"/>
    <x v="1"/>
    <n v="15"/>
    <x v="0"/>
    <x v="1"/>
  </r>
  <r>
    <n v="3150"/>
    <x v="20"/>
    <x v="1"/>
    <x v="22"/>
    <x v="3"/>
    <n v="40"/>
    <x v="17"/>
    <x v="2"/>
    <x v="12"/>
    <x v="0"/>
    <n v="4.5999999999999996"/>
    <x v="1"/>
    <x v="1"/>
    <x v="1"/>
    <x v="1"/>
    <n v="9"/>
    <x v="0"/>
    <x v="2"/>
  </r>
  <r>
    <n v="3151"/>
    <x v="0"/>
    <x v="1"/>
    <x v="0"/>
    <x v="0"/>
    <n v="25"/>
    <x v="42"/>
    <x v="2"/>
    <x v="15"/>
    <x v="1"/>
    <n v="2.6"/>
    <x v="1"/>
    <x v="0"/>
    <x v="1"/>
    <x v="1"/>
    <n v="7"/>
    <x v="4"/>
    <x v="4"/>
  </r>
  <r>
    <n v="3152"/>
    <x v="16"/>
    <x v="1"/>
    <x v="17"/>
    <x v="0"/>
    <n v="64"/>
    <x v="35"/>
    <x v="0"/>
    <x v="20"/>
    <x v="3"/>
    <n v="3.1"/>
    <x v="1"/>
    <x v="4"/>
    <x v="1"/>
    <x v="1"/>
    <n v="47"/>
    <x v="4"/>
    <x v="3"/>
  </r>
  <r>
    <n v="3153"/>
    <x v="34"/>
    <x v="1"/>
    <x v="22"/>
    <x v="3"/>
    <n v="90"/>
    <x v="17"/>
    <x v="2"/>
    <x v="16"/>
    <x v="3"/>
    <n v="3.1"/>
    <x v="1"/>
    <x v="5"/>
    <x v="1"/>
    <x v="1"/>
    <n v="17"/>
    <x v="3"/>
    <x v="5"/>
  </r>
  <r>
    <n v="3154"/>
    <x v="19"/>
    <x v="1"/>
    <x v="20"/>
    <x v="0"/>
    <n v="88"/>
    <x v="15"/>
    <x v="0"/>
    <x v="16"/>
    <x v="3"/>
    <n v="3.1"/>
    <x v="1"/>
    <x v="2"/>
    <x v="1"/>
    <x v="1"/>
    <n v="46"/>
    <x v="0"/>
    <x v="0"/>
  </r>
  <r>
    <n v="3155"/>
    <x v="7"/>
    <x v="1"/>
    <x v="22"/>
    <x v="3"/>
    <n v="55"/>
    <x v="39"/>
    <x v="2"/>
    <x v="9"/>
    <x v="0"/>
    <n v="4.4000000000000004"/>
    <x v="1"/>
    <x v="3"/>
    <x v="1"/>
    <x v="1"/>
    <n v="32"/>
    <x v="1"/>
    <x v="3"/>
  </r>
  <r>
    <n v="3156"/>
    <x v="40"/>
    <x v="1"/>
    <x v="8"/>
    <x v="3"/>
    <n v="90"/>
    <x v="6"/>
    <x v="2"/>
    <x v="18"/>
    <x v="3"/>
    <n v="4.3"/>
    <x v="1"/>
    <x v="1"/>
    <x v="1"/>
    <x v="1"/>
    <n v="34"/>
    <x v="1"/>
    <x v="2"/>
  </r>
  <r>
    <n v="3157"/>
    <x v="20"/>
    <x v="1"/>
    <x v="5"/>
    <x v="0"/>
    <n v="50"/>
    <x v="6"/>
    <x v="2"/>
    <x v="13"/>
    <x v="0"/>
    <n v="3.1"/>
    <x v="1"/>
    <x v="4"/>
    <x v="1"/>
    <x v="1"/>
    <n v="18"/>
    <x v="1"/>
    <x v="5"/>
  </r>
  <r>
    <n v="3158"/>
    <x v="3"/>
    <x v="1"/>
    <x v="22"/>
    <x v="3"/>
    <n v="34"/>
    <x v="1"/>
    <x v="0"/>
    <x v="16"/>
    <x v="3"/>
    <n v="3.1"/>
    <x v="1"/>
    <x v="5"/>
    <x v="1"/>
    <x v="1"/>
    <n v="5"/>
    <x v="5"/>
    <x v="0"/>
  </r>
  <r>
    <n v="3159"/>
    <x v="11"/>
    <x v="1"/>
    <x v="16"/>
    <x v="3"/>
    <n v="77"/>
    <x v="16"/>
    <x v="2"/>
    <x v="0"/>
    <x v="0"/>
    <n v="4.9000000000000004"/>
    <x v="1"/>
    <x v="4"/>
    <x v="1"/>
    <x v="1"/>
    <n v="44"/>
    <x v="2"/>
    <x v="5"/>
  </r>
  <r>
    <n v="3160"/>
    <x v="46"/>
    <x v="1"/>
    <x v="19"/>
    <x v="3"/>
    <n v="89"/>
    <x v="7"/>
    <x v="0"/>
    <x v="6"/>
    <x v="0"/>
    <n v="2.9"/>
    <x v="1"/>
    <x v="5"/>
    <x v="1"/>
    <x v="1"/>
    <n v="4"/>
    <x v="4"/>
    <x v="3"/>
  </r>
  <r>
    <n v="3161"/>
    <x v="48"/>
    <x v="1"/>
    <x v="21"/>
    <x v="3"/>
    <n v="87"/>
    <x v="43"/>
    <x v="3"/>
    <x v="2"/>
    <x v="3"/>
    <n v="3.8"/>
    <x v="1"/>
    <x v="2"/>
    <x v="1"/>
    <x v="1"/>
    <n v="37"/>
    <x v="1"/>
    <x v="0"/>
  </r>
  <r>
    <n v="3162"/>
    <x v="17"/>
    <x v="1"/>
    <x v="10"/>
    <x v="0"/>
    <n v="77"/>
    <x v="2"/>
    <x v="1"/>
    <x v="4"/>
    <x v="0"/>
    <n v="4.2"/>
    <x v="1"/>
    <x v="4"/>
    <x v="1"/>
    <x v="1"/>
    <n v="43"/>
    <x v="1"/>
    <x v="5"/>
  </r>
  <r>
    <n v="3163"/>
    <x v="17"/>
    <x v="1"/>
    <x v="9"/>
    <x v="1"/>
    <n v="85"/>
    <x v="48"/>
    <x v="0"/>
    <x v="24"/>
    <x v="0"/>
    <n v="3.9"/>
    <x v="1"/>
    <x v="3"/>
    <x v="1"/>
    <x v="1"/>
    <n v="28"/>
    <x v="4"/>
    <x v="3"/>
  </r>
  <r>
    <n v="3164"/>
    <x v="34"/>
    <x v="1"/>
    <x v="13"/>
    <x v="0"/>
    <n v="66"/>
    <x v="43"/>
    <x v="3"/>
    <x v="2"/>
    <x v="2"/>
    <n v="2.8"/>
    <x v="1"/>
    <x v="0"/>
    <x v="1"/>
    <x v="1"/>
    <n v="36"/>
    <x v="1"/>
    <x v="5"/>
  </r>
  <r>
    <n v="3165"/>
    <x v="37"/>
    <x v="1"/>
    <x v="10"/>
    <x v="0"/>
    <n v="32"/>
    <x v="28"/>
    <x v="0"/>
    <x v="5"/>
    <x v="0"/>
    <n v="2.6"/>
    <x v="1"/>
    <x v="3"/>
    <x v="1"/>
    <x v="1"/>
    <n v="16"/>
    <x v="2"/>
    <x v="2"/>
  </r>
  <r>
    <n v="3166"/>
    <x v="34"/>
    <x v="1"/>
    <x v="14"/>
    <x v="2"/>
    <n v="92"/>
    <x v="11"/>
    <x v="2"/>
    <x v="12"/>
    <x v="1"/>
    <n v="3"/>
    <x v="1"/>
    <x v="5"/>
    <x v="1"/>
    <x v="1"/>
    <n v="38"/>
    <x v="4"/>
    <x v="6"/>
  </r>
  <r>
    <n v="3167"/>
    <x v="1"/>
    <x v="1"/>
    <x v="5"/>
    <x v="0"/>
    <n v="80"/>
    <x v="42"/>
    <x v="2"/>
    <x v="9"/>
    <x v="0"/>
    <n v="2.7"/>
    <x v="1"/>
    <x v="2"/>
    <x v="1"/>
    <x v="1"/>
    <n v="37"/>
    <x v="4"/>
    <x v="0"/>
  </r>
  <r>
    <n v="3168"/>
    <x v="41"/>
    <x v="1"/>
    <x v="10"/>
    <x v="0"/>
    <n v="78"/>
    <x v="4"/>
    <x v="2"/>
    <x v="24"/>
    <x v="3"/>
    <n v="2.8"/>
    <x v="1"/>
    <x v="4"/>
    <x v="1"/>
    <x v="1"/>
    <n v="9"/>
    <x v="1"/>
    <x v="4"/>
  </r>
  <r>
    <n v="3169"/>
    <x v="18"/>
    <x v="1"/>
    <x v="2"/>
    <x v="0"/>
    <n v="24"/>
    <x v="6"/>
    <x v="2"/>
    <x v="20"/>
    <x v="1"/>
    <n v="2.9"/>
    <x v="1"/>
    <x v="4"/>
    <x v="1"/>
    <x v="1"/>
    <n v="14"/>
    <x v="3"/>
    <x v="0"/>
  </r>
  <r>
    <n v="3170"/>
    <x v="25"/>
    <x v="1"/>
    <x v="17"/>
    <x v="0"/>
    <n v="59"/>
    <x v="42"/>
    <x v="2"/>
    <x v="3"/>
    <x v="3"/>
    <n v="3.8"/>
    <x v="1"/>
    <x v="1"/>
    <x v="1"/>
    <x v="1"/>
    <n v="3"/>
    <x v="0"/>
    <x v="1"/>
  </r>
  <r>
    <n v="3171"/>
    <x v="13"/>
    <x v="1"/>
    <x v="12"/>
    <x v="3"/>
    <n v="41"/>
    <x v="3"/>
    <x v="3"/>
    <x v="4"/>
    <x v="1"/>
    <n v="4.4000000000000004"/>
    <x v="1"/>
    <x v="0"/>
    <x v="1"/>
    <x v="1"/>
    <n v="10"/>
    <x v="2"/>
    <x v="0"/>
  </r>
  <r>
    <n v="3172"/>
    <x v="33"/>
    <x v="1"/>
    <x v="16"/>
    <x v="3"/>
    <n v="26"/>
    <x v="30"/>
    <x v="2"/>
    <x v="1"/>
    <x v="1"/>
    <n v="3.1"/>
    <x v="1"/>
    <x v="0"/>
    <x v="1"/>
    <x v="1"/>
    <n v="26"/>
    <x v="4"/>
    <x v="4"/>
  </r>
  <r>
    <n v="3173"/>
    <x v="9"/>
    <x v="1"/>
    <x v="20"/>
    <x v="0"/>
    <n v="52"/>
    <x v="9"/>
    <x v="2"/>
    <x v="8"/>
    <x v="3"/>
    <n v="3.7"/>
    <x v="1"/>
    <x v="3"/>
    <x v="1"/>
    <x v="1"/>
    <n v="30"/>
    <x v="5"/>
    <x v="4"/>
  </r>
  <r>
    <n v="3174"/>
    <x v="28"/>
    <x v="1"/>
    <x v="11"/>
    <x v="0"/>
    <n v="46"/>
    <x v="47"/>
    <x v="0"/>
    <x v="11"/>
    <x v="2"/>
    <n v="4.9000000000000004"/>
    <x v="1"/>
    <x v="2"/>
    <x v="1"/>
    <x v="1"/>
    <n v="32"/>
    <x v="3"/>
    <x v="0"/>
  </r>
  <r>
    <n v="3175"/>
    <x v="4"/>
    <x v="1"/>
    <x v="13"/>
    <x v="0"/>
    <n v="52"/>
    <x v="19"/>
    <x v="0"/>
    <x v="20"/>
    <x v="0"/>
    <n v="3.8"/>
    <x v="1"/>
    <x v="5"/>
    <x v="1"/>
    <x v="1"/>
    <n v="35"/>
    <x v="3"/>
    <x v="5"/>
  </r>
  <r>
    <n v="3176"/>
    <x v="25"/>
    <x v="1"/>
    <x v="20"/>
    <x v="0"/>
    <n v="42"/>
    <x v="39"/>
    <x v="2"/>
    <x v="1"/>
    <x v="3"/>
    <n v="3.4"/>
    <x v="1"/>
    <x v="5"/>
    <x v="1"/>
    <x v="1"/>
    <n v="26"/>
    <x v="5"/>
    <x v="6"/>
  </r>
  <r>
    <n v="3177"/>
    <x v="24"/>
    <x v="1"/>
    <x v="3"/>
    <x v="1"/>
    <n v="37"/>
    <x v="10"/>
    <x v="3"/>
    <x v="2"/>
    <x v="1"/>
    <n v="4.5999999999999996"/>
    <x v="1"/>
    <x v="4"/>
    <x v="1"/>
    <x v="1"/>
    <n v="39"/>
    <x v="2"/>
    <x v="5"/>
  </r>
  <r>
    <n v="3178"/>
    <x v="0"/>
    <x v="1"/>
    <x v="22"/>
    <x v="3"/>
    <n v="52"/>
    <x v="9"/>
    <x v="0"/>
    <x v="19"/>
    <x v="3"/>
    <n v="3.2"/>
    <x v="1"/>
    <x v="3"/>
    <x v="1"/>
    <x v="1"/>
    <n v="31"/>
    <x v="2"/>
    <x v="5"/>
  </r>
  <r>
    <n v="3179"/>
    <x v="17"/>
    <x v="1"/>
    <x v="3"/>
    <x v="1"/>
    <n v="34"/>
    <x v="47"/>
    <x v="0"/>
    <x v="19"/>
    <x v="1"/>
    <n v="2.7"/>
    <x v="1"/>
    <x v="1"/>
    <x v="1"/>
    <x v="1"/>
    <n v="28"/>
    <x v="2"/>
    <x v="2"/>
  </r>
  <r>
    <n v="3180"/>
    <x v="9"/>
    <x v="1"/>
    <x v="6"/>
    <x v="0"/>
    <n v="88"/>
    <x v="37"/>
    <x v="2"/>
    <x v="8"/>
    <x v="1"/>
    <n v="4.3"/>
    <x v="1"/>
    <x v="1"/>
    <x v="1"/>
    <x v="1"/>
    <n v="12"/>
    <x v="5"/>
    <x v="4"/>
  </r>
  <r>
    <n v="3181"/>
    <x v="20"/>
    <x v="1"/>
    <x v="8"/>
    <x v="3"/>
    <n v="88"/>
    <x v="6"/>
    <x v="0"/>
    <x v="2"/>
    <x v="3"/>
    <n v="3.8"/>
    <x v="1"/>
    <x v="3"/>
    <x v="1"/>
    <x v="1"/>
    <n v="46"/>
    <x v="3"/>
    <x v="1"/>
  </r>
  <r>
    <n v="3182"/>
    <x v="18"/>
    <x v="1"/>
    <x v="14"/>
    <x v="2"/>
    <n v="51"/>
    <x v="6"/>
    <x v="2"/>
    <x v="4"/>
    <x v="2"/>
    <n v="4.4000000000000004"/>
    <x v="1"/>
    <x v="1"/>
    <x v="1"/>
    <x v="1"/>
    <n v="27"/>
    <x v="3"/>
    <x v="6"/>
  </r>
  <r>
    <n v="3183"/>
    <x v="2"/>
    <x v="1"/>
    <x v="12"/>
    <x v="3"/>
    <n v="97"/>
    <x v="42"/>
    <x v="0"/>
    <x v="14"/>
    <x v="3"/>
    <n v="3.6"/>
    <x v="1"/>
    <x v="1"/>
    <x v="1"/>
    <x v="1"/>
    <n v="4"/>
    <x v="2"/>
    <x v="2"/>
  </r>
  <r>
    <n v="3184"/>
    <x v="2"/>
    <x v="1"/>
    <x v="4"/>
    <x v="1"/>
    <n v="56"/>
    <x v="16"/>
    <x v="2"/>
    <x v="14"/>
    <x v="0"/>
    <n v="3.5"/>
    <x v="1"/>
    <x v="3"/>
    <x v="1"/>
    <x v="1"/>
    <n v="14"/>
    <x v="1"/>
    <x v="6"/>
  </r>
  <r>
    <n v="3185"/>
    <x v="12"/>
    <x v="1"/>
    <x v="1"/>
    <x v="0"/>
    <n v="53"/>
    <x v="11"/>
    <x v="0"/>
    <x v="14"/>
    <x v="1"/>
    <n v="4.2"/>
    <x v="1"/>
    <x v="4"/>
    <x v="1"/>
    <x v="1"/>
    <n v="30"/>
    <x v="0"/>
    <x v="3"/>
  </r>
  <r>
    <n v="3186"/>
    <x v="16"/>
    <x v="1"/>
    <x v="11"/>
    <x v="0"/>
    <n v="71"/>
    <x v="31"/>
    <x v="0"/>
    <x v="9"/>
    <x v="3"/>
    <n v="4.7"/>
    <x v="1"/>
    <x v="0"/>
    <x v="1"/>
    <x v="1"/>
    <n v="6"/>
    <x v="3"/>
    <x v="2"/>
  </r>
  <r>
    <n v="3187"/>
    <x v="21"/>
    <x v="1"/>
    <x v="16"/>
    <x v="3"/>
    <n v="93"/>
    <x v="41"/>
    <x v="1"/>
    <x v="17"/>
    <x v="0"/>
    <n v="4.8"/>
    <x v="1"/>
    <x v="5"/>
    <x v="1"/>
    <x v="1"/>
    <n v="43"/>
    <x v="0"/>
    <x v="2"/>
  </r>
  <r>
    <n v="3188"/>
    <x v="29"/>
    <x v="1"/>
    <x v="0"/>
    <x v="0"/>
    <n v="72"/>
    <x v="21"/>
    <x v="0"/>
    <x v="21"/>
    <x v="0"/>
    <n v="3.2"/>
    <x v="1"/>
    <x v="1"/>
    <x v="1"/>
    <x v="1"/>
    <n v="28"/>
    <x v="5"/>
    <x v="1"/>
  </r>
  <r>
    <n v="3189"/>
    <x v="32"/>
    <x v="1"/>
    <x v="0"/>
    <x v="0"/>
    <n v="59"/>
    <x v="34"/>
    <x v="2"/>
    <x v="12"/>
    <x v="0"/>
    <n v="3.5"/>
    <x v="1"/>
    <x v="3"/>
    <x v="1"/>
    <x v="1"/>
    <n v="39"/>
    <x v="4"/>
    <x v="5"/>
  </r>
  <r>
    <n v="3190"/>
    <x v="15"/>
    <x v="1"/>
    <x v="23"/>
    <x v="1"/>
    <n v="87"/>
    <x v="23"/>
    <x v="2"/>
    <x v="19"/>
    <x v="2"/>
    <n v="4.2"/>
    <x v="1"/>
    <x v="5"/>
    <x v="1"/>
    <x v="1"/>
    <n v="30"/>
    <x v="3"/>
    <x v="4"/>
  </r>
  <r>
    <n v="3191"/>
    <x v="38"/>
    <x v="1"/>
    <x v="2"/>
    <x v="0"/>
    <n v="78"/>
    <x v="18"/>
    <x v="1"/>
    <x v="7"/>
    <x v="3"/>
    <n v="3.4"/>
    <x v="1"/>
    <x v="1"/>
    <x v="1"/>
    <x v="1"/>
    <n v="5"/>
    <x v="2"/>
    <x v="0"/>
  </r>
  <r>
    <n v="3192"/>
    <x v="46"/>
    <x v="1"/>
    <x v="15"/>
    <x v="0"/>
    <n v="68"/>
    <x v="16"/>
    <x v="3"/>
    <x v="1"/>
    <x v="0"/>
    <n v="4.7"/>
    <x v="1"/>
    <x v="5"/>
    <x v="1"/>
    <x v="1"/>
    <n v="42"/>
    <x v="2"/>
    <x v="6"/>
  </r>
  <r>
    <n v="3193"/>
    <x v="1"/>
    <x v="1"/>
    <x v="1"/>
    <x v="0"/>
    <n v="76"/>
    <x v="44"/>
    <x v="1"/>
    <x v="1"/>
    <x v="3"/>
    <n v="3"/>
    <x v="1"/>
    <x v="1"/>
    <x v="1"/>
    <x v="1"/>
    <n v="20"/>
    <x v="1"/>
    <x v="0"/>
  </r>
  <r>
    <n v="3194"/>
    <x v="6"/>
    <x v="1"/>
    <x v="24"/>
    <x v="3"/>
    <n v="99"/>
    <x v="41"/>
    <x v="0"/>
    <x v="11"/>
    <x v="0"/>
    <n v="4"/>
    <x v="1"/>
    <x v="0"/>
    <x v="1"/>
    <x v="1"/>
    <n v="35"/>
    <x v="2"/>
    <x v="0"/>
  </r>
  <r>
    <n v="3195"/>
    <x v="49"/>
    <x v="1"/>
    <x v="4"/>
    <x v="1"/>
    <n v="52"/>
    <x v="33"/>
    <x v="0"/>
    <x v="9"/>
    <x v="2"/>
    <n v="4.5999999999999996"/>
    <x v="1"/>
    <x v="3"/>
    <x v="1"/>
    <x v="1"/>
    <n v="10"/>
    <x v="2"/>
    <x v="4"/>
  </r>
  <r>
    <n v="3196"/>
    <x v="33"/>
    <x v="1"/>
    <x v="12"/>
    <x v="3"/>
    <n v="58"/>
    <x v="9"/>
    <x v="1"/>
    <x v="16"/>
    <x v="1"/>
    <n v="4.9000000000000004"/>
    <x v="1"/>
    <x v="2"/>
    <x v="1"/>
    <x v="1"/>
    <n v="36"/>
    <x v="2"/>
    <x v="3"/>
  </r>
  <r>
    <n v="3197"/>
    <x v="41"/>
    <x v="1"/>
    <x v="22"/>
    <x v="3"/>
    <n v="59"/>
    <x v="48"/>
    <x v="0"/>
    <x v="1"/>
    <x v="0"/>
    <n v="2.8"/>
    <x v="1"/>
    <x v="0"/>
    <x v="1"/>
    <x v="1"/>
    <n v="21"/>
    <x v="5"/>
    <x v="0"/>
  </r>
  <r>
    <n v="3198"/>
    <x v="7"/>
    <x v="1"/>
    <x v="1"/>
    <x v="0"/>
    <n v="71"/>
    <x v="1"/>
    <x v="2"/>
    <x v="11"/>
    <x v="1"/>
    <n v="3.2"/>
    <x v="1"/>
    <x v="1"/>
    <x v="1"/>
    <x v="1"/>
    <n v="29"/>
    <x v="2"/>
    <x v="6"/>
  </r>
  <r>
    <n v="3199"/>
    <x v="12"/>
    <x v="1"/>
    <x v="24"/>
    <x v="3"/>
    <n v="94"/>
    <x v="38"/>
    <x v="0"/>
    <x v="15"/>
    <x v="0"/>
    <n v="2.8"/>
    <x v="1"/>
    <x v="1"/>
    <x v="1"/>
    <x v="1"/>
    <n v="39"/>
    <x v="5"/>
    <x v="1"/>
  </r>
  <r>
    <n v="3200"/>
    <x v="35"/>
    <x v="1"/>
    <x v="8"/>
    <x v="3"/>
    <n v="40"/>
    <x v="1"/>
    <x v="3"/>
    <x v="6"/>
    <x v="0"/>
    <n v="4.2"/>
    <x v="1"/>
    <x v="0"/>
    <x v="1"/>
    <x v="1"/>
    <n v="16"/>
    <x v="3"/>
    <x v="5"/>
  </r>
  <r>
    <n v="3201"/>
    <x v="29"/>
    <x v="1"/>
    <x v="20"/>
    <x v="0"/>
    <n v="24"/>
    <x v="9"/>
    <x v="0"/>
    <x v="13"/>
    <x v="1"/>
    <n v="4.8"/>
    <x v="1"/>
    <x v="1"/>
    <x v="1"/>
    <x v="1"/>
    <n v="32"/>
    <x v="2"/>
    <x v="5"/>
  </r>
  <r>
    <n v="3202"/>
    <x v="5"/>
    <x v="1"/>
    <x v="13"/>
    <x v="0"/>
    <n v="38"/>
    <x v="34"/>
    <x v="1"/>
    <x v="21"/>
    <x v="3"/>
    <n v="2.8"/>
    <x v="1"/>
    <x v="4"/>
    <x v="1"/>
    <x v="1"/>
    <n v="34"/>
    <x v="1"/>
    <x v="5"/>
  </r>
  <r>
    <n v="3203"/>
    <x v="13"/>
    <x v="1"/>
    <x v="18"/>
    <x v="3"/>
    <n v="37"/>
    <x v="48"/>
    <x v="0"/>
    <x v="14"/>
    <x v="3"/>
    <n v="4.5"/>
    <x v="1"/>
    <x v="3"/>
    <x v="1"/>
    <x v="1"/>
    <n v="38"/>
    <x v="0"/>
    <x v="2"/>
  </r>
  <r>
    <n v="3204"/>
    <x v="6"/>
    <x v="1"/>
    <x v="7"/>
    <x v="2"/>
    <n v="29"/>
    <x v="32"/>
    <x v="0"/>
    <x v="11"/>
    <x v="1"/>
    <n v="4.0999999999999996"/>
    <x v="1"/>
    <x v="0"/>
    <x v="1"/>
    <x v="1"/>
    <n v="14"/>
    <x v="0"/>
    <x v="2"/>
  </r>
  <r>
    <n v="3205"/>
    <x v="9"/>
    <x v="1"/>
    <x v="14"/>
    <x v="2"/>
    <n v="92"/>
    <x v="35"/>
    <x v="3"/>
    <x v="12"/>
    <x v="3"/>
    <n v="4.3"/>
    <x v="1"/>
    <x v="1"/>
    <x v="1"/>
    <x v="1"/>
    <n v="23"/>
    <x v="5"/>
    <x v="4"/>
  </r>
  <r>
    <n v="3206"/>
    <x v="37"/>
    <x v="1"/>
    <x v="15"/>
    <x v="0"/>
    <n v="24"/>
    <x v="24"/>
    <x v="3"/>
    <x v="23"/>
    <x v="3"/>
    <n v="4.4000000000000004"/>
    <x v="1"/>
    <x v="4"/>
    <x v="1"/>
    <x v="1"/>
    <n v="50"/>
    <x v="4"/>
    <x v="6"/>
  </r>
  <r>
    <n v="3207"/>
    <x v="24"/>
    <x v="1"/>
    <x v="23"/>
    <x v="1"/>
    <n v="52"/>
    <x v="18"/>
    <x v="2"/>
    <x v="18"/>
    <x v="0"/>
    <n v="3"/>
    <x v="1"/>
    <x v="1"/>
    <x v="1"/>
    <x v="1"/>
    <n v="49"/>
    <x v="3"/>
    <x v="5"/>
  </r>
  <r>
    <n v="3208"/>
    <x v="29"/>
    <x v="1"/>
    <x v="20"/>
    <x v="0"/>
    <n v="29"/>
    <x v="28"/>
    <x v="3"/>
    <x v="19"/>
    <x v="2"/>
    <n v="2.7"/>
    <x v="1"/>
    <x v="2"/>
    <x v="1"/>
    <x v="1"/>
    <n v="14"/>
    <x v="3"/>
    <x v="2"/>
  </r>
  <r>
    <n v="3209"/>
    <x v="12"/>
    <x v="1"/>
    <x v="16"/>
    <x v="3"/>
    <n v="30"/>
    <x v="27"/>
    <x v="0"/>
    <x v="21"/>
    <x v="0"/>
    <n v="3.3"/>
    <x v="1"/>
    <x v="4"/>
    <x v="1"/>
    <x v="1"/>
    <n v="42"/>
    <x v="3"/>
    <x v="1"/>
  </r>
  <r>
    <n v="3210"/>
    <x v="14"/>
    <x v="1"/>
    <x v="9"/>
    <x v="1"/>
    <n v="31"/>
    <x v="10"/>
    <x v="0"/>
    <x v="15"/>
    <x v="3"/>
    <n v="4.3"/>
    <x v="1"/>
    <x v="3"/>
    <x v="1"/>
    <x v="1"/>
    <n v="39"/>
    <x v="5"/>
    <x v="2"/>
  </r>
  <r>
    <n v="3211"/>
    <x v="11"/>
    <x v="1"/>
    <x v="20"/>
    <x v="0"/>
    <n v="67"/>
    <x v="22"/>
    <x v="2"/>
    <x v="23"/>
    <x v="2"/>
    <n v="2.9"/>
    <x v="1"/>
    <x v="0"/>
    <x v="1"/>
    <x v="1"/>
    <n v="43"/>
    <x v="0"/>
    <x v="4"/>
  </r>
  <r>
    <n v="3212"/>
    <x v="10"/>
    <x v="1"/>
    <x v="13"/>
    <x v="0"/>
    <n v="65"/>
    <x v="3"/>
    <x v="0"/>
    <x v="2"/>
    <x v="0"/>
    <n v="4.9000000000000004"/>
    <x v="1"/>
    <x v="3"/>
    <x v="1"/>
    <x v="1"/>
    <n v="12"/>
    <x v="1"/>
    <x v="5"/>
  </r>
  <r>
    <n v="3213"/>
    <x v="7"/>
    <x v="1"/>
    <x v="4"/>
    <x v="1"/>
    <n v="22"/>
    <x v="5"/>
    <x v="2"/>
    <x v="21"/>
    <x v="0"/>
    <n v="3.6"/>
    <x v="1"/>
    <x v="4"/>
    <x v="1"/>
    <x v="1"/>
    <n v="21"/>
    <x v="5"/>
    <x v="1"/>
  </r>
  <r>
    <n v="3214"/>
    <x v="7"/>
    <x v="1"/>
    <x v="12"/>
    <x v="3"/>
    <n v="56"/>
    <x v="21"/>
    <x v="2"/>
    <x v="18"/>
    <x v="0"/>
    <n v="3.3"/>
    <x v="1"/>
    <x v="3"/>
    <x v="1"/>
    <x v="1"/>
    <n v="33"/>
    <x v="2"/>
    <x v="5"/>
  </r>
  <r>
    <n v="3215"/>
    <x v="10"/>
    <x v="1"/>
    <x v="11"/>
    <x v="0"/>
    <n v="78"/>
    <x v="47"/>
    <x v="2"/>
    <x v="22"/>
    <x v="1"/>
    <n v="3.1"/>
    <x v="1"/>
    <x v="1"/>
    <x v="1"/>
    <x v="1"/>
    <n v="6"/>
    <x v="5"/>
    <x v="2"/>
  </r>
  <r>
    <n v="3216"/>
    <x v="50"/>
    <x v="1"/>
    <x v="7"/>
    <x v="2"/>
    <n v="90"/>
    <x v="3"/>
    <x v="2"/>
    <x v="23"/>
    <x v="2"/>
    <n v="2.7"/>
    <x v="1"/>
    <x v="1"/>
    <x v="1"/>
    <x v="1"/>
    <n v="10"/>
    <x v="3"/>
    <x v="6"/>
  </r>
  <r>
    <n v="3217"/>
    <x v="31"/>
    <x v="1"/>
    <x v="15"/>
    <x v="0"/>
    <n v="85"/>
    <x v="26"/>
    <x v="1"/>
    <x v="8"/>
    <x v="0"/>
    <n v="3.4"/>
    <x v="1"/>
    <x v="2"/>
    <x v="1"/>
    <x v="1"/>
    <n v="18"/>
    <x v="1"/>
    <x v="1"/>
  </r>
  <r>
    <n v="3218"/>
    <x v="42"/>
    <x v="1"/>
    <x v="12"/>
    <x v="3"/>
    <n v="58"/>
    <x v="4"/>
    <x v="2"/>
    <x v="5"/>
    <x v="3"/>
    <n v="3.4"/>
    <x v="1"/>
    <x v="0"/>
    <x v="1"/>
    <x v="1"/>
    <n v="46"/>
    <x v="0"/>
    <x v="1"/>
  </r>
  <r>
    <n v="3219"/>
    <x v="43"/>
    <x v="1"/>
    <x v="11"/>
    <x v="0"/>
    <n v="34"/>
    <x v="20"/>
    <x v="2"/>
    <x v="11"/>
    <x v="3"/>
    <n v="3.9"/>
    <x v="1"/>
    <x v="0"/>
    <x v="1"/>
    <x v="1"/>
    <n v="49"/>
    <x v="3"/>
    <x v="5"/>
  </r>
  <r>
    <n v="3220"/>
    <x v="9"/>
    <x v="1"/>
    <x v="7"/>
    <x v="2"/>
    <n v="40"/>
    <x v="23"/>
    <x v="0"/>
    <x v="3"/>
    <x v="2"/>
    <n v="3.5"/>
    <x v="1"/>
    <x v="4"/>
    <x v="1"/>
    <x v="1"/>
    <n v="39"/>
    <x v="2"/>
    <x v="1"/>
  </r>
  <r>
    <n v="3221"/>
    <x v="21"/>
    <x v="1"/>
    <x v="8"/>
    <x v="3"/>
    <n v="29"/>
    <x v="25"/>
    <x v="2"/>
    <x v="24"/>
    <x v="3"/>
    <n v="4.0999999999999996"/>
    <x v="1"/>
    <x v="1"/>
    <x v="1"/>
    <x v="1"/>
    <n v="16"/>
    <x v="1"/>
    <x v="5"/>
  </r>
  <r>
    <n v="3222"/>
    <x v="3"/>
    <x v="1"/>
    <x v="17"/>
    <x v="0"/>
    <n v="76"/>
    <x v="13"/>
    <x v="2"/>
    <x v="22"/>
    <x v="0"/>
    <n v="3.2"/>
    <x v="1"/>
    <x v="3"/>
    <x v="1"/>
    <x v="1"/>
    <n v="28"/>
    <x v="1"/>
    <x v="2"/>
  </r>
  <r>
    <n v="3223"/>
    <x v="4"/>
    <x v="1"/>
    <x v="12"/>
    <x v="3"/>
    <n v="84"/>
    <x v="21"/>
    <x v="1"/>
    <x v="1"/>
    <x v="3"/>
    <n v="4.5999999999999996"/>
    <x v="1"/>
    <x v="5"/>
    <x v="1"/>
    <x v="1"/>
    <n v="22"/>
    <x v="3"/>
    <x v="3"/>
  </r>
  <r>
    <n v="3224"/>
    <x v="33"/>
    <x v="1"/>
    <x v="5"/>
    <x v="0"/>
    <n v="65"/>
    <x v="6"/>
    <x v="1"/>
    <x v="0"/>
    <x v="1"/>
    <n v="3.9"/>
    <x v="1"/>
    <x v="3"/>
    <x v="1"/>
    <x v="1"/>
    <n v="36"/>
    <x v="0"/>
    <x v="4"/>
  </r>
  <r>
    <n v="3225"/>
    <x v="43"/>
    <x v="1"/>
    <x v="15"/>
    <x v="0"/>
    <n v="80"/>
    <x v="12"/>
    <x v="0"/>
    <x v="21"/>
    <x v="0"/>
    <n v="2.7"/>
    <x v="1"/>
    <x v="1"/>
    <x v="1"/>
    <x v="1"/>
    <n v="18"/>
    <x v="3"/>
    <x v="5"/>
  </r>
  <r>
    <n v="3226"/>
    <x v="10"/>
    <x v="1"/>
    <x v="0"/>
    <x v="0"/>
    <n v="98"/>
    <x v="13"/>
    <x v="2"/>
    <x v="6"/>
    <x v="3"/>
    <n v="3"/>
    <x v="1"/>
    <x v="5"/>
    <x v="1"/>
    <x v="1"/>
    <n v="31"/>
    <x v="2"/>
    <x v="1"/>
  </r>
  <r>
    <n v="3227"/>
    <x v="9"/>
    <x v="1"/>
    <x v="4"/>
    <x v="1"/>
    <n v="71"/>
    <x v="46"/>
    <x v="3"/>
    <x v="19"/>
    <x v="1"/>
    <n v="3.3"/>
    <x v="1"/>
    <x v="2"/>
    <x v="1"/>
    <x v="1"/>
    <n v="38"/>
    <x v="4"/>
    <x v="0"/>
  </r>
  <r>
    <n v="3228"/>
    <x v="48"/>
    <x v="1"/>
    <x v="18"/>
    <x v="3"/>
    <n v="69"/>
    <x v="29"/>
    <x v="3"/>
    <x v="3"/>
    <x v="3"/>
    <n v="2.7"/>
    <x v="1"/>
    <x v="1"/>
    <x v="1"/>
    <x v="1"/>
    <n v="42"/>
    <x v="5"/>
    <x v="3"/>
  </r>
  <r>
    <n v="3229"/>
    <x v="43"/>
    <x v="1"/>
    <x v="16"/>
    <x v="3"/>
    <n v="95"/>
    <x v="39"/>
    <x v="2"/>
    <x v="22"/>
    <x v="1"/>
    <n v="4.5999999999999996"/>
    <x v="1"/>
    <x v="4"/>
    <x v="1"/>
    <x v="1"/>
    <n v="27"/>
    <x v="3"/>
    <x v="2"/>
  </r>
  <r>
    <n v="3230"/>
    <x v="22"/>
    <x v="1"/>
    <x v="13"/>
    <x v="0"/>
    <n v="67"/>
    <x v="39"/>
    <x v="2"/>
    <x v="11"/>
    <x v="3"/>
    <n v="2.7"/>
    <x v="1"/>
    <x v="0"/>
    <x v="1"/>
    <x v="1"/>
    <n v="24"/>
    <x v="1"/>
    <x v="5"/>
  </r>
  <r>
    <n v="3231"/>
    <x v="34"/>
    <x v="1"/>
    <x v="4"/>
    <x v="1"/>
    <n v="49"/>
    <x v="23"/>
    <x v="2"/>
    <x v="8"/>
    <x v="2"/>
    <n v="2.5"/>
    <x v="1"/>
    <x v="2"/>
    <x v="1"/>
    <x v="1"/>
    <n v="38"/>
    <x v="5"/>
    <x v="2"/>
  </r>
  <r>
    <n v="3232"/>
    <x v="46"/>
    <x v="1"/>
    <x v="9"/>
    <x v="1"/>
    <n v="97"/>
    <x v="22"/>
    <x v="2"/>
    <x v="1"/>
    <x v="0"/>
    <n v="4.4000000000000004"/>
    <x v="1"/>
    <x v="1"/>
    <x v="1"/>
    <x v="1"/>
    <n v="9"/>
    <x v="2"/>
    <x v="2"/>
  </r>
  <r>
    <n v="3233"/>
    <x v="4"/>
    <x v="1"/>
    <x v="17"/>
    <x v="0"/>
    <n v="34"/>
    <x v="2"/>
    <x v="2"/>
    <x v="3"/>
    <x v="1"/>
    <n v="4"/>
    <x v="1"/>
    <x v="2"/>
    <x v="1"/>
    <x v="1"/>
    <n v="19"/>
    <x v="4"/>
    <x v="5"/>
  </r>
  <r>
    <n v="3234"/>
    <x v="4"/>
    <x v="1"/>
    <x v="22"/>
    <x v="3"/>
    <n v="74"/>
    <x v="27"/>
    <x v="2"/>
    <x v="12"/>
    <x v="3"/>
    <n v="3.8"/>
    <x v="1"/>
    <x v="0"/>
    <x v="1"/>
    <x v="1"/>
    <n v="11"/>
    <x v="5"/>
    <x v="4"/>
  </r>
  <r>
    <n v="3235"/>
    <x v="34"/>
    <x v="1"/>
    <x v="16"/>
    <x v="3"/>
    <n v="96"/>
    <x v="47"/>
    <x v="2"/>
    <x v="13"/>
    <x v="0"/>
    <n v="2.5"/>
    <x v="1"/>
    <x v="4"/>
    <x v="1"/>
    <x v="1"/>
    <n v="16"/>
    <x v="5"/>
    <x v="3"/>
  </r>
  <r>
    <n v="3236"/>
    <x v="7"/>
    <x v="1"/>
    <x v="22"/>
    <x v="3"/>
    <n v="68"/>
    <x v="23"/>
    <x v="2"/>
    <x v="14"/>
    <x v="2"/>
    <n v="4"/>
    <x v="1"/>
    <x v="1"/>
    <x v="1"/>
    <x v="1"/>
    <n v="18"/>
    <x v="0"/>
    <x v="5"/>
  </r>
  <r>
    <n v="3237"/>
    <x v="6"/>
    <x v="1"/>
    <x v="22"/>
    <x v="3"/>
    <n v="84"/>
    <x v="36"/>
    <x v="0"/>
    <x v="8"/>
    <x v="3"/>
    <n v="4.0999999999999996"/>
    <x v="1"/>
    <x v="2"/>
    <x v="1"/>
    <x v="1"/>
    <n v="8"/>
    <x v="1"/>
    <x v="5"/>
  </r>
  <r>
    <n v="3238"/>
    <x v="12"/>
    <x v="1"/>
    <x v="17"/>
    <x v="0"/>
    <n v="57"/>
    <x v="34"/>
    <x v="2"/>
    <x v="0"/>
    <x v="2"/>
    <n v="2.8"/>
    <x v="1"/>
    <x v="0"/>
    <x v="1"/>
    <x v="1"/>
    <n v="4"/>
    <x v="1"/>
    <x v="1"/>
  </r>
  <r>
    <n v="3239"/>
    <x v="15"/>
    <x v="1"/>
    <x v="4"/>
    <x v="1"/>
    <n v="84"/>
    <x v="5"/>
    <x v="3"/>
    <x v="11"/>
    <x v="3"/>
    <n v="3.4"/>
    <x v="1"/>
    <x v="4"/>
    <x v="1"/>
    <x v="1"/>
    <n v="37"/>
    <x v="1"/>
    <x v="3"/>
  </r>
  <r>
    <n v="3240"/>
    <x v="23"/>
    <x v="1"/>
    <x v="12"/>
    <x v="3"/>
    <n v="32"/>
    <x v="24"/>
    <x v="2"/>
    <x v="4"/>
    <x v="3"/>
    <n v="2.7"/>
    <x v="1"/>
    <x v="4"/>
    <x v="1"/>
    <x v="1"/>
    <n v="30"/>
    <x v="1"/>
    <x v="5"/>
  </r>
  <r>
    <n v="3241"/>
    <x v="19"/>
    <x v="1"/>
    <x v="3"/>
    <x v="1"/>
    <n v="37"/>
    <x v="8"/>
    <x v="2"/>
    <x v="10"/>
    <x v="3"/>
    <n v="3.8"/>
    <x v="1"/>
    <x v="4"/>
    <x v="1"/>
    <x v="1"/>
    <n v="37"/>
    <x v="4"/>
    <x v="5"/>
  </r>
  <r>
    <n v="3242"/>
    <x v="2"/>
    <x v="1"/>
    <x v="8"/>
    <x v="3"/>
    <n v="58"/>
    <x v="39"/>
    <x v="2"/>
    <x v="12"/>
    <x v="2"/>
    <n v="4.4000000000000004"/>
    <x v="1"/>
    <x v="5"/>
    <x v="1"/>
    <x v="1"/>
    <n v="30"/>
    <x v="3"/>
    <x v="3"/>
  </r>
  <r>
    <n v="3243"/>
    <x v="4"/>
    <x v="1"/>
    <x v="20"/>
    <x v="0"/>
    <n v="74"/>
    <x v="4"/>
    <x v="1"/>
    <x v="19"/>
    <x v="3"/>
    <n v="2.8"/>
    <x v="1"/>
    <x v="0"/>
    <x v="1"/>
    <x v="1"/>
    <n v="17"/>
    <x v="0"/>
    <x v="1"/>
  </r>
  <r>
    <n v="3244"/>
    <x v="4"/>
    <x v="1"/>
    <x v="15"/>
    <x v="0"/>
    <n v="99"/>
    <x v="37"/>
    <x v="0"/>
    <x v="13"/>
    <x v="2"/>
    <n v="5"/>
    <x v="1"/>
    <x v="5"/>
    <x v="1"/>
    <x v="1"/>
    <n v="11"/>
    <x v="4"/>
    <x v="6"/>
  </r>
  <r>
    <n v="3245"/>
    <x v="13"/>
    <x v="1"/>
    <x v="1"/>
    <x v="0"/>
    <n v="81"/>
    <x v="10"/>
    <x v="2"/>
    <x v="13"/>
    <x v="3"/>
    <n v="4.7"/>
    <x v="1"/>
    <x v="0"/>
    <x v="1"/>
    <x v="1"/>
    <n v="42"/>
    <x v="2"/>
    <x v="2"/>
  </r>
  <r>
    <n v="3246"/>
    <x v="6"/>
    <x v="1"/>
    <x v="13"/>
    <x v="0"/>
    <n v="76"/>
    <x v="23"/>
    <x v="2"/>
    <x v="7"/>
    <x v="3"/>
    <n v="3.2"/>
    <x v="1"/>
    <x v="2"/>
    <x v="1"/>
    <x v="1"/>
    <n v="20"/>
    <x v="1"/>
    <x v="1"/>
  </r>
  <r>
    <n v="3247"/>
    <x v="27"/>
    <x v="1"/>
    <x v="4"/>
    <x v="1"/>
    <n v="98"/>
    <x v="49"/>
    <x v="2"/>
    <x v="23"/>
    <x v="2"/>
    <n v="2.9"/>
    <x v="1"/>
    <x v="5"/>
    <x v="1"/>
    <x v="1"/>
    <n v="37"/>
    <x v="1"/>
    <x v="5"/>
  </r>
  <r>
    <n v="3248"/>
    <x v="10"/>
    <x v="1"/>
    <x v="24"/>
    <x v="3"/>
    <n v="91"/>
    <x v="10"/>
    <x v="2"/>
    <x v="11"/>
    <x v="2"/>
    <n v="3.7"/>
    <x v="1"/>
    <x v="0"/>
    <x v="1"/>
    <x v="1"/>
    <n v="12"/>
    <x v="3"/>
    <x v="0"/>
  </r>
  <r>
    <n v="3249"/>
    <x v="40"/>
    <x v="1"/>
    <x v="17"/>
    <x v="0"/>
    <n v="79"/>
    <x v="38"/>
    <x v="1"/>
    <x v="11"/>
    <x v="2"/>
    <n v="4.2"/>
    <x v="1"/>
    <x v="1"/>
    <x v="1"/>
    <x v="1"/>
    <n v="41"/>
    <x v="4"/>
    <x v="3"/>
  </r>
  <r>
    <n v="3250"/>
    <x v="8"/>
    <x v="1"/>
    <x v="21"/>
    <x v="3"/>
    <n v="83"/>
    <x v="41"/>
    <x v="2"/>
    <x v="6"/>
    <x v="2"/>
    <n v="3.4"/>
    <x v="1"/>
    <x v="0"/>
    <x v="1"/>
    <x v="1"/>
    <n v="32"/>
    <x v="2"/>
    <x v="3"/>
  </r>
  <r>
    <n v="3251"/>
    <x v="51"/>
    <x v="1"/>
    <x v="7"/>
    <x v="2"/>
    <n v="90"/>
    <x v="46"/>
    <x v="2"/>
    <x v="11"/>
    <x v="1"/>
    <n v="2.9"/>
    <x v="1"/>
    <x v="4"/>
    <x v="1"/>
    <x v="1"/>
    <n v="15"/>
    <x v="0"/>
    <x v="1"/>
  </r>
  <r>
    <n v="3252"/>
    <x v="15"/>
    <x v="1"/>
    <x v="7"/>
    <x v="2"/>
    <n v="20"/>
    <x v="22"/>
    <x v="2"/>
    <x v="9"/>
    <x v="0"/>
    <n v="3.7"/>
    <x v="1"/>
    <x v="3"/>
    <x v="1"/>
    <x v="1"/>
    <n v="39"/>
    <x v="0"/>
    <x v="3"/>
  </r>
  <r>
    <n v="3253"/>
    <x v="28"/>
    <x v="1"/>
    <x v="3"/>
    <x v="1"/>
    <n v="21"/>
    <x v="6"/>
    <x v="0"/>
    <x v="18"/>
    <x v="1"/>
    <n v="2.7"/>
    <x v="1"/>
    <x v="5"/>
    <x v="1"/>
    <x v="1"/>
    <n v="48"/>
    <x v="2"/>
    <x v="0"/>
  </r>
  <r>
    <n v="3254"/>
    <x v="24"/>
    <x v="1"/>
    <x v="21"/>
    <x v="3"/>
    <n v="60"/>
    <x v="43"/>
    <x v="2"/>
    <x v="18"/>
    <x v="3"/>
    <n v="3.2"/>
    <x v="1"/>
    <x v="4"/>
    <x v="1"/>
    <x v="1"/>
    <n v="8"/>
    <x v="0"/>
    <x v="0"/>
  </r>
  <r>
    <n v="3255"/>
    <x v="3"/>
    <x v="1"/>
    <x v="1"/>
    <x v="0"/>
    <n v="31"/>
    <x v="27"/>
    <x v="1"/>
    <x v="23"/>
    <x v="0"/>
    <n v="4.9000000000000004"/>
    <x v="1"/>
    <x v="5"/>
    <x v="1"/>
    <x v="1"/>
    <n v="11"/>
    <x v="4"/>
    <x v="6"/>
  </r>
  <r>
    <n v="3256"/>
    <x v="9"/>
    <x v="1"/>
    <x v="6"/>
    <x v="0"/>
    <n v="40"/>
    <x v="32"/>
    <x v="2"/>
    <x v="13"/>
    <x v="3"/>
    <n v="2.8"/>
    <x v="1"/>
    <x v="2"/>
    <x v="1"/>
    <x v="1"/>
    <n v="36"/>
    <x v="4"/>
    <x v="5"/>
  </r>
  <r>
    <n v="3257"/>
    <x v="52"/>
    <x v="1"/>
    <x v="12"/>
    <x v="3"/>
    <n v="26"/>
    <x v="48"/>
    <x v="0"/>
    <x v="11"/>
    <x v="0"/>
    <n v="4.7"/>
    <x v="1"/>
    <x v="1"/>
    <x v="1"/>
    <x v="1"/>
    <n v="50"/>
    <x v="0"/>
    <x v="6"/>
  </r>
  <r>
    <n v="3258"/>
    <x v="42"/>
    <x v="1"/>
    <x v="5"/>
    <x v="0"/>
    <n v="98"/>
    <x v="46"/>
    <x v="2"/>
    <x v="18"/>
    <x v="3"/>
    <n v="3.3"/>
    <x v="1"/>
    <x v="0"/>
    <x v="1"/>
    <x v="1"/>
    <n v="39"/>
    <x v="0"/>
    <x v="6"/>
  </r>
  <r>
    <n v="3259"/>
    <x v="18"/>
    <x v="1"/>
    <x v="9"/>
    <x v="1"/>
    <n v="51"/>
    <x v="32"/>
    <x v="2"/>
    <x v="23"/>
    <x v="1"/>
    <n v="4.3"/>
    <x v="1"/>
    <x v="0"/>
    <x v="1"/>
    <x v="1"/>
    <n v="11"/>
    <x v="2"/>
    <x v="4"/>
  </r>
  <r>
    <n v="3260"/>
    <x v="9"/>
    <x v="1"/>
    <x v="19"/>
    <x v="3"/>
    <n v="95"/>
    <x v="19"/>
    <x v="3"/>
    <x v="21"/>
    <x v="3"/>
    <n v="3.7"/>
    <x v="1"/>
    <x v="4"/>
    <x v="1"/>
    <x v="1"/>
    <n v="5"/>
    <x v="5"/>
    <x v="6"/>
  </r>
  <r>
    <n v="3261"/>
    <x v="31"/>
    <x v="1"/>
    <x v="18"/>
    <x v="3"/>
    <n v="36"/>
    <x v="48"/>
    <x v="2"/>
    <x v="10"/>
    <x v="2"/>
    <n v="4.5"/>
    <x v="1"/>
    <x v="4"/>
    <x v="1"/>
    <x v="1"/>
    <n v="7"/>
    <x v="2"/>
    <x v="2"/>
  </r>
  <r>
    <n v="3262"/>
    <x v="39"/>
    <x v="1"/>
    <x v="22"/>
    <x v="3"/>
    <n v="52"/>
    <x v="3"/>
    <x v="0"/>
    <x v="17"/>
    <x v="0"/>
    <n v="3.4"/>
    <x v="1"/>
    <x v="5"/>
    <x v="1"/>
    <x v="1"/>
    <n v="50"/>
    <x v="5"/>
    <x v="1"/>
  </r>
  <r>
    <n v="3263"/>
    <x v="32"/>
    <x v="1"/>
    <x v="17"/>
    <x v="0"/>
    <n v="35"/>
    <x v="27"/>
    <x v="2"/>
    <x v="10"/>
    <x v="1"/>
    <n v="2.7"/>
    <x v="1"/>
    <x v="3"/>
    <x v="1"/>
    <x v="1"/>
    <n v="21"/>
    <x v="1"/>
    <x v="6"/>
  </r>
  <r>
    <n v="3264"/>
    <x v="19"/>
    <x v="1"/>
    <x v="6"/>
    <x v="0"/>
    <n v="68"/>
    <x v="34"/>
    <x v="1"/>
    <x v="13"/>
    <x v="3"/>
    <n v="4.4000000000000004"/>
    <x v="1"/>
    <x v="0"/>
    <x v="1"/>
    <x v="1"/>
    <n v="31"/>
    <x v="5"/>
    <x v="0"/>
  </r>
  <r>
    <n v="3265"/>
    <x v="48"/>
    <x v="1"/>
    <x v="13"/>
    <x v="0"/>
    <n v="50"/>
    <x v="1"/>
    <x v="1"/>
    <x v="4"/>
    <x v="0"/>
    <n v="4"/>
    <x v="1"/>
    <x v="0"/>
    <x v="1"/>
    <x v="1"/>
    <n v="39"/>
    <x v="1"/>
    <x v="4"/>
  </r>
  <r>
    <n v="3266"/>
    <x v="37"/>
    <x v="1"/>
    <x v="12"/>
    <x v="3"/>
    <n v="100"/>
    <x v="15"/>
    <x v="2"/>
    <x v="3"/>
    <x v="0"/>
    <n v="3.2"/>
    <x v="1"/>
    <x v="0"/>
    <x v="1"/>
    <x v="1"/>
    <n v="28"/>
    <x v="2"/>
    <x v="0"/>
  </r>
  <r>
    <n v="3267"/>
    <x v="34"/>
    <x v="1"/>
    <x v="7"/>
    <x v="2"/>
    <n v="74"/>
    <x v="15"/>
    <x v="1"/>
    <x v="0"/>
    <x v="0"/>
    <n v="4.2"/>
    <x v="1"/>
    <x v="2"/>
    <x v="1"/>
    <x v="1"/>
    <n v="33"/>
    <x v="4"/>
    <x v="1"/>
  </r>
  <r>
    <n v="3268"/>
    <x v="43"/>
    <x v="1"/>
    <x v="15"/>
    <x v="0"/>
    <n v="45"/>
    <x v="37"/>
    <x v="0"/>
    <x v="6"/>
    <x v="0"/>
    <n v="3"/>
    <x v="1"/>
    <x v="5"/>
    <x v="1"/>
    <x v="1"/>
    <n v="42"/>
    <x v="2"/>
    <x v="3"/>
  </r>
  <r>
    <n v="3269"/>
    <x v="40"/>
    <x v="1"/>
    <x v="10"/>
    <x v="0"/>
    <n v="97"/>
    <x v="10"/>
    <x v="2"/>
    <x v="17"/>
    <x v="3"/>
    <n v="2.8"/>
    <x v="1"/>
    <x v="1"/>
    <x v="1"/>
    <x v="1"/>
    <n v="5"/>
    <x v="4"/>
    <x v="6"/>
  </r>
  <r>
    <n v="3270"/>
    <x v="7"/>
    <x v="1"/>
    <x v="0"/>
    <x v="0"/>
    <n v="60"/>
    <x v="31"/>
    <x v="2"/>
    <x v="24"/>
    <x v="0"/>
    <n v="4.9000000000000004"/>
    <x v="1"/>
    <x v="0"/>
    <x v="1"/>
    <x v="1"/>
    <n v="25"/>
    <x v="1"/>
    <x v="5"/>
  </r>
  <r>
    <n v="3271"/>
    <x v="35"/>
    <x v="1"/>
    <x v="20"/>
    <x v="0"/>
    <n v="25"/>
    <x v="26"/>
    <x v="2"/>
    <x v="21"/>
    <x v="0"/>
    <n v="4.7"/>
    <x v="1"/>
    <x v="0"/>
    <x v="1"/>
    <x v="1"/>
    <n v="48"/>
    <x v="3"/>
    <x v="2"/>
  </r>
  <r>
    <n v="3272"/>
    <x v="25"/>
    <x v="1"/>
    <x v="20"/>
    <x v="0"/>
    <n v="55"/>
    <x v="22"/>
    <x v="3"/>
    <x v="23"/>
    <x v="1"/>
    <n v="4.4000000000000004"/>
    <x v="1"/>
    <x v="3"/>
    <x v="1"/>
    <x v="1"/>
    <n v="30"/>
    <x v="2"/>
    <x v="1"/>
  </r>
  <r>
    <n v="3273"/>
    <x v="44"/>
    <x v="1"/>
    <x v="9"/>
    <x v="1"/>
    <n v="99"/>
    <x v="21"/>
    <x v="2"/>
    <x v="12"/>
    <x v="0"/>
    <n v="3.1"/>
    <x v="1"/>
    <x v="2"/>
    <x v="1"/>
    <x v="1"/>
    <n v="34"/>
    <x v="3"/>
    <x v="3"/>
  </r>
  <r>
    <n v="3274"/>
    <x v="44"/>
    <x v="1"/>
    <x v="22"/>
    <x v="3"/>
    <n v="45"/>
    <x v="22"/>
    <x v="1"/>
    <x v="20"/>
    <x v="2"/>
    <n v="2.6"/>
    <x v="1"/>
    <x v="1"/>
    <x v="1"/>
    <x v="1"/>
    <n v="34"/>
    <x v="3"/>
    <x v="6"/>
  </r>
  <r>
    <n v="3275"/>
    <x v="5"/>
    <x v="1"/>
    <x v="1"/>
    <x v="0"/>
    <n v="20"/>
    <x v="19"/>
    <x v="2"/>
    <x v="17"/>
    <x v="1"/>
    <n v="3.9"/>
    <x v="1"/>
    <x v="5"/>
    <x v="1"/>
    <x v="1"/>
    <n v="14"/>
    <x v="1"/>
    <x v="0"/>
  </r>
  <r>
    <n v="3276"/>
    <x v="49"/>
    <x v="1"/>
    <x v="13"/>
    <x v="0"/>
    <n v="88"/>
    <x v="15"/>
    <x v="3"/>
    <x v="14"/>
    <x v="2"/>
    <n v="2.6"/>
    <x v="1"/>
    <x v="4"/>
    <x v="1"/>
    <x v="1"/>
    <n v="2"/>
    <x v="5"/>
    <x v="1"/>
  </r>
  <r>
    <n v="3277"/>
    <x v="31"/>
    <x v="1"/>
    <x v="18"/>
    <x v="3"/>
    <n v="99"/>
    <x v="45"/>
    <x v="2"/>
    <x v="3"/>
    <x v="2"/>
    <n v="4"/>
    <x v="1"/>
    <x v="5"/>
    <x v="1"/>
    <x v="1"/>
    <n v="41"/>
    <x v="3"/>
    <x v="6"/>
  </r>
  <r>
    <n v="3278"/>
    <x v="35"/>
    <x v="1"/>
    <x v="11"/>
    <x v="0"/>
    <n v="86"/>
    <x v="21"/>
    <x v="2"/>
    <x v="24"/>
    <x v="1"/>
    <n v="4.9000000000000004"/>
    <x v="1"/>
    <x v="5"/>
    <x v="1"/>
    <x v="1"/>
    <n v="3"/>
    <x v="2"/>
    <x v="5"/>
  </r>
  <r>
    <n v="3279"/>
    <x v="35"/>
    <x v="1"/>
    <x v="10"/>
    <x v="0"/>
    <n v="70"/>
    <x v="6"/>
    <x v="2"/>
    <x v="13"/>
    <x v="2"/>
    <n v="3.3"/>
    <x v="1"/>
    <x v="4"/>
    <x v="1"/>
    <x v="1"/>
    <n v="18"/>
    <x v="4"/>
    <x v="1"/>
  </r>
  <r>
    <n v="3280"/>
    <x v="35"/>
    <x v="1"/>
    <x v="19"/>
    <x v="3"/>
    <n v="50"/>
    <x v="5"/>
    <x v="1"/>
    <x v="16"/>
    <x v="3"/>
    <n v="3"/>
    <x v="1"/>
    <x v="0"/>
    <x v="1"/>
    <x v="1"/>
    <n v="1"/>
    <x v="5"/>
    <x v="0"/>
  </r>
  <r>
    <n v="3281"/>
    <x v="4"/>
    <x v="1"/>
    <x v="8"/>
    <x v="3"/>
    <n v="57"/>
    <x v="14"/>
    <x v="0"/>
    <x v="16"/>
    <x v="0"/>
    <n v="2.7"/>
    <x v="1"/>
    <x v="2"/>
    <x v="1"/>
    <x v="1"/>
    <n v="5"/>
    <x v="3"/>
    <x v="5"/>
  </r>
  <r>
    <n v="3282"/>
    <x v="7"/>
    <x v="1"/>
    <x v="13"/>
    <x v="0"/>
    <n v="69"/>
    <x v="4"/>
    <x v="0"/>
    <x v="9"/>
    <x v="0"/>
    <n v="3.1"/>
    <x v="1"/>
    <x v="1"/>
    <x v="1"/>
    <x v="1"/>
    <n v="41"/>
    <x v="4"/>
    <x v="2"/>
  </r>
  <r>
    <n v="3283"/>
    <x v="41"/>
    <x v="1"/>
    <x v="17"/>
    <x v="0"/>
    <n v="94"/>
    <x v="18"/>
    <x v="2"/>
    <x v="16"/>
    <x v="3"/>
    <n v="4.8"/>
    <x v="1"/>
    <x v="2"/>
    <x v="1"/>
    <x v="1"/>
    <n v="5"/>
    <x v="2"/>
    <x v="5"/>
  </r>
  <r>
    <n v="3284"/>
    <x v="36"/>
    <x v="1"/>
    <x v="14"/>
    <x v="2"/>
    <n v="24"/>
    <x v="17"/>
    <x v="0"/>
    <x v="7"/>
    <x v="1"/>
    <n v="2.9"/>
    <x v="1"/>
    <x v="0"/>
    <x v="1"/>
    <x v="1"/>
    <n v="10"/>
    <x v="5"/>
    <x v="6"/>
  </r>
  <r>
    <n v="3285"/>
    <x v="27"/>
    <x v="1"/>
    <x v="18"/>
    <x v="3"/>
    <n v="79"/>
    <x v="0"/>
    <x v="0"/>
    <x v="3"/>
    <x v="1"/>
    <n v="4.5"/>
    <x v="1"/>
    <x v="4"/>
    <x v="1"/>
    <x v="1"/>
    <n v="20"/>
    <x v="0"/>
    <x v="2"/>
  </r>
  <r>
    <n v="3286"/>
    <x v="44"/>
    <x v="1"/>
    <x v="19"/>
    <x v="3"/>
    <n v="31"/>
    <x v="11"/>
    <x v="3"/>
    <x v="23"/>
    <x v="3"/>
    <n v="4.5999999999999996"/>
    <x v="1"/>
    <x v="1"/>
    <x v="1"/>
    <x v="1"/>
    <n v="11"/>
    <x v="1"/>
    <x v="1"/>
  </r>
  <r>
    <n v="3287"/>
    <x v="4"/>
    <x v="1"/>
    <x v="14"/>
    <x v="2"/>
    <n v="67"/>
    <x v="26"/>
    <x v="0"/>
    <x v="6"/>
    <x v="0"/>
    <n v="5"/>
    <x v="1"/>
    <x v="0"/>
    <x v="1"/>
    <x v="1"/>
    <n v="4"/>
    <x v="0"/>
    <x v="0"/>
  </r>
  <r>
    <n v="3288"/>
    <x v="41"/>
    <x v="1"/>
    <x v="11"/>
    <x v="0"/>
    <n v="63"/>
    <x v="8"/>
    <x v="0"/>
    <x v="13"/>
    <x v="1"/>
    <n v="4.3"/>
    <x v="1"/>
    <x v="4"/>
    <x v="1"/>
    <x v="1"/>
    <n v="38"/>
    <x v="2"/>
    <x v="1"/>
  </r>
  <r>
    <n v="3289"/>
    <x v="29"/>
    <x v="1"/>
    <x v="8"/>
    <x v="3"/>
    <n v="61"/>
    <x v="36"/>
    <x v="3"/>
    <x v="3"/>
    <x v="1"/>
    <n v="4.9000000000000004"/>
    <x v="1"/>
    <x v="2"/>
    <x v="1"/>
    <x v="1"/>
    <n v="19"/>
    <x v="2"/>
    <x v="4"/>
  </r>
  <r>
    <n v="3290"/>
    <x v="18"/>
    <x v="1"/>
    <x v="21"/>
    <x v="3"/>
    <n v="50"/>
    <x v="6"/>
    <x v="2"/>
    <x v="1"/>
    <x v="2"/>
    <n v="4"/>
    <x v="1"/>
    <x v="4"/>
    <x v="1"/>
    <x v="1"/>
    <n v="16"/>
    <x v="0"/>
    <x v="6"/>
  </r>
  <r>
    <n v="3291"/>
    <x v="16"/>
    <x v="1"/>
    <x v="7"/>
    <x v="2"/>
    <n v="82"/>
    <x v="25"/>
    <x v="0"/>
    <x v="13"/>
    <x v="1"/>
    <n v="3.1"/>
    <x v="1"/>
    <x v="1"/>
    <x v="1"/>
    <x v="1"/>
    <n v="2"/>
    <x v="3"/>
    <x v="5"/>
  </r>
  <r>
    <n v="3292"/>
    <x v="26"/>
    <x v="1"/>
    <x v="22"/>
    <x v="3"/>
    <n v="51"/>
    <x v="35"/>
    <x v="0"/>
    <x v="8"/>
    <x v="3"/>
    <n v="2.6"/>
    <x v="1"/>
    <x v="4"/>
    <x v="1"/>
    <x v="1"/>
    <n v="11"/>
    <x v="1"/>
    <x v="5"/>
  </r>
  <r>
    <n v="3293"/>
    <x v="46"/>
    <x v="1"/>
    <x v="8"/>
    <x v="3"/>
    <n v="23"/>
    <x v="9"/>
    <x v="0"/>
    <x v="0"/>
    <x v="1"/>
    <n v="4.9000000000000004"/>
    <x v="1"/>
    <x v="3"/>
    <x v="1"/>
    <x v="1"/>
    <n v="18"/>
    <x v="4"/>
    <x v="0"/>
  </r>
  <r>
    <n v="3294"/>
    <x v="1"/>
    <x v="1"/>
    <x v="7"/>
    <x v="2"/>
    <n v="91"/>
    <x v="8"/>
    <x v="2"/>
    <x v="9"/>
    <x v="1"/>
    <n v="3.5"/>
    <x v="1"/>
    <x v="4"/>
    <x v="1"/>
    <x v="1"/>
    <n v="47"/>
    <x v="2"/>
    <x v="0"/>
  </r>
  <r>
    <n v="3295"/>
    <x v="46"/>
    <x v="1"/>
    <x v="1"/>
    <x v="0"/>
    <n v="60"/>
    <x v="36"/>
    <x v="1"/>
    <x v="23"/>
    <x v="1"/>
    <n v="4.5"/>
    <x v="1"/>
    <x v="5"/>
    <x v="1"/>
    <x v="1"/>
    <n v="15"/>
    <x v="4"/>
    <x v="4"/>
  </r>
  <r>
    <n v="3296"/>
    <x v="27"/>
    <x v="1"/>
    <x v="0"/>
    <x v="0"/>
    <n v="34"/>
    <x v="8"/>
    <x v="1"/>
    <x v="12"/>
    <x v="2"/>
    <n v="2.8"/>
    <x v="1"/>
    <x v="2"/>
    <x v="1"/>
    <x v="1"/>
    <n v="15"/>
    <x v="1"/>
    <x v="1"/>
  </r>
  <r>
    <n v="3297"/>
    <x v="30"/>
    <x v="1"/>
    <x v="0"/>
    <x v="0"/>
    <n v="23"/>
    <x v="29"/>
    <x v="2"/>
    <x v="14"/>
    <x v="1"/>
    <n v="4.2"/>
    <x v="1"/>
    <x v="2"/>
    <x v="1"/>
    <x v="1"/>
    <n v="47"/>
    <x v="0"/>
    <x v="3"/>
  </r>
  <r>
    <n v="3298"/>
    <x v="29"/>
    <x v="1"/>
    <x v="22"/>
    <x v="3"/>
    <n v="82"/>
    <x v="8"/>
    <x v="2"/>
    <x v="10"/>
    <x v="3"/>
    <n v="4.0999999999999996"/>
    <x v="1"/>
    <x v="1"/>
    <x v="1"/>
    <x v="1"/>
    <n v="47"/>
    <x v="3"/>
    <x v="5"/>
  </r>
  <r>
    <n v="3299"/>
    <x v="13"/>
    <x v="1"/>
    <x v="14"/>
    <x v="2"/>
    <n v="73"/>
    <x v="35"/>
    <x v="2"/>
    <x v="18"/>
    <x v="3"/>
    <n v="3.5"/>
    <x v="1"/>
    <x v="0"/>
    <x v="1"/>
    <x v="1"/>
    <n v="6"/>
    <x v="4"/>
    <x v="6"/>
  </r>
  <r>
    <n v="3300"/>
    <x v="4"/>
    <x v="1"/>
    <x v="6"/>
    <x v="0"/>
    <n v="32"/>
    <x v="45"/>
    <x v="0"/>
    <x v="11"/>
    <x v="1"/>
    <n v="4"/>
    <x v="1"/>
    <x v="4"/>
    <x v="1"/>
    <x v="1"/>
    <n v="18"/>
    <x v="0"/>
    <x v="5"/>
  </r>
  <r>
    <n v="3301"/>
    <x v="8"/>
    <x v="1"/>
    <x v="19"/>
    <x v="3"/>
    <n v="80"/>
    <x v="19"/>
    <x v="2"/>
    <x v="4"/>
    <x v="1"/>
    <n v="4"/>
    <x v="1"/>
    <x v="0"/>
    <x v="1"/>
    <x v="1"/>
    <n v="40"/>
    <x v="4"/>
    <x v="4"/>
  </r>
  <r>
    <n v="3302"/>
    <x v="24"/>
    <x v="1"/>
    <x v="13"/>
    <x v="0"/>
    <n v="58"/>
    <x v="19"/>
    <x v="3"/>
    <x v="4"/>
    <x v="2"/>
    <n v="2.5"/>
    <x v="1"/>
    <x v="1"/>
    <x v="1"/>
    <x v="1"/>
    <n v="31"/>
    <x v="2"/>
    <x v="0"/>
  </r>
  <r>
    <n v="3303"/>
    <x v="24"/>
    <x v="1"/>
    <x v="0"/>
    <x v="0"/>
    <n v="82"/>
    <x v="15"/>
    <x v="3"/>
    <x v="19"/>
    <x v="0"/>
    <n v="4.2"/>
    <x v="1"/>
    <x v="3"/>
    <x v="1"/>
    <x v="1"/>
    <n v="31"/>
    <x v="0"/>
    <x v="4"/>
  </r>
  <r>
    <n v="3304"/>
    <x v="30"/>
    <x v="1"/>
    <x v="22"/>
    <x v="3"/>
    <n v="60"/>
    <x v="16"/>
    <x v="1"/>
    <x v="2"/>
    <x v="2"/>
    <n v="3.4"/>
    <x v="1"/>
    <x v="2"/>
    <x v="1"/>
    <x v="1"/>
    <n v="4"/>
    <x v="2"/>
    <x v="0"/>
  </r>
  <r>
    <n v="3305"/>
    <x v="11"/>
    <x v="1"/>
    <x v="8"/>
    <x v="3"/>
    <n v="79"/>
    <x v="16"/>
    <x v="3"/>
    <x v="20"/>
    <x v="3"/>
    <n v="4.8"/>
    <x v="1"/>
    <x v="2"/>
    <x v="1"/>
    <x v="1"/>
    <n v="36"/>
    <x v="4"/>
    <x v="6"/>
  </r>
  <r>
    <n v="3306"/>
    <x v="50"/>
    <x v="1"/>
    <x v="15"/>
    <x v="0"/>
    <n v="41"/>
    <x v="43"/>
    <x v="0"/>
    <x v="17"/>
    <x v="2"/>
    <n v="4.9000000000000004"/>
    <x v="1"/>
    <x v="3"/>
    <x v="1"/>
    <x v="1"/>
    <n v="31"/>
    <x v="3"/>
    <x v="4"/>
  </r>
  <r>
    <n v="3307"/>
    <x v="6"/>
    <x v="1"/>
    <x v="14"/>
    <x v="2"/>
    <n v="39"/>
    <x v="24"/>
    <x v="0"/>
    <x v="20"/>
    <x v="2"/>
    <n v="3.6"/>
    <x v="1"/>
    <x v="5"/>
    <x v="1"/>
    <x v="1"/>
    <n v="6"/>
    <x v="0"/>
    <x v="0"/>
  </r>
  <r>
    <n v="3308"/>
    <x v="20"/>
    <x v="1"/>
    <x v="18"/>
    <x v="3"/>
    <n v="36"/>
    <x v="38"/>
    <x v="1"/>
    <x v="14"/>
    <x v="0"/>
    <n v="4"/>
    <x v="1"/>
    <x v="5"/>
    <x v="1"/>
    <x v="1"/>
    <n v="1"/>
    <x v="1"/>
    <x v="5"/>
  </r>
  <r>
    <n v="3309"/>
    <x v="0"/>
    <x v="1"/>
    <x v="2"/>
    <x v="0"/>
    <n v="70"/>
    <x v="40"/>
    <x v="2"/>
    <x v="6"/>
    <x v="3"/>
    <n v="2.6"/>
    <x v="1"/>
    <x v="0"/>
    <x v="1"/>
    <x v="1"/>
    <n v="29"/>
    <x v="1"/>
    <x v="5"/>
  </r>
  <r>
    <n v="3310"/>
    <x v="39"/>
    <x v="1"/>
    <x v="8"/>
    <x v="3"/>
    <n v="47"/>
    <x v="2"/>
    <x v="2"/>
    <x v="24"/>
    <x v="2"/>
    <n v="3.1"/>
    <x v="1"/>
    <x v="5"/>
    <x v="1"/>
    <x v="1"/>
    <n v="19"/>
    <x v="3"/>
    <x v="5"/>
  </r>
  <r>
    <n v="3311"/>
    <x v="4"/>
    <x v="1"/>
    <x v="14"/>
    <x v="2"/>
    <n v="27"/>
    <x v="44"/>
    <x v="2"/>
    <x v="6"/>
    <x v="0"/>
    <n v="3.6"/>
    <x v="1"/>
    <x v="1"/>
    <x v="1"/>
    <x v="1"/>
    <n v="12"/>
    <x v="3"/>
    <x v="0"/>
  </r>
  <r>
    <n v="3312"/>
    <x v="26"/>
    <x v="1"/>
    <x v="19"/>
    <x v="3"/>
    <n v="52"/>
    <x v="20"/>
    <x v="0"/>
    <x v="24"/>
    <x v="2"/>
    <n v="4"/>
    <x v="1"/>
    <x v="0"/>
    <x v="1"/>
    <x v="1"/>
    <n v="18"/>
    <x v="4"/>
    <x v="2"/>
  </r>
  <r>
    <n v="3313"/>
    <x v="0"/>
    <x v="1"/>
    <x v="4"/>
    <x v="1"/>
    <n v="75"/>
    <x v="7"/>
    <x v="0"/>
    <x v="13"/>
    <x v="2"/>
    <n v="3.9"/>
    <x v="1"/>
    <x v="2"/>
    <x v="1"/>
    <x v="1"/>
    <n v="45"/>
    <x v="1"/>
    <x v="3"/>
  </r>
  <r>
    <n v="3314"/>
    <x v="0"/>
    <x v="1"/>
    <x v="19"/>
    <x v="3"/>
    <n v="30"/>
    <x v="23"/>
    <x v="3"/>
    <x v="13"/>
    <x v="3"/>
    <n v="3.9"/>
    <x v="1"/>
    <x v="0"/>
    <x v="1"/>
    <x v="1"/>
    <n v="45"/>
    <x v="2"/>
    <x v="5"/>
  </r>
  <r>
    <n v="3315"/>
    <x v="0"/>
    <x v="1"/>
    <x v="20"/>
    <x v="0"/>
    <n v="94"/>
    <x v="23"/>
    <x v="2"/>
    <x v="10"/>
    <x v="1"/>
    <n v="3.3"/>
    <x v="1"/>
    <x v="3"/>
    <x v="1"/>
    <x v="1"/>
    <n v="8"/>
    <x v="2"/>
    <x v="3"/>
  </r>
  <r>
    <n v="3316"/>
    <x v="39"/>
    <x v="1"/>
    <x v="18"/>
    <x v="3"/>
    <n v="68"/>
    <x v="0"/>
    <x v="1"/>
    <x v="9"/>
    <x v="2"/>
    <n v="2.9"/>
    <x v="1"/>
    <x v="3"/>
    <x v="1"/>
    <x v="1"/>
    <n v="4"/>
    <x v="3"/>
    <x v="6"/>
  </r>
  <r>
    <n v="3317"/>
    <x v="32"/>
    <x v="1"/>
    <x v="20"/>
    <x v="0"/>
    <n v="45"/>
    <x v="35"/>
    <x v="2"/>
    <x v="8"/>
    <x v="2"/>
    <n v="3.1"/>
    <x v="1"/>
    <x v="1"/>
    <x v="1"/>
    <x v="1"/>
    <n v="5"/>
    <x v="5"/>
    <x v="0"/>
  </r>
  <r>
    <n v="3318"/>
    <x v="3"/>
    <x v="1"/>
    <x v="19"/>
    <x v="3"/>
    <n v="67"/>
    <x v="17"/>
    <x v="3"/>
    <x v="6"/>
    <x v="2"/>
    <n v="4.7"/>
    <x v="1"/>
    <x v="3"/>
    <x v="1"/>
    <x v="1"/>
    <n v="30"/>
    <x v="1"/>
    <x v="3"/>
  </r>
  <r>
    <n v="3319"/>
    <x v="4"/>
    <x v="1"/>
    <x v="14"/>
    <x v="2"/>
    <n v="46"/>
    <x v="25"/>
    <x v="2"/>
    <x v="8"/>
    <x v="2"/>
    <n v="3.9"/>
    <x v="1"/>
    <x v="1"/>
    <x v="1"/>
    <x v="1"/>
    <n v="15"/>
    <x v="3"/>
    <x v="5"/>
  </r>
  <r>
    <n v="3320"/>
    <x v="51"/>
    <x v="1"/>
    <x v="6"/>
    <x v="0"/>
    <n v="31"/>
    <x v="25"/>
    <x v="2"/>
    <x v="21"/>
    <x v="2"/>
    <n v="4.3"/>
    <x v="1"/>
    <x v="2"/>
    <x v="1"/>
    <x v="1"/>
    <n v="17"/>
    <x v="2"/>
    <x v="6"/>
  </r>
  <r>
    <n v="3321"/>
    <x v="17"/>
    <x v="1"/>
    <x v="0"/>
    <x v="0"/>
    <n v="44"/>
    <x v="26"/>
    <x v="3"/>
    <x v="5"/>
    <x v="3"/>
    <n v="4.2"/>
    <x v="1"/>
    <x v="4"/>
    <x v="1"/>
    <x v="1"/>
    <n v="45"/>
    <x v="1"/>
    <x v="6"/>
  </r>
  <r>
    <n v="3322"/>
    <x v="45"/>
    <x v="1"/>
    <x v="7"/>
    <x v="2"/>
    <n v="100"/>
    <x v="1"/>
    <x v="1"/>
    <x v="4"/>
    <x v="0"/>
    <n v="4.3"/>
    <x v="1"/>
    <x v="2"/>
    <x v="1"/>
    <x v="1"/>
    <n v="3"/>
    <x v="0"/>
    <x v="2"/>
  </r>
  <r>
    <n v="3323"/>
    <x v="16"/>
    <x v="1"/>
    <x v="1"/>
    <x v="0"/>
    <n v="92"/>
    <x v="27"/>
    <x v="3"/>
    <x v="20"/>
    <x v="0"/>
    <n v="4.5999999999999996"/>
    <x v="1"/>
    <x v="2"/>
    <x v="1"/>
    <x v="1"/>
    <n v="43"/>
    <x v="3"/>
    <x v="1"/>
  </r>
  <r>
    <n v="3324"/>
    <x v="22"/>
    <x v="1"/>
    <x v="8"/>
    <x v="3"/>
    <n v="78"/>
    <x v="25"/>
    <x v="2"/>
    <x v="22"/>
    <x v="0"/>
    <n v="3.8"/>
    <x v="1"/>
    <x v="1"/>
    <x v="1"/>
    <x v="1"/>
    <n v="4"/>
    <x v="2"/>
    <x v="5"/>
  </r>
  <r>
    <n v="3325"/>
    <x v="43"/>
    <x v="1"/>
    <x v="17"/>
    <x v="0"/>
    <n v="32"/>
    <x v="9"/>
    <x v="1"/>
    <x v="16"/>
    <x v="3"/>
    <n v="3.3"/>
    <x v="1"/>
    <x v="3"/>
    <x v="1"/>
    <x v="1"/>
    <n v="41"/>
    <x v="0"/>
    <x v="1"/>
  </r>
  <r>
    <n v="3326"/>
    <x v="26"/>
    <x v="1"/>
    <x v="3"/>
    <x v="1"/>
    <n v="97"/>
    <x v="29"/>
    <x v="2"/>
    <x v="1"/>
    <x v="3"/>
    <n v="3.7"/>
    <x v="1"/>
    <x v="4"/>
    <x v="1"/>
    <x v="1"/>
    <n v="16"/>
    <x v="0"/>
    <x v="5"/>
  </r>
  <r>
    <n v="3327"/>
    <x v="36"/>
    <x v="1"/>
    <x v="24"/>
    <x v="3"/>
    <n v="95"/>
    <x v="25"/>
    <x v="2"/>
    <x v="23"/>
    <x v="2"/>
    <n v="4.3"/>
    <x v="1"/>
    <x v="3"/>
    <x v="1"/>
    <x v="1"/>
    <n v="10"/>
    <x v="5"/>
    <x v="2"/>
  </r>
  <r>
    <n v="3328"/>
    <x v="36"/>
    <x v="1"/>
    <x v="6"/>
    <x v="0"/>
    <n v="64"/>
    <x v="39"/>
    <x v="2"/>
    <x v="13"/>
    <x v="1"/>
    <n v="4.0999999999999996"/>
    <x v="1"/>
    <x v="0"/>
    <x v="1"/>
    <x v="1"/>
    <n v="2"/>
    <x v="5"/>
    <x v="3"/>
  </r>
  <r>
    <n v="3329"/>
    <x v="32"/>
    <x v="1"/>
    <x v="3"/>
    <x v="1"/>
    <n v="35"/>
    <x v="48"/>
    <x v="2"/>
    <x v="10"/>
    <x v="1"/>
    <n v="3.2"/>
    <x v="1"/>
    <x v="1"/>
    <x v="1"/>
    <x v="1"/>
    <n v="11"/>
    <x v="1"/>
    <x v="4"/>
  </r>
  <r>
    <n v="3330"/>
    <x v="50"/>
    <x v="1"/>
    <x v="21"/>
    <x v="3"/>
    <n v="54"/>
    <x v="32"/>
    <x v="2"/>
    <x v="0"/>
    <x v="0"/>
    <n v="3.8"/>
    <x v="1"/>
    <x v="0"/>
    <x v="1"/>
    <x v="1"/>
    <n v="1"/>
    <x v="5"/>
    <x v="4"/>
  </r>
  <r>
    <n v="3331"/>
    <x v="21"/>
    <x v="1"/>
    <x v="4"/>
    <x v="1"/>
    <n v="96"/>
    <x v="9"/>
    <x v="2"/>
    <x v="13"/>
    <x v="1"/>
    <n v="3.2"/>
    <x v="1"/>
    <x v="4"/>
    <x v="1"/>
    <x v="1"/>
    <n v="41"/>
    <x v="4"/>
    <x v="3"/>
  </r>
  <r>
    <n v="3332"/>
    <x v="0"/>
    <x v="1"/>
    <x v="12"/>
    <x v="3"/>
    <n v="58"/>
    <x v="18"/>
    <x v="2"/>
    <x v="6"/>
    <x v="2"/>
    <n v="3.5"/>
    <x v="1"/>
    <x v="1"/>
    <x v="1"/>
    <x v="1"/>
    <n v="39"/>
    <x v="3"/>
    <x v="3"/>
  </r>
  <r>
    <n v="3333"/>
    <x v="7"/>
    <x v="1"/>
    <x v="17"/>
    <x v="0"/>
    <n v="23"/>
    <x v="47"/>
    <x v="2"/>
    <x v="5"/>
    <x v="2"/>
    <n v="3.1"/>
    <x v="1"/>
    <x v="4"/>
    <x v="1"/>
    <x v="1"/>
    <n v="1"/>
    <x v="3"/>
    <x v="4"/>
  </r>
  <r>
    <n v="3334"/>
    <x v="0"/>
    <x v="1"/>
    <x v="2"/>
    <x v="0"/>
    <n v="35"/>
    <x v="46"/>
    <x v="2"/>
    <x v="10"/>
    <x v="1"/>
    <n v="4.2"/>
    <x v="1"/>
    <x v="0"/>
    <x v="1"/>
    <x v="1"/>
    <n v="3"/>
    <x v="3"/>
    <x v="5"/>
  </r>
  <r>
    <n v="3335"/>
    <x v="17"/>
    <x v="1"/>
    <x v="5"/>
    <x v="0"/>
    <n v="23"/>
    <x v="18"/>
    <x v="2"/>
    <x v="19"/>
    <x v="2"/>
    <n v="3.4"/>
    <x v="1"/>
    <x v="1"/>
    <x v="1"/>
    <x v="1"/>
    <n v="21"/>
    <x v="2"/>
    <x v="2"/>
  </r>
  <r>
    <n v="3336"/>
    <x v="42"/>
    <x v="1"/>
    <x v="19"/>
    <x v="3"/>
    <n v="94"/>
    <x v="21"/>
    <x v="3"/>
    <x v="17"/>
    <x v="0"/>
    <n v="3.5"/>
    <x v="1"/>
    <x v="0"/>
    <x v="1"/>
    <x v="1"/>
    <n v="48"/>
    <x v="4"/>
    <x v="3"/>
  </r>
  <r>
    <n v="3337"/>
    <x v="31"/>
    <x v="1"/>
    <x v="0"/>
    <x v="0"/>
    <n v="45"/>
    <x v="6"/>
    <x v="2"/>
    <x v="18"/>
    <x v="3"/>
    <n v="4"/>
    <x v="1"/>
    <x v="1"/>
    <x v="1"/>
    <x v="1"/>
    <n v="24"/>
    <x v="5"/>
    <x v="2"/>
  </r>
  <r>
    <n v="3338"/>
    <x v="51"/>
    <x v="1"/>
    <x v="14"/>
    <x v="2"/>
    <n v="23"/>
    <x v="28"/>
    <x v="0"/>
    <x v="24"/>
    <x v="0"/>
    <n v="4.4000000000000004"/>
    <x v="1"/>
    <x v="4"/>
    <x v="1"/>
    <x v="1"/>
    <n v="45"/>
    <x v="4"/>
    <x v="4"/>
  </r>
  <r>
    <n v="3339"/>
    <x v="26"/>
    <x v="1"/>
    <x v="11"/>
    <x v="0"/>
    <n v="94"/>
    <x v="46"/>
    <x v="0"/>
    <x v="3"/>
    <x v="0"/>
    <n v="2.9"/>
    <x v="1"/>
    <x v="4"/>
    <x v="1"/>
    <x v="1"/>
    <n v="46"/>
    <x v="2"/>
    <x v="5"/>
  </r>
  <r>
    <n v="3340"/>
    <x v="30"/>
    <x v="1"/>
    <x v="24"/>
    <x v="3"/>
    <n v="99"/>
    <x v="43"/>
    <x v="2"/>
    <x v="17"/>
    <x v="3"/>
    <n v="3.6"/>
    <x v="1"/>
    <x v="5"/>
    <x v="1"/>
    <x v="1"/>
    <n v="35"/>
    <x v="1"/>
    <x v="0"/>
  </r>
  <r>
    <n v="3341"/>
    <x v="32"/>
    <x v="1"/>
    <x v="17"/>
    <x v="0"/>
    <n v="36"/>
    <x v="41"/>
    <x v="3"/>
    <x v="1"/>
    <x v="3"/>
    <n v="4.4000000000000004"/>
    <x v="1"/>
    <x v="1"/>
    <x v="1"/>
    <x v="1"/>
    <n v="47"/>
    <x v="2"/>
    <x v="0"/>
  </r>
  <r>
    <n v="3342"/>
    <x v="0"/>
    <x v="1"/>
    <x v="14"/>
    <x v="2"/>
    <n v="50"/>
    <x v="39"/>
    <x v="3"/>
    <x v="8"/>
    <x v="2"/>
    <n v="4.5"/>
    <x v="1"/>
    <x v="3"/>
    <x v="1"/>
    <x v="1"/>
    <n v="35"/>
    <x v="2"/>
    <x v="5"/>
  </r>
  <r>
    <n v="3343"/>
    <x v="17"/>
    <x v="1"/>
    <x v="14"/>
    <x v="2"/>
    <n v="81"/>
    <x v="32"/>
    <x v="2"/>
    <x v="10"/>
    <x v="1"/>
    <n v="3.8"/>
    <x v="1"/>
    <x v="1"/>
    <x v="1"/>
    <x v="1"/>
    <n v="45"/>
    <x v="2"/>
    <x v="1"/>
  </r>
  <r>
    <n v="3344"/>
    <x v="41"/>
    <x v="1"/>
    <x v="6"/>
    <x v="0"/>
    <n v="31"/>
    <x v="0"/>
    <x v="3"/>
    <x v="14"/>
    <x v="0"/>
    <n v="3.6"/>
    <x v="1"/>
    <x v="4"/>
    <x v="1"/>
    <x v="1"/>
    <n v="6"/>
    <x v="1"/>
    <x v="4"/>
  </r>
  <r>
    <n v="3345"/>
    <x v="46"/>
    <x v="1"/>
    <x v="19"/>
    <x v="3"/>
    <n v="48"/>
    <x v="47"/>
    <x v="3"/>
    <x v="23"/>
    <x v="3"/>
    <n v="4.3"/>
    <x v="1"/>
    <x v="1"/>
    <x v="1"/>
    <x v="1"/>
    <n v="20"/>
    <x v="1"/>
    <x v="2"/>
  </r>
  <r>
    <n v="3346"/>
    <x v="48"/>
    <x v="1"/>
    <x v="8"/>
    <x v="3"/>
    <n v="91"/>
    <x v="20"/>
    <x v="2"/>
    <x v="2"/>
    <x v="2"/>
    <n v="4"/>
    <x v="1"/>
    <x v="4"/>
    <x v="1"/>
    <x v="1"/>
    <n v="3"/>
    <x v="0"/>
    <x v="4"/>
  </r>
  <r>
    <n v="3347"/>
    <x v="11"/>
    <x v="1"/>
    <x v="2"/>
    <x v="0"/>
    <n v="99"/>
    <x v="19"/>
    <x v="2"/>
    <x v="13"/>
    <x v="2"/>
    <n v="3.4"/>
    <x v="1"/>
    <x v="0"/>
    <x v="1"/>
    <x v="1"/>
    <n v="30"/>
    <x v="0"/>
    <x v="3"/>
  </r>
  <r>
    <n v="3348"/>
    <x v="40"/>
    <x v="1"/>
    <x v="9"/>
    <x v="1"/>
    <n v="70"/>
    <x v="44"/>
    <x v="3"/>
    <x v="17"/>
    <x v="2"/>
    <n v="4.4000000000000004"/>
    <x v="1"/>
    <x v="3"/>
    <x v="1"/>
    <x v="1"/>
    <n v="28"/>
    <x v="3"/>
    <x v="4"/>
  </r>
  <r>
    <n v="3349"/>
    <x v="48"/>
    <x v="1"/>
    <x v="17"/>
    <x v="0"/>
    <n v="74"/>
    <x v="13"/>
    <x v="0"/>
    <x v="0"/>
    <x v="0"/>
    <n v="2.8"/>
    <x v="1"/>
    <x v="3"/>
    <x v="1"/>
    <x v="1"/>
    <n v="15"/>
    <x v="1"/>
    <x v="6"/>
  </r>
  <r>
    <n v="3350"/>
    <x v="25"/>
    <x v="1"/>
    <x v="16"/>
    <x v="3"/>
    <n v="79"/>
    <x v="42"/>
    <x v="2"/>
    <x v="16"/>
    <x v="3"/>
    <n v="2.8"/>
    <x v="1"/>
    <x v="5"/>
    <x v="1"/>
    <x v="1"/>
    <n v="29"/>
    <x v="3"/>
    <x v="3"/>
  </r>
  <r>
    <n v="3351"/>
    <x v="4"/>
    <x v="1"/>
    <x v="8"/>
    <x v="3"/>
    <n v="33"/>
    <x v="16"/>
    <x v="1"/>
    <x v="8"/>
    <x v="3"/>
    <n v="4.9000000000000004"/>
    <x v="1"/>
    <x v="4"/>
    <x v="1"/>
    <x v="1"/>
    <n v="15"/>
    <x v="1"/>
    <x v="4"/>
  </r>
  <r>
    <n v="3352"/>
    <x v="49"/>
    <x v="1"/>
    <x v="5"/>
    <x v="0"/>
    <n v="49"/>
    <x v="13"/>
    <x v="0"/>
    <x v="17"/>
    <x v="1"/>
    <n v="4.2"/>
    <x v="1"/>
    <x v="4"/>
    <x v="1"/>
    <x v="1"/>
    <n v="18"/>
    <x v="4"/>
    <x v="0"/>
  </r>
  <r>
    <n v="3353"/>
    <x v="0"/>
    <x v="1"/>
    <x v="22"/>
    <x v="3"/>
    <n v="96"/>
    <x v="47"/>
    <x v="2"/>
    <x v="11"/>
    <x v="2"/>
    <n v="2.9"/>
    <x v="1"/>
    <x v="2"/>
    <x v="1"/>
    <x v="1"/>
    <n v="7"/>
    <x v="4"/>
    <x v="4"/>
  </r>
  <r>
    <n v="3354"/>
    <x v="18"/>
    <x v="1"/>
    <x v="10"/>
    <x v="0"/>
    <n v="66"/>
    <x v="31"/>
    <x v="0"/>
    <x v="11"/>
    <x v="3"/>
    <n v="4.5999999999999996"/>
    <x v="1"/>
    <x v="1"/>
    <x v="1"/>
    <x v="1"/>
    <n v="19"/>
    <x v="2"/>
    <x v="6"/>
  </r>
  <r>
    <n v="3355"/>
    <x v="32"/>
    <x v="1"/>
    <x v="11"/>
    <x v="0"/>
    <n v="45"/>
    <x v="33"/>
    <x v="2"/>
    <x v="20"/>
    <x v="3"/>
    <n v="2.8"/>
    <x v="1"/>
    <x v="2"/>
    <x v="1"/>
    <x v="1"/>
    <n v="15"/>
    <x v="3"/>
    <x v="1"/>
  </r>
  <r>
    <n v="3356"/>
    <x v="37"/>
    <x v="1"/>
    <x v="0"/>
    <x v="0"/>
    <n v="28"/>
    <x v="12"/>
    <x v="2"/>
    <x v="15"/>
    <x v="1"/>
    <n v="2.6"/>
    <x v="1"/>
    <x v="5"/>
    <x v="1"/>
    <x v="1"/>
    <n v="3"/>
    <x v="4"/>
    <x v="4"/>
  </r>
  <r>
    <n v="3357"/>
    <x v="31"/>
    <x v="1"/>
    <x v="2"/>
    <x v="0"/>
    <n v="48"/>
    <x v="30"/>
    <x v="2"/>
    <x v="5"/>
    <x v="2"/>
    <n v="3.5"/>
    <x v="1"/>
    <x v="5"/>
    <x v="1"/>
    <x v="1"/>
    <n v="13"/>
    <x v="3"/>
    <x v="4"/>
  </r>
  <r>
    <n v="3358"/>
    <x v="38"/>
    <x v="1"/>
    <x v="15"/>
    <x v="0"/>
    <n v="67"/>
    <x v="10"/>
    <x v="2"/>
    <x v="6"/>
    <x v="0"/>
    <n v="3.5"/>
    <x v="1"/>
    <x v="1"/>
    <x v="1"/>
    <x v="1"/>
    <n v="37"/>
    <x v="2"/>
    <x v="5"/>
  </r>
  <r>
    <n v="3359"/>
    <x v="19"/>
    <x v="1"/>
    <x v="17"/>
    <x v="0"/>
    <n v="59"/>
    <x v="30"/>
    <x v="2"/>
    <x v="23"/>
    <x v="3"/>
    <n v="3.4"/>
    <x v="1"/>
    <x v="4"/>
    <x v="1"/>
    <x v="1"/>
    <n v="26"/>
    <x v="1"/>
    <x v="2"/>
  </r>
  <r>
    <n v="3360"/>
    <x v="49"/>
    <x v="1"/>
    <x v="12"/>
    <x v="3"/>
    <n v="74"/>
    <x v="13"/>
    <x v="0"/>
    <x v="16"/>
    <x v="3"/>
    <n v="3.9"/>
    <x v="1"/>
    <x v="2"/>
    <x v="1"/>
    <x v="1"/>
    <n v="29"/>
    <x v="5"/>
    <x v="5"/>
  </r>
  <r>
    <n v="3361"/>
    <x v="40"/>
    <x v="1"/>
    <x v="14"/>
    <x v="2"/>
    <n v="81"/>
    <x v="46"/>
    <x v="2"/>
    <x v="1"/>
    <x v="1"/>
    <n v="3.3"/>
    <x v="1"/>
    <x v="4"/>
    <x v="1"/>
    <x v="1"/>
    <n v="47"/>
    <x v="1"/>
    <x v="6"/>
  </r>
  <r>
    <n v="3362"/>
    <x v="36"/>
    <x v="1"/>
    <x v="9"/>
    <x v="1"/>
    <n v="26"/>
    <x v="20"/>
    <x v="2"/>
    <x v="5"/>
    <x v="1"/>
    <n v="4.0999999999999996"/>
    <x v="1"/>
    <x v="1"/>
    <x v="1"/>
    <x v="1"/>
    <n v="47"/>
    <x v="2"/>
    <x v="4"/>
  </r>
  <r>
    <n v="3363"/>
    <x v="2"/>
    <x v="1"/>
    <x v="8"/>
    <x v="3"/>
    <n v="61"/>
    <x v="30"/>
    <x v="2"/>
    <x v="0"/>
    <x v="2"/>
    <n v="3"/>
    <x v="1"/>
    <x v="2"/>
    <x v="1"/>
    <x v="1"/>
    <n v="48"/>
    <x v="0"/>
    <x v="0"/>
  </r>
  <r>
    <n v="3364"/>
    <x v="44"/>
    <x v="1"/>
    <x v="1"/>
    <x v="0"/>
    <n v="23"/>
    <x v="18"/>
    <x v="2"/>
    <x v="2"/>
    <x v="0"/>
    <n v="3"/>
    <x v="1"/>
    <x v="2"/>
    <x v="1"/>
    <x v="1"/>
    <n v="46"/>
    <x v="4"/>
    <x v="4"/>
  </r>
  <r>
    <n v="3365"/>
    <x v="2"/>
    <x v="1"/>
    <x v="18"/>
    <x v="3"/>
    <n v="33"/>
    <x v="4"/>
    <x v="2"/>
    <x v="15"/>
    <x v="3"/>
    <n v="3.2"/>
    <x v="1"/>
    <x v="3"/>
    <x v="1"/>
    <x v="1"/>
    <n v="7"/>
    <x v="2"/>
    <x v="5"/>
  </r>
  <r>
    <n v="3366"/>
    <x v="49"/>
    <x v="1"/>
    <x v="11"/>
    <x v="0"/>
    <n v="58"/>
    <x v="30"/>
    <x v="0"/>
    <x v="11"/>
    <x v="3"/>
    <n v="3.9"/>
    <x v="1"/>
    <x v="0"/>
    <x v="1"/>
    <x v="1"/>
    <n v="45"/>
    <x v="2"/>
    <x v="6"/>
  </r>
  <r>
    <n v="3367"/>
    <x v="21"/>
    <x v="1"/>
    <x v="24"/>
    <x v="3"/>
    <n v="65"/>
    <x v="17"/>
    <x v="2"/>
    <x v="16"/>
    <x v="1"/>
    <n v="3.6"/>
    <x v="1"/>
    <x v="4"/>
    <x v="1"/>
    <x v="1"/>
    <n v="47"/>
    <x v="5"/>
    <x v="3"/>
  </r>
  <r>
    <n v="3368"/>
    <x v="42"/>
    <x v="1"/>
    <x v="17"/>
    <x v="0"/>
    <n v="48"/>
    <x v="30"/>
    <x v="2"/>
    <x v="24"/>
    <x v="2"/>
    <n v="3.1"/>
    <x v="1"/>
    <x v="5"/>
    <x v="1"/>
    <x v="1"/>
    <n v="6"/>
    <x v="0"/>
    <x v="0"/>
  </r>
  <r>
    <n v="3369"/>
    <x v="11"/>
    <x v="1"/>
    <x v="3"/>
    <x v="1"/>
    <n v="25"/>
    <x v="43"/>
    <x v="2"/>
    <x v="24"/>
    <x v="1"/>
    <n v="4.8"/>
    <x v="1"/>
    <x v="0"/>
    <x v="1"/>
    <x v="1"/>
    <n v="29"/>
    <x v="4"/>
    <x v="6"/>
  </r>
  <r>
    <n v="3370"/>
    <x v="36"/>
    <x v="1"/>
    <x v="1"/>
    <x v="0"/>
    <n v="51"/>
    <x v="1"/>
    <x v="2"/>
    <x v="21"/>
    <x v="0"/>
    <n v="3.8"/>
    <x v="1"/>
    <x v="4"/>
    <x v="1"/>
    <x v="1"/>
    <n v="42"/>
    <x v="1"/>
    <x v="5"/>
  </r>
  <r>
    <n v="3371"/>
    <x v="11"/>
    <x v="1"/>
    <x v="22"/>
    <x v="3"/>
    <n v="31"/>
    <x v="26"/>
    <x v="2"/>
    <x v="4"/>
    <x v="2"/>
    <n v="2.8"/>
    <x v="1"/>
    <x v="5"/>
    <x v="1"/>
    <x v="1"/>
    <n v="46"/>
    <x v="1"/>
    <x v="0"/>
  </r>
  <r>
    <n v="3372"/>
    <x v="34"/>
    <x v="1"/>
    <x v="15"/>
    <x v="0"/>
    <n v="99"/>
    <x v="24"/>
    <x v="1"/>
    <x v="2"/>
    <x v="0"/>
    <n v="4"/>
    <x v="1"/>
    <x v="2"/>
    <x v="1"/>
    <x v="1"/>
    <n v="28"/>
    <x v="3"/>
    <x v="2"/>
  </r>
  <r>
    <n v="3373"/>
    <x v="19"/>
    <x v="1"/>
    <x v="20"/>
    <x v="0"/>
    <n v="25"/>
    <x v="38"/>
    <x v="2"/>
    <x v="1"/>
    <x v="0"/>
    <n v="4.5999999999999996"/>
    <x v="1"/>
    <x v="1"/>
    <x v="1"/>
    <x v="1"/>
    <n v="14"/>
    <x v="2"/>
    <x v="6"/>
  </r>
  <r>
    <n v="3374"/>
    <x v="27"/>
    <x v="1"/>
    <x v="3"/>
    <x v="1"/>
    <n v="52"/>
    <x v="46"/>
    <x v="2"/>
    <x v="7"/>
    <x v="1"/>
    <n v="3.5"/>
    <x v="1"/>
    <x v="5"/>
    <x v="1"/>
    <x v="1"/>
    <n v="12"/>
    <x v="5"/>
    <x v="6"/>
  </r>
  <r>
    <n v="3375"/>
    <x v="40"/>
    <x v="1"/>
    <x v="0"/>
    <x v="0"/>
    <n v="47"/>
    <x v="22"/>
    <x v="1"/>
    <x v="12"/>
    <x v="1"/>
    <n v="3.7"/>
    <x v="1"/>
    <x v="4"/>
    <x v="1"/>
    <x v="1"/>
    <n v="41"/>
    <x v="5"/>
    <x v="2"/>
  </r>
  <r>
    <n v="3376"/>
    <x v="47"/>
    <x v="1"/>
    <x v="23"/>
    <x v="1"/>
    <n v="98"/>
    <x v="39"/>
    <x v="3"/>
    <x v="22"/>
    <x v="3"/>
    <n v="4.9000000000000004"/>
    <x v="1"/>
    <x v="0"/>
    <x v="1"/>
    <x v="1"/>
    <n v="8"/>
    <x v="2"/>
    <x v="2"/>
  </r>
  <r>
    <n v="3377"/>
    <x v="40"/>
    <x v="1"/>
    <x v="19"/>
    <x v="3"/>
    <n v="46"/>
    <x v="31"/>
    <x v="2"/>
    <x v="14"/>
    <x v="0"/>
    <n v="4.0999999999999996"/>
    <x v="1"/>
    <x v="5"/>
    <x v="1"/>
    <x v="1"/>
    <n v="24"/>
    <x v="1"/>
    <x v="3"/>
  </r>
  <r>
    <n v="3378"/>
    <x v="43"/>
    <x v="1"/>
    <x v="5"/>
    <x v="0"/>
    <n v="32"/>
    <x v="0"/>
    <x v="2"/>
    <x v="22"/>
    <x v="0"/>
    <n v="4.5999999999999996"/>
    <x v="1"/>
    <x v="2"/>
    <x v="1"/>
    <x v="1"/>
    <n v="18"/>
    <x v="3"/>
    <x v="0"/>
  </r>
  <r>
    <n v="3379"/>
    <x v="34"/>
    <x v="1"/>
    <x v="6"/>
    <x v="0"/>
    <n v="75"/>
    <x v="46"/>
    <x v="0"/>
    <x v="9"/>
    <x v="3"/>
    <n v="4.5"/>
    <x v="1"/>
    <x v="2"/>
    <x v="1"/>
    <x v="1"/>
    <n v="6"/>
    <x v="1"/>
    <x v="3"/>
  </r>
  <r>
    <n v="3380"/>
    <x v="12"/>
    <x v="1"/>
    <x v="8"/>
    <x v="3"/>
    <n v="51"/>
    <x v="30"/>
    <x v="0"/>
    <x v="2"/>
    <x v="2"/>
    <n v="5"/>
    <x v="1"/>
    <x v="5"/>
    <x v="1"/>
    <x v="1"/>
    <n v="40"/>
    <x v="1"/>
    <x v="1"/>
  </r>
  <r>
    <n v="3381"/>
    <x v="38"/>
    <x v="1"/>
    <x v="10"/>
    <x v="0"/>
    <n v="52"/>
    <x v="25"/>
    <x v="0"/>
    <x v="24"/>
    <x v="2"/>
    <n v="3.8"/>
    <x v="1"/>
    <x v="3"/>
    <x v="1"/>
    <x v="1"/>
    <n v="6"/>
    <x v="3"/>
    <x v="6"/>
  </r>
  <r>
    <n v="3382"/>
    <x v="9"/>
    <x v="1"/>
    <x v="19"/>
    <x v="3"/>
    <n v="66"/>
    <x v="46"/>
    <x v="0"/>
    <x v="2"/>
    <x v="0"/>
    <n v="4.7"/>
    <x v="1"/>
    <x v="3"/>
    <x v="1"/>
    <x v="1"/>
    <n v="27"/>
    <x v="2"/>
    <x v="3"/>
  </r>
  <r>
    <n v="3383"/>
    <x v="50"/>
    <x v="1"/>
    <x v="1"/>
    <x v="0"/>
    <n v="35"/>
    <x v="43"/>
    <x v="2"/>
    <x v="1"/>
    <x v="1"/>
    <n v="2.8"/>
    <x v="1"/>
    <x v="0"/>
    <x v="1"/>
    <x v="1"/>
    <n v="2"/>
    <x v="4"/>
    <x v="1"/>
  </r>
  <r>
    <n v="3384"/>
    <x v="7"/>
    <x v="1"/>
    <x v="7"/>
    <x v="2"/>
    <n v="43"/>
    <x v="12"/>
    <x v="2"/>
    <x v="6"/>
    <x v="3"/>
    <n v="2.6"/>
    <x v="1"/>
    <x v="2"/>
    <x v="1"/>
    <x v="1"/>
    <n v="39"/>
    <x v="0"/>
    <x v="4"/>
  </r>
  <r>
    <n v="3385"/>
    <x v="31"/>
    <x v="1"/>
    <x v="15"/>
    <x v="0"/>
    <n v="24"/>
    <x v="46"/>
    <x v="0"/>
    <x v="1"/>
    <x v="2"/>
    <n v="3.8"/>
    <x v="1"/>
    <x v="1"/>
    <x v="1"/>
    <x v="1"/>
    <n v="9"/>
    <x v="0"/>
    <x v="3"/>
  </r>
  <r>
    <n v="3386"/>
    <x v="46"/>
    <x v="1"/>
    <x v="16"/>
    <x v="3"/>
    <n v="83"/>
    <x v="3"/>
    <x v="2"/>
    <x v="8"/>
    <x v="0"/>
    <n v="2.8"/>
    <x v="1"/>
    <x v="3"/>
    <x v="1"/>
    <x v="1"/>
    <n v="16"/>
    <x v="2"/>
    <x v="6"/>
  </r>
  <r>
    <n v="3387"/>
    <x v="50"/>
    <x v="1"/>
    <x v="17"/>
    <x v="0"/>
    <n v="62"/>
    <x v="49"/>
    <x v="2"/>
    <x v="12"/>
    <x v="3"/>
    <n v="2.6"/>
    <x v="1"/>
    <x v="4"/>
    <x v="1"/>
    <x v="1"/>
    <n v="36"/>
    <x v="1"/>
    <x v="3"/>
  </r>
  <r>
    <n v="3388"/>
    <x v="10"/>
    <x v="1"/>
    <x v="13"/>
    <x v="0"/>
    <n v="78"/>
    <x v="32"/>
    <x v="1"/>
    <x v="6"/>
    <x v="1"/>
    <n v="3.4"/>
    <x v="1"/>
    <x v="4"/>
    <x v="1"/>
    <x v="1"/>
    <n v="2"/>
    <x v="2"/>
    <x v="4"/>
  </r>
  <r>
    <n v="3389"/>
    <x v="25"/>
    <x v="1"/>
    <x v="1"/>
    <x v="0"/>
    <n v="61"/>
    <x v="45"/>
    <x v="2"/>
    <x v="17"/>
    <x v="1"/>
    <n v="4.5"/>
    <x v="1"/>
    <x v="5"/>
    <x v="1"/>
    <x v="1"/>
    <n v="21"/>
    <x v="2"/>
    <x v="1"/>
  </r>
  <r>
    <n v="3390"/>
    <x v="21"/>
    <x v="1"/>
    <x v="13"/>
    <x v="0"/>
    <n v="57"/>
    <x v="17"/>
    <x v="0"/>
    <x v="1"/>
    <x v="3"/>
    <n v="3.8"/>
    <x v="1"/>
    <x v="1"/>
    <x v="1"/>
    <x v="1"/>
    <n v="39"/>
    <x v="0"/>
    <x v="2"/>
  </r>
  <r>
    <n v="3391"/>
    <x v="45"/>
    <x v="1"/>
    <x v="20"/>
    <x v="0"/>
    <n v="70"/>
    <x v="4"/>
    <x v="1"/>
    <x v="16"/>
    <x v="2"/>
    <n v="3"/>
    <x v="1"/>
    <x v="2"/>
    <x v="1"/>
    <x v="1"/>
    <n v="38"/>
    <x v="3"/>
    <x v="2"/>
  </r>
  <r>
    <n v="3392"/>
    <x v="36"/>
    <x v="1"/>
    <x v="15"/>
    <x v="0"/>
    <n v="57"/>
    <x v="6"/>
    <x v="2"/>
    <x v="5"/>
    <x v="3"/>
    <n v="3.7"/>
    <x v="1"/>
    <x v="4"/>
    <x v="1"/>
    <x v="1"/>
    <n v="6"/>
    <x v="5"/>
    <x v="6"/>
  </r>
  <r>
    <n v="3393"/>
    <x v="10"/>
    <x v="1"/>
    <x v="18"/>
    <x v="3"/>
    <n v="74"/>
    <x v="32"/>
    <x v="3"/>
    <x v="24"/>
    <x v="0"/>
    <n v="4.4000000000000004"/>
    <x v="1"/>
    <x v="1"/>
    <x v="1"/>
    <x v="1"/>
    <n v="6"/>
    <x v="0"/>
    <x v="4"/>
  </r>
  <r>
    <n v="3394"/>
    <x v="52"/>
    <x v="1"/>
    <x v="10"/>
    <x v="0"/>
    <n v="90"/>
    <x v="28"/>
    <x v="2"/>
    <x v="9"/>
    <x v="3"/>
    <n v="3.1"/>
    <x v="1"/>
    <x v="2"/>
    <x v="1"/>
    <x v="1"/>
    <n v="50"/>
    <x v="5"/>
    <x v="5"/>
  </r>
  <r>
    <n v="3395"/>
    <x v="18"/>
    <x v="1"/>
    <x v="3"/>
    <x v="1"/>
    <n v="98"/>
    <x v="34"/>
    <x v="1"/>
    <x v="22"/>
    <x v="1"/>
    <n v="4.2"/>
    <x v="1"/>
    <x v="5"/>
    <x v="1"/>
    <x v="1"/>
    <n v="9"/>
    <x v="3"/>
    <x v="2"/>
  </r>
  <r>
    <n v="3396"/>
    <x v="42"/>
    <x v="1"/>
    <x v="10"/>
    <x v="0"/>
    <n v="43"/>
    <x v="24"/>
    <x v="2"/>
    <x v="5"/>
    <x v="0"/>
    <n v="3.1"/>
    <x v="1"/>
    <x v="1"/>
    <x v="1"/>
    <x v="1"/>
    <n v="15"/>
    <x v="5"/>
    <x v="6"/>
  </r>
  <r>
    <n v="3397"/>
    <x v="26"/>
    <x v="1"/>
    <x v="13"/>
    <x v="0"/>
    <n v="37"/>
    <x v="30"/>
    <x v="3"/>
    <x v="13"/>
    <x v="0"/>
    <n v="5"/>
    <x v="1"/>
    <x v="2"/>
    <x v="1"/>
    <x v="1"/>
    <n v="5"/>
    <x v="3"/>
    <x v="3"/>
  </r>
  <r>
    <n v="3398"/>
    <x v="1"/>
    <x v="1"/>
    <x v="0"/>
    <x v="0"/>
    <n v="38"/>
    <x v="32"/>
    <x v="0"/>
    <x v="22"/>
    <x v="2"/>
    <n v="2.7"/>
    <x v="1"/>
    <x v="3"/>
    <x v="1"/>
    <x v="1"/>
    <n v="13"/>
    <x v="4"/>
    <x v="4"/>
  </r>
  <r>
    <n v="3399"/>
    <x v="22"/>
    <x v="1"/>
    <x v="2"/>
    <x v="0"/>
    <n v="60"/>
    <x v="6"/>
    <x v="0"/>
    <x v="6"/>
    <x v="0"/>
    <n v="3.8"/>
    <x v="1"/>
    <x v="3"/>
    <x v="1"/>
    <x v="1"/>
    <n v="44"/>
    <x v="1"/>
    <x v="0"/>
  </r>
  <r>
    <n v="3400"/>
    <x v="37"/>
    <x v="1"/>
    <x v="13"/>
    <x v="0"/>
    <n v="55"/>
    <x v="6"/>
    <x v="3"/>
    <x v="22"/>
    <x v="0"/>
    <n v="3.3"/>
    <x v="1"/>
    <x v="3"/>
    <x v="1"/>
    <x v="1"/>
    <n v="36"/>
    <x v="5"/>
    <x v="2"/>
  </r>
  <r>
    <n v="3401"/>
    <x v="31"/>
    <x v="1"/>
    <x v="12"/>
    <x v="3"/>
    <n v="51"/>
    <x v="22"/>
    <x v="2"/>
    <x v="12"/>
    <x v="3"/>
    <n v="4.8"/>
    <x v="1"/>
    <x v="1"/>
    <x v="1"/>
    <x v="1"/>
    <n v="18"/>
    <x v="0"/>
    <x v="0"/>
  </r>
  <r>
    <n v="3402"/>
    <x v="42"/>
    <x v="1"/>
    <x v="21"/>
    <x v="3"/>
    <n v="71"/>
    <x v="22"/>
    <x v="0"/>
    <x v="15"/>
    <x v="0"/>
    <n v="3.4"/>
    <x v="1"/>
    <x v="3"/>
    <x v="1"/>
    <x v="1"/>
    <n v="39"/>
    <x v="2"/>
    <x v="1"/>
  </r>
  <r>
    <n v="3403"/>
    <x v="40"/>
    <x v="1"/>
    <x v="15"/>
    <x v="0"/>
    <n v="61"/>
    <x v="7"/>
    <x v="2"/>
    <x v="13"/>
    <x v="1"/>
    <n v="4.4000000000000004"/>
    <x v="1"/>
    <x v="4"/>
    <x v="1"/>
    <x v="1"/>
    <n v="11"/>
    <x v="3"/>
    <x v="6"/>
  </r>
  <r>
    <n v="3404"/>
    <x v="11"/>
    <x v="1"/>
    <x v="23"/>
    <x v="1"/>
    <n v="65"/>
    <x v="26"/>
    <x v="2"/>
    <x v="8"/>
    <x v="2"/>
    <n v="3.9"/>
    <x v="1"/>
    <x v="3"/>
    <x v="1"/>
    <x v="1"/>
    <n v="1"/>
    <x v="1"/>
    <x v="4"/>
  </r>
  <r>
    <n v="3405"/>
    <x v="28"/>
    <x v="1"/>
    <x v="24"/>
    <x v="3"/>
    <n v="34"/>
    <x v="36"/>
    <x v="0"/>
    <x v="8"/>
    <x v="3"/>
    <n v="3.9"/>
    <x v="1"/>
    <x v="4"/>
    <x v="1"/>
    <x v="1"/>
    <n v="34"/>
    <x v="2"/>
    <x v="2"/>
  </r>
  <r>
    <n v="3406"/>
    <x v="48"/>
    <x v="1"/>
    <x v="0"/>
    <x v="0"/>
    <n v="87"/>
    <x v="47"/>
    <x v="2"/>
    <x v="3"/>
    <x v="2"/>
    <n v="4.2"/>
    <x v="1"/>
    <x v="5"/>
    <x v="1"/>
    <x v="1"/>
    <n v="47"/>
    <x v="4"/>
    <x v="4"/>
  </r>
  <r>
    <n v="3407"/>
    <x v="9"/>
    <x v="1"/>
    <x v="1"/>
    <x v="0"/>
    <n v="79"/>
    <x v="43"/>
    <x v="2"/>
    <x v="16"/>
    <x v="1"/>
    <n v="4"/>
    <x v="1"/>
    <x v="5"/>
    <x v="1"/>
    <x v="1"/>
    <n v="24"/>
    <x v="0"/>
    <x v="3"/>
  </r>
  <r>
    <n v="3408"/>
    <x v="5"/>
    <x v="1"/>
    <x v="10"/>
    <x v="0"/>
    <n v="46"/>
    <x v="15"/>
    <x v="1"/>
    <x v="7"/>
    <x v="1"/>
    <n v="2.6"/>
    <x v="1"/>
    <x v="5"/>
    <x v="1"/>
    <x v="1"/>
    <n v="20"/>
    <x v="1"/>
    <x v="3"/>
  </r>
  <r>
    <n v="3409"/>
    <x v="39"/>
    <x v="1"/>
    <x v="20"/>
    <x v="0"/>
    <n v="72"/>
    <x v="6"/>
    <x v="0"/>
    <x v="7"/>
    <x v="2"/>
    <n v="4.4000000000000004"/>
    <x v="1"/>
    <x v="3"/>
    <x v="1"/>
    <x v="1"/>
    <n v="11"/>
    <x v="4"/>
    <x v="2"/>
  </r>
  <r>
    <n v="3410"/>
    <x v="41"/>
    <x v="1"/>
    <x v="5"/>
    <x v="0"/>
    <n v="93"/>
    <x v="46"/>
    <x v="2"/>
    <x v="11"/>
    <x v="2"/>
    <n v="3.2"/>
    <x v="1"/>
    <x v="2"/>
    <x v="1"/>
    <x v="1"/>
    <n v="3"/>
    <x v="2"/>
    <x v="6"/>
  </r>
  <r>
    <n v="3411"/>
    <x v="2"/>
    <x v="1"/>
    <x v="3"/>
    <x v="1"/>
    <n v="76"/>
    <x v="31"/>
    <x v="0"/>
    <x v="11"/>
    <x v="2"/>
    <n v="4.3"/>
    <x v="1"/>
    <x v="1"/>
    <x v="1"/>
    <x v="1"/>
    <n v="38"/>
    <x v="4"/>
    <x v="4"/>
  </r>
  <r>
    <n v="3412"/>
    <x v="26"/>
    <x v="1"/>
    <x v="9"/>
    <x v="1"/>
    <n v="56"/>
    <x v="14"/>
    <x v="0"/>
    <x v="0"/>
    <x v="0"/>
    <n v="4.9000000000000004"/>
    <x v="1"/>
    <x v="4"/>
    <x v="1"/>
    <x v="1"/>
    <n v="45"/>
    <x v="1"/>
    <x v="1"/>
  </r>
  <r>
    <n v="3413"/>
    <x v="12"/>
    <x v="1"/>
    <x v="3"/>
    <x v="1"/>
    <n v="83"/>
    <x v="27"/>
    <x v="2"/>
    <x v="23"/>
    <x v="3"/>
    <n v="3.8"/>
    <x v="1"/>
    <x v="5"/>
    <x v="1"/>
    <x v="1"/>
    <n v="31"/>
    <x v="0"/>
    <x v="3"/>
  </r>
  <r>
    <n v="3414"/>
    <x v="50"/>
    <x v="1"/>
    <x v="24"/>
    <x v="3"/>
    <n v="90"/>
    <x v="12"/>
    <x v="3"/>
    <x v="13"/>
    <x v="0"/>
    <n v="2.5"/>
    <x v="1"/>
    <x v="0"/>
    <x v="1"/>
    <x v="1"/>
    <n v="16"/>
    <x v="3"/>
    <x v="4"/>
  </r>
  <r>
    <n v="3415"/>
    <x v="7"/>
    <x v="1"/>
    <x v="23"/>
    <x v="1"/>
    <n v="94"/>
    <x v="39"/>
    <x v="2"/>
    <x v="1"/>
    <x v="1"/>
    <n v="4.9000000000000004"/>
    <x v="1"/>
    <x v="2"/>
    <x v="1"/>
    <x v="1"/>
    <n v="3"/>
    <x v="4"/>
    <x v="3"/>
  </r>
  <r>
    <n v="3416"/>
    <x v="21"/>
    <x v="1"/>
    <x v="0"/>
    <x v="0"/>
    <n v="68"/>
    <x v="14"/>
    <x v="2"/>
    <x v="9"/>
    <x v="3"/>
    <n v="3"/>
    <x v="1"/>
    <x v="4"/>
    <x v="1"/>
    <x v="1"/>
    <n v="15"/>
    <x v="4"/>
    <x v="2"/>
  </r>
  <r>
    <n v="3417"/>
    <x v="15"/>
    <x v="1"/>
    <x v="3"/>
    <x v="1"/>
    <n v="53"/>
    <x v="15"/>
    <x v="2"/>
    <x v="7"/>
    <x v="1"/>
    <n v="3.2"/>
    <x v="1"/>
    <x v="5"/>
    <x v="1"/>
    <x v="1"/>
    <n v="11"/>
    <x v="4"/>
    <x v="6"/>
  </r>
  <r>
    <n v="3418"/>
    <x v="22"/>
    <x v="1"/>
    <x v="7"/>
    <x v="2"/>
    <n v="35"/>
    <x v="2"/>
    <x v="2"/>
    <x v="24"/>
    <x v="2"/>
    <n v="2.9"/>
    <x v="1"/>
    <x v="4"/>
    <x v="1"/>
    <x v="1"/>
    <n v="22"/>
    <x v="5"/>
    <x v="0"/>
  </r>
  <r>
    <n v="3419"/>
    <x v="10"/>
    <x v="1"/>
    <x v="14"/>
    <x v="2"/>
    <n v="30"/>
    <x v="36"/>
    <x v="2"/>
    <x v="19"/>
    <x v="2"/>
    <n v="2.8"/>
    <x v="1"/>
    <x v="1"/>
    <x v="1"/>
    <x v="1"/>
    <n v="35"/>
    <x v="5"/>
    <x v="2"/>
  </r>
  <r>
    <n v="3420"/>
    <x v="51"/>
    <x v="1"/>
    <x v="16"/>
    <x v="3"/>
    <n v="26"/>
    <x v="8"/>
    <x v="0"/>
    <x v="21"/>
    <x v="0"/>
    <n v="3.1"/>
    <x v="1"/>
    <x v="5"/>
    <x v="1"/>
    <x v="1"/>
    <n v="5"/>
    <x v="0"/>
    <x v="4"/>
  </r>
  <r>
    <n v="3421"/>
    <x v="1"/>
    <x v="1"/>
    <x v="19"/>
    <x v="3"/>
    <n v="60"/>
    <x v="0"/>
    <x v="2"/>
    <x v="7"/>
    <x v="0"/>
    <n v="3.4"/>
    <x v="1"/>
    <x v="0"/>
    <x v="1"/>
    <x v="1"/>
    <n v="35"/>
    <x v="3"/>
    <x v="4"/>
  </r>
  <r>
    <n v="3422"/>
    <x v="9"/>
    <x v="1"/>
    <x v="9"/>
    <x v="1"/>
    <n v="30"/>
    <x v="32"/>
    <x v="2"/>
    <x v="1"/>
    <x v="2"/>
    <n v="2.9"/>
    <x v="1"/>
    <x v="1"/>
    <x v="1"/>
    <x v="1"/>
    <n v="27"/>
    <x v="3"/>
    <x v="1"/>
  </r>
  <r>
    <n v="3423"/>
    <x v="1"/>
    <x v="1"/>
    <x v="7"/>
    <x v="2"/>
    <n v="91"/>
    <x v="14"/>
    <x v="0"/>
    <x v="19"/>
    <x v="0"/>
    <n v="3.2"/>
    <x v="1"/>
    <x v="2"/>
    <x v="1"/>
    <x v="1"/>
    <n v="9"/>
    <x v="0"/>
    <x v="5"/>
  </r>
  <r>
    <n v="3424"/>
    <x v="23"/>
    <x v="1"/>
    <x v="23"/>
    <x v="1"/>
    <n v="71"/>
    <x v="2"/>
    <x v="2"/>
    <x v="18"/>
    <x v="1"/>
    <n v="3.8"/>
    <x v="1"/>
    <x v="2"/>
    <x v="1"/>
    <x v="1"/>
    <n v="21"/>
    <x v="3"/>
    <x v="4"/>
  </r>
  <r>
    <n v="3425"/>
    <x v="23"/>
    <x v="1"/>
    <x v="18"/>
    <x v="3"/>
    <n v="64"/>
    <x v="20"/>
    <x v="0"/>
    <x v="14"/>
    <x v="2"/>
    <n v="3.6"/>
    <x v="1"/>
    <x v="4"/>
    <x v="1"/>
    <x v="1"/>
    <n v="23"/>
    <x v="2"/>
    <x v="5"/>
  </r>
  <r>
    <n v="3426"/>
    <x v="21"/>
    <x v="1"/>
    <x v="19"/>
    <x v="3"/>
    <n v="54"/>
    <x v="49"/>
    <x v="2"/>
    <x v="24"/>
    <x v="2"/>
    <n v="4.3"/>
    <x v="1"/>
    <x v="2"/>
    <x v="1"/>
    <x v="1"/>
    <n v="3"/>
    <x v="5"/>
    <x v="4"/>
  </r>
  <r>
    <n v="3427"/>
    <x v="36"/>
    <x v="1"/>
    <x v="20"/>
    <x v="0"/>
    <n v="35"/>
    <x v="4"/>
    <x v="3"/>
    <x v="23"/>
    <x v="3"/>
    <n v="4.8"/>
    <x v="1"/>
    <x v="4"/>
    <x v="1"/>
    <x v="1"/>
    <n v="31"/>
    <x v="2"/>
    <x v="2"/>
  </r>
  <r>
    <n v="3428"/>
    <x v="31"/>
    <x v="1"/>
    <x v="17"/>
    <x v="0"/>
    <n v="38"/>
    <x v="49"/>
    <x v="3"/>
    <x v="2"/>
    <x v="0"/>
    <n v="2.5"/>
    <x v="1"/>
    <x v="5"/>
    <x v="1"/>
    <x v="1"/>
    <n v="44"/>
    <x v="1"/>
    <x v="2"/>
  </r>
  <r>
    <n v="3429"/>
    <x v="45"/>
    <x v="1"/>
    <x v="16"/>
    <x v="3"/>
    <n v="69"/>
    <x v="47"/>
    <x v="2"/>
    <x v="0"/>
    <x v="3"/>
    <n v="2.5"/>
    <x v="1"/>
    <x v="2"/>
    <x v="1"/>
    <x v="1"/>
    <n v="20"/>
    <x v="0"/>
    <x v="5"/>
  </r>
  <r>
    <n v="3430"/>
    <x v="7"/>
    <x v="1"/>
    <x v="11"/>
    <x v="0"/>
    <n v="96"/>
    <x v="29"/>
    <x v="1"/>
    <x v="7"/>
    <x v="0"/>
    <n v="4.5999999999999996"/>
    <x v="1"/>
    <x v="0"/>
    <x v="1"/>
    <x v="1"/>
    <n v="34"/>
    <x v="5"/>
    <x v="1"/>
  </r>
  <r>
    <n v="3431"/>
    <x v="29"/>
    <x v="1"/>
    <x v="20"/>
    <x v="0"/>
    <n v="73"/>
    <x v="6"/>
    <x v="2"/>
    <x v="12"/>
    <x v="0"/>
    <n v="4.2"/>
    <x v="1"/>
    <x v="2"/>
    <x v="1"/>
    <x v="1"/>
    <n v="17"/>
    <x v="4"/>
    <x v="6"/>
  </r>
  <r>
    <n v="3432"/>
    <x v="5"/>
    <x v="1"/>
    <x v="22"/>
    <x v="3"/>
    <n v="49"/>
    <x v="35"/>
    <x v="1"/>
    <x v="14"/>
    <x v="2"/>
    <n v="4.2"/>
    <x v="1"/>
    <x v="0"/>
    <x v="1"/>
    <x v="1"/>
    <n v="20"/>
    <x v="0"/>
    <x v="2"/>
  </r>
  <r>
    <n v="3433"/>
    <x v="24"/>
    <x v="1"/>
    <x v="23"/>
    <x v="1"/>
    <n v="44"/>
    <x v="39"/>
    <x v="2"/>
    <x v="0"/>
    <x v="2"/>
    <n v="4.8"/>
    <x v="1"/>
    <x v="4"/>
    <x v="1"/>
    <x v="1"/>
    <n v="46"/>
    <x v="3"/>
    <x v="6"/>
  </r>
  <r>
    <n v="3434"/>
    <x v="46"/>
    <x v="1"/>
    <x v="20"/>
    <x v="0"/>
    <n v="93"/>
    <x v="29"/>
    <x v="2"/>
    <x v="22"/>
    <x v="1"/>
    <n v="4.5"/>
    <x v="1"/>
    <x v="1"/>
    <x v="1"/>
    <x v="1"/>
    <n v="28"/>
    <x v="3"/>
    <x v="2"/>
  </r>
  <r>
    <n v="3435"/>
    <x v="18"/>
    <x v="1"/>
    <x v="13"/>
    <x v="0"/>
    <n v="72"/>
    <x v="31"/>
    <x v="1"/>
    <x v="20"/>
    <x v="2"/>
    <n v="3.3"/>
    <x v="1"/>
    <x v="4"/>
    <x v="1"/>
    <x v="1"/>
    <n v="6"/>
    <x v="0"/>
    <x v="0"/>
  </r>
  <r>
    <n v="3436"/>
    <x v="33"/>
    <x v="1"/>
    <x v="20"/>
    <x v="0"/>
    <n v="91"/>
    <x v="6"/>
    <x v="2"/>
    <x v="19"/>
    <x v="2"/>
    <n v="2.7"/>
    <x v="1"/>
    <x v="4"/>
    <x v="1"/>
    <x v="1"/>
    <n v="50"/>
    <x v="5"/>
    <x v="4"/>
  </r>
  <r>
    <n v="3437"/>
    <x v="9"/>
    <x v="1"/>
    <x v="22"/>
    <x v="3"/>
    <n v="83"/>
    <x v="43"/>
    <x v="0"/>
    <x v="15"/>
    <x v="0"/>
    <n v="2.8"/>
    <x v="1"/>
    <x v="4"/>
    <x v="1"/>
    <x v="1"/>
    <n v="41"/>
    <x v="4"/>
    <x v="5"/>
  </r>
  <r>
    <n v="3438"/>
    <x v="40"/>
    <x v="1"/>
    <x v="14"/>
    <x v="2"/>
    <n v="62"/>
    <x v="19"/>
    <x v="1"/>
    <x v="14"/>
    <x v="0"/>
    <n v="3.5"/>
    <x v="1"/>
    <x v="4"/>
    <x v="1"/>
    <x v="1"/>
    <n v="50"/>
    <x v="3"/>
    <x v="2"/>
  </r>
  <r>
    <n v="3439"/>
    <x v="8"/>
    <x v="1"/>
    <x v="5"/>
    <x v="0"/>
    <n v="71"/>
    <x v="0"/>
    <x v="2"/>
    <x v="10"/>
    <x v="3"/>
    <n v="3"/>
    <x v="1"/>
    <x v="5"/>
    <x v="1"/>
    <x v="1"/>
    <n v="33"/>
    <x v="2"/>
    <x v="5"/>
  </r>
  <r>
    <n v="3440"/>
    <x v="49"/>
    <x v="1"/>
    <x v="24"/>
    <x v="3"/>
    <n v="93"/>
    <x v="37"/>
    <x v="2"/>
    <x v="0"/>
    <x v="2"/>
    <n v="4.5"/>
    <x v="1"/>
    <x v="0"/>
    <x v="1"/>
    <x v="1"/>
    <n v="25"/>
    <x v="0"/>
    <x v="3"/>
  </r>
  <r>
    <n v="3441"/>
    <x v="4"/>
    <x v="1"/>
    <x v="8"/>
    <x v="3"/>
    <n v="63"/>
    <x v="33"/>
    <x v="0"/>
    <x v="23"/>
    <x v="3"/>
    <n v="4.3"/>
    <x v="1"/>
    <x v="4"/>
    <x v="1"/>
    <x v="1"/>
    <n v="2"/>
    <x v="3"/>
    <x v="1"/>
  </r>
  <r>
    <n v="3442"/>
    <x v="14"/>
    <x v="1"/>
    <x v="1"/>
    <x v="0"/>
    <n v="96"/>
    <x v="30"/>
    <x v="3"/>
    <x v="4"/>
    <x v="3"/>
    <n v="4.0999999999999996"/>
    <x v="1"/>
    <x v="3"/>
    <x v="1"/>
    <x v="1"/>
    <n v="15"/>
    <x v="2"/>
    <x v="2"/>
  </r>
  <r>
    <n v="3443"/>
    <x v="48"/>
    <x v="1"/>
    <x v="11"/>
    <x v="0"/>
    <n v="78"/>
    <x v="49"/>
    <x v="2"/>
    <x v="10"/>
    <x v="1"/>
    <n v="4.3"/>
    <x v="1"/>
    <x v="2"/>
    <x v="1"/>
    <x v="1"/>
    <n v="12"/>
    <x v="3"/>
    <x v="1"/>
  </r>
  <r>
    <n v="3444"/>
    <x v="36"/>
    <x v="1"/>
    <x v="10"/>
    <x v="0"/>
    <n v="24"/>
    <x v="30"/>
    <x v="0"/>
    <x v="5"/>
    <x v="2"/>
    <n v="5"/>
    <x v="1"/>
    <x v="1"/>
    <x v="1"/>
    <x v="1"/>
    <n v="28"/>
    <x v="1"/>
    <x v="4"/>
  </r>
  <r>
    <n v="3445"/>
    <x v="10"/>
    <x v="1"/>
    <x v="13"/>
    <x v="0"/>
    <n v="63"/>
    <x v="3"/>
    <x v="1"/>
    <x v="14"/>
    <x v="2"/>
    <n v="3.8"/>
    <x v="1"/>
    <x v="4"/>
    <x v="1"/>
    <x v="1"/>
    <n v="12"/>
    <x v="4"/>
    <x v="4"/>
  </r>
  <r>
    <n v="3446"/>
    <x v="32"/>
    <x v="1"/>
    <x v="19"/>
    <x v="3"/>
    <n v="58"/>
    <x v="20"/>
    <x v="2"/>
    <x v="23"/>
    <x v="3"/>
    <n v="4.9000000000000004"/>
    <x v="1"/>
    <x v="3"/>
    <x v="1"/>
    <x v="1"/>
    <n v="3"/>
    <x v="5"/>
    <x v="2"/>
  </r>
  <r>
    <n v="3447"/>
    <x v="47"/>
    <x v="1"/>
    <x v="23"/>
    <x v="1"/>
    <n v="55"/>
    <x v="7"/>
    <x v="1"/>
    <x v="7"/>
    <x v="1"/>
    <n v="5"/>
    <x v="1"/>
    <x v="4"/>
    <x v="1"/>
    <x v="1"/>
    <n v="20"/>
    <x v="1"/>
    <x v="1"/>
  </r>
  <r>
    <n v="3448"/>
    <x v="46"/>
    <x v="1"/>
    <x v="3"/>
    <x v="1"/>
    <n v="58"/>
    <x v="10"/>
    <x v="2"/>
    <x v="24"/>
    <x v="3"/>
    <n v="4.3"/>
    <x v="1"/>
    <x v="0"/>
    <x v="1"/>
    <x v="1"/>
    <n v="3"/>
    <x v="4"/>
    <x v="4"/>
  </r>
  <r>
    <n v="3449"/>
    <x v="20"/>
    <x v="1"/>
    <x v="7"/>
    <x v="2"/>
    <n v="28"/>
    <x v="0"/>
    <x v="1"/>
    <x v="22"/>
    <x v="0"/>
    <n v="4.0999999999999996"/>
    <x v="1"/>
    <x v="0"/>
    <x v="1"/>
    <x v="1"/>
    <n v="32"/>
    <x v="4"/>
    <x v="0"/>
  </r>
  <r>
    <n v="3450"/>
    <x v="39"/>
    <x v="1"/>
    <x v="0"/>
    <x v="0"/>
    <n v="37"/>
    <x v="23"/>
    <x v="2"/>
    <x v="18"/>
    <x v="1"/>
    <n v="4.5"/>
    <x v="1"/>
    <x v="3"/>
    <x v="1"/>
    <x v="1"/>
    <n v="35"/>
    <x v="1"/>
    <x v="5"/>
  </r>
  <r>
    <n v="3451"/>
    <x v="30"/>
    <x v="1"/>
    <x v="6"/>
    <x v="0"/>
    <n v="78"/>
    <x v="34"/>
    <x v="2"/>
    <x v="6"/>
    <x v="1"/>
    <n v="3.6"/>
    <x v="1"/>
    <x v="5"/>
    <x v="1"/>
    <x v="1"/>
    <n v="31"/>
    <x v="3"/>
    <x v="5"/>
  </r>
  <r>
    <n v="3452"/>
    <x v="45"/>
    <x v="1"/>
    <x v="0"/>
    <x v="0"/>
    <n v="73"/>
    <x v="22"/>
    <x v="3"/>
    <x v="5"/>
    <x v="3"/>
    <n v="3"/>
    <x v="1"/>
    <x v="1"/>
    <x v="1"/>
    <x v="1"/>
    <n v="13"/>
    <x v="2"/>
    <x v="2"/>
  </r>
  <r>
    <n v="3453"/>
    <x v="8"/>
    <x v="1"/>
    <x v="14"/>
    <x v="2"/>
    <n v="20"/>
    <x v="19"/>
    <x v="2"/>
    <x v="21"/>
    <x v="1"/>
    <n v="3.7"/>
    <x v="1"/>
    <x v="2"/>
    <x v="1"/>
    <x v="1"/>
    <n v="3"/>
    <x v="0"/>
    <x v="0"/>
  </r>
  <r>
    <n v="3454"/>
    <x v="18"/>
    <x v="1"/>
    <x v="5"/>
    <x v="0"/>
    <n v="60"/>
    <x v="15"/>
    <x v="0"/>
    <x v="6"/>
    <x v="0"/>
    <n v="4.3"/>
    <x v="1"/>
    <x v="3"/>
    <x v="1"/>
    <x v="1"/>
    <n v="48"/>
    <x v="0"/>
    <x v="4"/>
  </r>
  <r>
    <n v="3455"/>
    <x v="0"/>
    <x v="1"/>
    <x v="8"/>
    <x v="3"/>
    <n v="71"/>
    <x v="7"/>
    <x v="1"/>
    <x v="12"/>
    <x v="3"/>
    <n v="4.5999999999999996"/>
    <x v="1"/>
    <x v="5"/>
    <x v="1"/>
    <x v="1"/>
    <n v="15"/>
    <x v="3"/>
    <x v="4"/>
  </r>
  <r>
    <n v="3456"/>
    <x v="34"/>
    <x v="1"/>
    <x v="17"/>
    <x v="0"/>
    <n v="89"/>
    <x v="31"/>
    <x v="2"/>
    <x v="20"/>
    <x v="3"/>
    <n v="4.7"/>
    <x v="1"/>
    <x v="3"/>
    <x v="1"/>
    <x v="1"/>
    <n v="13"/>
    <x v="0"/>
    <x v="2"/>
  </r>
  <r>
    <n v="3457"/>
    <x v="32"/>
    <x v="1"/>
    <x v="15"/>
    <x v="0"/>
    <n v="53"/>
    <x v="21"/>
    <x v="2"/>
    <x v="16"/>
    <x v="3"/>
    <n v="4.5999999999999996"/>
    <x v="1"/>
    <x v="0"/>
    <x v="1"/>
    <x v="1"/>
    <n v="21"/>
    <x v="0"/>
    <x v="5"/>
  </r>
  <r>
    <n v="3458"/>
    <x v="14"/>
    <x v="1"/>
    <x v="16"/>
    <x v="3"/>
    <n v="87"/>
    <x v="33"/>
    <x v="2"/>
    <x v="0"/>
    <x v="2"/>
    <n v="3"/>
    <x v="1"/>
    <x v="0"/>
    <x v="1"/>
    <x v="1"/>
    <n v="29"/>
    <x v="1"/>
    <x v="0"/>
  </r>
  <r>
    <n v="3459"/>
    <x v="33"/>
    <x v="1"/>
    <x v="16"/>
    <x v="3"/>
    <n v="37"/>
    <x v="8"/>
    <x v="0"/>
    <x v="10"/>
    <x v="1"/>
    <n v="3.4"/>
    <x v="1"/>
    <x v="3"/>
    <x v="1"/>
    <x v="1"/>
    <n v="24"/>
    <x v="0"/>
    <x v="3"/>
  </r>
  <r>
    <n v="3460"/>
    <x v="33"/>
    <x v="1"/>
    <x v="15"/>
    <x v="0"/>
    <n v="37"/>
    <x v="31"/>
    <x v="0"/>
    <x v="14"/>
    <x v="3"/>
    <n v="3.8"/>
    <x v="1"/>
    <x v="0"/>
    <x v="1"/>
    <x v="1"/>
    <n v="21"/>
    <x v="3"/>
    <x v="2"/>
  </r>
  <r>
    <n v="3461"/>
    <x v="38"/>
    <x v="1"/>
    <x v="18"/>
    <x v="3"/>
    <n v="78"/>
    <x v="27"/>
    <x v="2"/>
    <x v="9"/>
    <x v="1"/>
    <n v="3.1"/>
    <x v="1"/>
    <x v="0"/>
    <x v="1"/>
    <x v="1"/>
    <n v="5"/>
    <x v="4"/>
    <x v="4"/>
  </r>
  <r>
    <n v="3462"/>
    <x v="47"/>
    <x v="1"/>
    <x v="9"/>
    <x v="1"/>
    <n v="23"/>
    <x v="5"/>
    <x v="1"/>
    <x v="1"/>
    <x v="1"/>
    <n v="4.4000000000000004"/>
    <x v="1"/>
    <x v="3"/>
    <x v="1"/>
    <x v="1"/>
    <n v="47"/>
    <x v="1"/>
    <x v="3"/>
  </r>
  <r>
    <n v="3463"/>
    <x v="42"/>
    <x v="1"/>
    <x v="2"/>
    <x v="0"/>
    <n v="73"/>
    <x v="49"/>
    <x v="0"/>
    <x v="8"/>
    <x v="1"/>
    <n v="4.5"/>
    <x v="1"/>
    <x v="3"/>
    <x v="1"/>
    <x v="1"/>
    <n v="34"/>
    <x v="2"/>
    <x v="6"/>
  </r>
  <r>
    <n v="3464"/>
    <x v="7"/>
    <x v="1"/>
    <x v="16"/>
    <x v="3"/>
    <n v="27"/>
    <x v="1"/>
    <x v="2"/>
    <x v="22"/>
    <x v="3"/>
    <n v="2.8"/>
    <x v="1"/>
    <x v="4"/>
    <x v="1"/>
    <x v="1"/>
    <n v="45"/>
    <x v="3"/>
    <x v="0"/>
  </r>
  <r>
    <n v="3465"/>
    <x v="24"/>
    <x v="1"/>
    <x v="7"/>
    <x v="2"/>
    <n v="59"/>
    <x v="40"/>
    <x v="1"/>
    <x v="15"/>
    <x v="0"/>
    <n v="2.7"/>
    <x v="1"/>
    <x v="2"/>
    <x v="1"/>
    <x v="1"/>
    <n v="12"/>
    <x v="3"/>
    <x v="2"/>
  </r>
  <r>
    <n v="3466"/>
    <x v="1"/>
    <x v="1"/>
    <x v="21"/>
    <x v="3"/>
    <n v="53"/>
    <x v="44"/>
    <x v="2"/>
    <x v="9"/>
    <x v="1"/>
    <n v="3.4"/>
    <x v="1"/>
    <x v="3"/>
    <x v="1"/>
    <x v="1"/>
    <n v="31"/>
    <x v="5"/>
    <x v="1"/>
  </r>
  <r>
    <n v="3467"/>
    <x v="34"/>
    <x v="1"/>
    <x v="20"/>
    <x v="0"/>
    <n v="42"/>
    <x v="33"/>
    <x v="1"/>
    <x v="7"/>
    <x v="2"/>
    <n v="4.5999999999999996"/>
    <x v="1"/>
    <x v="3"/>
    <x v="1"/>
    <x v="1"/>
    <n v="43"/>
    <x v="4"/>
    <x v="2"/>
  </r>
  <r>
    <n v="3468"/>
    <x v="20"/>
    <x v="1"/>
    <x v="18"/>
    <x v="3"/>
    <n v="45"/>
    <x v="21"/>
    <x v="2"/>
    <x v="4"/>
    <x v="3"/>
    <n v="5"/>
    <x v="1"/>
    <x v="2"/>
    <x v="1"/>
    <x v="1"/>
    <n v="5"/>
    <x v="2"/>
    <x v="2"/>
  </r>
  <r>
    <n v="3469"/>
    <x v="24"/>
    <x v="1"/>
    <x v="12"/>
    <x v="3"/>
    <n v="89"/>
    <x v="31"/>
    <x v="1"/>
    <x v="21"/>
    <x v="0"/>
    <n v="3.5"/>
    <x v="1"/>
    <x v="3"/>
    <x v="1"/>
    <x v="1"/>
    <n v="36"/>
    <x v="5"/>
    <x v="3"/>
  </r>
  <r>
    <n v="3470"/>
    <x v="24"/>
    <x v="1"/>
    <x v="20"/>
    <x v="0"/>
    <n v="85"/>
    <x v="25"/>
    <x v="0"/>
    <x v="23"/>
    <x v="3"/>
    <n v="3.3"/>
    <x v="1"/>
    <x v="5"/>
    <x v="1"/>
    <x v="1"/>
    <n v="12"/>
    <x v="1"/>
    <x v="2"/>
  </r>
  <r>
    <n v="3471"/>
    <x v="1"/>
    <x v="1"/>
    <x v="7"/>
    <x v="2"/>
    <n v="69"/>
    <x v="8"/>
    <x v="1"/>
    <x v="8"/>
    <x v="2"/>
    <n v="4.5"/>
    <x v="1"/>
    <x v="1"/>
    <x v="1"/>
    <x v="1"/>
    <n v="31"/>
    <x v="1"/>
    <x v="4"/>
  </r>
  <r>
    <n v="3472"/>
    <x v="49"/>
    <x v="1"/>
    <x v="3"/>
    <x v="1"/>
    <n v="66"/>
    <x v="17"/>
    <x v="1"/>
    <x v="24"/>
    <x v="1"/>
    <n v="3.1"/>
    <x v="1"/>
    <x v="5"/>
    <x v="1"/>
    <x v="1"/>
    <n v="31"/>
    <x v="1"/>
    <x v="4"/>
  </r>
  <r>
    <n v="3473"/>
    <x v="18"/>
    <x v="1"/>
    <x v="0"/>
    <x v="0"/>
    <n v="42"/>
    <x v="42"/>
    <x v="1"/>
    <x v="3"/>
    <x v="2"/>
    <n v="4"/>
    <x v="1"/>
    <x v="1"/>
    <x v="1"/>
    <x v="1"/>
    <n v="15"/>
    <x v="5"/>
    <x v="1"/>
  </r>
  <r>
    <n v="3474"/>
    <x v="6"/>
    <x v="1"/>
    <x v="10"/>
    <x v="0"/>
    <n v="40"/>
    <x v="23"/>
    <x v="2"/>
    <x v="17"/>
    <x v="1"/>
    <n v="2.5"/>
    <x v="1"/>
    <x v="0"/>
    <x v="1"/>
    <x v="1"/>
    <n v="11"/>
    <x v="1"/>
    <x v="1"/>
  </r>
  <r>
    <n v="3475"/>
    <x v="38"/>
    <x v="1"/>
    <x v="13"/>
    <x v="0"/>
    <n v="82"/>
    <x v="1"/>
    <x v="2"/>
    <x v="17"/>
    <x v="0"/>
    <n v="4.4000000000000004"/>
    <x v="1"/>
    <x v="5"/>
    <x v="1"/>
    <x v="1"/>
    <n v="18"/>
    <x v="0"/>
    <x v="5"/>
  </r>
  <r>
    <n v="3476"/>
    <x v="39"/>
    <x v="1"/>
    <x v="4"/>
    <x v="1"/>
    <n v="88"/>
    <x v="36"/>
    <x v="2"/>
    <x v="20"/>
    <x v="1"/>
    <n v="4.4000000000000004"/>
    <x v="1"/>
    <x v="0"/>
    <x v="1"/>
    <x v="1"/>
    <n v="9"/>
    <x v="1"/>
    <x v="3"/>
  </r>
  <r>
    <n v="3477"/>
    <x v="33"/>
    <x v="1"/>
    <x v="23"/>
    <x v="1"/>
    <n v="99"/>
    <x v="36"/>
    <x v="3"/>
    <x v="20"/>
    <x v="2"/>
    <n v="3.2"/>
    <x v="1"/>
    <x v="1"/>
    <x v="1"/>
    <x v="1"/>
    <n v="11"/>
    <x v="1"/>
    <x v="1"/>
  </r>
  <r>
    <n v="3478"/>
    <x v="10"/>
    <x v="1"/>
    <x v="8"/>
    <x v="3"/>
    <n v="85"/>
    <x v="0"/>
    <x v="1"/>
    <x v="11"/>
    <x v="1"/>
    <n v="3.8"/>
    <x v="1"/>
    <x v="5"/>
    <x v="1"/>
    <x v="1"/>
    <n v="38"/>
    <x v="5"/>
    <x v="4"/>
  </r>
  <r>
    <n v="3479"/>
    <x v="24"/>
    <x v="1"/>
    <x v="8"/>
    <x v="3"/>
    <n v="57"/>
    <x v="28"/>
    <x v="2"/>
    <x v="23"/>
    <x v="3"/>
    <n v="4.5999999999999996"/>
    <x v="1"/>
    <x v="5"/>
    <x v="1"/>
    <x v="1"/>
    <n v="42"/>
    <x v="3"/>
    <x v="3"/>
  </r>
  <r>
    <n v="3480"/>
    <x v="5"/>
    <x v="1"/>
    <x v="1"/>
    <x v="0"/>
    <n v="56"/>
    <x v="14"/>
    <x v="1"/>
    <x v="20"/>
    <x v="2"/>
    <n v="4.9000000000000004"/>
    <x v="1"/>
    <x v="3"/>
    <x v="1"/>
    <x v="1"/>
    <n v="41"/>
    <x v="1"/>
    <x v="5"/>
  </r>
  <r>
    <n v="3481"/>
    <x v="3"/>
    <x v="1"/>
    <x v="3"/>
    <x v="1"/>
    <n v="79"/>
    <x v="13"/>
    <x v="0"/>
    <x v="15"/>
    <x v="0"/>
    <n v="3.5"/>
    <x v="1"/>
    <x v="1"/>
    <x v="1"/>
    <x v="1"/>
    <n v="45"/>
    <x v="3"/>
    <x v="5"/>
  </r>
  <r>
    <n v="3482"/>
    <x v="16"/>
    <x v="1"/>
    <x v="20"/>
    <x v="0"/>
    <n v="67"/>
    <x v="31"/>
    <x v="1"/>
    <x v="1"/>
    <x v="2"/>
    <n v="3.4"/>
    <x v="1"/>
    <x v="5"/>
    <x v="1"/>
    <x v="1"/>
    <n v="41"/>
    <x v="5"/>
    <x v="4"/>
  </r>
  <r>
    <n v="3483"/>
    <x v="17"/>
    <x v="1"/>
    <x v="24"/>
    <x v="3"/>
    <n v="61"/>
    <x v="11"/>
    <x v="2"/>
    <x v="9"/>
    <x v="0"/>
    <n v="3.9"/>
    <x v="1"/>
    <x v="2"/>
    <x v="1"/>
    <x v="1"/>
    <n v="35"/>
    <x v="5"/>
    <x v="1"/>
  </r>
  <r>
    <n v="3484"/>
    <x v="1"/>
    <x v="1"/>
    <x v="15"/>
    <x v="0"/>
    <n v="37"/>
    <x v="21"/>
    <x v="0"/>
    <x v="3"/>
    <x v="0"/>
    <n v="3.9"/>
    <x v="1"/>
    <x v="0"/>
    <x v="1"/>
    <x v="1"/>
    <n v="21"/>
    <x v="2"/>
    <x v="6"/>
  </r>
  <r>
    <n v="3485"/>
    <x v="42"/>
    <x v="1"/>
    <x v="10"/>
    <x v="0"/>
    <n v="75"/>
    <x v="26"/>
    <x v="0"/>
    <x v="0"/>
    <x v="3"/>
    <n v="4.2"/>
    <x v="1"/>
    <x v="1"/>
    <x v="1"/>
    <x v="1"/>
    <n v="13"/>
    <x v="2"/>
    <x v="4"/>
  </r>
  <r>
    <n v="3486"/>
    <x v="2"/>
    <x v="1"/>
    <x v="5"/>
    <x v="0"/>
    <n v="21"/>
    <x v="2"/>
    <x v="3"/>
    <x v="18"/>
    <x v="0"/>
    <n v="3.4"/>
    <x v="1"/>
    <x v="3"/>
    <x v="1"/>
    <x v="1"/>
    <n v="23"/>
    <x v="5"/>
    <x v="0"/>
  </r>
  <r>
    <n v="3487"/>
    <x v="47"/>
    <x v="1"/>
    <x v="6"/>
    <x v="0"/>
    <n v="89"/>
    <x v="17"/>
    <x v="0"/>
    <x v="4"/>
    <x v="0"/>
    <n v="4.9000000000000004"/>
    <x v="1"/>
    <x v="3"/>
    <x v="1"/>
    <x v="1"/>
    <n v="6"/>
    <x v="3"/>
    <x v="1"/>
  </r>
  <r>
    <n v="3488"/>
    <x v="15"/>
    <x v="1"/>
    <x v="3"/>
    <x v="1"/>
    <n v="24"/>
    <x v="8"/>
    <x v="0"/>
    <x v="19"/>
    <x v="3"/>
    <n v="2.9"/>
    <x v="1"/>
    <x v="5"/>
    <x v="1"/>
    <x v="1"/>
    <n v="39"/>
    <x v="4"/>
    <x v="2"/>
  </r>
  <r>
    <n v="3489"/>
    <x v="46"/>
    <x v="1"/>
    <x v="1"/>
    <x v="0"/>
    <n v="27"/>
    <x v="12"/>
    <x v="3"/>
    <x v="11"/>
    <x v="1"/>
    <n v="4.9000000000000004"/>
    <x v="1"/>
    <x v="5"/>
    <x v="1"/>
    <x v="1"/>
    <n v="7"/>
    <x v="1"/>
    <x v="3"/>
  </r>
  <r>
    <n v="3490"/>
    <x v="39"/>
    <x v="1"/>
    <x v="10"/>
    <x v="0"/>
    <n v="26"/>
    <x v="37"/>
    <x v="0"/>
    <x v="13"/>
    <x v="2"/>
    <n v="4.5999999999999996"/>
    <x v="1"/>
    <x v="4"/>
    <x v="1"/>
    <x v="1"/>
    <n v="32"/>
    <x v="3"/>
    <x v="6"/>
  </r>
  <r>
    <n v="3491"/>
    <x v="46"/>
    <x v="1"/>
    <x v="23"/>
    <x v="1"/>
    <n v="82"/>
    <x v="4"/>
    <x v="2"/>
    <x v="10"/>
    <x v="1"/>
    <n v="3.6"/>
    <x v="1"/>
    <x v="5"/>
    <x v="1"/>
    <x v="1"/>
    <n v="43"/>
    <x v="2"/>
    <x v="3"/>
  </r>
  <r>
    <n v="3492"/>
    <x v="40"/>
    <x v="1"/>
    <x v="13"/>
    <x v="0"/>
    <n v="28"/>
    <x v="1"/>
    <x v="2"/>
    <x v="20"/>
    <x v="0"/>
    <n v="4.3"/>
    <x v="1"/>
    <x v="0"/>
    <x v="1"/>
    <x v="1"/>
    <n v="15"/>
    <x v="1"/>
    <x v="5"/>
  </r>
  <r>
    <n v="3493"/>
    <x v="39"/>
    <x v="1"/>
    <x v="24"/>
    <x v="3"/>
    <n v="65"/>
    <x v="45"/>
    <x v="2"/>
    <x v="2"/>
    <x v="3"/>
    <n v="4.5999999999999996"/>
    <x v="1"/>
    <x v="3"/>
    <x v="1"/>
    <x v="1"/>
    <n v="48"/>
    <x v="4"/>
    <x v="2"/>
  </r>
  <r>
    <n v="3494"/>
    <x v="39"/>
    <x v="1"/>
    <x v="13"/>
    <x v="0"/>
    <n v="82"/>
    <x v="35"/>
    <x v="3"/>
    <x v="13"/>
    <x v="0"/>
    <n v="4.7"/>
    <x v="1"/>
    <x v="5"/>
    <x v="1"/>
    <x v="1"/>
    <n v="35"/>
    <x v="2"/>
    <x v="1"/>
  </r>
  <r>
    <n v="3495"/>
    <x v="46"/>
    <x v="1"/>
    <x v="18"/>
    <x v="3"/>
    <n v="38"/>
    <x v="47"/>
    <x v="2"/>
    <x v="5"/>
    <x v="0"/>
    <n v="3.5"/>
    <x v="1"/>
    <x v="1"/>
    <x v="1"/>
    <x v="1"/>
    <n v="41"/>
    <x v="3"/>
    <x v="3"/>
  </r>
  <r>
    <n v="3496"/>
    <x v="41"/>
    <x v="1"/>
    <x v="6"/>
    <x v="0"/>
    <n v="33"/>
    <x v="42"/>
    <x v="3"/>
    <x v="0"/>
    <x v="1"/>
    <n v="2.8"/>
    <x v="1"/>
    <x v="1"/>
    <x v="1"/>
    <x v="1"/>
    <n v="14"/>
    <x v="1"/>
    <x v="1"/>
  </r>
  <r>
    <n v="3497"/>
    <x v="31"/>
    <x v="1"/>
    <x v="9"/>
    <x v="1"/>
    <n v="38"/>
    <x v="37"/>
    <x v="2"/>
    <x v="6"/>
    <x v="2"/>
    <n v="4"/>
    <x v="1"/>
    <x v="1"/>
    <x v="1"/>
    <x v="1"/>
    <n v="22"/>
    <x v="3"/>
    <x v="5"/>
  </r>
  <r>
    <n v="3498"/>
    <x v="25"/>
    <x v="1"/>
    <x v="8"/>
    <x v="3"/>
    <n v="48"/>
    <x v="24"/>
    <x v="2"/>
    <x v="16"/>
    <x v="1"/>
    <n v="4.3"/>
    <x v="1"/>
    <x v="5"/>
    <x v="1"/>
    <x v="1"/>
    <n v="16"/>
    <x v="0"/>
    <x v="6"/>
  </r>
  <r>
    <n v="3499"/>
    <x v="36"/>
    <x v="1"/>
    <x v="3"/>
    <x v="1"/>
    <n v="35"/>
    <x v="0"/>
    <x v="2"/>
    <x v="12"/>
    <x v="2"/>
    <n v="3.8"/>
    <x v="1"/>
    <x v="3"/>
    <x v="1"/>
    <x v="1"/>
    <n v="2"/>
    <x v="4"/>
    <x v="4"/>
  </r>
  <r>
    <n v="3500"/>
    <x v="40"/>
    <x v="1"/>
    <x v="20"/>
    <x v="0"/>
    <n v="29"/>
    <x v="32"/>
    <x v="0"/>
    <x v="21"/>
    <x v="3"/>
    <n v="3"/>
    <x v="1"/>
    <x v="2"/>
    <x v="1"/>
    <x v="1"/>
    <n v="13"/>
    <x v="3"/>
    <x v="6"/>
  </r>
  <r>
    <n v="3501"/>
    <x v="21"/>
    <x v="1"/>
    <x v="5"/>
    <x v="0"/>
    <n v="48"/>
    <x v="4"/>
    <x v="1"/>
    <x v="5"/>
    <x v="3"/>
    <n v="4.5999999999999996"/>
    <x v="1"/>
    <x v="2"/>
    <x v="1"/>
    <x v="1"/>
    <n v="38"/>
    <x v="5"/>
    <x v="0"/>
  </r>
  <r>
    <n v="3502"/>
    <x v="10"/>
    <x v="1"/>
    <x v="9"/>
    <x v="1"/>
    <n v="87"/>
    <x v="43"/>
    <x v="2"/>
    <x v="5"/>
    <x v="3"/>
    <n v="4.8"/>
    <x v="1"/>
    <x v="3"/>
    <x v="1"/>
    <x v="1"/>
    <n v="43"/>
    <x v="4"/>
    <x v="1"/>
  </r>
  <r>
    <n v="3503"/>
    <x v="18"/>
    <x v="1"/>
    <x v="21"/>
    <x v="3"/>
    <n v="62"/>
    <x v="2"/>
    <x v="2"/>
    <x v="14"/>
    <x v="3"/>
    <n v="4.7"/>
    <x v="1"/>
    <x v="2"/>
    <x v="1"/>
    <x v="1"/>
    <n v="26"/>
    <x v="4"/>
    <x v="3"/>
  </r>
  <r>
    <n v="3504"/>
    <x v="18"/>
    <x v="1"/>
    <x v="5"/>
    <x v="0"/>
    <n v="96"/>
    <x v="43"/>
    <x v="2"/>
    <x v="6"/>
    <x v="1"/>
    <n v="3.9"/>
    <x v="1"/>
    <x v="1"/>
    <x v="1"/>
    <x v="1"/>
    <n v="39"/>
    <x v="1"/>
    <x v="1"/>
  </r>
  <r>
    <n v="3505"/>
    <x v="13"/>
    <x v="1"/>
    <x v="8"/>
    <x v="3"/>
    <n v="41"/>
    <x v="11"/>
    <x v="1"/>
    <x v="10"/>
    <x v="3"/>
    <n v="4"/>
    <x v="1"/>
    <x v="2"/>
    <x v="1"/>
    <x v="1"/>
    <n v="50"/>
    <x v="0"/>
    <x v="5"/>
  </r>
  <r>
    <n v="3506"/>
    <x v="39"/>
    <x v="1"/>
    <x v="16"/>
    <x v="3"/>
    <n v="42"/>
    <x v="27"/>
    <x v="0"/>
    <x v="16"/>
    <x v="0"/>
    <n v="3.7"/>
    <x v="1"/>
    <x v="4"/>
    <x v="1"/>
    <x v="1"/>
    <n v="40"/>
    <x v="4"/>
    <x v="6"/>
  </r>
  <r>
    <n v="3507"/>
    <x v="20"/>
    <x v="1"/>
    <x v="5"/>
    <x v="0"/>
    <n v="57"/>
    <x v="26"/>
    <x v="0"/>
    <x v="8"/>
    <x v="0"/>
    <n v="3.7"/>
    <x v="1"/>
    <x v="4"/>
    <x v="1"/>
    <x v="1"/>
    <n v="12"/>
    <x v="1"/>
    <x v="0"/>
  </r>
  <r>
    <n v="3508"/>
    <x v="5"/>
    <x v="1"/>
    <x v="8"/>
    <x v="3"/>
    <n v="65"/>
    <x v="24"/>
    <x v="1"/>
    <x v="7"/>
    <x v="1"/>
    <n v="4.2"/>
    <x v="1"/>
    <x v="5"/>
    <x v="1"/>
    <x v="1"/>
    <n v="33"/>
    <x v="2"/>
    <x v="6"/>
  </r>
  <r>
    <n v="3509"/>
    <x v="16"/>
    <x v="1"/>
    <x v="13"/>
    <x v="0"/>
    <n v="54"/>
    <x v="38"/>
    <x v="2"/>
    <x v="0"/>
    <x v="3"/>
    <n v="4.7"/>
    <x v="1"/>
    <x v="3"/>
    <x v="1"/>
    <x v="1"/>
    <n v="49"/>
    <x v="4"/>
    <x v="1"/>
  </r>
  <r>
    <n v="3510"/>
    <x v="2"/>
    <x v="1"/>
    <x v="17"/>
    <x v="0"/>
    <n v="22"/>
    <x v="31"/>
    <x v="0"/>
    <x v="18"/>
    <x v="0"/>
    <n v="4.3"/>
    <x v="1"/>
    <x v="2"/>
    <x v="1"/>
    <x v="1"/>
    <n v="43"/>
    <x v="0"/>
    <x v="4"/>
  </r>
  <r>
    <n v="3511"/>
    <x v="34"/>
    <x v="1"/>
    <x v="4"/>
    <x v="1"/>
    <n v="96"/>
    <x v="38"/>
    <x v="1"/>
    <x v="20"/>
    <x v="3"/>
    <n v="4.9000000000000004"/>
    <x v="1"/>
    <x v="4"/>
    <x v="1"/>
    <x v="1"/>
    <n v="14"/>
    <x v="0"/>
    <x v="5"/>
  </r>
  <r>
    <n v="3512"/>
    <x v="28"/>
    <x v="1"/>
    <x v="16"/>
    <x v="3"/>
    <n v="81"/>
    <x v="16"/>
    <x v="2"/>
    <x v="24"/>
    <x v="2"/>
    <n v="3.9"/>
    <x v="1"/>
    <x v="4"/>
    <x v="1"/>
    <x v="1"/>
    <n v="21"/>
    <x v="2"/>
    <x v="6"/>
  </r>
  <r>
    <n v="3513"/>
    <x v="24"/>
    <x v="1"/>
    <x v="5"/>
    <x v="0"/>
    <n v="46"/>
    <x v="0"/>
    <x v="2"/>
    <x v="3"/>
    <x v="3"/>
    <n v="3.4"/>
    <x v="1"/>
    <x v="1"/>
    <x v="1"/>
    <x v="1"/>
    <n v="31"/>
    <x v="5"/>
    <x v="3"/>
  </r>
  <r>
    <n v="3514"/>
    <x v="11"/>
    <x v="1"/>
    <x v="0"/>
    <x v="0"/>
    <n v="74"/>
    <x v="29"/>
    <x v="3"/>
    <x v="4"/>
    <x v="1"/>
    <n v="4.2"/>
    <x v="1"/>
    <x v="5"/>
    <x v="1"/>
    <x v="1"/>
    <n v="29"/>
    <x v="2"/>
    <x v="0"/>
  </r>
  <r>
    <n v="3515"/>
    <x v="15"/>
    <x v="1"/>
    <x v="4"/>
    <x v="1"/>
    <n v="50"/>
    <x v="42"/>
    <x v="3"/>
    <x v="0"/>
    <x v="0"/>
    <n v="4.7"/>
    <x v="1"/>
    <x v="0"/>
    <x v="1"/>
    <x v="1"/>
    <n v="32"/>
    <x v="1"/>
    <x v="5"/>
  </r>
  <r>
    <n v="3516"/>
    <x v="1"/>
    <x v="1"/>
    <x v="10"/>
    <x v="0"/>
    <n v="80"/>
    <x v="45"/>
    <x v="3"/>
    <x v="4"/>
    <x v="0"/>
    <n v="4"/>
    <x v="1"/>
    <x v="2"/>
    <x v="1"/>
    <x v="1"/>
    <n v="16"/>
    <x v="5"/>
    <x v="4"/>
  </r>
  <r>
    <n v="3517"/>
    <x v="50"/>
    <x v="1"/>
    <x v="23"/>
    <x v="1"/>
    <n v="56"/>
    <x v="36"/>
    <x v="1"/>
    <x v="3"/>
    <x v="2"/>
    <n v="4"/>
    <x v="1"/>
    <x v="1"/>
    <x v="1"/>
    <x v="1"/>
    <n v="38"/>
    <x v="3"/>
    <x v="4"/>
  </r>
  <r>
    <n v="3518"/>
    <x v="26"/>
    <x v="1"/>
    <x v="11"/>
    <x v="0"/>
    <n v="69"/>
    <x v="30"/>
    <x v="2"/>
    <x v="20"/>
    <x v="0"/>
    <n v="3.1"/>
    <x v="1"/>
    <x v="2"/>
    <x v="1"/>
    <x v="1"/>
    <n v="34"/>
    <x v="5"/>
    <x v="6"/>
  </r>
  <r>
    <n v="3519"/>
    <x v="2"/>
    <x v="1"/>
    <x v="5"/>
    <x v="0"/>
    <n v="97"/>
    <x v="24"/>
    <x v="2"/>
    <x v="13"/>
    <x v="1"/>
    <n v="4.2"/>
    <x v="1"/>
    <x v="3"/>
    <x v="1"/>
    <x v="1"/>
    <n v="30"/>
    <x v="3"/>
    <x v="3"/>
  </r>
  <r>
    <n v="3520"/>
    <x v="18"/>
    <x v="1"/>
    <x v="6"/>
    <x v="0"/>
    <n v="66"/>
    <x v="48"/>
    <x v="2"/>
    <x v="3"/>
    <x v="0"/>
    <n v="3.7"/>
    <x v="1"/>
    <x v="2"/>
    <x v="1"/>
    <x v="1"/>
    <n v="14"/>
    <x v="4"/>
    <x v="0"/>
  </r>
  <r>
    <n v="3521"/>
    <x v="38"/>
    <x v="1"/>
    <x v="19"/>
    <x v="3"/>
    <n v="70"/>
    <x v="42"/>
    <x v="1"/>
    <x v="18"/>
    <x v="1"/>
    <n v="3.1"/>
    <x v="1"/>
    <x v="0"/>
    <x v="1"/>
    <x v="1"/>
    <n v="33"/>
    <x v="4"/>
    <x v="5"/>
  </r>
  <r>
    <n v="3522"/>
    <x v="16"/>
    <x v="1"/>
    <x v="9"/>
    <x v="1"/>
    <n v="50"/>
    <x v="33"/>
    <x v="2"/>
    <x v="6"/>
    <x v="0"/>
    <n v="3.7"/>
    <x v="1"/>
    <x v="5"/>
    <x v="1"/>
    <x v="1"/>
    <n v="35"/>
    <x v="0"/>
    <x v="1"/>
  </r>
  <r>
    <n v="3523"/>
    <x v="7"/>
    <x v="1"/>
    <x v="13"/>
    <x v="0"/>
    <n v="85"/>
    <x v="32"/>
    <x v="2"/>
    <x v="22"/>
    <x v="1"/>
    <n v="3.2"/>
    <x v="1"/>
    <x v="5"/>
    <x v="1"/>
    <x v="1"/>
    <n v="13"/>
    <x v="1"/>
    <x v="3"/>
  </r>
  <r>
    <n v="3524"/>
    <x v="34"/>
    <x v="1"/>
    <x v="21"/>
    <x v="3"/>
    <n v="59"/>
    <x v="22"/>
    <x v="2"/>
    <x v="17"/>
    <x v="2"/>
    <n v="2.8"/>
    <x v="1"/>
    <x v="3"/>
    <x v="1"/>
    <x v="1"/>
    <n v="30"/>
    <x v="1"/>
    <x v="0"/>
  </r>
  <r>
    <n v="3525"/>
    <x v="28"/>
    <x v="1"/>
    <x v="13"/>
    <x v="0"/>
    <n v="74"/>
    <x v="49"/>
    <x v="0"/>
    <x v="5"/>
    <x v="2"/>
    <n v="2.9"/>
    <x v="1"/>
    <x v="1"/>
    <x v="1"/>
    <x v="1"/>
    <n v="30"/>
    <x v="2"/>
    <x v="5"/>
  </r>
  <r>
    <n v="3526"/>
    <x v="4"/>
    <x v="1"/>
    <x v="12"/>
    <x v="3"/>
    <n v="38"/>
    <x v="5"/>
    <x v="0"/>
    <x v="8"/>
    <x v="0"/>
    <n v="3.5"/>
    <x v="1"/>
    <x v="3"/>
    <x v="1"/>
    <x v="1"/>
    <n v="47"/>
    <x v="4"/>
    <x v="2"/>
  </r>
  <r>
    <n v="3527"/>
    <x v="30"/>
    <x v="1"/>
    <x v="1"/>
    <x v="0"/>
    <n v="99"/>
    <x v="2"/>
    <x v="2"/>
    <x v="8"/>
    <x v="1"/>
    <n v="3.8"/>
    <x v="1"/>
    <x v="0"/>
    <x v="1"/>
    <x v="1"/>
    <n v="1"/>
    <x v="3"/>
    <x v="6"/>
  </r>
  <r>
    <n v="3528"/>
    <x v="15"/>
    <x v="1"/>
    <x v="0"/>
    <x v="0"/>
    <n v="97"/>
    <x v="47"/>
    <x v="1"/>
    <x v="4"/>
    <x v="1"/>
    <n v="4.7"/>
    <x v="1"/>
    <x v="1"/>
    <x v="1"/>
    <x v="1"/>
    <n v="1"/>
    <x v="1"/>
    <x v="1"/>
  </r>
  <r>
    <n v="3529"/>
    <x v="21"/>
    <x v="1"/>
    <x v="18"/>
    <x v="3"/>
    <n v="67"/>
    <x v="1"/>
    <x v="0"/>
    <x v="0"/>
    <x v="2"/>
    <n v="4.5"/>
    <x v="1"/>
    <x v="1"/>
    <x v="1"/>
    <x v="1"/>
    <n v="33"/>
    <x v="3"/>
    <x v="2"/>
  </r>
  <r>
    <n v="3530"/>
    <x v="0"/>
    <x v="1"/>
    <x v="17"/>
    <x v="0"/>
    <n v="20"/>
    <x v="6"/>
    <x v="1"/>
    <x v="1"/>
    <x v="0"/>
    <n v="3.9"/>
    <x v="1"/>
    <x v="2"/>
    <x v="1"/>
    <x v="1"/>
    <n v="43"/>
    <x v="4"/>
    <x v="1"/>
  </r>
  <r>
    <n v="3531"/>
    <x v="46"/>
    <x v="1"/>
    <x v="12"/>
    <x v="3"/>
    <n v="45"/>
    <x v="19"/>
    <x v="0"/>
    <x v="13"/>
    <x v="1"/>
    <n v="3.4"/>
    <x v="1"/>
    <x v="0"/>
    <x v="1"/>
    <x v="1"/>
    <n v="37"/>
    <x v="3"/>
    <x v="1"/>
  </r>
  <r>
    <n v="3532"/>
    <x v="22"/>
    <x v="1"/>
    <x v="9"/>
    <x v="1"/>
    <n v="52"/>
    <x v="25"/>
    <x v="3"/>
    <x v="10"/>
    <x v="0"/>
    <n v="4.5999999999999996"/>
    <x v="1"/>
    <x v="4"/>
    <x v="1"/>
    <x v="1"/>
    <n v="23"/>
    <x v="1"/>
    <x v="3"/>
  </r>
  <r>
    <n v="3533"/>
    <x v="12"/>
    <x v="1"/>
    <x v="13"/>
    <x v="0"/>
    <n v="68"/>
    <x v="39"/>
    <x v="0"/>
    <x v="21"/>
    <x v="3"/>
    <n v="4.5999999999999996"/>
    <x v="1"/>
    <x v="3"/>
    <x v="1"/>
    <x v="1"/>
    <n v="12"/>
    <x v="2"/>
    <x v="2"/>
  </r>
  <r>
    <n v="3534"/>
    <x v="2"/>
    <x v="1"/>
    <x v="4"/>
    <x v="1"/>
    <n v="98"/>
    <x v="21"/>
    <x v="0"/>
    <x v="22"/>
    <x v="3"/>
    <n v="4.7"/>
    <x v="1"/>
    <x v="3"/>
    <x v="1"/>
    <x v="1"/>
    <n v="30"/>
    <x v="0"/>
    <x v="0"/>
  </r>
  <r>
    <n v="3535"/>
    <x v="13"/>
    <x v="1"/>
    <x v="9"/>
    <x v="1"/>
    <n v="83"/>
    <x v="12"/>
    <x v="2"/>
    <x v="0"/>
    <x v="3"/>
    <n v="3.2"/>
    <x v="1"/>
    <x v="0"/>
    <x v="1"/>
    <x v="1"/>
    <n v="7"/>
    <x v="1"/>
    <x v="1"/>
  </r>
  <r>
    <n v="3536"/>
    <x v="33"/>
    <x v="1"/>
    <x v="6"/>
    <x v="0"/>
    <n v="51"/>
    <x v="16"/>
    <x v="2"/>
    <x v="16"/>
    <x v="2"/>
    <n v="5"/>
    <x v="1"/>
    <x v="0"/>
    <x v="1"/>
    <x v="1"/>
    <n v="20"/>
    <x v="5"/>
    <x v="5"/>
  </r>
  <r>
    <n v="3537"/>
    <x v="0"/>
    <x v="1"/>
    <x v="8"/>
    <x v="3"/>
    <n v="21"/>
    <x v="46"/>
    <x v="0"/>
    <x v="15"/>
    <x v="1"/>
    <n v="4.5"/>
    <x v="1"/>
    <x v="0"/>
    <x v="1"/>
    <x v="1"/>
    <n v="10"/>
    <x v="0"/>
    <x v="5"/>
  </r>
  <r>
    <n v="3538"/>
    <x v="9"/>
    <x v="1"/>
    <x v="8"/>
    <x v="3"/>
    <n v="92"/>
    <x v="42"/>
    <x v="2"/>
    <x v="0"/>
    <x v="1"/>
    <n v="3.5"/>
    <x v="1"/>
    <x v="3"/>
    <x v="1"/>
    <x v="1"/>
    <n v="40"/>
    <x v="2"/>
    <x v="6"/>
  </r>
  <r>
    <n v="3539"/>
    <x v="19"/>
    <x v="1"/>
    <x v="9"/>
    <x v="1"/>
    <n v="63"/>
    <x v="44"/>
    <x v="1"/>
    <x v="3"/>
    <x v="1"/>
    <n v="4.5"/>
    <x v="1"/>
    <x v="5"/>
    <x v="1"/>
    <x v="1"/>
    <n v="21"/>
    <x v="0"/>
    <x v="5"/>
  </r>
  <r>
    <n v="3540"/>
    <x v="26"/>
    <x v="1"/>
    <x v="16"/>
    <x v="3"/>
    <n v="56"/>
    <x v="14"/>
    <x v="1"/>
    <x v="14"/>
    <x v="1"/>
    <n v="3.2"/>
    <x v="1"/>
    <x v="0"/>
    <x v="1"/>
    <x v="1"/>
    <n v="17"/>
    <x v="2"/>
    <x v="4"/>
  </r>
  <r>
    <n v="3541"/>
    <x v="41"/>
    <x v="1"/>
    <x v="6"/>
    <x v="0"/>
    <n v="95"/>
    <x v="22"/>
    <x v="2"/>
    <x v="23"/>
    <x v="1"/>
    <n v="4.5999999999999996"/>
    <x v="1"/>
    <x v="1"/>
    <x v="1"/>
    <x v="1"/>
    <n v="5"/>
    <x v="4"/>
    <x v="1"/>
  </r>
  <r>
    <n v="3542"/>
    <x v="35"/>
    <x v="1"/>
    <x v="0"/>
    <x v="0"/>
    <n v="66"/>
    <x v="41"/>
    <x v="2"/>
    <x v="8"/>
    <x v="0"/>
    <n v="4"/>
    <x v="1"/>
    <x v="2"/>
    <x v="1"/>
    <x v="1"/>
    <n v="22"/>
    <x v="3"/>
    <x v="2"/>
  </r>
  <r>
    <n v="3543"/>
    <x v="46"/>
    <x v="1"/>
    <x v="7"/>
    <x v="2"/>
    <n v="28"/>
    <x v="37"/>
    <x v="1"/>
    <x v="8"/>
    <x v="1"/>
    <n v="4.2"/>
    <x v="1"/>
    <x v="0"/>
    <x v="1"/>
    <x v="1"/>
    <n v="5"/>
    <x v="0"/>
    <x v="1"/>
  </r>
  <r>
    <n v="3544"/>
    <x v="44"/>
    <x v="1"/>
    <x v="19"/>
    <x v="3"/>
    <n v="83"/>
    <x v="24"/>
    <x v="2"/>
    <x v="24"/>
    <x v="0"/>
    <n v="4.0999999999999996"/>
    <x v="1"/>
    <x v="3"/>
    <x v="1"/>
    <x v="1"/>
    <n v="18"/>
    <x v="3"/>
    <x v="6"/>
  </r>
  <r>
    <n v="3545"/>
    <x v="14"/>
    <x v="1"/>
    <x v="20"/>
    <x v="0"/>
    <n v="55"/>
    <x v="48"/>
    <x v="3"/>
    <x v="4"/>
    <x v="3"/>
    <n v="3.6"/>
    <x v="1"/>
    <x v="4"/>
    <x v="1"/>
    <x v="1"/>
    <n v="42"/>
    <x v="1"/>
    <x v="6"/>
  </r>
  <r>
    <n v="3546"/>
    <x v="39"/>
    <x v="1"/>
    <x v="3"/>
    <x v="1"/>
    <n v="28"/>
    <x v="39"/>
    <x v="2"/>
    <x v="22"/>
    <x v="1"/>
    <n v="3.7"/>
    <x v="1"/>
    <x v="4"/>
    <x v="1"/>
    <x v="1"/>
    <n v="22"/>
    <x v="5"/>
    <x v="2"/>
  </r>
  <r>
    <n v="3547"/>
    <x v="52"/>
    <x v="1"/>
    <x v="18"/>
    <x v="3"/>
    <n v="79"/>
    <x v="23"/>
    <x v="2"/>
    <x v="10"/>
    <x v="2"/>
    <n v="3.6"/>
    <x v="1"/>
    <x v="1"/>
    <x v="1"/>
    <x v="1"/>
    <n v="37"/>
    <x v="4"/>
    <x v="4"/>
  </r>
  <r>
    <n v="3548"/>
    <x v="16"/>
    <x v="1"/>
    <x v="18"/>
    <x v="3"/>
    <n v="31"/>
    <x v="38"/>
    <x v="0"/>
    <x v="23"/>
    <x v="2"/>
    <n v="3.8"/>
    <x v="1"/>
    <x v="3"/>
    <x v="1"/>
    <x v="1"/>
    <n v="23"/>
    <x v="2"/>
    <x v="2"/>
  </r>
  <r>
    <n v="3549"/>
    <x v="6"/>
    <x v="1"/>
    <x v="0"/>
    <x v="0"/>
    <n v="37"/>
    <x v="40"/>
    <x v="2"/>
    <x v="16"/>
    <x v="3"/>
    <n v="3"/>
    <x v="1"/>
    <x v="3"/>
    <x v="1"/>
    <x v="1"/>
    <n v="47"/>
    <x v="5"/>
    <x v="0"/>
  </r>
  <r>
    <n v="3550"/>
    <x v="42"/>
    <x v="1"/>
    <x v="17"/>
    <x v="0"/>
    <n v="34"/>
    <x v="4"/>
    <x v="2"/>
    <x v="17"/>
    <x v="2"/>
    <n v="3.4"/>
    <x v="1"/>
    <x v="4"/>
    <x v="1"/>
    <x v="1"/>
    <n v="11"/>
    <x v="4"/>
    <x v="0"/>
  </r>
  <r>
    <n v="3551"/>
    <x v="6"/>
    <x v="1"/>
    <x v="9"/>
    <x v="1"/>
    <n v="74"/>
    <x v="8"/>
    <x v="1"/>
    <x v="20"/>
    <x v="0"/>
    <n v="4.8"/>
    <x v="1"/>
    <x v="3"/>
    <x v="1"/>
    <x v="1"/>
    <n v="32"/>
    <x v="1"/>
    <x v="1"/>
  </r>
  <r>
    <n v="3552"/>
    <x v="17"/>
    <x v="1"/>
    <x v="24"/>
    <x v="3"/>
    <n v="31"/>
    <x v="6"/>
    <x v="0"/>
    <x v="13"/>
    <x v="1"/>
    <n v="2.6"/>
    <x v="1"/>
    <x v="5"/>
    <x v="1"/>
    <x v="1"/>
    <n v="20"/>
    <x v="0"/>
    <x v="1"/>
  </r>
  <r>
    <n v="3553"/>
    <x v="40"/>
    <x v="1"/>
    <x v="12"/>
    <x v="3"/>
    <n v="66"/>
    <x v="0"/>
    <x v="2"/>
    <x v="24"/>
    <x v="0"/>
    <n v="2.9"/>
    <x v="1"/>
    <x v="2"/>
    <x v="1"/>
    <x v="1"/>
    <n v="3"/>
    <x v="3"/>
    <x v="3"/>
  </r>
  <r>
    <n v="3554"/>
    <x v="46"/>
    <x v="1"/>
    <x v="9"/>
    <x v="1"/>
    <n v="99"/>
    <x v="46"/>
    <x v="2"/>
    <x v="4"/>
    <x v="1"/>
    <n v="4.9000000000000004"/>
    <x v="1"/>
    <x v="1"/>
    <x v="1"/>
    <x v="1"/>
    <n v="32"/>
    <x v="4"/>
    <x v="1"/>
  </r>
  <r>
    <n v="3555"/>
    <x v="31"/>
    <x v="1"/>
    <x v="10"/>
    <x v="0"/>
    <n v="55"/>
    <x v="7"/>
    <x v="2"/>
    <x v="21"/>
    <x v="1"/>
    <n v="5"/>
    <x v="1"/>
    <x v="1"/>
    <x v="1"/>
    <x v="1"/>
    <n v="5"/>
    <x v="2"/>
    <x v="0"/>
  </r>
  <r>
    <n v="3556"/>
    <x v="15"/>
    <x v="1"/>
    <x v="0"/>
    <x v="0"/>
    <n v="23"/>
    <x v="12"/>
    <x v="0"/>
    <x v="5"/>
    <x v="1"/>
    <n v="4.5999999999999996"/>
    <x v="1"/>
    <x v="2"/>
    <x v="1"/>
    <x v="1"/>
    <n v="45"/>
    <x v="1"/>
    <x v="3"/>
  </r>
  <r>
    <n v="3557"/>
    <x v="27"/>
    <x v="1"/>
    <x v="1"/>
    <x v="0"/>
    <n v="88"/>
    <x v="28"/>
    <x v="2"/>
    <x v="18"/>
    <x v="3"/>
    <n v="4.2"/>
    <x v="1"/>
    <x v="0"/>
    <x v="1"/>
    <x v="1"/>
    <n v="43"/>
    <x v="1"/>
    <x v="4"/>
  </r>
  <r>
    <n v="3558"/>
    <x v="16"/>
    <x v="1"/>
    <x v="14"/>
    <x v="2"/>
    <n v="26"/>
    <x v="22"/>
    <x v="2"/>
    <x v="15"/>
    <x v="2"/>
    <n v="4.9000000000000004"/>
    <x v="1"/>
    <x v="2"/>
    <x v="1"/>
    <x v="1"/>
    <n v="1"/>
    <x v="3"/>
    <x v="6"/>
  </r>
  <r>
    <n v="3559"/>
    <x v="33"/>
    <x v="1"/>
    <x v="21"/>
    <x v="3"/>
    <n v="94"/>
    <x v="29"/>
    <x v="0"/>
    <x v="23"/>
    <x v="2"/>
    <n v="4.8"/>
    <x v="1"/>
    <x v="3"/>
    <x v="1"/>
    <x v="1"/>
    <n v="9"/>
    <x v="0"/>
    <x v="3"/>
  </r>
  <r>
    <n v="3560"/>
    <x v="20"/>
    <x v="1"/>
    <x v="6"/>
    <x v="0"/>
    <n v="25"/>
    <x v="40"/>
    <x v="2"/>
    <x v="19"/>
    <x v="3"/>
    <n v="3"/>
    <x v="1"/>
    <x v="2"/>
    <x v="1"/>
    <x v="1"/>
    <n v="13"/>
    <x v="0"/>
    <x v="6"/>
  </r>
  <r>
    <n v="3561"/>
    <x v="20"/>
    <x v="1"/>
    <x v="20"/>
    <x v="0"/>
    <n v="96"/>
    <x v="23"/>
    <x v="3"/>
    <x v="10"/>
    <x v="3"/>
    <n v="3.5"/>
    <x v="1"/>
    <x v="0"/>
    <x v="1"/>
    <x v="1"/>
    <n v="5"/>
    <x v="2"/>
    <x v="2"/>
  </r>
  <r>
    <n v="3562"/>
    <x v="6"/>
    <x v="1"/>
    <x v="4"/>
    <x v="1"/>
    <n v="29"/>
    <x v="17"/>
    <x v="0"/>
    <x v="13"/>
    <x v="1"/>
    <n v="3.4"/>
    <x v="1"/>
    <x v="3"/>
    <x v="1"/>
    <x v="1"/>
    <n v="39"/>
    <x v="2"/>
    <x v="0"/>
  </r>
  <r>
    <n v="3563"/>
    <x v="36"/>
    <x v="1"/>
    <x v="4"/>
    <x v="1"/>
    <n v="36"/>
    <x v="33"/>
    <x v="2"/>
    <x v="17"/>
    <x v="0"/>
    <n v="3.4"/>
    <x v="1"/>
    <x v="1"/>
    <x v="1"/>
    <x v="1"/>
    <n v="7"/>
    <x v="4"/>
    <x v="1"/>
  </r>
  <r>
    <n v="3564"/>
    <x v="49"/>
    <x v="1"/>
    <x v="0"/>
    <x v="0"/>
    <n v="90"/>
    <x v="1"/>
    <x v="2"/>
    <x v="14"/>
    <x v="2"/>
    <n v="4.9000000000000004"/>
    <x v="1"/>
    <x v="3"/>
    <x v="1"/>
    <x v="1"/>
    <n v="8"/>
    <x v="2"/>
    <x v="6"/>
  </r>
  <r>
    <n v="3565"/>
    <x v="52"/>
    <x v="1"/>
    <x v="24"/>
    <x v="3"/>
    <n v="38"/>
    <x v="26"/>
    <x v="1"/>
    <x v="18"/>
    <x v="2"/>
    <n v="4.4000000000000004"/>
    <x v="1"/>
    <x v="1"/>
    <x v="1"/>
    <x v="1"/>
    <n v="40"/>
    <x v="0"/>
    <x v="2"/>
  </r>
  <r>
    <n v="3566"/>
    <x v="34"/>
    <x v="1"/>
    <x v="8"/>
    <x v="3"/>
    <n v="52"/>
    <x v="38"/>
    <x v="1"/>
    <x v="0"/>
    <x v="1"/>
    <n v="4.2"/>
    <x v="1"/>
    <x v="5"/>
    <x v="1"/>
    <x v="1"/>
    <n v="35"/>
    <x v="3"/>
    <x v="5"/>
  </r>
  <r>
    <n v="3567"/>
    <x v="48"/>
    <x v="1"/>
    <x v="2"/>
    <x v="0"/>
    <n v="88"/>
    <x v="29"/>
    <x v="1"/>
    <x v="20"/>
    <x v="1"/>
    <n v="3.1"/>
    <x v="1"/>
    <x v="2"/>
    <x v="1"/>
    <x v="1"/>
    <n v="14"/>
    <x v="0"/>
    <x v="5"/>
  </r>
  <r>
    <n v="3568"/>
    <x v="45"/>
    <x v="1"/>
    <x v="18"/>
    <x v="3"/>
    <n v="56"/>
    <x v="35"/>
    <x v="1"/>
    <x v="5"/>
    <x v="2"/>
    <n v="4"/>
    <x v="1"/>
    <x v="2"/>
    <x v="1"/>
    <x v="1"/>
    <n v="26"/>
    <x v="2"/>
    <x v="5"/>
  </r>
  <r>
    <n v="3569"/>
    <x v="26"/>
    <x v="1"/>
    <x v="3"/>
    <x v="1"/>
    <n v="71"/>
    <x v="10"/>
    <x v="2"/>
    <x v="7"/>
    <x v="1"/>
    <n v="4.8"/>
    <x v="1"/>
    <x v="2"/>
    <x v="1"/>
    <x v="1"/>
    <n v="14"/>
    <x v="3"/>
    <x v="3"/>
  </r>
  <r>
    <n v="3570"/>
    <x v="25"/>
    <x v="1"/>
    <x v="3"/>
    <x v="1"/>
    <n v="94"/>
    <x v="29"/>
    <x v="2"/>
    <x v="8"/>
    <x v="3"/>
    <n v="3.3"/>
    <x v="1"/>
    <x v="0"/>
    <x v="1"/>
    <x v="1"/>
    <n v="9"/>
    <x v="4"/>
    <x v="0"/>
  </r>
  <r>
    <n v="3571"/>
    <x v="51"/>
    <x v="1"/>
    <x v="10"/>
    <x v="0"/>
    <n v="97"/>
    <x v="7"/>
    <x v="3"/>
    <x v="11"/>
    <x v="0"/>
    <n v="4.7"/>
    <x v="1"/>
    <x v="3"/>
    <x v="1"/>
    <x v="1"/>
    <n v="32"/>
    <x v="5"/>
    <x v="2"/>
  </r>
  <r>
    <n v="3572"/>
    <x v="27"/>
    <x v="1"/>
    <x v="11"/>
    <x v="0"/>
    <n v="27"/>
    <x v="25"/>
    <x v="2"/>
    <x v="3"/>
    <x v="2"/>
    <n v="3.2"/>
    <x v="1"/>
    <x v="3"/>
    <x v="1"/>
    <x v="1"/>
    <n v="15"/>
    <x v="4"/>
    <x v="6"/>
  </r>
  <r>
    <n v="3573"/>
    <x v="51"/>
    <x v="1"/>
    <x v="6"/>
    <x v="0"/>
    <n v="28"/>
    <x v="3"/>
    <x v="2"/>
    <x v="13"/>
    <x v="1"/>
    <n v="5"/>
    <x v="1"/>
    <x v="3"/>
    <x v="1"/>
    <x v="1"/>
    <n v="25"/>
    <x v="2"/>
    <x v="5"/>
  </r>
  <r>
    <n v="3574"/>
    <x v="49"/>
    <x v="1"/>
    <x v="2"/>
    <x v="0"/>
    <n v="67"/>
    <x v="39"/>
    <x v="0"/>
    <x v="1"/>
    <x v="3"/>
    <n v="4.9000000000000004"/>
    <x v="1"/>
    <x v="1"/>
    <x v="1"/>
    <x v="1"/>
    <n v="27"/>
    <x v="3"/>
    <x v="5"/>
  </r>
  <r>
    <n v="3575"/>
    <x v="26"/>
    <x v="1"/>
    <x v="20"/>
    <x v="0"/>
    <n v="70"/>
    <x v="14"/>
    <x v="2"/>
    <x v="17"/>
    <x v="3"/>
    <n v="4.9000000000000004"/>
    <x v="1"/>
    <x v="0"/>
    <x v="1"/>
    <x v="1"/>
    <n v="39"/>
    <x v="4"/>
    <x v="3"/>
  </r>
  <r>
    <n v="3576"/>
    <x v="12"/>
    <x v="1"/>
    <x v="7"/>
    <x v="2"/>
    <n v="95"/>
    <x v="0"/>
    <x v="2"/>
    <x v="10"/>
    <x v="3"/>
    <n v="3.7"/>
    <x v="1"/>
    <x v="0"/>
    <x v="1"/>
    <x v="1"/>
    <n v="49"/>
    <x v="0"/>
    <x v="4"/>
  </r>
  <r>
    <n v="3577"/>
    <x v="26"/>
    <x v="1"/>
    <x v="23"/>
    <x v="1"/>
    <n v="24"/>
    <x v="1"/>
    <x v="0"/>
    <x v="22"/>
    <x v="1"/>
    <n v="3"/>
    <x v="1"/>
    <x v="0"/>
    <x v="1"/>
    <x v="1"/>
    <n v="12"/>
    <x v="0"/>
    <x v="4"/>
  </r>
  <r>
    <n v="3578"/>
    <x v="17"/>
    <x v="1"/>
    <x v="22"/>
    <x v="3"/>
    <n v="35"/>
    <x v="9"/>
    <x v="1"/>
    <x v="22"/>
    <x v="0"/>
    <n v="2.6"/>
    <x v="1"/>
    <x v="3"/>
    <x v="1"/>
    <x v="1"/>
    <n v="13"/>
    <x v="4"/>
    <x v="1"/>
  </r>
  <r>
    <n v="3579"/>
    <x v="5"/>
    <x v="1"/>
    <x v="9"/>
    <x v="1"/>
    <n v="22"/>
    <x v="42"/>
    <x v="0"/>
    <x v="8"/>
    <x v="0"/>
    <n v="2.6"/>
    <x v="1"/>
    <x v="3"/>
    <x v="1"/>
    <x v="1"/>
    <n v="22"/>
    <x v="4"/>
    <x v="3"/>
  </r>
  <r>
    <n v="3580"/>
    <x v="50"/>
    <x v="1"/>
    <x v="18"/>
    <x v="3"/>
    <n v="66"/>
    <x v="28"/>
    <x v="0"/>
    <x v="8"/>
    <x v="3"/>
    <n v="4.8"/>
    <x v="1"/>
    <x v="3"/>
    <x v="1"/>
    <x v="1"/>
    <n v="19"/>
    <x v="2"/>
    <x v="6"/>
  </r>
  <r>
    <n v="3581"/>
    <x v="47"/>
    <x v="1"/>
    <x v="0"/>
    <x v="0"/>
    <n v="83"/>
    <x v="13"/>
    <x v="2"/>
    <x v="23"/>
    <x v="2"/>
    <n v="3.2"/>
    <x v="1"/>
    <x v="4"/>
    <x v="1"/>
    <x v="1"/>
    <n v="3"/>
    <x v="1"/>
    <x v="4"/>
  </r>
  <r>
    <n v="3582"/>
    <x v="8"/>
    <x v="1"/>
    <x v="10"/>
    <x v="0"/>
    <n v="95"/>
    <x v="42"/>
    <x v="2"/>
    <x v="20"/>
    <x v="3"/>
    <n v="4.9000000000000004"/>
    <x v="1"/>
    <x v="2"/>
    <x v="1"/>
    <x v="1"/>
    <n v="50"/>
    <x v="2"/>
    <x v="1"/>
  </r>
  <r>
    <n v="3583"/>
    <x v="51"/>
    <x v="1"/>
    <x v="6"/>
    <x v="0"/>
    <n v="41"/>
    <x v="18"/>
    <x v="1"/>
    <x v="19"/>
    <x v="2"/>
    <n v="3.4"/>
    <x v="1"/>
    <x v="4"/>
    <x v="1"/>
    <x v="1"/>
    <n v="15"/>
    <x v="3"/>
    <x v="2"/>
  </r>
  <r>
    <n v="3584"/>
    <x v="16"/>
    <x v="1"/>
    <x v="0"/>
    <x v="0"/>
    <n v="77"/>
    <x v="28"/>
    <x v="0"/>
    <x v="18"/>
    <x v="2"/>
    <n v="2.7"/>
    <x v="1"/>
    <x v="5"/>
    <x v="1"/>
    <x v="1"/>
    <n v="44"/>
    <x v="2"/>
    <x v="6"/>
  </r>
  <r>
    <n v="3585"/>
    <x v="31"/>
    <x v="1"/>
    <x v="4"/>
    <x v="1"/>
    <n v="52"/>
    <x v="20"/>
    <x v="0"/>
    <x v="21"/>
    <x v="3"/>
    <n v="4.8"/>
    <x v="1"/>
    <x v="0"/>
    <x v="1"/>
    <x v="1"/>
    <n v="48"/>
    <x v="5"/>
    <x v="5"/>
  </r>
  <r>
    <n v="3586"/>
    <x v="31"/>
    <x v="1"/>
    <x v="24"/>
    <x v="3"/>
    <n v="41"/>
    <x v="14"/>
    <x v="3"/>
    <x v="0"/>
    <x v="0"/>
    <n v="4.0999999999999996"/>
    <x v="1"/>
    <x v="3"/>
    <x v="1"/>
    <x v="1"/>
    <n v="4"/>
    <x v="0"/>
    <x v="4"/>
  </r>
  <r>
    <n v="3587"/>
    <x v="23"/>
    <x v="1"/>
    <x v="15"/>
    <x v="0"/>
    <n v="28"/>
    <x v="37"/>
    <x v="2"/>
    <x v="22"/>
    <x v="0"/>
    <n v="4.5999999999999996"/>
    <x v="1"/>
    <x v="5"/>
    <x v="1"/>
    <x v="1"/>
    <n v="12"/>
    <x v="3"/>
    <x v="4"/>
  </r>
  <r>
    <n v="3588"/>
    <x v="23"/>
    <x v="1"/>
    <x v="1"/>
    <x v="0"/>
    <n v="90"/>
    <x v="41"/>
    <x v="1"/>
    <x v="10"/>
    <x v="2"/>
    <n v="4.4000000000000004"/>
    <x v="1"/>
    <x v="3"/>
    <x v="1"/>
    <x v="1"/>
    <n v="33"/>
    <x v="5"/>
    <x v="2"/>
  </r>
  <r>
    <n v="3589"/>
    <x v="51"/>
    <x v="1"/>
    <x v="12"/>
    <x v="3"/>
    <n v="55"/>
    <x v="49"/>
    <x v="2"/>
    <x v="23"/>
    <x v="1"/>
    <n v="3.5"/>
    <x v="1"/>
    <x v="4"/>
    <x v="1"/>
    <x v="1"/>
    <n v="40"/>
    <x v="1"/>
    <x v="2"/>
  </r>
  <r>
    <n v="3590"/>
    <x v="18"/>
    <x v="1"/>
    <x v="22"/>
    <x v="3"/>
    <n v="73"/>
    <x v="13"/>
    <x v="2"/>
    <x v="24"/>
    <x v="1"/>
    <n v="4.8"/>
    <x v="1"/>
    <x v="2"/>
    <x v="1"/>
    <x v="1"/>
    <n v="38"/>
    <x v="1"/>
    <x v="6"/>
  </r>
  <r>
    <n v="3591"/>
    <x v="7"/>
    <x v="1"/>
    <x v="10"/>
    <x v="0"/>
    <n v="87"/>
    <x v="45"/>
    <x v="2"/>
    <x v="0"/>
    <x v="3"/>
    <n v="2.9"/>
    <x v="1"/>
    <x v="4"/>
    <x v="1"/>
    <x v="1"/>
    <n v="19"/>
    <x v="0"/>
    <x v="6"/>
  </r>
  <r>
    <n v="3592"/>
    <x v="39"/>
    <x v="1"/>
    <x v="14"/>
    <x v="2"/>
    <n v="89"/>
    <x v="45"/>
    <x v="2"/>
    <x v="9"/>
    <x v="0"/>
    <n v="3.2"/>
    <x v="1"/>
    <x v="4"/>
    <x v="1"/>
    <x v="1"/>
    <n v="38"/>
    <x v="4"/>
    <x v="3"/>
  </r>
  <r>
    <n v="3593"/>
    <x v="12"/>
    <x v="1"/>
    <x v="23"/>
    <x v="1"/>
    <n v="82"/>
    <x v="32"/>
    <x v="0"/>
    <x v="12"/>
    <x v="1"/>
    <n v="4.4000000000000004"/>
    <x v="1"/>
    <x v="4"/>
    <x v="1"/>
    <x v="1"/>
    <n v="18"/>
    <x v="0"/>
    <x v="0"/>
  </r>
  <r>
    <n v="3594"/>
    <x v="6"/>
    <x v="1"/>
    <x v="3"/>
    <x v="1"/>
    <n v="80"/>
    <x v="5"/>
    <x v="2"/>
    <x v="13"/>
    <x v="1"/>
    <n v="4.5999999999999996"/>
    <x v="1"/>
    <x v="2"/>
    <x v="1"/>
    <x v="1"/>
    <n v="24"/>
    <x v="3"/>
    <x v="5"/>
  </r>
  <r>
    <n v="3595"/>
    <x v="1"/>
    <x v="1"/>
    <x v="18"/>
    <x v="3"/>
    <n v="87"/>
    <x v="15"/>
    <x v="0"/>
    <x v="4"/>
    <x v="2"/>
    <n v="2.6"/>
    <x v="1"/>
    <x v="4"/>
    <x v="1"/>
    <x v="1"/>
    <n v="29"/>
    <x v="0"/>
    <x v="3"/>
  </r>
  <r>
    <n v="3596"/>
    <x v="3"/>
    <x v="1"/>
    <x v="0"/>
    <x v="0"/>
    <n v="41"/>
    <x v="45"/>
    <x v="2"/>
    <x v="10"/>
    <x v="1"/>
    <n v="3.1"/>
    <x v="1"/>
    <x v="5"/>
    <x v="1"/>
    <x v="1"/>
    <n v="14"/>
    <x v="3"/>
    <x v="2"/>
  </r>
  <r>
    <n v="3597"/>
    <x v="48"/>
    <x v="1"/>
    <x v="15"/>
    <x v="0"/>
    <n v="83"/>
    <x v="36"/>
    <x v="2"/>
    <x v="4"/>
    <x v="1"/>
    <n v="4.3"/>
    <x v="1"/>
    <x v="3"/>
    <x v="1"/>
    <x v="1"/>
    <n v="44"/>
    <x v="1"/>
    <x v="0"/>
  </r>
  <r>
    <n v="3598"/>
    <x v="26"/>
    <x v="1"/>
    <x v="12"/>
    <x v="3"/>
    <n v="71"/>
    <x v="35"/>
    <x v="2"/>
    <x v="1"/>
    <x v="2"/>
    <n v="3.1"/>
    <x v="1"/>
    <x v="3"/>
    <x v="1"/>
    <x v="1"/>
    <n v="18"/>
    <x v="4"/>
    <x v="3"/>
  </r>
  <r>
    <n v="3599"/>
    <x v="51"/>
    <x v="1"/>
    <x v="15"/>
    <x v="0"/>
    <n v="76"/>
    <x v="39"/>
    <x v="3"/>
    <x v="7"/>
    <x v="1"/>
    <n v="4.5999999999999996"/>
    <x v="1"/>
    <x v="5"/>
    <x v="1"/>
    <x v="1"/>
    <n v="19"/>
    <x v="4"/>
    <x v="4"/>
  </r>
  <r>
    <n v="3600"/>
    <x v="43"/>
    <x v="1"/>
    <x v="18"/>
    <x v="3"/>
    <n v="34"/>
    <x v="23"/>
    <x v="1"/>
    <x v="15"/>
    <x v="1"/>
    <n v="4.5999999999999996"/>
    <x v="1"/>
    <x v="0"/>
    <x v="1"/>
    <x v="1"/>
    <n v="4"/>
    <x v="1"/>
    <x v="1"/>
  </r>
  <r>
    <n v="3601"/>
    <x v="29"/>
    <x v="1"/>
    <x v="10"/>
    <x v="0"/>
    <n v="81"/>
    <x v="36"/>
    <x v="3"/>
    <x v="8"/>
    <x v="1"/>
    <n v="2.7"/>
    <x v="1"/>
    <x v="1"/>
    <x v="1"/>
    <x v="1"/>
    <n v="25"/>
    <x v="1"/>
    <x v="4"/>
  </r>
  <r>
    <n v="3602"/>
    <x v="50"/>
    <x v="1"/>
    <x v="17"/>
    <x v="0"/>
    <n v="47"/>
    <x v="17"/>
    <x v="2"/>
    <x v="21"/>
    <x v="2"/>
    <n v="3"/>
    <x v="1"/>
    <x v="2"/>
    <x v="1"/>
    <x v="1"/>
    <n v="3"/>
    <x v="3"/>
    <x v="5"/>
  </r>
  <r>
    <n v="3603"/>
    <x v="44"/>
    <x v="1"/>
    <x v="11"/>
    <x v="0"/>
    <n v="36"/>
    <x v="5"/>
    <x v="1"/>
    <x v="23"/>
    <x v="2"/>
    <n v="3.3"/>
    <x v="1"/>
    <x v="5"/>
    <x v="1"/>
    <x v="1"/>
    <n v="40"/>
    <x v="5"/>
    <x v="3"/>
  </r>
  <r>
    <n v="3604"/>
    <x v="4"/>
    <x v="1"/>
    <x v="2"/>
    <x v="0"/>
    <n v="51"/>
    <x v="7"/>
    <x v="2"/>
    <x v="9"/>
    <x v="1"/>
    <n v="2.7"/>
    <x v="1"/>
    <x v="1"/>
    <x v="1"/>
    <x v="1"/>
    <n v="5"/>
    <x v="1"/>
    <x v="1"/>
  </r>
  <r>
    <n v="3605"/>
    <x v="6"/>
    <x v="1"/>
    <x v="15"/>
    <x v="0"/>
    <n v="86"/>
    <x v="7"/>
    <x v="2"/>
    <x v="20"/>
    <x v="3"/>
    <n v="3.3"/>
    <x v="1"/>
    <x v="3"/>
    <x v="1"/>
    <x v="1"/>
    <n v="17"/>
    <x v="5"/>
    <x v="2"/>
  </r>
  <r>
    <n v="3606"/>
    <x v="33"/>
    <x v="1"/>
    <x v="2"/>
    <x v="0"/>
    <n v="41"/>
    <x v="15"/>
    <x v="2"/>
    <x v="9"/>
    <x v="3"/>
    <n v="4.3"/>
    <x v="1"/>
    <x v="5"/>
    <x v="1"/>
    <x v="1"/>
    <n v="36"/>
    <x v="4"/>
    <x v="6"/>
  </r>
  <r>
    <n v="3607"/>
    <x v="38"/>
    <x v="1"/>
    <x v="3"/>
    <x v="1"/>
    <n v="90"/>
    <x v="46"/>
    <x v="3"/>
    <x v="7"/>
    <x v="3"/>
    <n v="4.8"/>
    <x v="1"/>
    <x v="0"/>
    <x v="1"/>
    <x v="1"/>
    <n v="41"/>
    <x v="0"/>
    <x v="2"/>
  </r>
  <r>
    <n v="3608"/>
    <x v="2"/>
    <x v="1"/>
    <x v="19"/>
    <x v="3"/>
    <n v="93"/>
    <x v="35"/>
    <x v="0"/>
    <x v="4"/>
    <x v="3"/>
    <n v="3.3"/>
    <x v="1"/>
    <x v="3"/>
    <x v="1"/>
    <x v="1"/>
    <n v="20"/>
    <x v="0"/>
    <x v="4"/>
  </r>
  <r>
    <n v="3609"/>
    <x v="41"/>
    <x v="1"/>
    <x v="24"/>
    <x v="3"/>
    <n v="56"/>
    <x v="30"/>
    <x v="2"/>
    <x v="17"/>
    <x v="3"/>
    <n v="4.3"/>
    <x v="1"/>
    <x v="2"/>
    <x v="1"/>
    <x v="1"/>
    <n v="2"/>
    <x v="1"/>
    <x v="6"/>
  </r>
  <r>
    <n v="3610"/>
    <x v="3"/>
    <x v="1"/>
    <x v="20"/>
    <x v="0"/>
    <n v="39"/>
    <x v="35"/>
    <x v="2"/>
    <x v="17"/>
    <x v="2"/>
    <n v="3"/>
    <x v="1"/>
    <x v="4"/>
    <x v="1"/>
    <x v="1"/>
    <n v="31"/>
    <x v="5"/>
    <x v="5"/>
  </r>
  <r>
    <n v="3611"/>
    <x v="20"/>
    <x v="1"/>
    <x v="14"/>
    <x v="2"/>
    <n v="86"/>
    <x v="21"/>
    <x v="3"/>
    <x v="14"/>
    <x v="3"/>
    <n v="4.8"/>
    <x v="1"/>
    <x v="4"/>
    <x v="1"/>
    <x v="1"/>
    <n v="23"/>
    <x v="4"/>
    <x v="0"/>
  </r>
  <r>
    <n v="3612"/>
    <x v="6"/>
    <x v="1"/>
    <x v="17"/>
    <x v="0"/>
    <n v="82"/>
    <x v="47"/>
    <x v="2"/>
    <x v="5"/>
    <x v="1"/>
    <n v="2.9"/>
    <x v="1"/>
    <x v="3"/>
    <x v="1"/>
    <x v="1"/>
    <n v="30"/>
    <x v="2"/>
    <x v="2"/>
  </r>
  <r>
    <n v="3613"/>
    <x v="36"/>
    <x v="1"/>
    <x v="3"/>
    <x v="1"/>
    <n v="29"/>
    <x v="49"/>
    <x v="2"/>
    <x v="11"/>
    <x v="2"/>
    <n v="3.6"/>
    <x v="1"/>
    <x v="3"/>
    <x v="1"/>
    <x v="1"/>
    <n v="26"/>
    <x v="1"/>
    <x v="6"/>
  </r>
  <r>
    <n v="3614"/>
    <x v="44"/>
    <x v="1"/>
    <x v="19"/>
    <x v="3"/>
    <n v="27"/>
    <x v="46"/>
    <x v="2"/>
    <x v="23"/>
    <x v="3"/>
    <n v="3.5"/>
    <x v="1"/>
    <x v="5"/>
    <x v="1"/>
    <x v="1"/>
    <n v="40"/>
    <x v="0"/>
    <x v="2"/>
  </r>
  <r>
    <n v="3615"/>
    <x v="5"/>
    <x v="1"/>
    <x v="24"/>
    <x v="3"/>
    <n v="25"/>
    <x v="12"/>
    <x v="0"/>
    <x v="1"/>
    <x v="1"/>
    <n v="4.7"/>
    <x v="1"/>
    <x v="4"/>
    <x v="1"/>
    <x v="1"/>
    <n v="19"/>
    <x v="4"/>
    <x v="2"/>
  </r>
  <r>
    <n v="3616"/>
    <x v="25"/>
    <x v="1"/>
    <x v="10"/>
    <x v="0"/>
    <n v="31"/>
    <x v="18"/>
    <x v="2"/>
    <x v="9"/>
    <x v="0"/>
    <n v="4.4000000000000004"/>
    <x v="1"/>
    <x v="1"/>
    <x v="1"/>
    <x v="1"/>
    <n v="4"/>
    <x v="2"/>
    <x v="5"/>
  </r>
  <r>
    <n v="3617"/>
    <x v="32"/>
    <x v="1"/>
    <x v="15"/>
    <x v="0"/>
    <n v="23"/>
    <x v="48"/>
    <x v="0"/>
    <x v="7"/>
    <x v="0"/>
    <n v="3.3"/>
    <x v="1"/>
    <x v="5"/>
    <x v="1"/>
    <x v="1"/>
    <n v="33"/>
    <x v="5"/>
    <x v="0"/>
  </r>
  <r>
    <n v="3618"/>
    <x v="39"/>
    <x v="1"/>
    <x v="22"/>
    <x v="3"/>
    <n v="47"/>
    <x v="0"/>
    <x v="2"/>
    <x v="12"/>
    <x v="3"/>
    <n v="4.3"/>
    <x v="1"/>
    <x v="0"/>
    <x v="1"/>
    <x v="1"/>
    <n v="29"/>
    <x v="5"/>
    <x v="5"/>
  </r>
  <r>
    <n v="3619"/>
    <x v="48"/>
    <x v="1"/>
    <x v="24"/>
    <x v="3"/>
    <n v="67"/>
    <x v="22"/>
    <x v="2"/>
    <x v="1"/>
    <x v="3"/>
    <n v="4"/>
    <x v="1"/>
    <x v="4"/>
    <x v="1"/>
    <x v="1"/>
    <n v="47"/>
    <x v="3"/>
    <x v="4"/>
  </r>
  <r>
    <n v="3620"/>
    <x v="42"/>
    <x v="1"/>
    <x v="18"/>
    <x v="3"/>
    <n v="75"/>
    <x v="17"/>
    <x v="1"/>
    <x v="23"/>
    <x v="0"/>
    <n v="4.9000000000000004"/>
    <x v="1"/>
    <x v="4"/>
    <x v="1"/>
    <x v="1"/>
    <n v="50"/>
    <x v="0"/>
    <x v="1"/>
  </r>
  <r>
    <n v="3621"/>
    <x v="52"/>
    <x v="1"/>
    <x v="3"/>
    <x v="1"/>
    <n v="82"/>
    <x v="7"/>
    <x v="2"/>
    <x v="2"/>
    <x v="2"/>
    <n v="2.9"/>
    <x v="1"/>
    <x v="0"/>
    <x v="1"/>
    <x v="1"/>
    <n v="28"/>
    <x v="2"/>
    <x v="0"/>
  </r>
  <r>
    <n v="3622"/>
    <x v="21"/>
    <x v="1"/>
    <x v="4"/>
    <x v="1"/>
    <n v="32"/>
    <x v="32"/>
    <x v="3"/>
    <x v="5"/>
    <x v="2"/>
    <n v="4"/>
    <x v="1"/>
    <x v="4"/>
    <x v="1"/>
    <x v="1"/>
    <n v="5"/>
    <x v="1"/>
    <x v="0"/>
  </r>
  <r>
    <n v="3623"/>
    <x v="5"/>
    <x v="1"/>
    <x v="10"/>
    <x v="0"/>
    <n v="41"/>
    <x v="48"/>
    <x v="2"/>
    <x v="7"/>
    <x v="3"/>
    <n v="4.3"/>
    <x v="1"/>
    <x v="5"/>
    <x v="1"/>
    <x v="1"/>
    <n v="12"/>
    <x v="2"/>
    <x v="2"/>
  </r>
  <r>
    <n v="3624"/>
    <x v="31"/>
    <x v="1"/>
    <x v="16"/>
    <x v="3"/>
    <n v="89"/>
    <x v="10"/>
    <x v="2"/>
    <x v="10"/>
    <x v="0"/>
    <n v="2.7"/>
    <x v="1"/>
    <x v="4"/>
    <x v="1"/>
    <x v="1"/>
    <n v="4"/>
    <x v="3"/>
    <x v="1"/>
  </r>
  <r>
    <n v="3625"/>
    <x v="40"/>
    <x v="1"/>
    <x v="19"/>
    <x v="3"/>
    <n v="82"/>
    <x v="21"/>
    <x v="3"/>
    <x v="15"/>
    <x v="3"/>
    <n v="5"/>
    <x v="1"/>
    <x v="5"/>
    <x v="1"/>
    <x v="1"/>
    <n v="22"/>
    <x v="4"/>
    <x v="4"/>
  </r>
  <r>
    <n v="3626"/>
    <x v="42"/>
    <x v="1"/>
    <x v="18"/>
    <x v="3"/>
    <n v="99"/>
    <x v="26"/>
    <x v="0"/>
    <x v="14"/>
    <x v="0"/>
    <n v="4.4000000000000004"/>
    <x v="1"/>
    <x v="0"/>
    <x v="1"/>
    <x v="1"/>
    <n v="32"/>
    <x v="3"/>
    <x v="1"/>
  </r>
  <r>
    <n v="3627"/>
    <x v="28"/>
    <x v="1"/>
    <x v="0"/>
    <x v="0"/>
    <n v="98"/>
    <x v="16"/>
    <x v="0"/>
    <x v="11"/>
    <x v="3"/>
    <n v="3.5"/>
    <x v="1"/>
    <x v="0"/>
    <x v="1"/>
    <x v="1"/>
    <n v="32"/>
    <x v="0"/>
    <x v="3"/>
  </r>
  <r>
    <n v="3628"/>
    <x v="31"/>
    <x v="1"/>
    <x v="22"/>
    <x v="3"/>
    <n v="54"/>
    <x v="12"/>
    <x v="2"/>
    <x v="5"/>
    <x v="0"/>
    <n v="3.3"/>
    <x v="1"/>
    <x v="2"/>
    <x v="1"/>
    <x v="1"/>
    <n v="48"/>
    <x v="1"/>
    <x v="6"/>
  </r>
  <r>
    <n v="3629"/>
    <x v="10"/>
    <x v="1"/>
    <x v="0"/>
    <x v="0"/>
    <n v="88"/>
    <x v="42"/>
    <x v="0"/>
    <x v="7"/>
    <x v="2"/>
    <n v="3.8"/>
    <x v="1"/>
    <x v="1"/>
    <x v="1"/>
    <x v="1"/>
    <n v="35"/>
    <x v="2"/>
    <x v="5"/>
  </r>
  <r>
    <n v="3630"/>
    <x v="16"/>
    <x v="1"/>
    <x v="17"/>
    <x v="0"/>
    <n v="43"/>
    <x v="23"/>
    <x v="0"/>
    <x v="12"/>
    <x v="2"/>
    <n v="4.5"/>
    <x v="1"/>
    <x v="3"/>
    <x v="1"/>
    <x v="1"/>
    <n v="44"/>
    <x v="5"/>
    <x v="0"/>
  </r>
  <r>
    <n v="3631"/>
    <x v="13"/>
    <x v="1"/>
    <x v="19"/>
    <x v="3"/>
    <n v="73"/>
    <x v="19"/>
    <x v="2"/>
    <x v="12"/>
    <x v="0"/>
    <n v="4.8"/>
    <x v="1"/>
    <x v="5"/>
    <x v="1"/>
    <x v="1"/>
    <n v="29"/>
    <x v="1"/>
    <x v="1"/>
  </r>
  <r>
    <n v="3632"/>
    <x v="39"/>
    <x v="1"/>
    <x v="19"/>
    <x v="3"/>
    <n v="50"/>
    <x v="32"/>
    <x v="2"/>
    <x v="15"/>
    <x v="3"/>
    <n v="2.9"/>
    <x v="1"/>
    <x v="5"/>
    <x v="1"/>
    <x v="1"/>
    <n v="26"/>
    <x v="2"/>
    <x v="5"/>
  </r>
  <r>
    <n v="3633"/>
    <x v="7"/>
    <x v="1"/>
    <x v="4"/>
    <x v="1"/>
    <n v="73"/>
    <x v="40"/>
    <x v="0"/>
    <x v="14"/>
    <x v="1"/>
    <n v="3.2"/>
    <x v="1"/>
    <x v="0"/>
    <x v="1"/>
    <x v="1"/>
    <n v="3"/>
    <x v="5"/>
    <x v="3"/>
  </r>
  <r>
    <n v="3634"/>
    <x v="31"/>
    <x v="1"/>
    <x v="24"/>
    <x v="3"/>
    <n v="51"/>
    <x v="6"/>
    <x v="2"/>
    <x v="20"/>
    <x v="1"/>
    <n v="2.8"/>
    <x v="1"/>
    <x v="1"/>
    <x v="1"/>
    <x v="1"/>
    <n v="1"/>
    <x v="4"/>
    <x v="4"/>
  </r>
  <r>
    <n v="3635"/>
    <x v="35"/>
    <x v="1"/>
    <x v="20"/>
    <x v="0"/>
    <n v="22"/>
    <x v="31"/>
    <x v="2"/>
    <x v="6"/>
    <x v="0"/>
    <n v="3.3"/>
    <x v="1"/>
    <x v="3"/>
    <x v="1"/>
    <x v="1"/>
    <n v="17"/>
    <x v="3"/>
    <x v="2"/>
  </r>
  <r>
    <n v="3636"/>
    <x v="16"/>
    <x v="1"/>
    <x v="3"/>
    <x v="1"/>
    <n v="32"/>
    <x v="24"/>
    <x v="0"/>
    <x v="17"/>
    <x v="3"/>
    <n v="3.3"/>
    <x v="1"/>
    <x v="1"/>
    <x v="1"/>
    <x v="1"/>
    <n v="17"/>
    <x v="2"/>
    <x v="0"/>
  </r>
  <r>
    <n v="3637"/>
    <x v="2"/>
    <x v="1"/>
    <x v="3"/>
    <x v="1"/>
    <n v="38"/>
    <x v="18"/>
    <x v="0"/>
    <x v="12"/>
    <x v="2"/>
    <n v="4.2"/>
    <x v="1"/>
    <x v="4"/>
    <x v="1"/>
    <x v="1"/>
    <n v="36"/>
    <x v="1"/>
    <x v="1"/>
  </r>
  <r>
    <n v="3638"/>
    <x v="45"/>
    <x v="1"/>
    <x v="23"/>
    <x v="1"/>
    <n v="66"/>
    <x v="40"/>
    <x v="0"/>
    <x v="22"/>
    <x v="0"/>
    <n v="3.6"/>
    <x v="1"/>
    <x v="0"/>
    <x v="1"/>
    <x v="1"/>
    <n v="32"/>
    <x v="2"/>
    <x v="0"/>
  </r>
  <r>
    <n v="3639"/>
    <x v="37"/>
    <x v="1"/>
    <x v="21"/>
    <x v="3"/>
    <n v="20"/>
    <x v="23"/>
    <x v="2"/>
    <x v="8"/>
    <x v="1"/>
    <n v="4.5999999999999996"/>
    <x v="1"/>
    <x v="0"/>
    <x v="1"/>
    <x v="1"/>
    <n v="50"/>
    <x v="3"/>
    <x v="4"/>
  </r>
  <r>
    <n v="3640"/>
    <x v="8"/>
    <x v="1"/>
    <x v="7"/>
    <x v="2"/>
    <n v="44"/>
    <x v="26"/>
    <x v="2"/>
    <x v="18"/>
    <x v="2"/>
    <n v="3.6"/>
    <x v="1"/>
    <x v="4"/>
    <x v="1"/>
    <x v="1"/>
    <n v="39"/>
    <x v="0"/>
    <x v="2"/>
  </r>
  <r>
    <n v="3641"/>
    <x v="36"/>
    <x v="1"/>
    <x v="12"/>
    <x v="3"/>
    <n v="31"/>
    <x v="46"/>
    <x v="0"/>
    <x v="6"/>
    <x v="1"/>
    <n v="4"/>
    <x v="1"/>
    <x v="2"/>
    <x v="1"/>
    <x v="1"/>
    <n v="17"/>
    <x v="3"/>
    <x v="5"/>
  </r>
  <r>
    <n v="3642"/>
    <x v="47"/>
    <x v="1"/>
    <x v="14"/>
    <x v="2"/>
    <n v="45"/>
    <x v="14"/>
    <x v="2"/>
    <x v="17"/>
    <x v="3"/>
    <n v="2.7"/>
    <x v="1"/>
    <x v="1"/>
    <x v="1"/>
    <x v="1"/>
    <n v="39"/>
    <x v="4"/>
    <x v="6"/>
  </r>
  <r>
    <n v="3643"/>
    <x v="36"/>
    <x v="1"/>
    <x v="10"/>
    <x v="0"/>
    <n v="71"/>
    <x v="28"/>
    <x v="0"/>
    <x v="1"/>
    <x v="2"/>
    <n v="4.4000000000000004"/>
    <x v="1"/>
    <x v="5"/>
    <x v="1"/>
    <x v="1"/>
    <n v="5"/>
    <x v="3"/>
    <x v="2"/>
  </r>
  <r>
    <n v="3644"/>
    <x v="10"/>
    <x v="1"/>
    <x v="18"/>
    <x v="3"/>
    <n v="96"/>
    <x v="30"/>
    <x v="3"/>
    <x v="23"/>
    <x v="3"/>
    <n v="3.2"/>
    <x v="1"/>
    <x v="3"/>
    <x v="1"/>
    <x v="1"/>
    <n v="47"/>
    <x v="5"/>
    <x v="2"/>
  </r>
  <r>
    <n v="3645"/>
    <x v="25"/>
    <x v="1"/>
    <x v="0"/>
    <x v="0"/>
    <n v="32"/>
    <x v="10"/>
    <x v="2"/>
    <x v="10"/>
    <x v="0"/>
    <n v="2.6"/>
    <x v="1"/>
    <x v="2"/>
    <x v="1"/>
    <x v="1"/>
    <n v="18"/>
    <x v="0"/>
    <x v="1"/>
  </r>
  <r>
    <n v="3646"/>
    <x v="21"/>
    <x v="1"/>
    <x v="21"/>
    <x v="3"/>
    <n v="90"/>
    <x v="24"/>
    <x v="0"/>
    <x v="5"/>
    <x v="2"/>
    <n v="3.4"/>
    <x v="1"/>
    <x v="1"/>
    <x v="1"/>
    <x v="1"/>
    <n v="31"/>
    <x v="2"/>
    <x v="6"/>
  </r>
  <r>
    <n v="3647"/>
    <x v="28"/>
    <x v="1"/>
    <x v="16"/>
    <x v="3"/>
    <n v="68"/>
    <x v="22"/>
    <x v="2"/>
    <x v="1"/>
    <x v="1"/>
    <n v="5"/>
    <x v="1"/>
    <x v="4"/>
    <x v="1"/>
    <x v="1"/>
    <n v="39"/>
    <x v="5"/>
    <x v="0"/>
  </r>
  <r>
    <n v="3648"/>
    <x v="36"/>
    <x v="1"/>
    <x v="6"/>
    <x v="0"/>
    <n v="45"/>
    <x v="23"/>
    <x v="2"/>
    <x v="0"/>
    <x v="0"/>
    <n v="2.9"/>
    <x v="1"/>
    <x v="5"/>
    <x v="1"/>
    <x v="1"/>
    <n v="12"/>
    <x v="4"/>
    <x v="1"/>
  </r>
  <r>
    <n v="3649"/>
    <x v="18"/>
    <x v="1"/>
    <x v="11"/>
    <x v="0"/>
    <n v="67"/>
    <x v="14"/>
    <x v="2"/>
    <x v="3"/>
    <x v="0"/>
    <n v="5"/>
    <x v="1"/>
    <x v="1"/>
    <x v="1"/>
    <x v="1"/>
    <n v="45"/>
    <x v="1"/>
    <x v="4"/>
  </r>
  <r>
    <n v="3650"/>
    <x v="33"/>
    <x v="1"/>
    <x v="11"/>
    <x v="0"/>
    <n v="57"/>
    <x v="46"/>
    <x v="2"/>
    <x v="18"/>
    <x v="3"/>
    <n v="4.4000000000000004"/>
    <x v="1"/>
    <x v="3"/>
    <x v="1"/>
    <x v="1"/>
    <n v="33"/>
    <x v="2"/>
    <x v="0"/>
  </r>
  <r>
    <n v="3651"/>
    <x v="47"/>
    <x v="1"/>
    <x v="2"/>
    <x v="0"/>
    <n v="60"/>
    <x v="31"/>
    <x v="2"/>
    <x v="5"/>
    <x v="2"/>
    <n v="3.5"/>
    <x v="1"/>
    <x v="4"/>
    <x v="1"/>
    <x v="1"/>
    <n v="3"/>
    <x v="3"/>
    <x v="2"/>
  </r>
  <r>
    <n v="3652"/>
    <x v="30"/>
    <x v="1"/>
    <x v="8"/>
    <x v="3"/>
    <n v="32"/>
    <x v="28"/>
    <x v="2"/>
    <x v="22"/>
    <x v="1"/>
    <n v="3.8"/>
    <x v="1"/>
    <x v="0"/>
    <x v="1"/>
    <x v="1"/>
    <n v="5"/>
    <x v="0"/>
    <x v="6"/>
  </r>
  <r>
    <n v="3653"/>
    <x v="7"/>
    <x v="1"/>
    <x v="8"/>
    <x v="3"/>
    <n v="29"/>
    <x v="0"/>
    <x v="1"/>
    <x v="23"/>
    <x v="3"/>
    <n v="3.8"/>
    <x v="1"/>
    <x v="5"/>
    <x v="1"/>
    <x v="1"/>
    <n v="23"/>
    <x v="5"/>
    <x v="5"/>
  </r>
  <r>
    <n v="3654"/>
    <x v="29"/>
    <x v="1"/>
    <x v="7"/>
    <x v="2"/>
    <n v="20"/>
    <x v="46"/>
    <x v="2"/>
    <x v="24"/>
    <x v="1"/>
    <n v="3.9"/>
    <x v="1"/>
    <x v="2"/>
    <x v="1"/>
    <x v="1"/>
    <n v="39"/>
    <x v="2"/>
    <x v="0"/>
  </r>
  <r>
    <n v="3655"/>
    <x v="3"/>
    <x v="1"/>
    <x v="16"/>
    <x v="3"/>
    <n v="98"/>
    <x v="10"/>
    <x v="2"/>
    <x v="14"/>
    <x v="0"/>
    <n v="3.3"/>
    <x v="1"/>
    <x v="2"/>
    <x v="1"/>
    <x v="1"/>
    <n v="10"/>
    <x v="2"/>
    <x v="2"/>
  </r>
  <r>
    <n v="3656"/>
    <x v="30"/>
    <x v="1"/>
    <x v="1"/>
    <x v="0"/>
    <n v="27"/>
    <x v="5"/>
    <x v="2"/>
    <x v="22"/>
    <x v="3"/>
    <n v="2.9"/>
    <x v="1"/>
    <x v="2"/>
    <x v="1"/>
    <x v="1"/>
    <n v="4"/>
    <x v="2"/>
    <x v="4"/>
  </r>
  <r>
    <n v="3657"/>
    <x v="25"/>
    <x v="1"/>
    <x v="14"/>
    <x v="2"/>
    <n v="67"/>
    <x v="25"/>
    <x v="3"/>
    <x v="17"/>
    <x v="1"/>
    <n v="3.7"/>
    <x v="1"/>
    <x v="4"/>
    <x v="1"/>
    <x v="1"/>
    <n v="18"/>
    <x v="2"/>
    <x v="5"/>
  </r>
  <r>
    <n v="3658"/>
    <x v="44"/>
    <x v="1"/>
    <x v="9"/>
    <x v="1"/>
    <n v="82"/>
    <x v="15"/>
    <x v="0"/>
    <x v="9"/>
    <x v="0"/>
    <n v="3.7"/>
    <x v="1"/>
    <x v="0"/>
    <x v="1"/>
    <x v="1"/>
    <n v="1"/>
    <x v="5"/>
    <x v="6"/>
  </r>
  <r>
    <n v="3659"/>
    <x v="48"/>
    <x v="1"/>
    <x v="17"/>
    <x v="0"/>
    <n v="72"/>
    <x v="16"/>
    <x v="2"/>
    <x v="23"/>
    <x v="3"/>
    <n v="4.5999999999999996"/>
    <x v="1"/>
    <x v="3"/>
    <x v="1"/>
    <x v="1"/>
    <n v="18"/>
    <x v="3"/>
    <x v="0"/>
  </r>
  <r>
    <n v="3660"/>
    <x v="7"/>
    <x v="1"/>
    <x v="3"/>
    <x v="1"/>
    <n v="77"/>
    <x v="26"/>
    <x v="1"/>
    <x v="0"/>
    <x v="3"/>
    <n v="4.9000000000000004"/>
    <x v="1"/>
    <x v="5"/>
    <x v="1"/>
    <x v="1"/>
    <n v="46"/>
    <x v="4"/>
    <x v="2"/>
  </r>
  <r>
    <n v="3661"/>
    <x v="1"/>
    <x v="1"/>
    <x v="9"/>
    <x v="1"/>
    <n v="74"/>
    <x v="10"/>
    <x v="0"/>
    <x v="21"/>
    <x v="0"/>
    <n v="3.1"/>
    <x v="1"/>
    <x v="4"/>
    <x v="1"/>
    <x v="1"/>
    <n v="13"/>
    <x v="4"/>
    <x v="0"/>
  </r>
  <r>
    <n v="3662"/>
    <x v="6"/>
    <x v="1"/>
    <x v="3"/>
    <x v="1"/>
    <n v="39"/>
    <x v="23"/>
    <x v="1"/>
    <x v="3"/>
    <x v="0"/>
    <n v="3.5"/>
    <x v="1"/>
    <x v="2"/>
    <x v="1"/>
    <x v="1"/>
    <n v="5"/>
    <x v="2"/>
    <x v="0"/>
  </r>
  <r>
    <n v="3663"/>
    <x v="28"/>
    <x v="1"/>
    <x v="6"/>
    <x v="0"/>
    <n v="80"/>
    <x v="3"/>
    <x v="2"/>
    <x v="21"/>
    <x v="1"/>
    <n v="4.9000000000000004"/>
    <x v="1"/>
    <x v="2"/>
    <x v="1"/>
    <x v="1"/>
    <n v="11"/>
    <x v="5"/>
    <x v="1"/>
  </r>
  <r>
    <n v="3664"/>
    <x v="13"/>
    <x v="1"/>
    <x v="21"/>
    <x v="3"/>
    <n v="59"/>
    <x v="20"/>
    <x v="2"/>
    <x v="14"/>
    <x v="2"/>
    <n v="4.4000000000000004"/>
    <x v="1"/>
    <x v="0"/>
    <x v="1"/>
    <x v="1"/>
    <n v="49"/>
    <x v="2"/>
    <x v="1"/>
  </r>
  <r>
    <n v="3665"/>
    <x v="6"/>
    <x v="1"/>
    <x v="14"/>
    <x v="2"/>
    <n v="68"/>
    <x v="9"/>
    <x v="2"/>
    <x v="2"/>
    <x v="3"/>
    <n v="4.4000000000000004"/>
    <x v="1"/>
    <x v="5"/>
    <x v="1"/>
    <x v="1"/>
    <n v="1"/>
    <x v="5"/>
    <x v="0"/>
  </r>
  <r>
    <n v="3666"/>
    <x v="48"/>
    <x v="1"/>
    <x v="20"/>
    <x v="0"/>
    <n v="77"/>
    <x v="17"/>
    <x v="2"/>
    <x v="15"/>
    <x v="3"/>
    <n v="3.4"/>
    <x v="1"/>
    <x v="2"/>
    <x v="1"/>
    <x v="1"/>
    <n v="11"/>
    <x v="2"/>
    <x v="3"/>
  </r>
  <r>
    <n v="3667"/>
    <x v="29"/>
    <x v="1"/>
    <x v="16"/>
    <x v="3"/>
    <n v="50"/>
    <x v="15"/>
    <x v="2"/>
    <x v="8"/>
    <x v="0"/>
    <n v="3"/>
    <x v="1"/>
    <x v="4"/>
    <x v="1"/>
    <x v="1"/>
    <n v="47"/>
    <x v="1"/>
    <x v="6"/>
  </r>
  <r>
    <n v="3668"/>
    <x v="47"/>
    <x v="1"/>
    <x v="13"/>
    <x v="0"/>
    <n v="45"/>
    <x v="47"/>
    <x v="0"/>
    <x v="17"/>
    <x v="3"/>
    <n v="2.6"/>
    <x v="1"/>
    <x v="2"/>
    <x v="1"/>
    <x v="1"/>
    <n v="20"/>
    <x v="0"/>
    <x v="5"/>
  </r>
  <r>
    <n v="3669"/>
    <x v="35"/>
    <x v="1"/>
    <x v="0"/>
    <x v="0"/>
    <n v="71"/>
    <x v="49"/>
    <x v="3"/>
    <x v="23"/>
    <x v="2"/>
    <n v="3.2"/>
    <x v="1"/>
    <x v="5"/>
    <x v="1"/>
    <x v="1"/>
    <n v="18"/>
    <x v="0"/>
    <x v="2"/>
  </r>
  <r>
    <n v="3670"/>
    <x v="15"/>
    <x v="1"/>
    <x v="20"/>
    <x v="0"/>
    <n v="52"/>
    <x v="47"/>
    <x v="1"/>
    <x v="5"/>
    <x v="3"/>
    <n v="4.5999999999999996"/>
    <x v="1"/>
    <x v="5"/>
    <x v="1"/>
    <x v="1"/>
    <n v="43"/>
    <x v="3"/>
    <x v="3"/>
  </r>
  <r>
    <n v="3671"/>
    <x v="18"/>
    <x v="1"/>
    <x v="9"/>
    <x v="1"/>
    <n v="50"/>
    <x v="34"/>
    <x v="1"/>
    <x v="3"/>
    <x v="0"/>
    <n v="3.8"/>
    <x v="1"/>
    <x v="1"/>
    <x v="1"/>
    <x v="1"/>
    <n v="4"/>
    <x v="3"/>
    <x v="6"/>
  </r>
  <r>
    <n v="3672"/>
    <x v="46"/>
    <x v="1"/>
    <x v="8"/>
    <x v="3"/>
    <n v="66"/>
    <x v="26"/>
    <x v="0"/>
    <x v="6"/>
    <x v="2"/>
    <n v="4.8"/>
    <x v="1"/>
    <x v="4"/>
    <x v="1"/>
    <x v="1"/>
    <n v="20"/>
    <x v="0"/>
    <x v="3"/>
  </r>
  <r>
    <n v="3673"/>
    <x v="47"/>
    <x v="1"/>
    <x v="3"/>
    <x v="1"/>
    <n v="81"/>
    <x v="14"/>
    <x v="1"/>
    <x v="6"/>
    <x v="3"/>
    <n v="4.5"/>
    <x v="1"/>
    <x v="1"/>
    <x v="1"/>
    <x v="1"/>
    <n v="7"/>
    <x v="3"/>
    <x v="5"/>
  </r>
  <r>
    <n v="3674"/>
    <x v="45"/>
    <x v="1"/>
    <x v="20"/>
    <x v="0"/>
    <n v="28"/>
    <x v="3"/>
    <x v="2"/>
    <x v="6"/>
    <x v="2"/>
    <n v="4.2"/>
    <x v="1"/>
    <x v="4"/>
    <x v="1"/>
    <x v="1"/>
    <n v="31"/>
    <x v="4"/>
    <x v="0"/>
  </r>
  <r>
    <n v="3675"/>
    <x v="25"/>
    <x v="1"/>
    <x v="8"/>
    <x v="3"/>
    <n v="65"/>
    <x v="47"/>
    <x v="2"/>
    <x v="24"/>
    <x v="0"/>
    <n v="2.7"/>
    <x v="1"/>
    <x v="4"/>
    <x v="1"/>
    <x v="1"/>
    <n v="41"/>
    <x v="0"/>
    <x v="0"/>
  </r>
  <r>
    <n v="3676"/>
    <x v="27"/>
    <x v="1"/>
    <x v="19"/>
    <x v="3"/>
    <n v="80"/>
    <x v="41"/>
    <x v="2"/>
    <x v="3"/>
    <x v="0"/>
    <n v="4.5"/>
    <x v="1"/>
    <x v="0"/>
    <x v="1"/>
    <x v="1"/>
    <n v="3"/>
    <x v="4"/>
    <x v="5"/>
  </r>
  <r>
    <n v="3677"/>
    <x v="1"/>
    <x v="1"/>
    <x v="16"/>
    <x v="3"/>
    <n v="94"/>
    <x v="48"/>
    <x v="1"/>
    <x v="11"/>
    <x v="1"/>
    <n v="4.9000000000000004"/>
    <x v="1"/>
    <x v="1"/>
    <x v="1"/>
    <x v="1"/>
    <n v="16"/>
    <x v="3"/>
    <x v="5"/>
  </r>
  <r>
    <n v="3678"/>
    <x v="45"/>
    <x v="1"/>
    <x v="21"/>
    <x v="3"/>
    <n v="30"/>
    <x v="49"/>
    <x v="2"/>
    <x v="0"/>
    <x v="3"/>
    <n v="2.8"/>
    <x v="1"/>
    <x v="3"/>
    <x v="1"/>
    <x v="1"/>
    <n v="43"/>
    <x v="1"/>
    <x v="2"/>
  </r>
  <r>
    <n v="3679"/>
    <x v="19"/>
    <x v="1"/>
    <x v="5"/>
    <x v="0"/>
    <n v="45"/>
    <x v="21"/>
    <x v="1"/>
    <x v="19"/>
    <x v="3"/>
    <n v="3.5"/>
    <x v="1"/>
    <x v="3"/>
    <x v="1"/>
    <x v="1"/>
    <n v="29"/>
    <x v="4"/>
    <x v="0"/>
  </r>
  <r>
    <n v="3680"/>
    <x v="10"/>
    <x v="1"/>
    <x v="7"/>
    <x v="2"/>
    <n v="91"/>
    <x v="37"/>
    <x v="2"/>
    <x v="10"/>
    <x v="2"/>
    <n v="2.5"/>
    <x v="1"/>
    <x v="5"/>
    <x v="1"/>
    <x v="1"/>
    <n v="5"/>
    <x v="1"/>
    <x v="4"/>
  </r>
  <r>
    <n v="3681"/>
    <x v="40"/>
    <x v="1"/>
    <x v="12"/>
    <x v="3"/>
    <n v="36"/>
    <x v="44"/>
    <x v="1"/>
    <x v="24"/>
    <x v="0"/>
    <n v="2.9"/>
    <x v="1"/>
    <x v="3"/>
    <x v="1"/>
    <x v="1"/>
    <n v="30"/>
    <x v="5"/>
    <x v="3"/>
  </r>
  <r>
    <n v="3682"/>
    <x v="8"/>
    <x v="1"/>
    <x v="24"/>
    <x v="3"/>
    <n v="73"/>
    <x v="39"/>
    <x v="3"/>
    <x v="23"/>
    <x v="3"/>
    <n v="4.2"/>
    <x v="1"/>
    <x v="2"/>
    <x v="1"/>
    <x v="1"/>
    <n v="33"/>
    <x v="5"/>
    <x v="5"/>
  </r>
  <r>
    <n v="3683"/>
    <x v="32"/>
    <x v="1"/>
    <x v="5"/>
    <x v="0"/>
    <n v="60"/>
    <x v="5"/>
    <x v="2"/>
    <x v="1"/>
    <x v="3"/>
    <n v="4.5999999999999996"/>
    <x v="1"/>
    <x v="5"/>
    <x v="1"/>
    <x v="1"/>
    <n v="46"/>
    <x v="0"/>
    <x v="4"/>
  </r>
  <r>
    <n v="3684"/>
    <x v="11"/>
    <x v="1"/>
    <x v="20"/>
    <x v="0"/>
    <n v="77"/>
    <x v="16"/>
    <x v="2"/>
    <x v="7"/>
    <x v="0"/>
    <n v="3"/>
    <x v="1"/>
    <x v="1"/>
    <x v="1"/>
    <x v="1"/>
    <n v="17"/>
    <x v="0"/>
    <x v="0"/>
  </r>
  <r>
    <n v="3685"/>
    <x v="26"/>
    <x v="1"/>
    <x v="11"/>
    <x v="0"/>
    <n v="86"/>
    <x v="38"/>
    <x v="0"/>
    <x v="4"/>
    <x v="1"/>
    <n v="4.4000000000000004"/>
    <x v="1"/>
    <x v="1"/>
    <x v="1"/>
    <x v="1"/>
    <n v="47"/>
    <x v="2"/>
    <x v="4"/>
  </r>
  <r>
    <n v="3686"/>
    <x v="36"/>
    <x v="1"/>
    <x v="6"/>
    <x v="0"/>
    <n v="42"/>
    <x v="30"/>
    <x v="0"/>
    <x v="16"/>
    <x v="2"/>
    <n v="2.6"/>
    <x v="1"/>
    <x v="3"/>
    <x v="1"/>
    <x v="1"/>
    <n v="17"/>
    <x v="1"/>
    <x v="4"/>
  </r>
  <r>
    <n v="3687"/>
    <x v="35"/>
    <x v="1"/>
    <x v="3"/>
    <x v="1"/>
    <n v="70"/>
    <x v="7"/>
    <x v="2"/>
    <x v="4"/>
    <x v="1"/>
    <n v="4.8"/>
    <x v="1"/>
    <x v="1"/>
    <x v="1"/>
    <x v="1"/>
    <n v="17"/>
    <x v="1"/>
    <x v="4"/>
  </r>
  <r>
    <n v="3688"/>
    <x v="50"/>
    <x v="1"/>
    <x v="5"/>
    <x v="0"/>
    <n v="44"/>
    <x v="10"/>
    <x v="0"/>
    <x v="12"/>
    <x v="2"/>
    <n v="2.9"/>
    <x v="1"/>
    <x v="2"/>
    <x v="1"/>
    <x v="1"/>
    <n v="28"/>
    <x v="4"/>
    <x v="6"/>
  </r>
  <r>
    <n v="3689"/>
    <x v="16"/>
    <x v="1"/>
    <x v="12"/>
    <x v="3"/>
    <n v="91"/>
    <x v="8"/>
    <x v="0"/>
    <x v="3"/>
    <x v="1"/>
    <n v="3"/>
    <x v="1"/>
    <x v="2"/>
    <x v="1"/>
    <x v="1"/>
    <n v="8"/>
    <x v="1"/>
    <x v="5"/>
  </r>
  <r>
    <n v="3690"/>
    <x v="36"/>
    <x v="1"/>
    <x v="16"/>
    <x v="3"/>
    <n v="30"/>
    <x v="36"/>
    <x v="0"/>
    <x v="16"/>
    <x v="3"/>
    <n v="4.5"/>
    <x v="1"/>
    <x v="3"/>
    <x v="1"/>
    <x v="1"/>
    <n v="8"/>
    <x v="4"/>
    <x v="3"/>
  </r>
  <r>
    <n v="3691"/>
    <x v="41"/>
    <x v="1"/>
    <x v="0"/>
    <x v="0"/>
    <n v="23"/>
    <x v="23"/>
    <x v="1"/>
    <x v="10"/>
    <x v="3"/>
    <n v="3.7"/>
    <x v="1"/>
    <x v="5"/>
    <x v="1"/>
    <x v="1"/>
    <n v="4"/>
    <x v="4"/>
    <x v="4"/>
  </r>
  <r>
    <n v="3692"/>
    <x v="6"/>
    <x v="1"/>
    <x v="3"/>
    <x v="1"/>
    <n v="21"/>
    <x v="49"/>
    <x v="3"/>
    <x v="20"/>
    <x v="2"/>
    <n v="4.8"/>
    <x v="1"/>
    <x v="2"/>
    <x v="1"/>
    <x v="1"/>
    <n v="24"/>
    <x v="3"/>
    <x v="1"/>
  </r>
  <r>
    <n v="3693"/>
    <x v="35"/>
    <x v="1"/>
    <x v="7"/>
    <x v="2"/>
    <n v="34"/>
    <x v="15"/>
    <x v="0"/>
    <x v="2"/>
    <x v="1"/>
    <n v="4.8"/>
    <x v="1"/>
    <x v="1"/>
    <x v="1"/>
    <x v="1"/>
    <n v="29"/>
    <x v="1"/>
    <x v="0"/>
  </r>
  <r>
    <n v="3694"/>
    <x v="17"/>
    <x v="1"/>
    <x v="0"/>
    <x v="0"/>
    <n v="46"/>
    <x v="45"/>
    <x v="2"/>
    <x v="10"/>
    <x v="2"/>
    <n v="4.7"/>
    <x v="1"/>
    <x v="4"/>
    <x v="1"/>
    <x v="1"/>
    <n v="10"/>
    <x v="0"/>
    <x v="1"/>
  </r>
  <r>
    <n v="3695"/>
    <x v="4"/>
    <x v="1"/>
    <x v="1"/>
    <x v="0"/>
    <n v="41"/>
    <x v="3"/>
    <x v="2"/>
    <x v="24"/>
    <x v="0"/>
    <n v="2.6"/>
    <x v="1"/>
    <x v="0"/>
    <x v="1"/>
    <x v="1"/>
    <n v="11"/>
    <x v="3"/>
    <x v="4"/>
  </r>
  <r>
    <n v="3696"/>
    <x v="21"/>
    <x v="1"/>
    <x v="11"/>
    <x v="0"/>
    <n v="33"/>
    <x v="20"/>
    <x v="2"/>
    <x v="3"/>
    <x v="3"/>
    <n v="4.5999999999999996"/>
    <x v="1"/>
    <x v="3"/>
    <x v="1"/>
    <x v="1"/>
    <n v="18"/>
    <x v="4"/>
    <x v="0"/>
  </r>
  <r>
    <n v="3697"/>
    <x v="6"/>
    <x v="1"/>
    <x v="0"/>
    <x v="0"/>
    <n v="48"/>
    <x v="39"/>
    <x v="0"/>
    <x v="2"/>
    <x v="3"/>
    <n v="3.4"/>
    <x v="1"/>
    <x v="2"/>
    <x v="1"/>
    <x v="1"/>
    <n v="26"/>
    <x v="4"/>
    <x v="2"/>
  </r>
  <r>
    <n v="3698"/>
    <x v="0"/>
    <x v="1"/>
    <x v="15"/>
    <x v="0"/>
    <n v="66"/>
    <x v="38"/>
    <x v="0"/>
    <x v="6"/>
    <x v="0"/>
    <n v="3"/>
    <x v="1"/>
    <x v="3"/>
    <x v="1"/>
    <x v="1"/>
    <n v="39"/>
    <x v="1"/>
    <x v="1"/>
  </r>
  <r>
    <n v="3699"/>
    <x v="15"/>
    <x v="1"/>
    <x v="11"/>
    <x v="0"/>
    <n v="54"/>
    <x v="18"/>
    <x v="3"/>
    <x v="1"/>
    <x v="1"/>
    <n v="4"/>
    <x v="1"/>
    <x v="4"/>
    <x v="1"/>
    <x v="1"/>
    <n v="4"/>
    <x v="0"/>
    <x v="2"/>
  </r>
  <r>
    <n v="3700"/>
    <x v="47"/>
    <x v="1"/>
    <x v="21"/>
    <x v="3"/>
    <n v="55"/>
    <x v="19"/>
    <x v="2"/>
    <x v="8"/>
    <x v="3"/>
    <n v="2.6"/>
    <x v="1"/>
    <x v="5"/>
    <x v="1"/>
    <x v="1"/>
    <n v="24"/>
    <x v="4"/>
    <x v="1"/>
  </r>
  <r>
    <n v="3701"/>
    <x v="48"/>
    <x v="1"/>
    <x v="8"/>
    <x v="3"/>
    <n v="84"/>
    <x v="25"/>
    <x v="3"/>
    <x v="4"/>
    <x v="2"/>
    <n v="3.4"/>
    <x v="1"/>
    <x v="5"/>
    <x v="1"/>
    <x v="1"/>
    <n v="2"/>
    <x v="4"/>
    <x v="6"/>
  </r>
  <r>
    <n v="3702"/>
    <x v="5"/>
    <x v="1"/>
    <x v="3"/>
    <x v="1"/>
    <n v="66"/>
    <x v="35"/>
    <x v="2"/>
    <x v="4"/>
    <x v="1"/>
    <n v="4.5"/>
    <x v="1"/>
    <x v="5"/>
    <x v="1"/>
    <x v="1"/>
    <n v="36"/>
    <x v="1"/>
    <x v="2"/>
  </r>
  <r>
    <n v="3703"/>
    <x v="44"/>
    <x v="1"/>
    <x v="9"/>
    <x v="1"/>
    <n v="65"/>
    <x v="36"/>
    <x v="2"/>
    <x v="21"/>
    <x v="1"/>
    <n v="2.7"/>
    <x v="1"/>
    <x v="5"/>
    <x v="1"/>
    <x v="1"/>
    <n v="36"/>
    <x v="0"/>
    <x v="1"/>
  </r>
  <r>
    <n v="3704"/>
    <x v="11"/>
    <x v="1"/>
    <x v="3"/>
    <x v="1"/>
    <n v="83"/>
    <x v="49"/>
    <x v="1"/>
    <x v="11"/>
    <x v="3"/>
    <n v="2.9"/>
    <x v="1"/>
    <x v="3"/>
    <x v="1"/>
    <x v="1"/>
    <n v="23"/>
    <x v="3"/>
    <x v="6"/>
  </r>
  <r>
    <n v="3705"/>
    <x v="33"/>
    <x v="1"/>
    <x v="12"/>
    <x v="3"/>
    <n v="61"/>
    <x v="9"/>
    <x v="0"/>
    <x v="13"/>
    <x v="0"/>
    <n v="4"/>
    <x v="1"/>
    <x v="5"/>
    <x v="1"/>
    <x v="1"/>
    <n v="36"/>
    <x v="2"/>
    <x v="3"/>
  </r>
  <r>
    <n v="3706"/>
    <x v="48"/>
    <x v="1"/>
    <x v="11"/>
    <x v="0"/>
    <n v="65"/>
    <x v="24"/>
    <x v="0"/>
    <x v="11"/>
    <x v="2"/>
    <n v="3.2"/>
    <x v="1"/>
    <x v="1"/>
    <x v="1"/>
    <x v="1"/>
    <n v="2"/>
    <x v="5"/>
    <x v="2"/>
  </r>
  <r>
    <n v="3707"/>
    <x v="8"/>
    <x v="1"/>
    <x v="3"/>
    <x v="1"/>
    <n v="55"/>
    <x v="23"/>
    <x v="2"/>
    <x v="14"/>
    <x v="1"/>
    <n v="4"/>
    <x v="1"/>
    <x v="5"/>
    <x v="1"/>
    <x v="1"/>
    <n v="17"/>
    <x v="1"/>
    <x v="4"/>
  </r>
  <r>
    <n v="3708"/>
    <x v="25"/>
    <x v="1"/>
    <x v="24"/>
    <x v="3"/>
    <n v="79"/>
    <x v="26"/>
    <x v="2"/>
    <x v="9"/>
    <x v="3"/>
    <n v="3.4"/>
    <x v="1"/>
    <x v="4"/>
    <x v="1"/>
    <x v="1"/>
    <n v="19"/>
    <x v="0"/>
    <x v="1"/>
  </r>
  <r>
    <n v="3709"/>
    <x v="37"/>
    <x v="1"/>
    <x v="15"/>
    <x v="0"/>
    <n v="96"/>
    <x v="36"/>
    <x v="2"/>
    <x v="16"/>
    <x v="3"/>
    <n v="4.9000000000000004"/>
    <x v="1"/>
    <x v="0"/>
    <x v="1"/>
    <x v="1"/>
    <n v="41"/>
    <x v="3"/>
    <x v="5"/>
  </r>
  <r>
    <n v="3710"/>
    <x v="18"/>
    <x v="1"/>
    <x v="20"/>
    <x v="0"/>
    <n v="43"/>
    <x v="40"/>
    <x v="2"/>
    <x v="5"/>
    <x v="3"/>
    <n v="3.6"/>
    <x v="1"/>
    <x v="1"/>
    <x v="1"/>
    <x v="1"/>
    <n v="27"/>
    <x v="3"/>
    <x v="3"/>
  </r>
  <r>
    <n v="3711"/>
    <x v="52"/>
    <x v="1"/>
    <x v="16"/>
    <x v="3"/>
    <n v="40"/>
    <x v="11"/>
    <x v="2"/>
    <x v="22"/>
    <x v="2"/>
    <n v="3.6"/>
    <x v="1"/>
    <x v="4"/>
    <x v="1"/>
    <x v="1"/>
    <n v="32"/>
    <x v="4"/>
    <x v="0"/>
  </r>
  <r>
    <n v="3712"/>
    <x v="28"/>
    <x v="1"/>
    <x v="19"/>
    <x v="3"/>
    <n v="62"/>
    <x v="21"/>
    <x v="3"/>
    <x v="15"/>
    <x v="3"/>
    <n v="3.2"/>
    <x v="1"/>
    <x v="1"/>
    <x v="1"/>
    <x v="1"/>
    <n v="33"/>
    <x v="1"/>
    <x v="2"/>
  </r>
  <r>
    <n v="3713"/>
    <x v="47"/>
    <x v="1"/>
    <x v="0"/>
    <x v="0"/>
    <n v="72"/>
    <x v="4"/>
    <x v="2"/>
    <x v="2"/>
    <x v="1"/>
    <n v="3.7"/>
    <x v="1"/>
    <x v="4"/>
    <x v="1"/>
    <x v="1"/>
    <n v="24"/>
    <x v="3"/>
    <x v="3"/>
  </r>
  <r>
    <n v="3714"/>
    <x v="34"/>
    <x v="1"/>
    <x v="9"/>
    <x v="1"/>
    <n v="87"/>
    <x v="28"/>
    <x v="2"/>
    <x v="15"/>
    <x v="1"/>
    <n v="2.6"/>
    <x v="1"/>
    <x v="0"/>
    <x v="1"/>
    <x v="1"/>
    <n v="31"/>
    <x v="5"/>
    <x v="6"/>
  </r>
  <r>
    <n v="3715"/>
    <x v="20"/>
    <x v="1"/>
    <x v="19"/>
    <x v="3"/>
    <n v="31"/>
    <x v="14"/>
    <x v="1"/>
    <x v="15"/>
    <x v="0"/>
    <n v="3.9"/>
    <x v="1"/>
    <x v="0"/>
    <x v="1"/>
    <x v="1"/>
    <n v="35"/>
    <x v="2"/>
    <x v="1"/>
  </r>
  <r>
    <n v="3716"/>
    <x v="6"/>
    <x v="1"/>
    <x v="12"/>
    <x v="3"/>
    <n v="34"/>
    <x v="43"/>
    <x v="1"/>
    <x v="20"/>
    <x v="3"/>
    <n v="3.4"/>
    <x v="1"/>
    <x v="1"/>
    <x v="1"/>
    <x v="1"/>
    <n v="2"/>
    <x v="4"/>
    <x v="5"/>
  </r>
  <r>
    <n v="3717"/>
    <x v="9"/>
    <x v="1"/>
    <x v="5"/>
    <x v="0"/>
    <n v="53"/>
    <x v="34"/>
    <x v="2"/>
    <x v="4"/>
    <x v="3"/>
    <n v="3.4"/>
    <x v="1"/>
    <x v="2"/>
    <x v="1"/>
    <x v="1"/>
    <n v="42"/>
    <x v="5"/>
    <x v="6"/>
  </r>
  <r>
    <n v="3718"/>
    <x v="4"/>
    <x v="1"/>
    <x v="17"/>
    <x v="0"/>
    <n v="85"/>
    <x v="33"/>
    <x v="3"/>
    <x v="3"/>
    <x v="2"/>
    <n v="4.2"/>
    <x v="1"/>
    <x v="0"/>
    <x v="1"/>
    <x v="1"/>
    <n v="47"/>
    <x v="4"/>
    <x v="6"/>
  </r>
  <r>
    <n v="3719"/>
    <x v="24"/>
    <x v="1"/>
    <x v="13"/>
    <x v="0"/>
    <n v="50"/>
    <x v="30"/>
    <x v="0"/>
    <x v="2"/>
    <x v="3"/>
    <n v="2.9"/>
    <x v="1"/>
    <x v="3"/>
    <x v="1"/>
    <x v="1"/>
    <n v="44"/>
    <x v="4"/>
    <x v="4"/>
  </r>
  <r>
    <n v="3720"/>
    <x v="30"/>
    <x v="1"/>
    <x v="13"/>
    <x v="0"/>
    <n v="91"/>
    <x v="38"/>
    <x v="2"/>
    <x v="16"/>
    <x v="2"/>
    <n v="4.0999999999999996"/>
    <x v="1"/>
    <x v="1"/>
    <x v="1"/>
    <x v="1"/>
    <n v="8"/>
    <x v="4"/>
    <x v="6"/>
  </r>
  <r>
    <n v="3721"/>
    <x v="3"/>
    <x v="1"/>
    <x v="19"/>
    <x v="3"/>
    <n v="56"/>
    <x v="36"/>
    <x v="2"/>
    <x v="15"/>
    <x v="3"/>
    <n v="3.6"/>
    <x v="1"/>
    <x v="1"/>
    <x v="1"/>
    <x v="1"/>
    <n v="13"/>
    <x v="2"/>
    <x v="3"/>
  </r>
  <r>
    <n v="3722"/>
    <x v="46"/>
    <x v="1"/>
    <x v="7"/>
    <x v="2"/>
    <n v="60"/>
    <x v="39"/>
    <x v="0"/>
    <x v="6"/>
    <x v="3"/>
    <n v="4"/>
    <x v="1"/>
    <x v="2"/>
    <x v="1"/>
    <x v="1"/>
    <n v="10"/>
    <x v="1"/>
    <x v="2"/>
  </r>
  <r>
    <n v="3723"/>
    <x v="51"/>
    <x v="1"/>
    <x v="14"/>
    <x v="2"/>
    <n v="34"/>
    <x v="0"/>
    <x v="3"/>
    <x v="22"/>
    <x v="3"/>
    <n v="4"/>
    <x v="1"/>
    <x v="3"/>
    <x v="1"/>
    <x v="1"/>
    <n v="1"/>
    <x v="2"/>
    <x v="0"/>
  </r>
  <r>
    <n v="3724"/>
    <x v="8"/>
    <x v="1"/>
    <x v="3"/>
    <x v="1"/>
    <n v="30"/>
    <x v="3"/>
    <x v="2"/>
    <x v="19"/>
    <x v="1"/>
    <n v="3.6"/>
    <x v="1"/>
    <x v="1"/>
    <x v="1"/>
    <x v="1"/>
    <n v="1"/>
    <x v="5"/>
    <x v="5"/>
  </r>
  <r>
    <n v="3725"/>
    <x v="11"/>
    <x v="1"/>
    <x v="24"/>
    <x v="3"/>
    <n v="71"/>
    <x v="24"/>
    <x v="0"/>
    <x v="14"/>
    <x v="0"/>
    <n v="3.1"/>
    <x v="1"/>
    <x v="0"/>
    <x v="1"/>
    <x v="1"/>
    <n v="18"/>
    <x v="4"/>
    <x v="2"/>
  </r>
  <r>
    <n v="3726"/>
    <x v="20"/>
    <x v="1"/>
    <x v="10"/>
    <x v="0"/>
    <n v="100"/>
    <x v="19"/>
    <x v="1"/>
    <x v="2"/>
    <x v="0"/>
    <n v="4.4000000000000004"/>
    <x v="1"/>
    <x v="2"/>
    <x v="1"/>
    <x v="1"/>
    <n v="2"/>
    <x v="3"/>
    <x v="2"/>
  </r>
  <r>
    <n v="3727"/>
    <x v="36"/>
    <x v="1"/>
    <x v="22"/>
    <x v="3"/>
    <n v="85"/>
    <x v="37"/>
    <x v="3"/>
    <x v="20"/>
    <x v="3"/>
    <n v="4.3"/>
    <x v="1"/>
    <x v="2"/>
    <x v="1"/>
    <x v="1"/>
    <n v="36"/>
    <x v="5"/>
    <x v="6"/>
  </r>
  <r>
    <n v="3728"/>
    <x v="38"/>
    <x v="1"/>
    <x v="20"/>
    <x v="0"/>
    <n v="83"/>
    <x v="1"/>
    <x v="2"/>
    <x v="9"/>
    <x v="2"/>
    <n v="3.5"/>
    <x v="1"/>
    <x v="2"/>
    <x v="1"/>
    <x v="1"/>
    <n v="17"/>
    <x v="5"/>
    <x v="4"/>
  </r>
  <r>
    <n v="3729"/>
    <x v="46"/>
    <x v="1"/>
    <x v="14"/>
    <x v="2"/>
    <n v="31"/>
    <x v="34"/>
    <x v="0"/>
    <x v="16"/>
    <x v="0"/>
    <n v="3"/>
    <x v="1"/>
    <x v="3"/>
    <x v="1"/>
    <x v="1"/>
    <n v="1"/>
    <x v="5"/>
    <x v="2"/>
  </r>
  <r>
    <n v="3730"/>
    <x v="48"/>
    <x v="1"/>
    <x v="23"/>
    <x v="1"/>
    <n v="82"/>
    <x v="3"/>
    <x v="2"/>
    <x v="11"/>
    <x v="1"/>
    <n v="4.7"/>
    <x v="1"/>
    <x v="4"/>
    <x v="1"/>
    <x v="1"/>
    <n v="50"/>
    <x v="1"/>
    <x v="3"/>
  </r>
  <r>
    <n v="3731"/>
    <x v="5"/>
    <x v="1"/>
    <x v="5"/>
    <x v="0"/>
    <n v="79"/>
    <x v="20"/>
    <x v="2"/>
    <x v="11"/>
    <x v="2"/>
    <n v="2.5"/>
    <x v="1"/>
    <x v="4"/>
    <x v="1"/>
    <x v="1"/>
    <n v="3"/>
    <x v="2"/>
    <x v="4"/>
  </r>
  <r>
    <n v="3732"/>
    <x v="22"/>
    <x v="1"/>
    <x v="19"/>
    <x v="3"/>
    <n v="62"/>
    <x v="8"/>
    <x v="2"/>
    <x v="12"/>
    <x v="1"/>
    <n v="3.1"/>
    <x v="1"/>
    <x v="4"/>
    <x v="1"/>
    <x v="1"/>
    <n v="45"/>
    <x v="3"/>
    <x v="3"/>
  </r>
  <r>
    <n v="3733"/>
    <x v="24"/>
    <x v="1"/>
    <x v="9"/>
    <x v="1"/>
    <n v="92"/>
    <x v="27"/>
    <x v="0"/>
    <x v="6"/>
    <x v="1"/>
    <n v="3.3"/>
    <x v="1"/>
    <x v="1"/>
    <x v="1"/>
    <x v="1"/>
    <n v="28"/>
    <x v="3"/>
    <x v="2"/>
  </r>
  <r>
    <n v="3734"/>
    <x v="15"/>
    <x v="1"/>
    <x v="20"/>
    <x v="0"/>
    <n v="58"/>
    <x v="26"/>
    <x v="2"/>
    <x v="1"/>
    <x v="3"/>
    <n v="4.7"/>
    <x v="1"/>
    <x v="2"/>
    <x v="1"/>
    <x v="1"/>
    <n v="6"/>
    <x v="5"/>
    <x v="6"/>
  </r>
  <r>
    <n v="3735"/>
    <x v="21"/>
    <x v="1"/>
    <x v="15"/>
    <x v="0"/>
    <n v="88"/>
    <x v="18"/>
    <x v="2"/>
    <x v="19"/>
    <x v="1"/>
    <n v="3.4"/>
    <x v="1"/>
    <x v="2"/>
    <x v="1"/>
    <x v="1"/>
    <n v="33"/>
    <x v="5"/>
    <x v="6"/>
  </r>
  <r>
    <n v="3736"/>
    <x v="21"/>
    <x v="1"/>
    <x v="3"/>
    <x v="1"/>
    <n v="44"/>
    <x v="2"/>
    <x v="0"/>
    <x v="20"/>
    <x v="1"/>
    <n v="3.1"/>
    <x v="1"/>
    <x v="4"/>
    <x v="1"/>
    <x v="1"/>
    <n v="29"/>
    <x v="3"/>
    <x v="2"/>
  </r>
  <r>
    <n v="3737"/>
    <x v="32"/>
    <x v="1"/>
    <x v="2"/>
    <x v="0"/>
    <n v="56"/>
    <x v="37"/>
    <x v="2"/>
    <x v="16"/>
    <x v="1"/>
    <n v="4.5999999999999996"/>
    <x v="1"/>
    <x v="5"/>
    <x v="1"/>
    <x v="1"/>
    <n v="2"/>
    <x v="3"/>
    <x v="6"/>
  </r>
  <r>
    <n v="3738"/>
    <x v="1"/>
    <x v="1"/>
    <x v="16"/>
    <x v="3"/>
    <n v="23"/>
    <x v="0"/>
    <x v="1"/>
    <x v="1"/>
    <x v="0"/>
    <n v="4.9000000000000004"/>
    <x v="1"/>
    <x v="1"/>
    <x v="1"/>
    <x v="1"/>
    <n v="43"/>
    <x v="3"/>
    <x v="4"/>
  </r>
  <r>
    <n v="3739"/>
    <x v="50"/>
    <x v="1"/>
    <x v="6"/>
    <x v="0"/>
    <n v="45"/>
    <x v="12"/>
    <x v="2"/>
    <x v="18"/>
    <x v="1"/>
    <n v="2.7"/>
    <x v="1"/>
    <x v="1"/>
    <x v="1"/>
    <x v="1"/>
    <n v="48"/>
    <x v="1"/>
    <x v="0"/>
  </r>
  <r>
    <n v="3740"/>
    <x v="21"/>
    <x v="1"/>
    <x v="12"/>
    <x v="3"/>
    <n v="31"/>
    <x v="37"/>
    <x v="2"/>
    <x v="8"/>
    <x v="3"/>
    <n v="4.2"/>
    <x v="1"/>
    <x v="1"/>
    <x v="1"/>
    <x v="1"/>
    <n v="43"/>
    <x v="2"/>
    <x v="1"/>
  </r>
  <r>
    <n v="3741"/>
    <x v="32"/>
    <x v="1"/>
    <x v="13"/>
    <x v="0"/>
    <n v="96"/>
    <x v="41"/>
    <x v="2"/>
    <x v="5"/>
    <x v="2"/>
    <n v="2.6"/>
    <x v="1"/>
    <x v="5"/>
    <x v="1"/>
    <x v="1"/>
    <n v="26"/>
    <x v="5"/>
    <x v="4"/>
  </r>
  <r>
    <n v="3742"/>
    <x v="44"/>
    <x v="1"/>
    <x v="5"/>
    <x v="0"/>
    <n v="96"/>
    <x v="28"/>
    <x v="2"/>
    <x v="7"/>
    <x v="1"/>
    <n v="3.2"/>
    <x v="1"/>
    <x v="4"/>
    <x v="1"/>
    <x v="1"/>
    <n v="26"/>
    <x v="5"/>
    <x v="4"/>
  </r>
  <r>
    <n v="3743"/>
    <x v="19"/>
    <x v="1"/>
    <x v="5"/>
    <x v="0"/>
    <n v="80"/>
    <x v="33"/>
    <x v="2"/>
    <x v="0"/>
    <x v="3"/>
    <n v="4.4000000000000004"/>
    <x v="1"/>
    <x v="3"/>
    <x v="1"/>
    <x v="1"/>
    <n v="50"/>
    <x v="2"/>
    <x v="4"/>
  </r>
  <r>
    <n v="3744"/>
    <x v="46"/>
    <x v="1"/>
    <x v="13"/>
    <x v="0"/>
    <n v="28"/>
    <x v="37"/>
    <x v="0"/>
    <x v="17"/>
    <x v="3"/>
    <n v="3.6"/>
    <x v="1"/>
    <x v="1"/>
    <x v="1"/>
    <x v="1"/>
    <n v="36"/>
    <x v="5"/>
    <x v="3"/>
  </r>
  <r>
    <n v="3745"/>
    <x v="41"/>
    <x v="1"/>
    <x v="15"/>
    <x v="0"/>
    <n v="51"/>
    <x v="32"/>
    <x v="2"/>
    <x v="0"/>
    <x v="2"/>
    <n v="2.7"/>
    <x v="1"/>
    <x v="2"/>
    <x v="1"/>
    <x v="1"/>
    <n v="26"/>
    <x v="4"/>
    <x v="0"/>
  </r>
  <r>
    <n v="3746"/>
    <x v="52"/>
    <x v="1"/>
    <x v="20"/>
    <x v="0"/>
    <n v="41"/>
    <x v="47"/>
    <x v="0"/>
    <x v="9"/>
    <x v="1"/>
    <n v="4.3"/>
    <x v="1"/>
    <x v="0"/>
    <x v="1"/>
    <x v="1"/>
    <n v="2"/>
    <x v="5"/>
    <x v="5"/>
  </r>
  <r>
    <n v="3747"/>
    <x v="10"/>
    <x v="1"/>
    <x v="7"/>
    <x v="2"/>
    <n v="99"/>
    <x v="37"/>
    <x v="3"/>
    <x v="17"/>
    <x v="2"/>
    <n v="2.6"/>
    <x v="1"/>
    <x v="2"/>
    <x v="1"/>
    <x v="1"/>
    <n v="49"/>
    <x v="3"/>
    <x v="5"/>
  </r>
  <r>
    <n v="3748"/>
    <x v="8"/>
    <x v="1"/>
    <x v="1"/>
    <x v="0"/>
    <n v="53"/>
    <x v="3"/>
    <x v="0"/>
    <x v="8"/>
    <x v="1"/>
    <n v="4.3"/>
    <x v="1"/>
    <x v="5"/>
    <x v="1"/>
    <x v="1"/>
    <n v="32"/>
    <x v="4"/>
    <x v="4"/>
  </r>
  <r>
    <n v="3749"/>
    <x v="50"/>
    <x v="1"/>
    <x v="21"/>
    <x v="3"/>
    <n v="25"/>
    <x v="12"/>
    <x v="2"/>
    <x v="10"/>
    <x v="3"/>
    <n v="3.9"/>
    <x v="1"/>
    <x v="4"/>
    <x v="1"/>
    <x v="1"/>
    <n v="3"/>
    <x v="0"/>
    <x v="2"/>
  </r>
  <r>
    <n v="3750"/>
    <x v="41"/>
    <x v="1"/>
    <x v="0"/>
    <x v="0"/>
    <n v="95"/>
    <x v="29"/>
    <x v="0"/>
    <x v="22"/>
    <x v="0"/>
    <n v="2.9"/>
    <x v="1"/>
    <x v="4"/>
    <x v="1"/>
    <x v="1"/>
    <n v="38"/>
    <x v="0"/>
    <x v="6"/>
  </r>
  <r>
    <n v="3751"/>
    <x v="32"/>
    <x v="1"/>
    <x v="15"/>
    <x v="0"/>
    <n v="88"/>
    <x v="28"/>
    <x v="2"/>
    <x v="9"/>
    <x v="3"/>
    <n v="3.1"/>
    <x v="1"/>
    <x v="1"/>
    <x v="1"/>
    <x v="1"/>
    <n v="5"/>
    <x v="3"/>
    <x v="5"/>
  </r>
  <r>
    <n v="3752"/>
    <x v="24"/>
    <x v="1"/>
    <x v="16"/>
    <x v="3"/>
    <n v="97"/>
    <x v="15"/>
    <x v="1"/>
    <x v="5"/>
    <x v="3"/>
    <n v="4.2"/>
    <x v="1"/>
    <x v="1"/>
    <x v="1"/>
    <x v="1"/>
    <n v="8"/>
    <x v="2"/>
    <x v="6"/>
  </r>
  <r>
    <n v="3753"/>
    <x v="41"/>
    <x v="1"/>
    <x v="7"/>
    <x v="2"/>
    <n v="81"/>
    <x v="47"/>
    <x v="0"/>
    <x v="6"/>
    <x v="0"/>
    <n v="4.0999999999999996"/>
    <x v="1"/>
    <x v="4"/>
    <x v="1"/>
    <x v="1"/>
    <n v="43"/>
    <x v="0"/>
    <x v="1"/>
  </r>
  <r>
    <n v="3754"/>
    <x v="31"/>
    <x v="1"/>
    <x v="12"/>
    <x v="3"/>
    <n v="26"/>
    <x v="7"/>
    <x v="1"/>
    <x v="2"/>
    <x v="0"/>
    <n v="4.2"/>
    <x v="1"/>
    <x v="2"/>
    <x v="1"/>
    <x v="1"/>
    <n v="22"/>
    <x v="4"/>
    <x v="0"/>
  </r>
  <r>
    <n v="3755"/>
    <x v="5"/>
    <x v="1"/>
    <x v="9"/>
    <x v="1"/>
    <n v="41"/>
    <x v="43"/>
    <x v="2"/>
    <x v="2"/>
    <x v="2"/>
    <n v="4.4000000000000004"/>
    <x v="1"/>
    <x v="0"/>
    <x v="1"/>
    <x v="1"/>
    <n v="10"/>
    <x v="1"/>
    <x v="6"/>
  </r>
  <r>
    <n v="3756"/>
    <x v="14"/>
    <x v="1"/>
    <x v="11"/>
    <x v="0"/>
    <n v="93"/>
    <x v="38"/>
    <x v="2"/>
    <x v="15"/>
    <x v="3"/>
    <n v="3.4"/>
    <x v="1"/>
    <x v="1"/>
    <x v="1"/>
    <x v="1"/>
    <n v="26"/>
    <x v="2"/>
    <x v="5"/>
  </r>
  <r>
    <n v="3757"/>
    <x v="14"/>
    <x v="1"/>
    <x v="11"/>
    <x v="0"/>
    <n v="69"/>
    <x v="36"/>
    <x v="0"/>
    <x v="11"/>
    <x v="1"/>
    <n v="4.8"/>
    <x v="1"/>
    <x v="0"/>
    <x v="1"/>
    <x v="1"/>
    <n v="42"/>
    <x v="5"/>
    <x v="4"/>
  </r>
  <r>
    <n v="3758"/>
    <x v="12"/>
    <x v="1"/>
    <x v="11"/>
    <x v="0"/>
    <n v="44"/>
    <x v="18"/>
    <x v="0"/>
    <x v="16"/>
    <x v="3"/>
    <n v="4.5"/>
    <x v="1"/>
    <x v="4"/>
    <x v="1"/>
    <x v="1"/>
    <n v="33"/>
    <x v="1"/>
    <x v="1"/>
  </r>
  <r>
    <n v="3759"/>
    <x v="12"/>
    <x v="1"/>
    <x v="3"/>
    <x v="1"/>
    <n v="54"/>
    <x v="27"/>
    <x v="1"/>
    <x v="13"/>
    <x v="1"/>
    <n v="2.7"/>
    <x v="1"/>
    <x v="5"/>
    <x v="1"/>
    <x v="1"/>
    <n v="23"/>
    <x v="4"/>
    <x v="3"/>
  </r>
  <r>
    <n v="3760"/>
    <x v="42"/>
    <x v="1"/>
    <x v="4"/>
    <x v="1"/>
    <n v="61"/>
    <x v="9"/>
    <x v="2"/>
    <x v="6"/>
    <x v="1"/>
    <n v="3.5"/>
    <x v="1"/>
    <x v="5"/>
    <x v="1"/>
    <x v="1"/>
    <n v="30"/>
    <x v="0"/>
    <x v="3"/>
  </r>
  <r>
    <n v="3761"/>
    <x v="13"/>
    <x v="1"/>
    <x v="20"/>
    <x v="0"/>
    <n v="80"/>
    <x v="39"/>
    <x v="2"/>
    <x v="15"/>
    <x v="3"/>
    <n v="3.1"/>
    <x v="1"/>
    <x v="2"/>
    <x v="1"/>
    <x v="1"/>
    <n v="36"/>
    <x v="3"/>
    <x v="1"/>
  </r>
  <r>
    <n v="3762"/>
    <x v="52"/>
    <x v="1"/>
    <x v="21"/>
    <x v="3"/>
    <n v="30"/>
    <x v="22"/>
    <x v="2"/>
    <x v="14"/>
    <x v="2"/>
    <n v="2.8"/>
    <x v="1"/>
    <x v="2"/>
    <x v="1"/>
    <x v="1"/>
    <n v="3"/>
    <x v="0"/>
    <x v="6"/>
  </r>
  <r>
    <n v="3763"/>
    <x v="13"/>
    <x v="1"/>
    <x v="6"/>
    <x v="0"/>
    <n v="94"/>
    <x v="14"/>
    <x v="0"/>
    <x v="14"/>
    <x v="3"/>
    <n v="2.9"/>
    <x v="1"/>
    <x v="5"/>
    <x v="1"/>
    <x v="1"/>
    <n v="13"/>
    <x v="3"/>
    <x v="2"/>
  </r>
  <r>
    <n v="3764"/>
    <x v="7"/>
    <x v="1"/>
    <x v="5"/>
    <x v="0"/>
    <n v="24"/>
    <x v="19"/>
    <x v="3"/>
    <x v="16"/>
    <x v="0"/>
    <n v="4.5"/>
    <x v="1"/>
    <x v="3"/>
    <x v="1"/>
    <x v="1"/>
    <n v="38"/>
    <x v="1"/>
    <x v="6"/>
  </r>
  <r>
    <n v="3765"/>
    <x v="24"/>
    <x v="1"/>
    <x v="20"/>
    <x v="0"/>
    <n v="21"/>
    <x v="45"/>
    <x v="2"/>
    <x v="1"/>
    <x v="3"/>
    <n v="3.5"/>
    <x v="1"/>
    <x v="2"/>
    <x v="1"/>
    <x v="1"/>
    <n v="19"/>
    <x v="0"/>
    <x v="5"/>
  </r>
  <r>
    <n v="3766"/>
    <x v="40"/>
    <x v="1"/>
    <x v="16"/>
    <x v="3"/>
    <n v="52"/>
    <x v="9"/>
    <x v="2"/>
    <x v="14"/>
    <x v="2"/>
    <n v="4.3"/>
    <x v="1"/>
    <x v="3"/>
    <x v="1"/>
    <x v="1"/>
    <n v="14"/>
    <x v="4"/>
    <x v="4"/>
  </r>
  <r>
    <n v="3767"/>
    <x v="46"/>
    <x v="1"/>
    <x v="8"/>
    <x v="3"/>
    <n v="59"/>
    <x v="21"/>
    <x v="2"/>
    <x v="13"/>
    <x v="3"/>
    <n v="4.9000000000000004"/>
    <x v="1"/>
    <x v="2"/>
    <x v="1"/>
    <x v="1"/>
    <n v="43"/>
    <x v="5"/>
    <x v="2"/>
  </r>
  <r>
    <n v="3768"/>
    <x v="35"/>
    <x v="1"/>
    <x v="6"/>
    <x v="0"/>
    <n v="51"/>
    <x v="14"/>
    <x v="3"/>
    <x v="13"/>
    <x v="2"/>
    <n v="3.1"/>
    <x v="1"/>
    <x v="1"/>
    <x v="1"/>
    <x v="1"/>
    <n v="10"/>
    <x v="4"/>
    <x v="0"/>
  </r>
  <r>
    <n v="3769"/>
    <x v="2"/>
    <x v="1"/>
    <x v="1"/>
    <x v="0"/>
    <n v="35"/>
    <x v="34"/>
    <x v="2"/>
    <x v="22"/>
    <x v="0"/>
    <n v="4"/>
    <x v="1"/>
    <x v="1"/>
    <x v="1"/>
    <x v="1"/>
    <n v="34"/>
    <x v="4"/>
    <x v="3"/>
  </r>
  <r>
    <n v="3770"/>
    <x v="47"/>
    <x v="1"/>
    <x v="24"/>
    <x v="3"/>
    <n v="87"/>
    <x v="28"/>
    <x v="0"/>
    <x v="14"/>
    <x v="2"/>
    <n v="3.6"/>
    <x v="1"/>
    <x v="3"/>
    <x v="1"/>
    <x v="1"/>
    <n v="31"/>
    <x v="0"/>
    <x v="2"/>
  </r>
  <r>
    <n v="3771"/>
    <x v="51"/>
    <x v="1"/>
    <x v="13"/>
    <x v="0"/>
    <n v="42"/>
    <x v="6"/>
    <x v="0"/>
    <x v="13"/>
    <x v="2"/>
    <n v="4"/>
    <x v="1"/>
    <x v="5"/>
    <x v="1"/>
    <x v="1"/>
    <n v="34"/>
    <x v="4"/>
    <x v="1"/>
  </r>
  <r>
    <n v="3772"/>
    <x v="3"/>
    <x v="1"/>
    <x v="17"/>
    <x v="0"/>
    <n v="86"/>
    <x v="19"/>
    <x v="2"/>
    <x v="16"/>
    <x v="0"/>
    <n v="2.6"/>
    <x v="1"/>
    <x v="0"/>
    <x v="1"/>
    <x v="1"/>
    <n v="28"/>
    <x v="0"/>
    <x v="4"/>
  </r>
  <r>
    <n v="3773"/>
    <x v="42"/>
    <x v="1"/>
    <x v="13"/>
    <x v="0"/>
    <n v="26"/>
    <x v="13"/>
    <x v="0"/>
    <x v="22"/>
    <x v="3"/>
    <n v="3.1"/>
    <x v="1"/>
    <x v="2"/>
    <x v="1"/>
    <x v="1"/>
    <n v="35"/>
    <x v="1"/>
    <x v="2"/>
  </r>
  <r>
    <n v="3774"/>
    <x v="15"/>
    <x v="1"/>
    <x v="1"/>
    <x v="0"/>
    <n v="60"/>
    <x v="48"/>
    <x v="2"/>
    <x v="10"/>
    <x v="2"/>
    <n v="3.5"/>
    <x v="1"/>
    <x v="5"/>
    <x v="1"/>
    <x v="1"/>
    <n v="41"/>
    <x v="1"/>
    <x v="3"/>
  </r>
  <r>
    <n v="3775"/>
    <x v="9"/>
    <x v="1"/>
    <x v="24"/>
    <x v="3"/>
    <n v="83"/>
    <x v="29"/>
    <x v="1"/>
    <x v="17"/>
    <x v="0"/>
    <n v="3.9"/>
    <x v="1"/>
    <x v="3"/>
    <x v="1"/>
    <x v="1"/>
    <n v="48"/>
    <x v="3"/>
    <x v="0"/>
  </r>
  <r>
    <n v="3776"/>
    <x v="38"/>
    <x v="1"/>
    <x v="22"/>
    <x v="3"/>
    <n v="63"/>
    <x v="45"/>
    <x v="1"/>
    <x v="6"/>
    <x v="1"/>
    <n v="2.7"/>
    <x v="1"/>
    <x v="4"/>
    <x v="1"/>
    <x v="1"/>
    <n v="45"/>
    <x v="1"/>
    <x v="3"/>
  </r>
  <r>
    <n v="3777"/>
    <x v="1"/>
    <x v="1"/>
    <x v="4"/>
    <x v="1"/>
    <n v="25"/>
    <x v="29"/>
    <x v="0"/>
    <x v="8"/>
    <x v="1"/>
    <n v="4.0999999999999996"/>
    <x v="1"/>
    <x v="3"/>
    <x v="1"/>
    <x v="1"/>
    <n v="10"/>
    <x v="2"/>
    <x v="0"/>
  </r>
  <r>
    <n v="3778"/>
    <x v="49"/>
    <x v="1"/>
    <x v="6"/>
    <x v="0"/>
    <n v="65"/>
    <x v="40"/>
    <x v="2"/>
    <x v="1"/>
    <x v="3"/>
    <n v="4.3"/>
    <x v="1"/>
    <x v="0"/>
    <x v="1"/>
    <x v="1"/>
    <n v="9"/>
    <x v="1"/>
    <x v="1"/>
  </r>
  <r>
    <n v="3779"/>
    <x v="15"/>
    <x v="1"/>
    <x v="4"/>
    <x v="1"/>
    <n v="60"/>
    <x v="45"/>
    <x v="2"/>
    <x v="17"/>
    <x v="3"/>
    <n v="2.9"/>
    <x v="1"/>
    <x v="1"/>
    <x v="1"/>
    <x v="1"/>
    <n v="30"/>
    <x v="5"/>
    <x v="2"/>
  </r>
  <r>
    <n v="3780"/>
    <x v="52"/>
    <x v="1"/>
    <x v="2"/>
    <x v="0"/>
    <n v="75"/>
    <x v="18"/>
    <x v="3"/>
    <x v="12"/>
    <x v="1"/>
    <n v="4"/>
    <x v="1"/>
    <x v="0"/>
    <x v="1"/>
    <x v="1"/>
    <n v="45"/>
    <x v="3"/>
    <x v="2"/>
  </r>
  <r>
    <n v="3781"/>
    <x v="22"/>
    <x v="1"/>
    <x v="4"/>
    <x v="1"/>
    <n v="57"/>
    <x v="16"/>
    <x v="0"/>
    <x v="22"/>
    <x v="3"/>
    <n v="4.0999999999999996"/>
    <x v="1"/>
    <x v="1"/>
    <x v="1"/>
    <x v="1"/>
    <n v="41"/>
    <x v="0"/>
    <x v="3"/>
  </r>
  <r>
    <n v="3782"/>
    <x v="16"/>
    <x v="1"/>
    <x v="23"/>
    <x v="1"/>
    <n v="99"/>
    <x v="30"/>
    <x v="2"/>
    <x v="6"/>
    <x v="0"/>
    <n v="3.7"/>
    <x v="1"/>
    <x v="3"/>
    <x v="1"/>
    <x v="1"/>
    <n v="40"/>
    <x v="3"/>
    <x v="0"/>
  </r>
  <r>
    <n v="3783"/>
    <x v="37"/>
    <x v="1"/>
    <x v="14"/>
    <x v="2"/>
    <n v="45"/>
    <x v="15"/>
    <x v="0"/>
    <x v="20"/>
    <x v="1"/>
    <n v="2.8"/>
    <x v="1"/>
    <x v="1"/>
    <x v="1"/>
    <x v="1"/>
    <n v="42"/>
    <x v="3"/>
    <x v="0"/>
  </r>
  <r>
    <n v="3784"/>
    <x v="31"/>
    <x v="1"/>
    <x v="24"/>
    <x v="3"/>
    <n v="66"/>
    <x v="1"/>
    <x v="3"/>
    <x v="20"/>
    <x v="2"/>
    <n v="3.2"/>
    <x v="1"/>
    <x v="1"/>
    <x v="1"/>
    <x v="1"/>
    <n v="17"/>
    <x v="5"/>
    <x v="0"/>
  </r>
  <r>
    <n v="3785"/>
    <x v="22"/>
    <x v="1"/>
    <x v="20"/>
    <x v="0"/>
    <n v="53"/>
    <x v="41"/>
    <x v="2"/>
    <x v="10"/>
    <x v="0"/>
    <n v="4.5"/>
    <x v="1"/>
    <x v="2"/>
    <x v="1"/>
    <x v="1"/>
    <n v="4"/>
    <x v="0"/>
    <x v="2"/>
  </r>
  <r>
    <n v="3786"/>
    <x v="14"/>
    <x v="1"/>
    <x v="2"/>
    <x v="0"/>
    <n v="94"/>
    <x v="13"/>
    <x v="0"/>
    <x v="12"/>
    <x v="0"/>
    <n v="3.8"/>
    <x v="1"/>
    <x v="3"/>
    <x v="1"/>
    <x v="1"/>
    <n v="6"/>
    <x v="1"/>
    <x v="5"/>
  </r>
  <r>
    <n v="3787"/>
    <x v="18"/>
    <x v="1"/>
    <x v="23"/>
    <x v="1"/>
    <n v="47"/>
    <x v="30"/>
    <x v="0"/>
    <x v="22"/>
    <x v="3"/>
    <n v="3.6"/>
    <x v="1"/>
    <x v="4"/>
    <x v="1"/>
    <x v="1"/>
    <n v="22"/>
    <x v="0"/>
    <x v="1"/>
  </r>
  <r>
    <n v="3788"/>
    <x v="43"/>
    <x v="1"/>
    <x v="0"/>
    <x v="0"/>
    <n v="80"/>
    <x v="14"/>
    <x v="2"/>
    <x v="6"/>
    <x v="3"/>
    <n v="3.6"/>
    <x v="1"/>
    <x v="4"/>
    <x v="1"/>
    <x v="1"/>
    <n v="46"/>
    <x v="3"/>
    <x v="6"/>
  </r>
  <r>
    <n v="3789"/>
    <x v="49"/>
    <x v="1"/>
    <x v="19"/>
    <x v="3"/>
    <n v="65"/>
    <x v="23"/>
    <x v="3"/>
    <x v="11"/>
    <x v="1"/>
    <n v="3.2"/>
    <x v="1"/>
    <x v="2"/>
    <x v="1"/>
    <x v="1"/>
    <n v="27"/>
    <x v="5"/>
    <x v="5"/>
  </r>
  <r>
    <n v="3790"/>
    <x v="19"/>
    <x v="1"/>
    <x v="5"/>
    <x v="0"/>
    <n v="75"/>
    <x v="25"/>
    <x v="2"/>
    <x v="23"/>
    <x v="2"/>
    <n v="3.8"/>
    <x v="1"/>
    <x v="0"/>
    <x v="1"/>
    <x v="1"/>
    <n v="18"/>
    <x v="4"/>
    <x v="6"/>
  </r>
  <r>
    <n v="3791"/>
    <x v="7"/>
    <x v="1"/>
    <x v="8"/>
    <x v="3"/>
    <n v="45"/>
    <x v="29"/>
    <x v="3"/>
    <x v="19"/>
    <x v="2"/>
    <n v="4.4000000000000004"/>
    <x v="1"/>
    <x v="3"/>
    <x v="1"/>
    <x v="1"/>
    <n v="31"/>
    <x v="2"/>
    <x v="1"/>
  </r>
  <r>
    <n v="3792"/>
    <x v="37"/>
    <x v="1"/>
    <x v="12"/>
    <x v="3"/>
    <n v="51"/>
    <x v="21"/>
    <x v="2"/>
    <x v="0"/>
    <x v="1"/>
    <n v="3.7"/>
    <x v="1"/>
    <x v="5"/>
    <x v="1"/>
    <x v="1"/>
    <n v="1"/>
    <x v="0"/>
    <x v="1"/>
  </r>
  <r>
    <n v="3793"/>
    <x v="49"/>
    <x v="1"/>
    <x v="18"/>
    <x v="3"/>
    <n v="58"/>
    <x v="2"/>
    <x v="1"/>
    <x v="2"/>
    <x v="2"/>
    <n v="2.6"/>
    <x v="1"/>
    <x v="0"/>
    <x v="1"/>
    <x v="1"/>
    <n v="2"/>
    <x v="3"/>
    <x v="0"/>
  </r>
  <r>
    <n v="3794"/>
    <x v="46"/>
    <x v="1"/>
    <x v="12"/>
    <x v="3"/>
    <n v="20"/>
    <x v="12"/>
    <x v="2"/>
    <x v="6"/>
    <x v="3"/>
    <n v="4"/>
    <x v="1"/>
    <x v="3"/>
    <x v="1"/>
    <x v="1"/>
    <n v="46"/>
    <x v="4"/>
    <x v="2"/>
  </r>
  <r>
    <n v="3795"/>
    <x v="42"/>
    <x v="1"/>
    <x v="18"/>
    <x v="3"/>
    <n v="82"/>
    <x v="45"/>
    <x v="2"/>
    <x v="10"/>
    <x v="2"/>
    <n v="3.6"/>
    <x v="1"/>
    <x v="4"/>
    <x v="1"/>
    <x v="1"/>
    <n v="27"/>
    <x v="0"/>
    <x v="1"/>
  </r>
  <r>
    <n v="3796"/>
    <x v="4"/>
    <x v="1"/>
    <x v="24"/>
    <x v="3"/>
    <n v="92"/>
    <x v="10"/>
    <x v="2"/>
    <x v="4"/>
    <x v="1"/>
    <n v="2.5"/>
    <x v="1"/>
    <x v="0"/>
    <x v="1"/>
    <x v="1"/>
    <n v="3"/>
    <x v="1"/>
    <x v="1"/>
  </r>
  <r>
    <n v="3797"/>
    <x v="37"/>
    <x v="1"/>
    <x v="6"/>
    <x v="0"/>
    <n v="81"/>
    <x v="40"/>
    <x v="2"/>
    <x v="12"/>
    <x v="3"/>
    <n v="3.2"/>
    <x v="1"/>
    <x v="1"/>
    <x v="1"/>
    <x v="1"/>
    <n v="47"/>
    <x v="4"/>
    <x v="3"/>
  </r>
  <r>
    <n v="3798"/>
    <x v="33"/>
    <x v="1"/>
    <x v="12"/>
    <x v="3"/>
    <n v="44"/>
    <x v="18"/>
    <x v="2"/>
    <x v="0"/>
    <x v="2"/>
    <n v="2.5"/>
    <x v="1"/>
    <x v="2"/>
    <x v="1"/>
    <x v="1"/>
    <n v="20"/>
    <x v="1"/>
    <x v="3"/>
  </r>
  <r>
    <n v="3799"/>
    <x v="6"/>
    <x v="1"/>
    <x v="16"/>
    <x v="3"/>
    <n v="72"/>
    <x v="3"/>
    <x v="1"/>
    <x v="18"/>
    <x v="0"/>
    <n v="3.2"/>
    <x v="1"/>
    <x v="2"/>
    <x v="1"/>
    <x v="1"/>
    <n v="23"/>
    <x v="2"/>
    <x v="2"/>
  </r>
  <r>
    <n v="3800"/>
    <x v="52"/>
    <x v="1"/>
    <x v="14"/>
    <x v="2"/>
    <n v="26"/>
    <x v="19"/>
    <x v="0"/>
    <x v="10"/>
    <x v="0"/>
    <n v="2.6"/>
    <x v="1"/>
    <x v="5"/>
    <x v="1"/>
    <x v="1"/>
    <n v="13"/>
    <x v="2"/>
    <x v="5"/>
  </r>
  <r>
    <n v="3801"/>
    <x v="1"/>
    <x v="1"/>
    <x v="1"/>
    <x v="0"/>
    <n v="26"/>
    <x v="34"/>
    <x v="2"/>
    <x v="2"/>
    <x v="3"/>
    <n v="4.8"/>
    <x v="1"/>
    <x v="2"/>
    <x v="1"/>
    <x v="1"/>
    <n v="12"/>
    <x v="0"/>
    <x v="4"/>
  </r>
  <r>
    <n v="3802"/>
    <x v="8"/>
    <x v="1"/>
    <x v="0"/>
    <x v="0"/>
    <n v="84"/>
    <x v="0"/>
    <x v="2"/>
    <x v="15"/>
    <x v="1"/>
    <n v="5"/>
    <x v="1"/>
    <x v="5"/>
    <x v="1"/>
    <x v="1"/>
    <n v="36"/>
    <x v="3"/>
    <x v="0"/>
  </r>
  <r>
    <n v="3803"/>
    <x v="27"/>
    <x v="1"/>
    <x v="18"/>
    <x v="3"/>
    <n v="72"/>
    <x v="26"/>
    <x v="1"/>
    <x v="2"/>
    <x v="1"/>
    <n v="3.2"/>
    <x v="1"/>
    <x v="4"/>
    <x v="1"/>
    <x v="1"/>
    <n v="1"/>
    <x v="4"/>
    <x v="5"/>
  </r>
  <r>
    <n v="3804"/>
    <x v="39"/>
    <x v="1"/>
    <x v="8"/>
    <x v="3"/>
    <n v="55"/>
    <x v="39"/>
    <x v="2"/>
    <x v="10"/>
    <x v="1"/>
    <n v="3.6"/>
    <x v="1"/>
    <x v="3"/>
    <x v="1"/>
    <x v="1"/>
    <n v="14"/>
    <x v="5"/>
    <x v="1"/>
  </r>
  <r>
    <n v="3805"/>
    <x v="43"/>
    <x v="1"/>
    <x v="19"/>
    <x v="3"/>
    <n v="77"/>
    <x v="20"/>
    <x v="2"/>
    <x v="8"/>
    <x v="3"/>
    <n v="2.7"/>
    <x v="1"/>
    <x v="4"/>
    <x v="1"/>
    <x v="1"/>
    <n v="45"/>
    <x v="1"/>
    <x v="2"/>
  </r>
  <r>
    <n v="3806"/>
    <x v="39"/>
    <x v="1"/>
    <x v="18"/>
    <x v="3"/>
    <n v="57"/>
    <x v="32"/>
    <x v="2"/>
    <x v="14"/>
    <x v="3"/>
    <n v="3.1"/>
    <x v="1"/>
    <x v="3"/>
    <x v="1"/>
    <x v="1"/>
    <n v="31"/>
    <x v="2"/>
    <x v="3"/>
  </r>
  <r>
    <n v="3807"/>
    <x v="20"/>
    <x v="1"/>
    <x v="23"/>
    <x v="1"/>
    <n v="71"/>
    <x v="9"/>
    <x v="2"/>
    <x v="11"/>
    <x v="1"/>
    <n v="3"/>
    <x v="1"/>
    <x v="3"/>
    <x v="1"/>
    <x v="1"/>
    <n v="41"/>
    <x v="3"/>
    <x v="1"/>
  </r>
  <r>
    <n v="3808"/>
    <x v="21"/>
    <x v="1"/>
    <x v="0"/>
    <x v="0"/>
    <n v="39"/>
    <x v="49"/>
    <x v="0"/>
    <x v="15"/>
    <x v="1"/>
    <n v="2.9"/>
    <x v="1"/>
    <x v="2"/>
    <x v="1"/>
    <x v="1"/>
    <n v="36"/>
    <x v="3"/>
    <x v="2"/>
  </r>
  <r>
    <n v="3809"/>
    <x v="23"/>
    <x v="1"/>
    <x v="20"/>
    <x v="0"/>
    <n v="28"/>
    <x v="47"/>
    <x v="2"/>
    <x v="6"/>
    <x v="0"/>
    <n v="4.7"/>
    <x v="1"/>
    <x v="0"/>
    <x v="1"/>
    <x v="1"/>
    <n v="6"/>
    <x v="5"/>
    <x v="4"/>
  </r>
  <r>
    <n v="3810"/>
    <x v="9"/>
    <x v="1"/>
    <x v="9"/>
    <x v="1"/>
    <n v="33"/>
    <x v="14"/>
    <x v="1"/>
    <x v="1"/>
    <x v="0"/>
    <n v="3.7"/>
    <x v="1"/>
    <x v="3"/>
    <x v="1"/>
    <x v="1"/>
    <n v="28"/>
    <x v="2"/>
    <x v="2"/>
  </r>
  <r>
    <n v="3811"/>
    <x v="5"/>
    <x v="1"/>
    <x v="11"/>
    <x v="0"/>
    <n v="79"/>
    <x v="48"/>
    <x v="0"/>
    <x v="15"/>
    <x v="3"/>
    <n v="3.9"/>
    <x v="1"/>
    <x v="1"/>
    <x v="1"/>
    <x v="1"/>
    <n v="29"/>
    <x v="0"/>
    <x v="5"/>
  </r>
  <r>
    <n v="3812"/>
    <x v="5"/>
    <x v="1"/>
    <x v="22"/>
    <x v="3"/>
    <n v="30"/>
    <x v="37"/>
    <x v="2"/>
    <x v="1"/>
    <x v="0"/>
    <n v="4"/>
    <x v="1"/>
    <x v="3"/>
    <x v="1"/>
    <x v="1"/>
    <n v="14"/>
    <x v="1"/>
    <x v="5"/>
  </r>
  <r>
    <n v="3813"/>
    <x v="2"/>
    <x v="1"/>
    <x v="11"/>
    <x v="0"/>
    <n v="75"/>
    <x v="49"/>
    <x v="2"/>
    <x v="6"/>
    <x v="1"/>
    <n v="2.8"/>
    <x v="1"/>
    <x v="2"/>
    <x v="1"/>
    <x v="1"/>
    <n v="7"/>
    <x v="4"/>
    <x v="6"/>
  </r>
  <r>
    <n v="3814"/>
    <x v="12"/>
    <x v="1"/>
    <x v="13"/>
    <x v="0"/>
    <n v="89"/>
    <x v="42"/>
    <x v="2"/>
    <x v="20"/>
    <x v="2"/>
    <n v="4.0999999999999996"/>
    <x v="1"/>
    <x v="0"/>
    <x v="1"/>
    <x v="1"/>
    <n v="31"/>
    <x v="0"/>
    <x v="4"/>
  </r>
  <r>
    <n v="3815"/>
    <x v="4"/>
    <x v="1"/>
    <x v="10"/>
    <x v="0"/>
    <n v="95"/>
    <x v="49"/>
    <x v="2"/>
    <x v="20"/>
    <x v="0"/>
    <n v="4.2"/>
    <x v="1"/>
    <x v="1"/>
    <x v="1"/>
    <x v="1"/>
    <n v="26"/>
    <x v="4"/>
    <x v="6"/>
  </r>
  <r>
    <n v="3816"/>
    <x v="45"/>
    <x v="1"/>
    <x v="19"/>
    <x v="3"/>
    <n v="44"/>
    <x v="1"/>
    <x v="2"/>
    <x v="18"/>
    <x v="3"/>
    <n v="4.3"/>
    <x v="1"/>
    <x v="0"/>
    <x v="1"/>
    <x v="1"/>
    <n v="12"/>
    <x v="0"/>
    <x v="0"/>
  </r>
  <r>
    <n v="3817"/>
    <x v="26"/>
    <x v="1"/>
    <x v="7"/>
    <x v="2"/>
    <n v="86"/>
    <x v="33"/>
    <x v="1"/>
    <x v="5"/>
    <x v="2"/>
    <n v="4.3"/>
    <x v="1"/>
    <x v="5"/>
    <x v="1"/>
    <x v="1"/>
    <n v="45"/>
    <x v="2"/>
    <x v="0"/>
  </r>
  <r>
    <n v="3818"/>
    <x v="17"/>
    <x v="1"/>
    <x v="18"/>
    <x v="3"/>
    <n v="91"/>
    <x v="9"/>
    <x v="2"/>
    <x v="23"/>
    <x v="3"/>
    <n v="2.6"/>
    <x v="1"/>
    <x v="0"/>
    <x v="1"/>
    <x v="1"/>
    <n v="40"/>
    <x v="3"/>
    <x v="2"/>
  </r>
  <r>
    <n v="3819"/>
    <x v="27"/>
    <x v="1"/>
    <x v="4"/>
    <x v="1"/>
    <n v="41"/>
    <x v="4"/>
    <x v="3"/>
    <x v="21"/>
    <x v="0"/>
    <n v="3.8"/>
    <x v="1"/>
    <x v="1"/>
    <x v="1"/>
    <x v="1"/>
    <n v="42"/>
    <x v="1"/>
    <x v="5"/>
  </r>
  <r>
    <n v="3820"/>
    <x v="24"/>
    <x v="1"/>
    <x v="13"/>
    <x v="0"/>
    <n v="99"/>
    <x v="10"/>
    <x v="1"/>
    <x v="9"/>
    <x v="1"/>
    <n v="2.9"/>
    <x v="1"/>
    <x v="0"/>
    <x v="1"/>
    <x v="1"/>
    <n v="45"/>
    <x v="1"/>
    <x v="3"/>
  </r>
  <r>
    <n v="3821"/>
    <x v="50"/>
    <x v="1"/>
    <x v="22"/>
    <x v="3"/>
    <n v="65"/>
    <x v="13"/>
    <x v="2"/>
    <x v="7"/>
    <x v="0"/>
    <n v="5"/>
    <x v="1"/>
    <x v="3"/>
    <x v="1"/>
    <x v="1"/>
    <n v="34"/>
    <x v="5"/>
    <x v="3"/>
  </r>
  <r>
    <n v="3822"/>
    <x v="30"/>
    <x v="1"/>
    <x v="4"/>
    <x v="1"/>
    <n v="48"/>
    <x v="4"/>
    <x v="2"/>
    <x v="9"/>
    <x v="2"/>
    <n v="4.5999999999999996"/>
    <x v="1"/>
    <x v="1"/>
    <x v="1"/>
    <x v="1"/>
    <n v="34"/>
    <x v="2"/>
    <x v="6"/>
  </r>
  <r>
    <n v="3823"/>
    <x v="27"/>
    <x v="1"/>
    <x v="19"/>
    <x v="3"/>
    <n v="41"/>
    <x v="23"/>
    <x v="1"/>
    <x v="9"/>
    <x v="1"/>
    <n v="3.2"/>
    <x v="1"/>
    <x v="1"/>
    <x v="1"/>
    <x v="1"/>
    <n v="17"/>
    <x v="3"/>
    <x v="6"/>
  </r>
  <r>
    <n v="3824"/>
    <x v="2"/>
    <x v="1"/>
    <x v="5"/>
    <x v="0"/>
    <n v="42"/>
    <x v="18"/>
    <x v="2"/>
    <x v="9"/>
    <x v="2"/>
    <n v="3"/>
    <x v="1"/>
    <x v="3"/>
    <x v="1"/>
    <x v="1"/>
    <n v="27"/>
    <x v="4"/>
    <x v="1"/>
  </r>
  <r>
    <n v="3825"/>
    <x v="22"/>
    <x v="1"/>
    <x v="6"/>
    <x v="0"/>
    <n v="26"/>
    <x v="42"/>
    <x v="2"/>
    <x v="8"/>
    <x v="2"/>
    <n v="4"/>
    <x v="1"/>
    <x v="1"/>
    <x v="1"/>
    <x v="1"/>
    <n v="31"/>
    <x v="2"/>
    <x v="3"/>
  </r>
  <r>
    <n v="3826"/>
    <x v="34"/>
    <x v="1"/>
    <x v="6"/>
    <x v="0"/>
    <n v="35"/>
    <x v="11"/>
    <x v="0"/>
    <x v="14"/>
    <x v="3"/>
    <n v="4.0999999999999996"/>
    <x v="1"/>
    <x v="0"/>
    <x v="1"/>
    <x v="1"/>
    <n v="47"/>
    <x v="5"/>
    <x v="0"/>
  </r>
  <r>
    <n v="3827"/>
    <x v="2"/>
    <x v="1"/>
    <x v="14"/>
    <x v="2"/>
    <n v="31"/>
    <x v="6"/>
    <x v="2"/>
    <x v="0"/>
    <x v="2"/>
    <n v="4"/>
    <x v="1"/>
    <x v="0"/>
    <x v="1"/>
    <x v="1"/>
    <n v="25"/>
    <x v="4"/>
    <x v="2"/>
  </r>
  <r>
    <n v="3828"/>
    <x v="46"/>
    <x v="1"/>
    <x v="16"/>
    <x v="3"/>
    <n v="73"/>
    <x v="6"/>
    <x v="2"/>
    <x v="16"/>
    <x v="2"/>
    <n v="4.0999999999999996"/>
    <x v="1"/>
    <x v="3"/>
    <x v="1"/>
    <x v="1"/>
    <n v="47"/>
    <x v="1"/>
    <x v="0"/>
  </r>
  <r>
    <n v="3829"/>
    <x v="32"/>
    <x v="1"/>
    <x v="0"/>
    <x v="0"/>
    <n v="82"/>
    <x v="16"/>
    <x v="2"/>
    <x v="4"/>
    <x v="1"/>
    <n v="3.4"/>
    <x v="1"/>
    <x v="1"/>
    <x v="1"/>
    <x v="1"/>
    <n v="8"/>
    <x v="1"/>
    <x v="1"/>
  </r>
  <r>
    <n v="3830"/>
    <x v="28"/>
    <x v="1"/>
    <x v="13"/>
    <x v="0"/>
    <n v="32"/>
    <x v="47"/>
    <x v="2"/>
    <x v="21"/>
    <x v="1"/>
    <n v="2.9"/>
    <x v="1"/>
    <x v="1"/>
    <x v="1"/>
    <x v="1"/>
    <n v="32"/>
    <x v="5"/>
    <x v="0"/>
  </r>
  <r>
    <n v="3831"/>
    <x v="40"/>
    <x v="1"/>
    <x v="19"/>
    <x v="3"/>
    <n v="27"/>
    <x v="38"/>
    <x v="2"/>
    <x v="21"/>
    <x v="2"/>
    <n v="3"/>
    <x v="1"/>
    <x v="4"/>
    <x v="1"/>
    <x v="1"/>
    <n v="33"/>
    <x v="4"/>
    <x v="6"/>
  </r>
  <r>
    <n v="3832"/>
    <x v="24"/>
    <x v="1"/>
    <x v="21"/>
    <x v="3"/>
    <n v="86"/>
    <x v="22"/>
    <x v="0"/>
    <x v="5"/>
    <x v="1"/>
    <n v="4"/>
    <x v="1"/>
    <x v="2"/>
    <x v="1"/>
    <x v="1"/>
    <n v="16"/>
    <x v="5"/>
    <x v="6"/>
  </r>
  <r>
    <n v="3833"/>
    <x v="14"/>
    <x v="1"/>
    <x v="23"/>
    <x v="1"/>
    <n v="38"/>
    <x v="23"/>
    <x v="3"/>
    <x v="7"/>
    <x v="0"/>
    <n v="4.8"/>
    <x v="1"/>
    <x v="4"/>
    <x v="1"/>
    <x v="1"/>
    <n v="27"/>
    <x v="1"/>
    <x v="1"/>
  </r>
  <r>
    <n v="3834"/>
    <x v="42"/>
    <x v="1"/>
    <x v="14"/>
    <x v="2"/>
    <n v="93"/>
    <x v="28"/>
    <x v="0"/>
    <x v="0"/>
    <x v="2"/>
    <n v="4.5999999999999996"/>
    <x v="1"/>
    <x v="1"/>
    <x v="1"/>
    <x v="1"/>
    <n v="17"/>
    <x v="3"/>
    <x v="6"/>
  </r>
  <r>
    <n v="3835"/>
    <x v="49"/>
    <x v="1"/>
    <x v="15"/>
    <x v="0"/>
    <n v="59"/>
    <x v="30"/>
    <x v="2"/>
    <x v="23"/>
    <x v="0"/>
    <n v="4.0999999999999996"/>
    <x v="1"/>
    <x v="4"/>
    <x v="1"/>
    <x v="1"/>
    <n v="17"/>
    <x v="1"/>
    <x v="3"/>
  </r>
  <r>
    <n v="3836"/>
    <x v="44"/>
    <x v="1"/>
    <x v="3"/>
    <x v="1"/>
    <n v="58"/>
    <x v="38"/>
    <x v="0"/>
    <x v="5"/>
    <x v="0"/>
    <n v="2.6"/>
    <x v="1"/>
    <x v="0"/>
    <x v="1"/>
    <x v="1"/>
    <n v="28"/>
    <x v="3"/>
    <x v="4"/>
  </r>
  <r>
    <n v="3837"/>
    <x v="46"/>
    <x v="1"/>
    <x v="11"/>
    <x v="0"/>
    <n v="84"/>
    <x v="29"/>
    <x v="2"/>
    <x v="10"/>
    <x v="1"/>
    <n v="2.5"/>
    <x v="1"/>
    <x v="1"/>
    <x v="1"/>
    <x v="1"/>
    <n v="38"/>
    <x v="3"/>
    <x v="0"/>
  </r>
  <r>
    <n v="3838"/>
    <x v="4"/>
    <x v="1"/>
    <x v="15"/>
    <x v="0"/>
    <n v="100"/>
    <x v="35"/>
    <x v="2"/>
    <x v="14"/>
    <x v="1"/>
    <n v="4.8"/>
    <x v="1"/>
    <x v="1"/>
    <x v="1"/>
    <x v="1"/>
    <n v="33"/>
    <x v="4"/>
    <x v="0"/>
  </r>
  <r>
    <n v="3839"/>
    <x v="36"/>
    <x v="1"/>
    <x v="10"/>
    <x v="0"/>
    <n v="25"/>
    <x v="3"/>
    <x v="0"/>
    <x v="14"/>
    <x v="2"/>
    <n v="4.2"/>
    <x v="1"/>
    <x v="0"/>
    <x v="1"/>
    <x v="1"/>
    <n v="24"/>
    <x v="0"/>
    <x v="6"/>
  </r>
  <r>
    <n v="3840"/>
    <x v="17"/>
    <x v="1"/>
    <x v="3"/>
    <x v="1"/>
    <n v="29"/>
    <x v="39"/>
    <x v="2"/>
    <x v="15"/>
    <x v="1"/>
    <n v="3.9"/>
    <x v="1"/>
    <x v="1"/>
    <x v="1"/>
    <x v="1"/>
    <n v="14"/>
    <x v="0"/>
    <x v="3"/>
  </r>
  <r>
    <n v="3841"/>
    <x v="11"/>
    <x v="1"/>
    <x v="2"/>
    <x v="0"/>
    <n v="42"/>
    <x v="37"/>
    <x v="2"/>
    <x v="2"/>
    <x v="1"/>
    <n v="3.7"/>
    <x v="1"/>
    <x v="0"/>
    <x v="1"/>
    <x v="1"/>
    <n v="5"/>
    <x v="0"/>
    <x v="0"/>
  </r>
  <r>
    <n v="3842"/>
    <x v="33"/>
    <x v="1"/>
    <x v="2"/>
    <x v="0"/>
    <n v="57"/>
    <x v="16"/>
    <x v="0"/>
    <x v="6"/>
    <x v="3"/>
    <n v="4.2"/>
    <x v="1"/>
    <x v="4"/>
    <x v="1"/>
    <x v="1"/>
    <n v="8"/>
    <x v="4"/>
    <x v="5"/>
  </r>
  <r>
    <n v="3843"/>
    <x v="25"/>
    <x v="1"/>
    <x v="14"/>
    <x v="2"/>
    <n v="84"/>
    <x v="24"/>
    <x v="0"/>
    <x v="12"/>
    <x v="0"/>
    <n v="4.2"/>
    <x v="1"/>
    <x v="2"/>
    <x v="1"/>
    <x v="1"/>
    <n v="42"/>
    <x v="5"/>
    <x v="5"/>
  </r>
  <r>
    <n v="3844"/>
    <x v="14"/>
    <x v="1"/>
    <x v="19"/>
    <x v="3"/>
    <n v="71"/>
    <x v="42"/>
    <x v="0"/>
    <x v="5"/>
    <x v="0"/>
    <n v="4"/>
    <x v="1"/>
    <x v="1"/>
    <x v="1"/>
    <x v="1"/>
    <n v="48"/>
    <x v="0"/>
    <x v="6"/>
  </r>
  <r>
    <n v="3845"/>
    <x v="11"/>
    <x v="1"/>
    <x v="6"/>
    <x v="0"/>
    <n v="87"/>
    <x v="6"/>
    <x v="1"/>
    <x v="17"/>
    <x v="3"/>
    <n v="5"/>
    <x v="1"/>
    <x v="2"/>
    <x v="1"/>
    <x v="1"/>
    <n v="40"/>
    <x v="0"/>
    <x v="3"/>
  </r>
  <r>
    <n v="3846"/>
    <x v="44"/>
    <x v="1"/>
    <x v="1"/>
    <x v="0"/>
    <n v="52"/>
    <x v="18"/>
    <x v="2"/>
    <x v="14"/>
    <x v="0"/>
    <n v="4.9000000000000004"/>
    <x v="1"/>
    <x v="3"/>
    <x v="1"/>
    <x v="1"/>
    <n v="46"/>
    <x v="0"/>
    <x v="2"/>
  </r>
  <r>
    <n v="3847"/>
    <x v="9"/>
    <x v="1"/>
    <x v="0"/>
    <x v="0"/>
    <n v="58"/>
    <x v="38"/>
    <x v="0"/>
    <x v="20"/>
    <x v="2"/>
    <n v="4"/>
    <x v="1"/>
    <x v="0"/>
    <x v="1"/>
    <x v="1"/>
    <n v="40"/>
    <x v="3"/>
    <x v="6"/>
  </r>
  <r>
    <n v="3848"/>
    <x v="52"/>
    <x v="1"/>
    <x v="1"/>
    <x v="0"/>
    <n v="34"/>
    <x v="12"/>
    <x v="1"/>
    <x v="24"/>
    <x v="3"/>
    <n v="3.2"/>
    <x v="1"/>
    <x v="4"/>
    <x v="1"/>
    <x v="1"/>
    <n v="31"/>
    <x v="3"/>
    <x v="0"/>
  </r>
  <r>
    <n v="3849"/>
    <x v="40"/>
    <x v="1"/>
    <x v="16"/>
    <x v="3"/>
    <n v="60"/>
    <x v="13"/>
    <x v="2"/>
    <x v="23"/>
    <x v="0"/>
    <n v="3"/>
    <x v="1"/>
    <x v="2"/>
    <x v="1"/>
    <x v="1"/>
    <n v="39"/>
    <x v="1"/>
    <x v="6"/>
  </r>
  <r>
    <n v="3850"/>
    <x v="5"/>
    <x v="1"/>
    <x v="15"/>
    <x v="0"/>
    <n v="68"/>
    <x v="20"/>
    <x v="1"/>
    <x v="17"/>
    <x v="0"/>
    <n v="2.6"/>
    <x v="1"/>
    <x v="0"/>
    <x v="1"/>
    <x v="1"/>
    <n v="36"/>
    <x v="3"/>
    <x v="0"/>
  </r>
  <r>
    <n v="3851"/>
    <x v="7"/>
    <x v="1"/>
    <x v="16"/>
    <x v="3"/>
    <n v="74"/>
    <x v="16"/>
    <x v="0"/>
    <x v="21"/>
    <x v="2"/>
    <n v="4.4000000000000004"/>
    <x v="1"/>
    <x v="4"/>
    <x v="1"/>
    <x v="1"/>
    <n v="25"/>
    <x v="5"/>
    <x v="6"/>
  </r>
  <r>
    <n v="3852"/>
    <x v="2"/>
    <x v="1"/>
    <x v="18"/>
    <x v="3"/>
    <n v="83"/>
    <x v="6"/>
    <x v="2"/>
    <x v="6"/>
    <x v="2"/>
    <n v="3.9"/>
    <x v="1"/>
    <x v="1"/>
    <x v="1"/>
    <x v="1"/>
    <n v="24"/>
    <x v="5"/>
    <x v="2"/>
  </r>
  <r>
    <n v="3853"/>
    <x v="13"/>
    <x v="1"/>
    <x v="19"/>
    <x v="3"/>
    <n v="79"/>
    <x v="16"/>
    <x v="2"/>
    <x v="15"/>
    <x v="3"/>
    <n v="4"/>
    <x v="1"/>
    <x v="4"/>
    <x v="1"/>
    <x v="1"/>
    <n v="19"/>
    <x v="3"/>
    <x v="1"/>
  </r>
  <r>
    <n v="3854"/>
    <x v="12"/>
    <x v="1"/>
    <x v="12"/>
    <x v="3"/>
    <n v="76"/>
    <x v="30"/>
    <x v="2"/>
    <x v="12"/>
    <x v="3"/>
    <n v="4"/>
    <x v="1"/>
    <x v="5"/>
    <x v="1"/>
    <x v="1"/>
    <n v="49"/>
    <x v="5"/>
    <x v="4"/>
  </r>
  <r>
    <n v="3855"/>
    <x v="9"/>
    <x v="1"/>
    <x v="17"/>
    <x v="0"/>
    <n v="20"/>
    <x v="20"/>
    <x v="2"/>
    <x v="13"/>
    <x v="1"/>
    <n v="4.2"/>
    <x v="1"/>
    <x v="1"/>
    <x v="1"/>
    <x v="1"/>
    <n v="4"/>
    <x v="0"/>
    <x v="2"/>
  </r>
  <r>
    <n v="3856"/>
    <x v="37"/>
    <x v="1"/>
    <x v="5"/>
    <x v="0"/>
    <n v="61"/>
    <x v="26"/>
    <x v="3"/>
    <x v="12"/>
    <x v="2"/>
    <n v="4.4000000000000004"/>
    <x v="1"/>
    <x v="2"/>
    <x v="1"/>
    <x v="1"/>
    <n v="36"/>
    <x v="1"/>
    <x v="3"/>
  </r>
  <r>
    <n v="3857"/>
    <x v="31"/>
    <x v="1"/>
    <x v="3"/>
    <x v="1"/>
    <n v="78"/>
    <x v="41"/>
    <x v="1"/>
    <x v="18"/>
    <x v="2"/>
    <n v="2.5"/>
    <x v="1"/>
    <x v="1"/>
    <x v="1"/>
    <x v="1"/>
    <n v="8"/>
    <x v="5"/>
    <x v="3"/>
  </r>
  <r>
    <n v="3858"/>
    <x v="32"/>
    <x v="1"/>
    <x v="19"/>
    <x v="3"/>
    <n v="21"/>
    <x v="21"/>
    <x v="1"/>
    <x v="22"/>
    <x v="2"/>
    <n v="3.1"/>
    <x v="1"/>
    <x v="5"/>
    <x v="1"/>
    <x v="1"/>
    <n v="29"/>
    <x v="2"/>
    <x v="6"/>
  </r>
  <r>
    <n v="3859"/>
    <x v="11"/>
    <x v="1"/>
    <x v="17"/>
    <x v="0"/>
    <n v="77"/>
    <x v="9"/>
    <x v="2"/>
    <x v="8"/>
    <x v="0"/>
    <n v="3.5"/>
    <x v="1"/>
    <x v="5"/>
    <x v="1"/>
    <x v="1"/>
    <n v="26"/>
    <x v="2"/>
    <x v="3"/>
  </r>
  <r>
    <n v="3860"/>
    <x v="13"/>
    <x v="1"/>
    <x v="6"/>
    <x v="0"/>
    <n v="88"/>
    <x v="16"/>
    <x v="1"/>
    <x v="24"/>
    <x v="3"/>
    <n v="3"/>
    <x v="1"/>
    <x v="4"/>
    <x v="1"/>
    <x v="1"/>
    <n v="47"/>
    <x v="4"/>
    <x v="4"/>
  </r>
  <r>
    <n v="3861"/>
    <x v="9"/>
    <x v="1"/>
    <x v="12"/>
    <x v="3"/>
    <n v="64"/>
    <x v="38"/>
    <x v="2"/>
    <x v="2"/>
    <x v="2"/>
    <n v="4.4000000000000004"/>
    <x v="1"/>
    <x v="2"/>
    <x v="1"/>
    <x v="1"/>
    <n v="44"/>
    <x v="1"/>
    <x v="2"/>
  </r>
  <r>
    <n v="3862"/>
    <x v="14"/>
    <x v="1"/>
    <x v="14"/>
    <x v="2"/>
    <n v="57"/>
    <x v="5"/>
    <x v="2"/>
    <x v="22"/>
    <x v="1"/>
    <n v="4.9000000000000004"/>
    <x v="1"/>
    <x v="3"/>
    <x v="1"/>
    <x v="1"/>
    <n v="49"/>
    <x v="2"/>
    <x v="5"/>
  </r>
  <r>
    <n v="3863"/>
    <x v="19"/>
    <x v="1"/>
    <x v="5"/>
    <x v="0"/>
    <n v="49"/>
    <x v="37"/>
    <x v="0"/>
    <x v="2"/>
    <x v="0"/>
    <n v="2.8"/>
    <x v="1"/>
    <x v="2"/>
    <x v="1"/>
    <x v="1"/>
    <n v="9"/>
    <x v="0"/>
    <x v="5"/>
  </r>
  <r>
    <n v="3864"/>
    <x v="37"/>
    <x v="1"/>
    <x v="18"/>
    <x v="3"/>
    <n v="35"/>
    <x v="13"/>
    <x v="2"/>
    <x v="20"/>
    <x v="2"/>
    <n v="3.3"/>
    <x v="1"/>
    <x v="1"/>
    <x v="1"/>
    <x v="1"/>
    <n v="28"/>
    <x v="1"/>
    <x v="0"/>
  </r>
  <r>
    <n v="3865"/>
    <x v="0"/>
    <x v="1"/>
    <x v="17"/>
    <x v="0"/>
    <n v="99"/>
    <x v="5"/>
    <x v="1"/>
    <x v="24"/>
    <x v="0"/>
    <n v="4.9000000000000004"/>
    <x v="1"/>
    <x v="0"/>
    <x v="1"/>
    <x v="1"/>
    <n v="1"/>
    <x v="5"/>
    <x v="0"/>
  </r>
  <r>
    <n v="3866"/>
    <x v="15"/>
    <x v="1"/>
    <x v="6"/>
    <x v="0"/>
    <n v="42"/>
    <x v="43"/>
    <x v="2"/>
    <x v="8"/>
    <x v="1"/>
    <n v="4.2"/>
    <x v="1"/>
    <x v="5"/>
    <x v="1"/>
    <x v="1"/>
    <n v="28"/>
    <x v="1"/>
    <x v="6"/>
  </r>
  <r>
    <n v="3867"/>
    <x v="44"/>
    <x v="1"/>
    <x v="19"/>
    <x v="3"/>
    <n v="32"/>
    <x v="29"/>
    <x v="2"/>
    <x v="19"/>
    <x v="0"/>
    <n v="3.3"/>
    <x v="1"/>
    <x v="4"/>
    <x v="1"/>
    <x v="1"/>
    <n v="33"/>
    <x v="2"/>
    <x v="0"/>
  </r>
  <r>
    <n v="3868"/>
    <x v="5"/>
    <x v="1"/>
    <x v="14"/>
    <x v="2"/>
    <n v="21"/>
    <x v="33"/>
    <x v="0"/>
    <x v="12"/>
    <x v="2"/>
    <n v="2.7"/>
    <x v="1"/>
    <x v="3"/>
    <x v="1"/>
    <x v="1"/>
    <n v="28"/>
    <x v="2"/>
    <x v="5"/>
  </r>
  <r>
    <n v="3869"/>
    <x v="20"/>
    <x v="1"/>
    <x v="10"/>
    <x v="0"/>
    <n v="29"/>
    <x v="33"/>
    <x v="3"/>
    <x v="23"/>
    <x v="0"/>
    <n v="3.3"/>
    <x v="1"/>
    <x v="4"/>
    <x v="1"/>
    <x v="1"/>
    <n v="9"/>
    <x v="1"/>
    <x v="2"/>
  </r>
  <r>
    <n v="3870"/>
    <x v="8"/>
    <x v="1"/>
    <x v="7"/>
    <x v="2"/>
    <n v="64"/>
    <x v="28"/>
    <x v="0"/>
    <x v="17"/>
    <x v="1"/>
    <n v="3.8"/>
    <x v="1"/>
    <x v="1"/>
    <x v="1"/>
    <x v="1"/>
    <n v="28"/>
    <x v="4"/>
    <x v="2"/>
  </r>
  <r>
    <n v="3871"/>
    <x v="12"/>
    <x v="1"/>
    <x v="3"/>
    <x v="1"/>
    <n v="46"/>
    <x v="31"/>
    <x v="0"/>
    <x v="12"/>
    <x v="3"/>
    <n v="3.2"/>
    <x v="1"/>
    <x v="2"/>
    <x v="1"/>
    <x v="1"/>
    <n v="19"/>
    <x v="1"/>
    <x v="6"/>
  </r>
  <r>
    <n v="3872"/>
    <x v="0"/>
    <x v="1"/>
    <x v="17"/>
    <x v="0"/>
    <n v="97"/>
    <x v="46"/>
    <x v="2"/>
    <x v="13"/>
    <x v="3"/>
    <n v="4.0999999999999996"/>
    <x v="1"/>
    <x v="4"/>
    <x v="1"/>
    <x v="1"/>
    <n v="20"/>
    <x v="4"/>
    <x v="6"/>
  </r>
  <r>
    <n v="3873"/>
    <x v="38"/>
    <x v="1"/>
    <x v="14"/>
    <x v="2"/>
    <n v="94"/>
    <x v="13"/>
    <x v="2"/>
    <x v="14"/>
    <x v="1"/>
    <n v="4.3"/>
    <x v="1"/>
    <x v="3"/>
    <x v="1"/>
    <x v="1"/>
    <n v="3"/>
    <x v="1"/>
    <x v="5"/>
  </r>
  <r>
    <n v="3874"/>
    <x v="32"/>
    <x v="1"/>
    <x v="3"/>
    <x v="1"/>
    <n v="43"/>
    <x v="7"/>
    <x v="0"/>
    <x v="5"/>
    <x v="2"/>
    <n v="4"/>
    <x v="1"/>
    <x v="3"/>
    <x v="1"/>
    <x v="1"/>
    <n v="22"/>
    <x v="2"/>
    <x v="1"/>
  </r>
  <r>
    <n v="3875"/>
    <x v="27"/>
    <x v="1"/>
    <x v="1"/>
    <x v="0"/>
    <n v="54"/>
    <x v="22"/>
    <x v="3"/>
    <x v="19"/>
    <x v="2"/>
    <n v="3.9"/>
    <x v="1"/>
    <x v="4"/>
    <x v="1"/>
    <x v="1"/>
    <n v="33"/>
    <x v="2"/>
    <x v="4"/>
  </r>
  <r>
    <n v="3876"/>
    <x v="6"/>
    <x v="1"/>
    <x v="19"/>
    <x v="3"/>
    <n v="51"/>
    <x v="13"/>
    <x v="2"/>
    <x v="6"/>
    <x v="0"/>
    <n v="3.3"/>
    <x v="1"/>
    <x v="4"/>
    <x v="1"/>
    <x v="1"/>
    <n v="21"/>
    <x v="2"/>
    <x v="2"/>
  </r>
  <r>
    <n v="3877"/>
    <x v="52"/>
    <x v="1"/>
    <x v="9"/>
    <x v="1"/>
    <n v="85"/>
    <x v="48"/>
    <x v="1"/>
    <x v="17"/>
    <x v="3"/>
    <n v="2.6"/>
    <x v="1"/>
    <x v="4"/>
    <x v="1"/>
    <x v="1"/>
    <n v="7"/>
    <x v="1"/>
    <x v="2"/>
  </r>
  <r>
    <n v="3878"/>
    <x v="48"/>
    <x v="1"/>
    <x v="15"/>
    <x v="0"/>
    <n v="96"/>
    <x v="22"/>
    <x v="2"/>
    <x v="8"/>
    <x v="1"/>
    <n v="4.2"/>
    <x v="1"/>
    <x v="2"/>
    <x v="1"/>
    <x v="1"/>
    <n v="46"/>
    <x v="5"/>
    <x v="5"/>
  </r>
  <r>
    <n v="3879"/>
    <x v="52"/>
    <x v="1"/>
    <x v="19"/>
    <x v="3"/>
    <n v="42"/>
    <x v="36"/>
    <x v="2"/>
    <x v="6"/>
    <x v="2"/>
    <n v="3.4"/>
    <x v="1"/>
    <x v="4"/>
    <x v="1"/>
    <x v="1"/>
    <n v="24"/>
    <x v="2"/>
    <x v="2"/>
  </r>
  <r>
    <n v="3880"/>
    <x v="8"/>
    <x v="1"/>
    <x v="11"/>
    <x v="0"/>
    <n v="63"/>
    <x v="20"/>
    <x v="0"/>
    <x v="1"/>
    <x v="0"/>
    <n v="4.0999999999999996"/>
    <x v="1"/>
    <x v="1"/>
    <x v="1"/>
    <x v="1"/>
    <n v="6"/>
    <x v="5"/>
    <x v="3"/>
  </r>
  <r>
    <n v="3881"/>
    <x v="32"/>
    <x v="1"/>
    <x v="5"/>
    <x v="0"/>
    <n v="20"/>
    <x v="2"/>
    <x v="2"/>
    <x v="16"/>
    <x v="0"/>
    <n v="3.9"/>
    <x v="1"/>
    <x v="1"/>
    <x v="1"/>
    <x v="1"/>
    <n v="40"/>
    <x v="3"/>
    <x v="5"/>
  </r>
  <r>
    <n v="3882"/>
    <x v="19"/>
    <x v="1"/>
    <x v="18"/>
    <x v="3"/>
    <n v="25"/>
    <x v="42"/>
    <x v="0"/>
    <x v="5"/>
    <x v="1"/>
    <n v="2.8"/>
    <x v="1"/>
    <x v="4"/>
    <x v="1"/>
    <x v="1"/>
    <n v="17"/>
    <x v="5"/>
    <x v="1"/>
  </r>
  <r>
    <n v="3883"/>
    <x v="25"/>
    <x v="1"/>
    <x v="13"/>
    <x v="0"/>
    <n v="95"/>
    <x v="25"/>
    <x v="0"/>
    <x v="24"/>
    <x v="3"/>
    <n v="2.6"/>
    <x v="1"/>
    <x v="1"/>
    <x v="1"/>
    <x v="1"/>
    <n v="24"/>
    <x v="1"/>
    <x v="0"/>
  </r>
  <r>
    <n v="3884"/>
    <x v="50"/>
    <x v="1"/>
    <x v="19"/>
    <x v="3"/>
    <n v="38"/>
    <x v="25"/>
    <x v="3"/>
    <x v="7"/>
    <x v="3"/>
    <n v="4"/>
    <x v="1"/>
    <x v="2"/>
    <x v="1"/>
    <x v="1"/>
    <n v="22"/>
    <x v="1"/>
    <x v="0"/>
  </r>
  <r>
    <n v="3885"/>
    <x v="36"/>
    <x v="1"/>
    <x v="3"/>
    <x v="1"/>
    <n v="29"/>
    <x v="33"/>
    <x v="2"/>
    <x v="18"/>
    <x v="3"/>
    <n v="4.9000000000000004"/>
    <x v="1"/>
    <x v="0"/>
    <x v="1"/>
    <x v="1"/>
    <n v="3"/>
    <x v="3"/>
    <x v="1"/>
  </r>
  <r>
    <n v="3886"/>
    <x v="34"/>
    <x v="1"/>
    <x v="20"/>
    <x v="0"/>
    <n v="64"/>
    <x v="35"/>
    <x v="0"/>
    <x v="7"/>
    <x v="0"/>
    <n v="3.2"/>
    <x v="1"/>
    <x v="1"/>
    <x v="1"/>
    <x v="1"/>
    <n v="39"/>
    <x v="1"/>
    <x v="3"/>
  </r>
  <r>
    <n v="3887"/>
    <x v="43"/>
    <x v="1"/>
    <x v="16"/>
    <x v="3"/>
    <n v="92"/>
    <x v="44"/>
    <x v="1"/>
    <x v="18"/>
    <x v="2"/>
    <n v="3.9"/>
    <x v="1"/>
    <x v="0"/>
    <x v="1"/>
    <x v="1"/>
    <n v="40"/>
    <x v="5"/>
    <x v="3"/>
  </r>
  <r>
    <n v="3888"/>
    <x v="37"/>
    <x v="1"/>
    <x v="5"/>
    <x v="0"/>
    <n v="34"/>
    <x v="23"/>
    <x v="2"/>
    <x v="4"/>
    <x v="1"/>
    <n v="2.7"/>
    <x v="1"/>
    <x v="0"/>
    <x v="1"/>
    <x v="1"/>
    <n v="1"/>
    <x v="2"/>
    <x v="3"/>
  </r>
  <r>
    <n v="3889"/>
    <x v="4"/>
    <x v="1"/>
    <x v="4"/>
    <x v="1"/>
    <n v="69"/>
    <x v="41"/>
    <x v="2"/>
    <x v="10"/>
    <x v="1"/>
    <n v="3.4"/>
    <x v="1"/>
    <x v="3"/>
    <x v="1"/>
    <x v="1"/>
    <n v="14"/>
    <x v="0"/>
    <x v="4"/>
  </r>
  <r>
    <n v="3890"/>
    <x v="9"/>
    <x v="1"/>
    <x v="10"/>
    <x v="0"/>
    <n v="65"/>
    <x v="29"/>
    <x v="1"/>
    <x v="22"/>
    <x v="1"/>
    <n v="3.5"/>
    <x v="1"/>
    <x v="0"/>
    <x v="1"/>
    <x v="1"/>
    <n v="49"/>
    <x v="4"/>
    <x v="2"/>
  </r>
  <r>
    <n v="3891"/>
    <x v="25"/>
    <x v="1"/>
    <x v="5"/>
    <x v="0"/>
    <n v="81"/>
    <x v="43"/>
    <x v="3"/>
    <x v="14"/>
    <x v="0"/>
    <n v="2.6"/>
    <x v="1"/>
    <x v="3"/>
    <x v="1"/>
    <x v="1"/>
    <n v="33"/>
    <x v="5"/>
    <x v="2"/>
  </r>
  <r>
    <n v="3892"/>
    <x v="24"/>
    <x v="1"/>
    <x v="10"/>
    <x v="0"/>
    <n v="30"/>
    <x v="24"/>
    <x v="0"/>
    <x v="15"/>
    <x v="0"/>
    <n v="4.7"/>
    <x v="1"/>
    <x v="1"/>
    <x v="1"/>
    <x v="1"/>
    <n v="6"/>
    <x v="4"/>
    <x v="3"/>
  </r>
  <r>
    <n v="3893"/>
    <x v="25"/>
    <x v="1"/>
    <x v="16"/>
    <x v="3"/>
    <n v="86"/>
    <x v="49"/>
    <x v="0"/>
    <x v="21"/>
    <x v="2"/>
    <n v="3.5"/>
    <x v="1"/>
    <x v="3"/>
    <x v="1"/>
    <x v="1"/>
    <n v="5"/>
    <x v="3"/>
    <x v="0"/>
  </r>
  <r>
    <n v="3894"/>
    <x v="3"/>
    <x v="1"/>
    <x v="19"/>
    <x v="3"/>
    <n v="64"/>
    <x v="2"/>
    <x v="0"/>
    <x v="3"/>
    <x v="3"/>
    <n v="3.3"/>
    <x v="1"/>
    <x v="5"/>
    <x v="1"/>
    <x v="1"/>
    <n v="29"/>
    <x v="4"/>
    <x v="4"/>
  </r>
  <r>
    <n v="3895"/>
    <x v="17"/>
    <x v="1"/>
    <x v="11"/>
    <x v="0"/>
    <n v="78"/>
    <x v="39"/>
    <x v="0"/>
    <x v="3"/>
    <x v="1"/>
    <n v="3.9"/>
    <x v="1"/>
    <x v="4"/>
    <x v="1"/>
    <x v="1"/>
    <n v="44"/>
    <x v="2"/>
    <x v="6"/>
  </r>
  <r>
    <n v="3896"/>
    <x v="37"/>
    <x v="1"/>
    <x v="15"/>
    <x v="0"/>
    <n v="28"/>
    <x v="41"/>
    <x v="0"/>
    <x v="2"/>
    <x v="2"/>
    <n v="4.2"/>
    <x v="1"/>
    <x v="4"/>
    <x v="1"/>
    <x v="1"/>
    <n v="32"/>
    <x v="0"/>
    <x v="1"/>
  </r>
  <r>
    <n v="3897"/>
    <x v="16"/>
    <x v="1"/>
    <x v="21"/>
    <x v="3"/>
    <n v="49"/>
    <x v="44"/>
    <x v="0"/>
    <x v="3"/>
    <x v="1"/>
    <n v="4.5"/>
    <x v="1"/>
    <x v="5"/>
    <x v="1"/>
    <x v="1"/>
    <n v="41"/>
    <x v="4"/>
    <x v="4"/>
  </r>
  <r>
    <n v="3898"/>
    <x v="5"/>
    <x v="1"/>
    <x v="22"/>
    <x v="3"/>
    <n v="33"/>
    <x v="32"/>
    <x v="0"/>
    <x v="14"/>
    <x v="1"/>
    <n v="2.9"/>
    <x v="1"/>
    <x v="3"/>
    <x v="1"/>
    <x v="1"/>
    <n v="24"/>
    <x v="0"/>
    <x v="3"/>
  </r>
  <r>
    <n v="3899"/>
    <x v="42"/>
    <x v="1"/>
    <x v="9"/>
    <x v="1"/>
    <n v="77"/>
    <x v="46"/>
    <x v="1"/>
    <x v="18"/>
    <x v="2"/>
    <n v="3.8"/>
    <x v="1"/>
    <x v="0"/>
    <x v="1"/>
    <x v="1"/>
    <n v="24"/>
    <x v="0"/>
    <x v="1"/>
  </r>
  <r>
    <n v="3900"/>
    <x v="16"/>
    <x v="1"/>
    <x v="8"/>
    <x v="3"/>
    <n v="81"/>
    <x v="18"/>
    <x v="2"/>
    <x v="19"/>
    <x v="1"/>
    <n v="3.1"/>
    <x v="1"/>
    <x v="5"/>
    <x v="1"/>
    <x v="1"/>
    <n v="33"/>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s v="Male"/>
    <x v="0"/>
    <x v="0"/>
    <n v="53"/>
    <x v="0"/>
    <x v="0"/>
    <x v="0"/>
    <s v="Winter"/>
    <x v="0"/>
    <s v="Yes"/>
    <s v="Express"/>
    <s v="Yes"/>
    <s v="Yes"/>
    <n v="14"/>
    <n v="39"/>
    <s v="Venmo"/>
    <s v="Fortnightly"/>
  </r>
  <r>
    <n v="2"/>
    <n v="19"/>
    <s v="Male"/>
    <x v="1"/>
    <x v="0"/>
    <n v="64"/>
    <x v="1"/>
    <x v="0"/>
    <x v="1"/>
    <s v="Winter"/>
    <x v="0"/>
    <s v="Yes"/>
    <s v="Express"/>
    <s v="Yes"/>
    <s v="Yes"/>
    <n v="2"/>
    <n v="62"/>
    <s v="Cash"/>
    <s v="Fortnightly"/>
  </r>
  <r>
    <n v="3"/>
    <n v="50"/>
    <s v="Male"/>
    <x v="2"/>
    <x v="0"/>
    <n v="73"/>
    <x v="2"/>
    <x v="1"/>
    <x v="1"/>
    <s v="Spring"/>
    <x v="0"/>
    <s v="Yes"/>
    <s v="Free Shipping"/>
    <s v="Yes"/>
    <s v="Yes"/>
    <n v="23"/>
    <n v="50"/>
    <s v="Credit Card"/>
    <s v="Weekly"/>
  </r>
  <r>
    <n v="4"/>
    <n v="21"/>
    <s v="Male"/>
    <x v="3"/>
    <x v="1"/>
    <n v="90"/>
    <x v="3"/>
    <x v="2"/>
    <x v="1"/>
    <s v="Spring"/>
    <x v="1"/>
    <s v="Yes"/>
    <s v="Next Day Air"/>
    <s v="Yes"/>
    <s v="Yes"/>
    <n v="49"/>
    <n v="41"/>
    <s v="PayPal"/>
    <s v="Weekly"/>
  </r>
  <r>
    <n v="5"/>
    <n v="45"/>
    <s v="Male"/>
    <x v="0"/>
    <x v="0"/>
    <n v="49"/>
    <x v="4"/>
    <x v="2"/>
    <x v="2"/>
    <s v="Spring"/>
    <x v="2"/>
    <s v="Yes"/>
    <s v="Free Shipping"/>
    <s v="Yes"/>
    <s v="Yes"/>
    <n v="31"/>
    <n v="18"/>
    <s v="PayPal"/>
    <s v="Annually"/>
  </r>
  <r>
    <n v="6"/>
    <n v="46"/>
    <s v="Male"/>
    <x v="4"/>
    <x v="1"/>
    <n v="20"/>
    <x v="5"/>
    <x v="2"/>
    <x v="3"/>
    <s v="Summer"/>
    <x v="3"/>
    <s v="Yes"/>
    <s v="Standard"/>
    <s v="Yes"/>
    <s v="Yes"/>
    <n v="14"/>
    <n v="6"/>
    <s v="Venmo"/>
    <s v="Weekly"/>
  </r>
  <r>
    <n v="7"/>
    <n v="63"/>
    <s v="Male"/>
    <x v="5"/>
    <x v="0"/>
    <n v="85"/>
    <x v="6"/>
    <x v="2"/>
    <x v="0"/>
    <s v="Fall"/>
    <x v="4"/>
    <s v="Yes"/>
    <s v="Free Shipping"/>
    <s v="Yes"/>
    <s v="Yes"/>
    <n v="49"/>
    <n v="36"/>
    <s v="Cash"/>
    <s v="Quarterly"/>
  </r>
  <r>
    <n v="8"/>
    <n v="27"/>
    <s v="Male"/>
    <x v="6"/>
    <x v="0"/>
    <n v="34"/>
    <x v="7"/>
    <x v="0"/>
    <x v="4"/>
    <s v="Winter"/>
    <x v="4"/>
    <s v="Yes"/>
    <s v="Free Shipping"/>
    <s v="Yes"/>
    <s v="Yes"/>
    <n v="19"/>
    <n v="15"/>
    <s v="Credit Card"/>
    <s v="Weekly"/>
  </r>
  <r>
    <n v="9"/>
    <n v="26"/>
    <s v="Male"/>
    <x v="7"/>
    <x v="2"/>
    <n v="97"/>
    <x v="8"/>
    <x v="0"/>
    <x v="5"/>
    <s v="Summer"/>
    <x v="5"/>
    <s v="Yes"/>
    <s v="Express"/>
    <s v="Yes"/>
    <s v="Yes"/>
    <n v="8"/>
    <n v="89"/>
    <s v="Venmo"/>
    <s v="Annually"/>
  </r>
  <r>
    <n v="10"/>
    <n v="57"/>
    <s v="Male"/>
    <x v="8"/>
    <x v="3"/>
    <n v="31"/>
    <x v="9"/>
    <x v="2"/>
    <x v="6"/>
    <s v="Spring"/>
    <x v="6"/>
    <s v="Yes"/>
    <s v="2-Day Shipping"/>
    <s v="Yes"/>
    <s v="Yes"/>
    <n v="4"/>
    <n v="27"/>
    <s v="Cash"/>
    <s v="Quarterly"/>
  </r>
  <r>
    <n v="11"/>
    <n v="53"/>
    <s v="Male"/>
    <x v="9"/>
    <x v="1"/>
    <n v="34"/>
    <x v="10"/>
    <x v="0"/>
    <x v="7"/>
    <s v="Fall"/>
    <x v="7"/>
    <s v="Yes"/>
    <s v="Store Pickup"/>
    <s v="Yes"/>
    <s v="Yes"/>
    <n v="26"/>
    <n v="8"/>
    <s v="Bank Transfer"/>
    <s v="Bi-Weekly"/>
  </r>
  <r>
    <n v="12"/>
    <n v="30"/>
    <s v="Male"/>
    <x v="6"/>
    <x v="0"/>
    <n v="68"/>
    <x v="11"/>
    <x v="1"/>
    <x v="8"/>
    <s v="Winter"/>
    <x v="8"/>
    <s v="Yes"/>
    <s v="Store Pickup"/>
    <s v="Yes"/>
    <s v="Yes"/>
    <n v="10"/>
    <n v="58"/>
    <s v="Bank Transfer"/>
    <s v="Fortnightly"/>
  </r>
  <r>
    <n v="13"/>
    <n v="61"/>
    <s v="Male"/>
    <x v="7"/>
    <x v="2"/>
    <n v="72"/>
    <x v="12"/>
    <x v="2"/>
    <x v="9"/>
    <s v="Winter"/>
    <x v="9"/>
    <s v="Yes"/>
    <s v="Express"/>
    <s v="Yes"/>
    <s v="Yes"/>
    <n v="37"/>
    <n v="35"/>
    <s v="Venmo"/>
    <s v="Fortnightly"/>
  </r>
  <r>
    <n v="14"/>
    <n v="65"/>
    <s v="Male"/>
    <x v="10"/>
    <x v="0"/>
    <n v="51"/>
    <x v="13"/>
    <x v="2"/>
    <x v="10"/>
    <s v="Spring"/>
    <x v="10"/>
    <s v="Yes"/>
    <s v="Express"/>
    <s v="Yes"/>
    <s v="Yes"/>
    <n v="31"/>
    <n v="20"/>
    <s v="PayPal"/>
    <s v="Weekly"/>
  </r>
  <r>
    <n v="15"/>
    <n v="64"/>
    <s v="Male"/>
    <x v="7"/>
    <x v="2"/>
    <n v="53"/>
    <x v="14"/>
    <x v="0"/>
    <x v="11"/>
    <s v="Winter"/>
    <x v="10"/>
    <s v="Yes"/>
    <s v="Free Shipping"/>
    <s v="Yes"/>
    <s v="Yes"/>
    <n v="34"/>
    <n v="19"/>
    <s v="Debit Card"/>
    <s v="Weekly"/>
  </r>
  <r>
    <n v="16"/>
    <n v="64"/>
    <s v="Male"/>
    <x v="11"/>
    <x v="0"/>
    <n v="81"/>
    <x v="3"/>
    <x v="2"/>
    <x v="11"/>
    <s v="Winter"/>
    <x v="11"/>
    <s v="Yes"/>
    <s v="Store Pickup"/>
    <s v="Yes"/>
    <s v="Yes"/>
    <n v="8"/>
    <n v="73"/>
    <s v="PayPal"/>
    <s v="Monthly"/>
  </r>
  <r>
    <n v="17"/>
    <n v="25"/>
    <s v="Male"/>
    <x v="12"/>
    <x v="3"/>
    <n v="36"/>
    <x v="15"/>
    <x v="1"/>
    <x v="0"/>
    <s v="Spring"/>
    <x v="7"/>
    <s v="Yes"/>
    <s v="Next Day Air"/>
    <s v="Yes"/>
    <s v="Yes"/>
    <n v="44"/>
    <n v="-8"/>
    <s v="Debit Card"/>
    <s v="Bi-Weekly"/>
  </r>
  <r>
    <n v="18"/>
    <n v="53"/>
    <s v="Male"/>
    <x v="10"/>
    <x v="0"/>
    <n v="38"/>
    <x v="16"/>
    <x v="3"/>
    <x v="12"/>
    <s v="Winter"/>
    <x v="10"/>
    <s v="Yes"/>
    <s v="2-Day Shipping"/>
    <s v="Yes"/>
    <s v="Yes"/>
    <n v="36"/>
    <n v="2"/>
    <s v="Venmo"/>
    <s v="Quarterly"/>
  </r>
  <r>
    <n v="19"/>
    <n v="52"/>
    <s v="Male"/>
    <x v="1"/>
    <x v="0"/>
    <n v="48"/>
    <x v="6"/>
    <x v="1"/>
    <x v="13"/>
    <s v="Summer"/>
    <x v="12"/>
    <s v="Yes"/>
    <s v="Free Shipping"/>
    <s v="Yes"/>
    <s v="Yes"/>
    <n v="17"/>
    <n v="31"/>
    <s v="Cash"/>
    <s v="Weekly"/>
  </r>
  <r>
    <n v="20"/>
    <n v="66"/>
    <s v="Male"/>
    <x v="13"/>
    <x v="0"/>
    <n v="90"/>
    <x v="3"/>
    <x v="2"/>
    <x v="14"/>
    <s v="Summer"/>
    <x v="13"/>
    <s v="Yes"/>
    <s v="Standard"/>
    <s v="Yes"/>
    <s v="Yes"/>
    <n v="46"/>
    <n v="44"/>
    <s v="Debit Card"/>
    <s v="Bi-Weekly"/>
  </r>
  <r>
    <n v="21"/>
    <n v="21"/>
    <s v="Male"/>
    <x v="13"/>
    <x v="0"/>
    <n v="51"/>
    <x v="7"/>
    <x v="2"/>
    <x v="13"/>
    <s v="Winter"/>
    <x v="11"/>
    <s v="Yes"/>
    <s v="Express"/>
    <s v="Yes"/>
    <s v="Yes"/>
    <n v="50"/>
    <n v="1"/>
    <s v="Cash"/>
    <s v="Every 3 Months"/>
  </r>
  <r>
    <n v="22"/>
    <n v="31"/>
    <s v="Male"/>
    <x v="13"/>
    <x v="0"/>
    <n v="62"/>
    <x v="17"/>
    <x v="2"/>
    <x v="4"/>
    <s v="Winter"/>
    <x v="7"/>
    <s v="Yes"/>
    <s v="Store Pickup"/>
    <s v="Yes"/>
    <s v="Yes"/>
    <n v="22"/>
    <n v="40"/>
    <s v="Debit Card"/>
    <s v="Quarterly"/>
  </r>
  <r>
    <n v="23"/>
    <n v="56"/>
    <s v="Male"/>
    <x v="13"/>
    <x v="0"/>
    <n v="37"/>
    <x v="18"/>
    <x v="2"/>
    <x v="15"/>
    <s v="Summer"/>
    <x v="4"/>
    <s v="Yes"/>
    <s v="Store Pickup"/>
    <s v="Yes"/>
    <s v="Yes"/>
    <n v="32"/>
    <n v="5"/>
    <s v="Debit Card"/>
    <s v="Annually"/>
  </r>
  <r>
    <n v="24"/>
    <n v="31"/>
    <s v="Male"/>
    <x v="13"/>
    <x v="0"/>
    <n v="88"/>
    <x v="19"/>
    <x v="3"/>
    <x v="3"/>
    <s v="Winter"/>
    <x v="14"/>
    <s v="Yes"/>
    <s v="Express"/>
    <s v="Yes"/>
    <s v="Yes"/>
    <n v="40"/>
    <n v="48"/>
    <s v="Credit Card"/>
    <s v="Weekly"/>
  </r>
  <r>
    <n v="25"/>
    <n v="18"/>
    <s v="Male"/>
    <x v="14"/>
    <x v="2"/>
    <n v="22"/>
    <x v="20"/>
    <x v="2"/>
    <x v="14"/>
    <s v="Fall"/>
    <x v="3"/>
    <s v="Yes"/>
    <s v="Store Pickup"/>
    <s v="Yes"/>
    <s v="Yes"/>
    <n v="16"/>
    <n v="6"/>
    <s v="Debit Card"/>
    <s v="Weekly"/>
  </r>
  <r>
    <n v="26"/>
    <n v="18"/>
    <s v="Male"/>
    <x v="15"/>
    <x v="0"/>
    <n v="25"/>
    <x v="21"/>
    <x v="2"/>
    <x v="5"/>
    <s v="Summer"/>
    <x v="15"/>
    <s v="Yes"/>
    <s v="Express"/>
    <s v="Yes"/>
    <s v="Yes"/>
    <n v="14"/>
    <n v="11"/>
    <s v="PayPal"/>
    <s v="Annually"/>
  </r>
  <r>
    <n v="27"/>
    <n v="38"/>
    <s v="Male"/>
    <x v="16"/>
    <x v="3"/>
    <n v="20"/>
    <x v="22"/>
    <x v="2"/>
    <x v="16"/>
    <s v="Spring"/>
    <x v="15"/>
    <s v="Yes"/>
    <s v="Next Day Air"/>
    <s v="Yes"/>
    <s v="Yes"/>
    <n v="13"/>
    <n v="7"/>
    <s v="Credit Card"/>
    <s v="Annually"/>
  </r>
  <r>
    <n v="28"/>
    <n v="56"/>
    <s v="Male"/>
    <x v="6"/>
    <x v="0"/>
    <n v="56"/>
    <x v="0"/>
    <x v="0"/>
    <x v="17"/>
    <s v="Summer"/>
    <x v="16"/>
    <s v="Yes"/>
    <s v="Next Day Air"/>
    <s v="Yes"/>
    <s v="Yes"/>
    <n v="7"/>
    <n v="49"/>
    <s v="Bank Transfer"/>
    <s v="Every 3 Months"/>
  </r>
  <r>
    <n v="29"/>
    <n v="54"/>
    <s v="Male"/>
    <x v="8"/>
    <x v="3"/>
    <n v="94"/>
    <x v="17"/>
    <x v="2"/>
    <x v="0"/>
    <s v="Fall"/>
    <x v="14"/>
    <s v="Yes"/>
    <s v="Free Shipping"/>
    <s v="Yes"/>
    <s v="Yes"/>
    <n v="41"/>
    <n v="53"/>
    <s v="PayPal"/>
    <s v="Every 3 Months"/>
  </r>
  <r>
    <n v="30"/>
    <n v="31"/>
    <s v="Male"/>
    <x v="10"/>
    <x v="0"/>
    <n v="48"/>
    <x v="5"/>
    <x v="1"/>
    <x v="13"/>
    <s v="Fall"/>
    <x v="7"/>
    <s v="Yes"/>
    <s v="Store Pickup"/>
    <s v="Yes"/>
    <s v="Yes"/>
    <n v="14"/>
    <n v="34"/>
    <s v="Credit Card"/>
    <s v="Weekly"/>
  </r>
  <r>
    <n v="31"/>
    <n v="57"/>
    <s v="Male"/>
    <x v="16"/>
    <x v="3"/>
    <n v="31"/>
    <x v="17"/>
    <x v="0"/>
    <x v="13"/>
    <s v="Winter"/>
    <x v="10"/>
    <s v="Yes"/>
    <s v="Standard"/>
    <s v="Yes"/>
    <s v="Yes"/>
    <n v="16"/>
    <n v="15"/>
    <s v="Credit Card"/>
    <s v="Monthly"/>
  </r>
  <r>
    <n v="32"/>
    <n v="33"/>
    <s v="Male"/>
    <x v="10"/>
    <x v="0"/>
    <n v="79"/>
    <x v="8"/>
    <x v="0"/>
    <x v="18"/>
    <s v="Winter"/>
    <x v="10"/>
    <s v="Yes"/>
    <s v="Store Pickup"/>
    <s v="Yes"/>
    <s v="Yes"/>
    <n v="45"/>
    <n v="34"/>
    <s v="Venmo"/>
    <s v="Monthly"/>
  </r>
  <r>
    <n v="33"/>
    <n v="36"/>
    <s v="Male"/>
    <x v="14"/>
    <x v="2"/>
    <n v="67"/>
    <x v="23"/>
    <x v="2"/>
    <x v="5"/>
    <s v="Summer"/>
    <x v="8"/>
    <s v="Yes"/>
    <s v="Free Shipping"/>
    <s v="Yes"/>
    <s v="Yes"/>
    <n v="37"/>
    <n v="30"/>
    <s v="Venmo"/>
    <s v="Annually"/>
  </r>
  <r>
    <n v="34"/>
    <n v="54"/>
    <s v="Male"/>
    <x v="13"/>
    <x v="0"/>
    <n v="38"/>
    <x v="24"/>
    <x v="0"/>
    <x v="14"/>
    <s v="Summer"/>
    <x v="13"/>
    <s v="Yes"/>
    <s v="Store Pickup"/>
    <s v="Yes"/>
    <s v="Yes"/>
    <n v="45"/>
    <n v="-7"/>
    <s v="Cash"/>
    <s v="Quarterly"/>
  </r>
  <r>
    <n v="35"/>
    <n v="36"/>
    <s v="Male"/>
    <x v="17"/>
    <x v="0"/>
    <n v="91"/>
    <x v="25"/>
    <x v="0"/>
    <x v="10"/>
    <s v="Spring"/>
    <x v="12"/>
    <s v="Yes"/>
    <s v="2-Day Shipping"/>
    <s v="Yes"/>
    <s v="Yes"/>
    <n v="38"/>
    <n v="53"/>
    <s v="PayPal"/>
    <s v="Quarterly"/>
  </r>
  <r>
    <n v="36"/>
    <n v="54"/>
    <s v="Male"/>
    <x v="0"/>
    <x v="0"/>
    <n v="33"/>
    <x v="2"/>
    <x v="2"/>
    <x v="17"/>
    <s v="Summer"/>
    <x v="17"/>
    <s v="Yes"/>
    <s v="2-Day Shipping"/>
    <s v="Yes"/>
    <s v="Yes"/>
    <n v="48"/>
    <n v="-15"/>
    <s v="Credit Card"/>
    <s v="Bi-Weekly"/>
  </r>
  <r>
    <n v="37"/>
    <n v="35"/>
    <s v="Male"/>
    <x v="17"/>
    <x v="0"/>
    <n v="69"/>
    <x v="26"/>
    <x v="2"/>
    <x v="1"/>
    <s v="Winter"/>
    <x v="12"/>
    <s v="Yes"/>
    <s v="Free Shipping"/>
    <s v="Yes"/>
    <s v="Yes"/>
    <n v="44"/>
    <n v="25"/>
    <s v="PayPal"/>
    <s v="Fortnightly"/>
  </r>
  <r>
    <n v="38"/>
    <n v="35"/>
    <s v="Male"/>
    <x v="2"/>
    <x v="0"/>
    <n v="45"/>
    <x v="27"/>
    <x v="1"/>
    <x v="17"/>
    <s v="Summer"/>
    <x v="11"/>
    <s v="Yes"/>
    <s v="Store Pickup"/>
    <s v="Yes"/>
    <s v="Yes"/>
    <n v="10"/>
    <n v="35"/>
    <s v="PayPal"/>
    <s v="Weekly"/>
  </r>
  <r>
    <n v="39"/>
    <n v="29"/>
    <s v="Male"/>
    <x v="10"/>
    <x v="0"/>
    <n v="37"/>
    <x v="20"/>
    <x v="2"/>
    <x v="16"/>
    <s v="Winter"/>
    <x v="18"/>
    <s v="Yes"/>
    <s v="2-Day Shipping"/>
    <s v="Yes"/>
    <s v="Yes"/>
    <n v="44"/>
    <n v="-7"/>
    <s v="Venmo"/>
    <s v="Every 3 Months"/>
  </r>
  <r>
    <n v="40"/>
    <n v="70"/>
    <s v="Male"/>
    <x v="13"/>
    <x v="0"/>
    <n v="60"/>
    <x v="28"/>
    <x v="1"/>
    <x v="2"/>
    <s v="Summer"/>
    <x v="19"/>
    <s v="Yes"/>
    <s v="Express"/>
    <s v="Yes"/>
    <s v="Yes"/>
    <n v="18"/>
    <n v="42"/>
    <s v="Credit Card"/>
    <s v="Monthly"/>
  </r>
  <r>
    <n v="41"/>
    <n v="69"/>
    <s v="Male"/>
    <x v="8"/>
    <x v="3"/>
    <n v="76"/>
    <x v="7"/>
    <x v="0"/>
    <x v="19"/>
    <s v="Winter"/>
    <x v="12"/>
    <s v="Yes"/>
    <s v="Next Day Air"/>
    <s v="Yes"/>
    <s v="Yes"/>
    <n v="31"/>
    <n v="45"/>
    <s v="Debit Card"/>
    <s v="Quarterly"/>
  </r>
  <r>
    <n v="42"/>
    <n v="67"/>
    <s v="Male"/>
    <x v="18"/>
    <x v="3"/>
    <n v="39"/>
    <x v="29"/>
    <x v="2"/>
    <x v="20"/>
    <s v="Spring"/>
    <x v="9"/>
    <s v="Yes"/>
    <s v="Standard"/>
    <s v="Yes"/>
    <s v="Yes"/>
    <n v="40"/>
    <n v="-1"/>
    <s v="Venmo"/>
    <s v="Annually"/>
  </r>
  <r>
    <n v="43"/>
    <n v="20"/>
    <s v="Male"/>
    <x v="7"/>
    <x v="2"/>
    <n v="100"/>
    <x v="30"/>
    <x v="2"/>
    <x v="19"/>
    <s v="Spring"/>
    <x v="7"/>
    <s v="Yes"/>
    <s v="Free Shipping"/>
    <s v="Yes"/>
    <s v="Yes"/>
    <n v="15"/>
    <n v="85"/>
    <s v="PayPal"/>
    <s v="Annually"/>
  </r>
  <r>
    <n v="44"/>
    <n v="25"/>
    <s v="Male"/>
    <x v="18"/>
    <x v="3"/>
    <n v="69"/>
    <x v="31"/>
    <x v="0"/>
    <x v="12"/>
    <s v="Fall"/>
    <x v="18"/>
    <s v="Yes"/>
    <s v="Store Pickup"/>
    <s v="Yes"/>
    <s v="Yes"/>
    <n v="19"/>
    <n v="50"/>
    <s v="PayPal"/>
    <s v="Fortnightly"/>
  </r>
  <r>
    <n v="45"/>
    <n v="39"/>
    <s v="Male"/>
    <x v="19"/>
    <x v="3"/>
    <n v="53"/>
    <x v="0"/>
    <x v="1"/>
    <x v="5"/>
    <s v="Summer"/>
    <x v="12"/>
    <s v="Yes"/>
    <s v="Free Shipping"/>
    <s v="Yes"/>
    <s v="Yes"/>
    <n v="45"/>
    <n v="8"/>
    <s v="PayPal"/>
    <s v="Weekly"/>
  </r>
  <r>
    <n v="46"/>
    <n v="50"/>
    <s v="Male"/>
    <x v="20"/>
    <x v="0"/>
    <n v="21"/>
    <x v="30"/>
    <x v="3"/>
    <x v="21"/>
    <s v="Fall"/>
    <x v="3"/>
    <s v="Yes"/>
    <s v="2-Day Shipping"/>
    <s v="Yes"/>
    <s v="Yes"/>
    <n v="25"/>
    <n v="-4"/>
    <s v="PayPal"/>
    <s v="Annually"/>
  </r>
  <r>
    <n v="47"/>
    <n v="57"/>
    <s v="Male"/>
    <x v="5"/>
    <x v="0"/>
    <n v="43"/>
    <x v="18"/>
    <x v="0"/>
    <x v="3"/>
    <s v="Summer"/>
    <x v="3"/>
    <s v="Yes"/>
    <s v="Store Pickup"/>
    <s v="Yes"/>
    <s v="Yes"/>
    <n v="45"/>
    <n v="-2"/>
    <s v="Cash"/>
    <s v="Quarterly"/>
  </r>
  <r>
    <n v="48"/>
    <n v="55"/>
    <s v="Male"/>
    <x v="16"/>
    <x v="3"/>
    <n v="54"/>
    <x v="6"/>
    <x v="2"/>
    <x v="4"/>
    <s v="Winter"/>
    <x v="9"/>
    <s v="Yes"/>
    <s v="Free Shipping"/>
    <s v="Yes"/>
    <s v="Yes"/>
    <n v="36"/>
    <n v="18"/>
    <s v="Cash"/>
    <s v="Weekly"/>
  </r>
  <r>
    <n v="49"/>
    <n v="42"/>
    <s v="Male"/>
    <x v="5"/>
    <x v="0"/>
    <n v="55"/>
    <x v="22"/>
    <x v="2"/>
    <x v="20"/>
    <s v="Summer"/>
    <x v="2"/>
    <s v="Yes"/>
    <s v="Store Pickup"/>
    <s v="Yes"/>
    <s v="Yes"/>
    <n v="38"/>
    <n v="17"/>
    <s v="Cash"/>
    <s v="Monthly"/>
  </r>
  <r>
    <n v="50"/>
    <n v="68"/>
    <s v="Male"/>
    <x v="15"/>
    <x v="0"/>
    <n v="30"/>
    <x v="32"/>
    <x v="1"/>
    <x v="21"/>
    <s v="Spring"/>
    <x v="12"/>
    <s v="Yes"/>
    <s v="Next Day Air"/>
    <s v="Yes"/>
    <s v="Yes"/>
    <n v="34"/>
    <n v="-4"/>
    <s v="Debit Card"/>
    <s v="Bi-Weekly"/>
  </r>
  <r>
    <n v="51"/>
    <n v="49"/>
    <s v="Male"/>
    <x v="0"/>
    <x v="0"/>
    <n v="28"/>
    <x v="33"/>
    <x v="2"/>
    <x v="16"/>
    <s v="Spring"/>
    <x v="18"/>
    <s v="Yes"/>
    <s v="Store Pickup"/>
    <s v="Yes"/>
    <s v="Yes"/>
    <n v="39"/>
    <n v="-11"/>
    <s v="Debit Card"/>
    <s v="Bi-Weekly"/>
  </r>
  <r>
    <n v="52"/>
    <n v="59"/>
    <s v="Male"/>
    <x v="11"/>
    <x v="0"/>
    <n v="59"/>
    <x v="34"/>
    <x v="3"/>
    <x v="0"/>
    <s v="Winter"/>
    <x v="10"/>
    <s v="Yes"/>
    <s v="2-Day Shipping"/>
    <s v="Yes"/>
    <s v="Yes"/>
    <n v="7"/>
    <n v="52"/>
    <s v="Credit Card"/>
    <s v="Quarterly"/>
  </r>
  <r>
    <n v="53"/>
    <n v="42"/>
    <s v="Male"/>
    <x v="17"/>
    <x v="0"/>
    <n v="20"/>
    <x v="29"/>
    <x v="2"/>
    <x v="14"/>
    <s v="Summer"/>
    <x v="5"/>
    <s v="Yes"/>
    <s v="Free Shipping"/>
    <s v="Yes"/>
    <s v="Yes"/>
    <n v="26"/>
    <n v="-6"/>
    <s v="Credit Card"/>
    <s v="Weekly"/>
  </r>
  <r>
    <n v="54"/>
    <n v="29"/>
    <s v="Male"/>
    <x v="11"/>
    <x v="0"/>
    <n v="24"/>
    <x v="16"/>
    <x v="1"/>
    <x v="15"/>
    <s v="Winter"/>
    <x v="20"/>
    <s v="Yes"/>
    <s v="Next Day Air"/>
    <s v="Yes"/>
    <s v="Yes"/>
    <n v="35"/>
    <n v="-11"/>
    <s v="Credit Card"/>
    <s v="Weekly"/>
  </r>
  <r>
    <n v="55"/>
    <n v="47"/>
    <s v="Male"/>
    <x v="7"/>
    <x v="2"/>
    <n v="94"/>
    <x v="35"/>
    <x v="2"/>
    <x v="18"/>
    <s v="Summer"/>
    <x v="19"/>
    <s v="Yes"/>
    <s v="Next Day Air"/>
    <s v="Yes"/>
    <s v="Yes"/>
    <n v="35"/>
    <n v="59"/>
    <s v="Debit Card"/>
    <s v="Bi-Weekly"/>
  </r>
  <r>
    <n v="56"/>
    <n v="40"/>
    <s v="Male"/>
    <x v="14"/>
    <x v="2"/>
    <n v="28"/>
    <x v="36"/>
    <x v="2"/>
    <x v="12"/>
    <s v="Winter"/>
    <x v="21"/>
    <s v="Yes"/>
    <s v="2-Day Shipping"/>
    <s v="Yes"/>
    <s v="Yes"/>
    <n v="49"/>
    <n v="-21"/>
    <s v="Credit Card"/>
    <s v="Annually"/>
  </r>
  <r>
    <n v="57"/>
    <n v="41"/>
    <s v="Male"/>
    <x v="21"/>
    <x v="3"/>
    <n v="73"/>
    <x v="16"/>
    <x v="3"/>
    <x v="18"/>
    <s v="Summer"/>
    <x v="10"/>
    <s v="Yes"/>
    <s v="Store Pickup"/>
    <s v="Yes"/>
    <s v="Yes"/>
    <n v="46"/>
    <n v="27"/>
    <s v="Credit Card"/>
    <s v="Weekly"/>
  </r>
  <r>
    <n v="58"/>
    <n v="21"/>
    <s v="Male"/>
    <x v="7"/>
    <x v="2"/>
    <n v="64"/>
    <x v="8"/>
    <x v="2"/>
    <x v="3"/>
    <s v="Summer"/>
    <x v="14"/>
    <s v="Yes"/>
    <s v="Store Pickup"/>
    <s v="Yes"/>
    <s v="Yes"/>
    <n v="17"/>
    <n v="47"/>
    <s v="Debit Card"/>
    <s v="Fortnightly"/>
  </r>
  <r>
    <n v="59"/>
    <n v="69"/>
    <s v="Male"/>
    <x v="15"/>
    <x v="0"/>
    <n v="54"/>
    <x v="9"/>
    <x v="2"/>
    <x v="4"/>
    <s v="Summer"/>
    <x v="19"/>
    <s v="Yes"/>
    <s v="Free Shipping"/>
    <s v="Yes"/>
    <s v="Yes"/>
    <n v="29"/>
    <n v="25"/>
    <s v="Venmo"/>
    <s v="Monthly"/>
  </r>
  <r>
    <n v="60"/>
    <n v="63"/>
    <s v="Male"/>
    <x v="22"/>
    <x v="3"/>
    <n v="79"/>
    <x v="7"/>
    <x v="0"/>
    <x v="22"/>
    <s v="Spring"/>
    <x v="12"/>
    <s v="Yes"/>
    <s v="Standard"/>
    <s v="Yes"/>
    <s v="Yes"/>
    <n v="4"/>
    <n v="75"/>
    <s v="Debit Card"/>
    <s v="Weekly"/>
  </r>
  <r>
    <n v="61"/>
    <n v="50"/>
    <s v="Male"/>
    <x v="1"/>
    <x v="0"/>
    <n v="37"/>
    <x v="37"/>
    <x v="0"/>
    <x v="18"/>
    <s v="Summer"/>
    <x v="17"/>
    <s v="Yes"/>
    <s v="Express"/>
    <s v="Yes"/>
    <s v="Yes"/>
    <n v="17"/>
    <n v="20"/>
    <s v="Cash"/>
    <s v="Weekly"/>
  </r>
  <r>
    <n v="62"/>
    <n v="55"/>
    <s v="Male"/>
    <x v="18"/>
    <x v="3"/>
    <n v="68"/>
    <x v="21"/>
    <x v="2"/>
    <x v="20"/>
    <s v="Winter"/>
    <x v="10"/>
    <s v="Yes"/>
    <s v="Store Pickup"/>
    <s v="Yes"/>
    <s v="Yes"/>
    <n v="21"/>
    <n v="47"/>
    <s v="Credit Card"/>
    <s v="Every 3 Months"/>
  </r>
  <r>
    <n v="63"/>
    <n v="30"/>
    <s v="Male"/>
    <x v="4"/>
    <x v="1"/>
    <n v="21"/>
    <x v="16"/>
    <x v="1"/>
    <x v="23"/>
    <s v="Spring"/>
    <x v="22"/>
    <s v="Yes"/>
    <s v="Free Shipping"/>
    <s v="Yes"/>
    <s v="Yes"/>
    <n v="31"/>
    <n v="-10"/>
    <s v="Credit Card"/>
    <s v="Fortnightly"/>
  </r>
  <r>
    <n v="64"/>
    <n v="33"/>
    <s v="Male"/>
    <x v="12"/>
    <x v="3"/>
    <n v="79"/>
    <x v="28"/>
    <x v="0"/>
    <x v="12"/>
    <s v="Winter"/>
    <x v="2"/>
    <s v="Yes"/>
    <s v="2-Day Shipping"/>
    <s v="Yes"/>
    <s v="Yes"/>
    <n v="43"/>
    <n v="36"/>
    <s v="Credit Card"/>
    <s v="Weekly"/>
  </r>
  <r>
    <n v="65"/>
    <n v="65"/>
    <s v="Male"/>
    <x v="23"/>
    <x v="1"/>
    <n v="83"/>
    <x v="15"/>
    <x v="1"/>
    <x v="14"/>
    <s v="Fall"/>
    <x v="6"/>
    <s v="Yes"/>
    <s v="Standard"/>
    <s v="Yes"/>
    <s v="Yes"/>
    <n v="18"/>
    <n v="65"/>
    <s v="Debit Card"/>
    <s v="Fortnightly"/>
  </r>
  <r>
    <n v="66"/>
    <n v="65"/>
    <s v="Male"/>
    <x v="21"/>
    <x v="3"/>
    <n v="36"/>
    <x v="32"/>
    <x v="2"/>
    <x v="7"/>
    <s v="Spring"/>
    <x v="6"/>
    <s v="Yes"/>
    <s v="2-Day Shipping"/>
    <s v="Yes"/>
    <s v="Yes"/>
    <n v="44"/>
    <n v="-8"/>
    <s v="Venmo"/>
    <s v="Every 3 Months"/>
  </r>
  <r>
    <n v="67"/>
    <n v="31"/>
    <s v="Male"/>
    <x v="0"/>
    <x v="0"/>
    <n v="94"/>
    <x v="38"/>
    <x v="1"/>
    <x v="23"/>
    <s v="Winter"/>
    <x v="10"/>
    <s v="Yes"/>
    <s v="2-Day Shipping"/>
    <s v="Yes"/>
    <s v="Yes"/>
    <n v="3"/>
    <n v="91"/>
    <s v="Venmo"/>
    <s v="Every 3 Months"/>
  </r>
  <r>
    <n v="68"/>
    <n v="45"/>
    <s v="Male"/>
    <x v="7"/>
    <x v="2"/>
    <n v="33"/>
    <x v="39"/>
    <x v="0"/>
    <x v="0"/>
    <s v="Winter"/>
    <x v="14"/>
    <s v="Yes"/>
    <s v="Store Pickup"/>
    <s v="Yes"/>
    <s v="Yes"/>
    <n v="49"/>
    <n v="-16"/>
    <s v="Debit Card"/>
    <s v="Monthly"/>
  </r>
  <r>
    <n v="69"/>
    <n v="57"/>
    <s v="Male"/>
    <x v="8"/>
    <x v="3"/>
    <n v="46"/>
    <x v="40"/>
    <x v="0"/>
    <x v="5"/>
    <s v="Summer"/>
    <x v="20"/>
    <s v="Yes"/>
    <s v="Next Day Air"/>
    <s v="Yes"/>
    <s v="Yes"/>
    <n v="21"/>
    <n v="25"/>
    <s v="Cash"/>
    <s v="Every 3 Months"/>
  </r>
  <r>
    <n v="70"/>
    <n v="48"/>
    <s v="Male"/>
    <x v="22"/>
    <x v="3"/>
    <n v="70"/>
    <x v="30"/>
    <x v="1"/>
    <x v="17"/>
    <s v="Summer"/>
    <x v="14"/>
    <s v="Yes"/>
    <s v="Express"/>
    <s v="Yes"/>
    <s v="Yes"/>
    <n v="5"/>
    <n v="65"/>
    <s v="Cash"/>
    <s v="Weekly"/>
  </r>
  <r>
    <n v="71"/>
    <n v="22"/>
    <s v="Male"/>
    <x v="22"/>
    <x v="3"/>
    <n v="29"/>
    <x v="15"/>
    <x v="2"/>
    <x v="23"/>
    <s v="Fall"/>
    <x v="19"/>
    <s v="Yes"/>
    <s v="Express"/>
    <s v="Yes"/>
    <s v="Yes"/>
    <n v="32"/>
    <n v="-3"/>
    <s v="Debit Card"/>
    <s v="Every 3 Months"/>
  </r>
  <r>
    <n v="72"/>
    <n v="36"/>
    <s v="Male"/>
    <x v="10"/>
    <x v="0"/>
    <n v="48"/>
    <x v="41"/>
    <x v="0"/>
    <x v="9"/>
    <s v="Summer"/>
    <x v="3"/>
    <s v="Yes"/>
    <s v="Express"/>
    <s v="Yes"/>
    <s v="Yes"/>
    <n v="34"/>
    <n v="14"/>
    <s v="Bank Transfer"/>
    <s v="Annually"/>
  </r>
  <r>
    <n v="73"/>
    <n v="18"/>
    <s v="Male"/>
    <x v="10"/>
    <x v="0"/>
    <n v="26"/>
    <x v="42"/>
    <x v="2"/>
    <x v="8"/>
    <s v="Winter"/>
    <x v="3"/>
    <s v="Yes"/>
    <s v="Store Pickup"/>
    <s v="Yes"/>
    <s v="Yes"/>
    <n v="21"/>
    <n v="5"/>
    <s v="Bank Transfer"/>
    <s v="Every 3 Months"/>
  </r>
  <r>
    <n v="74"/>
    <n v="48"/>
    <s v="Male"/>
    <x v="13"/>
    <x v="0"/>
    <n v="85"/>
    <x v="11"/>
    <x v="2"/>
    <x v="11"/>
    <s v="Spring"/>
    <x v="2"/>
    <s v="Yes"/>
    <s v="Free Shipping"/>
    <s v="Yes"/>
    <s v="Yes"/>
    <n v="43"/>
    <n v="42"/>
    <s v="Bank Transfer"/>
    <s v="Bi-Weekly"/>
  </r>
  <r>
    <n v="75"/>
    <n v="49"/>
    <s v="Male"/>
    <x v="24"/>
    <x v="3"/>
    <n v="58"/>
    <x v="27"/>
    <x v="0"/>
    <x v="10"/>
    <s v="Spring"/>
    <x v="9"/>
    <s v="Yes"/>
    <s v="Express"/>
    <s v="Yes"/>
    <s v="Yes"/>
    <n v="3"/>
    <n v="55"/>
    <s v="Cash"/>
    <s v="Monthly"/>
  </r>
  <r>
    <n v="76"/>
    <n v="64"/>
    <s v="Male"/>
    <x v="18"/>
    <x v="3"/>
    <n v="85"/>
    <x v="40"/>
    <x v="2"/>
    <x v="24"/>
    <s v="Summer"/>
    <x v="2"/>
    <s v="Yes"/>
    <s v="Free Shipping"/>
    <s v="Yes"/>
    <s v="Yes"/>
    <n v="21"/>
    <n v="64"/>
    <s v="Credit Card"/>
    <s v="Annually"/>
  </r>
  <r>
    <n v="77"/>
    <n v="50"/>
    <s v="Male"/>
    <x v="19"/>
    <x v="3"/>
    <n v="43"/>
    <x v="12"/>
    <x v="1"/>
    <x v="11"/>
    <s v="Summer"/>
    <x v="19"/>
    <s v="Yes"/>
    <s v="Free Shipping"/>
    <s v="Yes"/>
    <s v="Yes"/>
    <n v="32"/>
    <n v="11"/>
    <s v="Venmo"/>
    <s v="Monthly"/>
  </r>
  <r>
    <n v="78"/>
    <n v="22"/>
    <s v="Male"/>
    <x v="10"/>
    <x v="0"/>
    <n v="53"/>
    <x v="12"/>
    <x v="0"/>
    <x v="9"/>
    <s v="Summer"/>
    <x v="13"/>
    <s v="Yes"/>
    <s v="Next Day Air"/>
    <s v="Yes"/>
    <s v="Yes"/>
    <n v="36"/>
    <n v="17"/>
    <s v="Debit Card"/>
    <s v="Fortnightly"/>
  </r>
  <r>
    <n v="79"/>
    <n v="50"/>
    <s v="Male"/>
    <x v="11"/>
    <x v="0"/>
    <n v="91"/>
    <x v="43"/>
    <x v="2"/>
    <x v="1"/>
    <s v="Spring"/>
    <x v="10"/>
    <s v="Yes"/>
    <s v="Free Shipping"/>
    <s v="Yes"/>
    <s v="Yes"/>
    <n v="50"/>
    <n v="41"/>
    <s v="Venmo"/>
    <s v="Fortnightly"/>
  </r>
  <r>
    <n v="80"/>
    <n v="38"/>
    <s v="Male"/>
    <x v="14"/>
    <x v="2"/>
    <n v="96"/>
    <x v="44"/>
    <x v="2"/>
    <x v="8"/>
    <s v="Winter"/>
    <x v="5"/>
    <s v="Yes"/>
    <s v="2-Day Shipping"/>
    <s v="Yes"/>
    <s v="Yes"/>
    <n v="43"/>
    <n v="53"/>
    <s v="Bank Transfer"/>
    <s v="Every 3 Months"/>
  </r>
  <r>
    <n v="81"/>
    <n v="19"/>
    <s v="Male"/>
    <x v="3"/>
    <x v="1"/>
    <n v="72"/>
    <x v="14"/>
    <x v="3"/>
    <x v="24"/>
    <s v="Summer"/>
    <x v="13"/>
    <s v="Yes"/>
    <s v="Store Pickup"/>
    <s v="Yes"/>
    <s v="Yes"/>
    <n v="24"/>
    <n v="48"/>
    <s v="Credit Card"/>
    <s v="Every 3 Months"/>
  </r>
  <r>
    <n v="82"/>
    <n v="67"/>
    <s v="Male"/>
    <x v="9"/>
    <x v="1"/>
    <n v="96"/>
    <x v="41"/>
    <x v="0"/>
    <x v="1"/>
    <s v="Summer"/>
    <x v="5"/>
    <s v="Yes"/>
    <s v="Express"/>
    <s v="Yes"/>
    <s v="Yes"/>
    <n v="36"/>
    <n v="60"/>
    <s v="Credit Card"/>
    <s v="Every 3 Months"/>
  </r>
  <r>
    <n v="83"/>
    <n v="19"/>
    <s v="Male"/>
    <x v="13"/>
    <x v="0"/>
    <n v="28"/>
    <x v="42"/>
    <x v="1"/>
    <x v="8"/>
    <s v="Spring"/>
    <x v="17"/>
    <s v="Yes"/>
    <s v="2-Day Shipping"/>
    <s v="Yes"/>
    <s v="Yes"/>
    <n v="21"/>
    <n v="7"/>
    <s v="Credit Card"/>
    <s v="Every 3 Months"/>
  </r>
  <r>
    <n v="84"/>
    <n v="36"/>
    <s v="Male"/>
    <x v="10"/>
    <x v="0"/>
    <n v="40"/>
    <x v="21"/>
    <x v="2"/>
    <x v="2"/>
    <s v="Summer"/>
    <x v="7"/>
    <s v="Yes"/>
    <s v="Standard"/>
    <s v="Yes"/>
    <s v="Yes"/>
    <n v="34"/>
    <n v="6"/>
    <s v="Bank Transfer"/>
    <s v="Weekly"/>
  </r>
  <r>
    <n v="85"/>
    <n v="52"/>
    <s v="Male"/>
    <x v="7"/>
    <x v="2"/>
    <n v="32"/>
    <x v="28"/>
    <x v="1"/>
    <x v="15"/>
    <s v="Spring"/>
    <x v="14"/>
    <s v="Yes"/>
    <s v="Standard"/>
    <s v="Yes"/>
    <s v="Yes"/>
    <n v="42"/>
    <n v="-10"/>
    <s v="Bank Transfer"/>
    <s v="Every 3 Months"/>
  </r>
  <r>
    <n v="86"/>
    <n v="53"/>
    <s v="Male"/>
    <x v="12"/>
    <x v="3"/>
    <n v="95"/>
    <x v="35"/>
    <x v="2"/>
    <x v="4"/>
    <s v="Winter"/>
    <x v="9"/>
    <s v="Yes"/>
    <s v="Next Day Air"/>
    <s v="Yes"/>
    <s v="Yes"/>
    <n v="2"/>
    <n v="93"/>
    <s v="Debit Card"/>
    <s v="Bi-Weekly"/>
  </r>
  <r>
    <n v="87"/>
    <n v="24"/>
    <s v="Male"/>
    <x v="15"/>
    <x v="0"/>
    <n v="41"/>
    <x v="22"/>
    <x v="0"/>
    <x v="6"/>
    <s v="Spring"/>
    <x v="18"/>
    <s v="Yes"/>
    <s v="2-Day Shipping"/>
    <s v="Yes"/>
    <s v="Yes"/>
    <n v="47"/>
    <n v="-6"/>
    <s v="Cash"/>
    <s v="Bi-Weekly"/>
  </r>
  <r>
    <n v="88"/>
    <n v="52"/>
    <s v="Male"/>
    <x v="9"/>
    <x v="1"/>
    <n v="53"/>
    <x v="31"/>
    <x v="2"/>
    <x v="14"/>
    <s v="Fall"/>
    <x v="18"/>
    <s v="Yes"/>
    <s v="2-Day Shipping"/>
    <s v="Yes"/>
    <s v="Yes"/>
    <n v="44"/>
    <n v="9"/>
    <s v="Debit Card"/>
    <s v="Fortnightly"/>
  </r>
  <r>
    <n v="89"/>
    <n v="33"/>
    <s v="Male"/>
    <x v="17"/>
    <x v="0"/>
    <n v="47"/>
    <x v="5"/>
    <x v="2"/>
    <x v="20"/>
    <s v="Fall"/>
    <x v="1"/>
    <s v="Yes"/>
    <s v="Free Shipping"/>
    <s v="Yes"/>
    <s v="Yes"/>
    <n v="35"/>
    <n v="12"/>
    <s v="Credit Card"/>
    <s v="Monthly"/>
  </r>
  <r>
    <n v="90"/>
    <n v="47"/>
    <s v="Male"/>
    <x v="14"/>
    <x v="2"/>
    <n v="83"/>
    <x v="18"/>
    <x v="3"/>
    <x v="6"/>
    <s v="Fall"/>
    <x v="15"/>
    <s v="Yes"/>
    <s v="Next Day Air"/>
    <s v="Yes"/>
    <s v="Yes"/>
    <n v="15"/>
    <n v="68"/>
    <s v="Cash"/>
    <s v="Quarterly"/>
  </r>
  <r>
    <n v="91"/>
    <n v="25"/>
    <s v="Male"/>
    <x v="19"/>
    <x v="3"/>
    <n v="48"/>
    <x v="36"/>
    <x v="0"/>
    <x v="10"/>
    <s v="Summer"/>
    <x v="3"/>
    <s v="Yes"/>
    <s v="Express"/>
    <s v="Yes"/>
    <s v="Yes"/>
    <n v="29"/>
    <n v="19"/>
    <s v="Credit Card"/>
    <s v="Monthly"/>
  </r>
  <r>
    <n v="92"/>
    <n v="44"/>
    <s v="Male"/>
    <x v="18"/>
    <x v="3"/>
    <n v="99"/>
    <x v="36"/>
    <x v="1"/>
    <x v="14"/>
    <s v="Winter"/>
    <x v="12"/>
    <s v="Yes"/>
    <s v="Standard"/>
    <s v="Yes"/>
    <s v="Yes"/>
    <n v="18"/>
    <n v="81"/>
    <s v="Credit Card"/>
    <s v="Every 3 Months"/>
  </r>
  <r>
    <n v="93"/>
    <n v="61"/>
    <s v="Male"/>
    <x v="14"/>
    <x v="2"/>
    <n v="87"/>
    <x v="21"/>
    <x v="2"/>
    <x v="8"/>
    <s v="Winter"/>
    <x v="14"/>
    <s v="Yes"/>
    <s v="2-Day Shipping"/>
    <s v="Yes"/>
    <s v="Yes"/>
    <n v="13"/>
    <n v="74"/>
    <s v="Venmo"/>
    <s v="Every 3 Months"/>
  </r>
  <r>
    <n v="94"/>
    <n v="37"/>
    <s v="Male"/>
    <x v="1"/>
    <x v="0"/>
    <n v="62"/>
    <x v="20"/>
    <x v="2"/>
    <x v="7"/>
    <s v="Fall"/>
    <x v="9"/>
    <s v="Yes"/>
    <s v="Standard"/>
    <s v="Yes"/>
    <s v="Yes"/>
    <n v="46"/>
    <n v="16"/>
    <s v="Credit Card"/>
    <s v="Weekly"/>
  </r>
  <r>
    <n v="95"/>
    <n v="58"/>
    <s v="Male"/>
    <x v="11"/>
    <x v="0"/>
    <n v="76"/>
    <x v="22"/>
    <x v="1"/>
    <x v="5"/>
    <s v="Spring"/>
    <x v="12"/>
    <s v="Yes"/>
    <s v="Free Shipping"/>
    <s v="Yes"/>
    <s v="Yes"/>
    <n v="28"/>
    <n v="48"/>
    <s v="Credit Card"/>
    <s v="Weekly"/>
  </r>
  <r>
    <n v="96"/>
    <n v="37"/>
    <s v="Male"/>
    <x v="4"/>
    <x v="1"/>
    <n v="100"/>
    <x v="9"/>
    <x v="0"/>
    <x v="6"/>
    <s v="Fall"/>
    <x v="22"/>
    <s v="Yes"/>
    <s v="Free Shipping"/>
    <s v="Yes"/>
    <s v="Yes"/>
    <n v="48"/>
    <n v="52"/>
    <s v="PayPal"/>
    <s v="Monthly"/>
  </r>
  <r>
    <n v="97"/>
    <n v="32"/>
    <s v="Male"/>
    <x v="24"/>
    <x v="3"/>
    <n v="73"/>
    <x v="12"/>
    <x v="1"/>
    <x v="9"/>
    <s v="Spring"/>
    <x v="15"/>
    <s v="Yes"/>
    <s v="Express"/>
    <s v="Yes"/>
    <s v="Yes"/>
    <n v="43"/>
    <n v="30"/>
    <s v="Venmo"/>
    <s v="Every 3 Months"/>
  </r>
  <r>
    <n v="98"/>
    <n v="21"/>
    <s v="Male"/>
    <x v="9"/>
    <x v="1"/>
    <n v="92"/>
    <x v="41"/>
    <x v="2"/>
    <x v="11"/>
    <s v="Winter"/>
    <x v="6"/>
    <s v="Yes"/>
    <s v="Store Pickup"/>
    <s v="Yes"/>
    <s v="Yes"/>
    <n v="37"/>
    <n v="55"/>
    <s v="Cash"/>
    <s v="Annually"/>
  </r>
  <r>
    <n v="99"/>
    <n v="20"/>
    <s v="Male"/>
    <x v="2"/>
    <x v="0"/>
    <n v="67"/>
    <x v="14"/>
    <x v="3"/>
    <x v="11"/>
    <s v="Spring"/>
    <x v="5"/>
    <s v="Yes"/>
    <s v="Next Day Air"/>
    <s v="Yes"/>
    <s v="Yes"/>
    <n v="20"/>
    <n v="47"/>
    <s v="Bank Transfer"/>
    <s v="Annually"/>
  </r>
  <r>
    <n v="100"/>
    <n v="26"/>
    <s v="Male"/>
    <x v="15"/>
    <x v="0"/>
    <n v="40"/>
    <x v="9"/>
    <x v="3"/>
    <x v="21"/>
    <s v="Summer"/>
    <x v="18"/>
    <s v="Yes"/>
    <s v="Express"/>
    <s v="Yes"/>
    <s v="Yes"/>
    <n v="33"/>
    <n v="7"/>
    <s v="Debit Card"/>
    <s v="Quarterly"/>
  </r>
  <r>
    <n v="101"/>
    <n v="62"/>
    <s v="Male"/>
    <x v="12"/>
    <x v="3"/>
    <n v="98"/>
    <x v="45"/>
    <x v="2"/>
    <x v="1"/>
    <s v="Fall"/>
    <x v="2"/>
    <s v="Yes"/>
    <s v="Express"/>
    <s v="Yes"/>
    <s v="Yes"/>
    <n v="31"/>
    <n v="67"/>
    <s v="Cash"/>
    <s v="Fortnightly"/>
  </r>
  <r>
    <n v="102"/>
    <n v="27"/>
    <s v="Male"/>
    <x v="7"/>
    <x v="2"/>
    <n v="85"/>
    <x v="25"/>
    <x v="3"/>
    <x v="3"/>
    <s v="Spring"/>
    <x v="12"/>
    <s v="Yes"/>
    <s v="Express"/>
    <s v="Yes"/>
    <s v="Yes"/>
    <n v="50"/>
    <n v="35"/>
    <s v="Credit Card"/>
    <s v="Bi-Weekly"/>
  </r>
  <r>
    <n v="103"/>
    <n v="51"/>
    <s v="Male"/>
    <x v="20"/>
    <x v="0"/>
    <n v="67"/>
    <x v="19"/>
    <x v="0"/>
    <x v="10"/>
    <s v="Winter"/>
    <x v="6"/>
    <s v="Yes"/>
    <s v="Next Day Air"/>
    <s v="Yes"/>
    <s v="Yes"/>
    <n v="35"/>
    <n v="32"/>
    <s v="Credit Card"/>
    <s v="Quarterly"/>
  </r>
  <r>
    <n v="104"/>
    <n v="54"/>
    <s v="Male"/>
    <x v="23"/>
    <x v="1"/>
    <n v="89"/>
    <x v="8"/>
    <x v="0"/>
    <x v="16"/>
    <s v="Winter"/>
    <x v="17"/>
    <s v="Yes"/>
    <s v="Next Day Air"/>
    <s v="Yes"/>
    <s v="Yes"/>
    <n v="22"/>
    <n v="67"/>
    <s v="Venmo"/>
    <s v="Bi-Weekly"/>
  </r>
  <r>
    <n v="105"/>
    <n v="55"/>
    <s v="Male"/>
    <x v="12"/>
    <x v="3"/>
    <n v="24"/>
    <x v="13"/>
    <x v="0"/>
    <x v="6"/>
    <s v="Spring"/>
    <x v="14"/>
    <s v="Yes"/>
    <s v="2-Day Shipping"/>
    <s v="Yes"/>
    <s v="Yes"/>
    <n v="1"/>
    <n v="23"/>
    <s v="PayPal"/>
    <s v="Monthly"/>
  </r>
  <r>
    <n v="106"/>
    <n v="69"/>
    <s v="Male"/>
    <x v="21"/>
    <x v="3"/>
    <n v="96"/>
    <x v="14"/>
    <x v="2"/>
    <x v="4"/>
    <s v="Fall"/>
    <x v="15"/>
    <s v="Yes"/>
    <s v="Next Day Air"/>
    <s v="Yes"/>
    <s v="Yes"/>
    <n v="4"/>
    <n v="92"/>
    <s v="Bank Transfer"/>
    <s v="Annually"/>
  </r>
  <r>
    <n v="107"/>
    <n v="64"/>
    <s v="Male"/>
    <x v="14"/>
    <x v="2"/>
    <n v="35"/>
    <x v="46"/>
    <x v="0"/>
    <x v="3"/>
    <s v="Summer"/>
    <x v="18"/>
    <s v="Yes"/>
    <s v="Standard"/>
    <s v="Yes"/>
    <s v="Yes"/>
    <n v="31"/>
    <n v="4"/>
    <s v="Credit Card"/>
    <s v="Monthly"/>
  </r>
  <r>
    <n v="108"/>
    <n v="28"/>
    <s v="Male"/>
    <x v="4"/>
    <x v="1"/>
    <n v="67"/>
    <x v="33"/>
    <x v="0"/>
    <x v="8"/>
    <s v="Winter"/>
    <x v="0"/>
    <s v="Yes"/>
    <s v="Next Day Air"/>
    <s v="Yes"/>
    <s v="Yes"/>
    <n v="46"/>
    <n v="21"/>
    <s v="PayPal"/>
    <s v="Fortnightly"/>
  </r>
  <r>
    <n v="109"/>
    <n v="70"/>
    <s v="Male"/>
    <x v="20"/>
    <x v="0"/>
    <n v="79"/>
    <x v="6"/>
    <x v="0"/>
    <x v="7"/>
    <s v="Spring"/>
    <x v="23"/>
    <s v="Yes"/>
    <s v="Next Day Air"/>
    <s v="Yes"/>
    <s v="Yes"/>
    <n v="32"/>
    <n v="47"/>
    <s v="Bank Transfer"/>
    <s v="Bi-Weekly"/>
  </r>
  <r>
    <n v="110"/>
    <n v="58"/>
    <s v="Male"/>
    <x v="17"/>
    <x v="0"/>
    <n v="85"/>
    <x v="15"/>
    <x v="2"/>
    <x v="10"/>
    <s v="Spring"/>
    <x v="5"/>
    <s v="Yes"/>
    <s v="Next Day Air"/>
    <s v="Yes"/>
    <s v="Yes"/>
    <n v="43"/>
    <n v="42"/>
    <s v="Bank Transfer"/>
    <s v="Fortnightly"/>
  </r>
  <r>
    <n v="111"/>
    <n v="56"/>
    <s v="Male"/>
    <x v="21"/>
    <x v="3"/>
    <n v="26"/>
    <x v="14"/>
    <x v="2"/>
    <x v="13"/>
    <s v="Summer"/>
    <x v="17"/>
    <s v="Yes"/>
    <s v="Standard"/>
    <s v="Yes"/>
    <s v="Yes"/>
    <n v="26"/>
    <n v="0"/>
    <s v="Venmo"/>
    <s v="Fortnightly"/>
  </r>
  <r>
    <n v="112"/>
    <n v="26"/>
    <s v="Male"/>
    <x v="22"/>
    <x v="3"/>
    <n v="75"/>
    <x v="2"/>
    <x v="0"/>
    <x v="7"/>
    <s v="Summer"/>
    <x v="16"/>
    <s v="Yes"/>
    <s v="Free Shipping"/>
    <s v="Yes"/>
    <s v="Yes"/>
    <n v="9"/>
    <n v="66"/>
    <s v="Credit Card"/>
    <s v="Annually"/>
  </r>
  <r>
    <n v="113"/>
    <n v="37"/>
    <s v="Male"/>
    <x v="24"/>
    <x v="3"/>
    <n v="65"/>
    <x v="20"/>
    <x v="2"/>
    <x v="16"/>
    <s v="Spring"/>
    <x v="24"/>
    <s v="Yes"/>
    <s v="Free Shipping"/>
    <s v="Yes"/>
    <s v="Yes"/>
    <n v="28"/>
    <n v="37"/>
    <s v="PayPal"/>
    <s v="Bi-Weekly"/>
  </r>
  <r>
    <n v="114"/>
    <n v="44"/>
    <s v="Male"/>
    <x v="19"/>
    <x v="3"/>
    <n v="54"/>
    <x v="32"/>
    <x v="0"/>
    <x v="1"/>
    <s v="Winter"/>
    <x v="0"/>
    <s v="Yes"/>
    <s v="Next Day Air"/>
    <s v="Yes"/>
    <s v="Yes"/>
    <n v="20"/>
    <n v="34"/>
    <s v="PayPal"/>
    <s v="Quarterly"/>
  </r>
  <r>
    <n v="115"/>
    <n v="70"/>
    <s v="Male"/>
    <x v="7"/>
    <x v="2"/>
    <n v="95"/>
    <x v="2"/>
    <x v="1"/>
    <x v="24"/>
    <s v="Summer"/>
    <x v="18"/>
    <s v="Yes"/>
    <s v="Store Pickup"/>
    <s v="Yes"/>
    <s v="Yes"/>
    <n v="9"/>
    <n v="86"/>
    <s v="Cash"/>
    <s v="Weekly"/>
  </r>
  <r>
    <n v="116"/>
    <n v="53"/>
    <s v="Male"/>
    <x v="11"/>
    <x v="0"/>
    <n v="94"/>
    <x v="5"/>
    <x v="2"/>
    <x v="0"/>
    <s v="Spring"/>
    <x v="22"/>
    <s v="Yes"/>
    <s v="Standard"/>
    <s v="Yes"/>
    <s v="Yes"/>
    <n v="48"/>
    <n v="46"/>
    <s v="Debit Card"/>
    <s v="Every 3 Months"/>
  </r>
  <r>
    <n v="117"/>
    <n v="55"/>
    <s v="Male"/>
    <x v="9"/>
    <x v="1"/>
    <n v="86"/>
    <x v="41"/>
    <x v="1"/>
    <x v="24"/>
    <s v="Spring"/>
    <x v="23"/>
    <s v="Yes"/>
    <s v="Free Shipping"/>
    <s v="Yes"/>
    <s v="Yes"/>
    <n v="12"/>
    <n v="74"/>
    <s v="Venmo"/>
    <s v="Annually"/>
  </r>
  <r>
    <n v="118"/>
    <n v="50"/>
    <s v="Male"/>
    <x v="3"/>
    <x v="1"/>
    <n v="32"/>
    <x v="45"/>
    <x v="0"/>
    <x v="22"/>
    <s v="Summer"/>
    <x v="12"/>
    <s v="Yes"/>
    <s v="Express"/>
    <s v="Yes"/>
    <s v="Yes"/>
    <n v="29"/>
    <n v="3"/>
    <s v="Cash"/>
    <s v="Fortnightly"/>
  </r>
  <r>
    <n v="119"/>
    <n v="50"/>
    <s v="Male"/>
    <x v="1"/>
    <x v="0"/>
    <n v="45"/>
    <x v="0"/>
    <x v="0"/>
    <x v="20"/>
    <s v="Fall"/>
    <x v="6"/>
    <s v="Yes"/>
    <s v="2-Day Shipping"/>
    <s v="Yes"/>
    <s v="Yes"/>
    <n v="27"/>
    <n v="18"/>
    <s v="Cash"/>
    <s v="Bi-Weekly"/>
  </r>
  <r>
    <n v="120"/>
    <n v="38"/>
    <s v="Male"/>
    <x v="7"/>
    <x v="2"/>
    <n v="76"/>
    <x v="5"/>
    <x v="2"/>
    <x v="20"/>
    <s v="Fall"/>
    <x v="24"/>
    <s v="Yes"/>
    <s v="Express"/>
    <s v="Yes"/>
    <s v="Yes"/>
    <n v="44"/>
    <n v="32"/>
    <s v="Cash"/>
    <s v="Annually"/>
  </r>
  <r>
    <n v="121"/>
    <n v="64"/>
    <s v="Male"/>
    <x v="19"/>
    <x v="3"/>
    <n v="84"/>
    <x v="8"/>
    <x v="0"/>
    <x v="16"/>
    <s v="Summer"/>
    <x v="17"/>
    <s v="Yes"/>
    <s v="Express"/>
    <s v="Yes"/>
    <s v="Yes"/>
    <n v="32"/>
    <n v="52"/>
    <s v="Bank Transfer"/>
    <s v="Annually"/>
  </r>
  <r>
    <n v="122"/>
    <n v="19"/>
    <s v="Male"/>
    <x v="6"/>
    <x v="0"/>
    <n v="72"/>
    <x v="41"/>
    <x v="2"/>
    <x v="8"/>
    <s v="Winter"/>
    <x v="19"/>
    <s v="Yes"/>
    <s v="Standard"/>
    <s v="Yes"/>
    <s v="Yes"/>
    <n v="11"/>
    <n v="61"/>
    <s v="Cash"/>
    <s v="Fortnightly"/>
  </r>
  <r>
    <n v="123"/>
    <n v="40"/>
    <s v="Male"/>
    <x v="21"/>
    <x v="3"/>
    <n v="40"/>
    <x v="47"/>
    <x v="0"/>
    <x v="18"/>
    <s v="Spring"/>
    <x v="6"/>
    <s v="Yes"/>
    <s v="2-Day Shipping"/>
    <s v="Yes"/>
    <s v="Yes"/>
    <n v="44"/>
    <n v="-4"/>
    <s v="Cash"/>
    <s v="Fortnightly"/>
  </r>
  <r>
    <n v="124"/>
    <n v="57"/>
    <s v="Male"/>
    <x v="1"/>
    <x v="0"/>
    <n v="89"/>
    <x v="7"/>
    <x v="0"/>
    <x v="18"/>
    <s v="Fall"/>
    <x v="0"/>
    <s v="Yes"/>
    <s v="Free Shipping"/>
    <s v="Yes"/>
    <s v="Yes"/>
    <n v="46"/>
    <n v="43"/>
    <s v="Cash"/>
    <s v="Weekly"/>
  </r>
  <r>
    <n v="125"/>
    <n v="44"/>
    <s v="Male"/>
    <x v="1"/>
    <x v="0"/>
    <n v="86"/>
    <x v="22"/>
    <x v="2"/>
    <x v="0"/>
    <s v="Spring"/>
    <x v="0"/>
    <s v="Yes"/>
    <s v="Next Day Air"/>
    <s v="Yes"/>
    <s v="Yes"/>
    <n v="50"/>
    <n v="36"/>
    <s v="PayPal"/>
    <s v="Annually"/>
  </r>
  <r>
    <n v="126"/>
    <n v="49"/>
    <s v="Male"/>
    <x v="6"/>
    <x v="0"/>
    <n v="54"/>
    <x v="18"/>
    <x v="2"/>
    <x v="21"/>
    <s v="Winter"/>
    <x v="15"/>
    <s v="Yes"/>
    <s v="Next Day Air"/>
    <s v="Yes"/>
    <s v="Yes"/>
    <n v="45"/>
    <n v="9"/>
    <s v="Venmo"/>
    <s v="Every 3 Months"/>
  </r>
  <r>
    <n v="127"/>
    <n v="43"/>
    <s v="Male"/>
    <x v="6"/>
    <x v="0"/>
    <n v="36"/>
    <x v="16"/>
    <x v="0"/>
    <x v="6"/>
    <s v="Spring"/>
    <x v="20"/>
    <s v="Yes"/>
    <s v="Store Pickup"/>
    <s v="Yes"/>
    <s v="Yes"/>
    <n v="48"/>
    <n v="-12"/>
    <s v="Cash"/>
    <s v="Every 3 Months"/>
  </r>
  <r>
    <n v="128"/>
    <n v="24"/>
    <s v="Male"/>
    <x v="1"/>
    <x v="0"/>
    <n v="89"/>
    <x v="16"/>
    <x v="2"/>
    <x v="0"/>
    <s v="Winter"/>
    <x v="6"/>
    <s v="Yes"/>
    <s v="Next Day Air"/>
    <s v="Yes"/>
    <s v="Yes"/>
    <n v="26"/>
    <n v="63"/>
    <s v="Credit Card"/>
    <s v="Weekly"/>
  </r>
  <r>
    <n v="129"/>
    <n v="20"/>
    <s v="Male"/>
    <x v="18"/>
    <x v="3"/>
    <n v="32"/>
    <x v="18"/>
    <x v="2"/>
    <x v="9"/>
    <s v="Spring"/>
    <x v="10"/>
    <s v="Yes"/>
    <s v="Standard"/>
    <s v="Yes"/>
    <s v="Yes"/>
    <n v="21"/>
    <n v="11"/>
    <s v="Credit Card"/>
    <s v="Fortnightly"/>
  </r>
  <r>
    <n v="130"/>
    <n v="24"/>
    <s v="Male"/>
    <x v="10"/>
    <x v="0"/>
    <n v="67"/>
    <x v="38"/>
    <x v="3"/>
    <x v="8"/>
    <s v="Summer"/>
    <x v="19"/>
    <s v="Yes"/>
    <s v="2-Day Shipping"/>
    <s v="Yes"/>
    <s v="Yes"/>
    <n v="49"/>
    <n v="18"/>
    <s v="PayPal"/>
    <s v="Bi-Weekly"/>
  </r>
  <r>
    <n v="131"/>
    <n v="44"/>
    <s v="Male"/>
    <x v="18"/>
    <x v="3"/>
    <n v="39"/>
    <x v="0"/>
    <x v="0"/>
    <x v="10"/>
    <s v="Fall"/>
    <x v="18"/>
    <s v="Yes"/>
    <s v="Next Day Air"/>
    <s v="Yes"/>
    <s v="Yes"/>
    <n v="13"/>
    <n v="26"/>
    <s v="PayPal"/>
    <s v="Fortnightly"/>
  </r>
  <r>
    <n v="132"/>
    <n v="28"/>
    <s v="Male"/>
    <x v="11"/>
    <x v="0"/>
    <n v="29"/>
    <x v="1"/>
    <x v="0"/>
    <x v="21"/>
    <s v="Summer"/>
    <x v="20"/>
    <s v="Yes"/>
    <s v="Standard"/>
    <s v="Yes"/>
    <s v="Yes"/>
    <n v="46"/>
    <n v="-17"/>
    <s v="Credit Card"/>
    <s v="Weekly"/>
  </r>
  <r>
    <n v="133"/>
    <n v="30"/>
    <s v="Male"/>
    <x v="21"/>
    <x v="3"/>
    <n v="58"/>
    <x v="35"/>
    <x v="2"/>
    <x v="20"/>
    <s v="Fall"/>
    <x v="10"/>
    <s v="Yes"/>
    <s v="2-Day Shipping"/>
    <s v="Yes"/>
    <s v="Yes"/>
    <n v="42"/>
    <n v="16"/>
    <s v="PayPal"/>
    <s v="Weekly"/>
  </r>
  <r>
    <n v="134"/>
    <n v="52"/>
    <s v="Male"/>
    <x v="1"/>
    <x v="0"/>
    <n v="65"/>
    <x v="6"/>
    <x v="2"/>
    <x v="10"/>
    <s v="Winter"/>
    <x v="25"/>
    <s v="Yes"/>
    <s v="Next Day Air"/>
    <s v="Yes"/>
    <s v="Yes"/>
    <n v="25"/>
    <n v="40"/>
    <s v="Venmo"/>
    <s v="Annually"/>
  </r>
  <r>
    <n v="135"/>
    <n v="43"/>
    <s v="Male"/>
    <x v="19"/>
    <x v="3"/>
    <n v="94"/>
    <x v="21"/>
    <x v="0"/>
    <x v="0"/>
    <s v="Fall"/>
    <x v="8"/>
    <s v="Yes"/>
    <s v="Store Pickup"/>
    <s v="Yes"/>
    <s v="Yes"/>
    <n v="25"/>
    <n v="69"/>
    <s v="Cash"/>
    <s v="Monthly"/>
  </r>
  <r>
    <n v="136"/>
    <n v="43"/>
    <s v="Male"/>
    <x v="3"/>
    <x v="1"/>
    <n v="81"/>
    <x v="23"/>
    <x v="2"/>
    <x v="7"/>
    <s v="Fall"/>
    <x v="7"/>
    <s v="Yes"/>
    <s v="Express"/>
    <s v="Yes"/>
    <s v="Yes"/>
    <n v="12"/>
    <n v="69"/>
    <s v="PayPal"/>
    <s v="Quarterly"/>
  </r>
  <r>
    <n v="137"/>
    <n v="39"/>
    <s v="Male"/>
    <x v="0"/>
    <x v="0"/>
    <n v="86"/>
    <x v="36"/>
    <x v="2"/>
    <x v="3"/>
    <s v="Winter"/>
    <x v="13"/>
    <s v="Yes"/>
    <s v="Free Shipping"/>
    <s v="Yes"/>
    <s v="Yes"/>
    <n v="4"/>
    <n v="82"/>
    <s v="Debit Card"/>
    <s v="Quarterly"/>
  </r>
  <r>
    <n v="138"/>
    <n v="68"/>
    <s v="Male"/>
    <x v="4"/>
    <x v="1"/>
    <n v="43"/>
    <x v="24"/>
    <x v="2"/>
    <x v="2"/>
    <s v="Spring"/>
    <x v="10"/>
    <s v="Yes"/>
    <s v="Free Shipping"/>
    <s v="Yes"/>
    <s v="Yes"/>
    <n v="38"/>
    <n v="5"/>
    <s v="PayPal"/>
    <s v="Weekly"/>
  </r>
  <r>
    <n v="139"/>
    <n v="68"/>
    <s v="Male"/>
    <x v="11"/>
    <x v="0"/>
    <n v="29"/>
    <x v="42"/>
    <x v="2"/>
    <x v="1"/>
    <s v="Winter"/>
    <x v="14"/>
    <s v="Yes"/>
    <s v="Store Pickup"/>
    <s v="Yes"/>
    <s v="Yes"/>
    <n v="42"/>
    <n v="-13"/>
    <s v="Bank Transfer"/>
    <s v="Weekly"/>
  </r>
  <r>
    <n v="140"/>
    <n v="49"/>
    <s v="Male"/>
    <x v="7"/>
    <x v="2"/>
    <n v="95"/>
    <x v="20"/>
    <x v="2"/>
    <x v="3"/>
    <s v="Fall"/>
    <x v="22"/>
    <s v="Yes"/>
    <s v="Store Pickup"/>
    <s v="Yes"/>
    <s v="Yes"/>
    <n v="30"/>
    <n v="65"/>
    <s v="Venmo"/>
    <s v="Annually"/>
  </r>
  <r>
    <n v="141"/>
    <n v="63"/>
    <s v="Male"/>
    <x v="5"/>
    <x v="0"/>
    <n v="28"/>
    <x v="17"/>
    <x v="0"/>
    <x v="22"/>
    <s v="Fall"/>
    <x v="20"/>
    <s v="Yes"/>
    <s v="2-Day Shipping"/>
    <s v="Yes"/>
    <s v="Yes"/>
    <n v="50"/>
    <n v="-22"/>
    <s v="Credit Card"/>
    <s v="Weekly"/>
  </r>
  <r>
    <n v="142"/>
    <n v="56"/>
    <s v="Male"/>
    <x v="24"/>
    <x v="3"/>
    <n v="46"/>
    <x v="41"/>
    <x v="2"/>
    <x v="2"/>
    <s v="Fall"/>
    <x v="8"/>
    <s v="Yes"/>
    <s v="Free Shipping"/>
    <s v="Yes"/>
    <s v="Yes"/>
    <n v="45"/>
    <n v="1"/>
    <s v="PayPal"/>
    <s v="Weekly"/>
  </r>
  <r>
    <n v="143"/>
    <n v="37"/>
    <s v="Male"/>
    <x v="14"/>
    <x v="2"/>
    <n v="58"/>
    <x v="43"/>
    <x v="0"/>
    <x v="10"/>
    <s v="Fall"/>
    <x v="0"/>
    <s v="Yes"/>
    <s v="Free Shipping"/>
    <s v="Yes"/>
    <s v="Yes"/>
    <n v="33"/>
    <n v="25"/>
    <s v="Credit Card"/>
    <s v="Fortnightly"/>
  </r>
  <r>
    <n v="144"/>
    <n v="30"/>
    <s v="Male"/>
    <x v="7"/>
    <x v="2"/>
    <n v="48"/>
    <x v="9"/>
    <x v="2"/>
    <x v="19"/>
    <s v="Fall"/>
    <x v="2"/>
    <s v="Yes"/>
    <s v="Store Pickup"/>
    <s v="Yes"/>
    <s v="Yes"/>
    <n v="25"/>
    <n v="23"/>
    <s v="PayPal"/>
    <s v="Quarterly"/>
  </r>
  <r>
    <n v="145"/>
    <n v="19"/>
    <s v="Male"/>
    <x v="9"/>
    <x v="1"/>
    <n v="43"/>
    <x v="32"/>
    <x v="2"/>
    <x v="5"/>
    <s v="Fall"/>
    <x v="4"/>
    <s v="Yes"/>
    <s v="Express"/>
    <s v="Yes"/>
    <s v="Yes"/>
    <n v="25"/>
    <n v="18"/>
    <s v="Cash"/>
    <s v="Monthly"/>
  </r>
  <r>
    <n v="146"/>
    <n v="24"/>
    <s v="Male"/>
    <x v="16"/>
    <x v="3"/>
    <n v="95"/>
    <x v="9"/>
    <x v="2"/>
    <x v="11"/>
    <s v="Fall"/>
    <x v="9"/>
    <s v="Yes"/>
    <s v="Standard"/>
    <s v="Yes"/>
    <s v="Yes"/>
    <n v="44"/>
    <n v="51"/>
    <s v="Debit Card"/>
    <s v="Quarterly"/>
  </r>
  <r>
    <n v="147"/>
    <n v="52"/>
    <s v="Male"/>
    <x v="11"/>
    <x v="0"/>
    <n v="30"/>
    <x v="24"/>
    <x v="1"/>
    <x v="13"/>
    <s v="Fall"/>
    <x v="17"/>
    <s v="Yes"/>
    <s v="Standard"/>
    <s v="Yes"/>
    <s v="Yes"/>
    <n v="21"/>
    <n v="9"/>
    <s v="Venmo"/>
    <s v="Fortnightly"/>
  </r>
  <r>
    <n v="148"/>
    <n v="63"/>
    <s v="Male"/>
    <x v="9"/>
    <x v="1"/>
    <n v="64"/>
    <x v="37"/>
    <x v="2"/>
    <x v="7"/>
    <s v="Summer"/>
    <x v="1"/>
    <s v="Yes"/>
    <s v="2-Day Shipping"/>
    <s v="Yes"/>
    <s v="Yes"/>
    <n v="31"/>
    <n v="33"/>
    <s v="Bank Transfer"/>
    <s v="Fortnightly"/>
  </r>
  <r>
    <n v="149"/>
    <n v="37"/>
    <s v="Male"/>
    <x v="24"/>
    <x v="3"/>
    <n v="90"/>
    <x v="5"/>
    <x v="2"/>
    <x v="0"/>
    <s v="Fall"/>
    <x v="5"/>
    <s v="Yes"/>
    <s v="Store Pickup"/>
    <s v="Yes"/>
    <s v="Yes"/>
    <n v="47"/>
    <n v="43"/>
    <s v="Debit Card"/>
    <s v="Annually"/>
  </r>
  <r>
    <n v="150"/>
    <n v="38"/>
    <s v="Male"/>
    <x v="13"/>
    <x v="0"/>
    <n v="76"/>
    <x v="12"/>
    <x v="2"/>
    <x v="3"/>
    <s v="Summer"/>
    <x v="4"/>
    <s v="Yes"/>
    <s v="Free Shipping"/>
    <s v="Yes"/>
    <s v="Yes"/>
    <n v="14"/>
    <n v="62"/>
    <s v="PayPal"/>
    <s v="Monthly"/>
  </r>
  <r>
    <n v="151"/>
    <n v="35"/>
    <s v="Male"/>
    <x v="23"/>
    <x v="1"/>
    <n v="96"/>
    <x v="18"/>
    <x v="0"/>
    <x v="17"/>
    <s v="Fall"/>
    <x v="8"/>
    <s v="Yes"/>
    <s v="Standard"/>
    <s v="Yes"/>
    <s v="Yes"/>
    <n v="17"/>
    <n v="79"/>
    <s v="Debit Card"/>
    <s v="Every 3 Months"/>
  </r>
  <r>
    <n v="152"/>
    <n v="28"/>
    <s v="Male"/>
    <x v="12"/>
    <x v="3"/>
    <n v="47"/>
    <x v="25"/>
    <x v="0"/>
    <x v="2"/>
    <s v="Fall"/>
    <x v="9"/>
    <s v="Yes"/>
    <s v="Next Day Air"/>
    <s v="Yes"/>
    <s v="Yes"/>
    <n v="3"/>
    <n v="44"/>
    <s v="Venmo"/>
    <s v="Annually"/>
  </r>
  <r>
    <n v="153"/>
    <n v="30"/>
    <s v="Male"/>
    <x v="5"/>
    <x v="0"/>
    <n v="85"/>
    <x v="36"/>
    <x v="1"/>
    <x v="18"/>
    <s v="Summer"/>
    <x v="24"/>
    <s v="Yes"/>
    <s v="Express"/>
    <s v="Yes"/>
    <s v="Yes"/>
    <n v="42"/>
    <n v="43"/>
    <s v="Venmo"/>
    <s v="Annually"/>
  </r>
  <r>
    <n v="154"/>
    <n v="69"/>
    <s v="Male"/>
    <x v="15"/>
    <x v="0"/>
    <n v="55"/>
    <x v="17"/>
    <x v="2"/>
    <x v="1"/>
    <s v="Winter"/>
    <x v="4"/>
    <s v="Yes"/>
    <s v="Standard"/>
    <s v="Yes"/>
    <s v="Yes"/>
    <n v="22"/>
    <n v="33"/>
    <s v="Debit Card"/>
    <s v="Annually"/>
  </r>
  <r>
    <n v="155"/>
    <n v="41"/>
    <s v="Male"/>
    <x v="10"/>
    <x v="0"/>
    <n v="98"/>
    <x v="19"/>
    <x v="2"/>
    <x v="4"/>
    <s v="Fall"/>
    <x v="15"/>
    <s v="Yes"/>
    <s v="Next Day Air"/>
    <s v="Yes"/>
    <s v="Yes"/>
    <n v="21"/>
    <n v="77"/>
    <s v="Venmo"/>
    <s v="Quarterly"/>
  </r>
  <r>
    <n v="156"/>
    <n v="63"/>
    <s v="Male"/>
    <x v="20"/>
    <x v="0"/>
    <n v="77"/>
    <x v="1"/>
    <x v="1"/>
    <x v="8"/>
    <s v="Spring"/>
    <x v="24"/>
    <s v="Yes"/>
    <s v="Free Shipping"/>
    <s v="Yes"/>
    <s v="Yes"/>
    <n v="21"/>
    <n v="56"/>
    <s v="Bank Transfer"/>
    <s v="Quarterly"/>
  </r>
  <r>
    <n v="157"/>
    <n v="35"/>
    <s v="Male"/>
    <x v="6"/>
    <x v="0"/>
    <n v="26"/>
    <x v="9"/>
    <x v="2"/>
    <x v="12"/>
    <s v="Fall"/>
    <x v="17"/>
    <s v="Yes"/>
    <s v="Standard"/>
    <s v="Yes"/>
    <s v="Yes"/>
    <n v="40"/>
    <n v="-14"/>
    <s v="Debit Card"/>
    <s v="Annually"/>
  </r>
  <r>
    <n v="158"/>
    <n v="36"/>
    <s v="Male"/>
    <x v="19"/>
    <x v="3"/>
    <n v="68"/>
    <x v="34"/>
    <x v="1"/>
    <x v="22"/>
    <s v="Fall"/>
    <x v="21"/>
    <s v="Yes"/>
    <s v="Next Day Air"/>
    <s v="Yes"/>
    <s v="Yes"/>
    <n v="1"/>
    <n v="67"/>
    <s v="Bank Transfer"/>
    <s v="Fortnightly"/>
  </r>
  <r>
    <n v="159"/>
    <n v="25"/>
    <s v="Male"/>
    <x v="5"/>
    <x v="0"/>
    <n v="73"/>
    <x v="39"/>
    <x v="3"/>
    <x v="11"/>
    <s v="Fall"/>
    <x v="7"/>
    <s v="Yes"/>
    <s v="Standard"/>
    <s v="Yes"/>
    <s v="Yes"/>
    <n v="50"/>
    <n v="23"/>
    <s v="Bank Transfer"/>
    <s v="Monthly"/>
  </r>
  <r>
    <n v="160"/>
    <n v="58"/>
    <s v="Male"/>
    <x v="24"/>
    <x v="3"/>
    <n v="27"/>
    <x v="13"/>
    <x v="2"/>
    <x v="4"/>
    <s v="Fall"/>
    <x v="22"/>
    <s v="Yes"/>
    <s v="Store Pickup"/>
    <s v="Yes"/>
    <s v="Yes"/>
    <n v="39"/>
    <n v="-12"/>
    <s v="Bank Transfer"/>
    <s v="Every 3 Months"/>
  </r>
  <r>
    <n v="161"/>
    <n v="27"/>
    <s v="Male"/>
    <x v="24"/>
    <x v="3"/>
    <n v="23"/>
    <x v="21"/>
    <x v="2"/>
    <x v="20"/>
    <s v="Summer"/>
    <x v="12"/>
    <s v="Yes"/>
    <s v="Free Shipping"/>
    <s v="Yes"/>
    <s v="Yes"/>
    <n v="34"/>
    <n v="-11"/>
    <s v="Venmo"/>
    <s v="Monthly"/>
  </r>
  <r>
    <n v="162"/>
    <n v="65"/>
    <s v="Male"/>
    <x v="21"/>
    <x v="3"/>
    <n v="49"/>
    <x v="25"/>
    <x v="2"/>
    <x v="8"/>
    <s v="Fall"/>
    <x v="21"/>
    <s v="Yes"/>
    <s v="Express"/>
    <s v="Yes"/>
    <s v="Yes"/>
    <n v="29"/>
    <n v="20"/>
    <s v="Venmo"/>
    <s v="Fortnightly"/>
  </r>
  <r>
    <n v="163"/>
    <n v="54"/>
    <s v="Male"/>
    <x v="12"/>
    <x v="3"/>
    <n v="74"/>
    <x v="18"/>
    <x v="2"/>
    <x v="2"/>
    <s v="Summer"/>
    <x v="21"/>
    <s v="Yes"/>
    <s v="Store Pickup"/>
    <s v="Yes"/>
    <s v="Yes"/>
    <n v="31"/>
    <n v="43"/>
    <s v="PayPal"/>
    <s v="Bi-Weekly"/>
  </r>
  <r>
    <n v="164"/>
    <n v="54"/>
    <s v="Male"/>
    <x v="11"/>
    <x v="0"/>
    <n v="67"/>
    <x v="41"/>
    <x v="2"/>
    <x v="7"/>
    <s v="Summer"/>
    <x v="23"/>
    <s v="Yes"/>
    <s v="Standard"/>
    <s v="Yes"/>
    <s v="Yes"/>
    <n v="8"/>
    <n v="59"/>
    <s v="Debit Card"/>
    <s v="Weekly"/>
  </r>
  <r>
    <n v="165"/>
    <n v="59"/>
    <s v="Male"/>
    <x v="8"/>
    <x v="3"/>
    <n v="65"/>
    <x v="12"/>
    <x v="1"/>
    <x v="7"/>
    <s v="Spring"/>
    <x v="5"/>
    <s v="Yes"/>
    <s v="Free Shipping"/>
    <s v="Yes"/>
    <s v="Yes"/>
    <n v="5"/>
    <n v="60"/>
    <s v="Credit Card"/>
    <s v="Fortnightly"/>
  </r>
  <r>
    <n v="166"/>
    <n v="42"/>
    <s v="Male"/>
    <x v="8"/>
    <x v="3"/>
    <n v="60"/>
    <x v="0"/>
    <x v="1"/>
    <x v="22"/>
    <s v="Winter"/>
    <x v="11"/>
    <s v="Yes"/>
    <s v="Store Pickup"/>
    <s v="Yes"/>
    <s v="Yes"/>
    <n v="7"/>
    <n v="53"/>
    <s v="Cash"/>
    <s v="Monthly"/>
  </r>
  <r>
    <n v="167"/>
    <n v="46"/>
    <s v="Male"/>
    <x v="4"/>
    <x v="1"/>
    <n v="31"/>
    <x v="12"/>
    <x v="3"/>
    <x v="21"/>
    <s v="Fall"/>
    <x v="17"/>
    <s v="Yes"/>
    <s v="Store Pickup"/>
    <s v="Yes"/>
    <s v="Yes"/>
    <n v="30"/>
    <n v="1"/>
    <s v="Cash"/>
    <s v="Monthly"/>
  </r>
  <r>
    <n v="168"/>
    <n v="33"/>
    <s v="Male"/>
    <x v="24"/>
    <x v="3"/>
    <n v="27"/>
    <x v="10"/>
    <x v="2"/>
    <x v="14"/>
    <s v="Fall"/>
    <x v="17"/>
    <s v="Yes"/>
    <s v="Express"/>
    <s v="Yes"/>
    <s v="Yes"/>
    <n v="14"/>
    <n v="13"/>
    <s v="Credit Card"/>
    <s v="Every 3 Months"/>
  </r>
  <r>
    <n v="169"/>
    <n v="34"/>
    <s v="Male"/>
    <x v="9"/>
    <x v="1"/>
    <n v="80"/>
    <x v="7"/>
    <x v="2"/>
    <x v="23"/>
    <s v="Summer"/>
    <x v="21"/>
    <s v="Yes"/>
    <s v="Express"/>
    <s v="Yes"/>
    <s v="Yes"/>
    <n v="5"/>
    <n v="75"/>
    <s v="Cash"/>
    <s v="Fortnightly"/>
  </r>
  <r>
    <n v="170"/>
    <n v="27"/>
    <s v="Male"/>
    <x v="14"/>
    <x v="2"/>
    <n v="30"/>
    <x v="22"/>
    <x v="1"/>
    <x v="9"/>
    <s v="Summer"/>
    <x v="13"/>
    <s v="Yes"/>
    <s v="Standard"/>
    <s v="Yes"/>
    <s v="Yes"/>
    <n v="3"/>
    <n v="27"/>
    <s v="PayPal"/>
    <s v="Every 3 Months"/>
  </r>
  <r>
    <n v="171"/>
    <n v="52"/>
    <s v="Male"/>
    <x v="5"/>
    <x v="0"/>
    <n v="25"/>
    <x v="5"/>
    <x v="2"/>
    <x v="1"/>
    <s v="Fall"/>
    <x v="5"/>
    <s v="Yes"/>
    <s v="Store Pickup"/>
    <s v="Yes"/>
    <s v="Yes"/>
    <n v="46"/>
    <n v="-21"/>
    <s v="Venmo"/>
    <s v="Bi-Weekly"/>
  </r>
  <r>
    <n v="172"/>
    <n v="29"/>
    <s v="Male"/>
    <x v="6"/>
    <x v="0"/>
    <n v="35"/>
    <x v="41"/>
    <x v="2"/>
    <x v="24"/>
    <s v="Summer"/>
    <x v="15"/>
    <s v="Yes"/>
    <s v="Store Pickup"/>
    <s v="Yes"/>
    <s v="Yes"/>
    <n v="4"/>
    <n v="31"/>
    <s v="Credit Card"/>
    <s v="Weekly"/>
  </r>
  <r>
    <n v="173"/>
    <n v="54"/>
    <s v="Male"/>
    <x v="16"/>
    <x v="3"/>
    <n v="67"/>
    <x v="43"/>
    <x v="2"/>
    <x v="10"/>
    <s v="Summer"/>
    <x v="20"/>
    <s v="Yes"/>
    <s v="Next Day Air"/>
    <s v="Yes"/>
    <s v="Yes"/>
    <n v="42"/>
    <n v="25"/>
    <s v="Credit Card"/>
    <s v="Bi-Weekly"/>
  </r>
  <r>
    <n v="174"/>
    <n v="25"/>
    <s v="Male"/>
    <x v="19"/>
    <x v="3"/>
    <n v="46"/>
    <x v="11"/>
    <x v="2"/>
    <x v="2"/>
    <s v="Fall"/>
    <x v="23"/>
    <s v="Yes"/>
    <s v="Standard"/>
    <s v="Yes"/>
    <s v="Yes"/>
    <n v="30"/>
    <n v="16"/>
    <s v="Cash"/>
    <s v="Annually"/>
  </r>
  <r>
    <n v="175"/>
    <n v="41"/>
    <s v="Male"/>
    <x v="9"/>
    <x v="1"/>
    <n v="35"/>
    <x v="34"/>
    <x v="0"/>
    <x v="18"/>
    <s v="Winter"/>
    <x v="1"/>
    <s v="Yes"/>
    <s v="Express"/>
    <s v="Yes"/>
    <s v="Yes"/>
    <n v="37"/>
    <n v="-2"/>
    <s v="Venmo"/>
    <s v="Annually"/>
  </r>
  <r>
    <n v="176"/>
    <n v="53"/>
    <s v="Male"/>
    <x v="7"/>
    <x v="2"/>
    <n v="86"/>
    <x v="19"/>
    <x v="0"/>
    <x v="10"/>
    <s v="Fall"/>
    <x v="11"/>
    <s v="Yes"/>
    <s v="Next Day Air"/>
    <s v="Yes"/>
    <s v="Yes"/>
    <n v="2"/>
    <n v="84"/>
    <s v="Bank Transfer"/>
    <s v="Annually"/>
  </r>
  <r>
    <n v="177"/>
    <n v="53"/>
    <s v="Male"/>
    <x v="21"/>
    <x v="3"/>
    <n v="81"/>
    <x v="13"/>
    <x v="0"/>
    <x v="13"/>
    <s v="Spring"/>
    <x v="2"/>
    <s v="Yes"/>
    <s v="Next Day Air"/>
    <s v="Yes"/>
    <s v="Yes"/>
    <n v="30"/>
    <n v="51"/>
    <s v="Credit Card"/>
    <s v="Quarterly"/>
  </r>
  <r>
    <n v="178"/>
    <n v="21"/>
    <s v="Male"/>
    <x v="15"/>
    <x v="0"/>
    <n v="42"/>
    <x v="23"/>
    <x v="0"/>
    <x v="23"/>
    <s v="Fall"/>
    <x v="18"/>
    <s v="Yes"/>
    <s v="Next Day Air"/>
    <s v="Yes"/>
    <s v="Yes"/>
    <n v="47"/>
    <n v="-5"/>
    <s v="Bank Transfer"/>
    <s v="Monthly"/>
  </r>
  <r>
    <n v="179"/>
    <n v="61"/>
    <s v="Male"/>
    <x v="11"/>
    <x v="0"/>
    <n v="43"/>
    <x v="37"/>
    <x v="0"/>
    <x v="12"/>
    <s v="Fall"/>
    <x v="24"/>
    <s v="Yes"/>
    <s v="2-Day Shipping"/>
    <s v="Yes"/>
    <s v="Yes"/>
    <n v="21"/>
    <n v="22"/>
    <s v="PayPal"/>
    <s v="Quarterly"/>
  </r>
  <r>
    <n v="180"/>
    <n v="64"/>
    <s v="Male"/>
    <x v="23"/>
    <x v="1"/>
    <n v="31"/>
    <x v="26"/>
    <x v="2"/>
    <x v="10"/>
    <s v="Fall"/>
    <x v="8"/>
    <s v="Yes"/>
    <s v="Store Pickup"/>
    <s v="Yes"/>
    <s v="Yes"/>
    <n v="9"/>
    <n v="22"/>
    <s v="Bank Transfer"/>
    <s v="Fortnightly"/>
  </r>
  <r>
    <n v="181"/>
    <n v="51"/>
    <s v="Male"/>
    <x v="3"/>
    <x v="1"/>
    <n v="81"/>
    <x v="45"/>
    <x v="0"/>
    <x v="14"/>
    <s v="Fall"/>
    <x v="13"/>
    <s v="Yes"/>
    <s v="Store Pickup"/>
    <s v="Yes"/>
    <s v="Yes"/>
    <n v="12"/>
    <n v="69"/>
    <s v="Debit Card"/>
    <s v="Fortnightly"/>
  </r>
  <r>
    <n v="182"/>
    <n v="32"/>
    <s v="Male"/>
    <x v="13"/>
    <x v="0"/>
    <n v="61"/>
    <x v="2"/>
    <x v="2"/>
    <x v="19"/>
    <s v="Summer"/>
    <x v="10"/>
    <s v="Yes"/>
    <s v="Next Day Air"/>
    <s v="Yes"/>
    <s v="Yes"/>
    <n v="4"/>
    <n v="57"/>
    <s v="Bank Transfer"/>
    <s v="Weekly"/>
  </r>
  <r>
    <n v="183"/>
    <n v="38"/>
    <s v="Male"/>
    <x v="24"/>
    <x v="3"/>
    <n v="96"/>
    <x v="15"/>
    <x v="3"/>
    <x v="7"/>
    <s v="Summer"/>
    <x v="11"/>
    <s v="Yes"/>
    <s v="Store Pickup"/>
    <s v="Yes"/>
    <s v="Yes"/>
    <n v="10"/>
    <n v="86"/>
    <s v="Debit Card"/>
    <s v="Annually"/>
  </r>
  <r>
    <n v="184"/>
    <n v="58"/>
    <s v="Male"/>
    <x v="11"/>
    <x v="0"/>
    <n v="29"/>
    <x v="31"/>
    <x v="3"/>
    <x v="19"/>
    <s v="Spring"/>
    <x v="15"/>
    <s v="Yes"/>
    <s v="2-Day Shipping"/>
    <s v="Yes"/>
    <s v="Yes"/>
    <n v="26"/>
    <n v="3"/>
    <s v="Credit Card"/>
    <s v="Weekly"/>
  </r>
  <r>
    <n v="185"/>
    <n v="32"/>
    <s v="Male"/>
    <x v="4"/>
    <x v="1"/>
    <n v="33"/>
    <x v="11"/>
    <x v="0"/>
    <x v="17"/>
    <s v="Spring"/>
    <x v="21"/>
    <s v="Yes"/>
    <s v="Express"/>
    <s v="Yes"/>
    <s v="Yes"/>
    <n v="40"/>
    <n v="-7"/>
    <s v="Cash"/>
    <s v="Fortnightly"/>
  </r>
  <r>
    <n v="186"/>
    <n v="46"/>
    <s v="Male"/>
    <x v="17"/>
    <x v="0"/>
    <n v="32"/>
    <x v="48"/>
    <x v="3"/>
    <x v="5"/>
    <s v="Summer"/>
    <x v="9"/>
    <s v="Yes"/>
    <s v="Store Pickup"/>
    <s v="Yes"/>
    <s v="Yes"/>
    <n v="34"/>
    <n v="-2"/>
    <s v="Bank Transfer"/>
    <s v="Fortnightly"/>
  </r>
  <r>
    <n v="187"/>
    <n v="39"/>
    <s v="Male"/>
    <x v="21"/>
    <x v="3"/>
    <n v="56"/>
    <x v="46"/>
    <x v="1"/>
    <x v="12"/>
    <s v="Summer"/>
    <x v="3"/>
    <s v="Yes"/>
    <s v="Standard"/>
    <s v="Yes"/>
    <s v="Yes"/>
    <n v="31"/>
    <n v="25"/>
    <s v="Debit Card"/>
    <s v="Annually"/>
  </r>
  <r>
    <n v="188"/>
    <n v="19"/>
    <s v="Male"/>
    <x v="9"/>
    <x v="1"/>
    <n v="94"/>
    <x v="42"/>
    <x v="1"/>
    <x v="7"/>
    <s v="Spring"/>
    <x v="13"/>
    <s v="Yes"/>
    <s v="Store Pickup"/>
    <s v="Yes"/>
    <s v="Yes"/>
    <n v="1"/>
    <n v="93"/>
    <s v="Bank Transfer"/>
    <s v="Bi-Weekly"/>
  </r>
  <r>
    <n v="189"/>
    <n v="50"/>
    <s v="Male"/>
    <x v="15"/>
    <x v="0"/>
    <n v="53"/>
    <x v="10"/>
    <x v="2"/>
    <x v="6"/>
    <s v="Spring"/>
    <x v="0"/>
    <s v="Yes"/>
    <s v="Express"/>
    <s v="Yes"/>
    <s v="Yes"/>
    <n v="5"/>
    <n v="48"/>
    <s v="Bank Transfer"/>
    <s v="Bi-Weekly"/>
  </r>
  <r>
    <n v="190"/>
    <n v="36"/>
    <s v="Male"/>
    <x v="0"/>
    <x v="0"/>
    <n v="82"/>
    <x v="8"/>
    <x v="2"/>
    <x v="1"/>
    <s v="Fall"/>
    <x v="14"/>
    <s v="Yes"/>
    <s v="Next Day Air"/>
    <s v="Yes"/>
    <s v="Yes"/>
    <n v="4"/>
    <n v="78"/>
    <s v="Credit Card"/>
    <s v="Weekly"/>
  </r>
  <r>
    <n v="191"/>
    <n v="65"/>
    <s v="Male"/>
    <x v="7"/>
    <x v="2"/>
    <n v="70"/>
    <x v="27"/>
    <x v="3"/>
    <x v="19"/>
    <s v="Fall"/>
    <x v="21"/>
    <s v="Yes"/>
    <s v="Free Shipping"/>
    <s v="Yes"/>
    <s v="Yes"/>
    <n v="48"/>
    <n v="22"/>
    <s v="Venmo"/>
    <s v="Quarterly"/>
  </r>
  <r>
    <n v="192"/>
    <n v="64"/>
    <s v="Male"/>
    <x v="19"/>
    <x v="3"/>
    <n v="76"/>
    <x v="40"/>
    <x v="2"/>
    <x v="0"/>
    <s v="Fall"/>
    <x v="20"/>
    <s v="Yes"/>
    <s v="Free Shipping"/>
    <s v="Yes"/>
    <s v="Yes"/>
    <n v="29"/>
    <n v="47"/>
    <s v="Cash"/>
    <s v="Every 3 Months"/>
  </r>
  <r>
    <n v="193"/>
    <n v="46"/>
    <s v="Male"/>
    <x v="9"/>
    <x v="1"/>
    <n v="29"/>
    <x v="43"/>
    <x v="0"/>
    <x v="2"/>
    <s v="Summer"/>
    <x v="3"/>
    <s v="Yes"/>
    <s v="Express"/>
    <s v="Yes"/>
    <s v="Yes"/>
    <n v="12"/>
    <n v="17"/>
    <s v="PayPal"/>
    <s v="Bi-Weekly"/>
  </r>
  <r>
    <n v="194"/>
    <n v="36"/>
    <s v="Male"/>
    <x v="22"/>
    <x v="3"/>
    <n v="100"/>
    <x v="25"/>
    <x v="1"/>
    <x v="5"/>
    <s v="Fall"/>
    <x v="21"/>
    <s v="Yes"/>
    <s v="Standard"/>
    <s v="Yes"/>
    <s v="Yes"/>
    <n v="29"/>
    <n v="71"/>
    <s v="Venmo"/>
    <s v="Annually"/>
  </r>
  <r>
    <n v="195"/>
    <n v="51"/>
    <s v="Male"/>
    <x v="21"/>
    <x v="3"/>
    <n v="94"/>
    <x v="9"/>
    <x v="2"/>
    <x v="8"/>
    <s v="Spring"/>
    <x v="0"/>
    <s v="Yes"/>
    <s v="Express"/>
    <s v="Yes"/>
    <s v="Yes"/>
    <n v="15"/>
    <n v="79"/>
    <s v="Debit Card"/>
    <s v="Quarterly"/>
  </r>
  <r>
    <n v="196"/>
    <n v="51"/>
    <s v="Male"/>
    <x v="14"/>
    <x v="2"/>
    <n v="25"/>
    <x v="14"/>
    <x v="2"/>
    <x v="23"/>
    <s v="Fall"/>
    <x v="24"/>
    <s v="Yes"/>
    <s v="Free Shipping"/>
    <s v="Yes"/>
    <s v="Yes"/>
    <n v="34"/>
    <n v="-9"/>
    <s v="Credit Card"/>
    <s v="Monthly"/>
  </r>
  <r>
    <n v="197"/>
    <n v="38"/>
    <s v="Male"/>
    <x v="23"/>
    <x v="1"/>
    <n v="88"/>
    <x v="47"/>
    <x v="2"/>
    <x v="12"/>
    <s v="Summer"/>
    <x v="20"/>
    <s v="Yes"/>
    <s v="Next Day Air"/>
    <s v="Yes"/>
    <s v="Yes"/>
    <n v="41"/>
    <n v="47"/>
    <s v="Credit Card"/>
    <s v="Fortnightly"/>
  </r>
  <r>
    <n v="198"/>
    <n v="59"/>
    <s v="Male"/>
    <x v="18"/>
    <x v="3"/>
    <n v="78"/>
    <x v="36"/>
    <x v="2"/>
    <x v="13"/>
    <s v="Fall"/>
    <x v="4"/>
    <s v="Yes"/>
    <s v="2-Day Shipping"/>
    <s v="Yes"/>
    <s v="Yes"/>
    <n v="41"/>
    <n v="37"/>
    <s v="Credit Card"/>
    <s v="Monthly"/>
  </r>
  <r>
    <n v="199"/>
    <n v="57"/>
    <s v="Male"/>
    <x v="16"/>
    <x v="3"/>
    <n v="45"/>
    <x v="40"/>
    <x v="2"/>
    <x v="2"/>
    <s v="Winter"/>
    <x v="6"/>
    <s v="Yes"/>
    <s v="Standard"/>
    <s v="Yes"/>
    <s v="Yes"/>
    <n v="39"/>
    <n v="6"/>
    <s v="Credit Card"/>
    <s v="Fortnightly"/>
  </r>
  <r>
    <n v="200"/>
    <n v="54"/>
    <s v="Male"/>
    <x v="19"/>
    <x v="3"/>
    <n v="73"/>
    <x v="37"/>
    <x v="3"/>
    <x v="14"/>
    <s v="Summer"/>
    <x v="22"/>
    <s v="Yes"/>
    <s v="Express"/>
    <s v="Yes"/>
    <s v="Yes"/>
    <n v="32"/>
    <n v="41"/>
    <s v="Cash"/>
    <s v="Weekly"/>
  </r>
  <r>
    <n v="201"/>
    <n v="25"/>
    <s v="Male"/>
    <x v="10"/>
    <x v="0"/>
    <n v="61"/>
    <x v="38"/>
    <x v="1"/>
    <x v="11"/>
    <s v="Summer"/>
    <x v="13"/>
    <s v="Yes"/>
    <s v="Next Day Air"/>
    <s v="Yes"/>
    <s v="Yes"/>
    <n v="29"/>
    <n v="32"/>
    <s v="Venmo"/>
    <s v="Monthly"/>
  </r>
  <r>
    <n v="202"/>
    <n v="69"/>
    <s v="Male"/>
    <x v="0"/>
    <x v="0"/>
    <n v="22"/>
    <x v="9"/>
    <x v="1"/>
    <x v="19"/>
    <s v="Fall"/>
    <x v="24"/>
    <s v="Yes"/>
    <s v="Free Shipping"/>
    <s v="Yes"/>
    <s v="Yes"/>
    <n v="15"/>
    <n v="7"/>
    <s v="Bank Transfer"/>
    <s v="Annually"/>
  </r>
  <r>
    <n v="203"/>
    <n v="57"/>
    <s v="Male"/>
    <x v="19"/>
    <x v="3"/>
    <n v="38"/>
    <x v="43"/>
    <x v="0"/>
    <x v="23"/>
    <s v="Spring"/>
    <x v="2"/>
    <s v="Yes"/>
    <s v="Express"/>
    <s v="Yes"/>
    <s v="Yes"/>
    <n v="33"/>
    <n v="5"/>
    <s v="Venmo"/>
    <s v="Annually"/>
  </r>
  <r>
    <n v="204"/>
    <n v="70"/>
    <s v="Male"/>
    <x v="18"/>
    <x v="3"/>
    <n v="38"/>
    <x v="27"/>
    <x v="1"/>
    <x v="22"/>
    <s v="Fall"/>
    <x v="4"/>
    <s v="Yes"/>
    <s v="Next Day Air"/>
    <s v="Yes"/>
    <s v="Yes"/>
    <n v="18"/>
    <n v="20"/>
    <s v="Bank Transfer"/>
    <s v="Weekly"/>
  </r>
  <r>
    <n v="205"/>
    <n v="24"/>
    <s v="Male"/>
    <x v="4"/>
    <x v="1"/>
    <n v="100"/>
    <x v="28"/>
    <x v="2"/>
    <x v="22"/>
    <s v="Fall"/>
    <x v="17"/>
    <s v="Yes"/>
    <s v="Store Pickup"/>
    <s v="Yes"/>
    <s v="Yes"/>
    <n v="35"/>
    <n v="65"/>
    <s v="Cash"/>
    <s v="Bi-Weekly"/>
  </r>
  <r>
    <n v="206"/>
    <n v="67"/>
    <s v="Male"/>
    <x v="5"/>
    <x v="0"/>
    <n v="64"/>
    <x v="11"/>
    <x v="2"/>
    <x v="5"/>
    <s v="Winter"/>
    <x v="21"/>
    <s v="Yes"/>
    <s v="Standard"/>
    <s v="Yes"/>
    <s v="Yes"/>
    <n v="25"/>
    <n v="39"/>
    <s v="PayPal"/>
    <s v="Weekly"/>
  </r>
  <r>
    <n v="207"/>
    <n v="24"/>
    <s v="Male"/>
    <x v="17"/>
    <x v="0"/>
    <n v="55"/>
    <x v="48"/>
    <x v="0"/>
    <x v="5"/>
    <s v="Summer"/>
    <x v="19"/>
    <s v="Yes"/>
    <s v="Free Shipping"/>
    <s v="Yes"/>
    <s v="Yes"/>
    <n v="6"/>
    <n v="49"/>
    <s v="Venmo"/>
    <s v="Fortnightly"/>
  </r>
  <r>
    <n v="208"/>
    <n v="62"/>
    <s v="Male"/>
    <x v="24"/>
    <x v="3"/>
    <n v="91"/>
    <x v="3"/>
    <x v="2"/>
    <x v="5"/>
    <s v="Summer"/>
    <x v="3"/>
    <s v="Yes"/>
    <s v="Express"/>
    <s v="Yes"/>
    <s v="Yes"/>
    <n v="17"/>
    <n v="74"/>
    <s v="Bank Transfer"/>
    <s v="Bi-Weekly"/>
  </r>
  <r>
    <n v="209"/>
    <n v="57"/>
    <s v="Male"/>
    <x v="11"/>
    <x v="0"/>
    <n v="38"/>
    <x v="48"/>
    <x v="2"/>
    <x v="9"/>
    <s v="Spring"/>
    <x v="7"/>
    <s v="Yes"/>
    <s v="Store Pickup"/>
    <s v="Yes"/>
    <s v="Yes"/>
    <n v="17"/>
    <n v="21"/>
    <s v="Credit Card"/>
    <s v="Monthly"/>
  </r>
  <r>
    <n v="210"/>
    <n v="55"/>
    <s v="Male"/>
    <x v="3"/>
    <x v="1"/>
    <n v="97"/>
    <x v="46"/>
    <x v="1"/>
    <x v="8"/>
    <s v="Winter"/>
    <x v="4"/>
    <s v="Yes"/>
    <s v="Store Pickup"/>
    <s v="Yes"/>
    <s v="Yes"/>
    <n v="44"/>
    <n v="53"/>
    <s v="Cash"/>
    <s v="Every 3 Months"/>
  </r>
  <r>
    <n v="211"/>
    <n v="45"/>
    <s v="Male"/>
    <x v="14"/>
    <x v="2"/>
    <n v="22"/>
    <x v="34"/>
    <x v="0"/>
    <x v="11"/>
    <s v="Fall"/>
    <x v="21"/>
    <s v="Yes"/>
    <s v="2-Day Shipping"/>
    <s v="Yes"/>
    <s v="Yes"/>
    <n v="6"/>
    <n v="16"/>
    <s v="PayPal"/>
    <s v="Fortnightly"/>
  </r>
  <r>
    <n v="212"/>
    <n v="69"/>
    <s v="Male"/>
    <x v="11"/>
    <x v="0"/>
    <n v="92"/>
    <x v="45"/>
    <x v="0"/>
    <x v="1"/>
    <s v="Fall"/>
    <x v="19"/>
    <s v="Yes"/>
    <s v="2-Day Shipping"/>
    <s v="Yes"/>
    <s v="Yes"/>
    <n v="45"/>
    <n v="47"/>
    <s v="Debit Card"/>
    <s v="Fortnightly"/>
  </r>
  <r>
    <n v="213"/>
    <n v="67"/>
    <s v="Male"/>
    <x v="8"/>
    <x v="3"/>
    <n v="84"/>
    <x v="41"/>
    <x v="0"/>
    <x v="24"/>
    <s v="Fall"/>
    <x v="19"/>
    <s v="Yes"/>
    <s v="Express"/>
    <s v="Yes"/>
    <s v="Yes"/>
    <n v="7"/>
    <n v="77"/>
    <s v="Debit Card"/>
    <s v="Annually"/>
  </r>
  <r>
    <n v="214"/>
    <n v="30"/>
    <s v="Male"/>
    <x v="8"/>
    <x v="3"/>
    <n v="93"/>
    <x v="22"/>
    <x v="0"/>
    <x v="15"/>
    <s v="Fall"/>
    <x v="14"/>
    <s v="Yes"/>
    <s v="Store Pickup"/>
    <s v="Yes"/>
    <s v="Yes"/>
    <n v="11"/>
    <n v="82"/>
    <s v="Debit Card"/>
    <s v="Every 3 Months"/>
  </r>
  <r>
    <n v="215"/>
    <n v="24"/>
    <s v="Male"/>
    <x v="14"/>
    <x v="2"/>
    <n v="50"/>
    <x v="11"/>
    <x v="0"/>
    <x v="24"/>
    <s v="Summer"/>
    <x v="19"/>
    <s v="Yes"/>
    <s v="Next Day Air"/>
    <s v="Yes"/>
    <s v="Yes"/>
    <n v="41"/>
    <n v="9"/>
    <s v="Cash"/>
    <s v="Every 3 Months"/>
  </r>
  <r>
    <n v="216"/>
    <n v="62"/>
    <s v="Male"/>
    <x v="18"/>
    <x v="3"/>
    <n v="64"/>
    <x v="32"/>
    <x v="1"/>
    <x v="20"/>
    <s v="Spring"/>
    <x v="11"/>
    <s v="Yes"/>
    <s v="2-Day Shipping"/>
    <s v="Yes"/>
    <s v="Yes"/>
    <n v="24"/>
    <n v="40"/>
    <s v="PayPal"/>
    <s v="Bi-Weekly"/>
  </r>
  <r>
    <n v="217"/>
    <n v="43"/>
    <s v="Male"/>
    <x v="6"/>
    <x v="0"/>
    <n v="61"/>
    <x v="2"/>
    <x v="0"/>
    <x v="22"/>
    <s v="Spring"/>
    <x v="18"/>
    <s v="Yes"/>
    <s v="Free Shipping"/>
    <s v="Yes"/>
    <s v="Yes"/>
    <n v="21"/>
    <n v="40"/>
    <s v="Venmo"/>
    <s v="Weekly"/>
  </r>
  <r>
    <n v="218"/>
    <n v="35"/>
    <s v="Male"/>
    <x v="12"/>
    <x v="3"/>
    <n v="48"/>
    <x v="19"/>
    <x v="2"/>
    <x v="7"/>
    <s v="Winter"/>
    <x v="1"/>
    <s v="Yes"/>
    <s v="Next Day Air"/>
    <s v="Yes"/>
    <s v="Yes"/>
    <n v="24"/>
    <n v="24"/>
    <s v="Bank Transfer"/>
    <s v="Annually"/>
  </r>
  <r>
    <n v="219"/>
    <n v="28"/>
    <s v="Male"/>
    <x v="17"/>
    <x v="0"/>
    <n v="45"/>
    <x v="18"/>
    <x v="1"/>
    <x v="23"/>
    <s v="Spring"/>
    <x v="3"/>
    <s v="Yes"/>
    <s v="Store Pickup"/>
    <s v="Yes"/>
    <s v="Yes"/>
    <n v="8"/>
    <n v="37"/>
    <s v="Credit Card"/>
    <s v="Quarterly"/>
  </r>
  <r>
    <n v="220"/>
    <n v="32"/>
    <s v="Male"/>
    <x v="22"/>
    <x v="3"/>
    <n v="88"/>
    <x v="22"/>
    <x v="2"/>
    <x v="17"/>
    <s v="Spring"/>
    <x v="21"/>
    <s v="Yes"/>
    <s v="Free Shipping"/>
    <s v="Yes"/>
    <s v="Yes"/>
    <n v="12"/>
    <n v="76"/>
    <s v="Cash"/>
    <s v="Fortnightly"/>
  </r>
  <r>
    <n v="221"/>
    <n v="39"/>
    <s v="Male"/>
    <x v="4"/>
    <x v="1"/>
    <n v="57"/>
    <x v="28"/>
    <x v="1"/>
    <x v="21"/>
    <s v="Spring"/>
    <x v="18"/>
    <s v="Yes"/>
    <s v="Express"/>
    <s v="Yes"/>
    <s v="Yes"/>
    <n v="48"/>
    <n v="9"/>
    <s v="Debit Card"/>
    <s v="Fortnightly"/>
  </r>
  <r>
    <n v="222"/>
    <n v="28"/>
    <s v="Male"/>
    <x v="19"/>
    <x v="3"/>
    <n v="68"/>
    <x v="17"/>
    <x v="3"/>
    <x v="23"/>
    <s v="Summer"/>
    <x v="14"/>
    <s v="Yes"/>
    <s v="Store Pickup"/>
    <s v="Yes"/>
    <s v="Yes"/>
    <n v="6"/>
    <n v="62"/>
    <s v="Bank Transfer"/>
    <s v="Quarterly"/>
  </r>
  <r>
    <n v="223"/>
    <n v="47"/>
    <s v="Male"/>
    <x v="24"/>
    <x v="3"/>
    <n v="94"/>
    <x v="14"/>
    <x v="3"/>
    <x v="0"/>
    <s v="Spring"/>
    <x v="9"/>
    <s v="Yes"/>
    <s v="2-Day Shipping"/>
    <s v="Yes"/>
    <s v="Yes"/>
    <n v="14"/>
    <n v="80"/>
    <s v="PayPal"/>
    <s v="Fortnightly"/>
  </r>
  <r>
    <n v="224"/>
    <n v="20"/>
    <s v="Male"/>
    <x v="13"/>
    <x v="0"/>
    <n v="41"/>
    <x v="5"/>
    <x v="2"/>
    <x v="2"/>
    <s v="Spring"/>
    <x v="6"/>
    <s v="Yes"/>
    <s v="Free Shipping"/>
    <s v="Yes"/>
    <s v="Yes"/>
    <n v="34"/>
    <n v="7"/>
    <s v="PayPal"/>
    <s v="Annually"/>
  </r>
  <r>
    <n v="225"/>
    <n v="63"/>
    <s v="Male"/>
    <x v="20"/>
    <x v="0"/>
    <n v="83"/>
    <x v="45"/>
    <x v="1"/>
    <x v="19"/>
    <s v="Summer"/>
    <x v="3"/>
    <s v="Yes"/>
    <s v="Free Shipping"/>
    <s v="Yes"/>
    <s v="Yes"/>
    <n v="12"/>
    <n v="71"/>
    <s v="Cash"/>
    <s v="Every 3 Months"/>
  </r>
  <r>
    <n v="226"/>
    <n v="25"/>
    <s v="Male"/>
    <x v="14"/>
    <x v="2"/>
    <n v="22"/>
    <x v="10"/>
    <x v="2"/>
    <x v="8"/>
    <s v="Spring"/>
    <x v="4"/>
    <s v="Yes"/>
    <s v="Next Day Air"/>
    <s v="Yes"/>
    <s v="Yes"/>
    <n v="11"/>
    <n v="11"/>
    <s v="Bank Transfer"/>
    <s v="Annually"/>
  </r>
  <r>
    <n v="227"/>
    <n v="29"/>
    <s v="Male"/>
    <x v="9"/>
    <x v="1"/>
    <n v="74"/>
    <x v="21"/>
    <x v="0"/>
    <x v="10"/>
    <s v="Spring"/>
    <x v="13"/>
    <s v="Yes"/>
    <s v="Free Shipping"/>
    <s v="Yes"/>
    <s v="Yes"/>
    <n v="5"/>
    <n v="69"/>
    <s v="PayPal"/>
    <s v="Monthly"/>
  </r>
  <r>
    <n v="228"/>
    <n v="50"/>
    <s v="Male"/>
    <x v="2"/>
    <x v="0"/>
    <n v="90"/>
    <x v="3"/>
    <x v="2"/>
    <x v="2"/>
    <s v="Winter"/>
    <x v="19"/>
    <s v="Yes"/>
    <s v="Standard"/>
    <s v="Yes"/>
    <s v="Yes"/>
    <n v="25"/>
    <n v="65"/>
    <s v="Venmo"/>
    <s v="Fortnightly"/>
  </r>
  <r>
    <n v="229"/>
    <n v="18"/>
    <s v="Male"/>
    <x v="20"/>
    <x v="0"/>
    <n v="79"/>
    <x v="13"/>
    <x v="2"/>
    <x v="3"/>
    <s v="Spring"/>
    <x v="3"/>
    <s v="Yes"/>
    <s v="Store Pickup"/>
    <s v="Yes"/>
    <s v="Yes"/>
    <n v="11"/>
    <n v="68"/>
    <s v="Credit Card"/>
    <s v="Annually"/>
  </r>
  <r>
    <n v="230"/>
    <n v="70"/>
    <s v="Male"/>
    <x v="3"/>
    <x v="1"/>
    <n v="28"/>
    <x v="31"/>
    <x v="1"/>
    <x v="5"/>
    <s v="Spring"/>
    <x v="12"/>
    <s v="Yes"/>
    <s v="Next Day Air"/>
    <s v="Yes"/>
    <s v="Yes"/>
    <n v="27"/>
    <n v="1"/>
    <s v="PayPal"/>
    <s v="Every 3 Months"/>
  </r>
  <r>
    <n v="231"/>
    <n v="66"/>
    <s v="Male"/>
    <x v="18"/>
    <x v="3"/>
    <n v="88"/>
    <x v="40"/>
    <x v="0"/>
    <x v="8"/>
    <s v="Fall"/>
    <x v="7"/>
    <s v="Yes"/>
    <s v="Standard"/>
    <s v="Yes"/>
    <s v="Yes"/>
    <n v="43"/>
    <n v="45"/>
    <s v="Credit Card"/>
    <s v="Annually"/>
  </r>
  <r>
    <n v="232"/>
    <n v="28"/>
    <s v="Male"/>
    <x v="0"/>
    <x v="0"/>
    <n v="26"/>
    <x v="30"/>
    <x v="2"/>
    <x v="24"/>
    <s v="Spring"/>
    <x v="0"/>
    <s v="Yes"/>
    <s v="2-Day Shipping"/>
    <s v="Yes"/>
    <s v="Yes"/>
    <n v="18"/>
    <n v="8"/>
    <s v="Debit Card"/>
    <s v="Every 3 Months"/>
  </r>
  <r>
    <n v="233"/>
    <n v="54"/>
    <s v="Male"/>
    <x v="16"/>
    <x v="3"/>
    <n v="27"/>
    <x v="11"/>
    <x v="0"/>
    <x v="7"/>
    <s v="Winter"/>
    <x v="19"/>
    <s v="Yes"/>
    <s v="Express"/>
    <s v="Yes"/>
    <s v="Yes"/>
    <n v="32"/>
    <n v="-5"/>
    <s v="Bank Transfer"/>
    <s v="Bi-Weekly"/>
  </r>
  <r>
    <n v="234"/>
    <n v="19"/>
    <s v="Male"/>
    <x v="1"/>
    <x v="0"/>
    <n v="83"/>
    <x v="28"/>
    <x v="3"/>
    <x v="22"/>
    <s v="Fall"/>
    <x v="9"/>
    <s v="Yes"/>
    <s v="Next Day Air"/>
    <s v="Yes"/>
    <s v="Yes"/>
    <n v="27"/>
    <n v="56"/>
    <s v="Bank Transfer"/>
    <s v="Every 3 Months"/>
  </r>
  <r>
    <n v="235"/>
    <n v="20"/>
    <s v="Male"/>
    <x v="24"/>
    <x v="3"/>
    <n v="39"/>
    <x v="45"/>
    <x v="1"/>
    <x v="5"/>
    <s v="Summer"/>
    <x v="18"/>
    <s v="Yes"/>
    <s v="Next Day Air"/>
    <s v="Yes"/>
    <s v="Yes"/>
    <n v="24"/>
    <n v="15"/>
    <s v="Credit Card"/>
    <s v="Weekly"/>
  </r>
  <r>
    <n v="236"/>
    <n v="43"/>
    <s v="Male"/>
    <x v="12"/>
    <x v="3"/>
    <n v="89"/>
    <x v="32"/>
    <x v="2"/>
    <x v="17"/>
    <s v="Winter"/>
    <x v="18"/>
    <s v="Yes"/>
    <s v="Free Shipping"/>
    <s v="Yes"/>
    <s v="Yes"/>
    <n v="31"/>
    <n v="58"/>
    <s v="Debit Card"/>
    <s v="Quarterly"/>
  </r>
  <r>
    <n v="237"/>
    <n v="38"/>
    <s v="Male"/>
    <x v="7"/>
    <x v="2"/>
    <n v="68"/>
    <x v="25"/>
    <x v="0"/>
    <x v="14"/>
    <s v="Winter"/>
    <x v="23"/>
    <s v="Yes"/>
    <s v="Next Day Air"/>
    <s v="Yes"/>
    <s v="Yes"/>
    <n v="39"/>
    <n v="29"/>
    <s v="PayPal"/>
    <s v="Fortnightly"/>
  </r>
  <r>
    <n v="238"/>
    <n v="50"/>
    <s v="Male"/>
    <x v="10"/>
    <x v="0"/>
    <n v="90"/>
    <x v="44"/>
    <x v="2"/>
    <x v="19"/>
    <s v="Summer"/>
    <x v="21"/>
    <s v="Yes"/>
    <s v="Store Pickup"/>
    <s v="Yes"/>
    <s v="Yes"/>
    <n v="36"/>
    <n v="54"/>
    <s v="Debit Card"/>
    <s v="Fortnightly"/>
  </r>
  <r>
    <n v="239"/>
    <n v="64"/>
    <s v="Male"/>
    <x v="11"/>
    <x v="0"/>
    <n v="34"/>
    <x v="31"/>
    <x v="2"/>
    <x v="15"/>
    <s v="Fall"/>
    <x v="19"/>
    <s v="Yes"/>
    <s v="Free Shipping"/>
    <s v="Yes"/>
    <s v="Yes"/>
    <n v="5"/>
    <n v="29"/>
    <s v="Cash"/>
    <s v="Annually"/>
  </r>
  <r>
    <n v="240"/>
    <n v="49"/>
    <s v="Male"/>
    <x v="13"/>
    <x v="0"/>
    <n v="51"/>
    <x v="34"/>
    <x v="0"/>
    <x v="22"/>
    <s v="Summer"/>
    <x v="3"/>
    <s v="Yes"/>
    <s v="Express"/>
    <s v="Yes"/>
    <s v="Yes"/>
    <n v="47"/>
    <n v="4"/>
    <s v="Credit Card"/>
    <s v="Bi-Weekly"/>
  </r>
  <r>
    <n v="241"/>
    <n v="47"/>
    <s v="Male"/>
    <x v="1"/>
    <x v="0"/>
    <n v="45"/>
    <x v="6"/>
    <x v="3"/>
    <x v="2"/>
    <s v="Winter"/>
    <x v="1"/>
    <s v="Yes"/>
    <s v="Free Shipping"/>
    <s v="Yes"/>
    <s v="Yes"/>
    <n v="29"/>
    <n v="16"/>
    <s v="Bank Transfer"/>
    <s v="Fortnightly"/>
  </r>
  <r>
    <n v="242"/>
    <n v="36"/>
    <s v="Male"/>
    <x v="15"/>
    <x v="0"/>
    <n v="88"/>
    <x v="12"/>
    <x v="2"/>
    <x v="15"/>
    <s v="Winter"/>
    <x v="7"/>
    <s v="Yes"/>
    <s v="Free Shipping"/>
    <s v="Yes"/>
    <s v="Yes"/>
    <n v="43"/>
    <n v="45"/>
    <s v="Venmo"/>
    <s v="Bi-Weekly"/>
  </r>
  <r>
    <n v="243"/>
    <n v="55"/>
    <s v="Male"/>
    <x v="7"/>
    <x v="2"/>
    <n v="85"/>
    <x v="14"/>
    <x v="0"/>
    <x v="0"/>
    <s v="Summer"/>
    <x v="24"/>
    <s v="Yes"/>
    <s v="Store Pickup"/>
    <s v="Yes"/>
    <s v="Yes"/>
    <n v="40"/>
    <n v="45"/>
    <s v="Debit Card"/>
    <s v="Every 3 Months"/>
  </r>
  <r>
    <n v="244"/>
    <n v="25"/>
    <s v="Male"/>
    <x v="16"/>
    <x v="3"/>
    <n v="100"/>
    <x v="0"/>
    <x v="2"/>
    <x v="8"/>
    <s v="Winter"/>
    <x v="11"/>
    <s v="Yes"/>
    <s v="2-Day Shipping"/>
    <s v="Yes"/>
    <s v="Yes"/>
    <n v="4"/>
    <n v="96"/>
    <s v="Debit Card"/>
    <s v="Monthly"/>
  </r>
  <r>
    <n v="245"/>
    <n v="53"/>
    <s v="Male"/>
    <x v="22"/>
    <x v="3"/>
    <n v="42"/>
    <x v="4"/>
    <x v="1"/>
    <x v="21"/>
    <s v="Spring"/>
    <x v="8"/>
    <s v="Yes"/>
    <s v="2-Day Shipping"/>
    <s v="Yes"/>
    <s v="Yes"/>
    <n v="39"/>
    <n v="3"/>
    <s v="PayPal"/>
    <s v="Weekly"/>
  </r>
  <r>
    <n v="246"/>
    <n v="49"/>
    <s v="Male"/>
    <x v="3"/>
    <x v="1"/>
    <n v="53"/>
    <x v="3"/>
    <x v="0"/>
    <x v="4"/>
    <s v="Summer"/>
    <x v="13"/>
    <s v="Yes"/>
    <s v="Next Day Air"/>
    <s v="Yes"/>
    <s v="Yes"/>
    <n v="45"/>
    <n v="8"/>
    <s v="Venmo"/>
    <s v="Fortnightly"/>
  </r>
  <r>
    <n v="247"/>
    <n v="35"/>
    <s v="Male"/>
    <x v="12"/>
    <x v="3"/>
    <n v="86"/>
    <x v="22"/>
    <x v="3"/>
    <x v="19"/>
    <s v="Spring"/>
    <x v="4"/>
    <s v="Yes"/>
    <s v="Express"/>
    <s v="Yes"/>
    <s v="Yes"/>
    <n v="20"/>
    <n v="66"/>
    <s v="Venmo"/>
    <s v="Bi-Weekly"/>
  </r>
  <r>
    <n v="248"/>
    <n v="29"/>
    <s v="Male"/>
    <x v="1"/>
    <x v="0"/>
    <n v="66"/>
    <x v="6"/>
    <x v="3"/>
    <x v="18"/>
    <s v="Spring"/>
    <x v="14"/>
    <s v="Yes"/>
    <s v="Standard"/>
    <s v="Yes"/>
    <s v="Yes"/>
    <n v="14"/>
    <n v="52"/>
    <s v="Debit Card"/>
    <s v="Weekly"/>
  </r>
  <r>
    <n v="249"/>
    <n v="47"/>
    <s v="Male"/>
    <x v="22"/>
    <x v="3"/>
    <n v="100"/>
    <x v="38"/>
    <x v="2"/>
    <x v="24"/>
    <s v="Winter"/>
    <x v="6"/>
    <s v="Yes"/>
    <s v="Express"/>
    <s v="Yes"/>
    <s v="Yes"/>
    <n v="33"/>
    <n v="67"/>
    <s v="PayPal"/>
    <s v="Weekly"/>
  </r>
  <r>
    <n v="250"/>
    <n v="53"/>
    <s v="Male"/>
    <x v="8"/>
    <x v="3"/>
    <n v="47"/>
    <x v="29"/>
    <x v="1"/>
    <x v="11"/>
    <s v="Fall"/>
    <x v="19"/>
    <s v="Yes"/>
    <s v="Standard"/>
    <s v="Yes"/>
    <s v="Yes"/>
    <n v="18"/>
    <n v="29"/>
    <s v="Credit Card"/>
    <s v="Annually"/>
  </r>
  <r>
    <n v="251"/>
    <n v="33"/>
    <s v="Male"/>
    <x v="11"/>
    <x v="0"/>
    <n v="25"/>
    <x v="16"/>
    <x v="0"/>
    <x v="13"/>
    <s v="Fall"/>
    <x v="17"/>
    <s v="Yes"/>
    <s v="Express"/>
    <s v="Yes"/>
    <s v="Yes"/>
    <n v="9"/>
    <n v="16"/>
    <s v="Bank Transfer"/>
    <s v="Weekly"/>
  </r>
  <r>
    <n v="252"/>
    <n v="21"/>
    <s v="Male"/>
    <x v="8"/>
    <x v="3"/>
    <n v="51"/>
    <x v="5"/>
    <x v="3"/>
    <x v="9"/>
    <s v="Winter"/>
    <x v="25"/>
    <s v="Yes"/>
    <s v="Standard"/>
    <s v="Yes"/>
    <s v="Yes"/>
    <n v="34"/>
    <n v="17"/>
    <s v="PayPal"/>
    <s v="Annually"/>
  </r>
  <r>
    <n v="253"/>
    <n v="32"/>
    <s v="Male"/>
    <x v="6"/>
    <x v="0"/>
    <n v="41"/>
    <x v="12"/>
    <x v="2"/>
    <x v="10"/>
    <s v="Summer"/>
    <x v="20"/>
    <s v="Yes"/>
    <s v="Free Shipping"/>
    <s v="Yes"/>
    <s v="Yes"/>
    <n v="33"/>
    <n v="8"/>
    <s v="Venmo"/>
    <s v="Fortnightly"/>
  </r>
  <r>
    <n v="254"/>
    <n v="52"/>
    <s v="Male"/>
    <x v="23"/>
    <x v="1"/>
    <n v="73"/>
    <x v="19"/>
    <x v="0"/>
    <x v="17"/>
    <s v="Winter"/>
    <x v="8"/>
    <s v="Yes"/>
    <s v="2-Day Shipping"/>
    <s v="Yes"/>
    <s v="Yes"/>
    <n v="15"/>
    <n v="58"/>
    <s v="Bank Transfer"/>
    <s v="Bi-Weekly"/>
  </r>
  <r>
    <n v="255"/>
    <n v="67"/>
    <s v="Male"/>
    <x v="12"/>
    <x v="3"/>
    <n v="42"/>
    <x v="27"/>
    <x v="2"/>
    <x v="3"/>
    <s v="Winter"/>
    <x v="1"/>
    <s v="Yes"/>
    <s v="Store Pickup"/>
    <s v="Yes"/>
    <s v="Yes"/>
    <n v="4"/>
    <n v="38"/>
    <s v="PayPal"/>
    <s v="Bi-Weekly"/>
  </r>
  <r>
    <n v="256"/>
    <n v="43"/>
    <s v="Male"/>
    <x v="18"/>
    <x v="3"/>
    <n v="20"/>
    <x v="33"/>
    <x v="2"/>
    <x v="4"/>
    <s v="Spring"/>
    <x v="19"/>
    <s v="Yes"/>
    <s v="Free Shipping"/>
    <s v="Yes"/>
    <s v="Yes"/>
    <n v="25"/>
    <n v="-5"/>
    <s v="Debit Card"/>
    <s v="Annually"/>
  </r>
  <r>
    <n v="257"/>
    <n v="58"/>
    <s v="Male"/>
    <x v="16"/>
    <x v="3"/>
    <n v="30"/>
    <x v="45"/>
    <x v="3"/>
    <x v="10"/>
    <s v="Spring"/>
    <x v="10"/>
    <s v="Yes"/>
    <s v="Express"/>
    <s v="Yes"/>
    <s v="Yes"/>
    <n v="20"/>
    <n v="10"/>
    <s v="Credit Card"/>
    <s v="Every 3 Months"/>
  </r>
  <r>
    <n v="258"/>
    <n v="20"/>
    <s v="Male"/>
    <x v="8"/>
    <x v="3"/>
    <n v="53"/>
    <x v="8"/>
    <x v="2"/>
    <x v="16"/>
    <s v="Summer"/>
    <x v="9"/>
    <s v="Yes"/>
    <s v="Express"/>
    <s v="Yes"/>
    <s v="Yes"/>
    <n v="5"/>
    <n v="48"/>
    <s v="Credit Card"/>
    <s v="Quarterly"/>
  </r>
  <r>
    <n v="259"/>
    <n v="61"/>
    <s v="Male"/>
    <x v="24"/>
    <x v="3"/>
    <n v="74"/>
    <x v="15"/>
    <x v="1"/>
    <x v="12"/>
    <s v="Spring"/>
    <x v="11"/>
    <s v="Yes"/>
    <s v="Express"/>
    <s v="Yes"/>
    <s v="Yes"/>
    <n v="16"/>
    <n v="58"/>
    <s v="Cash"/>
    <s v="Quarterly"/>
  </r>
  <r>
    <n v="260"/>
    <n v="32"/>
    <s v="Male"/>
    <x v="2"/>
    <x v="0"/>
    <n v="57"/>
    <x v="7"/>
    <x v="2"/>
    <x v="9"/>
    <s v="Fall"/>
    <x v="3"/>
    <s v="Yes"/>
    <s v="Standard"/>
    <s v="Yes"/>
    <s v="Yes"/>
    <n v="13"/>
    <n v="44"/>
    <s v="Debit Card"/>
    <s v="Annually"/>
  </r>
  <r>
    <n v="261"/>
    <n v="38"/>
    <s v="Male"/>
    <x v="19"/>
    <x v="3"/>
    <n v="57"/>
    <x v="6"/>
    <x v="1"/>
    <x v="16"/>
    <s v="Winter"/>
    <x v="4"/>
    <s v="Yes"/>
    <s v="2-Day Shipping"/>
    <s v="Yes"/>
    <s v="Yes"/>
    <n v="11"/>
    <n v="46"/>
    <s v="Credit Card"/>
    <s v="Every 3 Months"/>
  </r>
  <r>
    <n v="262"/>
    <n v="21"/>
    <s v="Male"/>
    <x v="2"/>
    <x v="0"/>
    <n v="77"/>
    <x v="18"/>
    <x v="0"/>
    <x v="23"/>
    <s v="Winter"/>
    <x v="8"/>
    <s v="Yes"/>
    <s v="Standard"/>
    <s v="Yes"/>
    <s v="Yes"/>
    <n v="21"/>
    <n v="56"/>
    <s v="Credit Card"/>
    <s v="Annually"/>
  </r>
  <r>
    <n v="263"/>
    <n v="37"/>
    <s v="Male"/>
    <x v="13"/>
    <x v="0"/>
    <n v="40"/>
    <x v="11"/>
    <x v="2"/>
    <x v="11"/>
    <s v="Summer"/>
    <x v="18"/>
    <s v="Yes"/>
    <s v="Next Day Air"/>
    <s v="Yes"/>
    <s v="Yes"/>
    <n v="6"/>
    <n v="34"/>
    <s v="Debit Card"/>
    <s v="Annually"/>
  </r>
  <r>
    <n v="264"/>
    <n v="27"/>
    <s v="Male"/>
    <x v="6"/>
    <x v="0"/>
    <n v="46"/>
    <x v="44"/>
    <x v="2"/>
    <x v="7"/>
    <s v="Summer"/>
    <x v="24"/>
    <s v="Yes"/>
    <s v="Store Pickup"/>
    <s v="Yes"/>
    <s v="Yes"/>
    <n v="29"/>
    <n v="17"/>
    <s v="Venmo"/>
    <s v="Monthly"/>
  </r>
  <r>
    <n v="265"/>
    <n v="36"/>
    <s v="Male"/>
    <x v="13"/>
    <x v="0"/>
    <n v="78"/>
    <x v="24"/>
    <x v="1"/>
    <x v="4"/>
    <s v="Fall"/>
    <x v="20"/>
    <s v="Yes"/>
    <s v="Store Pickup"/>
    <s v="Yes"/>
    <s v="Yes"/>
    <n v="15"/>
    <n v="63"/>
    <s v="Cash"/>
    <s v="Annually"/>
  </r>
  <r>
    <n v="266"/>
    <n v="32"/>
    <s v="Male"/>
    <x v="21"/>
    <x v="3"/>
    <n v="59"/>
    <x v="49"/>
    <x v="2"/>
    <x v="0"/>
    <s v="Spring"/>
    <x v="4"/>
    <s v="Yes"/>
    <s v="2-Day Shipping"/>
    <s v="Yes"/>
    <s v="Yes"/>
    <n v="17"/>
    <n v="42"/>
    <s v="Bank Transfer"/>
    <s v="Bi-Weekly"/>
  </r>
  <r>
    <n v="267"/>
    <n v="51"/>
    <s v="Male"/>
    <x v="16"/>
    <x v="3"/>
    <n v="75"/>
    <x v="7"/>
    <x v="0"/>
    <x v="3"/>
    <s v="Summer"/>
    <x v="0"/>
    <s v="Yes"/>
    <s v="Express"/>
    <s v="Yes"/>
    <s v="Yes"/>
    <n v="32"/>
    <n v="43"/>
    <s v="Credit Card"/>
    <s v="Weekly"/>
  </r>
  <r>
    <n v="268"/>
    <n v="64"/>
    <s v="Male"/>
    <x v="1"/>
    <x v="0"/>
    <n v="54"/>
    <x v="33"/>
    <x v="2"/>
    <x v="8"/>
    <s v="Spring"/>
    <x v="20"/>
    <s v="Yes"/>
    <s v="2-Day Shipping"/>
    <s v="Yes"/>
    <s v="Yes"/>
    <n v="42"/>
    <n v="12"/>
    <s v="Venmo"/>
    <s v="Annually"/>
  </r>
  <r>
    <n v="269"/>
    <n v="68"/>
    <s v="Male"/>
    <x v="9"/>
    <x v="1"/>
    <n v="42"/>
    <x v="42"/>
    <x v="2"/>
    <x v="4"/>
    <s v="Spring"/>
    <x v="5"/>
    <s v="Yes"/>
    <s v="Store Pickup"/>
    <s v="Yes"/>
    <s v="Yes"/>
    <n v="21"/>
    <n v="21"/>
    <s v="Cash"/>
    <s v="Monthly"/>
  </r>
  <r>
    <n v="270"/>
    <n v="68"/>
    <s v="Male"/>
    <x v="0"/>
    <x v="0"/>
    <n v="44"/>
    <x v="42"/>
    <x v="2"/>
    <x v="4"/>
    <s v="Winter"/>
    <x v="13"/>
    <s v="Yes"/>
    <s v="Next Day Air"/>
    <s v="Yes"/>
    <s v="Yes"/>
    <n v="9"/>
    <n v="35"/>
    <s v="Cash"/>
    <s v="Bi-Weekly"/>
  </r>
  <r>
    <n v="271"/>
    <n v="33"/>
    <s v="Male"/>
    <x v="2"/>
    <x v="0"/>
    <n v="52"/>
    <x v="25"/>
    <x v="3"/>
    <x v="20"/>
    <s v="Fall"/>
    <x v="12"/>
    <s v="Yes"/>
    <s v="Free Shipping"/>
    <s v="Yes"/>
    <s v="Yes"/>
    <n v="16"/>
    <n v="36"/>
    <s v="Bank Transfer"/>
    <s v="Annually"/>
  </r>
  <r>
    <n v="272"/>
    <n v="65"/>
    <s v="Male"/>
    <x v="12"/>
    <x v="3"/>
    <n v="69"/>
    <x v="33"/>
    <x v="3"/>
    <x v="22"/>
    <s v="Summer"/>
    <x v="12"/>
    <s v="Yes"/>
    <s v="Express"/>
    <s v="Yes"/>
    <s v="Yes"/>
    <n v="42"/>
    <n v="27"/>
    <s v="Credit Card"/>
    <s v="Fortnightly"/>
  </r>
  <r>
    <n v="273"/>
    <n v="48"/>
    <s v="Male"/>
    <x v="16"/>
    <x v="3"/>
    <n v="26"/>
    <x v="4"/>
    <x v="2"/>
    <x v="19"/>
    <s v="Summer"/>
    <x v="14"/>
    <s v="Yes"/>
    <s v="2-Day Shipping"/>
    <s v="Yes"/>
    <s v="Yes"/>
    <n v="37"/>
    <n v="-11"/>
    <s v="Debit Card"/>
    <s v="Bi-Weekly"/>
  </r>
  <r>
    <n v="274"/>
    <n v="69"/>
    <s v="Male"/>
    <x v="7"/>
    <x v="2"/>
    <n v="33"/>
    <x v="25"/>
    <x v="1"/>
    <x v="5"/>
    <s v="Spring"/>
    <x v="19"/>
    <s v="Yes"/>
    <s v="Express"/>
    <s v="Yes"/>
    <s v="Yes"/>
    <n v="32"/>
    <n v="1"/>
    <s v="Debit Card"/>
    <s v="Quarterly"/>
  </r>
  <r>
    <n v="275"/>
    <n v="59"/>
    <s v="Male"/>
    <x v="16"/>
    <x v="3"/>
    <n v="32"/>
    <x v="33"/>
    <x v="2"/>
    <x v="21"/>
    <s v="Spring"/>
    <x v="21"/>
    <s v="Yes"/>
    <s v="Express"/>
    <s v="Yes"/>
    <s v="Yes"/>
    <n v="28"/>
    <n v="4"/>
    <s v="Cash"/>
    <s v="Bi-Weekly"/>
  </r>
  <r>
    <n v="276"/>
    <n v="48"/>
    <s v="Male"/>
    <x v="21"/>
    <x v="3"/>
    <n v="85"/>
    <x v="41"/>
    <x v="3"/>
    <x v="12"/>
    <s v="Winter"/>
    <x v="17"/>
    <s v="Yes"/>
    <s v="Express"/>
    <s v="Yes"/>
    <s v="Yes"/>
    <n v="13"/>
    <n v="72"/>
    <s v="Credit Card"/>
    <s v="Weekly"/>
  </r>
  <r>
    <n v="277"/>
    <n v="25"/>
    <s v="Male"/>
    <x v="11"/>
    <x v="0"/>
    <n v="30"/>
    <x v="45"/>
    <x v="3"/>
    <x v="2"/>
    <s v="Fall"/>
    <x v="1"/>
    <s v="Yes"/>
    <s v="Express"/>
    <s v="Yes"/>
    <s v="Yes"/>
    <n v="11"/>
    <n v="19"/>
    <s v="Bank Transfer"/>
    <s v="Fortnightly"/>
  </r>
  <r>
    <n v="278"/>
    <n v="29"/>
    <s v="Male"/>
    <x v="5"/>
    <x v="0"/>
    <n v="29"/>
    <x v="42"/>
    <x v="2"/>
    <x v="14"/>
    <s v="Winter"/>
    <x v="21"/>
    <s v="Yes"/>
    <s v="Store Pickup"/>
    <s v="Yes"/>
    <s v="Yes"/>
    <n v="36"/>
    <n v="-7"/>
    <s v="Bank Transfer"/>
    <s v="Bi-Weekly"/>
  </r>
  <r>
    <n v="279"/>
    <n v="57"/>
    <s v="Male"/>
    <x v="1"/>
    <x v="0"/>
    <n v="95"/>
    <x v="11"/>
    <x v="2"/>
    <x v="20"/>
    <s v="Spring"/>
    <x v="18"/>
    <s v="Yes"/>
    <s v="Express"/>
    <s v="Yes"/>
    <s v="Yes"/>
    <n v="23"/>
    <n v="72"/>
    <s v="Debit Card"/>
    <s v="Annually"/>
  </r>
  <r>
    <n v="280"/>
    <n v="23"/>
    <s v="Male"/>
    <x v="4"/>
    <x v="1"/>
    <n v="69"/>
    <x v="10"/>
    <x v="0"/>
    <x v="2"/>
    <s v="Summer"/>
    <x v="17"/>
    <s v="Yes"/>
    <s v="Standard"/>
    <s v="Yes"/>
    <s v="Yes"/>
    <n v="37"/>
    <n v="32"/>
    <s v="Bank Transfer"/>
    <s v="Monthly"/>
  </r>
  <r>
    <n v="281"/>
    <n v="45"/>
    <s v="Male"/>
    <x v="3"/>
    <x v="1"/>
    <n v="69"/>
    <x v="6"/>
    <x v="1"/>
    <x v="17"/>
    <s v="Fall"/>
    <x v="19"/>
    <s v="Yes"/>
    <s v="2-Day Shipping"/>
    <s v="Yes"/>
    <s v="Yes"/>
    <n v="21"/>
    <n v="48"/>
    <s v="Cash"/>
    <s v="Bi-Weekly"/>
  </r>
  <r>
    <n v="282"/>
    <n v="38"/>
    <s v="Male"/>
    <x v="22"/>
    <x v="3"/>
    <n v="61"/>
    <x v="19"/>
    <x v="3"/>
    <x v="4"/>
    <s v="Spring"/>
    <x v="25"/>
    <s v="Yes"/>
    <s v="Standard"/>
    <s v="Yes"/>
    <s v="Yes"/>
    <n v="22"/>
    <n v="39"/>
    <s v="Debit Card"/>
    <s v="Bi-Weekly"/>
  </r>
  <r>
    <n v="283"/>
    <n v="21"/>
    <s v="Male"/>
    <x v="11"/>
    <x v="0"/>
    <n v="94"/>
    <x v="46"/>
    <x v="2"/>
    <x v="11"/>
    <s v="Summer"/>
    <x v="21"/>
    <s v="Yes"/>
    <s v="2-Day Shipping"/>
    <s v="Yes"/>
    <s v="Yes"/>
    <n v="9"/>
    <n v="85"/>
    <s v="Cash"/>
    <s v="Monthly"/>
  </r>
  <r>
    <n v="284"/>
    <n v="32"/>
    <s v="Male"/>
    <x v="1"/>
    <x v="0"/>
    <n v="30"/>
    <x v="6"/>
    <x v="1"/>
    <x v="1"/>
    <s v="Fall"/>
    <x v="4"/>
    <s v="Yes"/>
    <s v="Next Day Air"/>
    <s v="Yes"/>
    <s v="Yes"/>
    <n v="16"/>
    <n v="14"/>
    <s v="Venmo"/>
    <s v="Annually"/>
  </r>
  <r>
    <n v="285"/>
    <n v="63"/>
    <s v="Male"/>
    <x v="11"/>
    <x v="0"/>
    <n v="45"/>
    <x v="31"/>
    <x v="2"/>
    <x v="16"/>
    <s v="Summer"/>
    <x v="1"/>
    <s v="Yes"/>
    <s v="Standard"/>
    <s v="Yes"/>
    <s v="Yes"/>
    <n v="4"/>
    <n v="41"/>
    <s v="PayPal"/>
    <s v="Quarterly"/>
  </r>
  <r>
    <n v="286"/>
    <n v="29"/>
    <s v="Male"/>
    <x v="8"/>
    <x v="3"/>
    <n v="39"/>
    <x v="0"/>
    <x v="3"/>
    <x v="22"/>
    <s v="Summer"/>
    <x v="6"/>
    <s v="Yes"/>
    <s v="Express"/>
    <s v="Yes"/>
    <s v="Yes"/>
    <n v="3"/>
    <n v="36"/>
    <s v="Debit Card"/>
    <s v="Bi-Weekly"/>
  </r>
  <r>
    <n v="287"/>
    <n v="27"/>
    <s v="Male"/>
    <x v="16"/>
    <x v="3"/>
    <n v="51"/>
    <x v="43"/>
    <x v="0"/>
    <x v="0"/>
    <s v="Summer"/>
    <x v="5"/>
    <s v="Yes"/>
    <s v="Store Pickup"/>
    <s v="Yes"/>
    <s v="Yes"/>
    <n v="6"/>
    <n v="45"/>
    <s v="Debit Card"/>
    <s v="Annually"/>
  </r>
  <r>
    <n v="288"/>
    <n v="56"/>
    <s v="Male"/>
    <x v="18"/>
    <x v="3"/>
    <n v="37"/>
    <x v="12"/>
    <x v="0"/>
    <x v="24"/>
    <s v="Spring"/>
    <x v="23"/>
    <s v="Yes"/>
    <s v="2-Day Shipping"/>
    <s v="Yes"/>
    <s v="Yes"/>
    <n v="18"/>
    <n v="19"/>
    <s v="Venmo"/>
    <s v="Fortnightly"/>
  </r>
  <r>
    <n v="289"/>
    <n v="30"/>
    <s v="Male"/>
    <x v="17"/>
    <x v="0"/>
    <n v="62"/>
    <x v="17"/>
    <x v="2"/>
    <x v="12"/>
    <s v="Winter"/>
    <x v="18"/>
    <s v="Yes"/>
    <s v="2-Day Shipping"/>
    <s v="Yes"/>
    <s v="Yes"/>
    <n v="34"/>
    <n v="28"/>
    <s v="Venmo"/>
    <s v="Bi-Weekly"/>
  </r>
  <r>
    <n v="290"/>
    <n v="49"/>
    <s v="Male"/>
    <x v="7"/>
    <x v="2"/>
    <n v="85"/>
    <x v="14"/>
    <x v="2"/>
    <x v="22"/>
    <s v="Fall"/>
    <x v="9"/>
    <s v="Yes"/>
    <s v="2-Day Shipping"/>
    <s v="Yes"/>
    <s v="Yes"/>
    <n v="26"/>
    <n v="59"/>
    <s v="Credit Card"/>
    <s v="Monthly"/>
  </r>
  <r>
    <n v="291"/>
    <n v="58"/>
    <s v="Male"/>
    <x v="17"/>
    <x v="0"/>
    <n v="33"/>
    <x v="24"/>
    <x v="2"/>
    <x v="21"/>
    <s v="Winter"/>
    <x v="18"/>
    <s v="Yes"/>
    <s v="Standard"/>
    <s v="Yes"/>
    <s v="Yes"/>
    <n v="50"/>
    <n v="-17"/>
    <s v="PayPal"/>
    <s v="Weekly"/>
  </r>
  <r>
    <n v="292"/>
    <n v="57"/>
    <s v="Male"/>
    <x v="10"/>
    <x v="0"/>
    <n v="26"/>
    <x v="12"/>
    <x v="3"/>
    <x v="10"/>
    <s v="Fall"/>
    <x v="13"/>
    <s v="Yes"/>
    <s v="Next Day Air"/>
    <s v="Yes"/>
    <s v="Yes"/>
    <n v="40"/>
    <n v="-14"/>
    <s v="Bank Transfer"/>
    <s v="Monthly"/>
  </r>
  <r>
    <n v="293"/>
    <n v="60"/>
    <s v="Male"/>
    <x v="9"/>
    <x v="1"/>
    <n v="99"/>
    <x v="40"/>
    <x v="2"/>
    <x v="14"/>
    <s v="Spring"/>
    <x v="10"/>
    <s v="Yes"/>
    <s v="Free Shipping"/>
    <s v="Yes"/>
    <s v="Yes"/>
    <n v="24"/>
    <n v="75"/>
    <s v="Cash"/>
    <s v="Quarterly"/>
  </r>
  <r>
    <n v="294"/>
    <n v="69"/>
    <s v="Male"/>
    <x v="8"/>
    <x v="3"/>
    <n v="39"/>
    <x v="39"/>
    <x v="2"/>
    <x v="3"/>
    <s v="Spring"/>
    <x v="2"/>
    <s v="Yes"/>
    <s v="Express"/>
    <s v="Yes"/>
    <s v="Yes"/>
    <n v="33"/>
    <n v="6"/>
    <s v="PayPal"/>
    <s v="Annually"/>
  </r>
  <r>
    <n v="295"/>
    <n v="70"/>
    <s v="Male"/>
    <x v="11"/>
    <x v="0"/>
    <n v="20"/>
    <x v="32"/>
    <x v="2"/>
    <x v="9"/>
    <s v="Spring"/>
    <x v="12"/>
    <s v="Yes"/>
    <s v="Store Pickup"/>
    <s v="Yes"/>
    <s v="Yes"/>
    <n v="19"/>
    <n v="1"/>
    <s v="Credit Card"/>
    <s v="Every 3 Months"/>
  </r>
  <r>
    <n v="296"/>
    <n v="53"/>
    <s v="Male"/>
    <x v="12"/>
    <x v="3"/>
    <n v="42"/>
    <x v="8"/>
    <x v="2"/>
    <x v="21"/>
    <s v="Winter"/>
    <x v="2"/>
    <s v="Yes"/>
    <s v="Store Pickup"/>
    <s v="Yes"/>
    <s v="Yes"/>
    <n v="24"/>
    <n v="18"/>
    <s v="Credit Card"/>
    <s v="Quarterly"/>
  </r>
  <r>
    <n v="297"/>
    <n v="25"/>
    <s v="Male"/>
    <x v="3"/>
    <x v="1"/>
    <n v="74"/>
    <x v="27"/>
    <x v="1"/>
    <x v="12"/>
    <s v="Spring"/>
    <x v="6"/>
    <s v="Yes"/>
    <s v="2-Day Shipping"/>
    <s v="Yes"/>
    <s v="Yes"/>
    <n v="19"/>
    <n v="55"/>
    <s v="Credit Card"/>
    <s v="Weekly"/>
  </r>
  <r>
    <n v="298"/>
    <n v="48"/>
    <s v="Male"/>
    <x v="9"/>
    <x v="1"/>
    <n v="26"/>
    <x v="12"/>
    <x v="3"/>
    <x v="7"/>
    <s v="Summer"/>
    <x v="14"/>
    <s v="Yes"/>
    <s v="Standard"/>
    <s v="Yes"/>
    <s v="Yes"/>
    <n v="4"/>
    <n v="22"/>
    <s v="Credit Card"/>
    <s v="Bi-Weekly"/>
  </r>
  <r>
    <n v="299"/>
    <n v="69"/>
    <s v="Male"/>
    <x v="17"/>
    <x v="0"/>
    <n v="53"/>
    <x v="33"/>
    <x v="2"/>
    <x v="12"/>
    <s v="Winter"/>
    <x v="17"/>
    <s v="Yes"/>
    <s v="Standard"/>
    <s v="Yes"/>
    <s v="Yes"/>
    <n v="11"/>
    <n v="42"/>
    <s v="Venmo"/>
    <s v="Every 3 Months"/>
  </r>
  <r>
    <n v="300"/>
    <n v="25"/>
    <s v="Male"/>
    <x v="4"/>
    <x v="1"/>
    <n v="80"/>
    <x v="38"/>
    <x v="2"/>
    <x v="1"/>
    <s v="Summer"/>
    <x v="4"/>
    <s v="Yes"/>
    <s v="Next Day Air"/>
    <s v="Yes"/>
    <s v="Yes"/>
    <n v="28"/>
    <n v="52"/>
    <s v="PayPal"/>
    <s v="Fortnightly"/>
  </r>
  <r>
    <n v="301"/>
    <n v="29"/>
    <s v="Male"/>
    <x v="19"/>
    <x v="3"/>
    <n v="98"/>
    <x v="44"/>
    <x v="2"/>
    <x v="11"/>
    <s v="Spring"/>
    <x v="14"/>
    <s v="Yes"/>
    <s v="Store Pickup"/>
    <s v="Yes"/>
    <s v="Yes"/>
    <n v="24"/>
    <n v="74"/>
    <s v="PayPal"/>
    <s v="Weekly"/>
  </r>
  <r>
    <n v="302"/>
    <n v="46"/>
    <s v="Male"/>
    <x v="11"/>
    <x v="0"/>
    <n v="95"/>
    <x v="38"/>
    <x v="2"/>
    <x v="14"/>
    <s v="Spring"/>
    <x v="22"/>
    <s v="Yes"/>
    <s v="Standard"/>
    <s v="Yes"/>
    <s v="Yes"/>
    <n v="25"/>
    <n v="70"/>
    <s v="Credit Card"/>
    <s v="Every 3 Months"/>
  </r>
  <r>
    <n v="303"/>
    <n v="37"/>
    <s v="Male"/>
    <x v="1"/>
    <x v="0"/>
    <n v="44"/>
    <x v="12"/>
    <x v="0"/>
    <x v="8"/>
    <s v="Summer"/>
    <x v="15"/>
    <s v="Yes"/>
    <s v="Express"/>
    <s v="Yes"/>
    <s v="Yes"/>
    <n v="27"/>
    <n v="17"/>
    <s v="Bank Transfer"/>
    <s v="Every 3 Months"/>
  </r>
  <r>
    <n v="304"/>
    <n v="20"/>
    <s v="Male"/>
    <x v="3"/>
    <x v="1"/>
    <n v="60"/>
    <x v="4"/>
    <x v="2"/>
    <x v="2"/>
    <s v="Summer"/>
    <x v="13"/>
    <s v="Yes"/>
    <s v="Next Day Air"/>
    <s v="Yes"/>
    <s v="Yes"/>
    <n v="49"/>
    <n v="11"/>
    <s v="Venmo"/>
    <s v="Weekly"/>
  </r>
  <r>
    <n v="305"/>
    <n v="40"/>
    <s v="Male"/>
    <x v="10"/>
    <x v="0"/>
    <n v="84"/>
    <x v="4"/>
    <x v="2"/>
    <x v="14"/>
    <s v="Winter"/>
    <x v="23"/>
    <s v="Yes"/>
    <s v="Next Day Air"/>
    <s v="Yes"/>
    <s v="Yes"/>
    <n v="45"/>
    <n v="39"/>
    <s v="Credit Card"/>
    <s v="Bi-Weekly"/>
  </r>
  <r>
    <n v="306"/>
    <n v="60"/>
    <s v="Male"/>
    <x v="1"/>
    <x v="0"/>
    <n v="59"/>
    <x v="40"/>
    <x v="2"/>
    <x v="11"/>
    <s v="Fall"/>
    <x v="1"/>
    <s v="Yes"/>
    <s v="2-Day Shipping"/>
    <s v="Yes"/>
    <s v="Yes"/>
    <n v="26"/>
    <n v="33"/>
    <s v="PayPal"/>
    <s v="Annually"/>
  </r>
  <r>
    <n v="307"/>
    <n v="26"/>
    <s v="Male"/>
    <x v="14"/>
    <x v="2"/>
    <n v="49"/>
    <x v="25"/>
    <x v="1"/>
    <x v="3"/>
    <s v="Summer"/>
    <x v="15"/>
    <s v="Yes"/>
    <s v="Express"/>
    <s v="Yes"/>
    <s v="Yes"/>
    <n v="4"/>
    <n v="45"/>
    <s v="Cash"/>
    <s v="Annually"/>
  </r>
  <r>
    <n v="308"/>
    <n v="29"/>
    <s v="Male"/>
    <x v="24"/>
    <x v="3"/>
    <n v="32"/>
    <x v="20"/>
    <x v="2"/>
    <x v="20"/>
    <s v="Winter"/>
    <x v="4"/>
    <s v="Yes"/>
    <s v="Free Shipping"/>
    <s v="Yes"/>
    <s v="Yes"/>
    <n v="3"/>
    <n v="29"/>
    <s v="Credit Card"/>
    <s v="Every 3 Months"/>
  </r>
  <r>
    <n v="309"/>
    <n v="66"/>
    <s v="Male"/>
    <x v="8"/>
    <x v="3"/>
    <n v="29"/>
    <x v="33"/>
    <x v="2"/>
    <x v="19"/>
    <s v="Fall"/>
    <x v="18"/>
    <s v="Yes"/>
    <s v="Standard"/>
    <s v="Yes"/>
    <s v="Yes"/>
    <n v="45"/>
    <n v="-16"/>
    <s v="Venmo"/>
    <s v="Bi-Weekly"/>
  </r>
  <r>
    <n v="310"/>
    <n v="66"/>
    <s v="Male"/>
    <x v="10"/>
    <x v="0"/>
    <n v="22"/>
    <x v="46"/>
    <x v="2"/>
    <x v="22"/>
    <s v="Spring"/>
    <x v="9"/>
    <s v="Yes"/>
    <s v="Standard"/>
    <s v="Yes"/>
    <s v="Yes"/>
    <n v="21"/>
    <n v="1"/>
    <s v="Cash"/>
    <s v="Fortnightly"/>
  </r>
  <r>
    <n v="311"/>
    <n v="56"/>
    <s v="Male"/>
    <x v="13"/>
    <x v="0"/>
    <n v="85"/>
    <x v="6"/>
    <x v="2"/>
    <x v="4"/>
    <s v="Winter"/>
    <x v="12"/>
    <s v="Yes"/>
    <s v="Standard"/>
    <s v="Yes"/>
    <s v="Yes"/>
    <n v="50"/>
    <n v="35"/>
    <s v="Cash"/>
    <s v="Fortnightly"/>
  </r>
  <r>
    <n v="312"/>
    <n v="69"/>
    <s v="Male"/>
    <x v="2"/>
    <x v="0"/>
    <n v="52"/>
    <x v="3"/>
    <x v="0"/>
    <x v="5"/>
    <s v="Winter"/>
    <x v="7"/>
    <s v="Yes"/>
    <s v="Store Pickup"/>
    <s v="Yes"/>
    <s v="Yes"/>
    <n v="19"/>
    <n v="33"/>
    <s v="Bank Transfer"/>
    <s v="Monthly"/>
  </r>
  <r>
    <n v="313"/>
    <n v="38"/>
    <s v="Male"/>
    <x v="13"/>
    <x v="0"/>
    <n v="89"/>
    <x v="2"/>
    <x v="0"/>
    <x v="14"/>
    <s v="Spring"/>
    <x v="23"/>
    <s v="Yes"/>
    <s v="Next Day Air"/>
    <s v="Yes"/>
    <s v="Yes"/>
    <n v="6"/>
    <n v="83"/>
    <s v="PayPal"/>
    <s v="Annually"/>
  </r>
  <r>
    <n v="314"/>
    <n v="42"/>
    <s v="Male"/>
    <x v="10"/>
    <x v="0"/>
    <n v="77"/>
    <x v="34"/>
    <x v="2"/>
    <x v="6"/>
    <s v="Spring"/>
    <x v="18"/>
    <s v="Yes"/>
    <s v="Express"/>
    <s v="Yes"/>
    <s v="Yes"/>
    <n v="50"/>
    <n v="27"/>
    <s v="Credit Card"/>
    <s v="Every 3 Months"/>
  </r>
  <r>
    <n v="315"/>
    <n v="30"/>
    <s v="Male"/>
    <x v="13"/>
    <x v="0"/>
    <n v="24"/>
    <x v="32"/>
    <x v="2"/>
    <x v="7"/>
    <s v="Summer"/>
    <x v="13"/>
    <s v="Yes"/>
    <s v="Store Pickup"/>
    <s v="Yes"/>
    <s v="Yes"/>
    <n v="17"/>
    <n v="7"/>
    <s v="Debit Card"/>
    <s v="Every 3 Months"/>
  </r>
  <r>
    <n v="316"/>
    <n v="66"/>
    <s v="Male"/>
    <x v="16"/>
    <x v="3"/>
    <n v="24"/>
    <x v="48"/>
    <x v="3"/>
    <x v="20"/>
    <s v="Spring"/>
    <x v="9"/>
    <s v="Yes"/>
    <s v="Express"/>
    <s v="Yes"/>
    <s v="Yes"/>
    <n v="24"/>
    <n v="0"/>
    <s v="Debit Card"/>
    <s v="Annually"/>
  </r>
  <r>
    <n v="317"/>
    <n v="36"/>
    <s v="Male"/>
    <x v="8"/>
    <x v="3"/>
    <n v="22"/>
    <x v="18"/>
    <x v="2"/>
    <x v="4"/>
    <s v="Fall"/>
    <x v="13"/>
    <s v="Yes"/>
    <s v="Free Shipping"/>
    <s v="Yes"/>
    <s v="Yes"/>
    <n v="46"/>
    <n v="-24"/>
    <s v="Venmo"/>
    <s v="Monthly"/>
  </r>
  <r>
    <n v="318"/>
    <n v="58"/>
    <s v="Male"/>
    <x v="1"/>
    <x v="0"/>
    <n v="82"/>
    <x v="8"/>
    <x v="0"/>
    <x v="11"/>
    <s v="Fall"/>
    <x v="24"/>
    <s v="Yes"/>
    <s v="Standard"/>
    <s v="Yes"/>
    <s v="Yes"/>
    <n v="42"/>
    <n v="40"/>
    <s v="Cash"/>
    <s v="Every 3 Months"/>
  </r>
  <r>
    <n v="319"/>
    <n v="45"/>
    <s v="Male"/>
    <x v="21"/>
    <x v="3"/>
    <n v="67"/>
    <x v="45"/>
    <x v="2"/>
    <x v="19"/>
    <s v="Winter"/>
    <x v="25"/>
    <s v="Yes"/>
    <s v="Standard"/>
    <s v="Yes"/>
    <s v="Yes"/>
    <n v="10"/>
    <n v="57"/>
    <s v="Cash"/>
    <s v="Annually"/>
  </r>
  <r>
    <n v="320"/>
    <n v="47"/>
    <s v="Male"/>
    <x v="6"/>
    <x v="0"/>
    <n v="74"/>
    <x v="1"/>
    <x v="3"/>
    <x v="3"/>
    <s v="Spring"/>
    <x v="5"/>
    <s v="Yes"/>
    <s v="Standard"/>
    <s v="Yes"/>
    <s v="Yes"/>
    <n v="1"/>
    <n v="73"/>
    <s v="Cash"/>
    <s v="Every 3 Months"/>
  </r>
  <r>
    <n v="321"/>
    <n v="66"/>
    <s v="Male"/>
    <x v="16"/>
    <x v="3"/>
    <n v="72"/>
    <x v="23"/>
    <x v="0"/>
    <x v="3"/>
    <s v="Summer"/>
    <x v="8"/>
    <s v="Yes"/>
    <s v="Standard"/>
    <s v="Yes"/>
    <s v="Yes"/>
    <n v="28"/>
    <n v="44"/>
    <s v="Debit Card"/>
    <s v="Quarterly"/>
  </r>
  <r>
    <n v="322"/>
    <n v="41"/>
    <s v="Male"/>
    <x v="4"/>
    <x v="1"/>
    <n v="36"/>
    <x v="34"/>
    <x v="0"/>
    <x v="20"/>
    <s v="Summer"/>
    <x v="10"/>
    <s v="Yes"/>
    <s v="Free Shipping"/>
    <s v="Yes"/>
    <s v="Yes"/>
    <n v="48"/>
    <n v="-12"/>
    <s v="Debit Card"/>
    <s v="Quarterly"/>
  </r>
  <r>
    <n v="323"/>
    <n v="41"/>
    <s v="Male"/>
    <x v="22"/>
    <x v="3"/>
    <n v="95"/>
    <x v="30"/>
    <x v="1"/>
    <x v="17"/>
    <s v="Winter"/>
    <x v="21"/>
    <s v="Yes"/>
    <s v="Standard"/>
    <s v="Yes"/>
    <s v="Yes"/>
    <n v="47"/>
    <n v="48"/>
    <s v="Credit Card"/>
    <s v="Monthly"/>
  </r>
  <r>
    <n v="324"/>
    <n v="66"/>
    <s v="Male"/>
    <x v="15"/>
    <x v="0"/>
    <n v="78"/>
    <x v="30"/>
    <x v="2"/>
    <x v="20"/>
    <s v="Winter"/>
    <x v="1"/>
    <s v="Yes"/>
    <s v="Next Day Air"/>
    <s v="Yes"/>
    <s v="Yes"/>
    <n v="29"/>
    <n v="49"/>
    <s v="PayPal"/>
    <s v="Bi-Weekly"/>
  </r>
  <r>
    <n v="325"/>
    <n v="37"/>
    <s v="Male"/>
    <x v="5"/>
    <x v="0"/>
    <n v="82"/>
    <x v="5"/>
    <x v="2"/>
    <x v="8"/>
    <s v="Summer"/>
    <x v="6"/>
    <s v="Yes"/>
    <s v="Standard"/>
    <s v="Yes"/>
    <s v="Yes"/>
    <n v="37"/>
    <n v="45"/>
    <s v="Venmo"/>
    <s v="Quarterly"/>
  </r>
  <r>
    <n v="326"/>
    <n v="70"/>
    <s v="Male"/>
    <x v="13"/>
    <x v="0"/>
    <n v="70"/>
    <x v="34"/>
    <x v="2"/>
    <x v="4"/>
    <s v="Winter"/>
    <x v="24"/>
    <s v="Yes"/>
    <s v="Free Shipping"/>
    <s v="Yes"/>
    <s v="Yes"/>
    <n v="38"/>
    <n v="32"/>
    <s v="Debit Card"/>
    <s v="Annually"/>
  </r>
  <r>
    <n v="327"/>
    <n v="62"/>
    <s v="Male"/>
    <x v="18"/>
    <x v="3"/>
    <n v="41"/>
    <x v="32"/>
    <x v="2"/>
    <x v="3"/>
    <s v="Fall"/>
    <x v="4"/>
    <s v="Yes"/>
    <s v="Store Pickup"/>
    <s v="Yes"/>
    <s v="Yes"/>
    <n v="48"/>
    <n v="-7"/>
    <s v="Bank Transfer"/>
    <s v="Weekly"/>
  </r>
  <r>
    <n v="328"/>
    <n v="61"/>
    <s v="Male"/>
    <x v="7"/>
    <x v="2"/>
    <n v="42"/>
    <x v="44"/>
    <x v="2"/>
    <x v="11"/>
    <s v="Summer"/>
    <x v="0"/>
    <s v="Yes"/>
    <s v="Free Shipping"/>
    <s v="Yes"/>
    <s v="Yes"/>
    <n v="36"/>
    <n v="6"/>
    <s v="PayPal"/>
    <s v="Weekly"/>
  </r>
  <r>
    <n v="329"/>
    <n v="48"/>
    <s v="Male"/>
    <x v="7"/>
    <x v="2"/>
    <n v="50"/>
    <x v="20"/>
    <x v="2"/>
    <x v="22"/>
    <s v="Fall"/>
    <x v="11"/>
    <s v="Yes"/>
    <s v="Free Shipping"/>
    <s v="Yes"/>
    <s v="Yes"/>
    <n v="9"/>
    <n v="41"/>
    <s v="Credit Card"/>
    <s v="Weekly"/>
  </r>
  <r>
    <n v="330"/>
    <n v="70"/>
    <s v="Male"/>
    <x v="20"/>
    <x v="0"/>
    <n v="31"/>
    <x v="22"/>
    <x v="1"/>
    <x v="3"/>
    <s v="Summer"/>
    <x v="3"/>
    <s v="Yes"/>
    <s v="2-Day Shipping"/>
    <s v="Yes"/>
    <s v="Yes"/>
    <n v="34"/>
    <n v="-3"/>
    <s v="Bank Transfer"/>
    <s v="Monthly"/>
  </r>
  <r>
    <n v="331"/>
    <n v="46"/>
    <s v="Male"/>
    <x v="1"/>
    <x v="0"/>
    <n v="51"/>
    <x v="25"/>
    <x v="2"/>
    <x v="19"/>
    <s v="Winter"/>
    <x v="18"/>
    <s v="Yes"/>
    <s v="Express"/>
    <s v="Yes"/>
    <s v="Yes"/>
    <n v="43"/>
    <n v="8"/>
    <s v="Venmo"/>
    <s v="Bi-Weekly"/>
  </r>
  <r>
    <n v="332"/>
    <n v="31"/>
    <s v="Male"/>
    <x v="5"/>
    <x v="0"/>
    <n v="98"/>
    <x v="20"/>
    <x v="0"/>
    <x v="19"/>
    <s v="Fall"/>
    <x v="13"/>
    <s v="Yes"/>
    <s v="Store Pickup"/>
    <s v="Yes"/>
    <s v="Yes"/>
    <n v="46"/>
    <n v="52"/>
    <s v="PayPal"/>
    <s v="Quarterly"/>
  </r>
  <r>
    <n v="333"/>
    <n v="19"/>
    <s v="Male"/>
    <x v="5"/>
    <x v="0"/>
    <n v="86"/>
    <x v="14"/>
    <x v="2"/>
    <x v="1"/>
    <s v="Winter"/>
    <x v="11"/>
    <s v="Yes"/>
    <s v="2-Day Shipping"/>
    <s v="Yes"/>
    <s v="Yes"/>
    <n v="5"/>
    <n v="81"/>
    <s v="Credit Card"/>
    <s v="Monthly"/>
  </r>
  <r>
    <n v="334"/>
    <n v="39"/>
    <s v="Male"/>
    <x v="1"/>
    <x v="0"/>
    <n v="64"/>
    <x v="29"/>
    <x v="2"/>
    <x v="11"/>
    <s v="Winter"/>
    <x v="9"/>
    <s v="Yes"/>
    <s v="Standard"/>
    <s v="Yes"/>
    <s v="Yes"/>
    <n v="15"/>
    <n v="49"/>
    <s v="Bank Transfer"/>
    <s v="Bi-Weekly"/>
  </r>
  <r>
    <n v="335"/>
    <n v="41"/>
    <s v="Male"/>
    <x v="0"/>
    <x v="0"/>
    <n v="46"/>
    <x v="23"/>
    <x v="2"/>
    <x v="12"/>
    <s v="Fall"/>
    <x v="5"/>
    <s v="Yes"/>
    <s v="Next Day Air"/>
    <s v="Yes"/>
    <s v="Yes"/>
    <n v="30"/>
    <n v="16"/>
    <s v="Credit Card"/>
    <s v="Annually"/>
  </r>
  <r>
    <n v="336"/>
    <n v="20"/>
    <s v="Male"/>
    <x v="1"/>
    <x v="0"/>
    <n v="85"/>
    <x v="4"/>
    <x v="0"/>
    <x v="1"/>
    <s v="Spring"/>
    <x v="18"/>
    <s v="Yes"/>
    <s v="Standard"/>
    <s v="Yes"/>
    <s v="Yes"/>
    <n v="44"/>
    <n v="41"/>
    <s v="Venmo"/>
    <s v="Every 3 Months"/>
  </r>
  <r>
    <n v="337"/>
    <n v="36"/>
    <s v="Male"/>
    <x v="19"/>
    <x v="3"/>
    <n v="81"/>
    <x v="3"/>
    <x v="1"/>
    <x v="20"/>
    <s v="Fall"/>
    <x v="14"/>
    <s v="Yes"/>
    <s v="Express"/>
    <s v="Yes"/>
    <s v="Yes"/>
    <n v="16"/>
    <n v="65"/>
    <s v="PayPal"/>
    <s v="Annually"/>
  </r>
  <r>
    <n v="338"/>
    <n v="32"/>
    <s v="Male"/>
    <x v="1"/>
    <x v="0"/>
    <n v="59"/>
    <x v="35"/>
    <x v="2"/>
    <x v="17"/>
    <s v="Winter"/>
    <x v="24"/>
    <s v="Yes"/>
    <s v="2-Day Shipping"/>
    <s v="Yes"/>
    <s v="Yes"/>
    <n v="16"/>
    <n v="43"/>
    <s v="Bank Transfer"/>
    <s v="Annually"/>
  </r>
  <r>
    <n v="339"/>
    <n v="69"/>
    <s v="Male"/>
    <x v="15"/>
    <x v="0"/>
    <n v="79"/>
    <x v="2"/>
    <x v="2"/>
    <x v="5"/>
    <s v="Winter"/>
    <x v="1"/>
    <s v="Yes"/>
    <s v="Express"/>
    <s v="Yes"/>
    <s v="Yes"/>
    <n v="16"/>
    <n v="63"/>
    <s v="Cash"/>
    <s v="Weekly"/>
  </r>
  <r>
    <n v="340"/>
    <n v="40"/>
    <s v="Male"/>
    <x v="6"/>
    <x v="0"/>
    <n v="33"/>
    <x v="38"/>
    <x v="2"/>
    <x v="11"/>
    <s v="Spring"/>
    <x v="22"/>
    <s v="Yes"/>
    <s v="2-Day Shipping"/>
    <s v="Yes"/>
    <s v="Yes"/>
    <n v="21"/>
    <n v="12"/>
    <s v="Credit Card"/>
    <s v="Every 3 Months"/>
  </r>
  <r>
    <n v="341"/>
    <n v="40"/>
    <s v="Male"/>
    <x v="6"/>
    <x v="0"/>
    <n v="47"/>
    <x v="32"/>
    <x v="0"/>
    <x v="24"/>
    <s v="Summer"/>
    <x v="1"/>
    <s v="Yes"/>
    <s v="Express"/>
    <s v="Yes"/>
    <s v="Yes"/>
    <n v="39"/>
    <n v="8"/>
    <s v="Venmo"/>
    <s v="Every 3 Months"/>
  </r>
  <r>
    <n v="342"/>
    <n v="20"/>
    <s v="Male"/>
    <x v="19"/>
    <x v="3"/>
    <n v="20"/>
    <x v="40"/>
    <x v="1"/>
    <x v="24"/>
    <s v="Summer"/>
    <x v="12"/>
    <s v="Yes"/>
    <s v="Store Pickup"/>
    <s v="Yes"/>
    <s v="Yes"/>
    <n v="40"/>
    <n v="-20"/>
    <s v="Debit Card"/>
    <s v="Bi-Weekly"/>
  </r>
  <r>
    <n v="343"/>
    <n v="64"/>
    <s v="Male"/>
    <x v="7"/>
    <x v="2"/>
    <n v="36"/>
    <x v="0"/>
    <x v="2"/>
    <x v="8"/>
    <s v="Spring"/>
    <x v="5"/>
    <s v="Yes"/>
    <s v="Next Day Air"/>
    <s v="Yes"/>
    <s v="Yes"/>
    <n v="48"/>
    <n v="-12"/>
    <s v="Credit Card"/>
    <s v="Every 3 Months"/>
  </r>
  <r>
    <n v="344"/>
    <n v="27"/>
    <s v="Male"/>
    <x v="3"/>
    <x v="1"/>
    <n v="39"/>
    <x v="43"/>
    <x v="2"/>
    <x v="7"/>
    <s v="Summer"/>
    <x v="14"/>
    <s v="Yes"/>
    <s v="Next Day Air"/>
    <s v="Yes"/>
    <s v="Yes"/>
    <n v="26"/>
    <n v="13"/>
    <s v="Venmo"/>
    <s v="Monthly"/>
  </r>
  <r>
    <n v="345"/>
    <n v="24"/>
    <s v="Male"/>
    <x v="11"/>
    <x v="0"/>
    <n v="71"/>
    <x v="41"/>
    <x v="2"/>
    <x v="4"/>
    <s v="Winter"/>
    <x v="17"/>
    <s v="Yes"/>
    <s v="Standard"/>
    <s v="Yes"/>
    <s v="Yes"/>
    <n v="46"/>
    <n v="25"/>
    <s v="Debit Card"/>
    <s v="Monthly"/>
  </r>
  <r>
    <n v="346"/>
    <n v="48"/>
    <s v="Male"/>
    <x v="9"/>
    <x v="1"/>
    <n v="59"/>
    <x v="5"/>
    <x v="1"/>
    <x v="8"/>
    <s v="Winter"/>
    <x v="14"/>
    <s v="Yes"/>
    <s v="Next Day Air"/>
    <s v="Yes"/>
    <s v="Yes"/>
    <n v="27"/>
    <n v="32"/>
    <s v="Bank Transfer"/>
    <s v="Annually"/>
  </r>
  <r>
    <n v="347"/>
    <n v="49"/>
    <s v="Male"/>
    <x v="2"/>
    <x v="0"/>
    <n v="50"/>
    <x v="35"/>
    <x v="0"/>
    <x v="10"/>
    <s v="Spring"/>
    <x v="10"/>
    <s v="Yes"/>
    <s v="Next Day Air"/>
    <s v="Yes"/>
    <s v="Yes"/>
    <n v="5"/>
    <n v="45"/>
    <s v="Cash"/>
    <s v="Weekly"/>
  </r>
  <r>
    <n v="348"/>
    <n v="36"/>
    <s v="Male"/>
    <x v="3"/>
    <x v="1"/>
    <n v="41"/>
    <x v="4"/>
    <x v="0"/>
    <x v="16"/>
    <s v="Fall"/>
    <x v="20"/>
    <s v="Yes"/>
    <s v="Store Pickup"/>
    <s v="Yes"/>
    <s v="Yes"/>
    <n v="43"/>
    <n v="-2"/>
    <s v="PayPal"/>
    <s v="Fortnightly"/>
  </r>
  <r>
    <n v="349"/>
    <n v="56"/>
    <s v="Male"/>
    <x v="0"/>
    <x v="0"/>
    <n v="59"/>
    <x v="36"/>
    <x v="2"/>
    <x v="19"/>
    <s v="Fall"/>
    <x v="2"/>
    <s v="Yes"/>
    <s v="Free Shipping"/>
    <s v="Yes"/>
    <s v="Yes"/>
    <n v="17"/>
    <n v="42"/>
    <s v="PayPal"/>
    <s v="Fortnightly"/>
  </r>
  <r>
    <n v="350"/>
    <n v="37"/>
    <s v="Male"/>
    <x v="19"/>
    <x v="3"/>
    <n v="87"/>
    <x v="28"/>
    <x v="2"/>
    <x v="14"/>
    <s v="Winter"/>
    <x v="18"/>
    <s v="Yes"/>
    <s v="2-Day Shipping"/>
    <s v="Yes"/>
    <s v="Yes"/>
    <n v="3"/>
    <n v="84"/>
    <s v="Bank Transfer"/>
    <s v="Bi-Weekly"/>
  </r>
  <r>
    <n v="351"/>
    <n v="42"/>
    <s v="Male"/>
    <x v="1"/>
    <x v="0"/>
    <n v="68"/>
    <x v="0"/>
    <x v="2"/>
    <x v="10"/>
    <s v="Spring"/>
    <x v="5"/>
    <s v="Yes"/>
    <s v="2-Day Shipping"/>
    <s v="Yes"/>
    <s v="Yes"/>
    <n v="47"/>
    <n v="21"/>
    <s v="Bank Transfer"/>
    <s v="Fortnightly"/>
  </r>
  <r>
    <n v="352"/>
    <n v="28"/>
    <s v="Male"/>
    <x v="11"/>
    <x v="0"/>
    <n v="90"/>
    <x v="14"/>
    <x v="2"/>
    <x v="11"/>
    <s v="Winter"/>
    <x v="20"/>
    <s v="Yes"/>
    <s v="Standard"/>
    <s v="Yes"/>
    <s v="Yes"/>
    <n v="24"/>
    <n v="66"/>
    <s v="Debit Card"/>
    <s v="Bi-Weekly"/>
  </r>
  <r>
    <n v="353"/>
    <n v="27"/>
    <s v="Male"/>
    <x v="2"/>
    <x v="0"/>
    <n v="71"/>
    <x v="21"/>
    <x v="3"/>
    <x v="22"/>
    <s v="Fall"/>
    <x v="8"/>
    <s v="Yes"/>
    <s v="Next Day Air"/>
    <s v="Yes"/>
    <s v="Yes"/>
    <n v="12"/>
    <n v="59"/>
    <s v="Cash"/>
    <s v="Every 3 Months"/>
  </r>
  <r>
    <n v="354"/>
    <n v="63"/>
    <s v="Male"/>
    <x v="4"/>
    <x v="1"/>
    <n v="64"/>
    <x v="9"/>
    <x v="0"/>
    <x v="22"/>
    <s v="Fall"/>
    <x v="7"/>
    <s v="Yes"/>
    <s v="Store Pickup"/>
    <s v="Yes"/>
    <s v="Yes"/>
    <n v="35"/>
    <n v="29"/>
    <s v="Debit Card"/>
    <s v="Monthly"/>
  </r>
  <r>
    <n v="355"/>
    <n v="58"/>
    <s v="Male"/>
    <x v="16"/>
    <x v="3"/>
    <n v="76"/>
    <x v="38"/>
    <x v="1"/>
    <x v="8"/>
    <s v="Fall"/>
    <x v="21"/>
    <s v="Yes"/>
    <s v="Free Shipping"/>
    <s v="Yes"/>
    <s v="Yes"/>
    <n v="42"/>
    <n v="34"/>
    <s v="Venmo"/>
    <s v="Weekly"/>
  </r>
  <r>
    <n v="356"/>
    <n v="37"/>
    <s v="Male"/>
    <x v="16"/>
    <x v="3"/>
    <n v="42"/>
    <x v="4"/>
    <x v="3"/>
    <x v="23"/>
    <s v="Fall"/>
    <x v="7"/>
    <s v="Yes"/>
    <s v="2-Day Shipping"/>
    <s v="Yes"/>
    <s v="Yes"/>
    <n v="1"/>
    <n v="41"/>
    <s v="PayPal"/>
    <s v="Every 3 Months"/>
  </r>
  <r>
    <n v="357"/>
    <n v="56"/>
    <s v="Male"/>
    <x v="13"/>
    <x v="0"/>
    <n v="80"/>
    <x v="22"/>
    <x v="0"/>
    <x v="13"/>
    <s v="Spring"/>
    <x v="22"/>
    <s v="Yes"/>
    <s v="Standard"/>
    <s v="Yes"/>
    <s v="Yes"/>
    <n v="27"/>
    <n v="53"/>
    <s v="Cash"/>
    <s v="Weekly"/>
  </r>
  <r>
    <n v="358"/>
    <n v="18"/>
    <s v="Male"/>
    <x v="22"/>
    <x v="3"/>
    <n v="56"/>
    <x v="10"/>
    <x v="2"/>
    <x v="8"/>
    <s v="Spring"/>
    <x v="17"/>
    <s v="Yes"/>
    <s v="Standard"/>
    <s v="Yes"/>
    <s v="Yes"/>
    <n v="16"/>
    <n v="40"/>
    <s v="Credit Card"/>
    <s v="Bi-Weekly"/>
  </r>
  <r>
    <n v="359"/>
    <n v="48"/>
    <s v="Male"/>
    <x v="19"/>
    <x v="3"/>
    <n v="25"/>
    <x v="46"/>
    <x v="3"/>
    <x v="23"/>
    <s v="Summer"/>
    <x v="15"/>
    <s v="Yes"/>
    <s v="Express"/>
    <s v="Yes"/>
    <s v="Yes"/>
    <n v="36"/>
    <n v="-11"/>
    <s v="Credit Card"/>
    <s v="Every 3 Months"/>
  </r>
  <r>
    <n v="360"/>
    <n v="31"/>
    <s v="Male"/>
    <x v="4"/>
    <x v="1"/>
    <n v="74"/>
    <x v="42"/>
    <x v="2"/>
    <x v="8"/>
    <s v="Winter"/>
    <x v="21"/>
    <s v="Yes"/>
    <s v="Store Pickup"/>
    <s v="Yes"/>
    <s v="Yes"/>
    <n v="30"/>
    <n v="44"/>
    <s v="Credit Card"/>
    <s v="Every 3 Months"/>
  </r>
  <r>
    <n v="361"/>
    <n v="51"/>
    <s v="Male"/>
    <x v="13"/>
    <x v="0"/>
    <n v="30"/>
    <x v="3"/>
    <x v="2"/>
    <x v="11"/>
    <s v="Summer"/>
    <x v="21"/>
    <s v="Yes"/>
    <s v="Standard"/>
    <s v="Yes"/>
    <s v="Yes"/>
    <n v="18"/>
    <n v="12"/>
    <s v="Debit Card"/>
    <s v="Fortnightly"/>
  </r>
  <r>
    <n v="362"/>
    <n v="65"/>
    <s v="Male"/>
    <x v="17"/>
    <x v="0"/>
    <n v="96"/>
    <x v="22"/>
    <x v="2"/>
    <x v="3"/>
    <s v="Spring"/>
    <x v="5"/>
    <s v="Yes"/>
    <s v="Free Shipping"/>
    <s v="Yes"/>
    <s v="Yes"/>
    <n v="45"/>
    <n v="51"/>
    <s v="Cash"/>
    <s v="Annually"/>
  </r>
  <r>
    <n v="363"/>
    <n v="53"/>
    <s v="Male"/>
    <x v="4"/>
    <x v="1"/>
    <n v="64"/>
    <x v="21"/>
    <x v="2"/>
    <x v="4"/>
    <s v="Fall"/>
    <x v="23"/>
    <s v="Yes"/>
    <s v="Free Shipping"/>
    <s v="Yes"/>
    <s v="Yes"/>
    <n v="1"/>
    <n v="63"/>
    <s v="Venmo"/>
    <s v="Fortnightly"/>
  </r>
  <r>
    <n v="364"/>
    <n v="55"/>
    <s v="Male"/>
    <x v="6"/>
    <x v="0"/>
    <n v="88"/>
    <x v="20"/>
    <x v="0"/>
    <x v="22"/>
    <s v="Winter"/>
    <x v="0"/>
    <s v="Yes"/>
    <s v="Free Shipping"/>
    <s v="Yes"/>
    <s v="Yes"/>
    <n v="42"/>
    <n v="46"/>
    <s v="Bank Transfer"/>
    <s v="Fortnightly"/>
  </r>
  <r>
    <n v="365"/>
    <n v="62"/>
    <s v="Male"/>
    <x v="9"/>
    <x v="1"/>
    <n v="88"/>
    <x v="25"/>
    <x v="0"/>
    <x v="4"/>
    <s v="Summer"/>
    <x v="21"/>
    <s v="Yes"/>
    <s v="Free Shipping"/>
    <s v="Yes"/>
    <s v="Yes"/>
    <n v="7"/>
    <n v="81"/>
    <s v="Venmo"/>
    <s v="Every 3 Months"/>
  </r>
  <r>
    <n v="366"/>
    <n v="55"/>
    <s v="Male"/>
    <x v="24"/>
    <x v="3"/>
    <n v="88"/>
    <x v="8"/>
    <x v="3"/>
    <x v="0"/>
    <s v="Summer"/>
    <x v="18"/>
    <s v="Yes"/>
    <s v="Standard"/>
    <s v="Yes"/>
    <s v="Yes"/>
    <n v="50"/>
    <n v="38"/>
    <s v="PayPal"/>
    <s v="Quarterly"/>
  </r>
  <r>
    <n v="367"/>
    <n v="64"/>
    <s v="Male"/>
    <x v="20"/>
    <x v="0"/>
    <n v="36"/>
    <x v="43"/>
    <x v="2"/>
    <x v="2"/>
    <s v="Spring"/>
    <x v="1"/>
    <s v="Yes"/>
    <s v="Store Pickup"/>
    <s v="Yes"/>
    <s v="Yes"/>
    <n v="37"/>
    <n v="-1"/>
    <s v="Venmo"/>
    <s v="Fortnightly"/>
  </r>
  <r>
    <n v="368"/>
    <n v="52"/>
    <s v="Male"/>
    <x v="10"/>
    <x v="0"/>
    <n v="40"/>
    <x v="30"/>
    <x v="3"/>
    <x v="17"/>
    <s v="Spring"/>
    <x v="11"/>
    <s v="Yes"/>
    <s v="Store Pickup"/>
    <s v="Yes"/>
    <s v="Yes"/>
    <n v="18"/>
    <n v="22"/>
    <s v="Bank Transfer"/>
    <s v="Monthly"/>
  </r>
  <r>
    <n v="369"/>
    <n v="24"/>
    <s v="Male"/>
    <x v="8"/>
    <x v="3"/>
    <n v="39"/>
    <x v="19"/>
    <x v="2"/>
    <x v="4"/>
    <s v="Spring"/>
    <x v="9"/>
    <s v="Yes"/>
    <s v="Standard"/>
    <s v="Yes"/>
    <s v="Yes"/>
    <n v="29"/>
    <n v="10"/>
    <s v="Cash"/>
    <s v="Monthly"/>
  </r>
  <r>
    <n v="370"/>
    <n v="38"/>
    <s v="Male"/>
    <x v="22"/>
    <x v="3"/>
    <n v="40"/>
    <x v="48"/>
    <x v="2"/>
    <x v="5"/>
    <s v="Summer"/>
    <x v="13"/>
    <s v="Yes"/>
    <s v="Store Pickup"/>
    <s v="Yes"/>
    <s v="Yes"/>
    <n v="45"/>
    <n v="-5"/>
    <s v="PayPal"/>
    <s v="Quarterly"/>
  </r>
  <r>
    <n v="371"/>
    <n v="59"/>
    <s v="Male"/>
    <x v="18"/>
    <x v="3"/>
    <n v="34"/>
    <x v="4"/>
    <x v="2"/>
    <x v="8"/>
    <s v="Winter"/>
    <x v="23"/>
    <s v="Yes"/>
    <s v="Express"/>
    <s v="Yes"/>
    <s v="Yes"/>
    <n v="13"/>
    <n v="21"/>
    <s v="PayPal"/>
    <s v="Weekly"/>
  </r>
  <r>
    <n v="372"/>
    <n v="27"/>
    <s v="Male"/>
    <x v="4"/>
    <x v="1"/>
    <n v="83"/>
    <x v="17"/>
    <x v="1"/>
    <x v="6"/>
    <s v="Winter"/>
    <x v="4"/>
    <s v="Yes"/>
    <s v="2-Day Shipping"/>
    <s v="Yes"/>
    <s v="Yes"/>
    <n v="47"/>
    <n v="36"/>
    <s v="PayPal"/>
    <s v="Monthly"/>
  </r>
  <r>
    <n v="373"/>
    <n v="24"/>
    <s v="Male"/>
    <x v="1"/>
    <x v="0"/>
    <n v="85"/>
    <x v="38"/>
    <x v="0"/>
    <x v="20"/>
    <s v="Summer"/>
    <x v="18"/>
    <s v="Yes"/>
    <s v="Standard"/>
    <s v="Yes"/>
    <s v="Yes"/>
    <n v="7"/>
    <n v="78"/>
    <s v="Debit Card"/>
    <s v="Weekly"/>
  </r>
  <r>
    <n v="374"/>
    <n v="23"/>
    <s v="Male"/>
    <x v="7"/>
    <x v="2"/>
    <n v="27"/>
    <x v="25"/>
    <x v="0"/>
    <x v="3"/>
    <s v="Summer"/>
    <x v="12"/>
    <s v="Yes"/>
    <s v="Express"/>
    <s v="Yes"/>
    <s v="Yes"/>
    <n v="11"/>
    <n v="16"/>
    <s v="Venmo"/>
    <s v="Bi-Weekly"/>
  </r>
  <r>
    <n v="375"/>
    <n v="69"/>
    <s v="Male"/>
    <x v="16"/>
    <x v="3"/>
    <n v="78"/>
    <x v="31"/>
    <x v="1"/>
    <x v="7"/>
    <s v="Spring"/>
    <x v="16"/>
    <s v="Yes"/>
    <s v="Store Pickup"/>
    <s v="Yes"/>
    <s v="Yes"/>
    <n v="39"/>
    <n v="39"/>
    <s v="Bank Transfer"/>
    <s v="Monthly"/>
  </r>
  <r>
    <n v="376"/>
    <n v="59"/>
    <s v="Male"/>
    <x v="12"/>
    <x v="3"/>
    <n v="32"/>
    <x v="19"/>
    <x v="2"/>
    <x v="8"/>
    <s v="Summer"/>
    <x v="14"/>
    <s v="Yes"/>
    <s v="Standard"/>
    <s v="Yes"/>
    <s v="Yes"/>
    <n v="6"/>
    <n v="26"/>
    <s v="Debit Card"/>
    <s v="Quarterly"/>
  </r>
  <r>
    <n v="377"/>
    <n v="51"/>
    <s v="Male"/>
    <x v="9"/>
    <x v="1"/>
    <n v="51"/>
    <x v="36"/>
    <x v="1"/>
    <x v="0"/>
    <s v="Fall"/>
    <x v="8"/>
    <s v="Yes"/>
    <s v="Express"/>
    <s v="Yes"/>
    <s v="Yes"/>
    <n v="2"/>
    <n v="49"/>
    <s v="Venmo"/>
    <s v="Bi-Weekly"/>
  </r>
  <r>
    <n v="378"/>
    <n v="63"/>
    <s v="Male"/>
    <x v="18"/>
    <x v="3"/>
    <n v="32"/>
    <x v="1"/>
    <x v="2"/>
    <x v="5"/>
    <s v="Spring"/>
    <x v="7"/>
    <s v="Yes"/>
    <s v="Standard"/>
    <s v="Yes"/>
    <s v="Yes"/>
    <n v="39"/>
    <n v="-7"/>
    <s v="Credit Card"/>
    <s v="Every 3 Months"/>
  </r>
  <r>
    <n v="379"/>
    <n v="54"/>
    <s v="Male"/>
    <x v="10"/>
    <x v="0"/>
    <n v="62"/>
    <x v="22"/>
    <x v="0"/>
    <x v="20"/>
    <s v="Winter"/>
    <x v="8"/>
    <s v="Yes"/>
    <s v="Next Day Air"/>
    <s v="Yes"/>
    <s v="Yes"/>
    <n v="23"/>
    <n v="39"/>
    <s v="Credit Card"/>
    <s v="Monthly"/>
  </r>
  <r>
    <n v="380"/>
    <n v="32"/>
    <s v="Male"/>
    <x v="17"/>
    <x v="0"/>
    <n v="29"/>
    <x v="6"/>
    <x v="1"/>
    <x v="23"/>
    <s v="Fall"/>
    <x v="10"/>
    <s v="Yes"/>
    <s v="2-Day Shipping"/>
    <s v="Yes"/>
    <s v="Yes"/>
    <n v="46"/>
    <n v="-17"/>
    <s v="Debit Card"/>
    <s v="Bi-Weekly"/>
  </r>
  <r>
    <n v="381"/>
    <n v="39"/>
    <s v="Male"/>
    <x v="21"/>
    <x v="3"/>
    <n v="69"/>
    <x v="13"/>
    <x v="3"/>
    <x v="19"/>
    <s v="Fall"/>
    <x v="21"/>
    <s v="Yes"/>
    <s v="Store Pickup"/>
    <s v="Yes"/>
    <s v="Yes"/>
    <n v="19"/>
    <n v="50"/>
    <s v="Bank Transfer"/>
    <s v="Weekly"/>
  </r>
  <r>
    <n v="382"/>
    <n v="66"/>
    <s v="Male"/>
    <x v="16"/>
    <x v="3"/>
    <n v="25"/>
    <x v="1"/>
    <x v="0"/>
    <x v="12"/>
    <s v="Winter"/>
    <x v="23"/>
    <s v="Yes"/>
    <s v="Store Pickup"/>
    <s v="Yes"/>
    <s v="Yes"/>
    <n v="3"/>
    <n v="22"/>
    <s v="Credit Card"/>
    <s v="Every 3 Months"/>
  </r>
  <r>
    <n v="383"/>
    <n v="28"/>
    <s v="Male"/>
    <x v="2"/>
    <x v="0"/>
    <n v="76"/>
    <x v="18"/>
    <x v="2"/>
    <x v="15"/>
    <s v="Winter"/>
    <x v="4"/>
    <s v="Yes"/>
    <s v="Store Pickup"/>
    <s v="Yes"/>
    <s v="Yes"/>
    <n v="47"/>
    <n v="29"/>
    <s v="PayPal"/>
    <s v="Quarterly"/>
  </r>
  <r>
    <n v="384"/>
    <n v="50"/>
    <s v="Male"/>
    <x v="12"/>
    <x v="3"/>
    <n v="77"/>
    <x v="8"/>
    <x v="1"/>
    <x v="23"/>
    <s v="Fall"/>
    <x v="3"/>
    <s v="Yes"/>
    <s v="Standard"/>
    <s v="Yes"/>
    <s v="Yes"/>
    <n v="6"/>
    <n v="71"/>
    <s v="PayPal"/>
    <s v="Quarterly"/>
  </r>
  <r>
    <n v="385"/>
    <n v="70"/>
    <s v="Male"/>
    <x v="1"/>
    <x v="0"/>
    <n v="33"/>
    <x v="18"/>
    <x v="2"/>
    <x v="19"/>
    <s v="Fall"/>
    <x v="9"/>
    <s v="Yes"/>
    <s v="2-Day Shipping"/>
    <s v="Yes"/>
    <s v="Yes"/>
    <n v="6"/>
    <n v="27"/>
    <s v="Venmo"/>
    <s v="Annually"/>
  </r>
  <r>
    <n v="386"/>
    <n v="67"/>
    <s v="Male"/>
    <x v="6"/>
    <x v="0"/>
    <n v="93"/>
    <x v="8"/>
    <x v="1"/>
    <x v="22"/>
    <s v="Fall"/>
    <x v="2"/>
    <s v="Yes"/>
    <s v="Next Day Air"/>
    <s v="Yes"/>
    <s v="Yes"/>
    <n v="12"/>
    <n v="81"/>
    <s v="Credit Card"/>
    <s v="Bi-Weekly"/>
  </r>
  <r>
    <n v="387"/>
    <n v="64"/>
    <s v="Male"/>
    <x v="16"/>
    <x v="3"/>
    <n v="39"/>
    <x v="7"/>
    <x v="0"/>
    <x v="18"/>
    <s v="Spring"/>
    <x v="23"/>
    <s v="Yes"/>
    <s v="Express"/>
    <s v="Yes"/>
    <s v="Yes"/>
    <n v="40"/>
    <n v="-1"/>
    <s v="PayPal"/>
    <s v="Quarterly"/>
  </r>
  <r>
    <n v="388"/>
    <n v="45"/>
    <s v="Male"/>
    <x v="7"/>
    <x v="2"/>
    <n v="93"/>
    <x v="42"/>
    <x v="0"/>
    <x v="5"/>
    <s v="Summer"/>
    <x v="12"/>
    <s v="Yes"/>
    <s v="Store Pickup"/>
    <s v="Yes"/>
    <s v="Yes"/>
    <n v="38"/>
    <n v="55"/>
    <s v="PayPal"/>
    <s v="Fortnightly"/>
  </r>
  <r>
    <n v="389"/>
    <n v="22"/>
    <s v="Male"/>
    <x v="8"/>
    <x v="3"/>
    <n v="82"/>
    <x v="47"/>
    <x v="2"/>
    <x v="20"/>
    <s v="Summer"/>
    <x v="2"/>
    <s v="Yes"/>
    <s v="Store Pickup"/>
    <s v="Yes"/>
    <s v="Yes"/>
    <n v="10"/>
    <n v="72"/>
    <s v="PayPal"/>
    <s v="Quarterly"/>
  </r>
  <r>
    <n v="390"/>
    <n v="27"/>
    <s v="Male"/>
    <x v="23"/>
    <x v="1"/>
    <n v="42"/>
    <x v="41"/>
    <x v="0"/>
    <x v="7"/>
    <s v="Spring"/>
    <x v="19"/>
    <s v="Yes"/>
    <s v="Standard"/>
    <s v="Yes"/>
    <s v="Yes"/>
    <n v="28"/>
    <n v="14"/>
    <s v="Bank Transfer"/>
    <s v="Monthly"/>
  </r>
  <r>
    <n v="391"/>
    <n v="25"/>
    <s v="Male"/>
    <x v="24"/>
    <x v="3"/>
    <n v="71"/>
    <x v="27"/>
    <x v="2"/>
    <x v="21"/>
    <s v="Winter"/>
    <x v="4"/>
    <s v="Yes"/>
    <s v="2-Day Shipping"/>
    <s v="Yes"/>
    <s v="Yes"/>
    <n v="19"/>
    <n v="52"/>
    <s v="PayPal"/>
    <s v="Annually"/>
  </r>
  <r>
    <n v="392"/>
    <n v="37"/>
    <s v="Male"/>
    <x v="1"/>
    <x v="0"/>
    <n v="86"/>
    <x v="46"/>
    <x v="0"/>
    <x v="0"/>
    <s v="Spring"/>
    <x v="6"/>
    <s v="Yes"/>
    <s v="Standard"/>
    <s v="Yes"/>
    <s v="Yes"/>
    <n v="25"/>
    <n v="61"/>
    <s v="Cash"/>
    <s v="Fortnightly"/>
  </r>
  <r>
    <n v="393"/>
    <n v="26"/>
    <s v="Male"/>
    <x v="17"/>
    <x v="0"/>
    <n v="82"/>
    <x v="37"/>
    <x v="3"/>
    <x v="13"/>
    <s v="Spring"/>
    <x v="13"/>
    <s v="Yes"/>
    <s v="Next Day Air"/>
    <s v="Yes"/>
    <s v="Yes"/>
    <n v="38"/>
    <n v="44"/>
    <s v="Credit Card"/>
    <s v="Annually"/>
  </r>
  <r>
    <n v="394"/>
    <n v="33"/>
    <s v="Male"/>
    <x v="9"/>
    <x v="1"/>
    <n v="65"/>
    <x v="34"/>
    <x v="0"/>
    <x v="1"/>
    <s v="Fall"/>
    <x v="19"/>
    <s v="Yes"/>
    <s v="Standard"/>
    <s v="Yes"/>
    <s v="Yes"/>
    <n v="6"/>
    <n v="59"/>
    <s v="PayPal"/>
    <s v="Fortnightly"/>
  </r>
  <r>
    <n v="395"/>
    <n v="43"/>
    <s v="Male"/>
    <x v="18"/>
    <x v="3"/>
    <n v="29"/>
    <x v="25"/>
    <x v="2"/>
    <x v="19"/>
    <s v="Spring"/>
    <x v="6"/>
    <s v="Yes"/>
    <s v="Store Pickup"/>
    <s v="Yes"/>
    <s v="Yes"/>
    <n v="7"/>
    <n v="22"/>
    <s v="Debit Card"/>
    <s v="Bi-Weekly"/>
  </r>
  <r>
    <n v="396"/>
    <n v="37"/>
    <s v="Male"/>
    <x v="4"/>
    <x v="1"/>
    <n v="65"/>
    <x v="3"/>
    <x v="0"/>
    <x v="18"/>
    <s v="Winter"/>
    <x v="8"/>
    <s v="Yes"/>
    <s v="Store Pickup"/>
    <s v="Yes"/>
    <s v="Yes"/>
    <n v="2"/>
    <n v="63"/>
    <s v="PayPal"/>
    <s v="Annually"/>
  </r>
  <r>
    <n v="397"/>
    <n v="46"/>
    <s v="Male"/>
    <x v="10"/>
    <x v="0"/>
    <n v="88"/>
    <x v="36"/>
    <x v="1"/>
    <x v="13"/>
    <s v="Fall"/>
    <x v="20"/>
    <s v="Yes"/>
    <s v="Standard"/>
    <s v="Yes"/>
    <s v="Yes"/>
    <n v="24"/>
    <n v="64"/>
    <s v="Bank Transfer"/>
    <s v="Annually"/>
  </r>
  <r>
    <n v="398"/>
    <n v="22"/>
    <s v="Male"/>
    <x v="22"/>
    <x v="3"/>
    <n v="46"/>
    <x v="16"/>
    <x v="2"/>
    <x v="21"/>
    <s v="Fall"/>
    <x v="21"/>
    <s v="Yes"/>
    <s v="Free Shipping"/>
    <s v="Yes"/>
    <s v="Yes"/>
    <n v="26"/>
    <n v="20"/>
    <s v="Cash"/>
    <s v="Annually"/>
  </r>
  <r>
    <n v="399"/>
    <n v="20"/>
    <s v="Male"/>
    <x v="23"/>
    <x v="1"/>
    <n v="67"/>
    <x v="6"/>
    <x v="1"/>
    <x v="5"/>
    <s v="Winter"/>
    <x v="12"/>
    <s v="Yes"/>
    <s v="Free Shipping"/>
    <s v="Yes"/>
    <s v="Yes"/>
    <n v="25"/>
    <n v="42"/>
    <s v="Debit Card"/>
    <s v="Every 3 Months"/>
  </r>
  <r>
    <n v="400"/>
    <n v="60"/>
    <s v="Male"/>
    <x v="18"/>
    <x v="3"/>
    <n v="35"/>
    <x v="37"/>
    <x v="0"/>
    <x v="24"/>
    <s v="Fall"/>
    <x v="1"/>
    <s v="Yes"/>
    <s v="2-Day Shipping"/>
    <s v="Yes"/>
    <s v="Yes"/>
    <n v="10"/>
    <n v="25"/>
    <s v="Debit Card"/>
    <s v="Monthly"/>
  </r>
  <r>
    <n v="401"/>
    <n v="39"/>
    <s v="Male"/>
    <x v="23"/>
    <x v="1"/>
    <n v="66"/>
    <x v="40"/>
    <x v="2"/>
    <x v="14"/>
    <s v="Winter"/>
    <x v="6"/>
    <s v="Yes"/>
    <s v="Free Shipping"/>
    <s v="Yes"/>
    <s v="Yes"/>
    <n v="14"/>
    <n v="52"/>
    <s v="PayPal"/>
    <s v="Fortnightly"/>
  </r>
  <r>
    <n v="402"/>
    <n v="43"/>
    <s v="Male"/>
    <x v="17"/>
    <x v="0"/>
    <n v="91"/>
    <x v="19"/>
    <x v="0"/>
    <x v="20"/>
    <s v="Fall"/>
    <x v="6"/>
    <s v="Yes"/>
    <s v="Standard"/>
    <s v="Yes"/>
    <s v="Yes"/>
    <n v="21"/>
    <n v="70"/>
    <s v="Cash"/>
    <s v="Quarterly"/>
  </r>
  <r>
    <n v="403"/>
    <n v="31"/>
    <s v="Male"/>
    <x v="21"/>
    <x v="3"/>
    <n v="78"/>
    <x v="18"/>
    <x v="0"/>
    <x v="17"/>
    <s v="Fall"/>
    <x v="21"/>
    <s v="Yes"/>
    <s v="Express"/>
    <s v="Yes"/>
    <s v="Yes"/>
    <n v="26"/>
    <n v="52"/>
    <s v="PayPal"/>
    <s v="Monthly"/>
  </r>
  <r>
    <n v="404"/>
    <n v="19"/>
    <s v="Male"/>
    <x v="4"/>
    <x v="1"/>
    <n v="45"/>
    <x v="22"/>
    <x v="2"/>
    <x v="20"/>
    <s v="Winter"/>
    <x v="9"/>
    <s v="Yes"/>
    <s v="Next Day Air"/>
    <s v="Yes"/>
    <s v="Yes"/>
    <n v="12"/>
    <n v="33"/>
    <s v="Bank Transfer"/>
    <s v="Annually"/>
  </r>
  <r>
    <n v="405"/>
    <n v="35"/>
    <s v="Male"/>
    <x v="17"/>
    <x v="0"/>
    <n v="93"/>
    <x v="12"/>
    <x v="2"/>
    <x v="21"/>
    <s v="Spring"/>
    <x v="6"/>
    <s v="Yes"/>
    <s v="Store Pickup"/>
    <s v="Yes"/>
    <s v="Yes"/>
    <n v="11"/>
    <n v="82"/>
    <s v="Credit Card"/>
    <s v="Monthly"/>
  </r>
  <r>
    <n v="406"/>
    <n v="41"/>
    <s v="Male"/>
    <x v="2"/>
    <x v="0"/>
    <n v="74"/>
    <x v="36"/>
    <x v="1"/>
    <x v="5"/>
    <s v="Summer"/>
    <x v="22"/>
    <s v="Yes"/>
    <s v="Standard"/>
    <s v="Yes"/>
    <s v="Yes"/>
    <n v="15"/>
    <n v="59"/>
    <s v="Cash"/>
    <s v="Annually"/>
  </r>
  <r>
    <n v="407"/>
    <n v="52"/>
    <s v="Male"/>
    <x v="24"/>
    <x v="3"/>
    <n v="55"/>
    <x v="33"/>
    <x v="2"/>
    <x v="15"/>
    <s v="Spring"/>
    <x v="12"/>
    <s v="Yes"/>
    <s v="Express"/>
    <s v="Yes"/>
    <s v="Yes"/>
    <n v="13"/>
    <n v="42"/>
    <s v="Cash"/>
    <s v="Monthly"/>
  </r>
  <r>
    <n v="408"/>
    <n v="45"/>
    <s v="Male"/>
    <x v="15"/>
    <x v="0"/>
    <n v="76"/>
    <x v="17"/>
    <x v="3"/>
    <x v="11"/>
    <s v="Spring"/>
    <x v="0"/>
    <s v="Yes"/>
    <s v="Next Day Air"/>
    <s v="Yes"/>
    <s v="Yes"/>
    <n v="5"/>
    <n v="71"/>
    <s v="Credit Card"/>
    <s v="Bi-Weekly"/>
  </r>
  <r>
    <n v="409"/>
    <n v="34"/>
    <s v="Male"/>
    <x v="4"/>
    <x v="1"/>
    <n v="66"/>
    <x v="15"/>
    <x v="0"/>
    <x v="3"/>
    <s v="Spring"/>
    <x v="23"/>
    <s v="Yes"/>
    <s v="Express"/>
    <s v="Yes"/>
    <s v="Yes"/>
    <n v="36"/>
    <n v="30"/>
    <s v="Cash"/>
    <s v="Fortnightly"/>
  </r>
  <r>
    <n v="410"/>
    <n v="35"/>
    <s v="Male"/>
    <x v="6"/>
    <x v="0"/>
    <n v="51"/>
    <x v="46"/>
    <x v="2"/>
    <x v="18"/>
    <s v="Winter"/>
    <x v="13"/>
    <s v="Yes"/>
    <s v="2-Day Shipping"/>
    <s v="Yes"/>
    <s v="Yes"/>
    <n v="32"/>
    <n v="19"/>
    <s v="Bank Transfer"/>
    <s v="Monthly"/>
  </r>
  <r>
    <n v="411"/>
    <n v="29"/>
    <s v="Male"/>
    <x v="1"/>
    <x v="0"/>
    <n v="26"/>
    <x v="41"/>
    <x v="0"/>
    <x v="12"/>
    <s v="Spring"/>
    <x v="6"/>
    <s v="Yes"/>
    <s v="2-Day Shipping"/>
    <s v="Yes"/>
    <s v="Yes"/>
    <n v="1"/>
    <n v="25"/>
    <s v="Credit Card"/>
    <s v="Quarterly"/>
  </r>
  <r>
    <n v="412"/>
    <n v="59"/>
    <s v="Male"/>
    <x v="2"/>
    <x v="0"/>
    <n v="29"/>
    <x v="49"/>
    <x v="2"/>
    <x v="21"/>
    <s v="Summer"/>
    <x v="11"/>
    <s v="Yes"/>
    <s v="Express"/>
    <s v="Yes"/>
    <s v="Yes"/>
    <n v="15"/>
    <n v="14"/>
    <s v="PayPal"/>
    <s v="Annually"/>
  </r>
  <r>
    <n v="413"/>
    <n v="24"/>
    <s v="Male"/>
    <x v="14"/>
    <x v="2"/>
    <n v="74"/>
    <x v="1"/>
    <x v="2"/>
    <x v="22"/>
    <s v="Summer"/>
    <x v="0"/>
    <s v="Yes"/>
    <s v="Store Pickup"/>
    <s v="Yes"/>
    <s v="Yes"/>
    <n v="3"/>
    <n v="71"/>
    <s v="Bank Transfer"/>
    <s v="Weekly"/>
  </r>
  <r>
    <n v="414"/>
    <n v="70"/>
    <s v="Male"/>
    <x v="16"/>
    <x v="3"/>
    <n v="99"/>
    <x v="22"/>
    <x v="1"/>
    <x v="3"/>
    <s v="Summer"/>
    <x v="12"/>
    <s v="Yes"/>
    <s v="Free Shipping"/>
    <s v="Yes"/>
    <s v="Yes"/>
    <n v="48"/>
    <n v="51"/>
    <s v="Cash"/>
    <s v="Monthly"/>
  </r>
  <r>
    <n v="415"/>
    <n v="29"/>
    <s v="Male"/>
    <x v="21"/>
    <x v="3"/>
    <n v="88"/>
    <x v="5"/>
    <x v="0"/>
    <x v="10"/>
    <s v="Winter"/>
    <x v="5"/>
    <s v="Yes"/>
    <s v="Store Pickup"/>
    <s v="Yes"/>
    <s v="Yes"/>
    <n v="30"/>
    <n v="58"/>
    <s v="Debit Card"/>
    <s v="Weekly"/>
  </r>
  <r>
    <n v="416"/>
    <n v="67"/>
    <s v="Male"/>
    <x v="7"/>
    <x v="2"/>
    <n v="31"/>
    <x v="39"/>
    <x v="2"/>
    <x v="12"/>
    <s v="Winter"/>
    <x v="5"/>
    <s v="Yes"/>
    <s v="Express"/>
    <s v="Yes"/>
    <s v="Yes"/>
    <n v="40"/>
    <n v="-9"/>
    <s v="Bank Transfer"/>
    <s v="Monthly"/>
  </r>
  <r>
    <n v="417"/>
    <n v="36"/>
    <s v="Male"/>
    <x v="22"/>
    <x v="3"/>
    <n v="55"/>
    <x v="4"/>
    <x v="0"/>
    <x v="8"/>
    <s v="Spring"/>
    <x v="22"/>
    <s v="Yes"/>
    <s v="Free Shipping"/>
    <s v="Yes"/>
    <s v="Yes"/>
    <n v="24"/>
    <n v="31"/>
    <s v="Bank Transfer"/>
    <s v="Fortnightly"/>
  </r>
  <r>
    <n v="418"/>
    <n v="23"/>
    <s v="Male"/>
    <x v="3"/>
    <x v="1"/>
    <n v="81"/>
    <x v="16"/>
    <x v="0"/>
    <x v="19"/>
    <s v="Fall"/>
    <x v="9"/>
    <s v="Yes"/>
    <s v="Free Shipping"/>
    <s v="Yes"/>
    <s v="Yes"/>
    <n v="48"/>
    <n v="33"/>
    <s v="Debit Card"/>
    <s v="Quarterly"/>
  </r>
  <r>
    <n v="419"/>
    <n v="18"/>
    <s v="Male"/>
    <x v="1"/>
    <x v="0"/>
    <n v="73"/>
    <x v="26"/>
    <x v="0"/>
    <x v="7"/>
    <s v="Spring"/>
    <x v="21"/>
    <s v="Yes"/>
    <s v="Standard"/>
    <s v="Yes"/>
    <s v="Yes"/>
    <n v="27"/>
    <n v="46"/>
    <s v="Venmo"/>
    <s v="Bi-Weekly"/>
  </r>
  <r>
    <n v="420"/>
    <n v="53"/>
    <s v="Male"/>
    <x v="6"/>
    <x v="0"/>
    <n v="91"/>
    <x v="40"/>
    <x v="1"/>
    <x v="11"/>
    <s v="Winter"/>
    <x v="1"/>
    <s v="Yes"/>
    <s v="Free Shipping"/>
    <s v="Yes"/>
    <s v="Yes"/>
    <n v="14"/>
    <n v="77"/>
    <s v="Credit Card"/>
    <s v="Every 3 Months"/>
  </r>
  <r>
    <n v="421"/>
    <n v="32"/>
    <s v="Male"/>
    <x v="20"/>
    <x v="0"/>
    <n v="54"/>
    <x v="17"/>
    <x v="1"/>
    <x v="15"/>
    <s v="Spring"/>
    <x v="22"/>
    <s v="Yes"/>
    <s v="Free Shipping"/>
    <s v="Yes"/>
    <s v="Yes"/>
    <n v="18"/>
    <n v="36"/>
    <s v="Debit Card"/>
    <s v="Bi-Weekly"/>
  </r>
  <r>
    <n v="422"/>
    <n v="38"/>
    <s v="Male"/>
    <x v="5"/>
    <x v="0"/>
    <n v="40"/>
    <x v="0"/>
    <x v="2"/>
    <x v="10"/>
    <s v="Winter"/>
    <x v="1"/>
    <s v="Yes"/>
    <s v="Standard"/>
    <s v="Yes"/>
    <s v="Yes"/>
    <n v="48"/>
    <n v="-8"/>
    <s v="Cash"/>
    <s v="Bi-Weekly"/>
  </r>
  <r>
    <n v="423"/>
    <n v="47"/>
    <s v="Male"/>
    <x v="13"/>
    <x v="0"/>
    <n v="59"/>
    <x v="46"/>
    <x v="2"/>
    <x v="7"/>
    <s v="Fall"/>
    <x v="0"/>
    <s v="Yes"/>
    <s v="Store Pickup"/>
    <s v="Yes"/>
    <s v="Yes"/>
    <n v="32"/>
    <n v="27"/>
    <s v="Debit Card"/>
    <s v="Annually"/>
  </r>
  <r>
    <n v="424"/>
    <n v="46"/>
    <s v="Male"/>
    <x v="18"/>
    <x v="3"/>
    <n v="26"/>
    <x v="14"/>
    <x v="0"/>
    <x v="11"/>
    <s v="Spring"/>
    <x v="21"/>
    <s v="Yes"/>
    <s v="Store Pickup"/>
    <s v="Yes"/>
    <s v="Yes"/>
    <n v="21"/>
    <n v="5"/>
    <s v="Credit Card"/>
    <s v="Bi-Weekly"/>
  </r>
  <r>
    <n v="425"/>
    <n v="66"/>
    <s v="Male"/>
    <x v="1"/>
    <x v="0"/>
    <n v="23"/>
    <x v="26"/>
    <x v="2"/>
    <x v="9"/>
    <s v="Winter"/>
    <x v="24"/>
    <s v="Yes"/>
    <s v="Standard"/>
    <s v="Yes"/>
    <s v="Yes"/>
    <n v="42"/>
    <n v="-19"/>
    <s v="PayPal"/>
    <s v="Fortnightly"/>
  </r>
  <r>
    <n v="426"/>
    <n v="40"/>
    <s v="Male"/>
    <x v="2"/>
    <x v="0"/>
    <n v="87"/>
    <x v="25"/>
    <x v="1"/>
    <x v="11"/>
    <s v="Winter"/>
    <x v="13"/>
    <s v="Yes"/>
    <s v="Store Pickup"/>
    <s v="Yes"/>
    <s v="Yes"/>
    <n v="4"/>
    <n v="83"/>
    <s v="Credit Card"/>
    <s v="Quarterly"/>
  </r>
  <r>
    <n v="427"/>
    <n v="43"/>
    <s v="Male"/>
    <x v="13"/>
    <x v="0"/>
    <n v="71"/>
    <x v="7"/>
    <x v="2"/>
    <x v="10"/>
    <s v="Winter"/>
    <x v="10"/>
    <s v="Yes"/>
    <s v="Express"/>
    <s v="Yes"/>
    <s v="Yes"/>
    <n v="19"/>
    <n v="52"/>
    <s v="Credit Card"/>
    <s v="Quarterly"/>
  </r>
  <r>
    <n v="428"/>
    <n v="58"/>
    <s v="Male"/>
    <x v="21"/>
    <x v="3"/>
    <n v="91"/>
    <x v="26"/>
    <x v="0"/>
    <x v="13"/>
    <s v="Winter"/>
    <x v="9"/>
    <s v="Yes"/>
    <s v="Store Pickup"/>
    <s v="Yes"/>
    <s v="Yes"/>
    <n v="6"/>
    <n v="85"/>
    <s v="Credit Card"/>
    <s v="Quarterly"/>
  </r>
  <r>
    <n v="429"/>
    <n v="21"/>
    <s v="Male"/>
    <x v="7"/>
    <x v="2"/>
    <n v="64"/>
    <x v="5"/>
    <x v="3"/>
    <x v="9"/>
    <s v="Winter"/>
    <x v="3"/>
    <s v="Yes"/>
    <s v="Free Shipping"/>
    <s v="Yes"/>
    <s v="Yes"/>
    <n v="2"/>
    <n v="62"/>
    <s v="Debit Card"/>
    <s v="Fortnightly"/>
  </r>
  <r>
    <n v="430"/>
    <n v="42"/>
    <s v="Male"/>
    <x v="3"/>
    <x v="1"/>
    <n v="94"/>
    <x v="47"/>
    <x v="2"/>
    <x v="9"/>
    <s v="Winter"/>
    <x v="7"/>
    <s v="Yes"/>
    <s v="2-Day Shipping"/>
    <s v="Yes"/>
    <s v="Yes"/>
    <n v="21"/>
    <n v="73"/>
    <s v="Cash"/>
    <s v="Fortnightly"/>
  </r>
  <r>
    <n v="431"/>
    <n v="24"/>
    <s v="Male"/>
    <x v="5"/>
    <x v="0"/>
    <n v="40"/>
    <x v="21"/>
    <x v="2"/>
    <x v="18"/>
    <s v="Summer"/>
    <x v="1"/>
    <s v="Yes"/>
    <s v="Store Pickup"/>
    <s v="Yes"/>
    <s v="Yes"/>
    <n v="40"/>
    <n v="0"/>
    <s v="Debit Card"/>
    <s v="Annually"/>
  </r>
  <r>
    <n v="432"/>
    <n v="43"/>
    <s v="Male"/>
    <x v="19"/>
    <x v="3"/>
    <n v="76"/>
    <x v="13"/>
    <x v="0"/>
    <x v="17"/>
    <s v="Winter"/>
    <x v="23"/>
    <s v="Yes"/>
    <s v="Store Pickup"/>
    <s v="Yes"/>
    <s v="Yes"/>
    <n v="33"/>
    <n v="43"/>
    <s v="Cash"/>
    <s v="Fortnightly"/>
  </r>
  <r>
    <n v="433"/>
    <n v="47"/>
    <s v="Male"/>
    <x v="5"/>
    <x v="0"/>
    <n v="86"/>
    <x v="27"/>
    <x v="1"/>
    <x v="21"/>
    <s v="Fall"/>
    <x v="13"/>
    <s v="Yes"/>
    <s v="Free Shipping"/>
    <s v="Yes"/>
    <s v="Yes"/>
    <n v="26"/>
    <n v="60"/>
    <s v="Venmo"/>
    <s v="Weekly"/>
  </r>
  <r>
    <n v="434"/>
    <n v="49"/>
    <s v="Male"/>
    <x v="11"/>
    <x v="0"/>
    <n v="92"/>
    <x v="15"/>
    <x v="2"/>
    <x v="20"/>
    <s v="Fall"/>
    <x v="4"/>
    <s v="Yes"/>
    <s v="Store Pickup"/>
    <s v="Yes"/>
    <s v="Yes"/>
    <n v="23"/>
    <n v="69"/>
    <s v="Credit Card"/>
    <s v="Fortnightly"/>
  </r>
  <r>
    <n v="435"/>
    <n v="50"/>
    <s v="Male"/>
    <x v="9"/>
    <x v="1"/>
    <n v="52"/>
    <x v="19"/>
    <x v="0"/>
    <x v="6"/>
    <s v="Spring"/>
    <x v="17"/>
    <s v="Yes"/>
    <s v="Store Pickup"/>
    <s v="Yes"/>
    <s v="Yes"/>
    <n v="39"/>
    <n v="13"/>
    <s v="PayPal"/>
    <s v="Every 3 Months"/>
  </r>
  <r>
    <n v="436"/>
    <n v="51"/>
    <s v="Male"/>
    <x v="7"/>
    <x v="2"/>
    <n v="28"/>
    <x v="6"/>
    <x v="3"/>
    <x v="8"/>
    <s v="Winter"/>
    <x v="15"/>
    <s v="Yes"/>
    <s v="Next Day Air"/>
    <s v="Yes"/>
    <s v="Yes"/>
    <n v="42"/>
    <n v="-14"/>
    <s v="Bank Transfer"/>
    <s v="Monthly"/>
  </r>
  <r>
    <n v="437"/>
    <n v="40"/>
    <s v="Male"/>
    <x v="13"/>
    <x v="0"/>
    <n v="46"/>
    <x v="30"/>
    <x v="0"/>
    <x v="17"/>
    <s v="Summer"/>
    <x v="12"/>
    <s v="Yes"/>
    <s v="Free Shipping"/>
    <s v="Yes"/>
    <s v="Yes"/>
    <n v="41"/>
    <n v="5"/>
    <s v="Bank Transfer"/>
    <s v="Weekly"/>
  </r>
  <r>
    <n v="438"/>
    <n v="45"/>
    <s v="Male"/>
    <x v="16"/>
    <x v="3"/>
    <n v="50"/>
    <x v="35"/>
    <x v="2"/>
    <x v="15"/>
    <s v="Summer"/>
    <x v="5"/>
    <s v="Yes"/>
    <s v="Next Day Air"/>
    <s v="Yes"/>
    <s v="Yes"/>
    <n v="41"/>
    <n v="9"/>
    <s v="PayPal"/>
    <s v="Annually"/>
  </r>
  <r>
    <n v="439"/>
    <n v="52"/>
    <s v="Male"/>
    <x v="22"/>
    <x v="3"/>
    <n v="23"/>
    <x v="44"/>
    <x v="2"/>
    <x v="2"/>
    <s v="Winter"/>
    <x v="24"/>
    <s v="Yes"/>
    <s v="Express"/>
    <s v="Yes"/>
    <s v="Yes"/>
    <n v="12"/>
    <n v="11"/>
    <s v="Credit Card"/>
    <s v="Fortnightly"/>
  </r>
  <r>
    <n v="440"/>
    <n v="62"/>
    <s v="Male"/>
    <x v="14"/>
    <x v="2"/>
    <n v="50"/>
    <x v="37"/>
    <x v="2"/>
    <x v="2"/>
    <s v="Summer"/>
    <x v="23"/>
    <s v="Yes"/>
    <s v="Free Shipping"/>
    <s v="Yes"/>
    <s v="Yes"/>
    <n v="31"/>
    <n v="19"/>
    <s v="Cash"/>
    <s v="Monthly"/>
  </r>
  <r>
    <n v="441"/>
    <n v="20"/>
    <s v="Male"/>
    <x v="5"/>
    <x v="0"/>
    <n v="89"/>
    <x v="19"/>
    <x v="3"/>
    <x v="1"/>
    <s v="Winter"/>
    <x v="1"/>
    <s v="Yes"/>
    <s v="Store Pickup"/>
    <s v="Yes"/>
    <s v="Yes"/>
    <n v="34"/>
    <n v="55"/>
    <s v="Debit Card"/>
    <s v="Fortnightly"/>
  </r>
  <r>
    <n v="442"/>
    <n v="43"/>
    <s v="Male"/>
    <x v="15"/>
    <x v="0"/>
    <n v="81"/>
    <x v="20"/>
    <x v="2"/>
    <x v="1"/>
    <s v="Winter"/>
    <x v="19"/>
    <s v="Yes"/>
    <s v="Standard"/>
    <s v="Yes"/>
    <s v="Yes"/>
    <n v="32"/>
    <n v="49"/>
    <s v="Credit Card"/>
    <s v="Annually"/>
  </r>
  <r>
    <n v="443"/>
    <n v="29"/>
    <s v="Male"/>
    <x v="12"/>
    <x v="3"/>
    <n v="69"/>
    <x v="49"/>
    <x v="2"/>
    <x v="8"/>
    <s v="Fall"/>
    <x v="1"/>
    <s v="Yes"/>
    <s v="Store Pickup"/>
    <s v="Yes"/>
    <s v="Yes"/>
    <n v="31"/>
    <n v="38"/>
    <s v="Credit Card"/>
    <s v="Quarterly"/>
  </r>
  <r>
    <n v="444"/>
    <n v="22"/>
    <s v="Male"/>
    <x v="12"/>
    <x v="3"/>
    <n v="67"/>
    <x v="11"/>
    <x v="2"/>
    <x v="23"/>
    <s v="Summer"/>
    <x v="15"/>
    <s v="Yes"/>
    <s v="Free Shipping"/>
    <s v="Yes"/>
    <s v="Yes"/>
    <n v="24"/>
    <n v="43"/>
    <s v="PayPal"/>
    <s v="Annually"/>
  </r>
  <r>
    <n v="445"/>
    <n v="48"/>
    <s v="Male"/>
    <x v="10"/>
    <x v="0"/>
    <n v="20"/>
    <x v="18"/>
    <x v="2"/>
    <x v="16"/>
    <s v="Summer"/>
    <x v="24"/>
    <s v="Yes"/>
    <s v="Store Pickup"/>
    <s v="Yes"/>
    <s v="Yes"/>
    <n v="31"/>
    <n v="-11"/>
    <s v="Debit Card"/>
    <s v="Annually"/>
  </r>
  <r>
    <n v="446"/>
    <n v="42"/>
    <s v="Male"/>
    <x v="23"/>
    <x v="1"/>
    <n v="29"/>
    <x v="44"/>
    <x v="2"/>
    <x v="8"/>
    <s v="Fall"/>
    <x v="8"/>
    <s v="Yes"/>
    <s v="Standard"/>
    <s v="Yes"/>
    <s v="Yes"/>
    <n v="18"/>
    <n v="11"/>
    <s v="Venmo"/>
    <s v="Annually"/>
  </r>
  <r>
    <n v="447"/>
    <n v="19"/>
    <s v="Male"/>
    <x v="5"/>
    <x v="0"/>
    <n v="74"/>
    <x v="8"/>
    <x v="2"/>
    <x v="5"/>
    <s v="Summer"/>
    <x v="7"/>
    <s v="Yes"/>
    <s v="Store Pickup"/>
    <s v="Yes"/>
    <s v="Yes"/>
    <n v="15"/>
    <n v="59"/>
    <s v="Venmo"/>
    <s v="Monthly"/>
  </r>
  <r>
    <n v="448"/>
    <n v="60"/>
    <s v="Male"/>
    <x v="6"/>
    <x v="0"/>
    <n v="82"/>
    <x v="47"/>
    <x v="1"/>
    <x v="2"/>
    <s v="Spring"/>
    <x v="15"/>
    <s v="Yes"/>
    <s v="Standard"/>
    <s v="Yes"/>
    <s v="Yes"/>
    <n v="7"/>
    <n v="75"/>
    <s v="Bank Transfer"/>
    <s v="Every 3 Months"/>
  </r>
  <r>
    <n v="449"/>
    <n v="32"/>
    <s v="Male"/>
    <x v="24"/>
    <x v="3"/>
    <n v="23"/>
    <x v="9"/>
    <x v="2"/>
    <x v="22"/>
    <s v="Summer"/>
    <x v="23"/>
    <s v="Yes"/>
    <s v="Next Day Air"/>
    <s v="Yes"/>
    <s v="Yes"/>
    <n v="35"/>
    <n v="-12"/>
    <s v="Bank Transfer"/>
    <s v="Fortnightly"/>
  </r>
  <r>
    <n v="450"/>
    <n v="26"/>
    <s v="Male"/>
    <x v="16"/>
    <x v="3"/>
    <n v="45"/>
    <x v="14"/>
    <x v="0"/>
    <x v="15"/>
    <s v="Summer"/>
    <x v="3"/>
    <s v="Yes"/>
    <s v="2-Day Shipping"/>
    <s v="Yes"/>
    <s v="Yes"/>
    <n v="35"/>
    <n v="10"/>
    <s v="Bank Transfer"/>
    <s v="Monthly"/>
  </r>
  <r>
    <n v="451"/>
    <n v="25"/>
    <s v="Male"/>
    <x v="23"/>
    <x v="1"/>
    <n v="21"/>
    <x v="39"/>
    <x v="0"/>
    <x v="19"/>
    <s v="Summer"/>
    <x v="2"/>
    <s v="Yes"/>
    <s v="Store Pickup"/>
    <s v="Yes"/>
    <s v="Yes"/>
    <n v="19"/>
    <n v="2"/>
    <s v="Credit Card"/>
    <s v="Monthly"/>
  </r>
  <r>
    <n v="452"/>
    <n v="66"/>
    <s v="Male"/>
    <x v="16"/>
    <x v="3"/>
    <n v="31"/>
    <x v="41"/>
    <x v="2"/>
    <x v="6"/>
    <s v="Summer"/>
    <x v="24"/>
    <s v="Yes"/>
    <s v="Express"/>
    <s v="Yes"/>
    <s v="Yes"/>
    <n v="26"/>
    <n v="5"/>
    <s v="Credit Card"/>
    <s v="Fortnightly"/>
  </r>
  <r>
    <n v="453"/>
    <n v="45"/>
    <s v="Male"/>
    <x v="13"/>
    <x v="0"/>
    <n v="45"/>
    <x v="9"/>
    <x v="2"/>
    <x v="10"/>
    <s v="Summer"/>
    <x v="13"/>
    <s v="Yes"/>
    <s v="Express"/>
    <s v="Yes"/>
    <s v="Yes"/>
    <n v="39"/>
    <n v="6"/>
    <s v="PayPal"/>
    <s v="Fortnightly"/>
  </r>
  <r>
    <n v="454"/>
    <n v="54"/>
    <s v="Male"/>
    <x v="16"/>
    <x v="3"/>
    <n v="56"/>
    <x v="43"/>
    <x v="3"/>
    <x v="15"/>
    <s v="Winter"/>
    <x v="11"/>
    <s v="Yes"/>
    <s v="Next Day Air"/>
    <s v="Yes"/>
    <s v="Yes"/>
    <n v="22"/>
    <n v="34"/>
    <s v="Credit Card"/>
    <s v="Weekly"/>
  </r>
  <r>
    <n v="455"/>
    <n v="37"/>
    <s v="Male"/>
    <x v="14"/>
    <x v="2"/>
    <n v="97"/>
    <x v="32"/>
    <x v="1"/>
    <x v="9"/>
    <s v="Summer"/>
    <x v="4"/>
    <s v="Yes"/>
    <s v="Next Day Air"/>
    <s v="Yes"/>
    <s v="Yes"/>
    <n v="14"/>
    <n v="83"/>
    <s v="Cash"/>
    <s v="Bi-Weekly"/>
  </r>
  <r>
    <n v="456"/>
    <n v="54"/>
    <s v="Male"/>
    <x v="0"/>
    <x v="0"/>
    <n v="100"/>
    <x v="40"/>
    <x v="3"/>
    <x v="9"/>
    <s v="Fall"/>
    <x v="15"/>
    <s v="Yes"/>
    <s v="Store Pickup"/>
    <s v="Yes"/>
    <s v="Yes"/>
    <n v="50"/>
    <n v="50"/>
    <s v="Debit Card"/>
    <s v="Fortnightly"/>
  </r>
  <r>
    <n v="457"/>
    <n v="50"/>
    <s v="Male"/>
    <x v="0"/>
    <x v="0"/>
    <n v="96"/>
    <x v="17"/>
    <x v="1"/>
    <x v="21"/>
    <s v="Fall"/>
    <x v="17"/>
    <s v="Yes"/>
    <s v="2-Day Shipping"/>
    <s v="Yes"/>
    <s v="Yes"/>
    <n v="33"/>
    <n v="63"/>
    <s v="Credit Card"/>
    <s v="Quarterly"/>
  </r>
  <r>
    <n v="458"/>
    <n v="25"/>
    <s v="Male"/>
    <x v="24"/>
    <x v="3"/>
    <n v="99"/>
    <x v="3"/>
    <x v="2"/>
    <x v="24"/>
    <s v="Spring"/>
    <x v="8"/>
    <s v="Yes"/>
    <s v="Next Day Air"/>
    <s v="Yes"/>
    <s v="Yes"/>
    <n v="48"/>
    <n v="51"/>
    <s v="Debit Card"/>
    <s v="Every 3 Months"/>
  </r>
  <r>
    <n v="459"/>
    <n v="47"/>
    <s v="Male"/>
    <x v="6"/>
    <x v="0"/>
    <n v="91"/>
    <x v="10"/>
    <x v="0"/>
    <x v="13"/>
    <s v="Winter"/>
    <x v="17"/>
    <s v="Yes"/>
    <s v="2-Day Shipping"/>
    <s v="Yes"/>
    <s v="Yes"/>
    <n v="48"/>
    <n v="43"/>
    <s v="PayPal"/>
    <s v="Monthly"/>
  </r>
  <r>
    <n v="460"/>
    <n v="63"/>
    <s v="Male"/>
    <x v="19"/>
    <x v="3"/>
    <n v="30"/>
    <x v="33"/>
    <x v="0"/>
    <x v="13"/>
    <s v="Winter"/>
    <x v="22"/>
    <s v="Yes"/>
    <s v="Standard"/>
    <s v="Yes"/>
    <s v="Yes"/>
    <n v="27"/>
    <n v="3"/>
    <s v="PayPal"/>
    <s v="Fortnightly"/>
  </r>
  <r>
    <n v="461"/>
    <n v="64"/>
    <s v="Male"/>
    <x v="9"/>
    <x v="1"/>
    <n v="65"/>
    <x v="36"/>
    <x v="0"/>
    <x v="11"/>
    <s v="Summer"/>
    <x v="18"/>
    <s v="Yes"/>
    <s v="Store Pickup"/>
    <s v="Yes"/>
    <s v="Yes"/>
    <n v="27"/>
    <n v="38"/>
    <s v="Bank Transfer"/>
    <s v="Weekly"/>
  </r>
  <r>
    <n v="462"/>
    <n v="18"/>
    <s v="Male"/>
    <x v="23"/>
    <x v="1"/>
    <n v="93"/>
    <x v="31"/>
    <x v="2"/>
    <x v="22"/>
    <s v="Winter"/>
    <x v="20"/>
    <s v="Yes"/>
    <s v="Express"/>
    <s v="Yes"/>
    <s v="Yes"/>
    <n v="20"/>
    <n v="73"/>
    <s v="Venmo"/>
    <s v="Weekly"/>
  </r>
  <r>
    <n v="463"/>
    <n v="59"/>
    <s v="Male"/>
    <x v="14"/>
    <x v="2"/>
    <n v="81"/>
    <x v="26"/>
    <x v="2"/>
    <x v="3"/>
    <s v="Fall"/>
    <x v="13"/>
    <s v="Yes"/>
    <s v="Express"/>
    <s v="Yes"/>
    <s v="Yes"/>
    <n v="48"/>
    <n v="33"/>
    <s v="Venmo"/>
    <s v="Every 3 Months"/>
  </r>
  <r>
    <n v="464"/>
    <n v="37"/>
    <s v="Male"/>
    <x v="16"/>
    <x v="3"/>
    <n v="81"/>
    <x v="42"/>
    <x v="1"/>
    <x v="20"/>
    <s v="Summer"/>
    <x v="2"/>
    <s v="Yes"/>
    <s v="Standard"/>
    <s v="Yes"/>
    <s v="Yes"/>
    <n v="29"/>
    <n v="52"/>
    <s v="Venmo"/>
    <s v="Weekly"/>
  </r>
  <r>
    <n v="465"/>
    <n v="23"/>
    <s v="Male"/>
    <x v="12"/>
    <x v="3"/>
    <n v="52"/>
    <x v="15"/>
    <x v="2"/>
    <x v="5"/>
    <s v="Winter"/>
    <x v="10"/>
    <s v="Yes"/>
    <s v="Next Day Air"/>
    <s v="Yes"/>
    <s v="Yes"/>
    <n v="45"/>
    <n v="7"/>
    <s v="PayPal"/>
    <s v="Monthly"/>
  </r>
  <r>
    <n v="466"/>
    <n v="54"/>
    <s v="Male"/>
    <x v="11"/>
    <x v="0"/>
    <n v="88"/>
    <x v="19"/>
    <x v="2"/>
    <x v="6"/>
    <s v="Summer"/>
    <x v="11"/>
    <s v="Yes"/>
    <s v="Next Day Air"/>
    <s v="Yes"/>
    <s v="Yes"/>
    <n v="25"/>
    <n v="63"/>
    <s v="Cash"/>
    <s v="Quarterly"/>
  </r>
  <r>
    <n v="467"/>
    <n v="38"/>
    <s v="Male"/>
    <x v="2"/>
    <x v="0"/>
    <n v="24"/>
    <x v="34"/>
    <x v="0"/>
    <x v="2"/>
    <s v="Winter"/>
    <x v="12"/>
    <s v="Yes"/>
    <s v="Free Shipping"/>
    <s v="Yes"/>
    <s v="Yes"/>
    <n v="25"/>
    <n v="-1"/>
    <s v="PayPal"/>
    <s v="Weekly"/>
  </r>
  <r>
    <n v="468"/>
    <n v="19"/>
    <s v="Male"/>
    <x v="21"/>
    <x v="3"/>
    <n v="51"/>
    <x v="43"/>
    <x v="1"/>
    <x v="20"/>
    <s v="Spring"/>
    <x v="9"/>
    <s v="Yes"/>
    <s v="2-Day Shipping"/>
    <s v="Yes"/>
    <s v="Yes"/>
    <n v="37"/>
    <n v="14"/>
    <s v="Debit Card"/>
    <s v="Every 3 Months"/>
  </r>
  <r>
    <n v="469"/>
    <n v="34"/>
    <s v="Male"/>
    <x v="21"/>
    <x v="3"/>
    <n v="38"/>
    <x v="42"/>
    <x v="1"/>
    <x v="15"/>
    <s v="Fall"/>
    <x v="16"/>
    <s v="Yes"/>
    <s v="Free Shipping"/>
    <s v="Yes"/>
    <s v="Yes"/>
    <n v="16"/>
    <n v="22"/>
    <s v="Cash"/>
    <s v="Quarterly"/>
  </r>
  <r>
    <n v="470"/>
    <n v="21"/>
    <s v="Male"/>
    <x v="6"/>
    <x v="0"/>
    <n v="46"/>
    <x v="15"/>
    <x v="0"/>
    <x v="6"/>
    <s v="Fall"/>
    <x v="7"/>
    <s v="Yes"/>
    <s v="2-Day Shipping"/>
    <s v="Yes"/>
    <s v="Yes"/>
    <n v="30"/>
    <n v="16"/>
    <s v="Debit Card"/>
    <s v="Bi-Weekly"/>
  </r>
  <r>
    <n v="471"/>
    <n v="50"/>
    <s v="Male"/>
    <x v="10"/>
    <x v="0"/>
    <n v="63"/>
    <x v="46"/>
    <x v="0"/>
    <x v="11"/>
    <s v="Summer"/>
    <x v="12"/>
    <s v="Yes"/>
    <s v="Express"/>
    <s v="Yes"/>
    <s v="Yes"/>
    <n v="6"/>
    <n v="57"/>
    <s v="Cash"/>
    <s v="Every 3 Months"/>
  </r>
  <r>
    <n v="472"/>
    <n v="55"/>
    <s v="Male"/>
    <x v="18"/>
    <x v="3"/>
    <n v="72"/>
    <x v="9"/>
    <x v="3"/>
    <x v="3"/>
    <s v="Winter"/>
    <x v="8"/>
    <s v="Yes"/>
    <s v="2-Day Shipping"/>
    <s v="Yes"/>
    <s v="Yes"/>
    <n v="36"/>
    <n v="36"/>
    <s v="Bank Transfer"/>
    <s v="Quarterly"/>
  </r>
  <r>
    <n v="473"/>
    <n v="20"/>
    <s v="Male"/>
    <x v="2"/>
    <x v="0"/>
    <n v="39"/>
    <x v="42"/>
    <x v="0"/>
    <x v="0"/>
    <s v="Winter"/>
    <x v="20"/>
    <s v="Yes"/>
    <s v="Free Shipping"/>
    <s v="Yes"/>
    <s v="Yes"/>
    <n v="3"/>
    <n v="36"/>
    <s v="Bank Transfer"/>
    <s v="Quarterly"/>
  </r>
  <r>
    <n v="474"/>
    <n v="34"/>
    <s v="Male"/>
    <x v="7"/>
    <x v="2"/>
    <n v="42"/>
    <x v="8"/>
    <x v="0"/>
    <x v="8"/>
    <s v="Spring"/>
    <x v="20"/>
    <s v="Yes"/>
    <s v="Store Pickup"/>
    <s v="Yes"/>
    <s v="Yes"/>
    <n v="29"/>
    <n v="13"/>
    <s v="PayPal"/>
    <s v="Every 3 Months"/>
  </r>
  <r>
    <n v="475"/>
    <n v="62"/>
    <s v="Male"/>
    <x v="1"/>
    <x v="0"/>
    <n v="76"/>
    <x v="10"/>
    <x v="3"/>
    <x v="1"/>
    <s v="Summer"/>
    <x v="5"/>
    <s v="Yes"/>
    <s v="2-Day Shipping"/>
    <s v="Yes"/>
    <s v="Yes"/>
    <n v="15"/>
    <n v="61"/>
    <s v="Cash"/>
    <s v="Quarterly"/>
  </r>
  <r>
    <n v="476"/>
    <n v="21"/>
    <s v="Male"/>
    <x v="4"/>
    <x v="1"/>
    <n v="66"/>
    <x v="31"/>
    <x v="0"/>
    <x v="23"/>
    <s v="Summer"/>
    <x v="2"/>
    <s v="Yes"/>
    <s v="Free Shipping"/>
    <s v="Yes"/>
    <s v="Yes"/>
    <n v="18"/>
    <n v="48"/>
    <s v="Debit Card"/>
    <s v="Annually"/>
  </r>
  <r>
    <n v="477"/>
    <n v="21"/>
    <s v="Male"/>
    <x v="18"/>
    <x v="3"/>
    <n v="90"/>
    <x v="39"/>
    <x v="2"/>
    <x v="23"/>
    <s v="Spring"/>
    <x v="1"/>
    <s v="Yes"/>
    <s v="Free Shipping"/>
    <s v="Yes"/>
    <s v="Yes"/>
    <n v="2"/>
    <n v="88"/>
    <s v="Debit Card"/>
    <s v="Fortnightly"/>
  </r>
  <r>
    <n v="478"/>
    <n v="42"/>
    <s v="Male"/>
    <x v="1"/>
    <x v="0"/>
    <n v="56"/>
    <x v="25"/>
    <x v="2"/>
    <x v="14"/>
    <s v="Summer"/>
    <x v="18"/>
    <s v="Yes"/>
    <s v="Free Shipping"/>
    <s v="Yes"/>
    <s v="Yes"/>
    <n v="49"/>
    <n v="7"/>
    <s v="Debit Card"/>
    <s v="Weekly"/>
  </r>
  <r>
    <n v="479"/>
    <n v="35"/>
    <s v="Male"/>
    <x v="16"/>
    <x v="3"/>
    <n v="43"/>
    <x v="23"/>
    <x v="3"/>
    <x v="2"/>
    <s v="Winter"/>
    <x v="4"/>
    <s v="Yes"/>
    <s v="Free Shipping"/>
    <s v="Yes"/>
    <s v="Yes"/>
    <n v="48"/>
    <n v="-5"/>
    <s v="Venmo"/>
    <s v="Annually"/>
  </r>
  <r>
    <n v="480"/>
    <n v="39"/>
    <s v="Male"/>
    <x v="8"/>
    <x v="3"/>
    <n v="84"/>
    <x v="44"/>
    <x v="0"/>
    <x v="22"/>
    <s v="Winter"/>
    <x v="13"/>
    <s v="Yes"/>
    <s v="Store Pickup"/>
    <s v="Yes"/>
    <s v="Yes"/>
    <n v="43"/>
    <n v="41"/>
    <s v="Venmo"/>
    <s v="Monthly"/>
  </r>
  <r>
    <n v="481"/>
    <n v="68"/>
    <s v="Male"/>
    <x v="15"/>
    <x v="0"/>
    <n v="88"/>
    <x v="34"/>
    <x v="2"/>
    <x v="0"/>
    <s v="Summer"/>
    <x v="6"/>
    <s v="Yes"/>
    <s v="Standard"/>
    <s v="Yes"/>
    <s v="Yes"/>
    <n v="30"/>
    <n v="58"/>
    <s v="Debit Card"/>
    <s v="Bi-Weekly"/>
  </r>
  <r>
    <n v="482"/>
    <n v="46"/>
    <s v="Male"/>
    <x v="19"/>
    <x v="3"/>
    <n v="88"/>
    <x v="48"/>
    <x v="0"/>
    <x v="15"/>
    <s v="Fall"/>
    <x v="4"/>
    <s v="Yes"/>
    <s v="2-Day Shipping"/>
    <s v="Yes"/>
    <s v="Yes"/>
    <n v="10"/>
    <n v="78"/>
    <s v="PayPal"/>
    <s v="Fortnightly"/>
  </r>
  <r>
    <n v="483"/>
    <n v="41"/>
    <s v="Male"/>
    <x v="22"/>
    <x v="3"/>
    <n v="42"/>
    <x v="39"/>
    <x v="2"/>
    <x v="22"/>
    <s v="Winter"/>
    <x v="25"/>
    <s v="Yes"/>
    <s v="2-Day Shipping"/>
    <s v="Yes"/>
    <s v="Yes"/>
    <n v="11"/>
    <n v="31"/>
    <s v="Venmo"/>
    <s v="Annually"/>
  </r>
  <r>
    <n v="484"/>
    <n v="23"/>
    <s v="Male"/>
    <x v="15"/>
    <x v="0"/>
    <n v="73"/>
    <x v="19"/>
    <x v="2"/>
    <x v="3"/>
    <s v="Fall"/>
    <x v="20"/>
    <s v="Yes"/>
    <s v="Store Pickup"/>
    <s v="Yes"/>
    <s v="Yes"/>
    <n v="12"/>
    <n v="61"/>
    <s v="Debit Card"/>
    <s v="Weekly"/>
  </r>
  <r>
    <n v="485"/>
    <n v="68"/>
    <s v="Male"/>
    <x v="19"/>
    <x v="3"/>
    <n v="73"/>
    <x v="9"/>
    <x v="0"/>
    <x v="12"/>
    <s v="Summer"/>
    <x v="10"/>
    <s v="Yes"/>
    <s v="Free Shipping"/>
    <s v="Yes"/>
    <s v="Yes"/>
    <n v="28"/>
    <n v="45"/>
    <s v="Bank Transfer"/>
    <s v="Quarterly"/>
  </r>
  <r>
    <n v="486"/>
    <n v="48"/>
    <s v="Male"/>
    <x v="9"/>
    <x v="1"/>
    <n v="44"/>
    <x v="30"/>
    <x v="1"/>
    <x v="24"/>
    <s v="Spring"/>
    <x v="5"/>
    <s v="Yes"/>
    <s v="Next Day Air"/>
    <s v="Yes"/>
    <s v="Yes"/>
    <n v="36"/>
    <n v="8"/>
    <s v="Debit Card"/>
    <s v="Fortnightly"/>
  </r>
  <r>
    <n v="487"/>
    <n v="38"/>
    <s v="Male"/>
    <x v="3"/>
    <x v="1"/>
    <n v="63"/>
    <x v="35"/>
    <x v="2"/>
    <x v="4"/>
    <s v="Fall"/>
    <x v="11"/>
    <s v="Yes"/>
    <s v="Store Pickup"/>
    <s v="Yes"/>
    <s v="Yes"/>
    <n v="37"/>
    <n v="26"/>
    <s v="Venmo"/>
    <s v="Every 3 Months"/>
  </r>
  <r>
    <n v="488"/>
    <n v="41"/>
    <s v="Male"/>
    <x v="14"/>
    <x v="2"/>
    <n v="68"/>
    <x v="44"/>
    <x v="0"/>
    <x v="16"/>
    <s v="Winter"/>
    <x v="14"/>
    <s v="Yes"/>
    <s v="Store Pickup"/>
    <s v="Yes"/>
    <s v="Yes"/>
    <n v="22"/>
    <n v="46"/>
    <s v="Credit Card"/>
    <s v="Quarterly"/>
  </r>
  <r>
    <n v="489"/>
    <n v="58"/>
    <s v="Male"/>
    <x v="1"/>
    <x v="0"/>
    <n v="29"/>
    <x v="1"/>
    <x v="0"/>
    <x v="8"/>
    <s v="Spring"/>
    <x v="12"/>
    <s v="Yes"/>
    <s v="Standard"/>
    <s v="Yes"/>
    <s v="Yes"/>
    <n v="32"/>
    <n v="-3"/>
    <s v="Venmo"/>
    <s v="Weekly"/>
  </r>
  <r>
    <n v="490"/>
    <n v="49"/>
    <s v="Male"/>
    <x v="20"/>
    <x v="0"/>
    <n v="85"/>
    <x v="45"/>
    <x v="2"/>
    <x v="14"/>
    <s v="Summer"/>
    <x v="4"/>
    <s v="Yes"/>
    <s v="Standard"/>
    <s v="Yes"/>
    <s v="Yes"/>
    <n v="40"/>
    <n v="45"/>
    <s v="PayPal"/>
    <s v="Annually"/>
  </r>
  <r>
    <n v="491"/>
    <n v="57"/>
    <s v="Male"/>
    <x v="4"/>
    <x v="1"/>
    <n v="42"/>
    <x v="24"/>
    <x v="2"/>
    <x v="5"/>
    <s v="Winter"/>
    <x v="19"/>
    <s v="Yes"/>
    <s v="2-Day Shipping"/>
    <s v="Yes"/>
    <s v="Yes"/>
    <n v="47"/>
    <n v="-5"/>
    <s v="Cash"/>
    <s v="Monthly"/>
  </r>
  <r>
    <n v="492"/>
    <n v="49"/>
    <s v="Male"/>
    <x v="7"/>
    <x v="2"/>
    <n v="69"/>
    <x v="34"/>
    <x v="2"/>
    <x v="5"/>
    <s v="Summer"/>
    <x v="18"/>
    <s v="Yes"/>
    <s v="2-Day Shipping"/>
    <s v="Yes"/>
    <s v="Yes"/>
    <n v="24"/>
    <n v="45"/>
    <s v="Credit Card"/>
    <s v="Bi-Weekly"/>
  </r>
  <r>
    <n v="493"/>
    <n v="50"/>
    <s v="Male"/>
    <x v="5"/>
    <x v="0"/>
    <n v="62"/>
    <x v="49"/>
    <x v="2"/>
    <x v="13"/>
    <s v="Fall"/>
    <x v="20"/>
    <s v="Yes"/>
    <s v="Standard"/>
    <s v="Yes"/>
    <s v="Yes"/>
    <n v="11"/>
    <n v="51"/>
    <s v="Debit Card"/>
    <s v="Weekly"/>
  </r>
  <r>
    <n v="494"/>
    <n v="28"/>
    <s v="Male"/>
    <x v="21"/>
    <x v="3"/>
    <n v="48"/>
    <x v="22"/>
    <x v="3"/>
    <x v="16"/>
    <s v="Summer"/>
    <x v="10"/>
    <s v="Yes"/>
    <s v="Store Pickup"/>
    <s v="Yes"/>
    <s v="Yes"/>
    <n v="19"/>
    <n v="29"/>
    <s v="Cash"/>
    <s v="Bi-Weekly"/>
  </r>
  <r>
    <n v="495"/>
    <n v="38"/>
    <s v="Male"/>
    <x v="23"/>
    <x v="1"/>
    <n v="68"/>
    <x v="27"/>
    <x v="2"/>
    <x v="21"/>
    <s v="Winter"/>
    <x v="9"/>
    <s v="Yes"/>
    <s v="Express"/>
    <s v="Yes"/>
    <s v="Yes"/>
    <n v="42"/>
    <n v="26"/>
    <s v="Debit Card"/>
    <s v="Weekly"/>
  </r>
  <r>
    <n v="496"/>
    <n v="33"/>
    <s v="Male"/>
    <x v="8"/>
    <x v="3"/>
    <n v="36"/>
    <x v="49"/>
    <x v="3"/>
    <x v="17"/>
    <s v="Fall"/>
    <x v="13"/>
    <s v="Yes"/>
    <s v="Free Shipping"/>
    <s v="Yes"/>
    <s v="Yes"/>
    <n v="6"/>
    <n v="30"/>
    <s v="Debit Card"/>
    <s v="Fortnightly"/>
  </r>
  <r>
    <n v="497"/>
    <n v="30"/>
    <s v="Male"/>
    <x v="10"/>
    <x v="0"/>
    <n v="63"/>
    <x v="18"/>
    <x v="1"/>
    <x v="1"/>
    <s v="Fall"/>
    <x v="13"/>
    <s v="Yes"/>
    <s v="Express"/>
    <s v="Yes"/>
    <s v="Yes"/>
    <n v="31"/>
    <n v="32"/>
    <s v="Venmo"/>
    <s v="Fortnightly"/>
  </r>
  <r>
    <n v="498"/>
    <n v="43"/>
    <s v="Male"/>
    <x v="4"/>
    <x v="1"/>
    <n v="39"/>
    <x v="19"/>
    <x v="1"/>
    <x v="5"/>
    <s v="Winter"/>
    <x v="12"/>
    <s v="Yes"/>
    <s v="Free Shipping"/>
    <s v="Yes"/>
    <s v="Yes"/>
    <n v="31"/>
    <n v="8"/>
    <s v="Cash"/>
    <s v="Weekly"/>
  </r>
  <r>
    <n v="499"/>
    <n v="43"/>
    <s v="Male"/>
    <x v="23"/>
    <x v="1"/>
    <n v="78"/>
    <x v="44"/>
    <x v="2"/>
    <x v="12"/>
    <s v="Spring"/>
    <x v="15"/>
    <s v="Yes"/>
    <s v="Free Shipping"/>
    <s v="Yes"/>
    <s v="Yes"/>
    <n v="27"/>
    <n v="51"/>
    <s v="Bank Transfer"/>
    <s v="Monthly"/>
  </r>
  <r>
    <n v="500"/>
    <n v="36"/>
    <s v="Male"/>
    <x v="9"/>
    <x v="1"/>
    <n v="99"/>
    <x v="3"/>
    <x v="0"/>
    <x v="5"/>
    <s v="Winter"/>
    <x v="6"/>
    <s v="Yes"/>
    <s v="Express"/>
    <s v="Yes"/>
    <s v="Yes"/>
    <n v="24"/>
    <n v="75"/>
    <s v="PayPal"/>
    <s v="Monthly"/>
  </r>
  <r>
    <n v="501"/>
    <n v="36"/>
    <s v="Male"/>
    <x v="17"/>
    <x v="0"/>
    <n v="31"/>
    <x v="47"/>
    <x v="0"/>
    <x v="7"/>
    <s v="Fall"/>
    <x v="6"/>
    <s v="Yes"/>
    <s v="Next Day Air"/>
    <s v="Yes"/>
    <s v="Yes"/>
    <n v="35"/>
    <n v="-4"/>
    <s v="Venmo"/>
    <s v="Every 3 Months"/>
  </r>
  <r>
    <n v="502"/>
    <n v="64"/>
    <s v="Male"/>
    <x v="23"/>
    <x v="1"/>
    <n v="45"/>
    <x v="20"/>
    <x v="2"/>
    <x v="17"/>
    <s v="Spring"/>
    <x v="3"/>
    <s v="Yes"/>
    <s v="Next Day Air"/>
    <s v="Yes"/>
    <s v="Yes"/>
    <n v="21"/>
    <n v="24"/>
    <s v="Venmo"/>
    <s v="Annually"/>
  </r>
  <r>
    <n v="503"/>
    <n v="59"/>
    <s v="Male"/>
    <x v="13"/>
    <x v="0"/>
    <n v="30"/>
    <x v="36"/>
    <x v="1"/>
    <x v="17"/>
    <s v="Fall"/>
    <x v="11"/>
    <s v="Yes"/>
    <s v="Express"/>
    <s v="Yes"/>
    <s v="Yes"/>
    <n v="8"/>
    <n v="22"/>
    <s v="PayPal"/>
    <s v="Fortnightly"/>
  </r>
  <r>
    <n v="504"/>
    <n v="55"/>
    <s v="Male"/>
    <x v="9"/>
    <x v="1"/>
    <n v="24"/>
    <x v="8"/>
    <x v="2"/>
    <x v="12"/>
    <s v="Summer"/>
    <x v="4"/>
    <s v="Yes"/>
    <s v="Next Day Air"/>
    <s v="Yes"/>
    <s v="Yes"/>
    <n v="26"/>
    <n v="-2"/>
    <s v="Bank Transfer"/>
    <s v="Quarterly"/>
  </r>
  <r>
    <n v="505"/>
    <n v="42"/>
    <s v="Male"/>
    <x v="9"/>
    <x v="1"/>
    <n v="22"/>
    <x v="9"/>
    <x v="2"/>
    <x v="1"/>
    <s v="Winter"/>
    <x v="20"/>
    <s v="Yes"/>
    <s v="Free Shipping"/>
    <s v="Yes"/>
    <s v="Yes"/>
    <n v="26"/>
    <n v="-4"/>
    <s v="PayPal"/>
    <s v="Annually"/>
  </r>
  <r>
    <n v="506"/>
    <n v="61"/>
    <s v="Male"/>
    <x v="17"/>
    <x v="0"/>
    <n v="63"/>
    <x v="1"/>
    <x v="0"/>
    <x v="0"/>
    <s v="Spring"/>
    <x v="24"/>
    <s v="Yes"/>
    <s v="Express"/>
    <s v="Yes"/>
    <s v="Yes"/>
    <n v="9"/>
    <n v="54"/>
    <s v="Cash"/>
    <s v="Bi-Weekly"/>
  </r>
  <r>
    <n v="507"/>
    <n v="28"/>
    <s v="Male"/>
    <x v="18"/>
    <x v="3"/>
    <n v="40"/>
    <x v="42"/>
    <x v="2"/>
    <x v="8"/>
    <s v="Fall"/>
    <x v="2"/>
    <s v="Yes"/>
    <s v="2-Day Shipping"/>
    <s v="Yes"/>
    <s v="Yes"/>
    <n v="48"/>
    <n v="-8"/>
    <s v="Debit Card"/>
    <s v="Annually"/>
  </r>
  <r>
    <n v="508"/>
    <n v="65"/>
    <s v="Male"/>
    <x v="6"/>
    <x v="0"/>
    <n v="20"/>
    <x v="1"/>
    <x v="2"/>
    <x v="23"/>
    <s v="Spring"/>
    <x v="16"/>
    <s v="Yes"/>
    <s v="Store Pickup"/>
    <s v="Yes"/>
    <s v="Yes"/>
    <n v="33"/>
    <n v="-13"/>
    <s v="Debit Card"/>
    <s v="Fortnightly"/>
  </r>
  <r>
    <n v="509"/>
    <n v="27"/>
    <s v="Male"/>
    <x v="16"/>
    <x v="3"/>
    <n v="20"/>
    <x v="26"/>
    <x v="1"/>
    <x v="22"/>
    <s v="Winter"/>
    <x v="18"/>
    <s v="Yes"/>
    <s v="Store Pickup"/>
    <s v="Yes"/>
    <s v="Yes"/>
    <n v="31"/>
    <n v="-11"/>
    <s v="PayPal"/>
    <s v="Quarterly"/>
  </r>
  <r>
    <n v="510"/>
    <n v="41"/>
    <s v="Male"/>
    <x v="17"/>
    <x v="0"/>
    <n v="80"/>
    <x v="12"/>
    <x v="0"/>
    <x v="17"/>
    <s v="Summer"/>
    <x v="20"/>
    <s v="Yes"/>
    <s v="Free Shipping"/>
    <s v="Yes"/>
    <s v="Yes"/>
    <n v="17"/>
    <n v="63"/>
    <s v="Debit Card"/>
    <s v="Weekly"/>
  </r>
  <r>
    <n v="511"/>
    <n v="21"/>
    <s v="Male"/>
    <x v="5"/>
    <x v="0"/>
    <n v="87"/>
    <x v="8"/>
    <x v="2"/>
    <x v="11"/>
    <s v="Fall"/>
    <x v="20"/>
    <s v="Yes"/>
    <s v="2-Day Shipping"/>
    <s v="Yes"/>
    <s v="Yes"/>
    <n v="22"/>
    <n v="65"/>
    <s v="Venmo"/>
    <s v="Annually"/>
  </r>
  <r>
    <n v="512"/>
    <n v="61"/>
    <s v="Male"/>
    <x v="5"/>
    <x v="0"/>
    <n v="46"/>
    <x v="11"/>
    <x v="0"/>
    <x v="22"/>
    <s v="Fall"/>
    <x v="0"/>
    <s v="Yes"/>
    <s v="Free Shipping"/>
    <s v="Yes"/>
    <s v="Yes"/>
    <n v="8"/>
    <n v="38"/>
    <s v="PayPal"/>
    <s v="Annually"/>
  </r>
  <r>
    <n v="513"/>
    <n v="19"/>
    <s v="Male"/>
    <x v="24"/>
    <x v="3"/>
    <n v="49"/>
    <x v="14"/>
    <x v="0"/>
    <x v="15"/>
    <s v="Winter"/>
    <x v="13"/>
    <s v="Yes"/>
    <s v="Next Day Air"/>
    <s v="Yes"/>
    <s v="Yes"/>
    <n v="2"/>
    <n v="47"/>
    <s v="Bank Transfer"/>
    <s v="Monthly"/>
  </r>
  <r>
    <n v="514"/>
    <n v="22"/>
    <s v="Male"/>
    <x v="18"/>
    <x v="3"/>
    <n v="65"/>
    <x v="35"/>
    <x v="2"/>
    <x v="15"/>
    <s v="Fall"/>
    <x v="15"/>
    <s v="Yes"/>
    <s v="Store Pickup"/>
    <s v="Yes"/>
    <s v="Yes"/>
    <n v="45"/>
    <n v="20"/>
    <s v="Venmo"/>
    <s v="Annually"/>
  </r>
  <r>
    <n v="515"/>
    <n v="64"/>
    <s v="Male"/>
    <x v="11"/>
    <x v="0"/>
    <n v="62"/>
    <x v="27"/>
    <x v="1"/>
    <x v="8"/>
    <s v="Winter"/>
    <x v="24"/>
    <s v="Yes"/>
    <s v="Standard"/>
    <s v="Yes"/>
    <s v="Yes"/>
    <n v="47"/>
    <n v="15"/>
    <s v="PayPal"/>
    <s v="Quarterly"/>
  </r>
  <r>
    <n v="516"/>
    <n v="28"/>
    <s v="Male"/>
    <x v="19"/>
    <x v="3"/>
    <n v="67"/>
    <x v="0"/>
    <x v="0"/>
    <x v="4"/>
    <s v="Spring"/>
    <x v="9"/>
    <s v="Yes"/>
    <s v="Next Day Air"/>
    <s v="Yes"/>
    <s v="Yes"/>
    <n v="7"/>
    <n v="60"/>
    <s v="Cash"/>
    <s v="Monthly"/>
  </r>
  <r>
    <n v="517"/>
    <n v="34"/>
    <s v="Male"/>
    <x v="15"/>
    <x v="0"/>
    <n v="41"/>
    <x v="8"/>
    <x v="0"/>
    <x v="21"/>
    <s v="Fall"/>
    <x v="11"/>
    <s v="Yes"/>
    <s v="2-Day Shipping"/>
    <s v="Yes"/>
    <s v="Yes"/>
    <n v="19"/>
    <n v="22"/>
    <s v="Debit Card"/>
    <s v="Bi-Weekly"/>
  </r>
  <r>
    <n v="518"/>
    <n v="61"/>
    <s v="Male"/>
    <x v="23"/>
    <x v="1"/>
    <n v="49"/>
    <x v="25"/>
    <x v="0"/>
    <x v="5"/>
    <s v="Fall"/>
    <x v="2"/>
    <s v="Yes"/>
    <s v="Free Shipping"/>
    <s v="Yes"/>
    <s v="Yes"/>
    <n v="44"/>
    <n v="5"/>
    <s v="Cash"/>
    <s v="Every 3 Months"/>
  </r>
  <r>
    <n v="519"/>
    <n v="24"/>
    <s v="Male"/>
    <x v="0"/>
    <x v="0"/>
    <n v="100"/>
    <x v="4"/>
    <x v="2"/>
    <x v="19"/>
    <s v="Fall"/>
    <x v="3"/>
    <s v="Yes"/>
    <s v="Next Day Air"/>
    <s v="Yes"/>
    <s v="Yes"/>
    <n v="16"/>
    <n v="84"/>
    <s v="Venmo"/>
    <s v="Every 3 Months"/>
  </r>
  <r>
    <n v="520"/>
    <n v="19"/>
    <s v="Male"/>
    <x v="22"/>
    <x v="3"/>
    <n v="54"/>
    <x v="46"/>
    <x v="0"/>
    <x v="24"/>
    <s v="Summer"/>
    <x v="14"/>
    <s v="Yes"/>
    <s v="2-Day Shipping"/>
    <s v="Yes"/>
    <s v="Yes"/>
    <n v="17"/>
    <n v="37"/>
    <s v="Bank Transfer"/>
    <s v="Quarterly"/>
  </r>
  <r>
    <n v="521"/>
    <n v="51"/>
    <s v="Male"/>
    <x v="12"/>
    <x v="3"/>
    <n v="84"/>
    <x v="36"/>
    <x v="2"/>
    <x v="3"/>
    <s v="Spring"/>
    <x v="20"/>
    <s v="Yes"/>
    <s v="Free Shipping"/>
    <s v="Yes"/>
    <s v="Yes"/>
    <n v="20"/>
    <n v="64"/>
    <s v="Debit Card"/>
    <s v="Quarterly"/>
  </r>
  <r>
    <n v="522"/>
    <n v="36"/>
    <s v="Male"/>
    <x v="6"/>
    <x v="0"/>
    <n v="41"/>
    <x v="34"/>
    <x v="0"/>
    <x v="9"/>
    <s v="Winter"/>
    <x v="1"/>
    <s v="Yes"/>
    <s v="Standard"/>
    <s v="Yes"/>
    <s v="Yes"/>
    <n v="50"/>
    <n v="-9"/>
    <s v="Bank Transfer"/>
    <s v="Annually"/>
  </r>
  <r>
    <n v="523"/>
    <n v="65"/>
    <s v="Male"/>
    <x v="24"/>
    <x v="3"/>
    <n v="88"/>
    <x v="46"/>
    <x v="2"/>
    <x v="24"/>
    <s v="Spring"/>
    <x v="25"/>
    <s v="Yes"/>
    <s v="Store Pickup"/>
    <s v="Yes"/>
    <s v="Yes"/>
    <n v="37"/>
    <n v="51"/>
    <s v="Cash"/>
    <s v="Quarterly"/>
  </r>
  <r>
    <n v="524"/>
    <n v="46"/>
    <s v="Male"/>
    <x v="3"/>
    <x v="1"/>
    <n v="40"/>
    <x v="12"/>
    <x v="2"/>
    <x v="20"/>
    <s v="Spring"/>
    <x v="8"/>
    <s v="Yes"/>
    <s v="Express"/>
    <s v="Yes"/>
    <s v="Yes"/>
    <n v="5"/>
    <n v="35"/>
    <s v="PayPal"/>
    <s v="Quarterly"/>
  </r>
  <r>
    <n v="525"/>
    <n v="59"/>
    <s v="Male"/>
    <x v="5"/>
    <x v="0"/>
    <n v="39"/>
    <x v="38"/>
    <x v="2"/>
    <x v="9"/>
    <s v="Summer"/>
    <x v="6"/>
    <s v="Yes"/>
    <s v="Free Shipping"/>
    <s v="Yes"/>
    <s v="Yes"/>
    <n v="44"/>
    <n v="-5"/>
    <s v="PayPal"/>
    <s v="Annually"/>
  </r>
  <r>
    <n v="526"/>
    <n v="51"/>
    <s v="Male"/>
    <x v="7"/>
    <x v="2"/>
    <n v="37"/>
    <x v="44"/>
    <x v="2"/>
    <x v="17"/>
    <s v="Spring"/>
    <x v="4"/>
    <s v="Yes"/>
    <s v="Next Day Air"/>
    <s v="Yes"/>
    <s v="Yes"/>
    <n v="41"/>
    <n v="-4"/>
    <s v="Debit Card"/>
    <s v="Monthly"/>
  </r>
  <r>
    <n v="527"/>
    <n v="51"/>
    <s v="Male"/>
    <x v="13"/>
    <x v="0"/>
    <n v="52"/>
    <x v="32"/>
    <x v="1"/>
    <x v="16"/>
    <s v="Winter"/>
    <x v="8"/>
    <s v="Yes"/>
    <s v="Standard"/>
    <s v="Yes"/>
    <s v="Yes"/>
    <n v="19"/>
    <n v="33"/>
    <s v="Cash"/>
    <s v="Monthly"/>
  </r>
  <r>
    <n v="528"/>
    <n v="21"/>
    <s v="Male"/>
    <x v="17"/>
    <x v="0"/>
    <n v="23"/>
    <x v="36"/>
    <x v="0"/>
    <x v="22"/>
    <s v="Winter"/>
    <x v="24"/>
    <s v="Yes"/>
    <s v="Next Day Air"/>
    <s v="Yes"/>
    <s v="Yes"/>
    <n v="47"/>
    <n v="-24"/>
    <s v="Bank Transfer"/>
    <s v="Every 3 Months"/>
  </r>
  <r>
    <n v="529"/>
    <n v="34"/>
    <s v="Male"/>
    <x v="4"/>
    <x v="1"/>
    <n v="88"/>
    <x v="33"/>
    <x v="1"/>
    <x v="19"/>
    <s v="Winter"/>
    <x v="4"/>
    <s v="Yes"/>
    <s v="Express"/>
    <s v="Yes"/>
    <s v="Yes"/>
    <n v="40"/>
    <n v="48"/>
    <s v="Cash"/>
    <s v="Annually"/>
  </r>
  <r>
    <n v="530"/>
    <n v="32"/>
    <s v="Male"/>
    <x v="6"/>
    <x v="0"/>
    <n v="84"/>
    <x v="18"/>
    <x v="2"/>
    <x v="20"/>
    <s v="Fall"/>
    <x v="18"/>
    <s v="Yes"/>
    <s v="Standard"/>
    <s v="Yes"/>
    <s v="Yes"/>
    <n v="6"/>
    <n v="78"/>
    <s v="Credit Card"/>
    <s v="Monthly"/>
  </r>
  <r>
    <n v="531"/>
    <n v="48"/>
    <s v="Male"/>
    <x v="7"/>
    <x v="2"/>
    <n v="37"/>
    <x v="6"/>
    <x v="3"/>
    <x v="23"/>
    <s v="Winter"/>
    <x v="4"/>
    <s v="Yes"/>
    <s v="Store Pickup"/>
    <s v="Yes"/>
    <s v="Yes"/>
    <n v="25"/>
    <n v="12"/>
    <s v="Credit Card"/>
    <s v="Bi-Weekly"/>
  </r>
  <r>
    <n v="532"/>
    <n v="50"/>
    <s v="Male"/>
    <x v="3"/>
    <x v="1"/>
    <n v="51"/>
    <x v="34"/>
    <x v="0"/>
    <x v="7"/>
    <s v="Fall"/>
    <x v="23"/>
    <s v="Yes"/>
    <s v="Next Day Air"/>
    <s v="Yes"/>
    <s v="Yes"/>
    <n v="42"/>
    <n v="9"/>
    <s v="Cash"/>
    <s v="Weekly"/>
  </r>
  <r>
    <n v="533"/>
    <n v="26"/>
    <s v="Male"/>
    <x v="13"/>
    <x v="0"/>
    <n v="76"/>
    <x v="21"/>
    <x v="0"/>
    <x v="13"/>
    <s v="Winter"/>
    <x v="7"/>
    <s v="Yes"/>
    <s v="Express"/>
    <s v="Yes"/>
    <s v="Yes"/>
    <n v="35"/>
    <n v="41"/>
    <s v="Bank Transfer"/>
    <s v="Every 3 Months"/>
  </r>
  <r>
    <n v="534"/>
    <n v="57"/>
    <s v="Male"/>
    <x v="3"/>
    <x v="1"/>
    <n v="60"/>
    <x v="17"/>
    <x v="0"/>
    <x v="6"/>
    <s v="Spring"/>
    <x v="9"/>
    <s v="Yes"/>
    <s v="Next Day Air"/>
    <s v="Yes"/>
    <s v="Yes"/>
    <n v="17"/>
    <n v="43"/>
    <s v="Debit Card"/>
    <s v="Weekly"/>
  </r>
  <r>
    <n v="535"/>
    <n v="65"/>
    <s v="Male"/>
    <x v="24"/>
    <x v="3"/>
    <n v="72"/>
    <x v="20"/>
    <x v="0"/>
    <x v="6"/>
    <s v="Fall"/>
    <x v="9"/>
    <s v="Yes"/>
    <s v="Next Day Air"/>
    <s v="Yes"/>
    <s v="Yes"/>
    <n v="4"/>
    <n v="68"/>
    <s v="PayPal"/>
    <s v="Quarterly"/>
  </r>
  <r>
    <n v="536"/>
    <n v="56"/>
    <s v="Male"/>
    <x v="17"/>
    <x v="0"/>
    <n v="45"/>
    <x v="8"/>
    <x v="0"/>
    <x v="1"/>
    <s v="Spring"/>
    <x v="4"/>
    <s v="Yes"/>
    <s v="Free Shipping"/>
    <s v="Yes"/>
    <s v="Yes"/>
    <n v="24"/>
    <n v="21"/>
    <s v="Bank Transfer"/>
    <s v="Weekly"/>
  </r>
  <r>
    <n v="537"/>
    <n v="44"/>
    <s v="Male"/>
    <x v="14"/>
    <x v="2"/>
    <n v="84"/>
    <x v="26"/>
    <x v="1"/>
    <x v="1"/>
    <s v="Fall"/>
    <x v="14"/>
    <s v="Yes"/>
    <s v="Store Pickup"/>
    <s v="Yes"/>
    <s v="Yes"/>
    <n v="16"/>
    <n v="68"/>
    <s v="Debit Card"/>
    <s v="Every 3 Months"/>
  </r>
  <r>
    <n v="538"/>
    <n v="50"/>
    <s v="Male"/>
    <x v="0"/>
    <x v="0"/>
    <n v="49"/>
    <x v="41"/>
    <x v="1"/>
    <x v="2"/>
    <s v="Summer"/>
    <x v="21"/>
    <s v="Yes"/>
    <s v="Store Pickup"/>
    <s v="Yes"/>
    <s v="Yes"/>
    <n v="14"/>
    <n v="35"/>
    <s v="Debit Card"/>
    <s v="Annually"/>
  </r>
  <r>
    <n v="539"/>
    <n v="27"/>
    <s v="Male"/>
    <x v="20"/>
    <x v="0"/>
    <n v="22"/>
    <x v="41"/>
    <x v="3"/>
    <x v="14"/>
    <s v="Spring"/>
    <x v="4"/>
    <s v="Yes"/>
    <s v="Free Shipping"/>
    <s v="Yes"/>
    <s v="Yes"/>
    <n v="43"/>
    <n v="-21"/>
    <s v="Cash"/>
    <s v="Weekly"/>
  </r>
  <r>
    <n v="540"/>
    <n v="49"/>
    <s v="Male"/>
    <x v="7"/>
    <x v="2"/>
    <n v="48"/>
    <x v="5"/>
    <x v="2"/>
    <x v="10"/>
    <s v="Winter"/>
    <x v="17"/>
    <s v="Yes"/>
    <s v="Store Pickup"/>
    <s v="Yes"/>
    <s v="Yes"/>
    <n v="49"/>
    <n v="-1"/>
    <s v="Debit Card"/>
    <s v="Weekly"/>
  </r>
  <r>
    <n v="541"/>
    <n v="49"/>
    <s v="Male"/>
    <x v="10"/>
    <x v="0"/>
    <n v="37"/>
    <x v="36"/>
    <x v="2"/>
    <x v="12"/>
    <s v="Spring"/>
    <x v="0"/>
    <s v="Yes"/>
    <s v="Next Day Air"/>
    <s v="Yes"/>
    <s v="Yes"/>
    <n v="33"/>
    <n v="4"/>
    <s v="Cash"/>
    <s v="Every 3 Months"/>
  </r>
  <r>
    <n v="542"/>
    <n v="52"/>
    <s v="Male"/>
    <x v="14"/>
    <x v="2"/>
    <n v="27"/>
    <x v="39"/>
    <x v="0"/>
    <x v="0"/>
    <s v="Fall"/>
    <x v="11"/>
    <s v="Yes"/>
    <s v="Next Day Air"/>
    <s v="Yes"/>
    <s v="Yes"/>
    <n v="45"/>
    <n v="-18"/>
    <s v="Cash"/>
    <s v="Bi-Weekly"/>
  </r>
  <r>
    <n v="543"/>
    <n v="27"/>
    <s v="Male"/>
    <x v="23"/>
    <x v="1"/>
    <n v="79"/>
    <x v="26"/>
    <x v="3"/>
    <x v="11"/>
    <s v="Spring"/>
    <x v="12"/>
    <s v="Yes"/>
    <s v="Next Day Air"/>
    <s v="Yes"/>
    <s v="Yes"/>
    <n v="35"/>
    <n v="44"/>
    <s v="Cash"/>
    <s v="Bi-Weekly"/>
  </r>
  <r>
    <n v="544"/>
    <n v="53"/>
    <s v="Male"/>
    <x v="11"/>
    <x v="0"/>
    <n v="98"/>
    <x v="15"/>
    <x v="1"/>
    <x v="16"/>
    <s v="Spring"/>
    <x v="24"/>
    <s v="Yes"/>
    <s v="Express"/>
    <s v="Yes"/>
    <s v="Yes"/>
    <n v="11"/>
    <n v="87"/>
    <s v="Credit Card"/>
    <s v="Monthly"/>
  </r>
  <r>
    <n v="545"/>
    <n v="34"/>
    <s v="Male"/>
    <x v="3"/>
    <x v="1"/>
    <n v="64"/>
    <x v="47"/>
    <x v="1"/>
    <x v="22"/>
    <s v="Summer"/>
    <x v="13"/>
    <s v="Yes"/>
    <s v="Standard"/>
    <s v="Yes"/>
    <s v="Yes"/>
    <n v="30"/>
    <n v="34"/>
    <s v="Bank Transfer"/>
    <s v="Every 3 Months"/>
  </r>
  <r>
    <n v="546"/>
    <n v="33"/>
    <s v="Male"/>
    <x v="7"/>
    <x v="2"/>
    <n v="32"/>
    <x v="15"/>
    <x v="0"/>
    <x v="23"/>
    <s v="Summer"/>
    <x v="1"/>
    <s v="Yes"/>
    <s v="2-Day Shipping"/>
    <s v="Yes"/>
    <s v="Yes"/>
    <n v="48"/>
    <n v="-16"/>
    <s v="Debit Card"/>
    <s v="Annually"/>
  </r>
  <r>
    <n v="547"/>
    <n v="62"/>
    <s v="Male"/>
    <x v="15"/>
    <x v="0"/>
    <n v="74"/>
    <x v="35"/>
    <x v="2"/>
    <x v="18"/>
    <s v="Winter"/>
    <x v="23"/>
    <s v="Yes"/>
    <s v="Free Shipping"/>
    <s v="Yes"/>
    <s v="Yes"/>
    <n v="45"/>
    <n v="29"/>
    <s v="Venmo"/>
    <s v="Bi-Weekly"/>
  </r>
  <r>
    <n v="548"/>
    <n v="38"/>
    <s v="Male"/>
    <x v="14"/>
    <x v="2"/>
    <n v="50"/>
    <x v="22"/>
    <x v="2"/>
    <x v="24"/>
    <s v="Winter"/>
    <x v="11"/>
    <s v="Yes"/>
    <s v="Free Shipping"/>
    <s v="Yes"/>
    <s v="Yes"/>
    <n v="26"/>
    <n v="24"/>
    <s v="Venmo"/>
    <s v="Weekly"/>
  </r>
  <r>
    <n v="549"/>
    <n v="36"/>
    <s v="Male"/>
    <x v="21"/>
    <x v="3"/>
    <n v="64"/>
    <x v="43"/>
    <x v="2"/>
    <x v="13"/>
    <s v="Winter"/>
    <x v="12"/>
    <s v="Yes"/>
    <s v="Store Pickup"/>
    <s v="Yes"/>
    <s v="Yes"/>
    <n v="41"/>
    <n v="23"/>
    <s v="Debit Card"/>
    <s v="Every 3 Months"/>
  </r>
  <r>
    <n v="550"/>
    <n v="31"/>
    <s v="Male"/>
    <x v="21"/>
    <x v="3"/>
    <n v="29"/>
    <x v="28"/>
    <x v="1"/>
    <x v="8"/>
    <s v="Fall"/>
    <x v="15"/>
    <s v="Yes"/>
    <s v="Express"/>
    <s v="Yes"/>
    <s v="Yes"/>
    <n v="37"/>
    <n v="-8"/>
    <s v="Venmo"/>
    <s v="Bi-Weekly"/>
  </r>
  <r>
    <n v="551"/>
    <n v="62"/>
    <s v="Male"/>
    <x v="22"/>
    <x v="3"/>
    <n v="62"/>
    <x v="42"/>
    <x v="2"/>
    <x v="8"/>
    <s v="Summer"/>
    <x v="13"/>
    <s v="Yes"/>
    <s v="Store Pickup"/>
    <s v="Yes"/>
    <s v="Yes"/>
    <n v="12"/>
    <n v="50"/>
    <s v="PayPal"/>
    <s v="Weekly"/>
  </r>
  <r>
    <n v="552"/>
    <n v="29"/>
    <s v="Male"/>
    <x v="7"/>
    <x v="2"/>
    <n v="78"/>
    <x v="37"/>
    <x v="3"/>
    <x v="14"/>
    <s v="Fall"/>
    <x v="0"/>
    <s v="Yes"/>
    <s v="2-Day Shipping"/>
    <s v="Yes"/>
    <s v="Yes"/>
    <n v="27"/>
    <n v="51"/>
    <s v="Cash"/>
    <s v="Bi-Weekly"/>
  </r>
  <r>
    <n v="553"/>
    <n v="24"/>
    <s v="Male"/>
    <x v="17"/>
    <x v="0"/>
    <n v="94"/>
    <x v="9"/>
    <x v="2"/>
    <x v="15"/>
    <s v="Fall"/>
    <x v="1"/>
    <s v="Yes"/>
    <s v="Express"/>
    <s v="Yes"/>
    <s v="Yes"/>
    <n v="18"/>
    <n v="76"/>
    <s v="Bank Transfer"/>
    <s v="Weekly"/>
  </r>
  <r>
    <n v="554"/>
    <n v="63"/>
    <s v="Male"/>
    <x v="12"/>
    <x v="3"/>
    <n v="59"/>
    <x v="20"/>
    <x v="2"/>
    <x v="3"/>
    <s v="Winter"/>
    <x v="4"/>
    <s v="Yes"/>
    <s v="Express"/>
    <s v="Yes"/>
    <s v="Yes"/>
    <n v="15"/>
    <n v="44"/>
    <s v="Credit Card"/>
    <s v="Quarterly"/>
  </r>
  <r>
    <n v="555"/>
    <n v="56"/>
    <s v="Male"/>
    <x v="4"/>
    <x v="1"/>
    <n v="47"/>
    <x v="46"/>
    <x v="2"/>
    <x v="16"/>
    <s v="Summer"/>
    <x v="21"/>
    <s v="Yes"/>
    <s v="Express"/>
    <s v="Yes"/>
    <s v="Yes"/>
    <n v="34"/>
    <n v="13"/>
    <s v="Bank Transfer"/>
    <s v="Weekly"/>
  </r>
  <r>
    <n v="556"/>
    <n v="63"/>
    <s v="Male"/>
    <x v="24"/>
    <x v="3"/>
    <n v="57"/>
    <x v="1"/>
    <x v="2"/>
    <x v="3"/>
    <s v="Fall"/>
    <x v="6"/>
    <s v="Yes"/>
    <s v="Express"/>
    <s v="Yes"/>
    <s v="Yes"/>
    <n v="37"/>
    <n v="20"/>
    <s v="Venmo"/>
    <s v="Annually"/>
  </r>
  <r>
    <n v="557"/>
    <n v="40"/>
    <s v="Male"/>
    <x v="7"/>
    <x v="2"/>
    <n v="90"/>
    <x v="6"/>
    <x v="0"/>
    <x v="21"/>
    <s v="Winter"/>
    <x v="16"/>
    <s v="Yes"/>
    <s v="Store Pickup"/>
    <s v="Yes"/>
    <s v="Yes"/>
    <n v="21"/>
    <n v="69"/>
    <s v="Cash"/>
    <s v="Fortnightly"/>
  </r>
  <r>
    <n v="558"/>
    <n v="18"/>
    <s v="Male"/>
    <x v="5"/>
    <x v="0"/>
    <n v="60"/>
    <x v="29"/>
    <x v="2"/>
    <x v="3"/>
    <s v="Spring"/>
    <x v="3"/>
    <s v="Yes"/>
    <s v="Free Shipping"/>
    <s v="Yes"/>
    <s v="Yes"/>
    <n v="31"/>
    <n v="29"/>
    <s v="Debit Card"/>
    <s v="Weekly"/>
  </r>
  <r>
    <n v="559"/>
    <n v="50"/>
    <s v="Male"/>
    <x v="4"/>
    <x v="1"/>
    <n v="77"/>
    <x v="44"/>
    <x v="0"/>
    <x v="11"/>
    <s v="Fall"/>
    <x v="4"/>
    <s v="Yes"/>
    <s v="Express"/>
    <s v="Yes"/>
    <s v="Yes"/>
    <n v="43"/>
    <n v="34"/>
    <s v="Debit Card"/>
    <s v="Every 3 Months"/>
  </r>
  <r>
    <n v="560"/>
    <n v="66"/>
    <s v="Male"/>
    <x v="18"/>
    <x v="3"/>
    <n v="41"/>
    <x v="28"/>
    <x v="2"/>
    <x v="21"/>
    <s v="Fall"/>
    <x v="3"/>
    <s v="Yes"/>
    <s v="Store Pickup"/>
    <s v="Yes"/>
    <s v="Yes"/>
    <n v="22"/>
    <n v="19"/>
    <s v="Bank Transfer"/>
    <s v="Monthly"/>
  </r>
  <r>
    <n v="561"/>
    <n v="25"/>
    <s v="Male"/>
    <x v="16"/>
    <x v="3"/>
    <n v="48"/>
    <x v="7"/>
    <x v="0"/>
    <x v="16"/>
    <s v="Fall"/>
    <x v="13"/>
    <s v="Yes"/>
    <s v="Free Shipping"/>
    <s v="Yes"/>
    <s v="Yes"/>
    <n v="12"/>
    <n v="36"/>
    <s v="Debit Card"/>
    <s v="Annually"/>
  </r>
  <r>
    <n v="562"/>
    <n v="65"/>
    <s v="Male"/>
    <x v="14"/>
    <x v="2"/>
    <n v="65"/>
    <x v="15"/>
    <x v="2"/>
    <x v="24"/>
    <s v="Fall"/>
    <x v="5"/>
    <s v="Yes"/>
    <s v="Next Day Air"/>
    <s v="Yes"/>
    <s v="Yes"/>
    <n v="25"/>
    <n v="40"/>
    <s v="PayPal"/>
    <s v="Fortnightly"/>
  </r>
  <r>
    <n v="563"/>
    <n v="53"/>
    <s v="Male"/>
    <x v="2"/>
    <x v="0"/>
    <n v="62"/>
    <x v="9"/>
    <x v="2"/>
    <x v="24"/>
    <s v="Summer"/>
    <x v="1"/>
    <s v="Yes"/>
    <s v="Standard"/>
    <s v="Yes"/>
    <s v="Yes"/>
    <n v="40"/>
    <n v="22"/>
    <s v="Debit Card"/>
    <s v="Annually"/>
  </r>
  <r>
    <n v="564"/>
    <n v="61"/>
    <s v="Male"/>
    <x v="9"/>
    <x v="1"/>
    <n v="99"/>
    <x v="37"/>
    <x v="2"/>
    <x v="13"/>
    <s v="Fall"/>
    <x v="14"/>
    <s v="Yes"/>
    <s v="Standard"/>
    <s v="Yes"/>
    <s v="Yes"/>
    <n v="16"/>
    <n v="83"/>
    <s v="Debit Card"/>
    <s v="Quarterly"/>
  </r>
  <r>
    <n v="565"/>
    <n v="67"/>
    <s v="Male"/>
    <x v="15"/>
    <x v="0"/>
    <n v="58"/>
    <x v="20"/>
    <x v="2"/>
    <x v="8"/>
    <s v="Winter"/>
    <x v="23"/>
    <s v="Yes"/>
    <s v="Next Day Air"/>
    <s v="Yes"/>
    <s v="Yes"/>
    <n v="30"/>
    <n v="28"/>
    <s v="Bank Transfer"/>
    <s v="Weekly"/>
  </r>
  <r>
    <n v="566"/>
    <n v="59"/>
    <s v="Male"/>
    <x v="21"/>
    <x v="3"/>
    <n v="43"/>
    <x v="37"/>
    <x v="0"/>
    <x v="12"/>
    <s v="Fall"/>
    <x v="19"/>
    <s v="Yes"/>
    <s v="Store Pickup"/>
    <s v="Yes"/>
    <s v="Yes"/>
    <n v="10"/>
    <n v="33"/>
    <s v="Venmo"/>
    <s v="Weekly"/>
  </r>
  <r>
    <n v="567"/>
    <n v="55"/>
    <s v="Male"/>
    <x v="4"/>
    <x v="1"/>
    <n v="93"/>
    <x v="15"/>
    <x v="2"/>
    <x v="21"/>
    <s v="Spring"/>
    <x v="15"/>
    <s v="Yes"/>
    <s v="Store Pickup"/>
    <s v="Yes"/>
    <s v="Yes"/>
    <n v="1"/>
    <n v="92"/>
    <s v="Debit Card"/>
    <s v="Fortnightly"/>
  </r>
  <r>
    <n v="568"/>
    <n v="21"/>
    <s v="Male"/>
    <x v="0"/>
    <x v="0"/>
    <n v="50"/>
    <x v="13"/>
    <x v="1"/>
    <x v="16"/>
    <s v="Winter"/>
    <x v="21"/>
    <s v="Yes"/>
    <s v="Next Day Air"/>
    <s v="Yes"/>
    <s v="Yes"/>
    <n v="24"/>
    <n v="26"/>
    <s v="Venmo"/>
    <s v="Fortnightly"/>
  </r>
  <r>
    <n v="569"/>
    <n v="44"/>
    <s v="Male"/>
    <x v="13"/>
    <x v="0"/>
    <n v="88"/>
    <x v="40"/>
    <x v="0"/>
    <x v="16"/>
    <s v="Summer"/>
    <x v="17"/>
    <s v="Yes"/>
    <s v="Free Shipping"/>
    <s v="Yes"/>
    <s v="Yes"/>
    <n v="36"/>
    <n v="52"/>
    <s v="PayPal"/>
    <s v="Monthly"/>
  </r>
  <r>
    <n v="570"/>
    <n v="65"/>
    <s v="Male"/>
    <x v="11"/>
    <x v="0"/>
    <n v="33"/>
    <x v="15"/>
    <x v="2"/>
    <x v="6"/>
    <s v="Fall"/>
    <x v="14"/>
    <s v="Yes"/>
    <s v="Express"/>
    <s v="Yes"/>
    <s v="Yes"/>
    <n v="46"/>
    <n v="-13"/>
    <s v="Credit Card"/>
    <s v="Every 3 Months"/>
  </r>
  <r>
    <n v="571"/>
    <n v="65"/>
    <s v="Male"/>
    <x v="17"/>
    <x v="0"/>
    <n v="99"/>
    <x v="44"/>
    <x v="3"/>
    <x v="7"/>
    <s v="Fall"/>
    <x v="7"/>
    <s v="Yes"/>
    <s v="Standard"/>
    <s v="Yes"/>
    <s v="Yes"/>
    <n v="20"/>
    <n v="79"/>
    <s v="Cash"/>
    <s v="Annually"/>
  </r>
  <r>
    <n v="572"/>
    <n v="54"/>
    <s v="Male"/>
    <x v="14"/>
    <x v="2"/>
    <n v="76"/>
    <x v="0"/>
    <x v="3"/>
    <x v="17"/>
    <s v="Spring"/>
    <x v="15"/>
    <s v="Yes"/>
    <s v="Free Shipping"/>
    <s v="Yes"/>
    <s v="Yes"/>
    <n v="37"/>
    <n v="39"/>
    <s v="Venmo"/>
    <s v="Weekly"/>
  </r>
  <r>
    <n v="573"/>
    <n v="56"/>
    <s v="Male"/>
    <x v="18"/>
    <x v="3"/>
    <n v="97"/>
    <x v="36"/>
    <x v="3"/>
    <x v="17"/>
    <s v="Summer"/>
    <x v="12"/>
    <s v="Yes"/>
    <s v="Next Day Air"/>
    <s v="Yes"/>
    <s v="Yes"/>
    <n v="26"/>
    <n v="71"/>
    <s v="Bank Transfer"/>
    <s v="Annually"/>
  </r>
  <r>
    <n v="574"/>
    <n v="58"/>
    <s v="Male"/>
    <x v="13"/>
    <x v="0"/>
    <n v="68"/>
    <x v="18"/>
    <x v="2"/>
    <x v="4"/>
    <s v="Summer"/>
    <x v="4"/>
    <s v="Yes"/>
    <s v="2-Day Shipping"/>
    <s v="Yes"/>
    <s v="Yes"/>
    <n v="23"/>
    <n v="45"/>
    <s v="Credit Card"/>
    <s v="Bi-Weekly"/>
  </r>
  <r>
    <n v="575"/>
    <n v="54"/>
    <s v="Male"/>
    <x v="4"/>
    <x v="1"/>
    <n v="79"/>
    <x v="1"/>
    <x v="0"/>
    <x v="16"/>
    <s v="Fall"/>
    <x v="6"/>
    <s v="Yes"/>
    <s v="Free Shipping"/>
    <s v="Yes"/>
    <s v="Yes"/>
    <n v="20"/>
    <n v="59"/>
    <s v="Bank Transfer"/>
    <s v="Bi-Weekly"/>
  </r>
  <r>
    <n v="576"/>
    <n v="58"/>
    <s v="Male"/>
    <x v="2"/>
    <x v="0"/>
    <n v="86"/>
    <x v="43"/>
    <x v="2"/>
    <x v="15"/>
    <s v="Fall"/>
    <x v="6"/>
    <s v="Yes"/>
    <s v="Express"/>
    <s v="Yes"/>
    <s v="Yes"/>
    <n v="38"/>
    <n v="48"/>
    <s v="PayPal"/>
    <s v="Monthly"/>
  </r>
  <r>
    <n v="577"/>
    <n v="48"/>
    <s v="Male"/>
    <x v="19"/>
    <x v="3"/>
    <n v="68"/>
    <x v="47"/>
    <x v="2"/>
    <x v="13"/>
    <s v="Winter"/>
    <x v="16"/>
    <s v="Yes"/>
    <s v="2-Day Shipping"/>
    <s v="Yes"/>
    <s v="Yes"/>
    <n v="5"/>
    <n v="63"/>
    <s v="Credit Card"/>
    <s v="Every 3 Months"/>
  </r>
  <r>
    <n v="578"/>
    <n v="19"/>
    <s v="Male"/>
    <x v="11"/>
    <x v="0"/>
    <n v="52"/>
    <x v="15"/>
    <x v="2"/>
    <x v="13"/>
    <s v="Fall"/>
    <x v="18"/>
    <s v="Yes"/>
    <s v="Store Pickup"/>
    <s v="Yes"/>
    <s v="Yes"/>
    <n v="41"/>
    <n v="11"/>
    <s v="Venmo"/>
    <s v="Annually"/>
  </r>
  <r>
    <n v="579"/>
    <n v="69"/>
    <s v="Male"/>
    <x v="3"/>
    <x v="1"/>
    <n v="90"/>
    <x v="1"/>
    <x v="2"/>
    <x v="7"/>
    <s v="Fall"/>
    <x v="12"/>
    <s v="Yes"/>
    <s v="Next Day Air"/>
    <s v="Yes"/>
    <s v="Yes"/>
    <n v="22"/>
    <n v="68"/>
    <s v="Credit Card"/>
    <s v="Fortnightly"/>
  </r>
  <r>
    <n v="580"/>
    <n v="58"/>
    <s v="Male"/>
    <x v="3"/>
    <x v="1"/>
    <n v="41"/>
    <x v="18"/>
    <x v="2"/>
    <x v="10"/>
    <s v="Winter"/>
    <x v="18"/>
    <s v="Yes"/>
    <s v="Free Shipping"/>
    <s v="Yes"/>
    <s v="Yes"/>
    <n v="48"/>
    <n v="-7"/>
    <s v="Credit Card"/>
    <s v="Annually"/>
  </r>
  <r>
    <n v="581"/>
    <n v="49"/>
    <s v="Male"/>
    <x v="1"/>
    <x v="0"/>
    <n v="80"/>
    <x v="44"/>
    <x v="2"/>
    <x v="20"/>
    <s v="Spring"/>
    <x v="7"/>
    <s v="Yes"/>
    <s v="Free Shipping"/>
    <s v="Yes"/>
    <s v="Yes"/>
    <n v="10"/>
    <n v="70"/>
    <s v="PayPal"/>
    <s v="Weekly"/>
  </r>
  <r>
    <n v="582"/>
    <n v="32"/>
    <s v="Male"/>
    <x v="1"/>
    <x v="0"/>
    <n v="100"/>
    <x v="44"/>
    <x v="3"/>
    <x v="4"/>
    <s v="Winter"/>
    <x v="2"/>
    <s v="Yes"/>
    <s v="Store Pickup"/>
    <s v="Yes"/>
    <s v="Yes"/>
    <n v="12"/>
    <n v="88"/>
    <s v="Bank Transfer"/>
    <s v="Every 3 Months"/>
  </r>
  <r>
    <n v="583"/>
    <n v="40"/>
    <s v="Male"/>
    <x v="14"/>
    <x v="2"/>
    <n v="77"/>
    <x v="24"/>
    <x v="0"/>
    <x v="2"/>
    <s v="Spring"/>
    <x v="8"/>
    <s v="Yes"/>
    <s v="Store Pickup"/>
    <s v="Yes"/>
    <s v="Yes"/>
    <n v="2"/>
    <n v="75"/>
    <s v="Bank Transfer"/>
    <s v="Quarterly"/>
  </r>
  <r>
    <n v="584"/>
    <n v="25"/>
    <s v="Male"/>
    <x v="6"/>
    <x v="0"/>
    <n v="78"/>
    <x v="18"/>
    <x v="0"/>
    <x v="22"/>
    <s v="Spring"/>
    <x v="17"/>
    <s v="Yes"/>
    <s v="Store Pickup"/>
    <s v="Yes"/>
    <s v="Yes"/>
    <n v="38"/>
    <n v="40"/>
    <s v="PayPal"/>
    <s v="Monthly"/>
  </r>
  <r>
    <n v="585"/>
    <n v="70"/>
    <s v="Male"/>
    <x v="20"/>
    <x v="0"/>
    <n v="94"/>
    <x v="27"/>
    <x v="2"/>
    <x v="3"/>
    <s v="Spring"/>
    <x v="10"/>
    <s v="Yes"/>
    <s v="Free Shipping"/>
    <s v="Yes"/>
    <s v="Yes"/>
    <n v="20"/>
    <n v="74"/>
    <s v="Debit Card"/>
    <s v="Monthly"/>
  </r>
  <r>
    <n v="586"/>
    <n v="69"/>
    <s v="Male"/>
    <x v="20"/>
    <x v="0"/>
    <n v="23"/>
    <x v="36"/>
    <x v="2"/>
    <x v="0"/>
    <s v="Fall"/>
    <x v="11"/>
    <s v="Yes"/>
    <s v="Next Day Air"/>
    <s v="Yes"/>
    <s v="Yes"/>
    <n v="5"/>
    <n v="18"/>
    <s v="Cash"/>
    <s v="Every 3 Months"/>
  </r>
  <r>
    <n v="587"/>
    <n v="45"/>
    <s v="Male"/>
    <x v="15"/>
    <x v="0"/>
    <n v="20"/>
    <x v="48"/>
    <x v="1"/>
    <x v="24"/>
    <s v="Winter"/>
    <x v="8"/>
    <s v="Yes"/>
    <s v="2-Day Shipping"/>
    <s v="Yes"/>
    <s v="Yes"/>
    <n v="9"/>
    <n v="11"/>
    <s v="Venmo"/>
    <s v="Annually"/>
  </r>
  <r>
    <n v="588"/>
    <n v="29"/>
    <s v="Male"/>
    <x v="20"/>
    <x v="0"/>
    <n v="86"/>
    <x v="47"/>
    <x v="1"/>
    <x v="1"/>
    <s v="Fall"/>
    <x v="19"/>
    <s v="Yes"/>
    <s v="Express"/>
    <s v="Yes"/>
    <s v="Yes"/>
    <n v="48"/>
    <n v="38"/>
    <s v="Debit Card"/>
    <s v="Every 3 Months"/>
  </r>
  <r>
    <n v="589"/>
    <n v="47"/>
    <s v="Male"/>
    <x v="23"/>
    <x v="1"/>
    <n v="60"/>
    <x v="45"/>
    <x v="2"/>
    <x v="10"/>
    <s v="Fall"/>
    <x v="21"/>
    <s v="Yes"/>
    <s v="Standard"/>
    <s v="Yes"/>
    <s v="Yes"/>
    <n v="9"/>
    <n v="51"/>
    <s v="Debit Card"/>
    <s v="Quarterly"/>
  </r>
  <r>
    <n v="590"/>
    <n v="28"/>
    <s v="Male"/>
    <x v="5"/>
    <x v="0"/>
    <n v="70"/>
    <x v="46"/>
    <x v="2"/>
    <x v="20"/>
    <s v="Fall"/>
    <x v="23"/>
    <s v="Yes"/>
    <s v="2-Day Shipping"/>
    <s v="Yes"/>
    <s v="Yes"/>
    <n v="40"/>
    <n v="30"/>
    <s v="PayPal"/>
    <s v="Annually"/>
  </r>
  <r>
    <n v="591"/>
    <n v="64"/>
    <s v="Male"/>
    <x v="22"/>
    <x v="3"/>
    <n v="39"/>
    <x v="29"/>
    <x v="1"/>
    <x v="2"/>
    <s v="Fall"/>
    <x v="12"/>
    <s v="Yes"/>
    <s v="Standard"/>
    <s v="Yes"/>
    <s v="Yes"/>
    <n v="30"/>
    <n v="9"/>
    <s v="Venmo"/>
    <s v="Fortnightly"/>
  </r>
  <r>
    <n v="592"/>
    <n v="47"/>
    <s v="Male"/>
    <x v="21"/>
    <x v="3"/>
    <n v="37"/>
    <x v="0"/>
    <x v="0"/>
    <x v="8"/>
    <s v="Fall"/>
    <x v="19"/>
    <s v="Yes"/>
    <s v="Store Pickup"/>
    <s v="Yes"/>
    <s v="Yes"/>
    <n v="6"/>
    <n v="31"/>
    <s v="Debit Card"/>
    <s v="Bi-Weekly"/>
  </r>
  <r>
    <n v="593"/>
    <n v="60"/>
    <s v="Male"/>
    <x v="23"/>
    <x v="1"/>
    <n v="29"/>
    <x v="25"/>
    <x v="2"/>
    <x v="18"/>
    <s v="Fall"/>
    <x v="4"/>
    <s v="Yes"/>
    <s v="Free Shipping"/>
    <s v="Yes"/>
    <s v="Yes"/>
    <n v="42"/>
    <n v="-13"/>
    <s v="Venmo"/>
    <s v="Every 3 Months"/>
  </r>
  <r>
    <n v="594"/>
    <n v="67"/>
    <s v="Male"/>
    <x v="7"/>
    <x v="2"/>
    <n v="35"/>
    <x v="29"/>
    <x v="1"/>
    <x v="14"/>
    <s v="Winter"/>
    <x v="14"/>
    <s v="Yes"/>
    <s v="Store Pickup"/>
    <s v="Yes"/>
    <s v="Yes"/>
    <n v="9"/>
    <n v="26"/>
    <s v="PayPal"/>
    <s v="Every 3 Months"/>
  </r>
  <r>
    <n v="595"/>
    <n v="35"/>
    <s v="Male"/>
    <x v="15"/>
    <x v="0"/>
    <n v="83"/>
    <x v="19"/>
    <x v="1"/>
    <x v="18"/>
    <s v="Winter"/>
    <x v="25"/>
    <s v="Yes"/>
    <s v="Next Day Air"/>
    <s v="Yes"/>
    <s v="Yes"/>
    <n v="6"/>
    <n v="77"/>
    <s v="Debit Card"/>
    <s v="Monthly"/>
  </r>
  <r>
    <n v="596"/>
    <n v="30"/>
    <s v="Male"/>
    <x v="9"/>
    <x v="1"/>
    <n v="77"/>
    <x v="12"/>
    <x v="2"/>
    <x v="5"/>
    <s v="Summer"/>
    <x v="15"/>
    <s v="Yes"/>
    <s v="Next Day Air"/>
    <s v="Yes"/>
    <s v="Yes"/>
    <n v="47"/>
    <n v="30"/>
    <s v="PayPal"/>
    <s v="Quarterly"/>
  </r>
  <r>
    <n v="597"/>
    <n v="23"/>
    <s v="Male"/>
    <x v="9"/>
    <x v="1"/>
    <n v="37"/>
    <x v="6"/>
    <x v="3"/>
    <x v="3"/>
    <s v="Summer"/>
    <x v="9"/>
    <s v="Yes"/>
    <s v="Store Pickup"/>
    <s v="Yes"/>
    <s v="Yes"/>
    <n v="36"/>
    <n v="1"/>
    <s v="Venmo"/>
    <s v="Annually"/>
  </r>
  <r>
    <n v="598"/>
    <n v="70"/>
    <s v="Male"/>
    <x v="16"/>
    <x v="3"/>
    <n v="69"/>
    <x v="29"/>
    <x v="0"/>
    <x v="9"/>
    <s v="Summer"/>
    <x v="23"/>
    <s v="Yes"/>
    <s v="Standard"/>
    <s v="Yes"/>
    <s v="Yes"/>
    <n v="19"/>
    <n v="50"/>
    <s v="Bank Transfer"/>
    <s v="Fortnightly"/>
  </r>
  <r>
    <n v="599"/>
    <n v="21"/>
    <s v="Male"/>
    <x v="10"/>
    <x v="0"/>
    <n v="66"/>
    <x v="18"/>
    <x v="0"/>
    <x v="14"/>
    <s v="Winter"/>
    <x v="4"/>
    <s v="Yes"/>
    <s v="2-Day Shipping"/>
    <s v="Yes"/>
    <s v="Yes"/>
    <n v="30"/>
    <n v="36"/>
    <s v="Cash"/>
    <s v="Every 3 Months"/>
  </r>
  <r>
    <n v="600"/>
    <n v="51"/>
    <s v="Male"/>
    <x v="23"/>
    <x v="1"/>
    <n v="26"/>
    <x v="2"/>
    <x v="0"/>
    <x v="11"/>
    <s v="Spring"/>
    <x v="19"/>
    <s v="Yes"/>
    <s v="Standard"/>
    <s v="Yes"/>
    <s v="Yes"/>
    <n v="27"/>
    <n v="-1"/>
    <s v="Debit Card"/>
    <s v="Every 3 Months"/>
  </r>
  <r>
    <n v="601"/>
    <n v="22"/>
    <s v="Male"/>
    <x v="19"/>
    <x v="3"/>
    <n v="63"/>
    <x v="36"/>
    <x v="2"/>
    <x v="4"/>
    <s v="Spring"/>
    <x v="16"/>
    <s v="Yes"/>
    <s v="2-Day Shipping"/>
    <s v="Yes"/>
    <s v="Yes"/>
    <n v="25"/>
    <n v="38"/>
    <s v="Venmo"/>
    <s v="Monthly"/>
  </r>
  <r>
    <n v="602"/>
    <n v="32"/>
    <s v="Male"/>
    <x v="21"/>
    <x v="3"/>
    <n v="38"/>
    <x v="8"/>
    <x v="2"/>
    <x v="1"/>
    <s v="Summer"/>
    <x v="10"/>
    <s v="Yes"/>
    <s v="Store Pickup"/>
    <s v="Yes"/>
    <s v="Yes"/>
    <n v="5"/>
    <n v="33"/>
    <s v="Cash"/>
    <s v="Fortnightly"/>
  </r>
  <r>
    <n v="603"/>
    <n v="37"/>
    <s v="Male"/>
    <x v="9"/>
    <x v="1"/>
    <n v="58"/>
    <x v="4"/>
    <x v="0"/>
    <x v="12"/>
    <s v="Summer"/>
    <x v="19"/>
    <s v="Yes"/>
    <s v="Next Day Air"/>
    <s v="Yes"/>
    <s v="Yes"/>
    <n v="10"/>
    <n v="48"/>
    <s v="Cash"/>
    <s v="Every 3 Months"/>
  </r>
  <r>
    <n v="604"/>
    <n v="31"/>
    <s v="Male"/>
    <x v="8"/>
    <x v="3"/>
    <n v="46"/>
    <x v="2"/>
    <x v="0"/>
    <x v="14"/>
    <s v="Winter"/>
    <x v="23"/>
    <s v="Yes"/>
    <s v="2-Day Shipping"/>
    <s v="Yes"/>
    <s v="Yes"/>
    <n v="26"/>
    <n v="20"/>
    <s v="PayPal"/>
    <s v="Every 3 Months"/>
  </r>
  <r>
    <n v="605"/>
    <n v="44"/>
    <s v="Male"/>
    <x v="12"/>
    <x v="3"/>
    <n v="92"/>
    <x v="8"/>
    <x v="1"/>
    <x v="6"/>
    <s v="Fall"/>
    <x v="14"/>
    <s v="Yes"/>
    <s v="Store Pickup"/>
    <s v="Yes"/>
    <s v="Yes"/>
    <n v="11"/>
    <n v="81"/>
    <s v="Credit Card"/>
    <s v="Every 3 Months"/>
  </r>
  <r>
    <n v="606"/>
    <n v="40"/>
    <s v="Male"/>
    <x v="19"/>
    <x v="3"/>
    <n v="32"/>
    <x v="18"/>
    <x v="3"/>
    <x v="4"/>
    <s v="Winter"/>
    <x v="19"/>
    <s v="Yes"/>
    <s v="Standard"/>
    <s v="Yes"/>
    <s v="Yes"/>
    <n v="17"/>
    <n v="15"/>
    <s v="Bank Transfer"/>
    <s v="Weekly"/>
  </r>
  <r>
    <n v="607"/>
    <n v="27"/>
    <s v="Male"/>
    <x v="18"/>
    <x v="3"/>
    <n v="90"/>
    <x v="24"/>
    <x v="2"/>
    <x v="24"/>
    <s v="Spring"/>
    <x v="9"/>
    <s v="Yes"/>
    <s v="Standard"/>
    <s v="Yes"/>
    <s v="Yes"/>
    <n v="44"/>
    <n v="46"/>
    <s v="PayPal"/>
    <s v="Monthly"/>
  </r>
  <r>
    <n v="608"/>
    <n v="47"/>
    <s v="Male"/>
    <x v="15"/>
    <x v="0"/>
    <n v="23"/>
    <x v="27"/>
    <x v="0"/>
    <x v="7"/>
    <s v="Fall"/>
    <x v="11"/>
    <s v="Yes"/>
    <s v="Next Day Air"/>
    <s v="Yes"/>
    <s v="Yes"/>
    <n v="44"/>
    <n v="-21"/>
    <s v="Cash"/>
    <s v="Monthly"/>
  </r>
  <r>
    <n v="609"/>
    <n v="41"/>
    <s v="Male"/>
    <x v="21"/>
    <x v="3"/>
    <n v="25"/>
    <x v="12"/>
    <x v="1"/>
    <x v="9"/>
    <s v="Fall"/>
    <x v="13"/>
    <s v="Yes"/>
    <s v="Next Day Air"/>
    <s v="Yes"/>
    <s v="Yes"/>
    <n v="21"/>
    <n v="4"/>
    <s v="Venmo"/>
    <s v="Every 3 Months"/>
  </r>
  <r>
    <n v="610"/>
    <n v="51"/>
    <s v="Male"/>
    <x v="1"/>
    <x v="0"/>
    <n v="54"/>
    <x v="31"/>
    <x v="0"/>
    <x v="7"/>
    <s v="Fall"/>
    <x v="12"/>
    <s v="Yes"/>
    <s v="Next Day Air"/>
    <s v="Yes"/>
    <s v="Yes"/>
    <n v="49"/>
    <n v="5"/>
    <s v="Credit Card"/>
    <s v="Fortnightly"/>
  </r>
  <r>
    <n v="611"/>
    <n v="53"/>
    <s v="Male"/>
    <x v="6"/>
    <x v="0"/>
    <n v="72"/>
    <x v="19"/>
    <x v="2"/>
    <x v="4"/>
    <s v="Summer"/>
    <x v="25"/>
    <s v="Yes"/>
    <s v="Free Shipping"/>
    <s v="Yes"/>
    <s v="Yes"/>
    <n v="27"/>
    <n v="45"/>
    <s v="Bank Transfer"/>
    <s v="Every 3 Months"/>
  </r>
  <r>
    <n v="612"/>
    <n v="43"/>
    <s v="Male"/>
    <x v="18"/>
    <x v="3"/>
    <n v="33"/>
    <x v="18"/>
    <x v="2"/>
    <x v="13"/>
    <s v="Winter"/>
    <x v="10"/>
    <s v="Yes"/>
    <s v="Store Pickup"/>
    <s v="Yes"/>
    <s v="Yes"/>
    <n v="19"/>
    <n v="14"/>
    <s v="Cash"/>
    <s v="Monthly"/>
  </r>
  <r>
    <n v="613"/>
    <n v="67"/>
    <s v="Male"/>
    <x v="19"/>
    <x v="3"/>
    <n v="43"/>
    <x v="13"/>
    <x v="0"/>
    <x v="12"/>
    <s v="Fall"/>
    <x v="12"/>
    <s v="Yes"/>
    <s v="Express"/>
    <s v="Yes"/>
    <s v="Yes"/>
    <n v="33"/>
    <n v="10"/>
    <s v="Credit Card"/>
    <s v="Quarterly"/>
  </r>
  <r>
    <n v="614"/>
    <n v="61"/>
    <s v="Male"/>
    <x v="7"/>
    <x v="2"/>
    <n v="51"/>
    <x v="38"/>
    <x v="0"/>
    <x v="12"/>
    <s v="Fall"/>
    <x v="5"/>
    <s v="Yes"/>
    <s v="Standard"/>
    <s v="Yes"/>
    <s v="Yes"/>
    <n v="46"/>
    <n v="5"/>
    <s v="Cash"/>
    <s v="Bi-Weekly"/>
  </r>
  <r>
    <n v="615"/>
    <n v="68"/>
    <s v="Male"/>
    <x v="16"/>
    <x v="3"/>
    <n v="85"/>
    <x v="37"/>
    <x v="2"/>
    <x v="12"/>
    <s v="Winter"/>
    <x v="17"/>
    <s v="Yes"/>
    <s v="Standard"/>
    <s v="Yes"/>
    <s v="Yes"/>
    <n v="21"/>
    <n v="64"/>
    <s v="Credit Card"/>
    <s v="Bi-Weekly"/>
  </r>
  <r>
    <n v="616"/>
    <n v="67"/>
    <s v="Male"/>
    <x v="3"/>
    <x v="1"/>
    <n v="100"/>
    <x v="33"/>
    <x v="0"/>
    <x v="8"/>
    <s v="Summer"/>
    <x v="5"/>
    <s v="Yes"/>
    <s v="Next Day Air"/>
    <s v="Yes"/>
    <s v="Yes"/>
    <n v="23"/>
    <n v="77"/>
    <s v="Venmo"/>
    <s v="Annually"/>
  </r>
  <r>
    <n v="617"/>
    <n v="29"/>
    <s v="Male"/>
    <x v="24"/>
    <x v="3"/>
    <n v="72"/>
    <x v="38"/>
    <x v="0"/>
    <x v="11"/>
    <s v="Spring"/>
    <x v="12"/>
    <s v="Yes"/>
    <s v="Free Shipping"/>
    <s v="Yes"/>
    <s v="Yes"/>
    <n v="38"/>
    <n v="34"/>
    <s v="Credit Card"/>
    <s v="Every 3 Months"/>
  </r>
  <r>
    <n v="618"/>
    <n v="50"/>
    <s v="Male"/>
    <x v="21"/>
    <x v="3"/>
    <n v="57"/>
    <x v="24"/>
    <x v="2"/>
    <x v="1"/>
    <s v="Fall"/>
    <x v="5"/>
    <s v="Yes"/>
    <s v="Standard"/>
    <s v="Yes"/>
    <s v="Yes"/>
    <n v="2"/>
    <n v="55"/>
    <s v="Bank Transfer"/>
    <s v="Quarterly"/>
  </r>
  <r>
    <n v="619"/>
    <n v="61"/>
    <s v="Male"/>
    <x v="14"/>
    <x v="2"/>
    <n v="94"/>
    <x v="27"/>
    <x v="0"/>
    <x v="17"/>
    <s v="Spring"/>
    <x v="17"/>
    <s v="Yes"/>
    <s v="Express"/>
    <s v="Yes"/>
    <s v="Yes"/>
    <n v="21"/>
    <n v="73"/>
    <s v="Debit Card"/>
    <s v="Bi-Weekly"/>
  </r>
  <r>
    <n v="620"/>
    <n v="19"/>
    <s v="Male"/>
    <x v="21"/>
    <x v="3"/>
    <n v="34"/>
    <x v="43"/>
    <x v="2"/>
    <x v="4"/>
    <s v="Summer"/>
    <x v="12"/>
    <s v="Yes"/>
    <s v="Store Pickup"/>
    <s v="Yes"/>
    <s v="Yes"/>
    <n v="1"/>
    <n v="33"/>
    <s v="Debit Card"/>
    <s v="Every 3 Months"/>
  </r>
  <r>
    <n v="621"/>
    <n v="33"/>
    <s v="Male"/>
    <x v="21"/>
    <x v="3"/>
    <n v="89"/>
    <x v="3"/>
    <x v="2"/>
    <x v="13"/>
    <s v="Fall"/>
    <x v="18"/>
    <s v="Yes"/>
    <s v="2-Day Shipping"/>
    <s v="Yes"/>
    <s v="Yes"/>
    <n v="10"/>
    <n v="79"/>
    <s v="Venmo"/>
    <s v="Every 3 Months"/>
  </r>
  <r>
    <n v="622"/>
    <n v="51"/>
    <s v="Male"/>
    <x v="12"/>
    <x v="3"/>
    <n v="27"/>
    <x v="23"/>
    <x v="1"/>
    <x v="16"/>
    <s v="Fall"/>
    <x v="14"/>
    <s v="Yes"/>
    <s v="Store Pickup"/>
    <s v="Yes"/>
    <s v="Yes"/>
    <n v="45"/>
    <n v="-18"/>
    <s v="Credit Card"/>
    <s v="Weekly"/>
  </r>
  <r>
    <n v="623"/>
    <n v="69"/>
    <s v="Male"/>
    <x v="20"/>
    <x v="0"/>
    <n v="63"/>
    <x v="42"/>
    <x v="1"/>
    <x v="15"/>
    <s v="Spring"/>
    <x v="17"/>
    <s v="Yes"/>
    <s v="Next Day Air"/>
    <s v="Yes"/>
    <s v="Yes"/>
    <n v="44"/>
    <n v="19"/>
    <s v="Bank Transfer"/>
    <s v="Fortnightly"/>
  </r>
  <r>
    <n v="624"/>
    <n v="19"/>
    <s v="Male"/>
    <x v="9"/>
    <x v="1"/>
    <n v="70"/>
    <x v="22"/>
    <x v="2"/>
    <x v="3"/>
    <s v="Fall"/>
    <x v="10"/>
    <s v="Yes"/>
    <s v="Standard"/>
    <s v="Yes"/>
    <s v="Yes"/>
    <n v="48"/>
    <n v="22"/>
    <s v="PayPal"/>
    <s v="Bi-Weekly"/>
  </r>
  <r>
    <n v="625"/>
    <n v="55"/>
    <s v="Male"/>
    <x v="13"/>
    <x v="0"/>
    <n v="87"/>
    <x v="36"/>
    <x v="3"/>
    <x v="6"/>
    <s v="Fall"/>
    <x v="23"/>
    <s v="Yes"/>
    <s v="Express"/>
    <s v="Yes"/>
    <s v="Yes"/>
    <n v="21"/>
    <n v="66"/>
    <s v="PayPal"/>
    <s v="Annually"/>
  </r>
  <r>
    <n v="626"/>
    <n v="49"/>
    <s v="Male"/>
    <x v="16"/>
    <x v="3"/>
    <n v="79"/>
    <x v="12"/>
    <x v="2"/>
    <x v="16"/>
    <s v="Fall"/>
    <x v="17"/>
    <s v="Yes"/>
    <s v="Next Day Air"/>
    <s v="Yes"/>
    <s v="Yes"/>
    <n v="1"/>
    <n v="78"/>
    <s v="Venmo"/>
    <s v="Weekly"/>
  </r>
  <r>
    <n v="627"/>
    <n v="31"/>
    <s v="Male"/>
    <x v="12"/>
    <x v="3"/>
    <n v="79"/>
    <x v="13"/>
    <x v="2"/>
    <x v="21"/>
    <s v="Spring"/>
    <x v="20"/>
    <s v="Yes"/>
    <s v="Standard"/>
    <s v="Yes"/>
    <s v="Yes"/>
    <n v="10"/>
    <n v="69"/>
    <s v="Venmo"/>
    <s v="Annually"/>
  </r>
  <r>
    <n v="628"/>
    <n v="42"/>
    <s v="Male"/>
    <x v="3"/>
    <x v="1"/>
    <n v="44"/>
    <x v="4"/>
    <x v="0"/>
    <x v="13"/>
    <s v="Winter"/>
    <x v="7"/>
    <s v="Yes"/>
    <s v="Express"/>
    <s v="Yes"/>
    <s v="Yes"/>
    <n v="24"/>
    <n v="20"/>
    <s v="PayPal"/>
    <s v="Monthly"/>
  </r>
  <r>
    <n v="629"/>
    <n v="69"/>
    <s v="Male"/>
    <x v="1"/>
    <x v="0"/>
    <n v="85"/>
    <x v="2"/>
    <x v="2"/>
    <x v="3"/>
    <s v="Fall"/>
    <x v="18"/>
    <s v="Yes"/>
    <s v="2-Day Shipping"/>
    <s v="Yes"/>
    <s v="Yes"/>
    <n v="29"/>
    <n v="56"/>
    <s v="Credit Card"/>
    <s v="Monthly"/>
  </r>
  <r>
    <n v="630"/>
    <n v="26"/>
    <s v="Male"/>
    <x v="9"/>
    <x v="1"/>
    <n v="90"/>
    <x v="34"/>
    <x v="0"/>
    <x v="19"/>
    <s v="Spring"/>
    <x v="10"/>
    <s v="Yes"/>
    <s v="Standard"/>
    <s v="Yes"/>
    <s v="Yes"/>
    <n v="11"/>
    <n v="79"/>
    <s v="Debit Card"/>
    <s v="Annually"/>
  </r>
  <r>
    <n v="631"/>
    <n v="41"/>
    <s v="Male"/>
    <x v="16"/>
    <x v="3"/>
    <n v="94"/>
    <x v="16"/>
    <x v="1"/>
    <x v="5"/>
    <s v="Fall"/>
    <x v="24"/>
    <s v="Yes"/>
    <s v="2-Day Shipping"/>
    <s v="Yes"/>
    <s v="Yes"/>
    <n v="33"/>
    <n v="61"/>
    <s v="Debit Card"/>
    <s v="Annually"/>
  </r>
  <r>
    <n v="632"/>
    <n v="55"/>
    <s v="Male"/>
    <x v="23"/>
    <x v="1"/>
    <n v="68"/>
    <x v="47"/>
    <x v="1"/>
    <x v="10"/>
    <s v="Summer"/>
    <x v="7"/>
    <s v="Yes"/>
    <s v="Store Pickup"/>
    <s v="Yes"/>
    <s v="Yes"/>
    <n v="27"/>
    <n v="41"/>
    <s v="Cash"/>
    <s v="Fortnightly"/>
  </r>
  <r>
    <n v="633"/>
    <n v="35"/>
    <s v="Male"/>
    <x v="21"/>
    <x v="3"/>
    <n v="51"/>
    <x v="5"/>
    <x v="2"/>
    <x v="16"/>
    <s v="Winter"/>
    <x v="20"/>
    <s v="Yes"/>
    <s v="Next Day Air"/>
    <s v="Yes"/>
    <s v="Yes"/>
    <n v="19"/>
    <n v="32"/>
    <s v="Venmo"/>
    <s v="Fortnightly"/>
  </r>
  <r>
    <n v="634"/>
    <n v="66"/>
    <s v="Male"/>
    <x v="3"/>
    <x v="1"/>
    <n v="33"/>
    <x v="46"/>
    <x v="2"/>
    <x v="20"/>
    <s v="Spring"/>
    <x v="3"/>
    <s v="Yes"/>
    <s v="Express"/>
    <s v="Yes"/>
    <s v="Yes"/>
    <n v="50"/>
    <n v="-17"/>
    <s v="Debit Card"/>
    <s v="Quarterly"/>
  </r>
  <r>
    <n v="635"/>
    <n v="36"/>
    <s v="Male"/>
    <x v="4"/>
    <x v="1"/>
    <n v="60"/>
    <x v="31"/>
    <x v="2"/>
    <x v="11"/>
    <s v="Summer"/>
    <x v="20"/>
    <s v="Yes"/>
    <s v="Standard"/>
    <s v="Yes"/>
    <s v="Yes"/>
    <n v="46"/>
    <n v="14"/>
    <s v="PayPal"/>
    <s v="Weekly"/>
  </r>
  <r>
    <n v="636"/>
    <n v="27"/>
    <s v="Male"/>
    <x v="15"/>
    <x v="0"/>
    <n v="59"/>
    <x v="36"/>
    <x v="2"/>
    <x v="18"/>
    <s v="Fall"/>
    <x v="24"/>
    <s v="Yes"/>
    <s v="2-Day Shipping"/>
    <s v="Yes"/>
    <s v="Yes"/>
    <n v="28"/>
    <n v="31"/>
    <s v="Cash"/>
    <s v="Quarterly"/>
  </r>
  <r>
    <n v="637"/>
    <n v="41"/>
    <s v="Male"/>
    <x v="8"/>
    <x v="3"/>
    <n v="30"/>
    <x v="48"/>
    <x v="2"/>
    <x v="21"/>
    <s v="Summer"/>
    <x v="11"/>
    <s v="Yes"/>
    <s v="Store Pickup"/>
    <s v="Yes"/>
    <s v="Yes"/>
    <n v="14"/>
    <n v="16"/>
    <s v="Bank Transfer"/>
    <s v="Every 3 Months"/>
  </r>
  <r>
    <n v="638"/>
    <n v="21"/>
    <s v="Male"/>
    <x v="1"/>
    <x v="0"/>
    <n v="20"/>
    <x v="30"/>
    <x v="2"/>
    <x v="17"/>
    <s v="Winter"/>
    <x v="23"/>
    <s v="Yes"/>
    <s v="2-Day Shipping"/>
    <s v="Yes"/>
    <s v="Yes"/>
    <n v="46"/>
    <n v="-26"/>
    <s v="Cash"/>
    <s v="Fortnightly"/>
  </r>
  <r>
    <n v="639"/>
    <n v="53"/>
    <s v="Male"/>
    <x v="3"/>
    <x v="1"/>
    <n v="20"/>
    <x v="33"/>
    <x v="1"/>
    <x v="24"/>
    <s v="Summer"/>
    <x v="2"/>
    <s v="Yes"/>
    <s v="Express"/>
    <s v="Yes"/>
    <s v="Yes"/>
    <n v="41"/>
    <n v="-21"/>
    <s v="PayPal"/>
    <s v="Monthly"/>
  </r>
  <r>
    <n v="640"/>
    <n v="54"/>
    <s v="Male"/>
    <x v="10"/>
    <x v="0"/>
    <n v="24"/>
    <x v="16"/>
    <x v="0"/>
    <x v="8"/>
    <s v="Spring"/>
    <x v="17"/>
    <s v="Yes"/>
    <s v="2-Day Shipping"/>
    <s v="Yes"/>
    <s v="Yes"/>
    <n v="50"/>
    <n v="-26"/>
    <s v="Credit Card"/>
    <s v="Annually"/>
  </r>
  <r>
    <n v="641"/>
    <n v="53"/>
    <s v="Male"/>
    <x v="11"/>
    <x v="0"/>
    <n v="88"/>
    <x v="46"/>
    <x v="2"/>
    <x v="0"/>
    <s v="Summer"/>
    <x v="14"/>
    <s v="Yes"/>
    <s v="Store Pickup"/>
    <s v="Yes"/>
    <s v="Yes"/>
    <n v="28"/>
    <n v="60"/>
    <s v="Debit Card"/>
    <s v="Fortnightly"/>
  </r>
  <r>
    <n v="642"/>
    <n v="47"/>
    <s v="Male"/>
    <x v="0"/>
    <x v="0"/>
    <n v="78"/>
    <x v="29"/>
    <x v="2"/>
    <x v="16"/>
    <s v="Winter"/>
    <x v="20"/>
    <s v="Yes"/>
    <s v="2-Day Shipping"/>
    <s v="Yes"/>
    <s v="Yes"/>
    <n v="23"/>
    <n v="55"/>
    <s v="Credit Card"/>
    <s v="Every 3 Months"/>
  </r>
  <r>
    <n v="643"/>
    <n v="64"/>
    <s v="Male"/>
    <x v="11"/>
    <x v="0"/>
    <n v="25"/>
    <x v="10"/>
    <x v="0"/>
    <x v="16"/>
    <s v="Spring"/>
    <x v="11"/>
    <s v="Yes"/>
    <s v="2-Day Shipping"/>
    <s v="Yes"/>
    <s v="Yes"/>
    <n v="14"/>
    <n v="11"/>
    <s v="Debit Card"/>
    <s v="Bi-Weekly"/>
  </r>
  <r>
    <n v="644"/>
    <n v="18"/>
    <s v="Male"/>
    <x v="1"/>
    <x v="0"/>
    <n v="57"/>
    <x v="4"/>
    <x v="3"/>
    <x v="14"/>
    <s v="Winter"/>
    <x v="4"/>
    <s v="Yes"/>
    <s v="Next Day Air"/>
    <s v="Yes"/>
    <s v="Yes"/>
    <n v="10"/>
    <n v="47"/>
    <s v="Bank Transfer"/>
    <s v="Every 3 Months"/>
  </r>
  <r>
    <n v="645"/>
    <n v="68"/>
    <s v="Male"/>
    <x v="21"/>
    <x v="3"/>
    <n v="93"/>
    <x v="7"/>
    <x v="1"/>
    <x v="24"/>
    <s v="Summer"/>
    <x v="24"/>
    <s v="Yes"/>
    <s v="Next Day Air"/>
    <s v="Yes"/>
    <s v="Yes"/>
    <n v="37"/>
    <n v="56"/>
    <s v="Cash"/>
    <s v="Weekly"/>
  </r>
  <r>
    <n v="646"/>
    <n v="62"/>
    <s v="Male"/>
    <x v="15"/>
    <x v="0"/>
    <n v="42"/>
    <x v="19"/>
    <x v="1"/>
    <x v="7"/>
    <s v="Summer"/>
    <x v="19"/>
    <s v="Yes"/>
    <s v="Express"/>
    <s v="Yes"/>
    <s v="Yes"/>
    <n v="15"/>
    <n v="27"/>
    <s v="Venmo"/>
    <s v="Bi-Weekly"/>
  </r>
  <r>
    <n v="647"/>
    <n v="51"/>
    <s v="Male"/>
    <x v="23"/>
    <x v="1"/>
    <n v="54"/>
    <x v="27"/>
    <x v="3"/>
    <x v="6"/>
    <s v="Spring"/>
    <x v="8"/>
    <s v="Yes"/>
    <s v="Standard"/>
    <s v="Yes"/>
    <s v="Yes"/>
    <n v="19"/>
    <n v="35"/>
    <s v="Venmo"/>
    <s v="Bi-Weekly"/>
  </r>
  <r>
    <n v="648"/>
    <n v="54"/>
    <s v="Male"/>
    <x v="0"/>
    <x v="0"/>
    <n v="70"/>
    <x v="16"/>
    <x v="3"/>
    <x v="4"/>
    <s v="Summer"/>
    <x v="18"/>
    <s v="Yes"/>
    <s v="Express"/>
    <s v="Yes"/>
    <s v="Yes"/>
    <n v="23"/>
    <n v="47"/>
    <s v="Credit Card"/>
    <s v="Fortnightly"/>
  </r>
  <r>
    <n v="649"/>
    <n v="22"/>
    <s v="Male"/>
    <x v="15"/>
    <x v="0"/>
    <n v="31"/>
    <x v="49"/>
    <x v="2"/>
    <x v="18"/>
    <s v="Winter"/>
    <x v="7"/>
    <s v="Yes"/>
    <s v="Store Pickup"/>
    <s v="Yes"/>
    <s v="Yes"/>
    <n v="35"/>
    <n v="-4"/>
    <s v="Credit Card"/>
    <s v="Weekly"/>
  </r>
  <r>
    <n v="650"/>
    <n v="53"/>
    <s v="Male"/>
    <x v="13"/>
    <x v="0"/>
    <n v="93"/>
    <x v="12"/>
    <x v="0"/>
    <x v="20"/>
    <s v="Spring"/>
    <x v="19"/>
    <s v="Yes"/>
    <s v="Store Pickup"/>
    <s v="Yes"/>
    <s v="Yes"/>
    <n v="33"/>
    <n v="60"/>
    <s v="PayPal"/>
    <s v="Every 3 Months"/>
  </r>
  <r>
    <n v="651"/>
    <n v="34"/>
    <s v="Male"/>
    <x v="24"/>
    <x v="3"/>
    <n v="40"/>
    <x v="20"/>
    <x v="2"/>
    <x v="23"/>
    <s v="Spring"/>
    <x v="20"/>
    <s v="Yes"/>
    <s v="Next Day Air"/>
    <s v="Yes"/>
    <s v="Yes"/>
    <n v="12"/>
    <n v="28"/>
    <s v="Bank Transfer"/>
    <s v="Annually"/>
  </r>
  <r>
    <n v="652"/>
    <n v="32"/>
    <s v="Male"/>
    <x v="19"/>
    <x v="3"/>
    <n v="32"/>
    <x v="10"/>
    <x v="0"/>
    <x v="22"/>
    <s v="Summer"/>
    <x v="3"/>
    <s v="Yes"/>
    <s v="Next Day Air"/>
    <s v="Yes"/>
    <s v="Yes"/>
    <n v="41"/>
    <n v="-9"/>
    <s v="Venmo"/>
    <s v="Fortnightly"/>
  </r>
  <r>
    <n v="653"/>
    <n v="64"/>
    <s v="Male"/>
    <x v="12"/>
    <x v="3"/>
    <n v="27"/>
    <x v="46"/>
    <x v="2"/>
    <x v="19"/>
    <s v="Winter"/>
    <x v="0"/>
    <s v="Yes"/>
    <s v="Free Shipping"/>
    <s v="Yes"/>
    <s v="Yes"/>
    <n v="27"/>
    <n v="0"/>
    <s v="Venmo"/>
    <s v="Weekly"/>
  </r>
  <r>
    <n v="654"/>
    <n v="20"/>
    <s v="Male"/>
    <x v="18"/>
    <x v="3"/>
    <n v="68"/>
    <x v="25"/>
    <x v="2"/>
    <x v="8"/>
    <s v="Winter"/>
    <x v="15"/>
    <s v="Yes"/>
    <s v="2-Day Shipping"/>
    <s v="Yes"/>
    <s v="Yes"/>
    <n v="45"/>
    <n v="23"/>
    <s v="Cash"/>
    <s v="Fortnightly"/>
  </r>
  <r>
    <n v="655"/>
    <n v="24"/>
    <s v="Male"/>
    <x v="8"/>
    <x v="3"/>
    <n v="59"/>
    <x v="18"/>
    <x v="0"/>
    <x v="0"/>
    <s v="Summer"/>
    <x v="14"/>
    <s v="Yes"/>
    <s v="2-Day Shipping"/>
    <s v="Yes"/>
    <s v="Yes"/>
    <n v="23"/>
    <n v="36"/>
    <s v="Venmo"/>
    <s v="Annually"/>
  </r>
  <r>
    <n v="656"/>
    <n v="20"/>
    <s v="Male"/>
    <x v="8"/>
    <x v="3"/>
    <n v="36"/>
    <x v="16"/>
    <x v="1"/>
    <x v="7"/>
    <s v="Fall"/>
    <x v="0"/>
    <s v="Yes"/>
    <s v="Free Shipping"/>
    <s v="Yes"/>
    <s v="Yes"/>
    <n v="19"/>
    <n v="17"/>
    <s v="Venmo"/>
    <s v="Monthly"/>
  </r>
  <r>
    <n v="657"/>
    <n v="42"/>
    <s v="Male"/>
    <x v="2"/>
    <x v="0"/>
    <n v="23"/>
    <x v="38"/>
    <x v="2"/>
    <x v="19"/>
    <s v="Summer"/>
    <x v="20"/>
    <s v="Yes"/>
    <s v="Standard"/>
    <s v="Yes"/>
    <s v="Yes"/>
    <n v="6"/>
    <n v="17"/>
    <s v="PayPal"/>
    <s v="Quarterly"/>
  </r>
  <r>
    <n v="658"/>
    <n v="48"/>
    <s v="Male"/>
    <x v="14"/>
    <x v="2"/>
    <n v="80"/>
    <x v="28"/>
    <x v="2"/>
    <x v="3"/>
    <s v="Winter"/>
    <x v="24"/>
    <s v="Yes"/>
    <s v="Free Shipping"/>
    <s v="Yes"/>
    <s v="Yes"/>
    <n v="6"/>
    <n v="74"/>
    <s v="PayPal"/>
    <s v="Quarterly"/>
  </r>
  <r>
    <n v="659"/>
    <n v="62"/>
    <s v="Male"/>
    <x v="21"/>
    <x v="3"/>
    <n v="37"/>
    <x v="7"/>
    <x v="1"/>
    <x v="3"/>
    <s v="Fall"/>
    <x v="8"/>
    <s v="Yes"/>
    <s v="Store Pickup"/>
    <s v="Yes"/>
    <s v="Yes"/>
    <n v="20"/>
    <n v="17"/>
    <s v="Venmo"/>
    <s v="Weekly"/>
  </r>
  <r>
    <n v="660"/>
    <n v="62"/>
    <s v="Male"/>
    <x v="6"/>
    <x v="0"/>
    <n v="52"/>
    <x v="41"/>
    <x v="1"/>
    <x v="9"/>
    <s v="Spring"/>
    <x v="15"/>
    <s v="Yes"/>
    <s v="2-Day Shipping"/>
    <s v="Yes"/>
    <s v="Yes"/>
    <n v="8"/>
    <n v="44"/>
    <s v="Cash"/>
    <s v="Weekly"/>
  </r>
  <r>
    <n v="661"/>
    <n v="50"/>
    <s v="Male"/>
    <x v="7"/>
    <x v="2"/>
    <n v="79"/>
    <x v="6"/>
    <x v="2"/>
    <x v="8"/>
    <s v="Fall"/>
    <x v="16"/>
    <s v="Yes"/>
    <s v="2-Day Shipping"/>
    <s v="Yes"/>
    <s v="Yes"/>
    <n v="39"/>
    <n v="40"/>
    <s v="Credit Card"/>
    <s v="Quarterly"/>
  </r>
  <r>
    <n v="662"/>
    <n v="57"/>
    <s v="Male"/>
    <x v="5"/>
    <x v="0"/>
    <n v="68"/>
    <x v="44"/>
    <x v="3"/>
    <x v="14"/>
    <s v="Fall"/>
    <x v="7"/>
    <s v="Yes"/>
    <s v="Store Pickup"/>
    <s v="Yes"/>
    <s v="Yes"/>
    <n v="39"/>
    <n v="29"/>
    <s v="Credit Card"/>
    <s v="Quarterly"/>
  </r>
  <r>
    <n v="663"/>
    <n v="24"/>
    <s v="Male"/>
    <x v="24"/>
    <x v="3"/>
    <n v="98"/>
    <x v="26"/>
    <x v="0"/>
    <x v="23"/>
    <s v="Fall"/>
    <x v="11"/>
    <s v="Yes"/>
    <s v="Express"/>
    <s v="Yes"/>
    <s v="Yes"/>
    <n v="39"/>
    <n v="59"/>
    <s v="Venmo"/>
    <s v="Bi-Weekly"/>
  </r>
  <r>
    <n v="664"/>
    <n v="59"/>
    <s v="Male"/>
    <x v="10"/>
    <x v="0"/>
    <n v="83"/>
    <x v="29"/>
    <x v="2"/>
    <x v="4"/>
    <s v="Fall"/>
    <x v="10"/>
    <s v="Yes"/>
    <s v="Express"/>
    <s v="Yes"/>
    <s v="Yes"/>
    <n v="23"/>
    <n v="60"/>
    <s v="Credit Card"/>
    <s v="Monthly"/>
  </r>
  <r>
    <n v="665"/>
    <n v="63"/>
    <s v="Male"/>
    <x v="13"/>
    <x v="0"/>
    <n v="83"/>
    <x v="24"/>
    <x v="2"/>
    <x v="21"/>
    <s v="Winter"/>
    <x v="14"/>
    <s v="Yes"/>
    <s v="Express"/>
    <s v="Yes"/>
    <s v="Yes"/>
    <n v="41"/>
    <n v="42"/>
    <s v="PayPal"/>
    <s v="Bi-Weekly"/>
  </r>
  <r>
    <n v="666"/>
    <n v="41"/>
    <s v="Male"/>
    <x v="13"/>
    <x v="0"/>
    <n v="55"/>
    <x v="35"/>
    <x v="2"/>
    <x v="15"/>
    <s v="Spring"/>
    <x v="8"/>
    <s v="Yes"/>
    <s v="2-Day Shipping"/>
    <s v="Yes"/>
    <s v="Yes"/>
    <n v="50"/>
    <n v="5"/>
    <s v="Credit Card"/>
    <s v="Annually"/>
  </r>
  <r>
    <n v="667"/>
    <n v="35"/>
    <s v="Male"/>
    <x v="15"/>
    <x v="0"/>
    <n v="26"/>
    <x v="24"/>
    <x v="0"/>
    <x v="2"/>
    <s v="Winter"/>
    <x v="0"/>
    <s v="Yes"/>
    <s v="Free Shipping"/>
    <s v="Yes"/>
    <s v="Yes"/>
    <n v="30"/>
    <n v="-4"/>
    <s v="Debit Card"/>
    <s v="Quarterly"/>
  </r>
  <r>
    <n v="668"/>
    <n v="34"/>
    <s v="Male"/>
    <x v="12"/>
    <x v="3"/>
    <n v="76"/>
    <x v="28"/>
    <x v="1"/>
    <x v="24"/>
    <s v="Winter"/>
    <x v="5"/>
    <s v="Yes"/>
    <s v="Standard"/>
    <s v="Yes"/>
    <s v="Yes"/>
    <n v="32"/>
    <n v="44"/>
    <s v="Bank Transfer"/>
    <s v="Quarterly"/>
  </r>
  <r>
    <n v="669"/>
    <n v="49"/>
    <s v="Male"/>
    <x v="17"/>
    <x v="0"/>
    <n v="85"/>
    <x v="11"/>
    <x v="1"/>
    <x v="2"/>
    <s v="Fall"/>
    <x v="3"/>
    <s v="Yes"/>
    <s v="Express"/>
    <s v="Yes"/>
    <s v="Yes"/>
    <n v="35"/>
    <n v="50"/>
    <s v="Bank Transfer"/>
    <s v="Monthly"/>
  </r>
  <r>
    <n v="670"/>
    <n v="43"/>
    <s v="Male"/>
    <x v="14"/>
    <x v="2"/>
    <n v="89"/>
    <x v="26"/>
    <x v="2"/>
    <x v="0"/>
    <s v="Spring"/>
    <x v="13"/>
    <s v="Yes"/>
    <s v="Free Shipping"/>
    <s v="Yes"/>
    <s v="Yes"/>
    <n v="45"/>
    <n v="44"/>
    <s v="Venmo"/>
    <s v="Bi-Weekly"/>
  </r>
  <r>
    <n v="671"/>
    <n v="63"/>
    <s v="Male"/>
    <x v="1"/>
    <x v="0"/>
    <n v="41"/>
    <x v="7"/>
    <x v="3"/>
    <x v="7"/>
    <s v="Spring"/>
    <x v="6"/>
    <s v="Yes"/>
    <s v="Next Day Air"/>
    <s v="Yes"/>
    <s v="Yes"/>
    <n v="37"/>
    <n v="4"/>
    <s v="Cash"/>
    <s v="Bi-Weekly"/>
  </r>
  <r>
    <n v="672"/>
    <n v="38"/>
    <s v="Male"/>
    <x v="14"/>
    <x v="2"/>
    <n v="30"/>
    <x v="44"/>
    <x v="0"/>
    <x v="13"/>
    <s v="Winter"/>
    <x v="10"/>
    <s v="Yes"/>
    <s v="Express"/>
    <s v="Yes"/>
    <s v="Yes"/>
    <n v="45"/>
    <n v="-15"/>
    <s v="Cash"/>
    <s v="Weekly"/>
  </r>
  <r>
    <n v="673"/>
    <n v="59"/>
    <s v="Male"/>
    <x v="20"/>
    <x v="0"/>
    <n v="53"/>
    <x v="47"/>
    <x v="2"/>
    <x v="15"/>
    <s v="Winter"/>
    <x v="13"/>
    <s v="Yes"/>
    <s v="2-Day Shipping"/>
    <s v="Yes"/>
    <s v="Yes"/>
    <n v="29"/>
    <n v="24"/>
    <s v="Cash"/>
    <s v="Quarterly"/>
  </r>
  <r>
    <n v="674"/>
    <n v="35"/>
    <s v="Male"/>
    <x v="5"/>
    <x v="0"/>
    <n v="66"/>
    <x v="19"/>
    <x v="2"/>
    <x v="21"/>
    <s v="Spring"/>
    <x v="19"/>
    <s v="Yes"/>
    <s v="Free Shipping"/>
    <s v="Yes"/>
    <s v="Yes"/>
    <n v="27"/>
    <n v="39"/>
    <s v="Venmo"/>
    <s v="Bi-Weekly"/>
  </r>
  <r>
    <n v="675"/>
    <n v="48"/>
    <s v="Male"/>
    <x v="16"/>
    <x v="3"/>
    <n v="33"/>
    <x v="47"/>
    <x v="3"/>
    <x v="19"/>
    <s v="Winter"/>
    <x v="10"/>
    <s v="Yes"/>
    <s v="Store Pickup"/>
    <s v="Yes"/>
    <s v="Yes"/>
    <n v="36"/>
    <n v="-3"/>
    <s v="Bank Transfer"/>
    <s v="Annually"/>
  </r>
  <r>
    <n v="676"/>
    <n v="64"/>
    <s v="Male"/>
    <x v="12"/>
    <x v="3"/>
    <n v="86"/>
    <x v="10"/>
    <x v="2"/>
    <x v="22"/>
    <s v="Spring"/>
    <x v="5"/>
    <s v="Yes"/>
    <s v="2-Day Shipping"/>
    <s v="Yes"/>
    <s v="Yes"/>
    <n v="9"/>
    <n v="77"/>
    <s v="Cash"/>
    <s v="Annually"/>
  </r>
  <r>
    <n v="677"/>
    <n v="28"/>
    <s v="Male"/>
    <x v="13"/>
    <x v="0"/>
    <n v="60"/>
    <x v="39"/>
    <x v="2"/>
    <x v="15"/>
    <s v="Winter"/>
    <x v="3"/>
    <s v="Yes"/>
    <s v="2-Day Shipping"/>
    <s v="Yes"/>
    <s v="Yes"/>
    <n v="38"/>
    <n v="22"/>
    <s v="Venmo"/>
    <s v="Bi-Weekly"/>
  </r>
  <r>
    <n v="678"/>
    <n v="60"/>
    <s v="Male"/>
    <x v="20"/>
    <x v="0"/>
    <n v="62"/>
    <x v="47"/>
    <x v="1"/>
    <x v="2"/>
    <s v="Summer"/>
    <x v="2"/>
    <s v="Yes"/>
    <s v="Express"/>
    <s v="Yes"/>
    <s v="Yes"/>
    <n v="41"/>
    <n v="21"/>
    <s v="PayPal"/>
    <s v="Annually"/>
  </r>
  <r>
    <n v="679"/>
    <n v="27"/>
    <s v="Male"/>
    <x v="0"/>
    <x v="0"/>
    <n v="74"/>
    <x v="1"/>
    <x v="2"/>
    <x v="11"/>
    <s v="Fall"/>
    <x v="13"/>
    <s v="Yes"/>
    <s v="Store Pickup"/>
    <s v="Yes"/>
    <s v="Yes"/>
    <n v="25"/>
    <n v="49"/>
    <s v="Debit Card"/>
    <s v="Every 3 Months"/>
  </r>
  <r>
    <n v="680"/>
    <n v="56"/>
    <s v="Male"/>
    <x v="3"/>
    <x v="1"/>
    <n v="95"/>
    <x v="49"/>
    <x v="2"/>
    <x v="2"/>
    <s v="Fall"/>
    <x v="23"/>
    <s v="Yes"/>
    <s v="Express"/>
    <s v="Yes"/>
    <s v="Yes"/>
    <n v="37"/>
    <n v="58"/>
    <s v="Venmo"/>
    <s v="Fortnightly"/>
  </r>
  <r>
    <n v="681"/>
    <n v="58"/>
    <s v="Male"/>
    <x v="4"/>
    <x v="1"/>
    <n v="25"/>
    <x v="30"/>
    <x v="2"/>
    <x v="23"/>
    <s v="Spring"/>
    <x v="19"/>
    <s v="Yes"/>
    <s v="Express"/>
    <s v="Yes"/>
    <s v="Yes"/>
    <n v="3"/>
    <n v="22"/>
    <s v="PayPal"/>
    <s v="Annually"/>
  </r>
  <r>
    <n v="682"/>
    <n v="30"/>
    <s v="Male"/>
    <x v="5"/>
    <x v="0"/>
    <n v="59"/>
    <x v="7"/>
    <x v="3"/>
    <x v="7"/>
    <s v="Winter"/>
    <x v="22"/>
    <s v="Yes"/>
    <s v="2-Day Shipping"/>
    <s v="Yes"/>
    <s v="Yes"/>
    <n v="24"/>
    <n v="35"/>
    <s v="Credit Card"/>
    <s v="Every 3 Months"/>
  </r>
  <r>
    <n v="683"/>
    <n v="23"/>
    <s v="Male"/>
    <x v="14"/>
    <x v="2"/>
    <n v="29"/>
    <x v="9"/>
    <x v="2"/>
    <x v="18"/>
    <s v="Summer"/>
    <x v="17"/>
    <s v="Yes"/>
    <s v="Standard"/>
    <s v="Yes"/>
    <s v="Yes"/>
    <n v="49"/>
    <n v="-20"/>
    <s v="Credit Card"/>
    <s v="Bi-Weekly"/>
  </r>
  <r>
    <n v="684"/>
    <n v="33"/>
    <s v="Male"/>
    <x v="3"/>
    <x v="1"/>
    <n v="36"/>
    <x v="49"/>
    <x v="1"/>
    <x v="10"/>
    <s v="Winter"/>
    <x v="2"/>
    <s v="Yes"/>
    <s v="Free Shipping"/>
    <s v="Yes"/>
    <s v="Yes"/>
    <n v="3"/>
    <n v="33"/>
    <s v="Bank Transfer"/>
    <s v="Monthly"/>
  </r>
  <r>
    <n v="685"/>
    <n v="63"/>
    <s v="Male"/>
    <x v="19"/>
    <x v="3"/>
    <n v="82"/>
    <x v="15"/>
    <x v="2"/>
    <x v="22"/>
    <s v="Summer"/>
    <x v="10"/>
    <s v="Yes"/>
    <s v="Express"/>
    <s v="Yes"/>
    <s v="Yes"/>
    <n v="42"/>
    <n v="40"/>
    <s v="Debit Card"/>
    <s v="Monthly"/>
  </r>
  <r>
    <n v="686"/>
    <n v="70"/>
    <s v="Male"/>
    <x v="0"/>
    <x v="0"/>
    <n v="71"/>
    <x v="2"/>
    <x v="3"/>
    <x v="23"/>
    <s v="Winter"/>
    <x v="1"/>
    <s v="Yes"/>
    <s v="Standard"/>
    <s v="Yes"/>
    <s v="Yes"/>
    <n v="32"/>
    <n v="39"/>
    <s v="Cash"/>
    <s v="Fortnightly"/>
  </r>
  <r>
    <n v="687"/>
    <n v="70"/>
    <s v="Male"/>
    <x v="1"/>
    <x v="0"/>
    <n v="35"/>
    <x v="27"/>
    <x v="0"/>
    <x v="19"/>
    <s v="Fall"/>
    <x v="21"/>
    <s v="Yes"/>
    <s v="2-Day Shipping"/>
    <s v="Yes"/>
    <s v="Yes"/>
    <n v="33"/>
    <n v="2"/>
    <s v="Venmo"/>
    <s v="Fortnightly"/>
  </r>
  <r>
    <n v="688"/>
    <n v="19"/>
    <s v="Male"/>
    <x v="24"/>
    <x v="3"/>
    <n v="38"/>
    <x v="8"/>
    <x v="3"/>
    <x v="2"/>
    <s v="Winter"/>
    <x v="13"/>
    <s v="Yes"/>
    <s v="Free Shipping"/>
    <s v="Yes"/>
    <s v="Yes"/>
    <n v="46"/>
    <n v="-8"/>
    <s v="Bank Transfer"/>
    <s v="Quarterly"/>
  </r>
  <r>
    <n v="689"/>
    <n v="25"/>
    <s v="Male"/>
    <x v="18"/>
    <x v="3"/>
    <n v="59"/>
    <x v="49"/>
    <x v="1"/>
    <x v="15"/>
    <s v="Summer"/>
    <x v="10"/>
    <s v="Yes"/>
    <s v="Store Pickup"/>
    <s v="Yes"/>
    <s v="Yes"/>
    <n v="44"/>
    <n v="15"/>
    <s v="Venmo"/>
    <s v="Monthly"/>
  </r>
  <r>
    <n v="690"/>
    <n v="19"/>
    <s v="Male"/>
    <x v="15"/>
    <x v="0"/>
    <n v="91"/>
    <x v="38"/>
    <x v="2"/>
    <x v="20"/>
    <s v="Summer"/>
    <x v="10"/>
    <s v="Yes"/>
    <s v="Express"/>
    <s v="Yes"/>
    <s v="Yes"/>
    <n v="35"/>
    <n v="56"/>
    <s v="Credit Card"/>
    <s v="Every 3 Months"/>
  </r>
  <r>
    <n v="691"/>
    <n v="25"/>
    <s v="Male"/>
    <x v="6"/>
    <x v="0"/>
    <n v="68"/>
    <x v="29"/>
    <x v="3"/>
    <x v="16"/>
    <s v="Spring"/>
    <x v="6"/>
    <s v="Yes"/>
    <s v="Standard"/>
    <s v="Yes"/>
    <s v="Yes"/>
    <n v="45"/>
    <n v="23"/>
    <s v="Bank Transfer"/>
    <s v="Weekly"/>
  </r>
  <r>
    <n v="692"/>
    <n v="60"/>
    <s v="Male"/>
    <x v="21"/>
    <x v="3"/>
    <n v="21"/>
    <x v="2"/>
    <x v="0"/>
    <x v="5"/>
    <s v="Summer"/>
    <x v="3"/>
    <s v="Yes"/>
    <s v="Standard"/>
    <s v="Yes"/>
    <s v="Yes"/>
    <n v="37"/>
    <n v="-16"/>
    <s v="PayPal"/>
    <s v="Bi-Weekly"/>
  </r>
  <r>
    <n v="693"/>
    <n v="35"/>
    <s v="Male"/>
    <x v="12"/>
    <x v="3"/>
    <n v="95"/>
    <x v="25"/>
    <x v="2"/>
    <x v="17"/>
    <s v="Spring"/>
    <x v="17"/>
    <s v="Yes"/>
    <s v="2-Day Shipping"/>
    <s v="Yes"/>
    <s v="Yes"/>
    <n v="40"/>
    <n v="55"/>
    <s v="Debit Card"/>
    <s v="Every 3 Months"/>
  </r>
  <r>
    <n v="694"/>
    <n v="46"/>
    <s v="Male"/>
    <x v="6"/>
    <x v="0"/>
    <n v="52"/>
    <x v="34"/>
    <x v="0"/>
    <x v="2"/>
    <s v="Spring"/>
    <x v="0"/>
    <s v="Yes"/>
    <s v="Free Shipping"/>
    <s v="Yes"/>
    <s v="Yes"/>
    <n v="30"/>
    <n v="22"/>
    <s v="Cash"/>
    <s v="Every 3 Months"/>
  </r>
  <r>
    <n v="695"/>
    <n v="41"/>
    <s v="Male"/>
    <x v="10"/>
    <x v="0"/>
    <n v="21"/>
    <x v="0"/>
    <x v="1"/>
    <x v="4"/>
    <s v="Fall"/>
    <x v="1"/>
    <s v="Yes"/>
    <s v="2-Day Shipping"/>
    <s v="Yes"/>
    <s v="Yes"/>
    <n v="38"/>
    <n v="-17"/>
    <s v="Venmo"/>
    <s v="Every 3 Months"/>
  </r>
  <r>
    <n v="696"/>
    <n v="30"/>
    <s v="Male"/>
    <x v="6"/>
    <x v="0"/>
    <n v="67"/>
    <x v="22"/>
    <x v="3"/>
    <x v="15"/>
    <s v="Summer"/>
    <x v="18"/>
    <s v="Yes"/>
    <s v="Next Day Air"/>
    <s v="Yes"/>
    <s v="Yes"/>
    <n v="15"/>
    <n v="52"/>
    <s v="Debit Card"/>
    <s v="Every 3 Months"/>
  </r>
  <r>
    <n v="697"/>
    <n v="44"/>
    <s v="Male"/>
    <x v="22"/>
    <x v="3"/>
    <n v="42"/>
    <x v="40"/>
    <x v="0"/>
    <x v="14"/>
    <s v="Fall"/>
    <x v="11"/>
    <s v="Yes"/>
    <s v="Standard"/>
    <s v="Yes"/>
    <s v="Yes"/>
    <n v="49"/>
    <n v="-7"/>
    <s v="Cash"/>
    <s v="Monthly"/>
  </r>
  <r>
    <n v="698"/>
    <n v="61"/>
    <s v="Male"/>
    <x v="18"/>
    <x v="3"/>
    <n v="63"/>
    <x v="25"/>
    <x v="3"/>
    <x v="18"/>
    <s v="Summer"/>
    <x v="12"/>
    <s v="Yes"/>
    <s v="Free Shipping"/>
    <s v="Yes"/>
    <s v="Yes"/>
    <n v="40"/>
    <n v="23"/>
    <s v="Debit Card"/>
    <s v="Quarterly"/>
  </r>
  <r>
    <n v="699"/>
    <n v="55"/>
    <s v="Male"/>
    <x v="23"/>
    <x v="1"/>
    <n v="41"/>
    <x v="44"/>
    <x v="2"/>
    <x v="22"/>
    <s v="Winter"/>
    <x v="22"/>
    <s v="Yes"/>
    <s v="Standard"/>
    <s v="Yes"/>
    <s v="Yes"/>
    <n v="40"/>
    <n v="1"/>
    <s v="Debit Card"/>
    <s v="Weekly"/>
  </r>
  <r>
    <n v="700"/>
    <n v="50"/>
    <s v="Male"/>
    <x v="8"/>
    <x v="3"/>
    <n v="46"/>
    <x v="39"/>
    <x v="2"/>
    <x v="4"/>
    <s v="Fall"/>
    <x v="5"/>
    <s v="Yes"/>
    <s v="2-Day Shipping"/>
    <s v="Yes"/>
    <s v="Yes"/>
    <n v="5"/>
    <n v="41"/>
    <s v="PayPal"/>
    <s v="Weekly"/>
  </r>
  <r>
    <n v="701"/>
    <n v="57"/>
    <s v="Male"/>
    <x v="13"/>
    <x v="0"/>
    <n v="79"/>
    <x v="48"/>
    <x v="0"/>
    <x v="8"/>
    <s v="Winter"/>
    <x v="7"/>
    <s v="Yes"/>
    <s v="Standard"/>
    <s v="Yes"/>
    <s v="Yes"/>
    <n v="5"/>
    <n v="74"/>
    <s v="PayPal"/>
    <s v="Monthly"/>
  </r>
  <r>
    <n v="702"/>
    <n v="51"/>
    <s v="Male"/>
    <x v="23"/>
    <x v="1"/>
    <n v="90"/>
    <x v="37"/>
    <x v="0"/>
    <x v="16"/>
    <s v="Fall"/>
    <x v="13"/>
    <s v="Yes"/>
    <s v="Next Day Air"/>
    <s v="Yes"/>
    <s v="Yes"/>
    <n v="5"/>
    <n v="85"/>
    <s v="Debit Card"/>
    <s v="Every 3 Months"/>
  </r>
  <r>
    <n v="703"/>
    <n v="18"/>
    <s v="Male"/>
    <x v="5"/>
    <x v="0"/>
    <n v="71"/>
    <x v="6"/>
    <x v="2"/>
    <x v="3"/>
    <s v="Winter"/>
    <x v="23"/>
    <s v="Yes"/>
    <s v="Store Pickup"/>
    <s v="Yes"/>
    <s v="Yes"/>
    <n v="1"/>
    <n v="70"/>
    <s v="Cash"/>
    <s v="Weekly"/>
  </r>
  <r>
    <n v="704"/>
    <n v="63"/>
    <s v="Male"/>
    <x v="10"/>
    <x v="0"/>
    <n v="87"/>
    <x v="39"/>
    <x v="0"/>
    <x v="6"/>
    <s v="Summer"/>
    <x v="21"/>
    <s v="Yes"/>
    <s v="Standard"/>
    <s v="Yes"/>
    <s v="Yes"/>
    <n v="21"/>
    <n v="66"/>
    <s v="Venmo"/>
    <s v="Weekly"/>
  </r>
  <r>
    <n v="705"/>
    <n v="34"/>
    <s v="Male"/>
    <x v="15"/>
    <x v="0"/>
    <n v="66"/>
    <x v="37"/>
    <x v="1"/>
    <x v="13"/>
    <s v="Spring"/>
    <x v="4"/>
    <s v="Yes"/>
    <s v="Express"/>
    <s v="Yes"/>
    <s v="Yes"/>
    <n v="18"/>
    <n v="48"/>
    <s v="PayPal"/>
    <s v="Annually"/>
  </r>
  <r>
    <n v="706"/>
    <n v="25"/>
    <s v="Male"/>
    <x v="13"/>
    <x v="0"/>
    <n v="90"/>
    <x v="10"/>
    <x v="3"/>
    <x v="21"/>
    <s v="Summer"/>
    <x v="9"/>
    <s v="Yes"/>
    <s v="Free Shipping"/>
    <s v="Yes"/>
    <s v="Yes"/>
    <n v="49"/>
    <n v="41"/>
    <s v="Cash"/>
    <s v="Quarterly"/>
  </r>
  <r>
    <n v="707"/>
    <n v="46"/>
    <s v="Male"/>
    <x v="2"/>
    <x v="0"/>
    <n v="47"/>
    <x v="44"/>
    <x v="0"/>
    <x v="2"/>
    <s v="Summer"/>
    <x v="6"/>
    <s v="Yes"/>
    <s v="Express"/>
    <s v="Yes"/>
    <s v="Yes"/>
    <n v="27"/>
    <n v="20"/>
    <s v="Debit Card"/>
    <s v="Weekly"/>
  </r>
  <r>
    <n v="708"/>
    <n v="59"/>
    <s v="Male"/>
    <x v="5"/>
    <x v="0"/>
    <n v="38"/>
    <x v="7"/>
    <x v="0"/>
    <x v="7"/>
    <s v="Spring"/>
    <x v="18"/>
    <s v="Yes"/>
    <s v="Next Day Air"/>
    <s v="Yes"/>
    <s v="Yes"/>
    <n v="21"/>
    <n v="17"/>
    <s v="Venmo"/>
    <s v="Annually"/>
  </r>
  <r>
    <n v="709"/>
    <n v="37"/>
    <s v="Male"/>
    <x v="21"/>
    <x v="3"/>
    <n v="50"/>
    <x v="0"/>
    <x v="0"/>
    <x v="19"/>
    <s v="Summer"/>
    <x v="23"/>
    <s v="Yes"/>
    <s v="Store Pickup"/>
    <s v="Yes"/>
    <s v="Yes"/>
    <n v="19"/>
    <n v="31"/>
    <s v="Cash"/>
    <s v="Fortnightly"/>
  </r>
  <r>
    <n v="710"/>
    <n v="49"/>
    <s v="Male"/>
    <x v="14"/>
    <x v="2"/>
    <n v="79"/>
    <x v="2"/>
    <x v="0"/>
    <x v="4"/>
    <s v="Summer"/>
    <x v="12"/>
    <s v="Yes"/>
    <s v="Standard"/>
    <s v="Yes"/>
    <s v="Yes"/>
    <n v="23"/>
    <n v="56"/>
    <s v="Debit Card"/>
    <s v="Monthly"/>
  </r>
  <r>
    <n v="711"/>
    <n v="22"/>
    <s v="Male"/>
    <x v="18"/>
    <x v="3"/>
    <n v="91"/>
    <x v="41"/>
    <x v="0"/>
    <x v="2"/>
    <s v="Spring"/>
    <x v="7"/>
    <s v="Yes"/>
    <s v="Standard"/>
    <s v="Yes"/>
    <s v="Yes"/>
    <n v="26"/>
    <n v="65"/>
    <s v="PayPal"/>
    <s v="Fortnightly"/>
  </r>
  <r>
    <n v="712"/>
    <n v="64"/>
    <s v="Male"/>
    <x v="23"/>
    <x v="1"/>
    <n v="60"/>
    <x v="13"/>
    <x v="2"/>
    <x v="1"/>
    <s v="Spring"/>
    <x v="1"/>
    <s v="Yes"/>
    <s v="2-Day Shipping"/>
    <s v="Yes"/>
    <s v="Yes"/>
    <n v="13"/>
    <n v="47"/>
    <s v="Bank Transfer"/>
    <s v="Bi-Weekly"/>
  </r>
  <r>
    <n v="713"/>
    <n v="42"/>
    <s v="Male"/>
    <x v="0"/>
    <x v="0"/>
    <n v="81"/>
    <x v="13"/>
    <x v="3"/>
    <x v="13"/>
    <s v="Summer"/>
    <x v="22"/>
    <s v="Yes"/>
    <s v="Next Day Air"/>
    <s v="Yes"/>
    <s v="Yes"/>
    <n v="36"/>
    <n v="45"/>
    <s v="Bank Transfer"/>
    <s v="Quarterly"/>
  </r>
  <r>
    <n v="714"/>
    <n v="37"/>
    <s v="Male"/>
    <x v="15"/>
    <x v="0"/>
    <n v="90"/>
    <x v="4"/>
    <x v="2"/>
    <x v="12"/>
    <s v="Summer"/>
    <x v="5"/>
    <s v="Yes"/>
    <s v="Express"/>
    <s v="Yes"/>
    <s v="Yes"/>
    <n v="39"/>
    <n v="51"/>
    <s v="Bank Transfer"/>
    <s v="Bi-Weekly"/>
  </r>
  <r>
    <n v="715"/>
    <n v="26"/>
    <s v="Male"/>
    <x v="14"/>
    <x v="2"/>
    <n v="70"/>
    <x v="45"/>
    <x v="2"/>
    <x v="23"/>
    <s v="Fall"/>
    <x v="14"/>
    <s v="Yes"/>
    <s v="Store Pickup"/>
    <s v="Yes"/>
    <s v="Yes"/>
    <n v="40"/>
    <n v="30"/>
    <s v="Debit Card"/>
    <s v="Fortnightly"/>
  </r>
  <r>
    <n v="716"/>
    <n v="33"/>
    <s v="Male"/>
    <x v="2"/>
    <x v="0"/>
    <n v="63"/>
    <x v="12"/>
    <x v="0"/>
    <x v="14"/>
    <s v="Spring"/>
    <x v="5"/>
    <s v="Yes"/>
    <s v="Express"/>
    <s v="Yes"/>
    <s v="Yes"/>
    <n v="37"/>
    <n v="26"/>
    <s v="Debit Card"/>
    <s v="Quarterly"/>
  </r>
  <r>
    <n v="717"/>
    <n v="30"/>
    <s v="Male"/>
    <x v="16"/>
    <x v="3"/>
    <n v="29"/>
    <x v="9"/>
    <x v="2"/>
    <x v="8"/>
    <s v="Spring"/>
    <x v="15"/>
    <s v="Yes"/>
    <s v="Express"/>
    <s v="Yes"/>
    <s v="Yes"/>
    <n v="9"/>
    <n v="20"/>
    <s v="Venmo"/>
    <s v="Bi-Weekly"/>
  </r>
  <r>
    <n v="718"/>
    <n v="21"/>
    <s v="Male"/>
    <x v="20"/>
    <x v="0"/>
    <n v="90"/>
    <x v="29"/>
    <x v="0"/>
    <x v="14"/>
    <s v="Spring"/>
    <x v="19"/>
    <s v="Yes"/>
    <s v="Express"/>
    <s v="Yes"/>
    <s v="Yes"/>
    <n v="7"/>
    <n v="83"/>
    <s v="Venmo"/>
    <s v="Every 3 Months"/>
  </r>
  <r>
    <n v="719"/>
    <n v="22"/>
    <s v="Male"/>
    <x v="5"/>
    <x v="0"/>
    <n v="22"/>
    <x v="20"/>
    <x v="2"/>
    <x v="15"/>
    <s v="Summer"/>
    <x v="12"/>
    <s v="Yes"/>
    <s v="Standard"/>
    <s v="Yes"/>
    <s v="Yes"/>
    <n v="25"/>
    <n v="-3"/>
    <s v="Bank Transfer"/>
    <s v="Annually"/>
  </r>
  <r>
    <n v="720"/>
    <n v="63"/>
    <s v="Male"/>
    <x v="6"/>
    <x v="0"/>
    <n v="22"/>
    <x v="16"/>
    <x v="0"/>
    <x v="2"/>
    <s v="Summer"/>
    <x v="13"/>
    <s v="Yes"/>
    <s v="Next Day Air"/>
    <s v="Yes"/>
    <s v="Yes"/>
    <n v="42"/>
    <n v="-20"/>
    <s v="Venmo"/>
    <s v="Bi-Weekly"/>
  </r>
  <r>
    <n v="721"/>
    <n v="33"/>
    <s v="Male"/>
    <x v="16"/>
    <x v="3"/>
    <n v="62"/>
    <x v="35"/>
    <x v="0"/>
    <x v="20"/>
    <s v="Fall"/>
    <x v="23"/>
    <s v="Yes"/>
    <s v="Free Shipping"/>
    <s v="Yes"/>
    <s v="Yes"/>
    <n v="19"/>
    <n v="43"/>
    <s v="Debit Card"/>
    <s v="Weekly"/>
  </r>
  <r>
    <n v="722"/>
    <n v="43"/>
    <s v="Male"/>
    <x v="0"/>
    <x v="0"/>
    <n v="57"/>
    <x v="18"/>
    <x v="0"/>
    <x v="5"/>
    <s v="Summer"/>
    <x v="14"/>
    <s v="Yes"/>
    <s v="Next Day Air"/>
    <s v="Yes"/>
    <s v="Yes"/>
    <n v="41"/>
    <n v="16"/>
    <s v="Debit Card"/>
    <s v="Every 3 Months"/>
  </r>
  <r>
    <n v="723"/>
    <n v="27"/>
    <s v="Male"/>
    <x v="1"/>
    <x v="0"/>
    <n v="32"/>
    <x v="5"/>
    <x v="1"/>
    <x v="24"/>
    <s v="Summer"/>
    <x v="24"/>
    <s v="Yes"/>
    <s v="Store Pickup"/>
    <s v="Yes"/>
    <s v="Yes"/>
    <n v="50"/>
    <n v="-18"/>
    <s v="Cash"/>
    <s v="Bi-Weekly"/>
  </r>
  <r>
    <n v="724"/>
    <n v="35"/>
    <s v="Male"/>
    <x v="16"/>
    <x v="3"/>
    <n v="53"/>
    <x v="9"/>
    <x v="0"/>
    <x v="17"/>
    <s v="Fall"/>
    <x v="1"/>
    <s v="Yes"/>
    <s v="Express"/>
    <s v="Yes"/>
    <s v="Yes"/>
    <n v="43"/>
    <n v="10"/>
    <s v="PayPal"/>
    <s v="Monthly"/>
  </r>
  <r>
    <n v="725"/>
    <n v="37"/>
    <s v="Male"/>
    <x v="17"/>
    <x v="0"/>
    <n v="79"/>
    <x v="13"/>
    <x v="3"/>
    <x v="14"/>
    <s v="Fall"/>
    <x v="10"/>
    <s v="Yes"/>
    <s v="Store Pickup"/>
    <s v="Yes"/>
    <s v="Yes"/>
    <n v="36"/>
    <n v="43"/>
    <s v="Venmo"/>
    <s v="Every 3 Months"/>
  </r>
  <r>
    <n v="726"/>
    <n v="61"/>
    <s v="Male"/>
    <x v="19"/>
    <x v="3"/>
    <n v="61"/>
    <x v="21"/>
    <x v="0"/>
    <x v="5"/>
    <s v="Winter"/>
    <x v="0"/>
    <s v="Yes"/>
    <s v="Standard"/>
    <s v="Yes"/>
    <s v="Yes"/>
    <n v="33"/>
    <n v="28"/>
    <s v="Debit Card"/>
    <s v="Fortnightly"/>
  </r>
  <r>
    <n v="727"/>
    <n v="32"/>
    <s v="Male"/>
    <x v="6"/>
    <x v="0"/>
    <n v="78"/>
    <x v="25"/>
    <x v="0"/>
    <x v="22"/>
    <s v="Summer"/>
    <x v="15"/>
    <s v="Yes"/>
    <s v="Next Day Air"/>
    <s v="Yes"/>
    <s v="Yes"/>
    <n v="20"/>
    <n v="58"/>
    <s v="Bank Transfer"/>
    <s v="Every 3 Months"/>
  </r>
  <r>
    <n v="728"/>
    <n v="62"/>
    <s v="Male"/>
    <x v="1"/>
    <x v="0"/>
    <n v="97"/>
    <x v="10"/>
    <x v="1"/>
    <x v="0"/>
    <s v="Winter"/>
    <x v="6"/>
    <s v="Yes"/>
    <s v="Next Day Air"/>
    <s v="Yes"/>
    <s v="Yes"/>
    <n v="37"/>
    <n v="60"/>
    <s v="Venmo"/>
    <s v="Every 3 Months"/>
  </r>
  <r>
    <n v="729"/>
    <n v="29"/>
    <s v="Male"/>
    <x v="2"/>
    <x v="0"/>
    <n v="78"/>
    <x v="43"/>
    <x v="2"/>
    <x v="6"/>
    <s v="Winter"/>
    <x v="18"/>
    <s v="Yes"/>
    <s v="Next Day Air"/>
    <s v="Yes"/>
    <s v="Yes"/>
    <n v="12"/>
    <n v="66"/>
    <s v="PayPal"/>
    <s v="Every 3 Months"/>
  </r>
  <r>
    <n v="730"/>
    <n v="41"/>
    <s v="Male"/>
    <x v="12"/>
    <x v="3"/>
    <n v="56"/>
    <x v="46"/>
    <x v="0"/>
    <x v="19"/>
    <s v="Summer"/>
    <x v="4"/>
    <s v="Yes"/>
    <s v="Express"/>
    <s v="Yes"/>
    <s v="Yes"/>
    <n v="46"/>
    <n v="10"/>
    <s v="PayPal"/>
    <s v="Every 3 Months"/>
  </r>
  <r>
    <n v="731"/>
    <n v="48"/>
    <s v="Male"/>
    <x v="23"/>
    <x v="1"/>
    <n v="25"/>
    <x v="2"/>
    <x v="2"/>
    <x v="21"/>
    <s v="Summer"/>
    <x v="20"/>
    <s v="Yes"/>
    <s v="Standard"/>
    <s v="Yes"/>
    <s v="Yes"/>
    <n v="28"/>
    <n v="-3"/>
    <s v="Venmo"/>
    <s v="Fortnightly"/>
  </r>
  <r>
    <n v="732"/>
    <n v="43"/>
    <s v="Male"/>
    <x v="7"/>
    <x v="2"/>
    <n v="28"/>
    <x v="10"/>
    <x v="2"/>
    <x v="16"/>
    <s v="Spring"/>
    <x v="1"/>
    <s v="Yes"/>
    <s v="Free Shipping"/>
    <s v="Yes"/>
    <s v="Yes"/>
    <n v="30"/>
    <n v="-2"/>
    <s v="PayPal"/>
    <s v="Fortnightly"/>
  </r>
  <r>
    <n v="733"/>
    <n v="34"/>
    <s v="Male"/>
    <x v="5"/>
    <x v="0"/>
    <n v="57"/>
    <x v="13"/>
    <x v="0"/>
    <x v="24"/>
    <s v="Spring"/>
    <x v="11"/>
    <s v="Yes"/>
    <s v="Express"/>
    <s v="Yes"/>
    <s v="Yes"/>
    <n v="28"/>
    <n v="29"/>
    <s v="Cash"/>
    <s v="Bi-Weekly"/>
  </r>
  <r>
    <n v="734"/>
    <n v="45"/>
    <s v="Male"/>
    <x v="10"/>
    <x v="0"/>
    <n v="36"/>
    <x v="3"/>
    <x v="0"/>
    <x v="17"/>
    <s v="Fall"/>
    <x v="2"/>
    <s v="Yes"/>
    <s v="2-Day Shipping"/>
    <s v="Yes"/>
    <s v="Yes"/>
    <n v="20"/>
    <n v="16"/>
    <s v="Debit Card"/>
    <s v="Bi-Weekly"/>
  </r>
  <r>
    <n v="735"/>
    <n v="65"/>
    <s v="Male"/>
    <x v="5"/>
    <x v="0"/>
    <n v="69"/>
    <x v="32"/>
    <x v="1"/>
    <x v="10"/>
    <s v="Winter"/>
    <x v="0"/>
    <s v="Yes"/>
    <s v="Express"/>
    <s v="Yes"/>
    <s v="Yes"/>
    <n v="39"/>
    <n v="30"/>
    <s v="Bank Transfer"/>
    <s v="Every 3 Months"/>
  </r>
  <r>
    <n v="736"/>
    <n v="61"/>
    <s v="Male"/>
    <x v="12"/>
    <x v="3"/>
    <n v="48"/>
    <x v="6"/>
    <x v="2"/>
    <x v="20"/>
    <s v="Fall"/>
    <x v="15"/>
    <s v="Yes"/>
    <s v="2-Day Shipping"/>
    <s v="Yes"/>
    <s v="Yes"/>
    <n v="48"/>
    <n v="0"/>
    <s v="Cash"/>
    <s v="Bi-Weekly"/>
  </r>
  <r>
    <n v="737"/>
    <n v="18"/>
    <s v="Male"/>
    <x v="10"/>
    <x v="0"/>
    <n v="58"/>
    <x v="24"/>
    <x v="0"/>
    <x v="1"/>
    <s v="Spring"/>
    <x v="3"/>
    <s v="Yes"/>
    <s v="2-Day Shipping"/>
    <s v="Yes"/>
    <s v="Yes"/>
    <n v="32"/>
    <n v="26"/>
    <s v="Credit Card"/>
    <s v="Every 3 Months"/>
  </r>
  <r>
    <n v="738"/>
    <n v="47"/>
    <s v="Male"/>
    <x v="12"/>
    <x v="3"/>
    <n v="24"/>
    <x v="43"/>
    <x v="2"/>
    <x v="11"/>
    <s v="Spring"/>
    <x v="15"/>
    <s v="Yes"/>
    <s v="Store Pickup"/>
    <s v="Yes"/>
    <s v="Yes"/>
    <n v="28"/>
    <n v="-4"/>
    <s v="PayPal"/>
    <s v="Annually"/>
  </r>
  <r>
    <n v="739"/>
    <n v="56"/>
    <s v="Male"/>
    <x v="12"/>
    <x v="3"/>
    <n v="31"/>
    <x v="46"/>
    <x v="0"/>
    <x v="20"/>
    <s v="Winter"/>
    <x v="1"/>
    <s v="Yes"/>
    <s v="2-Day Shipping"/>
    <s v="Yes"/>
    <s v="Yes"/>
    <n v="27"/>
    <n v="4"/>
    <s v="Venmo"/>
    <s v="Quarterly"/>
  </r>
  <r>
    <n v="740"/>
    <n v="64"/>
    <s v="Male"/>
    <x v="6"/>
    <x v="0"/>
    <n v="29"/>
    <x v="46"/>
    <x v="1"/>
    <x v="7"/>
    <s v="Summer"/>
    <x v="1"/>
    <s v="Yes"/>
    <s v="Free Shipping"/>
    <s v="Yes"/>
    <s v="Yes"/>
    <n v="26"/>
    <n v="3"/>
    <s v="Venmo"/>
    <s v="Bi-Weekly"/>
  </r>
  <r>
    <n v="741"/>
    <n v="26"/>
    <s v="Male"/>
    <x v="2"/>
    <x v="0"/>
    <n v="69"/>
    <x v="45"/>
    <x v="2"/>
    <x v="20"/>
    <s v="Summer"/>
    <x v="11"/>
    <s v="Yes"/>
    <s v="Next Day Air"/>
    <s v="Yes"/>
    <s v="Yes"/>
    <n v="22"/>
    <n v="47"/>
    <s v="Credit Card"/>
    <s v="Fortnightly"/>
  </r>
  <r>
    <n v="742"/>
    <n v="22"/>
    <s v="Male"/>
    <x v="17"/>
    <x v="0"/>
    <n v="79"/>
    <x v="8"/>
    <x v="3"/>
    <x v="22"/>
    <s v="Summer"/>
    <x v="10"/>
    <s v="Yes"/>
    <s v="Free Shipping"/>
    <s v="Yes"/>
    <s v="Yes"/>
    <n v="23"/>
    <n v="56"/>
    <s v="Bank Transfer"/>
    <s v="Every 3 Months"/>
  </r>
  <r>
    <n v="743"/>
    <n v="64"/>
    <s v="Male"/>
    <x v="13"/>
    <x v="0"/>
    <n v="39"/>
    <x v="22"/>
    <x v="2"/>
    <x v="4"/>
    <s v="Summer"/>
    <x v="0"/>
    <s v="Yes"/>
    <s v="Express"/>
    <s v="Yes"/>
    <s v="Yes"/>
    <n v="21"/>
    <n v="18"/>
    <s v="Debit Card"/>
    <s v="Quarterly"/>
  </r>
  <r>
    <n v="744"/>
    <n v="21"/>
    <s v="Male"/>
    <x v="12"/>
    <x v="3"/>
    <n v="84"/>
    <x v="17"/>
    <x v="0"/>
    <x v="0"/>
    <s v="Fall"/>
    <x v="8"/>
    <s v="Yes"/>
    <s v="Free Shipping"/>
    <s v="Yes"/>
    <s v="Yes"/>
    <n v="36"/>
    <n v="48"/>
    <s v="Cash"/>
    <s v="Weekly"/>
  </r>
  <r>
    <n v="745"/>
    <n v="67"/>
    <s v="Male"/>
    <x v="23"/>
    <x v="1"/>
    <n v="66"/>
    <x v="26"/>
    <x v="1"/>
    <x v="4"/>
    <s v="Spring"/>
    <x v="7"/>
    <s v="Yes"/>
    <s v="Next Day Air"/>
    <s v="Yes"/>
    <s v="Yes"/>
    <n v="42"/>
    <n v="24"/>
    <s v="Debit Card"/>
    <s v="Bi-Weekly"/>
  </r>
  <r>
    <n v="746"/>
    <n v="46"/>
    <s v="Male"/>
    <x v="17"/>
    <x v="0"/>
    <n v="92"/>
    <x v="49"/>
    <x v="0"/>
    <x v="20"/>
    <s v="Fall"/>
    <x v="10"/>
    <s v="Yes"/>
    <s v="Standard"/>
    <s v="Yes"/>
    <s v="Yes"/>
    <n v="4"/>
    <n v="88"/>
    <s v="Venmo"/>
    <s v="Monthly"/>
  </r>
  <r>
    <n v="747"/>
    <n v="40"/>
    <s v="Male"/>
    <x v="3"/>
    <x v="1"/>
    <n v="45"/>
    <x v="49"/>
    <x v="2"/>
    <x v="16"/>
    <s v="Winter"/>
    <x v="25"/>
    <s v="Yes"/>
    <s v="Free Shipping"/>
    <s v="Yes"/>
    <s v="Yes"/>
    <n v="47"/>
    <n v="-2"/>
    <s v="Credit Card"/>
    <s v="Annually"/>
  </r>
  <r>
    <n v="748"/>
    <n v="51"/>
    <s v="Male"/>
    <x v="6"/>
    <x v="0"/>
    <n v="74"/>
    <x v="19"/>
    <x v="0"/>
    <x v="9"/>
    <s v="Spring"/>
    <x v="14"/>
    <s v="Yes"/>
    <s v="Next Day Air"/>
    <s v="Yes"/>
    <s v="Yes"/>
    <n v="13"/>
    <n v="61"/>
    <s v="Bank Transfer"/>
    <s v="Weekly"/>
  </r>
  <r>
    <n v="749"/>
    <n v="35"/>
    <s v="Male"/>
    <x v="19"/>
    <x v="3"/>
    <n v="39"/>
    <x v="45"/>
    <x v="0"/>
    <x v="18"/>
    <s v="Fall"/>
    <x v="20"/>
    <s v="Yes"/>
    <s v="Free Shipping"/>
    <s v="Yes"/>
    <s v="Yes"/>
    <n v="8"/>
    <n v="31"/>
    <s v="Bank Transfer"/>
    <s v="Quarterly"/>
  </r>
  <r>
    <n v="750"/>
    <n v="56"/>
    <s v="Male"/>
    <x v="18"/>
    <x v="3"/>
    <n v="71"/>
    <x v="19"/>
    <x v="2"/>
    <x v="8"/>
    <s v="Winter"/>
    <x v="18"/>
    <s v="Yes"/>
    <s v="Standard"/>
    <s v="Yes"/>
    <s v="Yes"/>
    <n v="11"/>
    <n v="60"/>
    <s v="Debit Card"/>
    <s v="Quarterly"/>
  </r>
  <r>
    <n v="751"/>
    <n v="25"/>
    <s v="Male"/>
    <x v="17"/>
    <x v="0"/>
    <n v="95"/>
    <x v="33"/>
    <x v="0"/>
    <x v="10"/>
    <s v="Fall"/>
    <x v="23"/>
    <s v="Yes"/>
    <s v="Free Shipping"/>
    <s v="Yes"/>
    <s v="Yes"/>
    <n v="5"/>
    <n v="90"/>
    <s v="Venmo"/>
    <s v="Annually"/>
  </r>
  <r>
    <n v="752"/>
    <n v="65"/>
    <s v="Male"/>
    <x v="24"/>
    <x v="3"/>
    <n v="72"/>
    <x v="31"/>
    <x v="0"/>
    <x v="21"/>
    <s v="Fall"/>
    <x v="6"/>
    <s v="Yes"/>
    <s v="Free Shipping"/>
    <s v="Yes"/>
    <s v="Yes"/>
    <n v="1"/>
    <n v="71"/>
    <s v="Credit Card"/>
    <s v="Monthly"/>
  </r>
  <r>
    <n v="753"/>
    <n v="39"/>
    <s v="Male"/>
    <x v="18"/>
    <x v="3"/>
    <n v="85"/>
    <x v="31"/>
    <x v="0"/>
    <x v="22"/>
    <s v="Fall"/>
    <x v="19"/>
    <s v="Yes"/>
    <s v="2-Day Shipping"/>
    <s v="Yes"/>
    <s v="Yes"/>
    <n v="17"/>
    <n v="68"/>
    <s v="PayPal"/>
    <s v="Every 3 Months"/>
  </r>
  <r>
    <n v="754"/>
    <n v="47"/>
    <s v="Male"/>
    <x v="23"/>
    <x v="1"/>
    <n v="54"/>
    <x v="2"/>
    <x v="2"/>
    <x v="11"/>
    <s v="Fall"/>
    <x v="23"/>
    <s v="Yes"/>
    <s v="Store Pickup"/>
    <s v="Yes"/>
    <s v="Yes"/>
    <n v="27"/>
    <n v="27"/>
    <s v="Venmo"/>
    <s v="Quarterly"/>
  </r>
  <r>
    <n v="755"/>
    <n v="36"/>
    <s v="Male"/>
    <x v="24"/>
    <x v="3"/>
    <n v="41"/>
    <x v="17"/>
    <x v="0"/>
    <x v="6"/>
    <s v="Spring"/>
    <x v="3"/>
    <s v="Yes"/>
    <s v="Store Pickup"/>
    <s v="Yes"/>
    <s v="Yes"/>
    <n v="3"/>
    <n v="38"/>
    <s v="Debit Card"/>
    <s v="Quarterly"/>
  </r>
  <r>
    <n v="756"/>
    <n v="66"/>
    <s v="Male"/>
    <x v="7"/>
    <x v="2"/>
    <n v="24"/>
    <x v="20"/>
    <x v="2"/>
    <x v="10"/>
    <s v="Spring"/>
    <x v="13"/>
    <s v="Yes"/>
    <s v="Free Shipping"/>
    <s v="Yes"/>
    <s v="Yes"/>
    <n v="22"/>
    <n v="2"/>
    <s v="PayPal"/>
    <s v="Weekly"/>
  </r>
  <r>
    <n v="757"/>
    <n v="62"/>
    <s v="Male"/>
    <x v="22"/>
    <x v="3"/>
    <n v="99"/>
    <x v="6"/>
    <x v="1"/>
    <x v="20"/>
    <s v="Summer"/>
    <x v="6"/>
    <s v="Yes"/>
    <s v="Standard"/>
    <s v="Yes"/>
    <s v="Yes"/>
    <n v="24"/>
    <n v="75"/>
    <s v="Cash"/>
    <s v="Fortnightly"/>
  </r>
  <r>
    <n v="758"/>
    <n v="41"/>
    <s v="Male"/>
    <x v="15"/>
    <x v="0"/>
    <n v="32"/>
    <x v="46"/>
    <x v="2"/>
    <x v="16"/>
    <s v="Fall"/>
    <x v="22"/>
    <s v="Yes"/>
    <s v="Store Pickup"/>
    <s v="Yes"/>
    <s v="Yes"/>
    <n v="18"/>
    <n v="14"/>
    <s v="Debit Card"/>
    <s v="Quarterly"/>
  </r>
  <r>
    <n v="759"/>
    <n v="66"/>
    <s v="Male"/>
    <x v="9"/>
    <x v="1"/>
    <n v="71"/>
    <x v="2"/>
    <x v="0"/>
    <x v="15"/>
    <s v="Summer"/>
    <x v="12"/>
    <s v="Yes"/>
    <s v="2-Day Shipping"/>
    <s v="Yes"/>
    <s v="Yes"/>
    <n v="39"/>
    <n v="32"/>
    <s v="Bank Transfer"/>
    <s v="Every 3 Months"/>
  </r>
  <r>
    <n v="760"/>
    <n v="51"/>
    <s v="Male"/>
    <x v="10"/>
    <x v="0"/>
    <n v="49"/>
    <x v="3"/>
    <x v="3"/>
    <x v="14"/>
    <s v="Winter"/>
    <x v="5"/>
    <s v="Yes"/>
    <s v="Next Day Air"/>
    <s v="Yes"/>
    <s v="Yes"/>
    <n v="25"/>
    <n v="24"/>
    <s v="Credit Card"/>
    <s v="Fortnightly"/>
  </r>
  <r>
    <n v="761"/>
    <n v="33"/>
    <s v="Male"/>
    <x v="24"/>
    <x v="3"/>
    <n v="50"/>
    <x v="46"/>
    <x v="3"/>
    <x v="10"/>
    <s v="Fall"/>
    <x v="23"/>
    <s v="Yes"/>
    <s v="Free Shipping"/>
    <s v="Yes"/>
    <s v="Yes"/>
    <n v="6"/>
    <n v="44"/>
    <s v="Cash"/>
    <s v="Annually"/>
  </r>
  <r>
    <n v="762"/>
    <n v="57"/>
    <s v="Male"/>
    <x v="16"/>
    <x v="3"/>
    <n v="91"/>
    <x v="22"/>
    <x v="0"/>
    <x v="22"/>
    <s v="Fall"/>
    <x v="19"/>
    <s v="Yes"/>
    <s v="Express"/>
    <s v="Yes"/>
    <s v="Yes"/>
    <n v="26"/>
    <n v="65"/>
    <s v="Bank Transfer"/>
    <s v="Weekly"/>
  </r>
  <r>
    <n v="763"/>
    <n v="45"/>
    <s v="Male"/>
    <x v="22"/>
    <x v="3"/>
    <n v="46"/>
    <x v="35"/>
    <x v="2"/>
    <x v="6"/>
    <s v="Fall"/>
    <x v="20"/>
    <s v="Yes"/>
    <s v="Standard"/>
    <s v="Yes"/>
    <s v="Yes"/>
    <n v="43"/>
    <n v="3"/>
    <s v="Debit Card"/>
    <s v="Fortnightly"/>
  </r>
  <r>
    <n v="764"/>
    <n v="61"/>
    <s v="Male"/>
    <x v="1"/>
    <x v="0"/>
    <n v="50"/>
    <x v="17"/>
    <x v="2"/>
    <x v="18"/>
    <s v="Spring"/>
    <x v="3"/>
    <s v="Yes"/>
    <s v="2-Day Shipping"/>
    <s v="Yes"/>
    <s v="Yes"/>
    <n v="6"/>
    <n v="44"/>
    <s v="Credit Card"/>
    <s v="Monthly"/>
  </r>
  <r>
    <n v="765"/>
    <n v="55"/>
    <s v="Male"/>
    <x v="11"/>
    <x v="0"/>
    <n v="39"/>
    <x v="41"/>
    <x v="3"/>
    <x v="5"/>
    <s v="Fall"/>
    <x v="19"/>
    <s v="Yes"/>
    <s v="Free Shipping"/>
    <s v="Yes"/>
    <s v="Yes"/>
    <n v="6"/>
    <n v="33"/>
    <s v="Debit Card"/>
    <s v="Quarterly"/>
  </r>
  <r>
    <n v="766"/>
    <n v="54"/>
    <s v="Male"/>
    <x v="4"/>
    <x v="1"/>
    <n v="99"/>
    <x v="29"/>
    <x v="2"/>
    <x v="6"/>
    <s v="Summer"/>
    <x v="21"/>
    <s v="Yes"/>
    <s v="Store Pickup"/>
    <s v="Yes"/>
    <s v="Yes"/>
    <n v="13"/>
    <n v="86"/>
    <s v="Cash"/>
    <s v="Quarterly"/>
  </r>
  <r>
    <n v="767"/>
    <n v="57"/>
    <s v="Male"/>
    <x v="24"/>
    <x v="3"/>
    <n v="48"/>
    <x v="22"/>
    <x v="2"/>
    <x v="17"/>
    <s v="Winter"/>
    <x v="15"/>
    <s v="Yes"/>
    <s v="Next Day Air"/>
    <s v="Yes"/>
    <s v="Yes"/>
    <n v="13"/>
    <n v="35"/>
    <s v="PayPal"/>
    <s v="Monthly"/>
  </r>
  <r>
    <n v="768"/>
    <n v="27"/>
    <s v="Male"/>
    <x v="7"/>
    <x v="2"/>
    <n v="77"/>
    <x v="38"/>
    <x v="2"/>
    <x v="18"/>
    <s v="Fall"/>
    <x v="25"/>
    <s v="Yes"/>
    <s v="Next Day Air"/>
    <s v="Yes"/>
    <s v="Yes"/>
    <n v="11"/>
    <n v="66"/>
    <s v="Cash"/>
    <s v="Annually"/>
  </r>
  <r>
    <n v="769"/>
    <n v="64"/>
    <s v="Male"/>
    <x v="21"/>
    <x v="3"/>
    <n v="95"/>
    <x v="26"/>
    <x v="3"/>
    <x v="16"/>
    <s v="Spring"/>
    <x v="5"/>
    <s v="Yes"/>
    <s v="Express"/>
    <s v="Yes"/>
    <s v="Yes"/>
    <n v="45"/>
    <n v="50"/>
    <s v="Venmo"/>
    <s v="Weekly"/>
  </r>
  <r>
    <n v="770"/>
    <n v="52"/>
    <s v="Male"/>
    <x v="20"/>
    <x v="0"/>
    <n v="100"/>
    <x v="12"/>
    <x v="2"/>
    <x v="5"/>
    <s v="Spring"/>
    <x v="24"/>
    <s v="Yes"/>
    <s v="Store Pickup"/>
    <s v="Yes"/>
    <s v="Yes"/>
    <n v="8"/>
    <n v="92"/>
    <s v="PayPal"/>
    <s v="Monthly"/>
  </r>
  <r>
    <n v="771"/>
    <n v="19"/>
    <s v="Male"/>
    <x v="4"/>
    <x v="1"/>
    <n v="54"/>
    <x v="34"/>
    <x v="2"/>
    <x v="0"/>
    <s v="Spring"/>
    <x v="13"/>
    <s v="Yes"/>
    <s v="Express"/>
    <s v="Yes"/>
    <s v="Yes"/>
    <n v="8"/>
    <n v="46"/>
    <s v="Credit Card"/>
    <s v="Annually"/>
  </r>
  <r>
    <n v="772"/>
    <n v="22"/>
    <s v="Male"/>
    <x v="1"/>
    <x v="0"/>
    <n v="68"/>
    <x v="11"/>
    <x v="0"/>
    <x v="17"/>
    <s v="Fall"/>
    <x v="5"/>
    <s v="Yes"/>
    <s v="Next Day Air"/>
    <s v="Yes"/>
    <s v="Yes"/>
    <n v="34"/>
    <n v="34"/>
    <s v="Bank Transfer"/>
    <s v="Fortnightly"/>
  </r>
  <r>
    <n v="773"/>
    <n v="18"/>
    <s v="Male"/>
    <x v="2"/>
    <x v="0"/>
    <n v="22"/>
    <x v="26"/>
    <x v="0"/>
    <x v="11"/>
    <s v="Fall"/>
    <x v="15"/>
    <s v="Yes"/>
    <s v="Free Shipping"/>
    <s v="Yes"/>
    <s v="Yes"/>
    <n v="40"/>
    <n v="-18"/>
    <s v="Debit Card"/>
    <s v="Bi-Weekly"/>
  </r>
  <r>
    <n v="774"/>
    <n v="29"/>
    <s v="Male"/>
    <x v="19"/>
    <x v="3"/>
    <n v="84"/>
    <x v="18"/>
    <x v="0"/>
    <x v="21"/>
    <s v="Winter"/>
    <x v="5"/>
    <s v="Yes"/>
    <s v="Express"/>
    <s v="Yes"/>
    <s v="Yes"/>
    <n v="14"/>
    <n v="70"/>
    <s v="Debit Card"/>
    <s v="Bi-Weekly"/>
  </r>
  <r>
    <n v="775"/>
    <n v="42"/>
    <s v="Male"/>
    <x v="19"/>
    <x v="3"/>
    <n v="46"/>
    <x v="22"/>
    <x v="2"/>
    <x v="22"/>
    <s v="Summer"/>
    <x v="1"/>
    <s v="Yes"/>
    <s v="Standard"/>
    <s v="Yes"/>
    <s v="Yes"/>
    <n v="11"/>
    <n v="35"/>
    <s v="Credit Card"/>
    <s v="Quarterly"/>
  </r>
  <r>
    <n v="776"/>
    <n v="49"/>
    <s v="Male"/>
    <x v="8"/>
    <x v="3"/>
    <n v="53"/>
    <x v="0"/>
    <x v="1"/>
    <x v="9"/>
    <s v="Winter"/>
    <x v="21"/>
    <s v="Yes"/>
    <s v="Store Pickup"/>
    <s v="Yes"/>
    <s v="Yes"/>
    <n v="8"/>
    <n v="45"/>
    <s v="PayPal"/>
    <s v="Monthly"/>
  </r>
  <r>
    <n v="777"/>
    <n v="49"/>
    <s v="Male"/>
    <x v="5"/>
    <x v="0"/>
    <n v="60"/>
    <x v="15"/>
    <x v="2"/>
    <x v="1"/>
    <s v="Spring"/>
    <x v="16"/>
    <s v="Yes"/>
    <s v="Standard"/>
    <s v="Yes"/>
    <s v="Yes"/>
    <n v="8"/>
    <n v="52"/>
    <s v="Venmo"/>
    <s v="Every 3 Months"/>
  </r>
  <r>
    <n v="778"/>
    <n v="55"/>
    <s v="Male"/>
    <x v="20"/>
    <x v="0"/>
    <n v="32"/>
    <x v="5"/>
    <x v="3"/>
    <x v="5"/>
    <s v="Spring"/>
    <x v="25"/>
    <s v="Yes"/>
    <s v="Express"/>
    <s v="Yes"/>
    <s v="Yes"/>
    <n v="37"/>
    <n v="-5"/>
    <s v="Venmo"/>
    <s v="Weekly"/>
  </r>
  <r>
    <n v="779"/>
    <n v="29"/>
    <s v="Male"/>
    <x v="20"/>
    <x v="0"/>
    <n v="50"/>
    <x v="2"/>
    <x v="2"/>
    <x v="22"/>
    <s v="Summer"/>
    <x v="3"/>
    <s v="Yes"/>
    <s v="Store Pickup"/>
    <s v="Yes"/>
    <s v="Yes"/>
    <n v="23"/>
    <n v="27"/>
    <s v="Debit Card"/>
    <s v="Annually"/>
  </r>
  <r>
    <n v="780"/>
    <n v="60"/>
    <s v="Male"/>
    <x v="10"/>
    <x v="0"/>
    <n v="94"/>
    <x v="40"/>
    <x v="2"/>
    <x v="24"/>
    <s v="Spring"/>
    <x v="12"/>
    <s v="Yes"/>
    <s v="Express"/>
    <s v="Yes"/>
    <s v="Yes"/>
    <n v="38"/>
    <n v="56"/>
    <s v="Cash"/>
    <s v="Annually"/>
  </r>
  <r>
    <n v="781"/>
    <n v="34"/>
    <s v="Male"/>
    <x v="9"/>
    <x v="1"/>
    <n v="26"/>
    <x v="14"/>
    <x v="2"/>
    <x v="2"/>
    <s v="Spring"/>
    <x v="15"/>
    <s v="Yes"/>
    <s v="Free Shipping"/>
    <s v="Yes"/>
    <s v="Yes"/>
    <n v="38"/>
    <n v="-12"/>
    <s v="Cash"/>
    <s v="Quarterly"/>
  </r>
  <r>
    <n v="782"/>
    <n v="30"/>
    <s v="Male"/>
    <x v="18"/>
    <x v="3"/>
    <n v="44"/>
    <x v="34"/>
    <x v="0"/>
    <x v="21"/>
    <s v="Winter"/>
    <x v="21"/>
    <s v="Yes"/>
    <s v="Store Pickup"/>
    <s v="Yes"/>
    <s v="Yes"/>
    <n v="12"/>
    <n v="32"/>
    <s v="Credit Card"/>
    <s v="Fortnightly"/>
  </r>
  <r>
    <n v="783"/>
    <n v="28"/>
    <s v="Male"/>
    <x v="15"/>
    <x v="0"/>
    <n v="57"/>
    <x v="11"/>
    <x v="2"/>
    <x v="14"/>
    <s v="Summer"/>
    <x v="9"/>
    <s v="Yes"/>
    <s v="Standard"/>
    <s v="Yes"/>
    <s v="Yes"/>
    <n v="15"/>
    <n v="42"/>
    <s v="Cash"/>
    <s v="Weekly"/>
  </r>
  <r>
    <n v="784"/>
    <n v="63"/>
    <s v="Male"/>
    <x v="17"/>
    <x v="0"/>
    <n v="65"/>
    <x v="7"/>
    <x v="0"/>
    <x v="7"/>
    <s v="Winter"/>
    <x v="9"/>
    <s v="Yes"/>
    <s v="Next Day Air"/>
    <s v="Yes"/>
    <s v="Yes"/>
    <n v="38"/>
    <n v="27"/>
    <s v="PayPal"/>
    <s v="Fortnightly"/>
  </r>
  <r>
    <n v="785"/>
    <n v="31"/>
    <s v="Male"/>
    <x v="2"/>
    <x v="0"/>
    <n v="72"/>
    <x v="15"/>
    <x v="2"/>
    <x v="15"/>
    <s v="Winter"/>
    <x v="4"/>
    <s v="Yes"/>
    <s v="Store Pickup"/>
    <s v="Yes"/>
    <s v="Yes"/>
    <n v="41"/>
    <n v="31"/>
    <s v="Bank Transfer"/>
    <s v="Every 3 Months"/>
  </r>
  <r>
    <n v="786"/>
    <n v="46"/>
    <s v="Male"/>
    <x v="6"/>
    <x v="0"/>
    <n v="62"/>
    <x v="7"/>
    <x v="1"/>
    <x v="7"/>
    <s v="Spring"/>
    <x v="17"/>
    <s v="Yes"/>
    <s v="Next Day Air"/>
    <s v="Yes"/>
    <s v="Yes"/>
    <n v="37"/>
    <n v="25"/>
    <s v="PayPal"/>
    <s v="Fortnightly"/>
  </r>
  <r>
    <n v="787"/>
    <n v="70"/>
    <s v="Male"/>
    <x v="19"/>
    <x v="3"/>
    <n v="21"/>
    <x v="27"/>
    <x v="1"/>
    <x v="11"/>
    <s v="Winter"/>
    <x v="6"/>
    <s v="Yes"/>
    <s v="Express"/>
    <s v="Yes"/>
    <s v="Yes"/>
    <n v="16"/>
    <n v="5"/>
    <s v="Bank Transfer"/>
    <s v="Every 3 Months"/>
  </r>
  <r>
    <n v="788"/>
    <n v="53"/>
    <s v="Male"/>
    <x v="8"/>
    <x v="3"/>
    <n v="85"/>
    <x v="49"/>
    <x v="1"/>
    <x v="14"/>
    <s v="Spring"/>
    <x v="18"/>
    <s v="Yes"/>
    <s v="Free Shipping"/>
    <s v="Yes"/>
    <s v="Yes"/>
    <n v="25"/>
    <n v="60"/>
    <s v="Venmo"/>
    <s v="Weekly"/>
  </r>
  <r>
    <n v="789"/>
    <n v="50"/>
    <s v="Male"/>
    <x v="13"/>
    <x v="0"/>
    <n v="51"/>
    <x v="3"/>
    <x v="3"/>
    <x v="22"/>
    <s v="Summer"/>
    <x v="22"/>
    <s v="Yes"/>
    <s v="Store Pickup"/>
    <s v="Yes"/>
    <s v="Yes"/>
    <n v="18"/>
    <n v="33"/>
    <s v="Bank Transfer"/>
    <s v="Quarterly"/>
  </r>
  <r>
    <n v="790"/>
    <n v="33"/>
    <s v="Male"/>
    <x v="8"/>
    <x v="3"/>
    <n v="84"/>
    <x v="37"/>
    <x v="1"/>
    <x v="7"/>
    <s v="Fall"/>
    <x v="2"/>
    <s v="Yes"/>
    <s v="Standard"/>
    <s v="Yes"/>
    <s v="Yes"/>
    <n v="4"/>
    <n v="80"/>
    <s v="Credit Card"/>
    <s v="Bi-Weekly"/>
  </r>
  <r>
    <n v="791"/>
    <n v="22"/>
    <s v="Male"/>
    <x v="1"/>
    <x v="0"/>
    <n v="37"/>
    <x v="7"/>
    <x v="2"/>
    <x v="21"/>
    <s v="Summer"/>
    <x v="8"/>
    <s v="Yes"/>
    <s v="Store Pickup"/>
    <s v="Yes"/>
    <s v="Yes"/>
    <n v="12"/>
    <n v="25"/>
    <s v="Bank Transfer"/>
    <s v="Quarterly"/>
  </r>
  <r>
    <n v="792"/>
    <n v="50"/>
    <s v="Male"/>
    <x v="18"/>
    <x v="3"/>
    <n v="44"/>
    <x v="17"/>
    <x v="1"/>
    <x v="23"/>
    <s v="Summer"/>
    <x v="0"/>
    <s v="Yes"/>
    <s v="2-Day Shipping"/>
    <s v="Yes"/>
    <s v="Yes"/>
    <n v="35"/>
    <n v="9"/>
    <s v="PayPal"/>
    <s v="Fortnightly"/>
  </r>
  <r>
    <n v="793"/>
    <n v="34"/>
    <s v="Male"/>
    <x v="4"/>
    <x v="1"/>
    <n v="45"/>
    <x v="32"/>
    <x v="2"/>
    <x v="10"/>
    <s v="Spring"/>
    <x v="19"/>
    <s v="Yes"/>
    <s v="Next Day Air"/>
    <s v="Yes"/>
    <s v="Yes"/>
    <n v="45"/>
    <n v="0"/>
    <s v="Venmo"/>
    <s v="Weekly"/>
  </r>
  <r>
    <n v="794"/>
    <n v="24"/>
    <s v="Male"/>
    <x v="13"/>
    <x v="0"/>
    <n v="35"/>
    <x v="15"/>
    <x v="0"/>
    <x v="1"/>
    <s v="Summer"/>
    <x v="22"/>
    <s v="Yes"/>
    <s v="Free Shipping"/>
    <s v="Yes"/>
    <s v="Yes"/>
    <n v="16"/>
    <n v="19"/>
    <s v="Credit Card"/>
    <s v="Monthly"/>
  </r>
  <r>
    <n v="795"/>
    <n v="69"/>
    <s v="Male"/>
    <x v="21"/>
    <x v="3"/>
    <n v="50"/>
    <x v="0"/>
    <x v="3"/>
    <x v="22"/>
    <s v="Winter"/>
    <x v="19"/>
    <s v="Yes"/>
    <s v="Store Pickup"/>
    <s v="Yes"/>
    <s v="Yes"/>
    <n v="10"/>
    <n v="40"/>
    <s v="Debit Card"/>
    <s v="Fortnightly"/>
  </r>
  <r>
    <n v="796"/>
    <n v="39"/>
    <s v="Male"/>
    <x v="3"/>
    <x v="1"/>
    <n v="26"/>
    <x v="14"/>
    <x v="2"/>
    <x v="19"/>
    <s v="Summer"/>
    <x v="12"/>
    <s v="Yes"/>
    <s v="Store Pickup"/>
    <s v="Yes"/>
    <s v="Yes"/>
    <n v="34"/>
    <n v="-8"/>
    <s v="Venmo"/>
    <s v="Annually"/>
  </r>
  <r>
    <n v="797"/>
    <n v="42"/>
    <s v="Male"/>
    <x v="20"/>
    <x v="0"/>
    <n v="78"/>
    <x v="28"/>
    <x v="3"/>
    <x v="13"/>
    <s v="Fall"/>
    <x v="17"/>
    <s v="Yes"/>
    <s v="2-Day Shipping"/>
    <s v="Yes"/>
    <s v="Yes"/>
    <n v="43"/>
    <n v="35"/>
    <s v="Credit Card"/>
    <s v="Annually"/>
  </r>
  <r>
    <n v="798"/>
    <n v="42"/>
    <s v="Male"/>
    <x v="7"/>
    <x v="2"/>
    <n v="82"/>
    <x v="33"/>
    <x v="2"/>
    <x v="10"/>
    <s v="Fall"/>
    <x v="17"/>
    <s v="Yes"/>
    <s v="2-Day Shipping"/>
    <s v="Yes"/>
    <s v="Yes"/>
    <n v="38"/>
    <n v="44"/>
    <s v="Debit Card"/>
    <s v="Weekly"/>
  </r>
  <r>
    <n v="799"/>
    <n v="29"/>
    <s v="Male"/>
    <x v="20"/>
    <x v="0"/>
    <n v="39"/>
    <x v="29"/>
    <x v="2"/>
    <x v="10"/>
    <s v="Spring"/>
    <x v="22"/>
    <s v="Yes"/>
    <s v="2-Day Shipping"/>
    <s v="Yes"/>
    <s v="Yes"/>
    <n v="48"/>
    <n v="-9"/>
    <s v="PayPal"/>
    <s v="Every 3 Months"/>
  </r>
  <r>
    <n v="800"/>
    <n v="55"/>
    <s v="Male"/>
    <x v="22"/>
    <x v="3"/>
    <n v="55"/>
    <x v="22"/>
    <x v="0"/>
    <x v="18"/>
    <s v="Summer"/>
    <x v="13"/>
    <s v="Yes"/>
    <s v="Free Shipping"/>
    <s v="Yes"/>
    <s v="Yes"/>
    <n v="31"/>
    <n v="24"/>
    <s v="PayPal"/>
    <s v="Annually"/>
  </r>
  <r>
    <n v="801"/>
    <n v="32"/>
    <s v="Male"/>
    <x v="20"/>
    <x v="0"/>
    <n v="20"/>
    <x v="40"/>
    <x v="1"/>
    <x v="9"/>
    <s v="Summer"/>
    <x v="5"/>
    <s v="Yes"/>
    <s v="Free Shipping"/>
    <s v="Yes"/>
    <s v="Yes"/>
    <n v="20"/>
    <n v="0"/>
    <s v="Cash"/>
    <s v="Every 3 Months"/>
  </r>
  <r>
    <n v="802"/>
    <n v="25"/>
    <s v="Male"/>
    <x v="22"/>
    <x v="3"/>
    <n v="29"/>
    <x v="35"/>
    <x v="0"/>
    <x v="24"/>
    <s v="Fall"/>
    <x v="8"/>
    <s v="Yes"/>
    <s v="Express"/>
    <s v="Yes"/>
    <s v="Yes"/>
    <n v="12"/>
    <n v="17"/>
    <s v="Credit Card"/>
    <s v="Fortnightly"/>
  </r>
  <r>
    <n v="803"/>
    <n v="38"/>
    <s v="Male"/>
    <x v="13"/>
    <x v="0"/>
    <n v="41"/>
    <x v="12"/>
    <x v="2"/>
    <x v="11"/>
    <s v="Winter"/>
    <x v="1"/>
    <s v="Yes"/>
    <s v="Next Day Air"/>
    <s v="Yes"/>
    <s v="Yes"/>
    <n v="2"/>
    <n v="39"/>
    <s v="Bank Transfer"/>
    <s v="Weekly"/>
  </r>
  <r>
    <n v="804"/>
    <n v="32"/>
    <s v="Male"/>
    <x v="6"/>
    <x v="0"/>
    <n v="38"/>
    <x v="39"/>
    <x v="0"/>
    <x v="5"/>
    <s v="Winter"/>
    <x v="11"/>
    <s v="Yes"/>
    <s v="Express"/>
    <s v="Yes"/>
    <s v="Yes"/>
    <n v="30"/>
    <n v="8"/>
    <s v="Venmo"/>
    <s v="Every 3 Months"/>
  </r>
  <r>
    <n v="805"/>
    <n v="43"/>
    <s v="Male"/>
    <x v="23"/>
    <x v="1"/>
    <n v="47"/>
    <x v="16"/>
    <x v="2"/>
    <x v="1"/>
    <s v="Summer"/>
    <x v="5"/>
    <s v="Yes"/>
    <s v="Store Pickup"/>
    <s v="Yes"/>
    <s v="Yes"/>
    <n v="28"/>
    <n v="19"/>
    <s v="Venmo"/>
    <s v="Quarterly"/>
  </r>
  <r>
    <n v="806"/>
    <n v="41"/>
    <s v="Male"/>
    <x v="10"/>
    <x v="0"/>
    <n v="30"/>
    <x v="39"/>
    <x v="0"/>
    <x v="3"/>
    <s v="Summer"/>
    <x v="18"/>
    <s v="Yes"/>
    <s v="Next Day Air"/>
    <s v="Yes"/>
    <s v="Yes"/>
    <n v="40"/>
    <n v="-10"/>
    <s v="Debit Card"/>
    <s v="Monthly"/>
  </r>
  <r>
    <n v="807"/>
    <n v="56"/>
    <s v="Male"/>
    <x v="2"/>
    <x v="0"/>
    <n v="56"/>
    <x v="20"/>
    <x v="0"/>
    <x v="4"/>
    <s v="Summer"/>
    <x v="2"/>
    <s v="Yes"/>
    <s v="Standard"/>
    <s v="Yes"/>
    <s v="Yes"/>
    <n v="46"/>
    <n v="10"/>
    <s v="PayPal"/>
    <s v="Quarterly"/>
  </r>
  <r>
    <n v="808"/>
    <n v="27"/>
    <s v="Male"/>
    <x v="17"/>
    <x v="0"/>
    <n v="89"/>
    <x v="14"/>
    <x v="1"/>
    <x v="18"/>
    <s v="Winter"/>
    <x v="13"/>
    <s v="Yes"/>
    <s v="Express"/>
    <s v="Yes"/>
    <s v="Yes"/>
    <n v="15"/>
    <n v="74"/>
    <s v="Credit Card"/>
    <s v="Weekly"/>
  </r>
  <r>
    <n v="809"/>
    <n v="46"/>
    <s v="Male"/>
    <x v="9"/>
    <x v="1"/>
    <n v="96"/>
    <x v="48"/>
    <x v="0"/>
    <x v="12"/>
    <s v="Fall"/>
    <x v="12"/>
    <s v="Yes"/>
    <s v="Next Day Air"/>
    <s v="Yes"/>
    <s v="Yes"/>
    <n v="38"/>
    <n v="58"/>
    <s v="Cash"/>
    <s v="Every 3 Months"/>
  </r>
  <r>
    <n v="810"/>
    <n v="48"/>
    <s v="Male"/>
    <x v="23"/>
    <x v="1"/>
    <n v="81"/>
    <x v="36"/>
    <x v="2"/>
    <x v="10"/>
    <s v="Fall"/>
    <x v="8"/>
    <s v="Yes"/>
    <s v="Next Day Air"/>
    <s v="Yes"/>
    <s v="Yes"/>
    <n v="30"/>
    <n v="51"/>
    <s v="PayPal"/>
    <s v="Bi-Weekly"/>
  </r>
  <r>
    <n v="811"/>
    <n v="52"/>
    <s v="Male"/>
    <x v="18"/>
    <x v="3"/>
    <n v="83"/>
    <x v="45"/>
    <x v="1"/>
    <x v="12"/>
    <s v="Fall"/>
    <x v="8"/>
    <s v="Yes"/>
    <s v="Store Pickup"/>
    <s v="Yes"/>
    <s v="Yes"/>
    <n v="32"/>
    <n v="51"/>
    <s v="Debit Card"/>
    <s v="Bi-Weekly"/>
  </r>
  <r>
    <n v="812"/>
    <n v="18"/>
    <s v="Male"/>
    <x v="4"/>
    <x v="1"/>
    <n v="35"/>
    <x v="26"/>
    <x v="2"/>
    <x v="14"/>
    <s v="Winter"/>
    <x v="2"/>
    <s v="Yes"/>
    <s v="Free Shipping"/>
    <s v="Yes"/>
    <s v="Yes"/>
    <n v="36"/>
    <n v="-1"/>
    <s v="Venmo"/>
    <s v="Quarterly"/>
  </r>
  <r>
    <n v="813"/>
    <n v="64"/>
    <s v="Male"/>
    <x v="23"/>
    <x v="1"/>
    <n v="56"/>
    <x v="29"/>
    <x v="2"/>
    <x v="8"/>
    <s v="Summer"/>
    <x v="4"/>
    <s v="Yes"/>
    <s v="Standard"/>
    <s v="Yes"/>
    <s v="Yes"/>
    <n v="32"/>
    <n v="24"/>
    <s v="Credit Card"/>
    <s v="Weekly"/>
  </r>
  <r>
    <n v="814"/>
    <n v="54"/>
    <s v="Male"/>
    <x v="8"/>
    <x v="3"/>
    <n v="45"/>
    <x v="6"/>
    <x v="1"/>
    <x v="8"/>
    <s v="Summer"/>
    <x v="3"/>
    <s v="Yes"/>
    <s v="Store Pickup"/>
    <s v="Yes"/>
    <s v="Yes"/>
    <n v="14"/>
    <n v="31"/>
    <s v="Debit Card"/>
    <s v="Annually"/>
  </r>
  <r>
    <n v="815"/>
    <n v="31"/>
    <s v="Male"/>
    <x v="5"/>
    <x v="0"/>
    <n v="62"/>
    <x v="46"/>
    <x v="2"/>
    <x v="6"/>
    <s v="Winter"/>
    <x v="22"/>
    <s v="Yes"/>
    <s v="Express"/>
    <s v="Yes"/>
    <s v="Yes"/>
    <n v="8"/>
    <n v="54"/>
    <s v="PayPal"/>
    <s v="Monthly"/>
  </r>
  <r>
    <n v="816"/>
    <n v="30"/>
    <s v="Male"/>
    <x v="19"/>
    <x v="3"/>
    <n v="84"/>
    <x v="8"/>
    <x v="0"/>
    <x v="11"/>
    <s v="Spring"/>
    <x v="21"/>
    <s v="Yes"/>
    <s v="Next Day Air"/>
    <s v="Yes"/>
    <s v="Yes"/>
    <n v="27"/>
    <n v="57"/>
    <s v="Venmo"/>
    <s v="Bi-Weekly"/>
  </r>
  <r>
    <n v="817"/>
    <n v="26"/>
    <s v="Male"/>
    <x v="1"/>
    <x v="0"/>
    <n v="24"/>
    <x v="26"/>
    <x v="0"/>
    <x v="17"/>
    <s v="Summer"/>
    <x v="20"/>
    <s v="Yes"/>
    <s v="Store Pickup"/>
    <s v="Yes"/>
    <s v="Yes"/>
    <n v="24"/>
    <n v="0"/>
    <s v="Debit Card"/>
    <s v="Monthly"/>
  </r>
  <r>
    <n v="818"/>
    <n v="25"/>
    <s v="Male"/>
    <x v="8"/>
    <x v="3"/>
    <n v="21"/>
    <x v="22"/>
    <x v="1"/>
    <x v="0"/>
    <s v="Spring"/>
    <x v="10"/>
    <s v="Yes"/>
    <s v="Store Pickup"/>
    <s v="Yes"/>
    <s v="Yes"/>
    <n v="30"/>
    <n v="-9"/>
    <s v="PayPal"/>
    <s v="Fortnightly"/>
  </r>
  <r>
    <n v="819"/>
    <n v="59"/>
    <s v="Male"/>
    <x v="5"/>
    <x v="0"/>
    <n v="91"/>
    <x v="37"/>
    <x v="2"/>
    <x v="15"/>
    <s v="Winter"/>
    <x v="8"/>
    <s v="Yes"/>
    <s v="Store Pickup"/>
    <s v="Yes"/>
    <s v="Yes"/>
    <n v="34"/>
    <n v="57"/>
    <s v="Debit Card"/>
    <s v="Monthly"/>
  </r>
  <r>
    <n v="820"/>
    <n v="55"/>
    <s v="Male"/>
    <x v="12"/>
    <x v="3"/>
    <n v="36"/>
    <x v="24"/>
    <x v="1"/>
    <x v="11"/>
    <s v="Winter"/>
    <x v="6"/>
    <s v="Yes"/>
    <s v="Next Day Air"/>
    <s v="Yes"/>
    <s v="Yes"/>
    <n v="28"/>
    <n v="8"/>
    <s v="Debit Card"/>
    <s v="Quarterly"/>
  </r>
  <r>
    <n v="821"/>
    <n v="56"/>
    <s v="Male"/>
    <x v="4"/>
    <x v="1"/>
    <n v="39"/>
    <x v="7"/>
    <x v="2"/>
    <x v="2"/>
    <s v="Spring"/>
    <x v="25"/>
    <s v="Yes"/>
    <s v="2-Day Shipping"/>
    <s v="Yes"/>
    <s v="Yes"/>
    <n v="27"/>
    <n v="12"/>
    <s v="Debit Card"/>
    <s v="Monthly"/>
  </r>
  <r>
    <n v="822"/>
    <n v="62"/>
    <s v="Male"/>
    <x v="15"/>
    <x v="0"/>
    <n v="39"/>
    <x v="34"/>
    <x v="2"/>
    <x v="14"/>
    <s v="Spring"/>
    <x v="20"/>
    <s v="Yes"/>
    <s v="Standard"/>
    <s v="Yes"/>
    <s v="Yes"/>
    <n v="31"/>
    <n v="8"/>
    <s v="Credit Card"/>
    <s v="Bi-Weekly"/>
  </r>
  <r>
    <n v="823"/>
    <n v="35"/>
    <s v="Male"/>
    <x v="5"/>
    <x v="0"/>
    <n v="59"/>
    <x v="16"/>
    <x v="0"/>
    <x v="23"/>
    <s v="Winter"/>
    <x v="23"/>
    <s v="Yes"/>
    <s v="Standard"/>
    <s v="Yes"/>
    <s v="Yes"/>
    <n v="23"/>
    <n v="36"/>
    <s v="Bank Transfer"/>
    <s v="Annually"/>
  </r>
  <r>
    <n v="824"/>
    <n v="51"/>
    <s v="Male"/>
    <x v="12"/>
    <x v="3"/>
    <n v="27"/>
    <x v="42"/>
    <x v="2"/>
    <x v="14"/>
    <s v="Winter"/>
    <x v="25"/>
    <s v="Yes"/>
    <s v="Free Shipping"/>
    <s v="Yes"/>
    <s v="Yes"/>
    <n v="11"/>
    <n v="16"/>
    <s v="Credit Card"/>
    <s v="Quarterly"/>
  </r>
  <r>
    <n v="825"/>
    <n v="61"/>
    <s v="Male"/>
    <x v="0"/>
    <x v="0"/>
    <n v="94"/>
    <x v="42"/>
    <x v="2"/>
    <x v="3"/>
    <s v="Spring"/>
    <x v="21"/>
    <s v="Yes"/>
    <s v="Store Pickup"/>
    <s v="Yes"/>
    <s v="Yes"/>
    <n v="48"/>
    <n v="46"/>
    <s v="Cash"/>
    <s v="Quarterly"/>
  </r>
  <r>
    <n v="826"/>
    <n v="27"/>
    <s v="Male"/>
    <x v="22"/>
    <x v="3"/>
    <n v="94"/>
    <x v="43"/>
    <x v="3"/>
    <x v="18"/>
    <s v="Fall"/>
    <x v="15"/>
    <s v="Yes"/>
    <s v="Next Day Air"/>
    <s v="Yes"/>
    <s v="Yes"/>
    <n v="17"/>
    <n v="77"/>
    <s v="Cash"/>
    <s v="Monthly"/>
  </r>
  <r>
    <n v="827"/>
    <n v="54"/>
    <s v="Male"/>
    <x v="10"/>
    <x v="0"/>
    <n v="94"/>
    <x v="2"/>
    <x v="2"/>
    <x v="7"/>
    <s v="Winter"/>
    <x v="15"/>
    <s v="Yes"/>
    <s v="Standard"/>
    <s v="Yes"/>
    <s v="Yes"/>
    <n v="36"/>
    <n v="58"/>
    <s v="PayPal"/>
    <s v="Weekly"/>
  </r>
  <r>
    <n v="828"/>
    <n v="31"/>
    <s v="Male"/>
    <x v="9"/>
    <x v="1"/>
    <n v="51"/>
    <x v="24"/>
    <x v="1"/>
    <x v="14"/>
    <s v="Fall"/>
    <x v="7"/>
    <s v="Yes"/>
    <s v="Free Shipping"/>
    <s v="Yes"/>
    <s v="Yes"/>
    <n v="33"/>
    <n v="18"/>
    <s v="Bank Transfer"/>
    <s v="Fortnightly"/>
  </r>
  <r>
    <n v="829"/>
    <n v="24"/>
    <s v="Male"/>
    <x v="20"/>
    <x v="0"/>
    <n v="62"/>
    <x v="22"/>
    <x v="2"/>
    <x v="15"/>
    <s v="Fall"/>
    <x v="18"/>
    <s v="Yes"/>
    <s v="2-Day Shipping"/>
    <s v="Yes"/>
    <s v="Yes"/>
    <n v="27"/>
    <n v="35"/>
    <s v="PayPal"/>
    <s v="Bi-Weekly"/>
  </r>
  <r>
    <n v="830"/>
    <n v="42"/>
    <s v="Male"/>
    <x v="20"/>
    <x v="0"/>
    <n v="57"/>
    <x v="37"/>
    <x v="1"/>
    <x v="5"/>
    <s v="Spring"/>
    <x v="0"/>
    <s v="Yes"/>
    <s v="2-Day Shipping"/>
    <s v="Yes"/>
    <s v="Yes"/>
    <n v="14"/>
    <n v="43"/>
    <s v="Credit Card"/>
    <s v="Fortnightly"/>
  </r>
  <r>
    <n v="831"/>
    <n v="41"/>
    <s v="Male"/>
    <x v="6"/>
    <x v="0"/>
    <n v="76"/>
    <x v="5"/>
    <x v="2"/>
    <x v="1"/>
    <s v="Fall"/>
    <x v="19"/>
    <s v="Yes"/>
    <s v="Express"/>
    <s v="Yes"/>
    <s v="Yes"/>
    <n v="5"/>
    <n v="71"/>
    <s v="Credit Card"/>
    <s v="Annually"/>
  </r>
  <r>
    <n v="832"/>
    <n v="66"/>
    <s v="Male"/>
    <x v="24"/>
    <x v="3"/>
    <n v="63"/>
    <x v="47"/>
    <x v="2"/>
    <x v="16"/>
    <s v="Summer"/>
    <x v="24"/>
    <s v="Yes"/>
    <s v="Express"/>
    <s v="Yes"/>
    <s v="Yes"/>
    <n v="47"/>
    <n v="16"/>
    <s v="Cash"/>
    <s v="Every 3 Months"/>
  </r>
  <r>
    <n v="833"/>
    <n v="58"/>
    <s v="Male"/>
    <x v="14"/>
    <x v="2"/>
    <n v="80"/>
    <x v="18"/>
    <x v="0"/>
    <x v="24"/>
    <s v="Fall"/>
    <x v="25"/>
    <s v="Yes"/>
    <s v="Express"/>
    <s v="Yes"/>
    <s v="Yes"/>
    <n v="28"/>
    <n v="52"/>
    <s v="Cash"/>
    <s v="Bi-Weekly"/>
  </r>
  <r>
    <n v="834"/>
    <n v="43"/>
    <s v="Male"/>
    <x v="8"/>
    <x v="3"/>
    <n v="68"/>
    <x v="19"/>
    <x v="2"/>
    <x v="7"/>
    <s v="Fall"/>
    <x v="1"/>
    <s v="Yes"/>
    <s v="Standard"/>
    <s v="Yes"/>
    <s v="Yes"/>
    <n v="11"/>
    <n v="57"/>
    <s v="Credit Card"/>
    <s v="Annually"/>
  </r>
  <r>
    <n v="835"/>
    <n v="52"/>
    <s v="Male"/>
    <x v="21"/>
    <x v="3"/>
    <n v="89"/>
    <x v="22"/>
    <x v="2"/>
    <x v="21"/>
    <s v="Summer"/>
    <x v="0"/>
    <s v="Yes"/>
    <s v="Free Shipping"/>
    <s v="Yes"/>
    <s v="Yes"/>
    <n v="18"/>
    <n v="71"/>
    <s v="Credit Card"/>
    <s v="Weekly"/>
  </r>
  <r>
    <n v="836"/>
    <n v="35"/>
    <s v="Male"/>
    <x v="23"/>
    <x v="1"/>
    <n v="26"/>
    <x v="33"/>
    <x v="0"/>
    <x v="21"/>
    <s v="Summer"/>
    <x v="25"/>
    <s v="Yes"/>
    <s v="Next Day Air"/>
    <s v="Yes"/>
    <s v="Yes"/>
    <n v="21"/>
    <n v="5"/>
    <s v="Debit Card"/>
    <s v="Weekly"/>
  </r>
  <r>
    <n v="837"/>
    <n v="23"/>
    <s v="Male"/>
    <x v="24"/>
    <x v="3"/>
    <n v="90"/>
    <x v="8"/>
    <x v="0"/>
    <x v="10"/>
    <s v="Winter"/>
    <x v="20"/>
    <s v="Yes"/>
    <s v="Store Pickup"/>
    <s v="Yes"/>
    <s v="Yes"/>
    <n v="22"/>
    <n v="68"/>
    <s v="Cash"/>
    <s v="Bi-Weekly"/>
  </r>
  <r>
    <n v="838"/>
    <n v="25"/>
    <s v="Male"/>
    <x v="15"/>
    <x v="0"/>
    <n v="28"/>
    <x v="26"/>
    <x v="0"/>
    <x v="18"/>
    <s v="Spring"/>
    <x v="8"/>
    <s v="Yes"/>
    <s v="Express"/>
    <s v="Yes"/>
    <s v="Yes"/>
    <n v="33"/>
    <n v="-5"/>
    <s v="Cash"/>
    <s v="Every 3 Months"/>
  </r>
  <r>
    <n v="839"/>
    <n v="33"/>
    <s v="Male"/>
    <x v="7"/>
    <x v="2"/>
    <n v="29"/>
    <x v="0"/>
    <x v="2"/>
    <x v="0"/>
    <s v="Spring"/>
    <x v="24"/>
    <s v="Yes"/>
    <s v="Express"/>
    <s v="Yes"/>
    <s v="Yes"/>
    <n v="49"/>
    <n v="-20"/>
    <s v="Credit Card"/>
    <s v="Annually"/>
  </r>
  <r>
    <n v="840"/>
    <n v="48"/>
    <s v="Male"/>
    <x v="5"/>
    <x v="0"/>
    <n v="31"/>
    <x v="26"/>
    <x v="0"/>
    <x v="11"/>
    <s v="Spring"/>
    <x v="5"/>
    <s v="Yes"/>
    <s v="Free Shipping"/>
    <s v="Yes"/>
    <s v="Yes"/>
    <n v="10"/>
    <n v="21"/>
    <s v="Debit Card"/>
    <s v="Every 3 Months"/>
  </r>
  <r>
    <n v="841"/>
    <n v="42"/>
    <s v="Male"/>
    <x v="5"/>
    <x v="0"/>
    <n v="24"/>
    <x v="15"/>
    <x v="0"/>
    <x v="11"/>
    <s v="Summer"/>
    <x v="19"/>
    <s v="Yes"/>
    <s v="2-Day Shipping"/>
    <s v="Yes"/>
    <s v="Yes"/>
    <n v="18"/>
    <n v="6"/>
    <s v="PayPal"/>
    <s v="Weekly"/>
  </r>
  <r>
    <n v="842"/>
    <n v="55"/>
    <s v="Male"/>
    <x v="1"/>
    <x v="0"/>
    <n v="88"/>
    <x v="21"/>
    <x v="2"/>
    <x v="19"/>
    <s v="Summer"/>
    <x v="5"/>
    <s v="Yes"/>
    <s v="Store Pickup"/>
    <s v="Yes"/>
    <s v="Yes"/>
    <n v="28"/>
    <n v="60"/>
    <s v="PayPal"/>
    <s v="Fortnightly"/>
  </r>
  <r>
    <n v="843"/>
    <n v="59"/>
    <s v="Male"/>
    <x v="5"/>
    <x v="0"/>
    <n v="87"/>
    <x v="9"/>
    <x v="2"/>
    <x v="10"/>
    <s v="Spring"/>
    <x v="15"/>
    <s v="Yes"/>
    <s v="Express"/>
    <s v="Yes"/>
    <s v="Yes"/>
    <n v="25"/>
    <n v="62"/>
    <s v="PayPal"/>
    <s v="Weekly"/>
  </r>
  <r>
    <n v="844"/>
    <n v="65"/>
    <s v="Male"/>
    <x v="15"/>
    <x v="0"/>
    <n v="80"/>
    <x v="38"/>
    <x v="1"/>
    <x v="19"/>
    <s v="Summer"/>
    <x v="4"/>
    <s v="Yes"/>
    <s v="Express"/>
    <s v="Yes"/>
    <s v="Yes"/>
    <n v="6"/>
    <n v="74"/>
    <s v="PayPal"/>
    <s v="Weekly"/>
  </r>
  <r>
    <n v="845"/>
    <n v="59"/>
    <s v="Male"/>
    <x v="3"/>
    <x v="1"/>
    <n v="48"/>
    <x v="9"/>
    <x v="0"/>
    <x v="7"/>
    <s v="Winter"/>
    <x v="14"/>
    <s v="Yes"/>
    <s v="Express"/>
    <s v="Yes"/>
    <s v="Yes"/>
    <n v="44"/>
    <n v="4"/>
    <s v="Venmo"/>
    <s v="Bi-Weekly"/>
  </r>
  <r>
    <n v="846"/>
    <n v="31"/>
    <s v="Male"/>
    <x v="22"/>
    <x v="3"/>
    <n v="21"/>
    <x v="49"/>
    <x v="3"/>
    <x v="4"/>
    <s v="Winter"/>
    <x v="18"/>
    <s v="Yes"/>
    <s v="Standard"/>
    <s v="Yes"/>
    <s v="Yes"/>
    <n v="30"/>
    <n v="-9"/>
    <s v="Venmo"/>
    <s v="Monthly"/>
  </r>
  <r>
    <n v="847"/>
    <n v="49"/>
    <s v="Male"/>
    <x v="23"/>
    <x v="1"/>
    <n v="72"/>
    <x v="0"/>
    <x v="2"/>
    <x v="6"/>
    <s v="Spring"/>
    <x v="18"/>
    <s v="Yes"/>
    <s v="Express"/>
    <s v="Yes"/>
    <s v="Yes"/>
    <n v="42"/>
    <n v="30"/>
    <s v="Debit Card"/>
    <s v="Quarterly"/>
  </r>
  <r>
    <n v="848"/>
    <n v="53"/>
    <s v="Male"/>
    <x v="15"/>
    <x v="0"/>
    <n v="44"/>
    <x v="32"/>
    <x v="0"/>
    <x v="24"/>
    <s v="Fall"/>
    <x v="7"/>
    <s v="Yes"/>
    <s v="Standard"/>
    <s v="Yes"/>
    <s v="Yes"/>
    <n v="30"/>
    <n v="14"/>
    <s v="PayPal"/>
    <s v="Monthly"/>
  </r>
  <r>
    <n v="849"/>
    <n v="48"/>
    <s v="Male"/>
    <x v="3"/>
    <x v="1"/>
    <n v="73"/>
    <x v="12"/>
    <x v="2"/>
    <x v="12"/>
    <s v="Fall"/>
    <x v="15"/>
    <s v="Yes"/>
    <s v="Store Pickup"/>
    <s v="Yes"/>
    <s v="Yes"/>
    <n v="33"/>
    <n v="40"/>
    <s v="Credit Card"/>
    <s v="Bi-Weekly"/>
  </r>
  <r>
    <n v="850"/>
    <n v="23"/>
    <s v="Male"/>
    <x v="2"/>
    <x v="0"/>
    <n v="61"/>
    <x v="9"/>
    <x v="1"/>
    <x v="4"/>
    <s v="Spring"/>
    <x v="24"/>
    <s v="Yes"/>
    <s v="Express"/>
    <s v="Yes"/>
    <s v="Yes"/>
    <n v="24"/>
    <n v="37"/>
    <s v="PayPal"/>
    <s v="Quarterly"/>
  </r>
  <r>
    <n v="851"/>
    <n v="68"/>
    <s v="Male"/>
    <x v="9"/>
    <x v="1"/>
    <n v="20"/>
    <x v="39"/>
    <x v="0"/>
    <x v="2"/>
    <s v="Winter"/>
    <x v="5"/>
    <s v="Yes"/>
    <s v="Store Pickup"/>
    <s v="Yes"/>
    <s v="Yes"/>
    <n v="13"/>
    <n v="7"/>
    <s v="Venmo"/>
    <s v="Monthly"/>
  </r>
  <r>
    <n v="852"/>
    <n v="35"/>
    <s v="Male"/>
    <x v="3"/>
    <x v="1"/>
    <n v="86"/>
    <x v="2"/>
    <x v="2"/>
    <x v="16"/>
    <s v="Summer"/>
    <x v="3"/>
    <s v="Yes"/>
    <s v="Express"/>
    <s v="Yes"/>
    <s v="Yes"/>
    <n v="19"/>
    <n v="67"/>
    <s v="Debit Card"/>
    <s v="Monthly"/>
  </r>
  <r>
    <n v="853"/>
    <n v="34"/>
    <s v="Male"/>
    <x v="10"/>
    <x v="0"/>
    <n v="60"/>
    <x v="20"/>
    <x v="0"/>
    <x v="22"/>
    <s v="Spring"/>
    <x v="19"/>
    <s v="Yes"/>
    <s v="Next Day Air"/>
    <s v="Yes"/>
    <s v="Yes"/>
    <n v="23"/>
    <n v="37"/>
    <s v="Debit Card"/>
    <s v="Every 3 Months"/>
  </r>
  <r>
    <n v="854"/>
    <n v="62"/>
    <s v="Male"/>
    <x v="19"/>
    <x v="3"/>
    <n v="43"/>
    <x v="12"/>
    <x v="0"/>
    <x v="20"/>
    <s v="Winter"/>
    <x v="17"/>
    <s v="Yes"/>
    <s v="Free Shipping"/>
    <s v="Yes"/>
    <s v="Yes"/>
    <n v="35"/>
    <n v="8"/>
    <s v="Cash"/>
    <s v="Monthly"/>
  </r>
  <r>
    <n v="855"/>
    <n v="21"/>
    <s v="Male"/>
    <x v="13"/>
    <x v="0"/>
    <n v="44"/>
    <x v="18"/>
    <x v="0"/>
    <x v="24"/>
    <s v="Spring"/>
    <x v="24"/>
    <s v="Yes"/>
    <s v="Free Shipping"/>
    <s v="Yes"/>
    <s v="Yes"/>
    <n v="22"/>
    <n v="22"/>
    <s v="Venmo"/>
    <s v="Monthly"/>
  </r>
  <r>
    <n v="856"/>
    <n v="70"/>
    <s v="Male"/>
    <x v="20"/>
    <x v="0"/>
    <n v="76"/>
    <x v="4"/>
    <x v="0"/>
    <x v="9"/>
    <s v="Spring"/>
    <x v="21"/>
    <s v="Yes"/>
    <s v="2-Day Shipping"/>
    <s v="Yes"/>
    <s v="Yes"/>
    <n v="14"/>
    <n v="62"/>
    <s v="Credit Card"/>
    <s v="Quarterly"/>
  </r>
  <r>
    <n v="857"/>
    <n v="55"/>
    <s v="Male"/>
    <x v="5"/>
    <x v="0"/>
    <n v="33"/>
    <x v="29"/>
    <x v="2"/>
    <x v="9"/>
    <s v="Summer"/>
    <x v="1"/>
    <s v="Yes"/>
    <s v="Express"/>
    <s v="Yes"/>
    <s v="Yes"/>
    <n v="47"/>
    <n v="-14"/>
    <s v="Debit Card"/>
    <s v="Fortnightly"/>
  </r>
  <r>
    <n v="858"/>
    <n v="43"/>
    <s v="Male"/>
    <x v="6"/>
    <x v="0"/>
    <n v="60"/>
    <x v="9"/>
    <x v="0"/>
    <x v="17"/>
    <s v="Fall"/>
    <x v="21"/>
    <s v="Yes"/>
    <s v="Standard"/>
    <s v="Yes"/>
    <s v="Yes"/>
    <n v="50"/>
    <n v="10"/>
    <s v="Debit Card"/>
    <s v="Every 3 Months"/>
  </r>
  <r>
    <n v="859"/>
    <n v="19"/>
    <s v="Male"/>
    <x v="14"/>
    <x v="2"/>
    <n v="26"/>
    <x v="19"/>
    <x v="0"/>
    <x v="8"/>
    <s v="Fall"/>
    <x v="0"/>
    <s v="Yes"/>
    <s v="Free Shipping"/>
    <s v="Yes"/>
    <s v="Yes"/>
    <n v="33"/>
    <n v="-7"/>
    <s v="PayPal"/>
    <s v="Weekly"/>
  </r>
  <r>
    <n v="860"/>
    <n v="47"/>
    <s v="Male"/>
    <x v="15"/>
    <x v="0"/>
    <n v="73"/>
    <x v="48"/>
    <x v="2"/>
    <x v="11"/>
    <s v="Winter"/>
    <x v="17"/>
    <s v="Yes"/>
    <s v="Next Day Air"/>
    <s v="Yes"/>
    <s v="Yes"/>
    <n v="7"/>
    <n v="66"/>
    <s v="Debit Card"/>
    <s v="Monthly"/>
  </r>
  <r>
    <n v="861"/>
    <n v="26"/>
    <s v="Male"/>
    <x v="9"/>
    <x v="1"/>
    <n v="87"/>
    <x v="36"/>
    <x v="2"/>
    <x v="1"/>
    <s v="Spring"/>
    <x v="7"/>
    <s v="Yes"/>
    <s v="Standard"/>
    <s v="Yes"/>
    <s v="Yes"/>
    <n v="3"/>
    <n v="84"/>
    <s v="Cash"/>
    <s v="Monthly"/>
  </r>
  <r>
    <n v="862"/>
    <n v="46"/>
    <s v="Male"/>
    <x v="11"/>
    <x v="0"/>
    <n v="100"/>
    <x v="41"/>
    <x v="3"/>
    <x v="14"/>
    <s v="Spring"/>
    <x v="13"/>
    <s v="Yes"/>
    <s v="2-Day Shipping"/>
    <s v="Yes"/>
    <s v="Yes"/>
    <n v="35"/>
    <n v="65"/>
    <s v="Credit Card"/>
    <s v="Every 3 Months"/>
  </r>
  <r>
    <n v="863"/>
    <n v="19"/>
    <s v="Male"/>
    <x v="7"/>
    <x v="2"/>
    <n v="84"/>
    <x v="10"/>
    <x v="2"/>
    <x v="4"/>
    <s v="Winter"/>
    <x v="8"/>
    <s v="Yes"/>
    <s v="Standard"/>
    <s v="Yes"/>
    <s v="Yes"/>
    <n v="13"/>
    <n v="71"/>
    <s v="PayPal"/>
    <s v="Fortnightly"/>
  </r>
  <r>
    <n v="864"/>
    <n v="49"/>
    <s v="Male"/>
    <x v="4"/>
    <x v="1"/>
    <n v="41"/>
    <x v="34"/>
    <x v="2"/>
    <x v="17"/>
    <s v="Summer"/>
    <x v="20"/>
    <s v="Yes"/>
    <s v="Standard"/>
    <s v="Yes"/>
    <s v="Yes"/>
    <n v="42"/>
    <n v="-1"/>
    <s v="PayPal"/>
    <s v="Fortnightly"/>
  </r>
  <r>
    <n v="865"/>
    <n v="51"/>
    <s v="Male"/>
    <x v="2"/>
    <x v="0"/>
    <n v="59"/>
    <x v="0"/>
    <x v="1"/>
    <x v="4"/>
    <s v="Winter"/>
    <x v="20"/>
    <s v="Yes"/>
    <s v="Next Day Air"/>
    <s v="Yes"/>
    <s v="Yes"/>
    <n v="5"/>
    <n v="54"/>
    <s v="PayPal"/>
    <s v="Annually"/>
  </r>
  <r>
    <n v="866"/>
    <n v="64"/>
    <s v="Male"/>
    <x v="0"/>
    <x v="0"/>
    <n v="26"/>
    <x v="24"/>
    <x v="0"/>
    <x v="4"/>
    <s v="Winter"/>
    <x v="6"/>
    <s v="Yes"/>
    <s v="Store Pickup"/>
    <s v="Yes"/>
    <s v="Yes"/>
    <n v="23"/>
    <n v="3"/>
    <s v="Venmo"/>
    <s v="Annually"/>
  </r>
  <r>
    <n v="867"/>
    <n v="67"/>
    <s v="Male"/>
    <x v="12"/>
    <x v="3"/>
    <n v="69"/>
    <x v="35"/>
    <x v="2"/>
    <x v="12"/>
    <s v="Summer"/>
    <x v="2"/>
    <s v="Yes"/>
    <s v="Free Shipping"/>
    <s v="Yes"/>
    <s v="Yes"/>
    <n v="11"/>
    <n v="58"/>
    <s v="PayPal"/>
    <s v="Bi-Weekly"/>
  </r>
  <r>
    <n v="868"/>
    <n v="37"/>
    <s v="Male"/>
    <x v="14"/>
    <x v="2"/>
    <n v="20"/>
    <x v="24"/>
    <x v="2"/>
    <x v="2"/>
    <s v="Spring"/>
    <x v="0"/>
    <s v="Yes"/>
    <s v="Free Shipping"/>
    <s v="Yes"/>
    <s v="Yes"/>
    <n v="23"/>
    <n v="-3"/>
    <s v="Bank Transfer"/>
    <s v="Fortnightly"/>
  </r>
  <r>
    <n v="869"/>
    <n v="40"/>
    <s v="Male"/>
    <x v="10"/>
    <x v="0"/>
    <n v="83"/>
    <x v="17"/>
    <x v="2"/>
    <x v="14"/>
    <s v="Summer"/>
    <x v="4"/>
    <s v="Yes"/>
    <s v="Next Day Air"/>
    <s v="Yes"/>
    <s v="Yes"/>
    <n v="2"/>
    <n v="81"/>
    <s v="Credit Card"/>
    <s v="Every 3 Months"/>
  </r>
  <r>
    <n v="870"/>
    <n v="38"/>
    <s v="Male"/>
    <x v="19"/>
    <x v="3"/>
    <n v="54"/>
    <x v="13"/>
    <x v="2"/>
    <x v="5"/>
    <s v="Spring"/>
    <x v="2"/>
    <s v="Yes"/>
    <s v="2-Day Shipping"/>
    <s v="Yes"/>
    <s v="Yes"/>
    <n v="33"/>
    <n v="21"/>
    <s v="PayPal"/>
    <s v="Weekly"/>
  </r>
  <r>
    <n v="871"/>
    <n v="66"/>
    <s v="Male"/>
    <x v="15"/>
    <x v="0"/>
    <n v="66"/>
    <x v="8"/>
    <x v="2"/>
    <x v="24"/>
    <s v="Fall"/>
    <x v="25"/>
    <s v="Yes"/>
    <s v="Standard"/>
    <s v="Yes"/>
    <s v="Yes"/>
    <n v="6"/>
    <n v="60"/>
    <s v="Bank Transfer"/>
    <s v="Bi-Weekly"/>
  </r>
  <r>
    <n v="872"/>
    <n v="47"/>
    <s v="Male"/>
    <x v="8"/>
    <x v="3"/>
    <n v="42"/>
    <x v="11"/>
    <x v="2"/>
    <x v="4"/>
    <s v="Spring"/>
    <x v="5"/>
    <s v="Yes"/>
    <s v="Next Day Air"/>
    <s v="Yes"/>
    <s v="Yes"/>
    <n v="45"/>
    <n v="-3"/>
    <s v="Debit Card"/>
    <s v="Quarterly"/>
  </r>
  <r>
    <n v="873"/>
    <n v="56"/>
    <s v="Male"/>
    <x v="2"/>
    <x v="0"/>
    <n v="33"/>
    <x v="25"/>
    <x v="2"/>
    <x v="6"/>
    <s v="Spring"/>
    <x v="3"/>
    <s v="Yes"/>
    <s v="Standard"/>
    <s v="Yes"/>
    <s v="Yes"/>
    <n v="25"/>
    <n v="8"/>
    <s v="Cash"/>
    <s v="Quarterly"/>
  </r>
  <r>
    <n v="874"/>
    <n v="51"/>
    <s v="Male"/>
    <x v="23"/>
    <x v="1"/>
    <n v="77"/>
    <x v="16"/>
    <x v="2"/>
    <x v="6"/>
    <s v="Summer"/>
    <x v="19"/>
    <s v="Yes"/>
    <s v="Free Shipping"/>
    <s v="Yes"/>
    <s v="Yes"/>
    <n v="24"/>
    <n v="53"/>
    <s v="Venmo"/>
    <s v="Quarterly"/>
  </r>
  <r>
    <n v="875"/>
    <n v="25"/>
    <s v="Male"/>
    <x v="14"/>
    <x v="2"/>
    <n v="65"/>
    <x v="1"/>
    <x v="2"/>
    <x v="23"/>
    <s v="Fall"/>
    <x v="14"/>
    <s v="Yes"/>
    <s v="Free Shipping"/>
    <s v="Yes"/>
    <s v="Yes"/>
    <n v="10"/>
    <n v="55"/>
    <s v="Venmo"/>
    <s v="Every 3 Months"/>
  </r>
  <r>
    <n v="876"/>
    <n v="37"/>
    <s v="Male"/>
    <x v="3"/>
    <x v="1"/>
    <n v="39"/>
    <x v="25"/>
    <x v="0"/>
    <x v="0"/>
    <s v="Summer"/>
    <x v="7"/>
    <s v="Yes"/>
    <s v="Free Shipping"/>
    <s v="Yes"/>
    <s v="Yes"/>
    <n v="7"/>
    <n v="32"/>
    <s v="Bank Transfer"/>
    <s v="Every 3 Months"/>
  </r>
  <r>
    <n v="877"/>
    <n v="41"/>
    <s v="Male"/>
    <x v="22"/>
    <x v="3"/>
    <n v="51"/>
    <x v="43"/>
    <x v="0"/>
    <x v="0"/>
    <s v="Summer"/>
    <x v="22"/>
    <s v="Yes"/>
    <s v="2-Day Shipping"/>
    <s v="Yes"/>
    <s v="Yes"/>
    <n v="1"/>
    <n v="50"/>
    <s v="Debit Card"/>
    <s v="Weekly"/>
  </r>
  <r>
    <n v="878"/>
    <n v="64"/>
    <s v="Male"/>
    <x v="8"/>
    <x v="3"/>
    <n v="65"/>
    <x v="43"/>
    <x v="2"/>
    <x v="20"/>
    <s v="Winter"/>
    <x v="8"/>
    <s v="Yes"/>
    <s v="Next Day Air"/>
    <s v="Yes"/>
    <s v="Yes"/>
    <n v="45"/>
    <n v="20"/>
    <s v="Venmo"/>
    <s v="Every 3 Months"/>
  </r>
  <r>
    <n v="879"/>
    <n v="23"/>
    <s v="Male"/>
    <x v="12"/>
    <x v="3"/>
    <n v="89"/>
    <x v="30"/>
    <x v="1"/>
    <x v="13"/>
    <s v="Summer"/>
    <x v="8"/>
    <s v="Yes"/>
    <s v="Express"/>
    <s v="Yes"/>
    <s v="Yes"/>
    <n v="37"/>
    <n v="52"/>
    <s v="Debit Card"/>
    <s v="Weekly"/>
  </r>
  <r>
    <n v="880"/>
    <n v="62"/>
    <s v="Male"/>
    <x v="11"/>
    <x v="0"/>
    <n v="76"/>
    <x v="5"/>
    <x v="1"/>
    <x v="12"/>
    <s v="Spring"/>
    <x v="7"/>
    <s v="Yes"/>
    <s v="Free Shipping"/>
    <s v="Yes"/>
    <s v="Yes"/>
    <n v="14"/>
    <n v="62"/>
    <s v="PayPal"/>
    <s v="Quarterly"/>
  </r>
  <r>
    <n v="881"/>
    <n v="39"/>
    <s v="Male"/>
    <x v="21"/>
    <x v="3"/>
    <n v="75"/>
    <x v="22"/>
    <x v="0"/>
    <x v="16"/>
    <s v="Spring"/>
    <x v="0"/>
    <s v="Yes"/>
    <s v="Express"/>
    <s v="Yes"/>
    <s v="Yes"/>
    <n v="25"/>
    <n v="50"/>
    <s v="Debit Card"/>
    <s v="Monthly"/>
  </r>
  <r>
    <n v="882"/>
    <n v="52"/>
    <s v="Male"/>
    <x v="3"/>
    <x v="1"/>
    <n v="61"/>
    <x v="36"/>
    <x v="2"/>
    <x v="5"/>
    <s v="Summer"/>
    <x v="2"/>
    <s v="Yes"/>
    <s v="Next Day Air"/>
    <s v="Yes"/>
    <s v="Yes"/>
    <n v="18"/>
    <n v="43"/>
    <s v="Venmo"/>
    <s v="Annually"/>
  </r>
  <r>
    <n v="883"/>
    <n v="50"/>
    <s v="Male"/>
    <x v="23"/>
    <x v="1"/>
    <n v="35"/>
    <x v="41"/>
    <x v="2"/>
    <x v="17"/>
    <s v="Fall"/>
    <x v="22"/>
    <s v="Yes"/>
    <s v="Next Day Air"/>
    <s v="Yes"/>
    <s v="Yes"/>
    <n v="37"/>
    <n v="-2"/>
    <s v="Cash"/>
    <s v="Every 3 Months"/>
  </r>
  <r>
    <n v="884"/>
    <n v="28"/>
    <s v="Male"/>
    <x v="4"/>
    <x v="1"/>
    <n v="37"/>
    <x v="38"/>
    <x v="1"/>
    <x v="9"/>
    <s v="Fall"/>
    <x v="24"/>
    <s v="Yes"/>
    <s v="Free Shipping"/>
    <s v="Yes"/>
    <s v="Yes"/>
    <n v="30"/>
    <n v="7"/>
    <s v="Bank Transfer"/>
    <s v="Monthly"/>
  </r>
  <r>
    <n v="885"/>
    <n v="67"/>
    <s v="Male"/>
    <x v="11"/>
    <x v="0"/>
    <n v="91"/>
    <x v="11"/>
    <x v="0"/>
    <x v="22"/>
    <s v="Winter"/>
    <x v="7"/>
    <s v="Yes"/>
    <s v="Express"/>
    <s v="Yes"/>
    <s v="Yes"/>
    <n v="34"/>
    <n v="57"/>
    <s v="Bank Transfer"/>
    <s v="Weekly"/>
  </r>
  <r>
    <n v="886"/>
    <n v="41"/>
    <s v="Male"/>
    <x v="10"/>
    <x v="0"/>
    <n v="99"/>
    <x v="31"/>
    <x v="0"/>
    <x v="7"/>
    <s v="Fall"/>
    <x v="14"/>
    <s v="Yes"/>
    <s v="Free Shipping"/>
    <s v="Yes"/>
    <s v="Yes"/>
    <n v="49"/>
    <n v="50"/>
    <s v="Debit Card"/>
    <s v="Every 3 Months"/>
  </r>
  <r>
    <n v="887"/>
    <n v="19"/>
    <s v="Male"/>
    <x v="6"/>
    <x v="0"/>
    <n v="54"/>
    <x v="40"/>
    <x v="1"/>
    <x v="18"/>
    <s v="Summer"/>
    <x v="15"/>
    <s v="Yes"/>
    <s v="Express"/>
    <s v="Yes"/>
    <s v="Yes"/>
    <n v="48"/>
    <n v="6"/>
    <s v="Bank Transfer"/>
    <s v="Monthly"/>
  </r>
  <r>
    <n v="888"/>
    <n v="70"/>
    <s v="Male"/>
    <x v="8"/>
    <x v="3"/>
    <n v="47"/>
    <x v="46"/>
    <x v="0"/>
    <x v="2"/>
    <s v="Winter"/>
    <x v="13"/>
    <s v="Yes"/>
    <s v="2-Day Shipping"/>
    <s v="Yes"/>
    <s v="Yes"/>
    <n v="33"/>
    <n v="14"/>
    <s v="PayPal"/>
    <s v="Fortnightly"/>
  </r>
  <r>
    <n v="889"/>
    <n v="49"/>
    <s v="Male"/>
    <x v="18"/>
    <x v="3"/>
    <n v="77"/>
    <x v="13"/>
    <x v="1"/>
    <x v="9"/>
    <s v="Spring"/>
    <x v="15"/>
    <s v="Yes"/>
    <s v="Express"/>
    <s v="Yes"/>
    <s v="Yes"/>
    <n v="44"/>
    <n v="33"/>
    <s v="Cash"/>
    <s v="Annually"/>
  </r>
  <r>
    <n v="890"/>
    <n v="59"/>
    <s v="Male"/>
    <x v="22"/>
    <x v="3"/>
    <n v="84"/>
    <x v="28"/>
    <x v="1"/>
    <x v="8"/>
    <s v="Fall"/>
    <x v="11"/>
    <s v="Yes"/>
    <s v="Free Shipping"/>
    <s v="Yes"/>
    <s v="Yes"/>
    <n v="50"/>
    <n v="34"/>
    <s v="Venmo"/>
    <s v="Weekly"/>
  </r>
  <r>
    <n v="891"/>
    <n v="52"/>
    <s v="Male"/>
    <x v="24"/>
    <x v="3"/>
    <n v="51"/>
    <x v="14"/>
    <x v="1"/>
    <x v="7"/>
    <s v="Spring"/>
    <x v="24"/>
    <s v="Yes"/>
    <s v="2-Day Shipping"/>
    <s v="Yes"/>
    <s v="Yes"/>
    <n v="47"/>
    <n v="4"/>
    <s v="Credit Card"/>
    <s v="Monthly"/>
  </r>
  <r>
    <n v="892"/>
    <n v="20"/>
    <s v="Male"/>
    <x v="11"/>
    <x v="0"/>
    <n v="26"/>
    <x v="38"/>
    <x v="1"/>
    <x v="12"/>
    <s v="Summer"/>
    <x v="20"/>
    <s v="Yes"/>
    <s v="Store Pickup"/>
    <s v="Yes"/>
    <s v="Yes"/>
    <n v="24"/>
    <n v="2"/>
    <s v="PayPal"/>
    <s v="Every 3 Months"/>
  </r>
  <r>
    <n v="893"/>
    <n v="31"/>
    <s v="Male"/>
    <x v="6"/>
    <x v="0"/>
    <n v="64"/>
    <x v="35"/>
    <x v="0"/>
    <x v="0"/>
    <s v="Summer"/>
    <x v="2"/>
    <s v="Yes"/>
    <s v="Free Shipping"/>
    <s v="Yes"/>
    <s v="Yes"/>
    <n v="43"/>
    <n v="21"/>
    <s v="Debit Card"/>
    <s v="Monthly"/>
  </r>
  <r>
    <n v="894"/>
    <n v="33"/>
    <s v="Male"/>
    <x v="21"/>
    <x v="3"/>
    <n v="51"/>
    <x v="43"/>
    <x v="2"/>
    <x v="16"/>
    <s v="Spring"/>
    <x v="10"/>
    <s v="Yes"/>
    <s v="Express"/>
    <s v="Yes"/>
    <s v="Yes"/>
    <n v="14"/>
    <n v="37"/>
    <s v="Venmo"/>
    <s v="Monthly"/>
  </r>
  <r>
    <n v="895"/>
    <n v="44"/>
    <s v="Male"/>
    <x v="15"/>
    <x v="0"/>
    <n v="60"/>
    <x v="5"/>
    <x v="0"/>
    <x v="7"/>
    <s v="Spring"/>
    <x v="22"/>
    <s v="Yes"/>
    <s v="Free Shipping"/>
    <s v="Yes"/>
    <s v="Yes"/>
    <n v="3"/>
    <n v="57"/>
    <s v="Debit Card"/>
    <s v="Quarterly"/>
  </r>
  <r>
    <n v="896"/>
    <n v="40"/>
    <s v="Male"/>
    <x v="19"/>
    <x v="3"/>
    <n v="69"/>
    <x v="16"/>
    <x v="3"/>
    <x v="8"/>
    <s v="Spring"/>
    <x v="10"/>
    <s v="Yes"/>
    <s v="Next Day Air"/>
    <s v="Yes"/>
    <s v="Yes"/>
    <n v="33"/>
    <n v="36"/>
    <s v="Debit Card"/>
    <s v="Quarterly"/>
  </r>
  <r>
    <n v="897"/>
    <n v="69"/>
    <s v="Male"/>
    <x v="16"/>
    <x v="3"/>
    <n v="29"/>
    <x v="10"/>
    <x v="2"/>
    <x v="12"/>
    <s v="Spring"/>
    <x v="10"/>
    <s v="Yes"/>
    <s v="Express"/>
    <s v="Yes"/>
    <s v="Yes"/>
    <n v="38"/>
    <n v="-9"/>
    <s v="Cash"/>
    <s v="Fortnightly"/>
  </r>
  <r>
    <n v="898"/>
    <n v="29"/>
    <s v="Male"/>
    <x v="5"/>
    <x v="0"/>
    <n v="91"/>
    <x v="26"/>
    <x v="2"/>
    <x v="0"/>
    <s v="Spring"/>
    <x v="23"/>
    <s v="Yes"/>
    <s v="Express"/>
    <s v="Yes"/>
    <s v="Yes"/>
    <n v="46"/>
    <n v="45"/>
    <s v="Venmo"/>
    <s v="Weekly"/>
  </r>
  <r>
    <n v="899"/>
    <n v="54"/>
    <s v="Male"/>
    <x v="22"/>
    <x v="3"/>
    <n v="70"/>
    <x v="22"/>
    <x v="0"/>
    <x v="16"/>
    <s v="Spring"/>
    <x v="1"/>
    <s v="Yes"/>
    <s v="2-Day Shipping"/>
    <s v="Yes"/>
    <s v="Yes"/>
    <n v="19"/>
    <n v="51"/>
    <s v="Bank Transfer"/>
    <s v="Every 3 Months"/>
  </r>
  <r>
    <n v="900"/>
    <n v="65"/>
    <s v="Male"/>
    <x v="1"/>
    <x v="0"/>
    <n v="58"/>
    <x v="3"/>
    <x v="2"/>
    <x v="15"/>
    <s v="Summer"/>
    <x v="17"/>
    <s v="Yes"/>
    <s v="Standard"/>
    <s v="Yes"/>
    <s v="Yes"/>
    <n v="20"/>
    <n v="38"/>
    <s v="PayPal"/>
    <s v="Annually"/>
  </r>
  <r>
    <n v="901"/>
    <n v="54"/>
    <s v="Male"/>
    <x v="19"/>
    <x v="3"/>
    <n v="98"/>
    <x v="8"/>
    <x v="0"/>
    <x v="0"/>
    <s v="Fall"/>
    <x v="13"/>
    <s v="Yes"/>
    <s v="Free Shipping"/>
    <s v="Yes"/>
    <s v="Yes"/>
    <n v="42"/>
    <n v="56"/>
    <s v="Bank Transfer"/>
    <s v="Quarterly"/>
  </r>
  <r>
    <n v="902"/>
    <n v="60"/>
    <s v="Male"/>
    <x v="18"/>
    <x v="3"/>
    <n v="68"/>
    <x v="9"/>
    <x v="0"/>
    <x v="10"/>
    <s v="Summer"/>
    <x v="10"/>
    <s v="Yes"/>
    <s v="2-Day Shipping"/>
    <s v="Yes"/>
    <s v="Yes"/>
    <n v="34"/>
    <n v="34"/>
    <s v="Cash"/>
    <s v="Monthly"/>
  </r>
  <r>
    <n v="903"/>
    <n v="43"/>
    <s v="Male"/>
    <x v="19"/>
    <x v="3"/>
    <n v="44"/>
    <x v="0"/>
    <x v="2"/>
    <x v="19"/>
    <s v="Summer"/>
    <x v="11"/>
    <s v="Yes"/>
    <s v="Next Day Air"/>
    <s v="Yes"/>
    <s v="Yes"/>
    <n v="5"/>
    <n v="39"/>
    <s v="Cash"/>
    <s v="Monthly"/>
  </r>
  <r>
    <n v="904"/>
    <n v="44"/>
    <s v="Male"/>
    <x v="14"/>
    <x v="2"/>
    <n v="45"/>
    <x v="47"/>
    <x v="2"/>
    <x v="24"/>
    <s v="Winter"/>
    <x v="13"/>
    <s v="Yes"/>
    <s v="Express"/>
    <s v="Yes"/>
    <s v="Yes"/>
    <n v="3"/>
    <n v="42"/>
    <s v="PayPal"/>
    <s v="Quarterly"/>
  </r>
  <r>
    <n v="905"/>
    <n v="69"/>
    <s v="Male"/>
    <x v="17"/>
    <x v="0"/>
    <n v="99"/>
    <x v="29"/>
    <x v="0"/>
    <x v="23"/>
    <s v="Spring"/>
    <x v="3"/>
    <s v="Yes"/>
    <s v="Free Shipping"/>
    <s v="Yes"/>
    <s v="Yes"/>
    <n v="46"/>
    <n v="53"/>
    <s v="PayPal"/>
    <s v="Every 3 Months"/>
  </r>
  <r>
    <n v="906"/>
    <n v="46"/>
    <s v="Male"/>
    <x v="10"/>
    <x v="0"/>
    <n v="68"/>
    <x v="16"/>
    <x v="1"/>
    <x v="17"/>
    <s v="Spring"/>
    <x v="11"/>
    <s v="Yes"/>
    <s v="Standard"/>
    <s v="Yes"/>
    <s v="Yes"/>
    <n v="16"/>
    <n v="52"/>
    <s v="Venmo"/>
    <s v="Annually"/>
  </r>
  <r>
    <n v="907"/>
    <n v="41"/>
    <s v="Male"/>
    <x v="13"/>
    <x v="0"/>
    <n v="56"/>
    <x v="36"/>
    <x v="2"/>
    <x v="16"/>
    <s v="Spring"/>
    <x v="19"/>
    <s v="Yes"/>
    <s v="Standard"/>
    <s v="Yes"/>
    <s v="Yes"/>
    <n v="21"/>
    <n v="35"/>
    <s v="Debit Card"/>
    <s v="Bi-Weekly"/>
  </r>
  <r>
    <n v="908"/>
    <n v="32"/>
    <s v="Male"/>
    <x v="1"/>
    <x v="0"/>
    <n v="43"/>
    <x v="9"/>
    <x v="0"/>
    <x v="17"/>
    <s v="Winter"/>
    <x v="14"/>
    <s v="Yes"/>
    <s v="Express"/>
    <s v="Yes"/>
    <s v="Yes"/>
    <n v="34"/>
    <n v="9"/>
    <s v="Credit Card"/>
    <s v="Bi-Weekly"/>
  </r>
  <r>
    <n v="909"/>
    <n v="26"/>
    <s v="Male"/>
    <x v="12"/>
    <x v="3"/>
    <n v="99"/>
    <x v="32"/>
    <x v="2"/>
    <x v="2"/>
    <s v="Winter"/>
    <x v="15"/>
    <s v="Yes"/>
    <s v="Free Shipping"/>
    <s v="Yes"/>
    <s v="Yes"/>
    <n v="9"/>
    <n v="90"/>
    <s v="PayPal"/>
    <s v="Every 3 Months"/>
  </r>
  <r>
    <n v="910"/>
    <n v="61"/>
    <s v="Male"/>
    <x v="22"/>
    <x v="3"/>
    <n v="56"/>
    <x v="7"/>
    <x v="0"/>
    <x v="5"/>
    <s v="Fall"/>
    <x v="2"/>
    <s v="Yes"/>
    <s v="Express"/>
    <s v="Yes"/>
    <s v="Yes"/>
    <n v="36"/>
    <n v="20"/>
    <s v="PayPal"/>
    <s v="Weekly"/>
  </r>
  <r>
    <n v="911"/>
    <n v="49"/>
    <s v="Male"/>
    <x v="15"/>
    <x v="0"/>
    <n v="25"/>
    <x v="36"/>
    <x v="1"/>
    <x v="6"/>
    <s v="Spring"/>
    <x v="23"/>
    <s v="Yes"/>
    <s v="Express"/>
    <s v="Yes"/>
    <s v="Yes"/>
    <n v="22"/>
    <n v="3"/>
    <s v="Credit Card"/>
    <s v="Monthly"/>
  </r>
  <r>
    <n v="912"/>
    <n v="53"/>
    <s v="Male"/>
    <x v="13"/>
    <x v="0"/>
    <n v="74"/>
    <x v="34"/>
    <x v="2"/>
    <x v="13"/>
    <s v="Winter"/>
    <x v="11"/>
    <s v="Yes"/>
    <s v="2-Day Shipping"/>
    <s v="Yes"/>
    <s v="Yes"/>
    <n v="2"/>
    <n v="72"/>
    <s v="Bank Transfer"/>
    <s v="Quarterly"/>
  </r>
  <r>
    <n v="913"/>
    <n v="24"/>
    <s v="Male"/>
    <x v="15"/>
    <x v="0"/>
    <n v="56"/>
    <x v="10"/>
    <x v="2"/>
    <x v="14"/>
    <s v="Winter"/>
    <x v="23"/>
    <s v="Yes"/>
    <s v="Next Day Air"/>
    <s v="Yes"/>
    <s v="Yes"/>
    <n v="32"/>
    <n v="24"/>
    <s v="Bank Transfer"/>
    <s v="Monthly"/>
  </r>
  <r>
    <n v="914"/>
    <n v="37"/>
    <s v="Male"/>
    <x v="4"/>
    <x v="1"/>
    <n v="47"/>
    <x v="40"/>
    <x v="2"/>
    <x v="22"/>
    <s v="Fall"/>
    <x v="5"/>
    <s v="Yes"/>
    <s v="Next Day Air"/>
    <s v="Yes"/>
    <s v="Yes"/>
    <n v="29"/>
    <n v="18"/>
    <s v="Cash"/>
    <s v="Every 3 Months"/>
  </r>
  <r>
    <n v="915"/>
    <n v="43"/>
    <s v="Male"/>
    <x v="10"/>
    <x v="0"/>
    <n v="67"/>
    <x v="47"/>
    <x v="0"/>
    <x v="7"/>
    <s v="Summer"/>
    <x v="7"/>
    <s v="Yes"/>
    <s v="Standard"/>
    <s v="Yes"/>
    <s v="Yes"/>
    <n v="27"/>
    <n v="40"/>
    <s v="Venmo"/>
    <s v="Every 3 Months"/>
  </r>
  <r>
    <n v="916"/>
    <n v="31"/>
    <s v="Male"/>
    <x v="10"/>
    <x v="0"/>
    <n v="22"/>
    <x v="3"/>
    <x v="0"/>
    <x v="7"/>
    <s v="Winter"/>
    <x v="3"/>
    <s v="Yes"/>
    <s v="Store Pickup"/>
    <s v="Yes"/>
    <s v="Yes"/>
    <n v="33"/>
    <n v="-11"/>
    <s v="Credit Card"/>
    <s v="Fortnightly"/>
  </r>
  <r>
    <n v="917"/>
    <n v="49"/>
    <s v="Male"/>
    <x v="2"/>
    <x v="0"/>
    <n v="34"/>
    <x v="26"/>
    <x v="1"/>
    <x v="24"/>
    <s v="Spring"/>
    <x v="2"/>
    <s v="Yes"/>
    <s v="Standard"/>
    <s v="Yes"/>
    <s v="Yes"/>
    <n v="16"/>
    <n v="18"/>
    <s v="Venmo"/>
    <s v="Monthly"/>
  </r>
  <r>
    <n v="918"/>
    <n v="69"/>
    <s v="Male"/>
    <x v="1"/>
    <x v="0"/>
    <n v="64"/>
    <x v="9"/>
    <x v="2"/>
    <x v="1"/>
    <s v="Spring"/>
    <x v="18"/>
    <s v="Yes"/>
    <s v="Standard"/>
    <s v="Yes"/>
    <s v="Yes"/>
    <n v="11"/>
    <n v="53"/>
    <s v="Bank Transfer"/>
    <s v="Quarterly"/>
  </r>
  <r>
    <n v="919"/>
    <n v="65"/>
    <s v="Male"/>
    <x v="6"/>
    <x v="0"/>
    <n v="42"/>
    <x v="17"/>
    <x v="2"/>
    <x v="20"/>
    <s v="Spring"/>
    <x v="24"/>
    <s v="Yes"/>
    <s v="2-Day Shipping"/>
    <s v="Yes"/>
    <s v="Yes"/>
    <n v="11"/>
    <n v="31"/>
    <s v="Cash"/>
    <s v="Fortnightly"/>
  </r>
  <r>
    <n v="920"/>
    <n v="41"/>
    <s v="Male"/>
    <x v="5"/>
    <x v="0"/>
    <n v="82"/>
    <x v="2"/>
    <x v="0"/>
    <x v="14"/>
    <s v="Winter"/>
    <x v="5"/>
    <s v="Yes"/>
    <s v="2-Day Shipping"/>
    <s v="Yes"/>
    <s v="Yes"/>
    <n v="17"/>
    <n v="65"/>
    <s v="Debit Card"/>
    <s v="Bi-Weekly"/>
  </r>
  <r>
    <n v="921"/>
    <n v="37"/>
    <s v="Male"/>
    <x v="22"/>
    <x v="3"/>
    <n v="81"/>
    <x v="10"/>
    <x v="3"/>
    <x v="9"/>
    <s v="Summer"/>
    <x v="24"/>
    <s v="Yes"/>
    <s v="Free Shipping"/>
    <s v="Yes"/>
    <s v="Yes"/>
    <n v="37"/>
    <n v="44"/>
    <s v="Cash"/>
    <s v="Weekly"/>
  </r>
  <r>
    <n v="922"/>
    <n v="70"/>
    <s v="Male"/>
    <x v="7"/>
    <x v="2"/>
    <n v="24"/>
    <x v="45"/>
    <x v="0"/>
    <x v="5"/>
    <s v="Summer"/>
    <x v="7"/>
    <s v="Yes"/>
    <s v="Express"/>
    <s v="Yes"/>
    <s v="Yes"/>
    <n v="18"/>
    <n v="6"/>
    <s v="PayPal"/>
    <s v="Weekly"/>
  </r>
  <r>
    <n v="923"/>
    <n v="63"/>
    <s v="Male"/>
    <x v="4"/>
    <x v="1"/>
    <n v="60"/>
    <x v="42"/>
    <x v="2"/>
    <x v="17"/>
    <s v="Fall"/>
    <x v="19"/>
    <s v="Yes"/>
    <s v="Standard"/>
    <s v="Yes"/>
    <s v="Yes"/>
    <n v="13"/>
    <n v="47"/>
    <s v="Credit Card"/>
    <s v="Monthly"/>
  </r>
  <r>
    <n v="924"/>
    <n v="55"/>
    <s v="Male"/>
    <x v="5"/>
    <x v="0"/>
    <n v="24"/>
    <x v="10"/>
    <x v="2"/>
    <x v="5"/>
    <s v="Spring"/>
    <x v="19"/>
    <s v="Yes"/>
    <s v="2-Day Shipping"/>
    <s v="Yes"/>
    <s v="Yes"/>
    <n v="7"/>
    <n v="17"/>
    <s v="PayPal"/>
    <s v="Weekly"/>
  </r>
  <r>
    <n v="925"/>
    <n v="52"/>
    <s v="Male"/>
    <x v="20"/>
    <x v="0"/>
    <n v="78"/>
    <x v="23"/>
    <x v="3"/>
    <x v="19"/>
    <s v="Winter"/>
    <x v="0"/>
    <s v="Yes"/>
    <s v="Standard"/>
    <s v="Yes"/>
    <s v="Yes"/>
    <n v="37"/>
    <n v="41"/>
    <s v="Cash"/>
    <s v="Quarterly"/>
  </r>
  <r>
    <n v="926"/>
    <n v="22"/>
    <s v="Male"/>
    <x v="2"/>
    <x v="0"/>
    <n v="88"/>
    <x v="28"/>
    <x v="0"/>
    <x v="11"/>
    <s v="Winter"/>
    <x v="8"/>
    <s v="Yes"/>
    <s v="Express"/>
    <s v="Yes"/>
    <s v="Yes"/>
    <n v="8"/>
    <n v="80"/>
    <s v="Cash"/>
    <s v="Monthly"/>
  </r>
  <r>
    <n v="927"/>
    <n v="54"/>
    <s v="Male"/>
    <x v="2"/>
    <x v="0"/>
    <n v="63"/>
    <x v="2"/>
    <x v="3"/>
    <x v="14"/>
    <s v="Spring"/>
    <x v="14"/>
    <s v="Yes"/>
    <s v="Express"/>
    <s v="Yes"/>
    <s v="Yes"/>
    <n v="11"/>
    <n v="52"/>
    <s v="Cash"/>
    <s v="Bi-Weekly"/>
  </r>
  <r>
    <n v="928"/>
    <n v="28"/>
    <s v="Male"/>
    <x v="4"/>
    <x v="1"/>
    <n v="78"/>
    <x v="35"/>
    <x v="0"/>
    <x v="13"/>
    <s v="Summer"/>
    <x v="14"/>
    <s v="Yes"/>
    <s v="Standard"/>
    <s v="Yes"/>
    <s v="Yes"/>
    <n v="8"/>
    <n v="70"/>
    <s v="Venmo"/>
    <s v="Bi-Weekly"/>
  </r>
  <r>
    <n v="929"/>
    <n v="67"/>
    <s v="Male"/>
    <x v="10"/>
    <x v="0"/>
    <n v="37"/>
    <x v="10"/>
    <x v="3"/>
    <x v="22"/>
    <s v="Winter"/>
    <x v="23"/>
    <s v="Yes"/>
    <s v="Store Pickup"/>
    <s v="Yes"/>
    <s v="Yes"/>
    <n v="31"/>
    <n v="6"/>
    <s v="Cash"/>
    <s v="Every 3 Months"/>
  </r>
  <r>
    <n v="930"/>
    <n v="59"/>
    <s v="Male"/>
    <x v="23"/>
    <x v="1"/>
    <n v="94"/>
    <x v="43"/>
    <x v="2"/>
    <x v="3"/>
    <s v="Fall"/>
    <x v="9"/>
    <s v="Yes"/>
    <s v="2-Day Shipping"/>
    <s v="Yes"/>
    <s v="Yes"/>
    <n v="26"/>
    <n v="68"/>
    <s v="Debit Card"/>
    <s v="Fortnightly"/>
  </r>
  <r>
    <n v="931"/>
    <n v="26"/>
    <s v="Male"/>
    <x v="17"/>
    <x v="0"/>
    <n v="78"/>
    <x v="11"/>
    <x v="0"/>
    <x v="14"/>
    <s v="Fall"/>
    <x v="9"/>
    <s v="Yes"/>
    <s v="Store Pickup"/>
    <s v="Yes"/>
    <s v="Yes"/>
    <n v="20"/>
    <n v="58"/>
    <s v="Credit Card"/>
    <s v="Bi-Weekly"/>
  </r>
  <r>
    <n v="932"/>
    <n v="24"/>
    <s v="Male"/>
    <x v="7"/>
    <x v="2"/>
    <n v="36"/>
    <x v="43"/>
    <x v="2"/>
    <x v="5"/>
    <s v="Winter"/>
    <x v="7"/>
    <s v="Yes"/>
    <s v="Standard"/>
    <s v="Yes"/>
    <s v="Yes"/>
    <n v="24"/>
    <n v="12"/>
    <s v="Bank Transfer"/>
    <s v="Fortnightly"/>
  </r>
  <r>
    <n v="933"/>
    <n v="62"/>
    <s v="Male"/>
    <x v="11"/>
    <x v="0"/>
    <n v="24"/>
    <x v="27"/>
    <x v="0"/>
    <x v="24"/>
    <s v="Winter"/>
    <x v="4"/>
    <s v="Yes"/>
    <s v="Standard"/>
    <s v="Yes"/>
    <s v="Yes"/>
    <n v="45"/>
    <n v="-21"/>
    <s v="Debit Card"/>
    <s v="Bi-Weekly"/>
  </r>
  <r>
    <n v="934"/>
    <n v="70"/>
    <s v="Male"/>
    <x v="4"/>
    <x v="1"/>
    <n v="84"/>
    <x v="24"/>
    <x v="2"/>
    <x v="23"/>
    <s v="Spring"/>
    <x v="2"/>
    <s v="Yes"/>
    <s v="Store Pickup"/>
    <s v="Yes"/>
    <s v="Yes"/>
    <n v="33"/>
    <n v="51"/>
    <s v="Debit Card"/>
    <s v="Monthly"/>
  </r>
  <r>
    <n v="935"/>
    <n v="45"/>
    <s v="Male"/>
    <x v="2"/>
    <x v="0"/>
    <n v="47"/>
    <x v="4"/>
    <x v="1"/>
    <x v="22"/>
    <s v="Spring"/>
    <x v="18"/>
    <s v="Yes"/>
    <s v="Express"/>
    <s v="Yes"/>
    <s v="Yes"/>
    <n v="21"/>
    <n v="26"/>
    <s v="Bank Transfer"/>
    <s v="Monthly"/>
  </r>
  <r>
    <n v="936"/>
    <n v="58"/>
    <s v="Male"/>
    <x v="15"/>
    <x v="0"/>
    <n v="51"/>
    <x v="31"/>
    <x v="0"/>
    <x v="3"/>
    <s v="Fall"/>
    <x v="5"/>
    <s v="Yes"/>
    <s v="Store Pickup"/>
    <s v="Yes"/>
    <s v="Yes"/>
    <n v="2"/>
    <n v="49"/>
    <s v="Bank Transfer"/>
    <s v="Fortnightly"/>
  </r>
  <r>
    <n v="937"/>
    <n v="31"/>
    <s v="Male"/>
    <x v="9"/>
    <x v="1"/>
    <n v="84"/>
    <x v="1"/>
    <x v="2"/>
    <x v="6"/>
    <s v="Summer"/>
    <x v="2"/>
    <s v="Yes"/>
    <s v="Free Shipping"/>
    <s v="Yes"/>
    <s v="Yes"/>
    <n v="28"/>
    <n v="56"/>
    <s v="Cash"/>
    <s v="Weekly"/>
  </r>
  <r>
    <n v="938"/>
    <n v="32"/>
    <s v="Male"/>
    <x v="6"/>
    <x v="0"/>
    <n v="24"/>
    <x v="44"/>
    <x v="2"/>
    <x v="23"/>
    <s v="Summer"/>
    <x v="2"/>
    <s v="Yes"/>
    <s v="Express"/>
    <s v="Yes"/>
    <s v="Yes"/>
    <n v="18"/>
    <n v="6"/>
    <s v="Venmo"/>
    <s v="Quarterly"/>
  </r>
  <r>
    <n v="939"/>
    <n v="36"/>
    <s v="Male"/>
    <x v="0"/>
    <x v="0"/>
    <n v="97"/>
    <x v="48"/>
    <x v="1"/>
    <x v="11"/>
    <s v="Fall"/>
    <x v="6"/>
    <s v="Yes"/>
    <s v="Free Shipping"/>
    <s v="Yes"/>
    <s v="Yes"/>
    <n v="21"/>
    <n v="76"/>
    <s v="Debit Card"/>
    <s v="Fortnightly"/>
  </r>
  <r>
    <n v="940"/>
    <n v="25"/>
    <s v="Male"/>
    <x v="17"/>
    <x v="0"/>
    <n v="89"/>
    <x v="14"/>
    <x v="0"/>
    <x v="21"/>
    <s v="Winter"/>
    <x v="6"/>
    <s v="Yes"/>
    <s v="Next Day Air"/>
    <s v="Yes"/>
    <s v="Yes"/>
    <n v="24"/>
    <n v="65"/>
    <s v="Credit Card"/>
    <s v="Monthly"/>
  </r>
  <r>
    <n v="941"/>
    <n v="48"/>
    <s v="Male"/>
    <x v="22"/>
    <x v="3"/>
    <n v="44"/>
    <x v="24"/>
    <x v="1"/>
    <x v="1"/>
    <s v="Spring"/>
    <x v="5"/>
    <s v="Yes"/>
    <s v="Store Pickup"/>
    <s v="Yes"/>
    <s v="Yes"/>
    <n v="15"/>
    <n v="29"/>
    <s v="PayPal"/>
    <s v="Every 3 Months"/>
  </r>
  <r>
    <n v="942"/>
    <n v="39"/>
    <s v="Male"/>
    <x v="8"/>
    <x v="3"/>
    <n v="35"/>
    <x v="26"/>
    <x v="0"/>
    <x v="13"/>
    <s v="Winter"/>
    <x v="9"/>
    <s v="Yes"/>
    <s v="2-Day Shipping"/>
    <s v="Yes"/>
    <s v="Yes"/>
    <n v="38"/>
    <n v="-3"/>
    <s v="PayPal"/>
    <s v="Every 3 Months"/>
  </r>
  <r>
    <n v="943"/>
    <n v="26"/>
    <s v="Male"/>
    <x v="10"/>
    <x v="0"/>
    <n v="91"/>
    <x v="28"/>
    <x v="2"/>
    <x v="17"/>
    <s v="Winter"/>
    <x v="4"/>
    <s v="Yes"/>
    <s v="Express"/>
    <s v="Yes"/>
    <s v="Yes"/>
    <n v="38"/>
    <n v="53"/>
    <s v="PayPal"/>
    <s v="Bi-Weekly"/>
  </r>
  <r>
    <n v="944"/>
    <n v="32"/>
    <s v="Male"/>
    <x v="19"/>
    <x v="3"/>
    <n v="63"/>
    <x v="19"/>
    <x v="0"/>
    <x v="17"/>
    <s v="Winter"/>
    <x v="22"/>
    <s v="Yes"/>
    <s v="Next Day Air"/>
    <s v="Yes"/>
    <s v="Yes"/>
    <n v="13"/>
    <n v="50"/>
    <s v="Venmo"/>
    <s v="Fortnightly"/>
  </r>
  <r>
    <n v="945"/>
    <n v="54"/>
    <s v="Male"/>
    <x v="22"/>
    <x v="3"/>
    <n v="97"/>
    <x v="27"/>
    <x v="1"/>
    <x v="0"/>
    <s v="Spring"/>
    <x v="6"/>
    <s v="Yes"/>
    <s v="Express"/>
    <s v="Yes"/>
    <s v="Yes"/>
    <n v="39"/>
    <n v="58"/>
    <s v="Cash"/>
    <s v="Bi-Weekly"/>
  </r>
  <r>
    <n v="946"/>
    <n v="38"/>
    <s v="Male"/>
    <x v="23"/>
    <x v="1"/>
    <n v="38"/>
    <x v="46"/>
    <x v="2"/>
    <x v="10"/>
    <s v="Summer"/>
    <x v="7"/>
    <s v="Yes"/>
    <s v="Store Pickup"/>
    <s v="Yes"/>
    <s v="Yes"/>
    <n v="8"/>
    <n v="30"/>
    <s v="Venmo"/>
    <s v="Every 3 Months"/>
  </r>
  <r>
    <n v="947"/>
    <n v="46"/>
    <s v="Male"/>
    <x v="7"/>
    <x v="2"/>
    <n v="24"/>
    <x v="38"/>
    <x v="3"/>
    <x v="24"/>
    <s v="Spring"/>
    <x v="11"/>
    <s v="Yes"/>
    <s v="Next Day Air"/>
    <s v="Yes"/>
    <s v="Yes"/>
    <n v="4"/>
    <n v="20"/>
    <s v="PayPal"/>
    <s v="Quarterly"/>
  </r>
  <r>
    <n v="948"/>
    <n v="57"/>
    <s v="Male"/>
    <x v="0"/>
    <x v="0"/>
    <n v="32"/>
    <x v="27"/>
    <x v="2"/>
    <x v="4"/>
    <s v="Winter"/>
    <x v="20"/>
    <s v="Yes"/>
    <s v="Store Pickup"/>
    <s v="Yes"/>
    <s v="Yes"/>
    <n v="6"/>
    <n v="26"/>
    <s v="Cash"/>
    <s v="Every 3 Months"/>
  </r>
  <r>
    <n v="949"/>
    <n v="49"/>
    <s v="Male"/>
    <x v="19"/>
    <x v="3"/>
    <n v="90"/>
    <x v="15"/>
    <x v="0"/>
    <x v="8"/>
    <s v="Summer"/>
    <x v="8"/>
    <s v="Yes"/>
    <s v="Express"/>
    <s v="Yes"/>
    <s v="Yes"/>
    <n v="11"/>
    <n v="79"/>
    <s v="Venmo"/>
    <s v="Every 3 Months"/>
  </r>
  <r>
    <n v="950"/>
    <n v="33"/>
    <s v="Male"/>
    <x v="2"/>
    <x v="0"/>
    <n v="36"/>
    <x v="6"/>
    <x v="2"/>
    <x v="8"/>
    <s v="Summer"/>
    <x v="23"/>
    <s v="Yes"/>
    <s v="Standard"/>
    <s v="Yes"/>
    <s v="Yes"/>
    <n v="49"/>
    <n v="-13"/>
    <s v="Venmo"/>
    <s v="Monthly"/>
  </r>
  <r>
    <n v="951"/>
    <n v="54"/>
    <s v="Male"/>
    <x v="21"/>
    <x v="3"/>
    <n v="37"/>
    <x v="35"/>
    <x v="3"/>
    <x v="2"/>
    <s v="Winter"/>
    <x v="7"/>
    <s v="Yes"/>
    <s v="Free Shipping"/>
    <s v="Yes"/>
    <s v="Yes"/>
    <n v="30"/>
    <n v="7"/>
    <s v="PayPal"/>
    <s v="Quarterly"/>
  </r>
  <r>
    <n v="952"/>
    <n v="47"/>
    <s v="Male"/>
    <x v="10"/>
    <x v="0"/>
    <n v="51"/>
    <x v="29"/>
    <x v="2"/>
    <x v="17"/>
    <s v="Summer"/>
    <x v="3"/>
    <s v="Yes"/>
    <s v="Express"/>
    <s v="Yes"/>
    <s v="Yes"/>
    <n v="34"/>
    <n v="17"/>
    <s v="Bank Transfer"/>
    <s v="Monthly"/>
  </r>
  <r>
    <n v="953"/>
    <n v="36"/>
    <s v="Male"/>
    <x v="19"/>
    <x v="3"/>
    <n v="71"/>
    <x v="37"/>
    <x v="1"/>
    <x v="16"/>
    <s v="Fall"/>
    <x v="0"/>
    <s v="Yes"/>
    <s v="2-Day Shipping"/>
    <s v="Yes"/>
    <s v="Yes"/>
    <n v="28"/>
    <n v="43"/>
    <s v="PayPal"/>
    <s v="Monthly"/>
  </r>
  <r>
    <n v="954"/>
    <n v="68"/>
    <s v="Male"/>
    <x v="12"/>
    <x v="3"/>
    <n v="50"/>
    <x v="40"/>
    <x v="1"/>
    <x v="17"/>
    <s v="Spring"/>
    <x v="15"/>
    <s v="Yes"/>
    <s v="2-Day Shipping"/>
    <s v="Yes"/>
    <s v="Yes"/>
    <n v="36"/>
    <n v="14"/>
    <s v="Venmo"/>
    <s v="Quarterly"/>
  </r>
  <r>
    <n v="955"/>
    <n v="60"/>
    <s v="Male"/>
    <x v="19"/>
    <x v="3"/>
    <n v="74"/>
    <x v="7"/>
    <x v="1"/>
    <x v="2"/>
    <s v="Fall"/>
    <x v="1"/>
    <s v="Yes"/>
    <s v="Standard"/>
    <s v="Yes"/>
    <s v="Yes"/>
    <n v="18"/>
    <n v="56"/>
    <s v="Credit Card"/>
    <s v="Every 3 Months"/>
  </r>
  <r>
    <n v="956"/>
    <n v="55"/>
    <s v="Male"/>
    <x v="10"/>
    <x v="0"/>
    <n v="75"/>
    <x v="16"/>
    <x v="0"/>
    <x v="12"/>
    <s v="Summer"/>
    <x v="23"/>
    <s v="Yes"/>
    <s v="Free Shipping"/>
    <s v="Yes"/>
    <s v="Yes"/>
    <n v="4"/>
    <n v="71"/>
    <s v="PayPal"/>
    <s v="Monthly"/>
  </r>
  <r>
    <n v="957"/>
    <n v="29"/>
    <s v="Male"/>
    <x v="5"/>
    <x v="0"/>
    <n v="99"/>
    <x v="16"/>
    <x v="3"/>
    <x v="17"/>
    <s v="Spring"/>
    <x v="3"/>
    <s v="Yes"/>
    <s v="2-Day Shipping"/>
    <s v="Yes"/>
    <s v="Yes"/>
    <n v="42"/>
    <n v="57"/>
    <s v="Debit Card"/>
    <s v="Quarterly"/>
  </r>
  <r>
    <n v="958"/>
    <n v="38"/>
    <s v="Male"/>
    <x v="18"/>
    <x v="3"/>
    <n v="23"/>
    <x v="27"/>
    <x v="3"/>
    <x v="10"/>
    <s v="Spring"/>
    <x v="10"/>
    <s v="Yes"/>
    <s v="Store Pickup"/>
    <s v="Yes"/>
    <s v="Yes"/>
    <n v="11"/>
    <n v="12"/>
    <s v="Cash"/>
    <s v="Quarterly"/>
  </r>
  <r>
    <n v="959"/>
    <n v="70"/>
    <s v="Male"/>
    <x v="4"/>
    <x v="1"/>
    <n v="53"/>
    <x v="47"/>
    <x v="3"/>
    <x v="19"/>
    <s v="Winter"/>
    <x v="14"/>
    <s v="Yes"/>
    <s v="Free Shipping"/>
    <s v="Yes"/>
    <s v="Yes"/>
    <n v="31"/>
    <n v="22"/>
    <s v="Credit Card"/>
    <s v="Bi-Weekly"/>
  </r>
  <r>
    <n v="960"/>
    <n v="36"/>
    <s v="Male"/>
    <x v="11"/>
    <x v="0"/>
    <n v="99"/>
    <x v="22"/>
    <x v="2"/>
    <x v="17"/>
    <s v="Spring"/>
    <x v="5"/>
    <s v="Yes"/>
    <s v="Standard"/>
    <s v="Yes"/>
    <s v="Yes"/>
    <n v="12"/>
    <n v="87"/>
    <s v="Cash"/>
    <s v="Fortnightly"/>
  </r>
  <r>
    <n v="961"/>
    <n v="18"/>
    <s v="Male"/>
    <x v="16"/>
    <x v="3"/>
    <n v="48"/>
    <x v="7"/>
    <x v="3"/>
    <x v="21"/>
    <s v="Spring"/>
    <x v="14"/>
    <s v="Yes"/>
    <s v="Standard"/>
    <s v="Yes"/>
    <s v="Yes"/>
    <n v="20"/>
    <n v="28"/>
    <s v="Venmo"/>
    <s v="Quarterly"/>
  </r>
  <r>
    <n v="962"/>
    <n v="62"/>
    <s v="Male"/>
    <x v="23"/>
    <x v="1"/>
    <n v="72"/>
    <x v="38"/>
    <x v="0"/>
    <x v="8"/>
    <s v="Fall"/>
    <x v="18"/>
    <s v="Yes"/>
    <s v="Next Day Air"/>
    <s v="Yes"/>
    <s v="Yes"/>
    <n v="37"/>
    <n v="35"/>
    <s v="Debit Card"/>
    <s v="Quarterly"/>
  </r>
  <r>
    <n v="963"/>
    <n v="29"/>
    <s v="Male"/>
    <x v="12"/>
    <x v="3"/>
    <n v="64"/>
    <x v="49"/>
    <x v="0"/>
    <x v="14"/>
    <s v="Spring"/>
    <x v="14"/>
    <s v="Yes"/>
    <s v="Standard"/>
    <s v="Yes"/>
    <s v="Yes"/>
    <n v="26"/>
    <n v="38"/>
    <s v="Debit Card"/>
    <s v="Fortnightly"/>
  </r>
  <r>
    <n v="964"/>
    <n v="21"/>
    <s v="Male"/>
    <x v="23"/>
    <x v="1"/>
    <n v="63"/>
    <x v="36"/>
    <x v="0"/>
    <x v="14"/>
    <s v="Spring"/>
    <x v="25"/>
    <s v="Yes"/>
    <s v="2-Day Shipping"/>
    <s v="Yes"/>
    <s v="Yes"/>
    <n v="14"/>
    <n v="49"/>
    <s v="Credit Card"/>
    <s v="Weekly"/>
  </r>
  <r>
    <n v="965"/>
    <n v="42"/>
    <s v="Male"/>
    <x v="3"/>
    <x v="1"/>
    <n v="51"/>
    <x v="28"/>
    <x v="2"/>
    <x v="19"/>
    <s v="Spring"/>
    <x v="5"/>
    <s v="Yes"/>
    <s v="Next Day Air"/>
    <s v="Yes"/>
    <s v="Yes"/>
    <n v="12"/>
    <n v="39"/>
    <s v="Venmo"/>
    <s v="Bi-Weekly"/>
  </r>
  <r>
    <n v="966"/>
    <n v="43"/>
    <s v="Male"/>
    <x v="23"/>
    <x v="1"/>
    <n v="55"/>
    <x v="12"/>
    <x v="0"/>
    <x v="13"/>
    <s v="Spring"/>
    <x v="16"/>
    <s v="Yes"/>
    <s v="Store Pickup"/>
    <s v="Yes"/>
    <s v="Yes"/>
    <n v="10"/>
    <n v="45"/>
    <s v="Credit Card"/>
    <s v="Annually"/>
  </r>
  <r>
    <n v="967"/>
    <n v="58"/>
    <s v="Male"/>
    <x v="10"/>
    <x v="0"/>
    <n v="55"/>
    <x v="0"/>
    <x v="2"/>
    <x v="18"/>
    <s v="Spring"/>
    <x v="8"/>
    <s v="Yes"/>
    <s v="Express"/>
    <s v="Yes"/>
    <s v="Yes"/>
    <n v="19"/>
    <n v="36"/>
    <s v="Cash"/>
    <s v="Annually"/>
  </r>
  <r>
    <n v="968"/>
    <n v="27"/>
    <s v="Male"/>
    <x v="15"/>
    <x v="0"/>
    <n v="26"/>
    <x v="42"/>
    <x v="1"/>
    <x v="5"/>
    <s v="Summer"/>
    <x v="18"/>
    <s v="Yes"/>
    <s v="Store Pickup"/>
    <s v="Yes"/>
    <s v="Yes"/>
    <n v="4"/>
    <n v="22"/>
    <s v="Cash"/>
    <s v="Weekly"/>
  </r>
  <r>
    <n v="969"/>
    <n v="57"/>
    <s v="Male"/>
    <x v="6"/>
    <x v="0"/>
    <n v="67"/>
    <x v="17"/>
    <x v="0"/>
    <x v="0"/>
    <s v="Summer"/>
    <x v="0"/>
    <s v="Yes"/>
    <s v="Next Day Air"/>
    <s v="Yes"/>
    <s v="Yes"/>
    <n v="48"/>
    <n v="19"/>
    <s v="Bank Transfer"/>
    <s v="Quarterly"/>
  </r>
  <r>
    <n v="970"/>
    <n v="40"/>
    <s v="Male"/>
    <x v="7"/>
    <x v="2"/>
    <n v="31"/>
    <x v="18"/>
    <x v="1"/>
    <x v="6"/>
    <s v="Fall"/>
    <x v="4"/>
    <s v="Yes"/>
    <s v="Express"/>
    <s v="Yes"/>
    <s v="Yes"/>
    <n v="37"/>
    <n v="-6"/>
    <s v="PayPal"/>
    <s v="Monthly"/>
  </r>
  <r>
    <n v="971"/>
    <n v="45"/>
    <s v="Male"/>
    <x v="2"/>
    <x v="0"/>
    <n v="66"/>
    <x v="18"/>
    <x v="1"/>
    <x v="1"/>
    <s v="Winter"/>
    <x v="14"/>
    <s v="Yes"/>
    <s v="Free Shipping"/>
    <s v="Yes"/>
    <s v="Yes"/>
    <n v="4"/>
    <n v="62"/>
    <s v="Cash"/>
    <s v="Monthly"/>
  </r>
  <r>
    <n v="972"/>
    <n v="47"/>
    <s v="Male"/>
    <x v="12"/>
    <x v="3"/>
    <n v="67"/>
    <x v="27"/>
    <x v="2"/>
    <x v="17"/>
    <s v="Summer"/>
    <x v="24"/>
    <s v="Yes"/>
    <s v="Next Day Air"/>
    <s v="Yes"/>
    <s v="Yes"/>
    <n v="15"/>
    <n v="52"/>
    <s v="Credit Card"/>
    <s v="Weekly"/>
  </r>
  <r>
    <n v="973"/>
    <n v="61"/>
    <s v="Male"/>
    <x v="4"/>
    <x v="1"/>
    <n v="61"/>
    <x v="24"/>
    <x v="0"/>
    <x v="9"/>
    <s v="Winter"/>
    <x v="21"/>
    <s v="Yes"/>
    <s v="Standard"/>
    <s v="Yes"/>
    <s v="Yes"/>
    <n v="33"/>
    <n v="28"/>
    <s v="Credit Card"/>
    <s v="Weekly"/>
  </r>
  <r>
    <n v="974"/>
    <n v="60"/>
    <s v="Male"/>
    <x v="14"/>
    <x v="2"/>
    <n v="75"/>
    <x v="24"/>
    <x v="2"/>
    <x v="11"/>
    <s v="Fall"/>
    <x v="1"/>
    <s v="Yes"/>
    <s v="2-Day Shipping"/>
    <s v="Yes"/>
    <s v="Yes"/>
    <n v="30"/>
    <n v="45"/>
    <s v="Bank Transfer"/>
    <s v="Quarterly"/>
  </r>
  <r>
    <n v="975"/>
    <n v="69"/>
    <s v="Male"/>
    <x v="11"/>
    <x v="0"/>
    <n v="90"/>
    <x v="17"/>
    <x v="2"/>
    <x v="19"/>
    <s v="Spring"/>
    <x v="15"/>
    <s v="Yes"/>
    <s v="2-Day Shipping"/>
    <s v="Yes"/>
    <s v="Yes"/>
    <n v="23"/>
    <n v="67"/>
    <s v="Bank Transfer"/>
    <s v="Monthly"/>
  </r>
  <r>
    <n v="976"/>
    <n v="58"/>
    <s v="Male"/>
    <x v="1"/>
    <x v="0"/>
    <n v="40"/>
    <x v="47"/>
    <x v="2"/>
    <x v="8"/>
    <s v="Summer"/>
    <x v="22"/>
    <s v="Yes"/>
    <s v="2-Day Shipping"/>
    <s v="Yes"/>
    <s v="Yes"/>
    <n v="2"/>
    <n v="38"/>
    <s v="Bank Transfer"/>
    <s v="Weekly"/>
  </r>
  <r>
    <n v="977"/>
    <n v="34"/>
    <s v="Male"/>
    <x v="17"/>
    <x v="0"/>
    <n v="90"/>
    <x v="20"/>
    <x v="2"/>
    <x v="0"/>
    <s v="Fall"/>
    <x v="15"/>
    <s v="Yes"/>
    <s v="Express"/>
    <s v="Yes"/>
    <s v="Yes"/>
    <n v="50"/>
    <n v="40"/>
    <s v="Credit Card"/>
    <s v="Every 3 Months"/>
  </r>
  <r>
    <n v="978"/>
    <n v="20"/>
    <s v="Male"/>
    <x v="22"/>
    <x v="3"/>
    <n v="20"/>
    <x v="47"/>
    <x v="2"/>
    <x v="13"/>
    <s v="Spring"/>
    <x v="12"/>
    <s v="Yes"/>
    <s v="Express"/>
    <s v="Yes"/>
    <s v="Yes"/>
    <n v="34"/>
    <n v="-14"/>
    <s v="Cash"/>
    <s v="Bi-Weekly"/>
  </r>
  <r>
    <n v="979"/>
    <n v="56"/>
    <s v="Male"/>
    <x v="24"/>
    <x v="3"/>
    <n v="40"/>
    <x v="24"/>
    <x v="2"/>
    <x v="2"/>
    <s v="Summer"/>
    <x v="25"/>
    <s v="Yes"/>
    <s v="Standard"/>
    <s v="Yes"/>
    <s v="Yes"/>
    <n v="33"/>
    <n v="7"/>
    <s v="Credit Card"/>
    <s v="Weekly"/>
  </r>
  <r>
    <n v="980"/>
    <n v="64"/>
    <s v="Male"/>
    <x v="19"/>
    <x v="3"/>
    <n v="33"/>
    <x v="13"/>
    <x v="1"/>
    <x v="18"/>
    <s v="Fall"/>
    <x v="1"/>
    <s v="Yes"/>
    <s v="Store Pickup"/>
    <s v="Yes"/>
    <s v="Yes"/>
    <n v="34"/>
    <n v="-1"/>
    <s v="Debit Card"/>
    <s v="Monthly"/>
  </r>
  <r>
    <n v="981"/>
    <n v="56"/>
    <s v="Male"/>
    <x v="23"/>
    <x v="1"/>
    <n v="98"/>
    <x v="33"/>
    <x v="1"/>
    <x v="23"/>
    <s v="Spring"/>
    <x v="17"/>
    <s v="Yes"/>
    <s v="Free Shipping"/>
    <s v="Yes"/>
    <s v="Yes"/>
    <n v="39"/>
    <n v="59"/>
    <s v="PayPal"/>
    <s v="Every 3 Months"/>
  </r>
  <r>
    <n v="982"/>
    <n v="27"/>
    <s v="Male"/>
    <x v="22"/>
    <x v="3"/>
    <n v="42"/>
    <x v="33"/>
    <x v="2"/>
    <x v="5"/>
    <s v="Spring"/>
    <x v="1"/>
    <s v="Yes"/>
    <s v="Next Day Air"/>
    <s v="Yes"/>
    <s v="Yes"/>
    <n v="47"/>
    <n v="-5"/>
    <s v="Credit Card"/>
    <s v="Quarterly"/>
  </r>
  <r>
    <n v="983"/>
    <n v="35"/>
    <s v="Male"/>
    <x v="7"/>
    <x v="2"/>
    <n v="62"/>
    <x v="21"/>
    <x v="1"/>
    <x v="16"/>
    <s v="Summer"/>
    <x v="4"/>
    <s v="Yes"/>
    <s v="Standard"/>
    <s v="Yes"/>
    <s v="Yes"/>
    <n v="37"/>
    <n v="25"/>
    <s v="PayPal"/>
    <s v="Monthly"/>
  </r>
  <r>
    <n v="984"/>
    <n v="24"/>
    <s v="Male"/>
    <x v="19"/>
    <x v="3"/>
    <n v="45"/>
    <x v="35"/>
    <x v="0"/>
    <x v="21"/>
    <s v="Winter"/>
    <x v="1"/>
    <s v="Yes"/>
    <s v="Free Shipping"/>
    <s v="Yes"/>
    <s v="Yes"/>
    <n v="40"/>
    <n v="5"/>
    <s v="Venmo"/>
    <s v="Bi-Weekly"/>
  </r>
  <r>
    <n v="985"/>
    <n v="26"/>
    <s v="Male"/>
    <x v="9"/>
    <x v="1"/>
    <n v="78"/>
    <x v="40"/>
    <x v="2"/>
    <x v="14"/>
    <s v="Summer"/>
    <x v="23"/>
    <s v="Yes"/>
    <s v="Free Shipping"/>
    <s v="Yes"/>
    <s v="Yes"/>
    <n v="8"/>
    <n v="70"/>
    <s v="Credit Card"/>
    <s v="Bi-Weekly"/>
  </r>
  <r>
    <n v="986"/>
    <n v="32"/>
    <s v="Male"/>
    <x v="8"/>
    <x v="3"/>
    <n v="80"/>
    <x v="8"/>
    <x v="2"/>
    <x v="0"/>
    <s v="Fall"/>
    <x v="16"/>
    <s v="Yes"/>
    <s v="Express"/>
    <s v="Yes"/>
    <s v="Yes"/>
    <n v="12"/>
    <n v="68"/>
    <s v="Bank Transfer"/>
    <s v="Annually"/>
  </r>
  <r>
    <n v="987"/>
    <n v="54"/>
    <s v="Male"/>
    <x v="18"/>
    <x v="3"/>
    <n v="96"/>
    <x v="39"/>
    <x v="1"/>
    <x v="15"/>
    <s v="Spring"/>
    <x v="9"/>
    <s v="Yes"/>
    <s v="Store Pickup"/>
    <s v="Yes"/>
    <s v="Yes"/>
    <n v="36"/>
    <n v="60"/>
    <s v="Bank Transfer"/>
    <s v="Monthly"/>
  </r>
  <r>
    <n v="988"/>
    <n v="62"/>
    <s v="Male"/>
    <x v="8"/>
    <x v="3"/>
    <n v="47"/>
    <x v="8"/>
    <x v="2"/>
    <x v="4"/>
    <s v="Summer"/>
    <x v="11"/>
    <s v="Yes"/>
    <s v="Express"/>
    <s v="Yes"/>
    <s v="Yes"/>
    <n v="48"/>
    <n v="-1"/>
    <s v="PayPal"/>
    <s v="Weekly"/>
  </r>
  <r>
    <n v="989"/>
    <n v="50"/>
    <s v="Male"/>
    <x v="13"/>
    <x v="0"/>
    <n v="84"/>
    <x v="31"/>
    <x v="2"/>
    <x v="20"/>
    <s v="Winter"/>
    <x v="8"/>
    <s v="Yes"/>
    <s v="2-Day Shipping"/>
    <s v="Yes"/>
    <s v="Yes"/>
    <n v="47"/>
    <n v="37"/>
    <s v="PayPal"/>
    <s v="Fortnightly"/>
  </r>
  <r>
    <n v="990"/>
    <n v="70"/>
    <s v="Male"/>
    <x v="9"/>
    <x v="1"/>
    <n v="31"/>
    <x v="21"/>
    <x v="2"/>
    <x v="19"/>
    <s v="Spring"/>
    <x v="0"/>
    <s v="Yes"/>
    <s v="Store Pickup"/>
    <s v="Yes"/>
    <s v="Yes"/>
    <n v="2"/>
    <n v="29"/>
    <s v="Bank Transfer"/>
    <s v="Monthly"/>
  </r>
  <r>
    <n v="991"/>
    <n v="48"/>
    <s v="Male"/>
    <x v="12"/>
    <x v="3"/>
    <n v="63"/>
    <x v="47"/>
    <x v="1"/>
    <x v="22"/>
    <s v="Spring"/>
    <x v="6"/>
    <s v="Yes"/>
    <s v="Store Pickup"/>
    <s v="Yes"/>
    <s v="Yes"/>
    <n v="24"/>
    <n v="39"/>
    <s v="Cash"/>
    <s v="Weekly"/>
  </r>
  <r>
    <n v="992"/>
    <n v="20"/>
    <s v="Male"/>
    <x v="6"/>
    <x v="0"/>
    <n v="97"/>
    <x v="48"/>
    <x v="3"/>
    <x v="3"/>
    <s v="Spring"/>
    <x v="2"/>
    <s v="Yes"/>
    <s v="Standard"/>
    <s v="Yes"/>
    <s v="Yes"/>
    <n v="40"/>
    <n v="57"/>
    <s v="Bank Transfer"/>
    <s v="Bi-Weekly"/>
  </r>
  <r>
    <n v="993"/>
    <n v="46"/>
    <s v="Male"/>
    <x v="14"/>
    <x v="2"/>
    <n v="99"/>
    <x v="7"/>
    <x v="2"/>
    <x v="0"/>
    <s v="Winter"/>
    <x v="12"/>
    <s v="Yes"/>
    <s v="Express"/>
    <s v="Yes"/>
    <s v="Yes"/>
    <n v="50"/>
    <n v="49"/>
    <s v="Debit Card"/>
    <s v="Weekly"/>
  </r>
  <r>
    <n v="994"/>
    <n v="51"/>
    <s v="Male"/>
    <x v="3"/>
    <x v="1"/>
    <n v="90"/>
    <x v="44"/>
    <x v="2"/>
    <x v="15"/>
    <s v="Winter"/>
    <x v="14"/>
    <s v="Yes"/>
    <s v="Store Pickup"/>
    <s v="Yes"/>
    <s v="Yes"/>
    <n v="25"/>
    <n v="65"/>
    <s v="Cash"/>
    <s v="Weekly"/>
  </r>
  <r>
    <n v="995"/>
    <n v="53"/>
    <s v="Male"/>
    <x v="9"/>
    <x v="1"/>
    <n v="68"/>
    <x v="14"/>
    <x v="0"/>
    <x v="10"/>
    <s v="Fall"/>
    <x v="4"/>
    <s v="Yes"/>
    <s v="Express"/>
    <s v="Yes"/>
    <s v="Yes"/>
    <n v="20"/>
    <n v="48"/>
    <s v="Debit Card"/>
    <s v="Monthly"/>
  </r>
  <r>
    <n v="996"/>
    <n v="44"/>
    <s v="Male"/>
    <x v="16"/>
    <x v="3"/>
    <n v="80"/>
    <x v="37"/>
    <x v="2"/>
    <x v="23"/>
    <s v="Spring"/>
    <x v="21"/>
    <s v="Yes"/>
    <s v="2-Day Shipping"/>
    <s v="Yes"/>
    <s v="Yes"/>
    <n v="10"/>
    <n v="70"/>
    <s v="Venmo"/>
    <s v="Weekly"/>
  </r>
  <r>
    <n v="997"/>
    <n v="29"/>
    <s v="Male"/>
    <x v="3"/>
    <x v="1"/>
    <n v="91"/>
    <x v="12"/>
    <x v="0"/>
    <x v="1"/>
    <s v="Summer"/>
    <x v="8"/>
    <s v="Yes"/>
    <s v="Standard"/>
    <s v="Yes"/>
    <s v="Yes"/>
    <n v="32"/>
    <n v="59"/>
    <s v="Bank Transfer"/>
    <s v="Quarterly"/>
  </r>
  <r>
    <n v="998"/>
    <n v="64"/>
    <s v="Male"/>
    <x v="13"/>
    <x v="0"/>
    <n v="30"/>
    <x v="0"/>
    <x v="2"/>
    <x v="17"/>
    <s v="Spring"/>
    <x v="15"/>
    <s v="Yes"/>
    <s v="Express"/>
    <s v="Yes"/>
    <s v="Yes"/>
    <n v="31"/>
    <n v="-1"/>
    <s v="Cash"/>
    <s v="Fortnightly"/>
  </r>
  <r>
    <n v="999"/>
    <n v="51"/>
    <s v="Male"/>
    <x v="9"/>
    <x v="1"/>
    <n v="90"/>
    <x v="39"/>
    <x v="2"/>
    <x v="3"/>
    <s v="Spring"/>
    <x v="22"/>
    <s v="Yes"/>
    <s v="Next Day Air"/>
    <s v="Yes"/>
    <s v="Yes"/>
    <n v="48"/>
    <n v="42"/>
    <s v="Bank Transfer"/>
    <s v="Bi-Weekly"/>
  </r>
  <r>
    <n v="1000"/>
    <n v="50"/>
    <s v="Male"/>
    <x v="20"/>
    <x v="0"/>
    <n v="28"/>
    <x v="35"/>
    <x v="0"/>
    <x v="18"/>
    <s v="Spring"/>
    <x v="3"/>
    <s v="Yes"/>
    <s v="Standard"/>
    <s v="Yes"/>
    <s v="Yes"/>
    <n v="23"/>
    <n v="5"/>
    <s v="Debit Card"/>
    <s v="Monthly"/>
  </r>
  <r>
    <n v="1001"/>
    <n v="43"/>
    <s v="Male"/>
    <x v="20"/>
    <x v="0"/>
    <n v="46"/>
    <x v="42"/>
    <x v="2"/>
    <x v="16"/>
    <s v="Winter"/>
    <x v="20"/>
    <s v="Yes"/>
    <s v="Express"/>
    <s v="Yes"/>
    <s v="Yes"/>
    <n v="1"/>
    <n v="45"/>
    <s v="Bank Transfer"/>
    <s v="Bi-Weekly"/>
  </r>
  <r>
    <n v="1002"/>
    <n v="61"/>
    <s v="Male"/>
    <x v="10"/>
    <x v="0"/>
    <n v="60"/>
    <x v="47"/>
    <x v="2"/>
    <x v="20"/>
    <s v="Fall"/>
    <x v="15"/>
    <s v="Yes"/>
    <s v="Standard"/>
    <s v="Yes"/>
    <s v="Yes"/>
    <n v="4"/>
    <n v="56"/>
    <s v="Debit Card"/>
    <s v="Fortnightly"/>
  </r>
  <r>
    <n v="1003"/>
    <n v="55"/>
    <s v="Male"/>
    <x v="9"/>
    <x v="1"/>
    <n v="59"/>
    <x v="25"/>
    <x v="2"/>
    <x v="3"/>
    <s v="Spring"/>
    <x v="1"/>
    <s v="Yes"/>
    <s v="Store Pickup"/>
    <s v="Yes"/>
    <s v="Yes"/>
    <n v="3"/>
    <n v="56"/>
    <s v="Bank Transfer"/>
    <s v="Bi-Weekly"/>
  </r>
  <r>
    <n v="1004"/>
    <n v="56"/>
    <s v="Male"/>
    <x v="19"/>
    <x v="3"/>
    <n v="68"/>
    <x v="31"/>
    <x v="2"/>
    <x v="14"/>
    <s v="Fall"/>
    <x v="17"/>
    <s v="Yes"/>
    <s v="Store Pickup"/>
    <s v="Yes"/>
    <s v="Yes"/>
    <n v="3"/>
    <n v="65"/>
    <s v="Cash"/>
    <s v="Bi-Weekly"/>
  </r>
  <r>
    <n v="1005"/>
    <n v="33"/>
    <s v="Male"/>
    <x v="21"/>
    <x v="3"/>
    <n v="79"/>
    <x v="30"/>
    <x v="2"/>
    <x v="13"/>
    <s v="Summer"/>
    <x v="6"/>
    <s v="Yes"/>
    <s v="2-Day Shipping"/>
    <s v="Yes"/>
    <s v="Yes"/>
    <n v="44"/>
    <n v="35"/>
    <s v="Cash"/>
    <s v="Annually"/>
  </r>
  <r>
    <n v="1006"/>
    <n v="43"/>
    <s v="Male"/>
    <x v="21"/>
    <x v="3"/>
    <n v="94"/>
    <x v="14"/>
    <x v="2"/>
    <x v="9"/>
    <s v="Winter"/>
    <x v="20"/>
    <s v="Yes"/>
    <s v="Store Pickup"/>
    <s v="Yes"/>
    <s v="Yes"/>
    <n v="5"/>
    <n v="89"/>
    <s v="Debit Card"/>
    <s v="Bi-Weekly"/>
  </r>
  <r>
    <n v="1007"/>
    <n v="21"/>
    <s v="Male"/>
    <x v="13"/>
    <x v="0"/>
    <n v="83"/>
    <x v="49"/>
    <x v="1"/>
    <x v="12"/>
    <s v="Summer"/>
    <x v="9"/>
    <s v="Yes"/>
    <s v="Next Day Air"/>
    <s v="Yes"/>
    <s v="Yes"/>
    <n v="50"/>
    <n v="33"/>
    <s v="Venmo"/>
    <s v="Quarterly"/>
  </r>
  <r>
    <n v="1008"/>
    <n v="58"/>
    <s v="Male"/>
    <x v="24"/>
    <x v="3"/>
    <n v="62"/>
    <x v="42"/>
    <x v="3"/>
    <x v="2"/>
    <s v="Spring"/>
    <x v="6"/>
    <s v="Yes"/>
    <s v="Standard"/>
    <s v="Yes"/>
    <s v="Yes"/>
    <n v="2"/>
    <n v="60"/>
    <s v="Credit Card"/>
    <s v="Annually"/>
  </r>
  <r>
    <n v="1009"/>
    <n v="41"/>
    <s v="Male"/>
    <x v="18"/>
    <x v="3"/>
    <n v="85"/>
    <x v="35"/>
    <x v="2"/>
    <x v="6"/>
    <s v="Spring"/>
    <x v="5"/>
    <s v="Yes"/>
    <s v="Store Pickup"/>
    <s v="Yes"/>
    <s v="Yes"/>
    <n v="29"/>
    <n v="56"/>
    <s v="PayPal"/>
    <s v="Annually"/>
  </r>
  <r>
    <n v="1010"/>
    <n v="39"/>
    <s v="Male"/>
    <x v="15"/>
    <x v="0"/>
    <n v="30"/>
    <x v="7"/>
    <x v="2"/>
    <x v="5"/>
    <s v="Summer"/>
    <x v="0"/>
    <s v="Yes"/>
    <s v="Express"/>
    <s v="Yes"/>
    <s v="Yes"/>
    <n v="11"/>
    <n v="19"/>
    <s v="Venmo"/>
    <s v="Annually"/>
  </r>
  <r>
    <n v="1011"/>
    <n v="54"/>
    <s v="Male"/>
    <x v="2"/>
    <x v="0"/>
    <n v="24"/>
    <x v="45"/>
    <x v="3"/>
    <x v="0"/>
    <s v="Spring"/>
    <x v="10"/>
    <s v="Yes"/>
    <s v="2-Day Shipping"/>
    <s v="Yes"/>
    <s v="Yes"/>
    <n v="37"/>
    <n v="-13"/>
    <s v="Credit Card"/>
    <s v="Fortnightly"/>
  </r>
  <r>
    <n v="1012"/>
    <n v="43"/>
    <s v="Male"/>
    <x v="21"/>
    <x v="3"/>
    <n v="25"/>
    <x v="6"/>
    <x v="0"/>
    <x v="21"/>
    <s v="Spring"/>
    <x v="3"/>
    <s v="Yes"/>
    <s v="Next Day Air"/>
    <s v="Yes"/>
    <s v="Yes"/>
    <n v="32"/>
    <n v="-7"/>
    <s v="Debit Card"/>
    <s v="Fortnightly"/>
  </r>
  <r>
    <n v="1013"/>
    <n v="28"/>
    <s v="Male"/>
    <x v="3"/>
    <x v="1"/>
    <n v="37"/>
    <x v="35"/>
    <x v="0"/>
    <x v="11"/>
    <s v="Summer"/>
    <x v="22"/>
    <s v="Yes"/>
    <s v="Express"/>
    <s v="Yes"/>
    <s v="Yes"/>
    <n v="27"/>
    <n v="10"/>
    <s v="Credit Card"/>
    <s v="Annually"/>
  </r>
  <r>
    <n v="1014"/>
    <n v="59"/>
    <s v="Male"/>
    <x v="22"/>
    <x v="3"/>
    <n v="69"/>
    <x v="36"/>
    <x v="3"/>
    <x v="14"/>
    <s v="Summer"/>
    <x v="22"/>
    <s v="Yes"/>
    <s v="2-Day Shipping"/>
    <s v="Yes"/>
    <s v="Yes"/>
    <n v="31"/>
    <n v="38"/>
    <s v="Venmo"/>
    <s v="Bi-Weekly"/>
  </r>
  <r>
    <n v="1015"/>
    <n v="28"/>
    <s v="Male"/>
    <x v="9"/>
    <x v="1"/>
    <n v="97"/>
    <x v="31"/>
    <x v="2"/>
    <x v="10"/>
    <s v="Summer"/>
    <x v="21"/>
    <s v="Yes"/>
    <s v="Standard"/>
    <s v="Yes"/>
    <s v="Yes"/>
    <n v="36"/>
    <n v="61"/>
    <s v="Debit Card"/>
    <s v="Fortnightly"/>
  </r>
  <r>
    <n v="1016"/>
    <n v="68"/>
    <s v="Male"/>
    <x v="24"/>
    <x v="3"/>
    <n v="24"/>
    <x v="17"/>
    <x v="2"/>
    <x v="17"/>
    <s v="Summer"/>
    <x v="7"/>
    <s v="Yes"/>
    <s v="Standard"/>
    <s v="Yes"/>
    <s v="Yes"/>
    <n v="34"/>
    <n v="-10"/>
    <s v="Cash"/>
    <s v="Weekly"/>
  </r>
  <r>
    <n v="1017"/>
    <n v="20"/>
    <s v="Male"/>
    <x v="22"/>
    <x v="3"/>
    <n v="30"/>
    <x v="37"/>
    <x v="3"/>
    <x v="24"/>
    <s v="Summer"/>
    <x v="23"/>
    <s v="Yes"/>
    <s v="Express"/>
    <s v="Yes"/>
    <s v="Yes"/>
    <n v="15"/>
    <n v="15"/>
    <s v="Bank Transfer"/>
    <s v="Every 3 Months"/>
  </r>
  <r>
    <n v="1018"/>
    <n v="21"/>
    <s v="Male"/>
    <x v="14"/>
    <x v="2"/>
    <n v="53"/>
    <x v="19"/>
    <x v="0"/>
    <x v="20"/>
    <s v="Fall"/>
    <x v="25"/>
    <s v="Yes"/>
    <s v="Express"/>
    <s v="Yes"/>
    <s v="Yes"/>
    <n v="14"/>
    <n v="39"/>
    <s v="Credit Card"/>
    <s v="Annually"/>
  </r>
  <r>
    <n v="1019"/>
    <n v="50"/>
    <s v="Male"/>
    <x v="10"/>
    <x v="0"/>
    <n v="70"/>
    <x v="42"/>
    <x v="3"/>
    <x v="4"/>
    <s v="Spring"/>
    <x v="8"/>
    <s v="Yes"/>
    <s v="Next Day Air"/>
    <s v="Yes"/>
    <s v="Yes"/>
    <n v="46"/>
    <n v="24"/>
    <s v="Cash"/>
    <s v="Weekly"/>
  </r>
  <r>
    <n v="1020"/>
    <n v="32"/>
    <s v="Male"/>
    <x v="5"/>
    <x v="0"/>
    <n v="76"/>
    <x v="0"/>
    <x v="1"/>
    <x v="19"/>
    <s v="Winter"/>
    <x v="11"/>
    <s v="Yes"/>
    <s v="Standard"/>
    <s v="Yes"/>
    <s v="Yes"/>
    <n v="33"/>
    <n v="43"/>
    <s v="Venmo"/>
    <s v="Bi-Weekly"/>
  </r>
  <r>
    <n v="1021"/>
    <n v="24"/>
    <s v="Male"/>
    <x v="18"/>
    <x v="3"/>
    <n v="95"/>
    <x v="12"/>
    <x v="2"/>
    <x v="13"/>
    <s v="Fall"/>
    <x v="9"/>
    <s v="Yes"/>
    <s v="Express"/>
    <s v="Yes"/>
    <s v="Yes"/>
    <n v="41"/>
    <n v="54"/>
    <s v="Debit Card"/>
    <s v="Annually"/>
  </r>
  <r>
    <n v="1022"/>
    <n v="55"/>
    <s v="Male"/>
    <x v="7"/>
    <x v="2"/>
    <n v="51"/>
    <x v="2"/>
    <x v="1"/>
    <x v="12"/>
    <s v="Winter"/>
    <x v="8"/>
    <s v="Yes"/>
    <s v="2-Day Shipping"/>
    <s v="Yes"/>
    <s v="Yes"/>
    <n v="39"/>
    <n v="12"/>
    <s v="PayPal"/>
    <s v="Weekly"/>
  </r>
  <r>
    <n v="1023"/>
    <n v="61"/>
    <s v="Male"/>
    <x v="8"/>
    <x v="3"/>
    <n v="41"/>
    <x v="43"/>
    <x v="2"/>
    <x v="12"/>
    <s v="Winter"/>
    <x v="8"/>
    <s v="Yes"/>
    <s v="Store Pickup"/>
    <s v="Yes"/>
    <s v="Yes"/>
    <n v="7"/>
    <n v="34"/>
    <s v="Cash"/>
    <s v="Annually"/>
  </r>
  <r>
    <n v="1024"/>
    <n v="61"/>
    <s v="Male"/>
    <x v="12"/>
    <x v="3"/>
    <n v="71"/>
    <x v="1"/>
    <x v="1"/>
    <x v="2"/>
    <s v="Winter"/>
    <x v="1"/>
    <s v="Yes"/>
    <s v="Free Shipping"/>
    <s v="Yes"/>
    <s v="Yes"/>
    <n v="29"/>
    <n v="42"/>
    <s v="Bank Transfer"/>
    <s v="Every 3 Months"/>
  </r>
  <r>
    <n v="1025"/>
    <n v="28"/>
    <s v="Male"/>
    <x v="17"/>
    <x v="0"/>
    <n v="66"/>
    <x v="38"/>
    <x v="2"/>
    <x v="7"/>
    <s v="Summer"/>
    <x v="1"/>
    <s v="Yes"/>
    <s v="Free Shipping"/>
    <s v="Yes"/>
    <s v="Yes"/>
    <n v="18"/>
    <n v="48"/>
    <s v="Venmo"/>
    <s v="Quarterly"/>
  </r>
  <r>
    <n v="1026"/>
    <n v="60"/>
    <s v="Male"/>
    <x v="5"/>
    <x v="0"/>
    <n v="84"/>
    <x v="43"/>
    <x v="2"/>
    <x v="8"/>
    <s v="Winter"/>
    <x v="8"/>
    <s v="Yes"/>
    <s v="Free Shipping"/>
    <s v="Yes"/>
    <s v="Yes"/>
    <n v="15"/>
    <n v="69"/>
    <s v="Credit Card"/>
    <s v="Annually"/>
  </r>
  <r>
    <n v="1027"/>
    <n v="49"/>
    <s v="Male"/>
    <x v="8"/>
    <x v="3"/>
    <n v="95"/>
    <x v="41"/>
    <x v="0"/>
    <x v="2"/>
    <s v="Winter"/>
    <x v="21"/>
    <s v="Yes"/>
    <s v="Express"/>
    <s v="Yes"/>
    <s v="Yes"/>
    <n v="39"/>
    <n v="56"/>
    <s v="PayPal"/>
    <s v="Bi-Weekly"/>
  </r>
  <r>
    <n v="1028"/>
    <n v="33"/>
    <s v="Male"/>
    <x v="16"/>
    <x v="3"/>
    <n v="90"/>
    <x v="31"/>
    <x v="0"/>
    <x v="11"/>
    <s v="Summer"/>
    <x v="11"/>
    <s v="Yes"/>
    <s v="Next Day Air"/>
    <s v="Yes"/>
    <s v="Yes"/>
    <n v="11"/>
    <n v="79"/>
    <s v="Cash"/>
    <s v="Monthly"/>
  </r>
  <r>
    <n v="1029"/>
    <n v="45"/>
    <s v="Male"/>
    <x v="15"/>
    <x v="0"/>
    <n v="36"/>
    <x v="43"/>
    <x v="1"/>
    <x v="12"/>
    <s v="Summer"/>
    <x v="18"/>
    <s v="Yes"/>
    <s v="Standard"/>
    <s v="Yes"/>
    <s v="Yes"/>
    <n v="4"/>
    <n v="32"/>
    <s v="Cash"/>
    <s v="Fortnightly"/>
  </r>
  <r>
    <n v="1030"/>
    <n v="29"/>
    <s v="Male"/>
    <x v="24"/>
    <x v="3"/>
    <n v="22"/>
    <x v="31"/>
    <x v="2"/>
    <x v="7"/>
    <s v="Spring"/>
    <x v="15"/>
    <s v="Yes"/>
    <s v="2-Day Shipping"/>
    <s v="Yes"/>
    <s v="Yes"/>
    <n v="33"/>
    <n v="-11"/>
    <s v="Venmo"/>
    <s v="Bi-Weekly"/>
  </r>
  <r>
    <n v="1031"/>
    <n v="58"/>
    <s v="Male"/>
    <x v="7"/>
    <x v="2"/>
    <n v="89"/>
    <x v="0"/>
    <x v="0"/>
    <x v="24"/>
    <s v="Winter"/>
    <x v="13"/>
    <s v="Yes"/>
    <s v="Next Day Air"/>
    <s v="Yes"/>
    <s v="Yes"/>
    <n v="37"/>
    <n v="52"/>
    <s v="Debit Card"/>
    <s v="Quarterly"/>
  </r>
  <r>
    <n v="1032"/>
    <n v="22"/>
    <s v="Male"/>
    <x v="3"/>
    <x v="1"/>
    <n v="50"/>
    <x v="30"/>
    <x v="2"/>
    <x v="11"/>
    <s v="Spring"/>
    <x v="23"/>
    <s v="Yes"/>
    <s v="Free Shipping"/>
    <s v="Yes"/>
    <s v="Yes"/>
    <n v="32"/>
    <n v="18"/>
    <s v="Cash"/>
    <s v="Quarterly"/>
  </r>
  <r>
    <n v="1033"/>
    <n v="55"/>
    <s v="Male"/>
    <x v="23"/>
    <x v="1"/>
    <n v="36"/>
    <x v="1"/>
    <x v="2"/>
    <x v="12"/>
    <s v="Fall"/>
    <x v="17"/>
    <s v="Yes"/>
    <s v="Free Shipping"/>
    <s v="Yes"/>
    <s v="Yes"/>
    <n v="44"/>
    <n v="-8"/>
    <s v="Credit Card"/>
    <s v="Quarterly"/>
  </r>
  <r>
    <n v="1034"/>
    <n v="19"/>
    <s v="Male"/>
    <x v="13"/>
    <x v="0"/>
    <n v="52"/>
    <x v="6"/>
    <x v="1"/>
    <x v="5"/>
    <s v="Spring"/>
    <x v="12"/>
    <s v="Yes"/>
    <s v="Free Shipping"/>
    <s v="Yes"/>
    <s v="Yes"/>
    <n v="41"/>
    <n v="11"/>
    <s v="Bank Transfer"/>
    <s v="Quarterly"/>
  </r>
  <r>
    <n v="1035"/>
    <n v="68"/>
    <s v="Male"/>
    <x v="20"/>
    <x v="0"/>
    <n v="29"/>
    <x v="33"/>
    <x v="2"/>
    <x v="8"/>
    <s v="Fall"/>
    <x v="19"/>
    <s v="Yes"/>
    <s v="Next Day Air"/>
    <s v="Yes"/>
    <s v="Yes"/>
    <n v="44"/>
    <n v="-15"/>
    <s v="Bank Transfer"/>
    <s v="Weekly"/>
  </r>
  <r>
    <n v="1036"/>
    <n v="61"/>
    <s v="Male"/>
    <x v="0"/>
    <x v="0"/>
    <n v="89"/>
    <x v="42"/>
    <x v="2"/>
    <x v="18"/>
    <s v="Fall"/>
    <x v="11"/>
    <s v="Yes"/>
    <s v="Express"/>
    <s v="Yes"/>
    <s v="Yes"/>
    <n v="32"/>
    <n v="57"/>
    <s v="Venmo"/>
    <s v="Annually"/>
  </r>
  <r>
    <n v="1037"/>
    <n v="68"/>
    <s v="Male"/>
    <x v="8"/>
    <x v="3"/>
    <n v="47"/>
    <x v="11"/>
    <x v="2"/>
    <x v="22"/>
    <s v="Fall"/>
    <x v="18"/>
    <s v="Yes"/>
    <s v="2-Day Shipping"/>
    <s v="Yes"/>
    <s v="Yes"/>
    <n v="13"/>
    <n v="34"/>
    <s v="Bank Transfer"/>
    <s v="Monthly"/>
  </r>
  <r>
    <n v="1038"/>
    <n v="52"/>
    <s v="Male"/>
    <x v="16"/>
    <x v="3"/>
    <n v="25"/>
    <x v="3"/>
    <x v="3"/>
    <x v="18"/>
    <s v="Spring"/>
    <x v="23"/>
    <s v="Yes"/>
    <s v="Standard"/>
    <s v="Yes"/>
    <s v="Yes"/>
    <n v="48"/>
    <n v="-23"/>
    <s v="Debit Card"/>
    <s v="Quarterly"/>
  </r>
  <r>
    <n v="1039"/>
    <n v="41"/>
    <s v="Male"/>
    <x v="13"/>
    <x v="0"/>
    <n v="74"/>
    <x v="43"/>
    <x v="3"/>
    <x v="17"/>
    <s v="Fall"/>
    <x v="21"/>
    <s v="Yes"/>
    <s v="Express"/>
    <s v="Yes"/>
    <s v="Yes"/>
    <n v="3"/>
    <n v="71"/>
    <s v="Bank Transfer"/>
    <s v="Weekly"/>
  </r>
  <r>
    <n v="1040"/>
    <n v="29"/>
    <s v="Male"/>
    <x v="22"/>
    <x v="3"/>
    <n v="46"/>
    <x v="49"/>
    <x v="2"/>
    <x v="23"/>
    <s v="Fall"/>
    <x v="6"/>
    <s v="Yes"/>
    <s v="Standard"/>
    <s v="Yes"/>
    <s v="Yes"/>
    <n v="39"/>
    <n v="7"/>
    <s v="Venmo"/>
    <s v="Monthly"/>
  </r>
  <r>
    <n v="1041"/>
    <n v="68"/>
    <s v="Male"/>
    <x v="2"/>
    <x v="0"/>
    <n v="22"/>
    <x v="17"/>
    <x v="1"/>
    <x v="23"/>
    <s v="Fall"/>
    <x v="17"/>
    <s v="Yes"/>
    <s v="Next Day Air"/>
    <s v="Yes"/>
    <s v="Yes"/>
    <n v="7"/>
    <n v="15"/>
    <s v="Cash"/>
    <s v="Fortnightly"/>
  </r>
  <r>
    <n v="1042"/>
    <n v="36"/>
    <s v="Male"/>
    <x v="5"/>
    <x v="0"/>
    <n v="25"/>
    <x v="46"/>
    <x v="2"/>
    <x v="20"/>
    <s v="Summer"/>
    <x v="8"/>
    <s v="Yes"/>
    <s v="Next Day Air"/>
    <s v="Yes"/>
    <s v="Yes"/>
    <n v="11"/>
    <n v="14"/>
    <s v="Cash"/>
    <s v="Fortnightly"/>
  </r>
  <r>
    <n v="1043"/>
    <n v="55"/>
    <s v="Male"/>
    <x v="22"/>
    <x v="3"/>
    <n v="80"/>
    <x v="33"/>
    <x v="2"/>
    <x v="1"/>
    <s v="Spring"/>
    <x v="8"/>
    <s v="Yes"/>
    <s v="Next Day Air"/>
    <s v="Yes"/>
    <s v="Yes"/>
    <n v="47"/>
    <n v="33"/>
    <s v="Credit Card"/>
    <s v="Weekly"/>
  </r>
  <r>
    <n v="1044"/>
    <n v="28"/>
    <s v="Male"/>
    <x v="2"/>
    <x v="0"/>
    <n v="76"/>
    <x v="11"/>
    <x v="2"/>
    <x v="14"/>
    <s v="Spring"/>
    <x v="13"/>
    <s v="Yes"/>
    <s v="2-Day Shipping"/>
    <s v="Yes"/>
    <s v="Yes"/>
    <n v="28"/>
    <n v="48"/>
    <s v="Debit Card"/>
    <s v="Fortnightly"/>
  </r>
  <r>
    <n v="1045"/>
    <n v="39"/>
    <s v="Male"/>
    <x v="2"/>
    <x v="0"/>
    <n v="30"/>
    <x v="4"/>
    <x v="0"/>
    <x v="11"/>
    <s v="Summer"/>
    <x v="14"/>
    <s v="Yes"/>
    <s v="Next Day Air"/>
    <s v="Yes"/>
    <s v="Yes"/>
    <n v="17"/>
    <n v="13"/>
    <s v="Bank Transfer"/>
    <s v="Every 3 Months"/>
  </r>
  <r>
    <n v="1046"/>
    <n v="54"/>
    <s v="Male"/>
    <x v="1"/>
    <x v="0"/>
    <n v="79"/>
    <x v="35"/>
    <x v="0"/>
    <x v="13"/>
    <s v="Fall"/>
    <x v="1"/>
    <s v="Yes"/>
    <s v="2-Day Shipping"/>
    <s v="Yes"/>
    <s v="Yes"/>
    <n v="11"/>
    <n v="68"/>
    <s v="PayPal"/>
    <s v="Bi-Weekly"/>
  </r>
  <r>
    <n v="1047"/>
    <n v="40"/>
    <s v="Male"/>
    <x v="4"/>
    <x v="1"/>
    <n v="22"/>
    <x v="26"/>
    <x v="2"/>
    <x v="23"/>
    <s v="Winter"/>
    <x v="19"/>
    <s v="Yes"/>
    <s v="Standard"/>
    <s v="Yes"/>
    <s v="Yes"/>
    <n v="12"/>
    <n v="10"/>
    <s v="Venmo"/>
    <s v="Annually"/>
  </r>
  <r>
    <n v="1048"/>
    <n v="31"/>
    <s v="Male"/>
    <x v="20"/>
    <x v="0"/>
    <n v="36"/>
    <x v="40"/>
    <x v="1"/>
    <x v="8"/>
    <s v="Fall"/>
    <x v="19"/>
    <s v="Yes"/>
    <s v="Standard"/>
    <s v="Yes"/>
    <s v="Yes"/>
    <n v="7"/>
    <n v="29"/>
    <s v="Credit Card"/>
    <s v="Fortnightly"/>
  </r>
  <r>
    <n v="1049"/>
    <n v="30"/>
    <s v="Male"/>
    <x v="20"/>
    <x v="0"/>
    <n v="77"/>
    <x v="1"/>
    <x v="0"/>
    <x v="22"/>
    <s v="Fall"/>
    <x v="2"/>
    <s v="Yes"/>
    <s v="Standard"/>
    <s v="Yes"/>
    <s v="Yes"/>
    <n v="19"/>
    <n v="58"/>
    <s v="Venmo"/>
    <s v="Fortnightly"/>
  </r>
  <r>
    <n v="1050"/>
    <n v="45"/>
    <s v="Male"/>
    <x v="12"/>
    <x v="3"/>
    <n v="33"/>
    <x v="41"/>
    <x v="1"/>
    <x v="7"/>
    <s v="Fall"/>
    <x v="11"/>
    <s v="Yes"/>
    <s v="Store Pickup"/>
    <s v="Yes"/>
    <s v="Yes"/>
    <n v="24"/>
    <n v="9"/>
    <s v="Cash"/>
    <s v="Quarterly"/>
  </r>
  <r>
    <n v="1051"/>
    <n v="48"/>
    <s v="Male"/>
    <x v="4"/>
    <x v="1"/>
    <n v="64"/>
    <x v="20"/>
    <x v="2"/>
    <x v="19"/>
    <s v="Winter"/>
    <x v="22"/>
    <s v="Yes"/>
    <s v="Next Day Air"/>
    <s v="Yes"/>
    <s v="Yes"/>
    <n v="19"/>
    <n v="45"/>
    <s v="Venmo"/>
    <s v="Monthly"/>
  </r>
  <r>
    <n v="1052"/>
    <n v="45"/>
    <s v="Male"/>
    <x v="20"/>
    <x v="0"/>
    <n v="53"/>
    <x v="31"/>
    <x v="2"/>
    <x v="21"/>
    <s v="Fall"/>
    <x v="5"/>
    <s v="Yes"/>
    <s v="Free Shipping"/>
    <s v="Yes"/>
    <s v="Yes"/>
    <n v="39"/>
    <n v="14"/>
    <s v="PayPal"/>
    <s v="Annually"/>
  </r>
  <r>
    <n v="1053"/>
    <n v="60"/>
    <s v="Male"/>
    <x v="9"/>
    <x v="1"/>
    <n v="36"/>
    <x v="41"/>
    <x v="3"/>
    <x v="6"/>
    <s v="Fall"/>
    <x v="21"/>
    <s v="Yes"/>
    <s v="2-Day Shipping"/>
    <s v="Yes"/>
    <s v="Yes"/>
    <n v="1"/>
    <n v="35"/>
    <s v="Credit Card"/>
    <s v="Fortnightly"/>
  </r>
  <r>
    <n v="1054"/>
    <n v="59"/>
    <s v="Male"/>
    <x v="0"/>
    <x v="0"/>
    <n v="70"/>
    <x v="23"/>
    <x v="2"/>
    <x v="24"/>
    <s v="Spring"/>
    <x v="13"/>
    <s v="No"/>
    <s v="2-Day Shipping"/>
    <s v="Yes"/>
    <s v="Yes"/>
    <n v="10"/>
    <n v="60"/>
    <s v="Debit Card"/>
    <s v="Bi-Weekly"/>
  </r>
  <r>
    <n v="1055"/>
    <n v="18"/>
    <s v="Male"/>
    <x v="6"/>
    <x v="0"/>
    <n v="96"/>
    <x v="10"/>
    <x v="0"/>
    <x v="17"/>
    <s v="Winter"/>
    <x v="8"/>
    <s v="No"/>
    <s v="Express"/>
    <s v="Yes"/>
    <s v="Yes"/>
    <n v="48"/>
    <n v="48"/>
    <s v="PayPal"/>
    <s v="Quarterly"/>
  </r>
  <r>
    <n v="1056"/>
    <n v="70"/>
    <s v="Male"/>
    <x v="14"/>
    <x v="2"/>
    <n v="27"/>
    <x v="2"/>
    <x v="2"/>
    <x v="20"/>
    <s v="Spring"/>
    <x v="13"/>
    <s v="No"/>
    <s v="Next Day Air"/>
    <s v="Yes"/>
    <s v="Yes"/>
    <n v="24"/>
    <n v="3"/>
    <s v="Debit Card"/>
    <s v="Annually"/>
  </r>
  <r>
    <n v="1057"/>
    <n v="20"/>
    <s v="Male"/>
    <x v="1"/>
    <x v="0"/>
    <n v="64"/>
    <x v="37"/>
    <x v="0"/>
    <x v="13"/>
    <s v="Winter"/>
    <x v="3"/>
    <s v="No"/>
    <s v="2-Day Shipping"/>
    <s v="Yes"/>
    <s v="Yes"/>
    <n v="42"/>
    <n v="22"/>
    <s v="Venmo"/>
    <s v="Fortnightly"/>
  </r>
  <r>
    <n v="1058"/>
    <n v="65"/>
    <s v="Male"/>
    <x v="14"/>
    <x v="2"/>
    <n v="23"/>
    <x v="48"/>
    <x v="1"/>
    <x v="1"/>
    <s v="Spring"/>
    <x v="14"/>
    <s v="No"/>
    <s v="2-Day Shipping"/>
    <s v="Yes"/>
    <s v="Yes"/>
    <n v="20"/>
    <n v="3"/>
    <s v="Credit Card"/>
    <s v="Weekly"/>
  </r>
  <r>
    <n v="1059"/>
    <n v="29"/>
    <s v="Male"/>
    <x v="18"/>
    <x v="3"/>
    <n v="33"/>
    <x v="35"/>
    <x v="0"/>
    <x v="10"/>
    <s v="Summer"/>
    <x v="0"/>
    <s v="No"/>
    <s v="Next Day Air"/>
    <s v="Yes"/>
    <s v="Yes"/>
    <n v="49"/>
    <n v="-16"/>
    <s v="Bank Transfer"/>
    <s v="Every 3 Months"/>
  </r>
  <r>
    <n v="1060"/>
    <n v="22"/>
    <s v="Male"/>
    <x v="14"/>
    <x v="2"/>
    <n v="34"/>
    <x v="17"/>
    <x v="2"/>
    <x v="19"/>
    <s v="Winter"/>
    <x v="25"/>
    <s v="No"/>
    <s v="Standard"/>
    <s v="Yes"/>
    <s v="Yes"/>
    <n v="25"/>
    <n v="9"/>
    <s v="Debit Card"/>
    <s v="Monthly"/>
  </r>
  <r>
    <n v="1061"/>
    <n v="27"/>
    <s v="Male"/>
    <x v="1"/>
    <x v="0"/>
    <n v="35"/>
    <x v="44"/>
    <x v="1"/>
    <x v="0"/>
    <s v="Summer"/>
    <x v="5"/>
    <s v="No"/>
    <s v="Next Day Air"/>
    <s v="Yes"/>
    <s v="Yes"/>
    <n v="21"/>
    <n v="14"/>
    <s v="Debit Card"/>
    <s v="Every 3 Months"/>
  </r>
  <r>
    <n v="1062"/>
    <n v="36"/>
    <s v="Male"/>
    <x v="7"/>
    <x v="2"/>
    <n v="62"/>
    <x v="37"/>
    <x v="2"/>
    <x v="0"/>
    <s v="Summer"/>
    <x v="14"/>
    <s v="No"/>
    <s v="Free Shipping"/>
    <s v="Yes"/>
    <s v="Yes"/>
    <n v="12"/>
    <n v="50"/>
    <s v="Venmo"/>
    <s v="Every 3 Months"/>
  </r>
  <r>
    <n v="1063"/>
    <n v="59"/>
    <s v="Male"/>
    <x v="23"/>
    <x v="1"/>
    <n v="75"/>
    <x v="31"/>
    <x v="2"/>
    <x v="18"/>
    <s v="Fall"/>
    <x v="5"/>
    <s v="No"/>
    <s v="Next Day Air"/>
    <s v="Yes"/>
    <s v="Yes"/>
    <n v="21"/>
    <n v="54"/>
    <s v="Debit Card"/>
    <s v="Every 3 Months"/>
  </r>
  <r>
    <n v="1064"/>
    <n v="62"/>
    <s v="Male"/>
    <x v="15"/>
    <x v="0"/>
    <n v="29"/>
    <x v="15"/>
    <x v="1"/>
    <x v="21"/>
    <s v="Summer"/>
    <x v="13"/>
    <s v="No"/>
    <s v="Free Shipping"/>
    <s v="Yes"/>
    <s v="Yes"/>
    <n v="35"/>
    <n v="-6"/>
    <s v="Cash"/>
    <s v="Monthly"/>
  </r>
  <r>
    <n v="1065"/>
    <n v="34"/>
    <s v="Male"/>
    <x v="19"/>
    <x v="3"/>
    <n v="28"/>
    <x v="5"/>
    <x v="2"/>
    <x v="10"/>
    <s v="Spring"/>
    <x v="1"/>
    <s v="No"/>
    <s v="Express"/>
    <s v="Yes"/>
    <s v="Yes"/>
    <n v="42"/>
    <n v="-14"/>
    <s v="Credit Card"/>
    <s v="Every 3 Months"/>
  </r>
  <r>
    <n v="1066"/>
    <n v="59"/>
    <s v="Male"/>
    <x v="17"/>
    <x v="0"/>
    <n v="20"/>
    <x v="15"/>
    <x v="3"/>
    <x v="24"/>
    <s v="Spring"/>
    <x v="7"/>
    <s v="No"/>
    <s v="Store Pickup"/>
    <s v="Yes"/>
    <s v="Yes"/>
    <n v="3"/>
    <n v="17"/>
    <s v="PayPal"/>
    <s v="Every 3 Months"/>
  </r>
  <r>
    <n v="1067"/>
    <n v="49"/>
    <s v="Male"/>
    <x v="7"/>
    <x v="2"/>
    <n v="96"/>
    <x v="16"/>
    <x v="2"/>
    <x v="16"/>
    <s v="Winter"/>
    <x v="17"/>
    <s v="No"/>
    <s v="Store Pickup"/>
    <s v="Yes"/>
    <s v="Yes"/>
    <n v="11"/>
    <n v="85"/>
    <s v="PayPal"/>
    <s v="Bi-Weekly"/>
  </r>
  <r>
    <n v="1068"/>
    <n v="18"/>
    <s v="Male"/>
    <x v="10"/>
    <x v="0"/>
    <n v="43"/>
    <x v="38"/>
    <x v="1"/>
    <x v="15"/>
    <s v="Summer"/>
    <x v="2"/>
    <s v="No"/>
    <s v="2-Day Shipping"/>
    <s v="Yes"/>
    <s v="Yes"/>
    <n v="22"/>
    <n v="21"/>
    <s v="PayPal"/>
    <s v="Quarterly"/>
  </r>
  <r>
    <n v="1069"/>
    <n v="55"/>
    <s v="Male"/>
    <x v="5"/>
    <x v="0"/>
    <n v="94"/>
    <x v="5"/>
    <x v="2"/>
    <x v="8"/>
    <s v="Fall"/>
    <x v="25"/>
    <s v="No"/>
    <s v="Standard"/>
    <s v="Yes"/>
    <s v="Yes"/>
    <n v="47"/>
    <n v="47"/>
    <s v="Credit Card"/>
    <s v="Weekly"/>
  </r>
  <r>
    <n v="1070"/>
    <n v="38"/>
    <s v="Male"/>
    <x v="11"/>
    <x v="0"/>
    <n v="81"/>
    <x v="33"/>
    <x v="3"/>
    <x v="3"/>
    <s v="Fall"/>
    <x v="24"/>
    <s v="No"/>
    <s v="Next Day Air"/>
    <s v="Yes"/>
    <s v="Yes"/>
    <n v="33"/>
    <n v="48"/>
    <s v="Venmo"/>
    <s v="Every 3 Months"/>
  </r>
  <r>
    <n v="1071"/>
    <n v="50"/>
    <s v="Male"/>
    <x v="16"/>
    <x v="3"/>
    <n v="75"/>
    <x v="17"/>
    <x v="2"/>
    <x v="23"/>
    <s v="Summer"/>
    <x v="13"/>
    <s v="No"/>
    <s v="Free Shipping"/>
    <s v="Yes"/>
    <s v="Yes"/>
    <n v="50"/>
    <n v="25"/>
    <s v="Debit Card"/>
    <s v="Weekly"/>
  </r>
  <r>
    <n v="1072"/>
    <n v="61"/>
    <s v="Male"/>
    <x v="19"/>
    <x v="3"/>
    <n v="81"/>
    <x v="38"/>
    <x v="2"/>
    <x v="19"/>
    <s v="Summer"/>
    <x v="5"/>
    <s v="No"/>
    <s v="Express"/>
    <s v="Yes"/>
    <s v="Yes"/>
    <n v="46"/>
    <n v="35"/>
    <s v="Credit Card"/>
    <s v="Monthly"/>
  </r>
  <r>
    <n v="1073"/>
    <n v="48"/>
    <s v="Male"/>
    <x v="6"/>
    <x v="0"/>
    <n v="92"/>
    <x v="37"/>
    <x v="0"/>
    <x v="9"/>
    <s v="Fall"/>
    <x v="1"/>
    <s v="No"/>
    <s v="Express"/>
    <s v="Yes"/>
    <s v="Yes"/>
    <n v="34"/>
    <n v="58"/>
    <s v="Debit Card"/>
    <s v="Fortnightly"/>
  </r>
  <r>
    <n v="1074"/>
    <n v="22"/>
    <s v="Male"/>
    <x v="18"/>
    <x v="3"/>
    <n v="96"/>
    <x v="18"/>
    <x v="3"/>
    <x v="7"/>
    <s v="Spring"/>
    <x v="17"/>
    <s v="No"/>
    <s v="Store Pickup"/>
    <s v="Yes"/>
    <s v="Yes"/>
    <n v="33"/>
    <n v="63"/>
    <s v="Credit Card"/>
    <s v="Monthly"/>
  </r>
  <r>
    <n v="1075"/>
    <n v="48"/>
    <s v="Male"/>
    <x v="16"/>
    <x v="3"/>
    <n v="71"/>
    <x v="30"/>
    <x v="1"/>
    <x v="3"/>
    <s v="Fall"/>
    <x v="5"/>
    <s v="No"/>
    <s v="Standard"/>
    <s v="Yes"/>
    <s v="Yes"/>
    <n v="45"/>
    <n v="26"/>
    <s v="Bank Transfer"/>
    <s v="Fortnightly"/>
  </r>
  <r>
    <n v="1076"/>
    <n v="57"/>
    <s v="Male"/>
    <x v="12"/>
    <x v="3"/>
    <n v="50"/>
    <x v="9"/>
    <x v="0"/>
    <x v="21"/>
    <s v="Summer"/>
    <x v="8"/>
    <s v="No"/>
    <s v="Next Day Air"/>
    <s v="Yes"/>
    <s v="Yes"/>
    <n v="32"/>
    <n v="18"/>
    <s v="Debit Card"/>
    <s v="Bi-Weekly"/>
  </r>
  <r>
    <n v="1077"/>
    <n v="33"/>
    <s v="Male"/>
    <x v="7"/>
    <x v="2"/>
    <n v="72"/>
    <x v="25"/>
    <x v="0"/>
    <x v="4"/>
    <s v="Spring"/>
    <x v="3"/>
    <s v="No"/>
    <s v="Standard"/>
    <s v="Yes"/>
    <s v="Yes"/>
    <n v="47"/>
    <n v="25"/>
    <s v="Venmo"/>
    <s v="Bi-Weekly"/>
  </r>
  <r>
    <n v="1078"/>
    <n v="58"/>
    <s v="Male"/>
    <x v="14"/>
    <x v="2"/>
    <n v="28"/>
    <x v="8"/>
    <x v="2"/>
    <x v="6"/>
    <s v="Winter"/>
    <x v="18"/>
    <s v="No"/>
    <s v="Standard"/>
    <s v="Yes"/>
    <s v="Yes"/>
    <n v="5"/>
    <n v="23"/>
    <s v="PayPal"/>
    <s v="Quarterly"/>
  </r>
  <r>
    <n v="1079"/>
    <n v="37"/>
    <s v="Male"/>
    <x v="1"/>
    <x v="0"/>
    <n v="59"/>
    <x v="28"/>
    <x v="2"/>
    <x v="5"/>
    <s v="Fall"/>
    <x v="14"/>
    <s v="No"/>
    <s v="Express"/>
    <s v="Yes"/>
    <s v="Yes"/>
    <n v="49"/>
    <n v="10"/>
    <s v="Credit Card"/>
    <s v="Fortnightly"/>
  </r>
  <r>
    <n v="1080"/>
    <n v="18"/>
    <s v="Male"/>
    <x v="7"/>
    <x v="2"/>
    <n v="33"/>
    <x v="19"/>
    <x v="1"/>
    <x v="24"/>
    <s v="Summer"/>
    <x v="14"/>
    <s v="No"/>
    <s v="Free Shipping"/>
    <s v="Yes"/>
    <s v="Yes"/>
    <n v="48"/>
    <n v="-15"/>
    <s v="Bank Transfer"/>
    <s v="Monthly"/>
  </r>
  <r>
    <n v="1081"/>
    <n v="65"/>
    <s v="Male"/>
    <x v="18"/>
    <x v="3"/>
    <n v="59"/>
    <x v="38"/>
    <x v="0"/>
    <x v="24"/>
    <s v="Fall"/>
    <x v="22"/>
    <s v="No"/>
    <s v="Express"/>
    <s v="Yes"/>
    <s v="Yes"/>
    <n v="22"/>
    <n v="37"/>
    <s v="Cash"/>
    <s v="Every 3 Months"/>
  </r>
  <r>
    <n v="1082"/>
    <n v="62"/>
    <s v="Male"/>
    <x v="22"/>
    <x v="3"/>
    <n v="30"/>
    <x v="37"/>
    <x v="3"/>
    <x v="18"/>
    <s v="Spring"/>
    <x v="9"/>
    <s v="No"/>
    <s v="Standard"/>
    <s v="Yes"/>
    <s v="Yes"/>
    <n v="45"/>
    <n v="-15"/>
    <s v="Credit Card"/>
    <s v="Annually"/>
  </r>
  <r>
    <n v="1083"/>
    <n v="54"/>
    <s v="Male"/>
    <x v="19"/>
    <x v="3"/>
    <n v="85"/>
    <x v="36"/>
    <x v="3"/>
    <x v="17"/>
    <s v="Winter"/>
    <x v="5"/>
    <s v="No"/>
    <s v="Next Day Air"/>
    <s v="Yes"/>
    <s v="Yes"/>
    <n v="30"/>
    <n v="55"/>
    <s v="Venmo"/>
    <s v="Quarterly"/>
  </r>
  <r>
    <n v="1084"/>
    <n v="35"/>
    <s v="Male"/>
    <x v="21"/>
    <x v="3"/>
    <n v="97"/>
    <x v="47"/>
    <x v="0"/>
    <x v="11"/>
    <s v="Summer"/>
    <x v="13"/>
    <s v="No"/>
    <s v="Store Pickup"/>
    <s v="Yes"/>
    <s v="Yes"/>
    <n v="43"/>
    <n v="54"/>
    <s v="Cash"/>
    <s v="Weekly"/>
  </r>
  <r>
    <n v="1085"/>
    <n v="34"/>
    <s v="Male"/>
    <x v="17"/>
    <x v="0"/>
    <n v="36"/>
    <x v="10"/>
    <x v="1"/>
    <x v="7"/>
    <s v="Fall"/>
    <x v="7"/>
    <s v="No"/>
    <s v="Next Day Air"/>
    <s v="Yes"/>
    <s v="Yes"/>
    <n v="48"/>
    <n v="-12"/>
    <s v="Cash"/>
    <s v="Quarterly"/>
  </r>
  <r>
    <n v="1086"/>
    <n v="25"/>
    <s v="Male"/>
    <x v="16"/>
    <x v="3"/>
    <n v="85"/>
    <x v="40"/>
    <x v="2"/>
    <x v="2"/>
    <s v="Winter"/>
    <x v="21"/>
    <s v="No"/>
    <s v="Store Pickup"/>
    <s v="Yes"/>
    <s v="Yes"/>
    <n v="23"/>
    <n v="62"/>
    <s v="Venmo"/>
    <s v="Fortnightly"/>
  </r>
  <r>
    <n v="1087"/>
    <n v="53"/>
    <s v="Male"/>
    <x v="12"/>
    <x v="3"/>
    <n v="62"/>
    <x v="29"/>
    <x v="2"/>
    <x v="8"/>
    <s v="Winter"/>
    <x v="21"/>
    <s v="No"/>
    <s v="Free Shipping"/>
    <s v="Yes"/>
    <s v="Yes"/>
    <n v="27"/>
    <n v="35"/>
    <s v="PayPal"/>
    <s v="Bi-Weekly"/>
  </r>
  <r>
    <n v="1088"/>
    <n v="45"/>
    <s v="Male"/>
    <x v="2"/>
    <x v="0"/>
    <n v="71"/>
    <x v="8"/>
    <x v="1"/>
    <x v="3"/>
    <s v="Winter"/>
    <x v="23"/>
    <s v="No"/>
    <s v="Next Day Air"/>
    <s v="Yes"/>
    <s v="Yes"/>
    <n v="7"/>
    <n v="64"/>
    <s v="Bank Transfer"/>
    <s v="Monthly"/>
  </r>
  <r>
    <n v="1089"/>
    <n v="49"/>
    <s v="Male"/>
    <x v="13"/>
    <x v="0"/>
    <n v="21"/>
    <x v="7"/>
    <x v="2"/>
    <x v="2"/>
    <s v="Winter"/>
    <x v="2"/>
    <s v="No"/>
    <s v="Free Shipping"/>
    <s v="Yes"/>
    <s v="Yes"/>
    <n v="2"/>
    <n v="19"/>
    <s v="PayPal"/>
    <s v="Weekly"/>
  </r>
  <r>
    <n v="1090"/>
    <n v="40"/>
    <s v="Male"/>
    <x v="21"/>
    <x v="3"/>
    <n v="61"/>
    <x v="28"/>
    <x v="2"/>
    <x v="5"/>
    <s v="Spring"/>
    <x v="22"/>
    <s v="No"/>
    <s v="Next Day Air"/>
    <s v="Yes"/>
    <s v="Yes"/>
    <n v="33"/>
    <n v="28"/>
    <s v="PayPal"/>
    <s v="Bi-Weekly"/>
  </r>
  <r>
    <n v="1091"/>
    <n v="38"/>
    <s v="Male"/>
    <x v="18"/>
    <x v="3"/>
    <n v="58"/>
    <x v="39"/>
    <x v="2"/>
    <x v="10"/>
    <s v="Spring"/>
    <x v="19"/>
    <s v="No"/>
    <s v="Store Pickup"/>
    <s v="Yes"/>
    <s v="Yes"/>
    <n v="27"/>
    <n v="31"/>
    <s v="Cash"/>
    <s v="Fortnightly"/>
  </r>
  <r>
    <n v="1092"/>
    <n v="44"/>
    <s v="Male"/>
    <x v="1"/>
    <x v="0"/>
    <n v="80"/>
    <x v="17"/>
    <x v="0"/>
    <x v="12"/>
    <s v="Spring"/>
    <x v="10"/>
    <s v="No"/>
    <s v="Store Pickup"/>
    <s v="Yes"/>
    <s v="Yes"/>
    <n v="6"/>
    <n v="74"/>
    <s v="Credit Card"/>
    <s v="Fortnightly"/>
  </r>
  <r>
    <n v="1093"/>
    <n v="68"/>
    <s v="Male"/>
    <x v="16"/>
    <x v="3"/>
    <n v="50"/>
    <x v="45"/>
    <x v="0"/>
    <x v="23"/>
    <s v="Spring"/>
    <x v="7"/>
    <s v="No"/>
    <s v="2-Day Shipping"/>
    <s v="Yes"/>
    <s v="Yes"/>
    <n v="20"/>
    <n v="30"/>
    <s v="Venmo"/>
    <s v="Quarterly"/>
  </r>
  <r>
    <n v="1094"/>
    <n v="60"/>
    <s v="Male"/>
    <x v="4"/>
    <x v="1"/>
    <n v="48"/>
    <x v="12"/>
    <x v="1"/>
    <x v="21"/>
    <s v="Winter"/>
    <x v="19"/>
    <s v="No"/>
    <s v="2-Day Shipping"/>
    <s v="Yes"/>
    <s v="Yes"/>
    <n v="46"/>
    <n v="2"/>
    <s v="Venmo"/>
    <s v="Every 3 Months"/>
  </r>
  <r>
    <n v="1095"/>
    <n v="25"/>
    <s v="Male"/>
    <x v="16"/>
    <x v="3"/>
    <n v="40"/>
    <x v="39"/>
    <x v="2"/>
    <x v="13"/>
    <s v="Winter"/>
    <x v="6"/>
    <s v="No"/>
    <s v="Next Day Air"/>
    <s v="Yes"/>
    <s v="Yes"/>
    <n v="25"/>
    <n v="15"/>
    <s v="Cash"/>
    <s v="Quarterly"/>
  </r>
  <r>
    <n v="1096"/>
    <n v="19"/>
    <s v="Male"/>
    <x v="7"/>
    <x v="2"/>
    <n v="34"/>
    <x v="30"/>
    <x v="1"/>
    <x v="15"/>
    <s v="Summer"/>
    <x v="21"/>
    <s v="No"/>
    <s v="Free Shipping"/>
    <s v="Yes"/>
    <s v="Yes"/>
    <n v="30"/>
    <n v="4"/>
    <s v="Bank Transfer"/>
    <s v="Quarterly"/>
  </r>
  <r>
    <n v="1097"/>
    <n v="57"/>
    <s v="Male"/>
    <x v="7"/>
    <x v="2"/>
    <n v="46"/>
    <x v="13"/>
    <x v="1"/>
    <x v="19"/>
    <s v="Fall"/>
    <x v="5"/>
    <s v="No"/>
    <s v="Standard"/>
    <s v="Yes"/>
    <s v="Yes"/>
    <n v="48"/>
    <n v="-2"/>
    <s v="Credit Card"/>
    <s v="Annually"/>
  </r>
  <r>
    <n v="1098"/>
    <n v="58"/>
    <s v="Male"/>
    <x v="12"/>
    <x v="3"/>
    <n v="27"/>
    <x v="34"/>
    <x v="2"/>
    <x v="13"/>
    <s v="Summer"/>
    <x v="4"/>
    <s v="No"/>
    <s v="Store Pickup"/>
    <s v="Yes"/>
    <s v="Yes"/>
    <n v="47"/>
    <n v="-20"/>
    <s v="Bank Transfer"/>
    <s v="Weekly"/>
  </r>
  <r>
    <n v="1099"/>
    <n v="49"/>
    <s v="Male"/>
    <x v="8"/>
    <x v="3"/>
    <n v="98"/>
    <x v="37"/>
    <x v="1"/>
    <x v="2"/>
    <s v="Spring"/>
    <x v="15"/>
    <s v="No"/>
    <s v="Next Day Air"/>
    <s v="Yes"/>
    <s v="Yes"/>
    <n v="27"/>
    <n v="71"/>
    <s v="Credit Card"/>
    <s v="Weekly"/>
  </r>
  <r>
    <n v="1100"/>
    <n v="19"/>
    <s v="Male"/>
    <x v="1"/>
    <x v="0"/>
    <n v="73"/>
    <x v="17"/>
    <x v="2"/>
    <x v="15"/>
    <s v="Fall"/>
    <x v="5"/>
    <s v="No"/>
    <s v="Next Day Air"/>
    <s v="Yes"/>
    <s v="Yes"/>
    <n v="45"/>
    <n v="28"/>
    <s v="Bank Transfer"/>
    <s v="Fortnightly"/>
  </r>
  <r>
    <n v="1101"/>
    <n v="50"/>
    <s v="Male"/>
    <x v="13"/>
    <x v="0"/>
    <n v="28"/>
    <x v="22"/>
    <x v="0"/>
    <x v="9"/>
    <s v="Spring"/>
    <x v="14"/>
    <s v="No"/>
    <s v="Express"/>
    <s v="Yes"/>
    <s v="Yes"/>
    <n v="2"/>
    <n v="26"/>
    <s v="Credit Card"/>
    <s v="Weekly"/>
  </r>
  <r>
    <n v="1102"/>
    <n v="30"/>
    <s v="Male"/>
    <x v="24"/>
    <x v="3"/>
    <n v="76"/>
    <x v="12"/>
    <x v="3"/>
    <x v="5"/>
    <s v="Fall"/>
    <x v="21"/>
    <s v="No"/>
    <s v="Free Shipping"/>
    <s v="Yes"/>
    <s v="Yes"/>
    <n v="39"/>
    <n v="37"/>
    <s v="Cash"/>
    <s v="Fortnightly"/>
  </r>
  <r>
    <n v="1103"/>
    <n v="52"/>
    <s v="Male"/>
    <x v="1"/>
    <x v="0"/>
    <n v="83"/>
    <x v="21"/>
    <x v="2"/>
    <x v="15"/>
    <s v="Fall"/>
    <x v="3"/>
    <s v="No"/>
    <s v="Express"/>
    <s v="Yes"/>
    <s v="Yes"/>
    <n v="24"/>
    <n v="59"/>
    <s v="Cash"/>
    <s v="Fortnightly"/>
  </r>
  <r>
    <n v="1104"/>
    <n v="35"/>
    <s v="Male"/>
    <x v="15"/>
    <x v="0"/>
    <n v="23"/>
    <x v="30"/>
    <x v="1"/>
    <x v="4"/>
    <s v="Spring"/>
    <x v="24"/>
    <s v="No"/>
    <s v="Free Shipping"/>
    <s v="Yes"/>
    <s v="Yes"/>
    <n v="8"/>
    <n v="15"/>
    <s v="Debit Card"/>
    <s v="Bi-Weekly"/>
  </r>
  <r>
    <n v="1105"/>
    <n v="35"/>
    <s v="Male"/>
    <x v="19"/>
    <x v="3"/>
    <n v="28"/>
    <x v="12"/>
    <x v="2"/>
    <x v="19"/>
    <s v="Fall"/>
    <x v="0"/>
    <s v="No"/>
    <s v="Express"/>
    <s v="Yes"/>
    <s v="Yes"/>
    <n v="8"/>
    <n v="20"/>
    <s v="Bank Transfer"/>
    <s v="Quarterly"/>
  </r>
  <r>
    <n v="1106"/>
    <n v="33"/>
    <s v="Male"/>
    <x v="17"/>
    <x v="0"/>
    <n v="83"/>
    <x v="2"/>
    <x v="1"/>
    <x v="8"/>
    <s v="Spring"/>
    <x v="21"/>
    <s v="No"/>
    <s v="Next Day Air"/>
    <s v="Yes"/>
    <s v="Yes"/>
    <n v="6"/>
    <n v="77"/>
    <s v="Venmo"/>
    <s v="Every 3 Months"/>
  </r>
  <r>
    <n v="1107"/>
    <n v="52"/>
    <s v="Male"/>
    <x v="11"/>
    <x v="0"/>
    <n v="96"/>
    <x v="46"/>
    <x v="0"/>
    <x v="10"/>
    <s v="Winter"/>
    <x v="15"/>
    <s v="No"/>
    <s v="Store Pickup"/>
    <s v="Yes"/>
    <s v="Yes"/>
    <n v="12"/>
    <n v="84"/>
    <s v="Venmo"/>
    <s v="Fortnightly"/>
  </r>
  <r>
    <n v="1108"/>
    <n v="69"/>
    <s v="Male"/>
    <x v="4"/>
    <x v="1"/>
    <n v="62"/>
    <x v="21"/>
    <x v="2"/>
    <x v="15"/>
    <s v="Fall"/>
    <x v="11"/>
    <s v="No"/>
    <s v="Store Pickup"/>
    <s v="Yes"/>
    <s v="Yes"/>
    <n v="26"/>
    <n v="36"/>
    <s v="Bank Transfer"/>
    <s v="Weekly"/>
  </r>
  <r>
    <n v="1109"/>
    <n v="27"/>
    <s v="Male"/>
    <x v="6"/>
    <x v="0"/>
    <n v="25"/>
    <x v="43"/>
    <x v="2"/>
    <x v="11"/>
    <s v="Fall"/>
    <x v="11"/>
    <s v="No"/>
    <s v="Standard"/>
    <s v="Yes"/>
    <s v="Yes"/>
    <n v="50"/>
    <n v="-25"/>
    <s v="Cash"/>
    <s v="Fortnightly"/>
  </r>
  <r>
    <n v="1110"/>
    <n v="66"/>
    <s v="Male"/>
    <x v="15"/>
    <x v="0"/>
    <n v="97"/>
    <x v="19"/>
    <x v="0"/>
    <x v="10"/>
    <s v="Winter"/>
    <x v="8"/>
    <s v="No"/>
    <s v="Next Day Air"/>
    <s v="Yes"/>
    <s v="Yes"/>
    <n v="2"/>
    <n v="95"/>
    <s v="Venmo"/>
    <s v="Weekly"/>
  </r>
  <r>
    <n v="1111"/>
    <n v="28"/>
    <s v="Male"/>
    <x v="15"/>
    <x v="0"/>
    <n v="61"/>
    <x v="21"/>
    <x v="0"/>
    <x v="17"/>
    <s v="Fall"/>
    <x v="21"/>
    <s v="No"/>
    <s v="Standard"/>
    <s v="Yes"/>
    <s v="Yes"/>
    <n v="31"/>
    <n v="30"/>
    <s v="Cash"/>
    <s v="Bi-Weekly"/>
  </r>
  <r>
    <n v="1112"/>
    <n v="22"/>
    <s v="Male"/>
    <x v="9"/>
    <x v="1"/>
    <n v="66"/>
    <x v="14"/>
    <x v="1"/>
    <x v="8"/>
    <s v="Summer"/>
    <x v="7"/>
    <s v="No"/>
    <s v="Next Day Air"/>
    <s v="Yes"/>
    <s v="Yes"/>
    <n v="4"/>
    <n v="62"/>
    <s v="Credit Card"/>
    <s v="Bi-Weekly"/>
  </r>
  <r>
    <n v="1113"/>
    <n v="69"/>
    <s v="Male"/>
    <x v="15"/>
    <x v="0"/>
    <n v="67"/>
    <x v="47"/>
    <x v="3"/>
    <x v="6"/>
    <s v="Spring"/>
    <x v="12"/>
    <s v="No"/>
    <s v="Free Shipping"/>
    <s v="Yes"/>
    <s v="Yes"/>
    <n v="32"/>
    <n v="35"/>
    <s v="PayPal"/>
    <s v="Quarterly"/>
  </r>
  <r>
    <n v="1114"/>
    <n v="28"/>
    <s v="Male"/>
    <x v="12"/>
    <x v="3"/>
    <n v="80"/>
    <x v="33"/>
    <x v="2"/>
    <x v="7"/>
    <s v="Summer"/>
    <x v="6"/>
    <s v="No"/>
    <s v="Next Day Air"/>
    <s v="Yes"/>
    <s v="Yes"/>
    <n v="11"/>
    <n v="69"/>
    <s v="PayPal"/>
    <s v="Bi-Weekly"/>
  </r>
  <r>
    <n v="1115"/>
    <n v="55"/>
    <s v="Male"/>
    <x v="11"/>
    <x v="0"/>
    <n v="25"/>
    <x v="13"/>
    <x v="0"/>
    <x v="10"/>
    <s v="Fall"/>
    <x v="5"/>
    <s v="No"/>
    <s v="Next Day Air"/>
    <s v="Yes"/>
    <s v="Yes"/>
    <n v="47"/>
    <n v="-22"/>
    <s v="Bank Transfer"/>
    <s v="Every 3 Months"/>
  </r>
  <r>
    <n v="1116"/>
    <n v="30"/>
    <s v="Male"/>
    <x v="19"/>
    <x v="3"/>
    <n v="58"/>
    <x v="14"/>
    <x v="1"/>
    <x v="15"/>
    <s v="Fall"/>
    <x v="17"/>
    <s v="No"/>
    <s v="2-Day Shipping"/>
    <s v="Yes"/>
    <s v="Yes"/>
    <n v="37"/>
    <n v="21"/>
    <s v="Cash"/>
    <s v="Weekly"/>
  </r>
  <r>
    <n v="1117"/>
    <n v="67"/>
    <s v="Male"/>
    <x v="21"/>
    <x v="3"/>
    <n v="96"/>
    <x v="11"/>
    <x v="2"/>
    <x v="4"/>
    <s v="Winter"/>
    <x v="19"/>
    <s v="No"/>
    <s v="Express"/>
    <s v="Yes"/>
    <s v="Yes"/>
    <n v="39"/>
    <n v="57"/>
    <s v="PayPal"/>
    <s v="Fortnightly"/>
  </r>
  <r>
    <n v="1118"/>
    <n v="25"/>
    <s v="Male"/>
    <x v="12"/>
    <x v="3"/>
    <n v="77"/>
    <x v="18"/>
    <x v="0"/>
    <x v="12"/>
    <s v="Spring"/>
    <x v="9"/>
    <s v="No"/>
    <s v="Store Pickup"/>
    <s v="Yes"/>
    <s v="Yes"/>
    <n v="24"/>
    <n v="53"/>
    <s v="Credit Card"/>
    <s v="Monthly"/>
  </r>
  <r>
    <n v="1119"/>
    <n v="49"/>
    <s v="Male"/>
    <x v="22"/>
    <x v="3"/>
    <n v="65"/>
    <x v="27"/>
    <x v="2"/>
    <x v="7"/>
    <s v="Summer"/>
    <x v="8"/>
    <s v="No"/>
    <s v="Standard"/>
    <s v="Yes"/>
    <s v="Yes"/>
    <n v="11"/>
    <n v="54"/>
    <s v="PayPal"/>
    <s v="Every 3 Months"/>
  </r>
  <r>
    <n v="1120"/>
    <n v="34"/>
    <s v="Male"/>
    <x v="16"/>
    <x v="3"/>
    <n v="36"/>
    <x v="7"/>
    <x v="2"/>
    <x v="21"/>
    <s v="Spring"/>
    <x v="0"/>
    <s v="No"/>
    <s v="Standard"/>
    <s v="Yes"/>
    <s v="Yes"/>
    <n v="36"/>
    <n v="0"/>
    <s v="Credit Card"/>
    <s v="Weekly"/>
  </r>
  <r>
    <n v="1121"/>
    <n v="22"/>
    <s v="Male"/>
    <x v="4"/>
    <x v="1"/>
    <n v="84"/>
    <x v="38"/>
    <x v="2"/>
    <x v="23"/>
    <s v="Winter"/>
    <x v="17"/>
    <s v="No"/>
    <s v="Next Day Air"/>
    <s v="Yes"/>
    <s v="Yes"/>
    <n v="40"/>
    <n v="44"/>
    <s v="Debit Card"/>
    <s v="Monthly"/>
  </r>
  <r>
    <n v="1122"/>
    <n v="63"/>
    <s v="Male"/>
    <x v="17"/>
    <x v="0"/>
    <n v="58"/>
    <x v="20"/>
    <x v="3"/>
    <x v="15"/>
    <s v="Fall"/>
    <x v="4"/>
    <s v="No"/>
    <s v="Express"/>
    <s v="Yes"/>
    <s v="Yes"/>
    <n v="25"/>
    <n v="33"/>
    <s v="Cash"/>
    <s v="Quarterly"/>
  </r>
  <r>
    <n v="1123"/>
    <n v="70"/>
    <s v="Male"/>
    <x v="8"/>
    <x v="3"/>
    <n v="62"/>
    <x v="17"/>
    <x v="1"/>
    <x v="4"/>
    <s v="Spring"/>
    <x v="24"/>
    <s v="No"/>
    <s v="2-Day Shipping"/>
    <s v="Yes"/>
    <s v="Yes"/>
    <n v="12"/>
    <n v="50"/>
    <s v="Credit Card"/>
    <s v="Annually"/>
  </r>
  <r>
    <n v="1124"/>
    <n v="36"/>
    <s v="Male"/>
    <x v="19"/>
    <x v="3"/>
    <n v="67"/>
    <x v="2"/>
    <x v="1"/>
    <x v="7"/>
    <s v="Fall"/>
    <x v="25"/>
    <s v="No"/>
    <s v="Store Pickup"/>
    <s v="Yes"/>
    <s v="Yes"/>
    <n v="38"/>
    <n v="29"/>
    <s v="Cash"/>
    <s v="Monthly"/>
  </r>
  <r>
    <n v="1125"/>
    <n v="42"/>
    <s v="Male"/>
    <x v="1"/>
    <x v="0"/>
    <n v="20"/>
    <x v="44"/>
    <x v="2"/>
    <x v="20"/>
    <s v="Spring"/>
    <x v="8"/>
    <s v="No"/>
    <s v="Express"/>
    <s v="Yes"/>
    <s v="Yes"/>
    <n v="40"/>
    <n v="-20"/>
    <s v="Cash"/>
    <s v="Quarterly"/>
  </r>
  <r>
    <n v="1126"/>
    <n v="27"/>
    <s v="Male"/>
    <x v="3"/>
    <x v="1"/>
    <n v="90"/>
    <x v="25"/>
    <x v="2"/>
    <x v="12"/>
    <s v="Summer"/>
    <x v="2"/>
    <s v="No"/>
    <s v="2-Day Shipping"/>
    <s v="Yes"/>
    <s v="Yes"/>
    <n v="10"/>
    <n v="80"/>
    <s v="Bank Transfer"/>
    <s v="Weekly"/>
  </r>
  <r>
    <n v="1127"/>
    <n v="23"/>
    <s v="Male"/>
    <x v="18"/>
    <x v="3"/>
    <n v="58"/>
    <x v="44"/>
    <x v="0"/>
    <x v="19"/>
    <s v="Winter"/>
    <x v="23"/>
    <s v="No"/>
    <s v="Standard"/>
    <s v="Yes"/>
    <s v="Yes"/>
    <n v="47"/>
    <n v="11"/>
    <s v="Venmo"/>
    <s v="Fortnightly"/>
  </r>
  <r>
    <n v="1128"/>
    <n v="50"/>
    <s v="Male"/>
    <x v="5"/>
    <x v="0"/>
    <n v="53"/>
    <x v="12"/>
    <x v="3"/>
    <x v="1"/>
    <s v="Spring"/>
    <x v="6"/>
    <s v="No"/>
    <s v="Store Pickup"/>
    <s v="Yes"/>
    <s v="Yes"/>
    <n v="22"/>
    <n v="31"/>
    <s v="Debit Card"/>
    <s v="Monthly"/>
  </r>
  <r>
    <n v="1129"/>
    <n v="56"/>
    <s v="Male"/>
    <x v="24"/>
    <x v="3"/>
    <n v="30"/>
    <x v="14"/>
    <x v="0"/>
    <x v="4"/>
    <s v="Winter"/>
    <x v="10"/>
    <s v="No"/>
    <s v="Next Day Air"/>
    <s v="Yes"/>
    <s v="Yes"/>
    <n v="35"/>
    <n v="-5"/>
    <s v="Debit Card"/>
    <s v="Monthly"/>
  </r>
  <r>
    <n v="1130"/>
    <n v="37"/>
    <s v="Male"/>
    <x v="15"/>
    <x v="0"/>
    <n v="65"/>
    <x v="13"/>
    <x v="3"/>
    <x v="3"/>
    <s v="Winter"/>
    <x v="10"/>
    <s v="No"/>
    <s v="Express"/>
    <s v="Yes"/>
    <s v="Yes"/>
    <n v="46"/>
    <n v="19"/>
    <s v="Venmo"/>
    <s v="Fortnightly"/>
  </r>
  <r>
    <n v="1131"/>
    <n v="67"/>
    <s v="Male"/>
    <x v="16"/>
    <x v="3"/>
    <n v="41"/>
    <x v="0"/>
    <x v="2"/>
    <x v="12"/>
    <s v="Summer"/>
    <x v="20"/>
    <s v="No"/>
    <s v="Standard"/>
    <s v="Yes"/>
    <s v="Yes"/>
    <n v="30"/>
    <n v="11"/>
    <s v="PayPal"/>
    <s v="Bi-Weekly"/>
  </r>
  <r>
    <n v="1132"/>
    <n v="67"/>
    <s v="Male"/>
    <x v="5"/>
    <x v="0"/>
    <n v="73"/>
    <x v="26"/>
    <x v="2"/>
    <x v="13"/>
    <s v="Spring"/>
    <x v="18"/>
    <s v="No"/>
    <s v="Express"/>
    <s v="Yes"/>
    <s v="Yes"/>
    <n v="20"/>
    <n v="53"/>
    <s v="Bank Transfer"/>
    <s v="Monthly"/>
  </r>
  <r>
    <n v="1133"/>
    <n v="50"/>
    <s v="Male"/>
    <x v="15"/>
    <x v="0"/>
    <n v="98"/>
    <x v="17"/>
    <x v="1"/>
    <x v="11"/>
    <s v="Spring"/>
    <x v="24"/>
    <s v="No"/>
    <s v="Store Pickup"/>
    <s v="Yes"/>
    <s v="Yes"/>
    <n v="25"/>
    <n v="73"/>
    <s v="Cash"/>
    <s v="Fortnightly"/>
  </r>
  <r>
    <n v="1134"/>
    <n v="36"/>
    <s v="Male"/>
    <x v="9"/>
    <x v="1"/>
    <n v="36"/>
    <x v="39"/>
    <x v="3"/>
    <x v="23"/>
    <s v="Winter"/>
    <x v="7"/>
    <s v="No"/>
    <s v="2-Day Shipping"/>
    <s v="Yes"/>
    <s v="Yes"/>
    <n v="29"/>
    <n v="7"/>
    <s v="Cash"/>
    <s v="Weekly"/>
  </r>
  <r>
    <n v="1135"/>
    <n v="62"/>
    <s v="Male"/>
    <x v="17"/>
    <x v="0"/>
    <n v="81"/>
    <x v="48"/>
    <x v="2"/>
    <x v="18"/>
    <s v="Summer"/>
    <x v="12"/>
    <s v="No"/>
    <s v="Express"/>
    <s v="Yes"/>
    <s v="Yes"/>
    <n v="2"/>
    <n v="79"/>
    <s v="Venmo"/>
    <s v="Every 3 Months"/>
  </r>
  <r>
    <n v="1136"/>
    <n v="65"/>
    <s v="Male"/>
    <x v="11"/>
    <x v="0"/>
    <n v="90"/>
    <x v="2"/>
    <x v="0"/>
    <x v="15"/>
    <s v="Winter"/>
    <x v="15"/>
    <s v="No"/>
    <s v="2-Day Shipping"/>
    <s v="Yes"/>
    <s v="Yes"/>
    <n v="32"/>
    <n v="58"/>
    <s v="Bank Transfer"/>
    <s v="Quarterly"/>
  </r>
  <r>
    <n v="1137"/>
    <n v="23"/>
    <s v="Male"/>
    <x v="8"/>
    <x v="3"/>
    <n v="83"/>
    <x v="26"/>
    <x v="1"/>
    <x v="17"/>
    <s v="Summer"/>
    <x v="6"/>
    <s v="No"/>
    <s v="Free Shipping"/>
    <s v="Yes"/>
    <s v="Yes"/>
    <n v="37"/>
    <n v="46"/>
    <s v="Cash"/>
    <s v="Monthly"/>
  </r>
  <r>
    <n v="1138"/>
    <n v="46"/>
    <s v="Male"/>
    <x v="5"/>
    <x v="0"/>
    <n v="91"/>
    <x v="35"/>
    <x v="3"/>
    <x v="6"/>
    <s v="Winter"/>
    <x v="11"/>
    <s v="No"/>
    <s v="2-Day Shipping"/>
    <s v="Yes"/>
    <s v="Yes"/>
    <n v="16"/>
    <n v="75"/>
    <s v="Bank Transfer"/>
    <s v="Every 3 Months"/>
  </r>
  <r>
    <n v="1139"/>
    <n v="18"/>
    <s v="Male"/>
    <x v="13"/>
    <x v="0"/>
    <n v="36"/>
    <x v="44"/>
    <x v="2"/>
    <x v="7"/>
    <s v="Summer"/>
    <x v="10"/>
    <s v="No"/>
    <s v="Express"/>
    <s v="Yes"/>
    <s v="Yes"/>
    <n v="32"/>
    <n v="4"/>
    <s v="Venmo"/>
    <s v="Fortnightly"/>
  </r>
  <r>
    <n v="1140"/>
    <n v="58"/>
    <s v="Male"/>
    <x v="7"/>
    <x v="2"/>
    <n v="53"/>
    <x v="15"/>
    <x v="0"/>
    <x v="7"/>
    <s v="Spring"/>
    <x v="20"/>
    <s v="No"/>
    <s v="Standard"/>
    <s v="Yes"/>
    <s v="Yes"/>
    <n v="42"/>
    <n v="11"/>
    <s v="Debit Card"/>
    <s v="Bi-Weekly"/>
  </r>
  <r>
    <n v="1141"/>
    <n v="31"/>
    <s v="Male"/>
    <x v="2"/>
    <x v="0"/>
    <n v="39"/>
    <x v="33"/>
    <x v="2"/>
    <x v="3"/>
    <s v="Winter"/>
    <x v="5"/>
    <s v="No"/>
    <s v="Store Pickup"/>
    <s v="Yes"/>
    <s v="Yes"/>
    <n v="6"/>
    <n v="33"/>
    <s v="Credit Card"/>
    <s v="Every 3 Months"/>
  </r>
  <r>
    <n v="1142"/>
    <n v="39"/>
    <s v="Male"/>
    <x v="24"/>
    <x v="3"/>
    <n v="33"/>
    <x v="31"/>
    <x v="1"/>
    <x v="5"/>
    <s v="Winter"/>
    <x v="10"/>
    <s v="No"/>
    <s v="Next Day Air"/>
    <s v="Yes"/>
    <s v="Yes"/>
    <n v="23"/>
    <n v="10"/>
    <s v="PayPal"/>
    <s v="Fortnightly"/>
  </r>
  <r>
    <n v="1143"/>
    <n v="69"/>
    <s v="Male"/>
    <x v="17"/>
    <x v="0"/>
    <n v="76"/>
    <x v="31"/>
    <x v="0"/>
    <x v="14"/>
    <s v="Spring"/>
    <x v="1"/>
    <s v="No"/>
    <s v="Store Pickup"/>
    <s v="Yes"/>
    <s v="Yes"/>
    <n v="27"/>
    <n v="49"/>
    <s v="Venmo"/>
    <s v="Bi-Weekly"/>
  </r>
  <r>
    <n v="1144"/>
    <n v="68"/>
    <s v="Male"/>
    <x v="23"/>
    <x v="1"/>
    <n v="23"/>
    <x v="22"/>
    <x v="0"/>
    <x v="11"/>
    <s v="Winter"/>
    <x v="14"/>
    <s v="No"/>
    <s v="Standard"/>
    <s v="Yes"/>
    <s v="Yes"/>
    <n v="43"/>
    <n v="-20"/>
    <s v="PayPal"/>
    <s v="Quarterly"/>
  </r>
  <r>
    <n v="1145"/>
    <n v="41"/>
    <s v="Male"/>
    <x v="2"/>
    <x v="0"/>
    <n v="54"/>
    <x v="36"/>
    <x v="1"/>
    <x v="21"/>
    <s v="Fall"/>
    <x v="14"/>
    <s v="No"/>
    <s v="2-Day Shipping"/>
    <s v="Yes"/>
    <s v="Yes"/>
    <n v="25"/>
    <n v="29"/>
    <s v="Bank Transfer"/>
    <s v="Fortnightly"/>
  </r>
  <r>
    <n v="1146"/>
    <n v="31"/>
    <s v="Male"/>
    <x v="4"/>
    <x v="1"/>
    <n v="89"/>
    <x v="22"/>
    <x v="0"/>
    <x v="6"/>
    <s v="Summer"/>
    <x v="21"/>
    <s v="No"/>
    <s v="Express"/>
    <s v="Yes"/>
    <s v="Yes"/>
    <n v="30"/>
    <n v="59"/>
    <s v="Cash"/>
    <s v="Every 3 Months"/>
  </r>
  <r>
    <n v="1147"/>
    <n v="48"/>
    <s v="Male"/>
    <x v="4"/>
    <x v="1"/>
    <n v="38"/>
    <x v="48"/>
    <x v="2"/>
    <x v="21"/>
    <s v="Summer"/>
    <x v="19"/>
    <s v="No"/>
    <s v="Standard"/>
    <s v="Yes"/>
    <s v="Yes"/>
    <n v="7"/>
    <n v="31"/>
    <s v="Bank Transfer"/>
    <s v="Every 3 Months"/>
  </r>
  <r>
    <n v="1148"/>
    <n v="59"/>
    <s v="Male"/>
    <x v="19"/>
    <x v="3"/>
    <n v="36"/>
    <x v="30"/>
    <x v="3"/>
    <x v="16"/>
    <s v="Winter"/>
    <x v="24"/>
    <s v="No"/>
    <s v="Next Day Air"/>
    <s v="Yes"/>
    <s v="Yes"/>
    <n v="17"/>
    <n v="19"/>
    <s v="Debit Card"/>
    <s v="Annually"/>
  </r>
  <r>
    <n v="1149"/>
    <n v="34"/>
    <s v="Male"/>
    <x v="13"/>
    <x v="0"/>
    <n v="66"/>
    <x v="20"/>
    <x v="2"/>
    <x v="10"/>
    <s v="Spring"/>
    <x v="5"/>
    <s v="No"/>
    <s v="Store Pickup"/>
    <s v="Yes"/>
    <s v="Yes"/>
    <n v="10"/>
    <n v="56"/>
    <s v="PayPal"/>
    <s v="Fortnightly"/>
  </r>
  <r>
    <n v="1150"/>
    <n v="21"/>
    <s v="Male"/>
    <x v="16"/>
    <x v="3"/>
    <n v="42"/>
    <x v="42"/>
    <x v="0"/>
    <x v="17"/>
    <s v="Spring"/>
    <x v="13"/>
    <s v="No"/>
    <s v="Store Pickup"/>
    <s v="Yes"/>
    <s v="Yes"/>
    <n v="40"/>
    <n v="2"/>
    <s v="Venmo"/>
    <s v="Annually"/>
  </r>
  <r>
    <n v="1151"/>
    <n v="29"/>
    <s v="Male"/>
    <x v="16"/>
    <x v="3"/>
    <n v="36"/>
    <x v="0"/>
    <x v="1"/>
    <x v="16"/>
    <s v="Winter"/>
    <x v="2"/>
    <s v="No"/>
    <s v="Next Day Air"/>
    <s v="Yes"/>
    <s v="Yes"/>
    <n v="50"/>
    <n v="-14"/>
    <s v="Venmo"/>
    <s v="Bi-Weekly"/>
  </r>
  <r>
    <n v="1152"/>
    <n v="41"/>
    <s v="Male"/>
    <x v="0"/>
    <x v="0"/>
    <n v="86"/>
    <x v="31"/>
    <x v="2"/>
    <x v="0"/>
    <s v="Spring"/>
    <x v="19"/>
    <s v="No"/>
    <s v="Express"/>
    <s v="Yes"/>
    <s v="Yes"/>
    <n v="24"/>
    <n v="62"/>
    <s v="Credit Card"/>
    <s v="Weekly"/>
  </r>
  <r>
    <n v="1153"/>
    <n v="62"/>
    <s v="Male"/>
    <x v="8"/>
    <x v="3"/>
    <n v="49"/>
    <x v="39"/>
    <x v="2"/>
    <x v="9"/>
    <s v="Fall"/>
    <x v="17"/>
    <s v="No"/>
    <s v="Standard"/>
    <s v="Yes"/>
    <s v="Yes"/>
    <n v="8"/>
    <n v="41"/>
    <s v="PayPal"/>
    <s v="Every 3 Months"/>
  </r>
  <r>
    <n v="1154"/>
    <n v="27"/>
    <s v="Male"/>
    <x v="5"/>
    <x v="0"/>
    <n v="41"/>
    <x v="37"/>
    <x v="2"/>
    <x v="6"/>
    <s v="Summer"/>
    <x v="17"/>
    <s v="No"/>
    <s v="Free Shipping"/>
    <s v="Yes"/>
    <s v="Yes"/>
    <n v="6"/>
    <n v="35"/>
    <s v="Bank Transfer"/>
    <s v="Quarterly"/>
  </r>
  <r>
    <n v="1155"/>
    <n v="49"/>
    <s v="Male"/>
    <x v="10"/>
    <x v="0"/>
    <n v="82"/>
    <x v="42"/>
    <x v="0"/>
    <x v="17"/>
    <s v="Spring"/>
    <x v="3"/>
    <s v="No"/>
    <s v="2-Day Shipping"/>
    <s v="Yes"/>
    <s v="Yes"/>
    <n v="44"/>
    <n v="38"/>
    <s v="Credit Card"/>
    <s v="Bi-Weekly"/>
  </r>
  <r>
    <n v="1156"/>
    <n v="67"/>
    <s v="Male"/>
    <x v="17"/>
    <x v="0"/>
    <n v="53"/>
    <x v="30"/>
    <x v="1"/>
    <x v="16"/>
    <s v="Fall"/>
    <x v="5"/>
    <s v="No"/>
    <s v="Express"/>
    <s v="Yes"/>
    <s v="Yes"/>
    <n v="47"/>
    <n v="6"/>
    <s v="PayPal"/>
    <s v="Quarterly"/>
  </r>
  <r>
    <n v="1157"/>
    <n v="20"/>
    <s v="Male"/>
    <x v="9"/>
    <x v="1"/>
    <n v="21"/>
    <x v="11"/>
    <x v="2"/>
    <x v="9"/>
    <s v="Summer"/>
    <x v="6"/>
    <s v="No"/>
    <s v="Express"/>
    <s v="Yes"/>
    <s v="Yes"/>
    <n v="6"/>
    <n v="15"/>
    <s v="Venmo"/>
    <s v="Every 3 Months"/>
  </r>
  <r>
    <n v="1158"/>
    <n v="37"/>
    <s v="Male"/>
    <x v="22"/>
    <x v="3"/>
    <n v="66"/>
    <x v="33"/>
    <x v="2"/>
    <x v="4"/>
    <s v="Fall"/>
    <x v="14"/>
    <s v="No"/>
    <s v="Standard"/>
    <s v="Yes"/>
    <s v="Yes"/>
    <n v="11"/>
    <n v="55"/>
    <s v="Cash"/>
    <s v="Quarterly"/>
  </r>
  <r>
    <n v="1159"/>
    <n v="69"/>
    <s v="Male"/>
    <x v="22"/>
    <x v="3"/>
    <n v="89"/>
    <x v="22"/>
    <x v="0"/>
    <x v="20"/>
    <s v="Summer"/>
    <x v="17"/>
    <s v="No"/>
    <s v="2-Day Shipping"/>
    <s v="Yes"/>
    <s v="Yes"/>
    <n v="41"/>
    <n v="48"/>
    <s v="Bank Transfer"/>
    <s v="Annually"/>
  </r>
  <r>
    <n v="1160"/>
    <n v="66"/>
    <s v="Male"/>
    <x v="8"/>
    <x v="3"/>
    <n v="55"/>
    <x v="13"/>
    <x v="0"/>
    <x v="24"/>
    <s v="Fall"/>
    <x v="15"/>
    <s v="No"/>
    <s v="2-Day Shipping"/>
    <s v="Yes"/>
    <s v="Yes"/>
    <n v="46"/>
    <n v="9"/>
    <s v="Venmo"/>
    <s v="Every 3 Months"/>
  </r>
  <r>
    <n v="1161"/>
    <n v="37"/>
    <s v="Male"/>
    <x v="18"/>
    <x v="3"/>
    <n v="42"/>
    <x v="25"/>
    <x v="1"/>
    <x v="24"/>
    <s v="Summer"/>
    <x v="4"/>
    <s v="No"/>
    <s v="Next Day Air"/>
    <s v="Yes"/>
    <s v="Yes"/>
    <n v="9"/>
    <n v="33"/>
    <s v="Venmo"/>
    <s v="Bi-Weekly"/>
  </r>
  <r>
    <n v="1162"/>
    <n v="63"/>
    <s v="Male"/>
    <x v="6"/>
    <x v="0"/>
    <n v="52"/>
    <x v="19"/>
    <x v="1"/>
    <x v="20"/>
    <s v="Fall"/>
    <x v="0"/>
    <s v="No"/>
    <s v="2-Day Shipping"/>
    <s v="Yes"/>
    <s v="Yes"/>
    <n v="37"/>
    <n v="15"/>
    <s v="PayPal"/>
    <s v="Monthly"/>
  </r>
  <r>
    <n v="1163"/>
    <n v="47"/>
    <s v="Male"/>
    <x v="3"/>
    <x v="1"/>
    <n v="92"/>
    <x v="17"/>
    <x v="2"/>
    <x v="24"/>
    <s v="Winter"/>
    <x v="19"/>
    <s v="No"/>
    <s v="Express"/>
    <s v="Yes"/>
    <s v="Yes"/>
    <n v="13"/>
    <n v="79"/>
    <s v="PayPal"/>
    <s v="Weekly"/>
  </r>
  <r>
    <n v="1164"/>
    <n v="26"/>
    <s v="Male"/>
    <x v="13"/>
    <x v="0"/>
    <n v="56"/>
    <x v="30"/>
    <x v="0"/>
    <x v="3"/>
    <s v="Summer"/>
    <x v="21"/>
    <s v="No"/>
    <s v="2-Day Shipping"/>
    <s v="Yes"/>
    <s v="Yes"/>
    <n v="24"/>
    <n v="32"/>
    <s v="Debit Card"/>
    <s v="Monthly"/>
  </r>
  <r>
    <n v="1165"/>
    <n v="68"/>
    <s v="Male"/>
    <x v="10"/>
    <x v="0"/>
    <n v="96"/>
    <x v="6"/>
    <x v="2"/>
    <x v="14"/>
    <s v="Winter"/>
    <x v="19"/>
    <s v="No"/>
    <s v="Standard"/>
    <s v="Yes"/>
    <s v="Yes"/>
    <n v="47"/>
    <n v="49"/>
    <s v="PayPal"/>
    <s v="Quarterly"/>
  </r>
  <r>
    <n v="1166"/>
    <n v="51"/>
    <s v="Male"/>
    <x v="17"/>
    <x v="0"/>
    <n v="64"/>
    <x v="48"/>
    <x v="2"/>
    <x v="5"/>
    <s v="Winter"/>
    <x v="3"/>
    <s v="No"/>
    <s v="Next Day Air"/>
    <s v="Yes"/>
    <s v="Yes"/>
    <n v="21"/>
    <n v="43"/>
    <s v="Venmo"/>
    <s v="Every 3 Months"/>
  </r>
  <r>
    <n v="1167"/>
    <n v="48"/>
    <s v="Male"/>
    <x v="10"/>
    <x v="0"/>
    <n v="48"/>
    <x v="39"/>
    <x v="1"/>
    <x v="12"/>
    <s v="Winter"/>
    <x v="18"/>
    <s v="No"/>
    <s v="Store Pickup"/>
    <s v="Yes"/>
    <s v="Yes"/>
    <n v="22"/>
    <n v="26"/>
    <s v="Venmo"/>
    <s v="Fortnightly"/>
  </r>
  <r>
    <n v="1168"/>
    <n v="60"/>
    <s v="Male"/>
    <x v="20"/>
    <x v="0"/>
    <n v="83"/>
    <x v="32"/>
    <x v="3"/>
    <x v="19"/>
    <s v="Summer"/>
    <x v="15"/>
    <s v="No"/>
    <s v="Free Shipping"/>
    <s v="Yes"/>
    <s v="Yes"/>
    <n v="16"/>
    <n v="67"/>
    <s v="PayPal"/>
    <s v="Quarterly"/>
  </r>
  <r>
    <n v="1169"/>
    <n v="68"/>
    <s v="Male"/>
    <x v="18"/>
    <x v="3"/>
    <n v="91"/>
    <x v="16"/>
    <x v="0"/>
    <x v="10"/>
    <s v="Summer"/>
    <x v="15"/>
    <s v="No"/>
    <s v="Standard"/>
    <s v="Yes"/>
    <s v="Yes"/>
    <n v="37"/>
    <n v="54"/>
    <s v="Debit Card"/>
    <s v="Fortnightly"/>
  </r>
  <r>
    <n v="1170"/>
    <n v="25"/>
    <s v="Male"/>
    <x v="21"/>
    <x v="3"/>
    <n v="94"/>
    <x v="5"/>
    <x v="1"/>
    <x v="0"/>
    <s v="Fall"/>
    <x v="9"/>
    <s v="No"/>
    <s v="2-Day Shipping"/>
    <s v="Yes"/>
    <s v="Yes"/>
    <n v="3"/>
    <n v="91"/>
    <s v="Cash"/>
    <s v="Annually"/>
  </r>
  <r>
    <n v="1171"/>
    <n v="57"/>
    <s v="Male"/>
    <x v="11"/>
    <x v="0"/>
    <n v="62"/>
    <x v="26"/>
    <x v="1"/>
    <x v="16"/>
    <s v="Spring"/>
    <x v="4"/>
    <s v="No"/>
    <s v="Express"/>
    <s v="Yes"/>
    <s v="Yes"/>
    <n v="33"/>
    <n v="29"/>
    <s v="Cash"/>
    <s v="Bi-Weekly"/>
  </r>
  <r>
    <n v="1172"/>
    <n v="41"/>
    <s v="Male"/>
    <x v="20"/>
    <x v="0"/>
    <n v="55"/>
    <x v="7"/>
    <x v="2"/>
    <x v="12"/>
    <s v="Spring"/>
    <x v="20"/>
    <s v="No"/>
    <s v="Next Day Air"/>
    <s v="Yes"/>
    <s v="Yes"/>
    <n v="15"/>
    <n v="40"/>
    <s v="Debit Card"/>
    <s v="Annually"/>
  </r>
  <r>
    <n v="1173"/>
    <n v="59"/>
    <s v="Male"/>
    <x v="7"/>
    <x v="2"/>
    <n v="68"/>
    <x v="4"/>
    <x v="0"/>
    <x v="15"/>
    <s v="Spring"/>
    <x v="12"/>
    <s v="No"/>
    <s v="Store Pickup"/>
    <s v="Yes"/>
    <s v="Yes"/>
    <n v="42"/>
    <n v="26"/>
    <s v="Bank Transfer"/>
    <s v="Bi-Weekly"/>
  </r>
  <r>
    <n v="1174"/>
    <n v="44"/>
    <s v="Male"/>
    <x v="16"/>
    <x v="3"/>
    <n v="76"/>
    <x v="45"/>
    <x v="2"/>
    <x v="21"/>
    <s v="Winter"/>
    <x v="25"/>
    <s v="No"/>
    <s v="Express"/>
    <s v="Yes"/>
    <s v="Yes"/>
    <n v="42"/>
    <n v="34"/>
    <s v="Cash"/>
    <s v="Bi-Weekly"/>
  </r>
  <r>
    <n v="1175"/>
    <n v="42"/>
    <s v="Male"/>
    <x v="21"/>
    <x v="3"/>
    <n v="31"/>
    <x v="49"/>
    <x v="2"/>
    <x v="13"/>
    <s v="Winter"/>
    <x v="24"/>
    <s v="No"/>
    <s v="Express"/>
    <s v="Yes"/>
    <s v="Yes"/>
    <n v="19"/>
    <n v="12"/>
    <s v="Bank Transfer"/>
    <s v="Bi-Weekly"/>
  </r>
  <r>
    <n v="1176"/>
    <n v="35"/>
    <s v="Male"/>
    <x v="22"/>
    <x v="3"/>
    <n v="81"/>
    <x v="32"/>
    <x v="2"/>
    <x v="19"/>
    <s v="Spring"/>
    <x v="7"/>
    <s v="No"/>
    <s v="Store Pickup"/>
    <s v="Yes"/>
    <s v="Yes"/>
    <n v="26"/>
    <n v="55"/>
    <s v="PayPal"/>
    <s v="Quarterly"/>
  </r>
  <r>
    <n v="1177"/>
    <n v="36"/>
    <s v="Male"/>
    <x v="10"/>
    <x v="0"/>
    <n v="83"/>
    <x v="4"/>
    <x v="2"/>
    <x v="16"/>
    <s v="Winter"/>
    <x v="12"/>
    <s v="No"/>
    <s v="Free Shipping"/>
    <s v="Yes"/>
    <s v="Yes"/>
    <n v="39"/>
    <n v="44"/>
    <s v="PayPal"/>
    <s v="Quarterly"/>
  </r>
  <r>
    <n v="1178"/>
    <n v="54"/>
    <s v="Male"/>
    <x v="11"/>
    <x v="0"/>
    <n v="21"/>
    <x v="44"/>
    <x v="2"/>
    <x v="13"/>
    <s v="Spring"/>
    <x v="6"/>
    <s v="No"/>
    <s v="Standard"/>
    <s v="Yes"/>
    <s v="Yes"/>
    <n v="24"/>
    <n v="-3"/>
    <s v="Debit Card"/>
    <s v="Monthly"/>
  </r>
  <r>
    <n v="1179"/>
    <n v="37"/>
    <s v="Male"/>
    <x v="10"/>
    <x v="0"/>
    <n v="22"/>
    <x v="36"/>
    <x v="2"/>
    <x v="11"/>
    <s v="Spring"/>
    <x v="8"/>
    <s v="No"/>
    <s v="Express"/>
    <s v="Yes"/>
    <s v="Yes"/>
    <n v="23"/>
    <n v="-1"/>
    <s v="Debit Card"/>
    <s v="Annually"/>
  </r>
  <r>
    <n v="1180"/>
    <n v="20"/>
    <s v="Male"/>
    <x v="17"/>
    <x v="0"/>
    <n v="33"/>
    <x v="27"/>
    <x v="2"/>
    <x v="24"/>
    <s v="Summer"/>
    <x v="11"/>
    <s v="No"/>
    <s v="Free Shipping"/>
    <s v="Yes"/>
    <s v="Yes"/>
    <n v="44"/>
    <n v="-11"/>
    <s v="Bank Transfer"/>
    <s v="Annually"/>
  </r>
  <r>
    <n v="1181"/>
    <n v="23"/>
    <s v="Male"/>
    <x v="11"/>
    <x v="0"/>
    <n v="23"/>
    <x v="4"/>
    <x v="1"/>
    <x v="19"/>
    <s v="Spring"/>
    <x v="8"/>
    <s v="No"/>
    <s v="Standard"/>
    <s v="Yes"/>
    <s v="Yes"/>
    <n v="34"/>
    <n v="-11"/>
    <s v="Cash"/>
    <s v="Monthly"/>
  </r>
  <r>
    <n v="1182"/>
    <n v="61"/>
    <s v="Male"/>
    <x v="6"/>
    <x v="0"/>
    <n v="96"/>
    <x v="14"/>
    <x v="0"/>
    <x v="11"/>
    <s v="Summer"/>
    <x v="1"/>
    <s v="No"/>
    <s v="Free Shipping"/>
    <s v="Yes"/>
    <s v="Yes"/>
    <n v="43"/>
    <n v="53"/>
    <s v="Bank Transfer"/>
    <s v="Quarterly"/>
  </r>
  <r>
    <n v="1183"/>
    <n v="37"/>
    <s v="Male"/>
    <x v="16"/>
    <x v="3"/>
    <n v="21"/>
    <x v="35"/>
    <x v="2"/>
    <x v="1"/>
    <s v="Spring"/>
    <x v="22"/>
    <s v="No"/>
    <s v="Express"/>
    <s v="Yes"/>
    <s v="Yes"/>
    <n v="45"/>
    <n v="-24"/>
    <s v="PayPal"/>
    <s v="Quarterly"/>
  </r>
  <r>
    <n v="1184"/>
    <n v="23"/>
    <s v="Male"/>
    <x v="13"/>
    <x v="0"/>
    <n v="39"/>
    <x v="7"/>
    <x v="2"/>
    <x v="22"/>
    <s v="Spring"/>
    <x v="9"/>
    <s v="No"/>
    <s v="2-Day Shipping"/>
    <s v="Yes"/>
    <s v="Yes"/>
    <n v="4"/>
    <n v="35"/>
    <s v="Credit Card"/>
    <s v="Weekly"/>
  </r>
  <r>
    <n v="1185"/>
    <n v="63"/>
    <s v="Male"/>
    <x v="22"/>
    <x v="3"/>
    <n v="73"/>
    <x v="36"/>
    <x v="1"/>
    <x v="21"/>
    <s v="Fall"/>
    <x v="23"/>
    <s v="No"/>
    <s v="Express"/>
    <s v="Yes"/>
    <s v="Yes"/>
    <n v="19"/>
    <n v="54"/>
    <s v="Credit Card"/>
    <s v="Annually"/>
  </r>
  <r>
    <n v="1186"/>
    <n v="47"/>
    <s v="Male"/>
    <x v="2"/>
    <x v="0"/>
    <n v="64"/>
    <x v="1"/>
    <x v="2"/>
    <x v="23"/>
    <s v="Spring"/>
    <x v="20"/>
    <s v="No"/>
    <s v="Standard"/>
    <s v="Yes"/>
    <s v="Yes"/>
    <n v="29"/>
    <n v="35"/>
    <s v="Credit Card"/>
    <s v="Monthly"/>
  </r>
  <r>
    <n v="1187"/>
    <n v="63"/>
    <s v="Male"/>
    <x v="2"/>
    <x v="0"/>
    <n v="68"/>
    <x v="27"/>
    <x v="2"/>
    <x v="19"/>
    <s v="Summer"/>
    <x v="7"/>
    <s v="No"/>
    <s v="2-Day Shipping"/>
    <s v="Yes"/>
    <s v="Yes"/>
    <n v="27"/>
    <n v="41"/>
    <s v="Credit Card"/>
    <s v="Annually"/>
  </r>
  <r>
    <n v="1188"/>
    <n v="56"/>
    <s v="Male"/>
    <x v="19"/>
    <x v="3"/>
    <n v="89"/>
    <x v="44"/>
    <x v="0"/>
    <x v="1"/>
    <s v="Fall"/>
    <x v="21"/>
    <s v="No"/>
    <s v="Express"/>
    <s v="Yes"/>
    <s v="Yes"/>
    <n v="37"/>
    <n v="52"/>
    <s v="Credit Card"/>
    <s v="Every 3 Months"/>
  </r>
  <r>
    <n v="1189"/>
    <n v="68"/>
    <s v="Male"/>
    <x v="0"/>
    <x v="0"/>
    <n v="29"/>
    <x v="16"/>
    <x v="2"/>
    <x v="23"/>
    <s v="Summer"/>
    <x v="13"/>
    <s v="No"/>
    <s v="Next Day Air"/>
    <s v="Yes"/>
    <s v="Yes"/>
    <n v="11"/>
    <n v="18"/>
    <s v="Credit Card"/>
    <s v="Weekly"/>
  </r>
  <r>
    <n v="1190"/>
    <n v="64"/>
    <s v="Male"/>
    <x v="5"/>
    <x v="0"/>
    <n v="97"/>
    <x v="10"/>
    <x v="3"/>
    <x v="11"/>
    <s v="Summer"/>
    <x v="8"/>
    <s v="No"/>
    <s v="Free Shipping"/>
    <s v="Yes"/>
    <s v="Yes"/>
    <n v="28"/>
    <n v="69"/>
    <s v="Debit Card"/>
    <s v="Annually"/>
  </r>
  <r>
    <n v="1191"/>
    <n v="62"/>
    <s v="Male"/>
    <x v="5"/>
    <x v="0"/>
    <n v="45"/>
    <x v="36"/>
    <x v="2"/>
    <x v="20"/>
    <s v="Winter"/>
    <x v="24"/>
    <s v="No"/>
    <s v="Next Day Air"/>
    <s v="Yes"/>
    <s v="Yes"/>
    <n v="31"/>
    <n v="14"/>
    <s v="Credit Card"/>
    <s v="Weekly"/>
  </r>
  <r>
    <n v="1192"/>
    <n v="34"/>
    <s v="Male"/>
    <x v="17"/>
    <x v="0"/>
    <n v="70"/>
    <x v="27"/>
    <x v="0"/>
    <x v="4"/>
    <s v="Winter"/>
    <x v="7"/>
    <s v="No"/>
    <s v="Free Shipping"/>
    <s v="Yes"/>
    <s v="Yes"/>
    <n v="50"/>
    <n v="20"/>
    <s v="Venmo"/>
    <s v="Quarterly"/>
  </r>
  <r>
    <n v="1193"/>
    <n v="49"/>
    <s v="Male"/>
    <x v="7"/>
    <x v="2"/>
    <n v="56"/>
    <x v="20"/>
    <x v="2"/>
    <x v="2"/>
    <s v="Summer"/>
    <x v="17"/>
    <s v="No"/>
    <s v="2-Day Shipping"/>
    <s v="Yes"/>
    <s v="Yes"/>
    <n v="42"/>
    <n v="14"/>
    <s v="Venmo"/>
    <s v="Quarterly"/>
  </r>
  <r>
    <n v="1194"/>
    <n v="40"/>
    <s v="Male"/>
    <x v="14"/>
    <x v="2"/>
    <n v="55"/>
    <x v="29"/>
    <x v="0"/>
    <x v="6"/>
    <s v="Fall"/>
    <x v="16"/>
    <s v="No"/>
    <s v="2-Day Shipping"/>
    <s v="Yes"/>
    <s v="Yes"/>
    <n v="18"/>
    <n v="37"/>
    <s v="Credit Card"/>
    <s v="Fortnightly"/>
  </r>
  <r>
    <n v="1195"/>
    <n v="50"/>
    <s v="Male"/>
    <x v="15"/>
    <x v="0"/>
    <n v="46"/>
    <x v="14"/>
    <x v="1"/>
    <x v="11"/>
    <s v="Winter"/>
    <x v="0"/>
    <s v="No"/>
    <s v="2-Day Shipping"/>
    <s v="Yes"/>
    <s v="Yes"/>
    <n v="6"/>
    <n v="40"/>
    <s v="Credit Card"/>
    <s v="Fortnightly"/>
  </r>
  <r>
    <n v="1196"/>
    <n v="25"/>
    <s v="Male"/>
    <x v="18"/>
    <x v="3"/>
    <n v="95"/>
    <x v="21"/>
    <x v="2"/>
    <x v="3"/>
    <s v="Winter"/>
    <x v="17"/>
    <s v="No"/>
    <s v="2-Day Shipping"/>
    <s v="Yes"/>
    <s v="Yes"/>
    <n v="33"/>
    <n v="62"/>
    <s v="Venmo"/>
    <s v="Monthly"/>
  </r>
  <r>
    <n v="1197"/>
    <n v="30"/>
    <s v="Male"/>
    <x v="22"/>
    <x v="3"/>
    <n v="88"/>
    <x v="25"/>
    <x v="2"/>
    <x v="1"/>
    <s v="Winter"/>
    <x v="4"/>
    <s v="No"/>
    <s v="2-Day Shipping"/>
    <s v="Yes"/>
    <s v="Yes"/>
    <n v="13"/>
    <n v="75"/>
    <s v="Bank Transfer"/>
    <s v="Bi-Weekly"/>
  </r>
  <r>
    <n v="1198"/>
    <n v="54"/>
    <s v="Male"/>
    <x v="4"/>
    <x v="1"/>
    <n v="92"/>
    <x v="34"/>
    <x v="0"/>
    <x v="10"/>
    <s v="Fall"/>
    <x v="20"/>
    <s v="No"/>
    <s v="Standard"/>
    <s v="Yes"/>
    <s v="Yes"/>
    <n v="26"/>
    <n v="66"/>
    <s v="PayPal"/>
    <s v="Annually"/>
  </r>
  <r>
    <n v="1199"/>
    <n v="40"/>
    <s v="Male"/>
    <x v="20"/>
    <x v="0"/>
    <n v="49"/>
    <x v="32"/>
    <x v="2"/>
    <x v="18"/>
    <s v="Summer"/>
    <x v="20"/>
    <s v="No"/>
    <s v="2-Day Shipping"/>
    <s v="Yes"/>
    <s v="Yes"/>
    <n v="17"/>
    <n v="32"/>
    <s v="Cash"/>
    <s v="Annually"/>
  </r>
  <r>
    <n v="1200"/>
    <n v="49"/>
    <s v="Male"/>
    <x v="3"/>
    <x v="1"/>
    <n v="89"/>
    <x v="33"/>
    <x v="2"/>
    <x v="21"/>
    <s v="Fall"/>
    <x v="9"/>
    <s v="No"/>
    <s v="Free Shipping"/>
    <s v="Yes"/>
    <s v="Yes"/>
    <n v="3"/>
    <n v="86"/>
    <s v="Debit Card"/>
    <s v="Weekly"/>
  </r>
  <r>
    <n v="1201"/>
    <n v="27"/>
    <s v="Male"/>
    <x v="7"/>
    <x v="2"/>
    <n v="22"/>
    <x v="39"/>
    <x v="3"/>
    <x v="13"/>
    <s v="Winter"/>
    <x v="14"/>
    <s v="No"/>
    <s v="Store Pickup"/>
    <s v="Yes"/>
    <s v="Yes"/>
    <n v="7"/>
    <n v="15"/>
    <s v="PayPal"/>
    <s v="Weekly"/>
  </r>
  <r>
    <n v="1202"/>
    <n v="27"/>
    <s v="Male"/>
    <x v="9"/>
    <x v="1"/>
    <n v="61"/>
    <x v="26"/>
    <x v="3"/>
    <x v="13"/>
    <s v="Summer"/>
    <x v="0"/>
    <s v="No"/>
    <s v="2-Day Shipping"/>
    <s v="Yes"/>
    <s v="Yes"/>
    <n v="46"/>
    <n v="15"/>
    <s v="Venmo"/>
    <s v="Fortnightly"/>
  </r>
  <r>
    <n v="1203"/>
    <n v="48"/>
    <s v="Male"/>
    <x v="18"/>
    <x v="3"/>
    <n v="29"/>
    <x v="33"/>
    <x v="1"/>
    <x v="8"/>
    <s v="Spring"/>
    <x v="3"/>
    <s v="No"/>
    <s v="Standard"/>
    <s v="Yes"/>
    <s v="Yes"/>
    <n v="14"/>
    <n v="15"/>
    <s v="Venmo"/>
    <s v="Every 3 Months"/>
  </r>
  <r>
    <n v="1204"/>
    <n v="40"/>
    <s v="Male"/>
    <x v="4"/>
    <x v="1"/>
    <n v="82"/>
    <x v="46"/>
    <x v="2"/>
    <x v="20"/>
    <s v="Winter"/>
    <x v="18"/>
    <s v="No"/>
    <s v="Free Shipping"/>
    <s v="Yes"/>
    <s v="Yes"/>
    <n v="23"/>
    <n v="59"/>
    <s v="Bank Transfer"/>
    <s v="Annually"/>
  </r>
  <r>
    <n v="1205"/>
    <n v="67"/>
    <s v="Male"/>
    <x v="22"/>
    <x v="3"/>
    <n v="94"/>
    <x v="20"/>
    <x v="2"/>
    <x v="6"/>
    <s v="Spring"/>
    <x v="4"/>
    <s v="No"/>
    <s v="2-Day Shipping"/>
    <s v="Yes"/>
    <s v="Yes"/>
    <n v="20"/>
    <n v="74"/>
    <s v="Credit Card"/>
    <s v="Every 3 Months"/>
  </r>
  <r>
    <n v="1206"/>
    <n v="52"/>
    <s v="Male"/>
    <x v="8"/>
    <x v="3"/>
    <n v="99"/>
    <x v="18"/>
    <x v="2"/>
    <x v="8"/>
    <s v="Spring"/>
    <x v="1"/>
    <s v="No"/>
    <s v="Standard"/>
    <s v="Yes"/>
    <s v="Yes"/>
    <n v="38"/>
    <n v="61"/>
    <s v="Bank Transfer"/>
    <s v="Fortnightly"/>
  </r>
  <r>
    <n v="1207"/>
    <n v="22"/>
    <s v="Male"/>
    <x v="8"/>
    <x v="3"/>
    <n v="59"/>
    <x v="16"/>
    <x v="1"/>
    <x v="17"/>
    <s v="Fall"/>
    <x v="21"/>
    <s v="No"/>
    <s v="Free Shipping"/>
    <s v="Yes"/>
    <s v="Yes"/>
    <n v="16"/>
    <n v="43"/>
    <s v="Venmo"/>
    <s v="Every 3 Months"/>
  </r>
  <r>
    <n v="1208"/>
    <n v="62"/>
    <s v="Male"/>
    <x v="23"/>
    <x v="1"/>
    <n v="90"/>
    <x v="47"/>
    <x v="2"/>
    <x v="3"/>
    <s v="Summer"/>
    <x v="7"/>
    <s v="No"/>
    <s v="Next Day Air"/>
    <s v="Yes"/>
    <s v="Yes"/>
    <n v="48"/>
    <n v="42"/>
    <s v="Credit Card"/>
    <s v="Every 3 Months"/>
  </r>
  <r>
    <n v="1209"/>
    <n v="20"/>
    <s v="Male"/>
    <x v="23"/>
    <x v="1"/>
    <n v="100"/>
    <x v="48"/>
    <x v="1"/>
    <x v="16"/>
    <s v="Winter"/>
    <x v="3"/>
    <s v="No"/>
    <s v="2-Day Shipping"/>
    <s v="Yes"/>
    <s v="Yes"/>
    <n v="8"/>
    <n v="92"/>
    <s v="Debit Card"/>
    <s v="Annually"/>
  </r>
  <r>
    <n v="1210"/>
    <n v="41"/>
    <s v="Male"/>
    <x v="13"/>
    <x v="0"/>
    <n v="62"/>
    <x v="38"/>
    <x v="2"/>
    <x v="24"/>
    <s v="Winter"/>
    <x v="22"/>
    <s v="No"/>
    <s v="Next Day Air"/>
    <s v="Yes"/>
    <s v="Yes"/>
    <n v="16"/>
    <n v="46"/>
    <s v="Bank Transfer"/>
    <s v="Monthly"/>
  </r>
  <r>
    <n v="1211"/>
    <n v="34"/>
    <s v="Male"/>
    <x v="12"/>
    <x v="3"/>
    <n v="78"/>
    <x v="9"/>
    <x v="2"/>
    <x v="8"/>
    <s v="Fall"/>
    <x v="7"/>
    <s v="No"/>
    <s v="Next Day Air"/>
    <s v="Yes"/>
    <s v="Yes"/>
    <n v="5"/>
    <n v="73"/>
    <s v="Cash"/>
    <s v="Quarterly"/>
  </r>
  <r>
    <n v="1212"/>
    <n v="23"/>
    <s v="Male"/>
    <x v="15"/>
    <x v="0"/>
    <n v="94"/>
    <x v="19"/>
    <x v="2"/>
    <x v="14"/>
    <s v="Spring"/>
    <x v="12"/>
    <s v="No"/>
    <s v="Store Pickup"/>
    <s v="Yes"/>
    <s v="Yes"/>
    <n v="14"/>
    <n v="80"/>
    <s v="Venmo"/>
    <s v="Every 3 Months"/>
  </r>
  <r>
    <n v="1213"/>
    <n v="32"/>
    <s v="Male"/>
    <x v="9"/>
    <x v="1"/>
    <n v="74"/>
    <x v="38"/>
    <x v="2"/>
    <x v="22"/>
    <s v="Summer"/>
    <x v="25"/>
    <s v="No"/>
    <s v="Free Shipping"/>
    <s v="Yes"/>
    <s v="Yes"/>
    <n v="18"/>
    <n v="56"/>
    <s v="Credit Card"/>
    <s v="Weekly"/>
  </r>
  <r>
    <n v="1214"/>
    <n v="68"/>
    <s v="Male"/>
    <x v="8"/>
    <x v="3"/>
    <n v="52"/>
    <x v="0"/>
    <x v="3"/>
    <x v="13"/>
    <s v="Spring"/>
    <x v="18"/>
    <s v="No"/>
    <s v="Express"/>
    <s v="Yes"/>
    <s v="Yes"/>
    <n v="14"/>
    <n v="38"/>
    <s v="Debit Card"/>
    <s v="Every 3 Months"/>
  </r>
  <r>
    <n v="1215"/>
    <n v="30"/>
    <s v="Male"/>
    <x v="14"/>
    <x v="2"/>
    <n v="81"/>
    <x v="34"/>
    <x v="2"/>
    <x v="24"/>
    <s v="Fall"/>
    <x v="22"/>
    <s v="No"/>
    <s v="Free Shipping"/>
    <s v="Yes"/>
    <s v="Yes"/>
    <n v="5"/>
    <n v="76"/>
    <s v="Cash"/>
    <s v="Every 3 Months"/>
  </r>
  <r>
    <n v="1216"/>
    <n v="66"/>
    <s v="Male"/>
    <x v="0"/>
    <x v="0"/>
    <n v="20"/>
    <x v="4"/>
    <x v="0"/>
    <x v="6"/>
    <s v="Winter"/>
    <x v="5"/>
    <s v="No"/>
    <s v="2-Day Shipping"/>
    <s v="Yes"/>
    <s v="Yes"/>
    <n v="15"/>
    <n v="5"/>
    <s v="Credit Card"/>
    <s v="Every 3 Months"/>
  </r>
  <r>
    <n v="1217"/>
    <n v="62"/>
    <s v="Male"/>
    <x v="13"/>
    <x v="0"/>
    <n v="32"/>
    <x v="40"/>
    <x v="3"/>
    <x v="12"/>
    <s v="Summer"/>
    <x v="18"/>
    <s v="No"/>
    <s v="Free Shipping"/>
    <s v="Yes"/>
    <s v="Yes"/>
    <n v="3"/>
    <n v="29"/>
    <s v="Venmo"/>
    <s v="Every 3 Months"/>
  </r>
  <r>
    <n v="1218"/>
    <n v="50"/>
    <s v="Male"/>
    <x v="23"/>
    <x v="1"/>
    <n v="63"/>
    <x v="43"/>
    <x v="3"/>
    <x v="17"/>
    <s v="Fall"/>
    <x v="5"/>
    <s v="No"/>
    <s v="Free Shipping"/>
    <s v="Yes"/>
    <s v="Yes"/>
    <n v="12"/>
    <n v="51"/>
    <s v="Cash"/>
    <s v="Every 3 Months"/>
  </r>
  <r>
    <n v="1219"/>
    <n v="55"/>
    <s v="Male"/>
    <x v="23"/>
    <x v="1"/>
    <n v="79"/>
    <x v="38"/>
    <x v="2"/>
    <x v="17"/>
    <s v="Spring"/>
    <x v="0"/>
    <s v="No"/>
    <s v="Store Pickup"/>
    <s v="Yes"/>
    <s v="Yes"/>
    <n v="43"/>
    <n v="36"/>
    <s v="Cash"/>
    <s v="Every 3 Months"/>
  </r>
  <r>
    <n v="1220"/>
    <n v="19"/>
    <s v="Male"/>
    <x v="1"/>
    <x v="0"/>
    <n v="23"/>
    <x v="34"/>
    <x v="2"/>
    <x v="9"/>
    <s v="Winter"/>
    <x v="25"/>
    <s v="No"/>
    <s v="Next Day Air"/>
    <s v="Yes"/>
    <s v="Yes"/>
    <n v="35"/>
    <n v="-12"/>
    <s v="Credit Card"/>
    <s v="Bi-Weekly"/>
  </r>
  <r>
    <n v="1221"/>
    <n v="67"/>
    <s v="Male"/>
    <x v="24"/>
    <x v="3"/>
    <n v="64"/>
    <x v="0"/>
    <x v="2"/>
    <x v="14"/>
    <s v="Winter"/>
    <x v="8"/>
    <s v="No"/>
    <s v="Express"/>
    <s v="Yes"/>
    <s v="Yes"/>
    <n v="36"/>
    <n v="28"/>
    <s v="Bank Transfer"/>
    <s v="Quarterly"/>
  </r>
  <r>
    <n v="1222"/>
    <n v="18"/>
    <s v="Male"/>
    <x v="20"/>
    <x v="0"/>
    <n v="69"/>
    <x v="44"/>
    <x v="2"/>
    <x v="16"/>
    <s v="Winter"/>
    <x v="9"/>
    <s v="No"/>
    <s v="Standard"/>
    <s v="Yes"/>
    <s v="Yes"/>
    <n v="3"/>
    <n v="66"/>
    <s v="Cash"/>
    <s v="Quarterly"/>
  </r>
  <r>
    <n v="1223"/>
    <n v="58"/>
    <s v="Male"/>
    <x v="2"/>
    <x v="0"/>
    <n v="69"/>
    <x v="27"/>
    <x v="0"/>
    <x v="23"/>
    <s v="Fall"/>
    <x v="23"/>
    <s v="No"/>
    <s v="Store Pickup"/>
    <s v="Yes"/>
    <s v="Yes"/>
    <n v="27"/>
    <n v="42"/>
    <s v="Bank Transfer"/>
    <s v="Annually"/>
  </r>
  <r>
    <n v="1224"/>
    <n v="69"/>
    <s v="Male"/>
    <x v="13"/>
    <x v="0"/>
    <n v="24"/>
    <x v="23"/>
    <x v="0"/>
    <x v="16"/>
    <s v="Winter"/>
    <x v="20"/>
    <s v="No"/>
    <s v="Free Shipping"/>
    <s v="Yes"/>
    <s v="Yes"/>
    <n v="21"/>
    <n v="3"/>
    <s v="Bank Transfer"/>
    <s v="Weekly"/>
  </r>
  <r>
    <n v="1225"/>
    <n v="62"/>
    <s v="Male"/>
    <x v="6"/>
    <x v="0"/>
    <n v="50"/>
    <x v="26"/>
    <x v="2"/>
    <x v="22"/>
    <s v="Summer"/>
    <x v="18"/>
    <s v="No"/>
    <s v="Store Pickup"/>
    <s v="Yes"/>
    <s v="Yes"/>
    <n v="18"/>
    <n v="32"/>
    <s v="Venmo"/>
    <s v="Weekly"/>
  </r>
  <r>
    <n v="1226"/>
    <n v="28"/>
    <s v="Male"/>
    <x v="24"/>
    <x v="3"/>
    <n v="97"/>
    <x v="17"/>
    <x v="1"/>
    <x v="2"/>
    <s v="Fall"/>
    <x v="5"/>
    <s v="No"/>
    <s v="Free Shipping"/>
    <s v="Yes"/>
    <s v="Yes"/>
    <n v="16"/>
    <n v="81"/>
    <s v="Debit Card"/>
    <s v="Weekly"/>
  </r>
  <r>
    <n v="1227"/>
    <n v="53"/>
    <s v="Male"/>
    <x v="3"/>
    <x v="1"/>
    <n v="91"/>
    <x v="31"/>
    <x v="1"/>
    <x v="17"/>
    <s v="Fall"/>
    <x v="23"/>
    <s v="No"/>
    <s v="Store Pickup"/>
    <s v="Yes"/>
    <s v="Yes"/>
    <n v="18"/>
    <n v="73"/>
    <s v="Venmo"/>
    <s v="Bi-Weekly"/>
  </r>
  <r>
    <n v="1228"/>
    <n v="27"/>
    <s v="Male"/>
    <x v="0"/>
    <x v="0"/>
    <n v="37"/>
    <x v="26"/>
    <x v="0"/>
    <x v="22"/>
    <s v="Spring"/>
    <x v="8"/>
    <s v="No"/>
    <s v="Store Pickup"/>
    <s v="Yes"/>
    <s v="Yes"/>
    <n v="19"/>
    <n v="18"/>
    <s v="Bank Transfer"/>
    <s v="Bi-Weekly"/>
  </r>
  <r>
    <n v="1229"/>
    <n v="55"/>
    <s v="Male"/>
    <x v="14"/>
    <x v="2"/>
    <n v="55"/>
    <x v="27"/>
    <x v="1"/>
    <x v="22"/>
    <s v="Winter"/>
    <x v="20"/>
    <s v="No"/>
    <s v="Express"/>
    <s v="Yes"/>
    <s v="Yes"/>
    <n v="1"/>
    <n v="54"/>
    <s v="Cash"/>
    <s v="Annually"/>
  </r>
  <r>
    <n v="1230"/>
    <n v="34"/>
    <s v="Male"/>
    <x v="16"/>
    <x v="3"/>
    <n v="52"/>
    <x v="23"/>
    <x v="3"/>
    <x v="1"/>
    <s v="Winter"/>
    <x v="15"/>
    <s v="No"/>
    <s v="Express"/>
    <s v="Yes"/>
    <s v="Yes"/>
    <n v="39"/>
    <n v="13"/>
    <s v="Bank Transfer"/>
    <s v="Annually"/>
  </r>
  <r>
    <n v="1231"/>
    <n v="25"/>
    <s v="Male"/>
    <x v="19"/>
    <x v="3"/>
    <n v="80"/>
    <x v="26"/>
    <x v="0"/>
    <x v="18"/>
    <s v="Spring"/>
    <x v="12"/>
    <s v="No"/>
    <s v="Standard"/>
    <s v="Yes"/>
    <s v="Yes"/>
    <n v="49"/>
    <n v="31"/>
    <s v="Venmo"/>
    <s v="Monthly"/>
  </r>
  <r>
    <n v="1232"/>
    <n v="66"/>
    <s v="Male"/>
    <x v="20"/>
    <x v="0"/>
    <n v="79"/>
    <x v="38"/>
    <x v="2"/>
    <x v="9"/>
    <s v="Spring"/>
    <x v="17"/>
    <s v="No"/>
    <s v="2-Day Shipping"/>
    <s v="Yes"/>
    <s v="Yes"/>
    <n v="43"/>
    <n v="36"/>
    <s v="Credit Card"/>
    <s v="Fortnightly"/>
  </r>
  <r>
    <n v="1233"/>
    <n v="57"/>
    <s v="Male"/>
    <x v="8"/>
    <x v="3"/>
    <n v="23"/>
    <x v="14"/>
    <x v="2"/>
    <x v="4"/>
    <s v="Summer"/>
    <x v="15"/>
    <s v="No"/>
    <s v="Free Shipping"/>
    <s v="Yes"/>
    <s v="Yes"/>
    <n v="31"/>
    <n v="-8"/>
    <s v="Debit Card"/>
    <s v="Every 3 Months"/>
  </r>
  <r>
    <n v="1234"/>
    <n v="46"/>
    <s v="Male"/>
    <x v="13"/>
    <x v="0"/>
    <n v="73"/>
    <x v="40"/>
    <x v="0"/>
    <x v="19"/>
    <s v="Winter"/>
    <x v="1"/>
    <s v="No"/>
    <s v="Next Day Air"/>
    <s v="Yes"/>
    <s v="Yes"/>
    <n v="40"/>
    <n v="33"/>
    <s v="Venmo"/>
    <s v="Every 3 Months"/>
  </r>
  <r>
    <n v="1235"/>
    <n v="38"/>
    <s v="Male"/>
    <x v="24"/>
    <x v="3"/>
    <n v="99"/>
    <x v="32"/>
    <x v="2"/>
    <x v="21"/>
    <s v="Fall"/>
    <x v="7"/>
    <s v="No"/>
    <s v="Store Pickup"/>
    <s v="Yes"/>
    <s v="Yes"/>
    <n v="2"/>
    <n v="97"/>
    <s v="Bank Transfer"/>
    <s v="Bi-Weekly"/>
  </r>
  <r>
    <n v="1236"/>
    <n v="23"/>
    <s v="Male"/>
    <x v="1"/>
    <x v="0"/>
    <n v="22"/>
    <x v="37"/>
    <x v="2"/>
    <x v="16"/>
    <s v="Spring"/>
    <x v="21"/>
    <s v="No"/>
    <s v="Store Pickup"/>
    <s v="Yes"/>
    <s v="Yes"/>
    <n v="46"/>
    <n v="-24"/>
    <s v="PayPal"/>
    <s v="Every 3 Months"/>
  </r>
  <r>
    <n v="1237"/>
    <n v="42"/>
    <s v="Male"/>
    <x v="19"/>
    <x v="3"/>
    <n v="68"/>
    <x v="35"/>
    <x v="2"/>
    <x v="3"/>
    <s v="Summer"/>
    <x v="14"/>
    <s v="No"/>
    <s v="Store Pickup"/>
    <s v="Yes"/>
    <s v="Yes"/>
    <n v="35"/>
    <n v="33"/>
    <s v="Debit Card"/>
    <s v="Every 3 Months"/>
  </r>
  <r>
    <n v="1238"/>
    <n v="25"/>
    <s v="Male"/>
    <x v="10"/>
    <x v="0"/>
    <n v="92"/>
    <x v="49"/>
    <x v="1"/>
    <x v="4"/>
    <s v="Spring"/>
    <x v="14"/>
    <s v="No"/>
    <s v="2-Day Shipping"/>
    <s v="Yes"/>
    <s v="Yes"/>
    <n v="42"/>
    <n v="50"/>
    <s v="Credit Card"/>
    <s v="Quarterly"/>
  </r>
  <r>
    <n v="1239"/>
    <n v="55"/>
    <s v="Male"/>
    <x v="13"/>
    <x v="0"/>
    <n v="77"/>
    <x v="5"/>
    <x v="2"/>
    <x v="10"/>
    <s v="Winter"/>
    <x v="18"/>
    <s v="No"/>
    <s v="Express"/>
    <s v="Yes"/>
    <s v="Yes"/>
    <n v="3"/>
    <n v="74"/>
    <s v="Venmo"/>
    <s v="Fortnightly"/>
  </r>
  <r>
    <n v="1240"/>
    <n v="62"/>
    <s v="Male"/>
    <x v="7"/>
    <x v="2"/>
    <n v="37"/>
    <x v="32"/>
    <x v="3"/>
    <x v="23"/>
    <s v="Spring"/>
    <x v="6"/>
    <s v="No"/>
    <s v="Standard"/>
    <s v="Yes"/>
    <s v="Yes"/>
    <n v="32"/>
    <n v="5"/>
    <s v="Debit Card"/>
    <s v="Every 3 Months"/>
  </r>
  <r>
    <n v="1241"/>
    <n v="41"/>
    <s v="Male"/>
    <x v="18"/>
    <x v="3"/>
    <n v="79"/>
    <x v="32"/>
    <x v="0"/>
    <x v="3"/>
    <s v="Winter"/>
    <x v="3"/>
    <s v="No"/>
    <s v="Store Pickup"/>
    <s v="Yes"/>
    <s v="Yes"/>
    <n v="48"/>
    <n v="31"/>
    <s v="Debit Card"/>
    <s v="Annually"/>
  </r>
  <r>
    <n v="1242"/>
    <n v="58"/>
    <s v="Male"/>
    <x v="15"/>
    <x v="0"/>
    <n v="51"/>
    <x v="11"/>
    <x v="3"/>
    <x v="6"/>
    <s v="Winter"/>
    <x v="0"/>
    <s v="No"/>
    <s v="Express"/>
    <s v="Yes"/>
    <s v="Yes"/>
    <n v="34"/>
    <n v="17"/>
    <s v="Credit Card"/>
    <s v="Weekly"/>
  </r>
  <r>
    <n v="1243"/>
    <n v="56"/>
    <s v="Male"/>
    <x v="20"/>
    <x v="0"/>
    <n v="27"/>
    <x v="22"/>
    <x v="2"/>
    <x v="12"/>
    <s v="Summer"/>
    <x v="17"/>
    <s v="No"/>
    <s v="Next Day Air"/>
    <s v="Yes"/>
    <s v="Yes"/>
    <n v="15"/>
    <n v="12"/>
    <s v="Bank Transfer"/>
    <s v="Quarterly"/>
  </r>
  <r>
    <n v="1244"/>
    <n v="25"/>
    <s v="Male"/>
    <x v="0"/>
    <x v="0"/>
    <n v="23"/>
    <x v="13"/>
    <x v="1"/>
    <x v="6"/>
    <s v="Spring"/>
    <x v="21"/>
    <s v="No"/>
    <s v="Store Pickup"/>
    <s v="Yes"/>
    <s v="Yes"/>
    <n v="22"/>
    <n v="1"/>
    <s v="Debit Card"/>
    <s v="Annually"/>
  </r>
  <r>
    <n v="1245"/>
    <n v="70"/>
    <s v="Male"/>
    <x v="20"/>
    <x v="0"/>
    <n v="76"/>
    <x v="27"/>
    <x v="1"/>
    <x v="5"/>
    <s v="Summer"/>
    <x v="20"/>
    <s v="No"/>
    <s v="2-Day Shipping"/>
    <s v="Yes"/>
    <s v="Yes"/>
    <n v="2"/>
    <n v="74"/>
    <s v="Cash"/>
    <s v="Monthly"/>
  </r>
  <r>
    <n v="1246"/>
    <n v="42"/>
    <s v="Male"/>
    <x v="10"/>
    <x v="0"/>
    <n v="31"/>
    <x v="14"/>
    <x v="2"/>
    <x v="10"/>
    <s v="Fall"/>
    <x v="23"/>
    <s v="No"/>
    <s v="Standard"/>
    <s v="Yes"/>
    <s v="Yes"/>
    <n v="30"/>
    <n v="1"/>
    <s v="Bank Transfer"/>
    <s v="Weekly"/>
  </r>
  <r>
    <n v="1247"/>
    <n v="27"/>
    <s v="Male"/>
    <x v="15"/>
    <x v="0"/>
    <n v="60"/>
    <x v="7"/>
    <x v="2"/>
    <x v="4"/>
    <s v="Winter"/>
    <x v="2"/>
    <s v="No"/>
    <s v="Standard"/>
    <s v="Yes"/>
    <s v="Yes"/>
    <n v="27"/>
    <n v="33"/>
    <s v="Cash"/>
    <s v="Monthly"/>
  </r>
  <r>
    <n v="1248"/>
    <n v="65"/>
    <s v="Male"/>
    <x v="17"/>
    <x v="0"/>
    <n v="99"/>
    <x v="41"/>
    <x v="2"/>
    <x v="4"/>
    <s v="Spring"/>
    <x v="1"/>
    <s v="No"/>
    <s v="Express"/>
    <s v="Yes"/>
    <s v="Yes"/>
    <n v="18"/>
    <n v="81"/>
    <s v="Venmo"/>
    <s v="Bi-Weekly"/>
  </r>
  <r>
    <n v="1249"/>
    <n v="62"/>
    <s v="Male"/>
    <x v="19"/>
    <x v="3"/>
    <n v="37"/>
    <x v="48"/>
    <x v="3"/>
    <x v="16"/>
    <s v="Winter"/>
    <x v="21"/>
    <s v="No"/>
    <s v="Free Shipping"/>
    <s v="Yes"/>
    <s v="Yes"/>
    <n v="8"/>
    <n v="29"/>
    <s v="Credit Card"/>
    <s v="Annually"/>
  </r>
  <r>
    <n v="1250"/>
    <n v="62"/>
    <s v="Male"/>
    <x v="23"/>
    <x v="1"/>
    <n v="50"/>
    <x v="4"/>
    <x v="2"/>
    <x v="15"/>
    <s v="Winter"/>
    <x v="9"/>
    <s v="No"/>
    <s v="Express"/>
    <s v="Yes"/>
    <s v="Yes"/>
    <n v="48"/>
    <n v="2"/>
    <s v="Venmo"/>
    <s v="Fortnightly"/>
  </r>
  <r>
    <n v="1251"/>
    <n v="52"/>
    <s v="Male"/>
    <x v="2"/>
    <x v="0"/>
    <n v="26"/>
    <x v="13"/>
    <x v="3"/>
    <x v="7"/>
    <s v="Winter"/>
    <x v="7"/>
    <s v="No"/>
    <s v="Free Shipping"/>
    <s v="Yes"/>
    <s v="Yes"/>
    <n v="24"/>
    <n v="2"/>
    <s v="Cash"/>
    <s v="Monthly"/>
  </r>
  <r>
    <n v="1252"/>
    <n v="56"/>
    <s v="Male"/>
    <x v="6"/>
    <x v="0"/>
    <n v="86"/>
    <x v="27"/>
    <x v="3"/>
    <x v="20"/>
    <s v="Spring"/>
    <x v="16"/>
    <s v="No"/>
    <s v="Next Day Air"/>
    <s v="Yes"/>
    <s v="Yes"/>
    <n v="43"/>
    <n v="43"/>
    <s v="Credit Card"/>
    <s v="Monthly"/>
  </r>
  <r>
    <n v="1253"/>
    <n v="28"/>
    <s v="Male"/>
    <x v="3"/>
    <x v="1"/>
    <n v="41"/>
    <x v="2"/>
    <x v="0"/>
    <x v="23"/>
    <s v="Fall"/>
    <x v="17"/>
    <s v="No"/>
    <s v="Standard"/>
    <s v="Yes"/>
    <s v="Yes"/>
    <n v="8"/>
    <n v="33"/>
    <s v="Cash"/>
    <s v="Quarterly"/>
  </r>
  <r>
    <n v="1254"/>
    <n v="39"/>
    <s v="Male"/>
    <x v="3"/>
    <x v="1"/>
    <n v="23"/>
    <x v="6"/>
    <x v="3"/>
    <x v="16"/>
    <s v="Winter"/>
    <x v="8"/>
    <s v="No"/>
    <s v="Express"/>
    <s v="Yes"/>
    <s v="Yes"/>
    <n v="49"/>
    <n v="-26"/>
    <s v="PayPal"/>
    <s v="Annually"/>
  </r>
  <r>
    <n v="1255"/>
    <n v="54"/>
    <s v="Male"/>
    <x v="4"/>
    <x v="1"/>
    <n v="56"/>
    <x v="18"/>
    <x v="3"/>
    <x v="13"/>
    <s v="Spring"/>
    <x v="13"/>
    <s v="No"/>
    <s v="2-Day Shipping"/>
    <s v="Yes"/>
    <s v="Yes"/>
    <n v="2"/>
    <n v="54"/>
    <s v="Credit Card"/>
    <s v="Bi-Weekly"/>
  </r>
  <r>
    <n v="1256"/>
    <n v="30"/>
    <s v="Male"/>
    <x v="19"/>
    <x v="3"/>
    <n v="68"/>
    <x v="27"/>
    <x v="2"/>
    <x v="15"/>
    <s v="Fall"/>
    <x v="7"/>
    <s v="No"/>
    <s v="Standard"/>
    <s v="Yes"/>
    <s v="Yes"/>
    <n v="38"/>
    <n v="30"/>
    <s v="Cash"/>
    <s v="Fortnightly"/>
  </r>
  <r>
    <n v="1257"/>
    <n v="45"/>
    <s v="Male"/>
    <x v="7"/>
    <x v="2"/>
    <n v="48"/>
    <x v="8"/>
    <x v="1"/>
    <x v="8"/>
    <s v="Winter"/>
    <x v="15"/>
    <s v="No"/>
    <s v="Express"/>
    <s v="Yes"/>
    <s v="Yes"/>
    <n v="4"/>
    <n v="44"/>
    <s v="Cash"/>
    <s v="Fortnightly"/>
  </r>
  <r>
    <n v="1258"/>
    <n v="68"/>
    <s v="Male"/>
    <x v="10"/>
    <x v="0"/>
    <n v="67"/>
    <x v="46"/>
    <x v="0"/>
    <x v="9"/>
    <s v="Spring"/>
    <x v="21"/>
    <s v="No"/>
    <s v="Free Shipping"/>
    <s v="Yes"/>
    <s v="Yes"/>
    <n v="31"/>
    <n v="36"/>
    <s v="Cash"/>
    <s v="Every 3 Months"/>
  </r>
  <r>
    <n v="1259"/>
    <n v="47"/>
    <s v="Male"/>
    <x v="23"/>
    <x v="1"/>
    <n v="87"/>
    <x v="31"/>
    <x v="3"/>
    <x v="9"/>
    <s v="Spring"/>
    <x v="7"/>
    <s v="No"/>
    <s v="2-Day Shipping"/>
    <s v="Yes"/>
    <s v="Yes"/>
    <n v="34"/>
    <n v="53"/>
    <s v="Debit Card"/>
    <s v="Every 3 Months"/>
  </r>
  <r>
    <n v="1260"/>
    <n v="68"/>
    <s v="Male"/>
    <x v="11"/>
    <x v="0"/>
    <n v="64"/>
    <x v="46"/>
    <x v="2"/>
    <x v="2"/>
    <s v="Fall"/>
    <x v="20"/>
    <s v="No"/>
    <s v="Standard"/>
    <s v="Yes"/>
    <s v="Yes"/>
    <n v="45"/>
    <n v="19"/>
    <s v="Credit Card"/>
    <s v="Monthly"/>
  </r>
  <r>
    <n v="1261"/>
    <n v="63"/>
    <s v="Male"/>
    <x v="5"/>
    <x v="0"/>
    <n v="93"/>
    <x v="41"/>
    <x v="3"/>
    <x v="14"/>
    <s v="Spring"/>
    <x v="7"/>
    <s v="No"/>
    <s v="Store Pickup"/>
    <s v="Yes"/>
    <s v="Yes"/>
    <n v="30"/>
    <n v="63"/>
    <s v="Debit Card"/>
    <s v="Quarterly"/>
  </r>
  <r>
    <n v="1262"/>
    <n v="20"/>
    <s v="Male"/>
    <x v="5"/>
    <x v="0"/>
    <n v="29"/>
    <x v="39"/>
    <x v="0"/>
    <x v="1"/>
    <s v="Summer"/>
    <x v="11"/>
    <s v="No"/>
    <s v="Next Day Air"/>
    <s v="Yes"/>
    <s v="Yes"/>
    <n v="2"/>
    <n v="27"/>
    <s v="Credit Card"/>
    <s v="Fortnightly"/>
  </r>
  <r>
    <n v="1263"/>
    <n v="29"/>
    <s v="Male"/>
    <x v="23"/>
    <x v="1"/>
    <n v="62"/>
    <x v="30"/>
    <x v="0"/>
    <x v="18"/>
    <s v="Winter"/>
    <x v="6"/>
    <s v="No"/>
    <s v="Store Pickup"/>
    <s v="Yes"/>
    <s v="Yes"/>
    <n v="44"/>
    <n v="18"/>
    <s v="Venmo"/>
    <s v="Monthly"/>
  </r>
  <r>
    <n v="1264"/>
    <n v="41"/>
    <s v="Male"/>
    <x v="15"/>
    <x v="0"/>
    <n v="70"/>
    <x v="12"/>
    <x v="0"/>
    <x v="18"/>
    <s v="Winter"/>
    <x v="12"/>
    <s v="No"/>
    <s v="2-Day Shipping"/>
    <s v="Yes"/>
    <s v="Yes"/>
    <n v="1"/>
    <n v="69"/>
    <s v="Credit Card"/>
    <s v="Bi-Weekly"/>
  </r>
  <r>
    <n v="1265"/>
    <n v="52"/>
    <s v="Male"/>
    <x v="1"/>
    <x v="0"/>
    <n v="92"/>
    <x v="34"/>
    <x v="1"/>
    <x v="24"/>
    <s v="Winter"/>
    <x v="25"/>
    <s v="No"/>
    <s v="Next Day Air"/>
    <s v="Yes"/>
    <s v="Yes"/>
    <n v="1"/>
    <n v="91"/>
    <s v="Venmo"/>
    <s v="Bi-Weekly"/>
  </r>
  <r>
    <n v="1266"/>
    <n v="32"/>
    <s v="Male"/>
    <x v="5"/>
    <x v="0"/>
    <n v="79"/>
    <x v="7"/>
    <x v="2"/>
    <x v="12"/>
    <s v="Spring"/>
    <x v="2"/>
    <s v="No"/>
    <s v="Next Day Air"/>
    <s v="Yes"/>
    <s v="Yes"/>
    <n v="27"/>
    <n v="52"/>
    <s v="Bank Transfer"/>
    <s v="Weekly"/>
  </r>
  <r>
    <n v="1267"/>
    <n v="20"/>
    <s v="Male"/>
    <x v="0"/>
    <x v="0"/>
    <n v="31"/>
    <x v="25"/>
    <x v="2"/>
    <x v="15"/>
    <s v="Fall"/>
    <x v="17"/>
    <s v="No"/>
    <s v="Standard"/>
    <s v="Yes"/>
    <s v="Yes"/>
    <n v="14"/>
    <n v="17"/>
    <s v="Debit Card"/>
    <s v="Every 3 Months"/>
  </r>
  <r>
    <n v="1268"/>
    <n v="47"/>
    <s v="Male"/>
    <x v="17"/>
    <x v="0"/>
    <n v="83"/>
    <x v="4"/>
    <x v="1"/>
    <x v="0"/>
    <s v="Spring"/>
    <x v="2"/>
    <s v="No"/>
    <s v="Standard"/>
    <s v="Yes"/>
    <s v="Yes"/>
    <n v="41"/>
    <n v="42"/>
    <s v="Cash"/>
    <s v="Weekly"/>
  </r>
  <r>
    <n v="1269"/>
    <n v="23"/>
    <s v="Male"/>
    <x v="14"/>
    <x v="2"/>
    <n v="88"/>
    <x v="37"/>
    <x v="3"/>
    <x v="4"/>
    <s v="Winter"/>
    <x v="3"/>
    <s v="No"/>
    <s v="Next Day Air"/>
    <s v="Yes"/>
    <s v="Yes"/>
    <n v="25"/>
    <n v="63"/>
    <s v="Debit Card"/>
    <s v="Bi-Weekly"/>
  </r>
  <r>
    <n v="1270"/>
    <n v="43"/>
    <s v="Male"/>
    <x v="16"/>
    <x v="3"/>
    <n v="53"/>
    <x v="34"/>
    <x v="2"/>
    <x v="12"/>
    <s v="Spring"/>
    <x v="21"/>
    <s v="No"/>
    <s v="Standard"/>
    <s v="Yes"/>
    <s v="Yes"/>
    <n v="47"/>
    <n v="6"/>
    <s v="PayPal"/>
    <s v="Quarterly"/>
  </r>
  <r>
    <n v="1271"/>
    <n v="67"/>
    <s v="Male"/>
    <x v="15"/>
    <x v="0"/>
    <n v="98"/>
    <x v="8"/>
    <x v="2"/>
    <x v="14"/>
    <s v="Fall"/>
    <x v="13"/>
    <s v="No"/>
    <s v="Standard"/>
    <s v="Yes"/>
    <s v="Yes"/>
    <n v="20"/>
    <n v="78"/>
    <s v="Cash"/>
    <s v="Annually"/>
  </r>
  <r>
    <n v="1272"/>
    <n v="70"/>
    <s v="Male"/>
    <x v="16"/>
    <x v="3"/>
    <n v="57"/>
    <x v="0"/>
    <x v="1"/>
    <x v="0"/>
    <s v="Spring"/>
    <x v="24"/>
    <s v="No"/>
    <s v="Store Pickup"/>
    <s v="Yes"/>
    <s v="Yes"/>
    <n v="42"/>
    <n v="15"/>
    <s v="PayPal"/>
    <s v="Annually"/>
  </r>
  <r>
    <n v="1273"/>
    <n v="35"/>
    <s v="Male"/>
    <x v="3"/>
    <x v="1"/>
    <n v="80"/>
    <x v="48"/>
    <x v="2"/>
    <x v="20"/>
    <s v="Winter"/>
    <x v="14"/>
    <s v="No"/>
    <s v="Express"/>
    <s v="Yes"/>
    <s v="Yes"/>
    <n v="16"/>
    <n v="64"/>
    <s v="Bank Transfer"/>
    <s v="Monthly"/>
  </r>
  <r>
    <n v="1274"/>
    <n v="41"/>
    <s v="Male"/>
    <x v="2"/>
    <x v="0"/>
    <n v="29"/>
    <x v="16"/>
    <x v="0"/>
    <x v="5"/>
    <s v="Spring"/>
    <x v="7"/>
    <s v="No"/>
    <s v="Next Day Air"/>
    <s v="Yes"/>
    <s v="Yes"/>
    <n v="32"/>
    <n v="-3"/>
    <s v="Credit Card"/>
    <s v="Every 3 Months"/>
  </r>
  <r>
    <n v="1275"/>
    <n v="54"/>
    <s v="Male"/>
    <x v="19"/>
    <x v="3"/>
    <n v="73"/>
    <x v="9"/>
    <x v="2"/>
    <x v="8"/>
    <s v="Spring"/>
    <x v="0"/>
    <s v="No"/>
    <s v="2-Day Shipping"/>
    <s v="Yes"/>
    <s v="Yes"/>
    <n v="37"/>
    <n v="36"/>
    <s v="PayPal"/>
    <s v="Quarterly"/>
  </r>
  <r>
    <n v="1276"/>
    <n v="55"/>
    <s v="Male"/>
    <x v="1"/>
    <x v="0"/>
    <n v="32"/>
    <x v="10"/>
    <x v="1"/>
    <x v="2"/>
    <s v="Fall"/>
    <x v="9"/>
    <s v="No"/>
    <s v="Standard"/>
    <s v="Yes"/>
    <s v="Yes"/>
    <n v="1"/>
    <n v="31"/>
    <s v="PayPal"/>
    <s v="Monthly"/>
  </r>
  <r>
    <n v="1277"/>
    <n v="51"/>
    <s v="Male"/>
    <x v="23"/>
    <x v="1"/>
    <n v="68"/>
    <x v="5"/>
    <x v="0"/>
    <x v="2"/>
    <s v="Spring"/>
    <x v="6"/>
    <s v="No"/>
    <s v="Next Day Air"/>
    <s v="Yes"/>
    <s v="Yes"/>
    <n v="37"/>
    <n v="31"/>
    <s v="Bank Transfer"/>
    <s v="Weekly"/>
  </r>
  <r>
    <n v="1278"/>
    <n v="19"/>
    <s v="Male"/>
    <x v="0"/>
    <x v="0"/>
    <n v="97"/>
    <x v="3"/>
    <x v="0"/>
    <x v="14"/>
    <s v="Spring"/>
    <x v="16"/>
    <s v="No"/>
    <s v="Express"/>
    <s v="Yes"/>
    <s v="Yes"/>
    <n v="5"/>
    <n v="92"/>
    <s v="Venmo"/>
    <s v="Quarterly"/>
  </r>
  <r>
    <n v="1279"/>
    <n v="28"/>
    <s v="Male"/>
    <x v="6"/>
    <x v="0"/>
    <n v="98"/>
    <x v="40"/>
    <x v="2"/>
    <x v="10"/>
    <s v="Fall"/>
    <x v="11"/>
    <s v="No"/>
    <s v="Next Day Air"/>
    <s v="Yes"/>
    <s v="Yes"/>
    <n v="31"/>
    <n v="67"/>
    <s v="Venmo"/>
    <s v="Fortnightly"/>
  </r>
  <r>
    <n v="1280"/>
    <n v="63"/>
    <s v="Male"/>
    <x v="15"/>
    <x v="0"/>
    <n v="56"/>
    <x v="33"/>
    <x v="0"/>
    <x v="4"/>
    <s v="Fall"/>
    <x v="18"/>
    <s v="No"/>
    <s v="Express"/>
    <s v="Yes"/>
    <s v="Yes"/>
    <n v="18"/>
    <n v="38"/>
    <s v="Debit Card"/>
    <s v="Annually"/>
  </r>
  <r>
    <n v="1281"/>
    <n v="30"/>
    <s v="Male"/>
    <x v="13"/>
    <x v="0"/>
    <n v="78"/>
    <x v="42"/>
    <x v="0"/>
    <x v="3"/>
    <s v="Winter"/>
    <x v="14"/>
    <s v="No"/>
    <s v="2-Day Shipping"/>
    <s v="Yes"/>
    <s v="Yes"/>
    <n v="39"/>
    <n v="39"/>
    <s v="Venmo"/>
    <s v="Every 3 Months"/>
  </r>
  <r>
    <n v="1282"/>
    <n v="29"/>
    <s v="Male"/>
    <x v="22"/>
    <x v="3"/>
    <n v="81"/>
    <x v="32"/>
    <x v="2"/>
    <x v="8"/>
    <s v="Spring"/>
    <x v="9"/>
    <s v="No"/>
    <s v="Store Pickup"/>
    <s v="Yes"/>
    <s v="Yes"/>
    <n v="8"/>
    <n v="73"/>
    <s v="Venmo"/>
    <s v="Bi-Weekly"/>
  </r>
  <r>
    <n v="1283"/>
    <n v="24"/>
    <s v="Male"/>
    <x v="5"/>
    <x v="0"/>
    <n v="68"/>
    <x v="13"/>
    <x v="0"/>
    <x v="10"/>
    <s v="Winter"/>
    <x v="21"/>
    <s v="No"/>
    <s v="Free Shipping"/>
    <s v="Yes"/>
    <s v="Yes"/>
    <n v="20"/>
    <n v="48"/>
    <s v="Venmo"/>
    <s v="Monthly"/>
  </r>
  <r>
    <n v="1284"/>
    <n v="69"/>
    <s v="Male"/>
    <x v="5"/>
    <x v="0"/>
    <n v="94"/>
    <x v="4"/>
    <x v="2"/>
    <x v="10"/>
    <s v="Winter"/>
    <x v="20"/>
    <s v="No"/>
    <s v="2-Day Shipping"/>
    <s v="Yes"/>
    <s v="Yes"/>
    <n v="23"/>
    <n v="71"/>
    <s v="Debit Card"/>
    <s v="Every 3 Months"/>
  </r>
  <r>
    <n v="1285"/>
    <n v="65"/>
    <s v="Male"/>
    <x v="10"/>
    <x v="0"/>
    <n v="93"/>
    <x v="10"/>
    <x v="2"/>
    <x v="13"/>
    <s v="Spring"/>
    <x v="20"/>
    <s v="No"/>
    <s v="Express"/>
    <s v="Yes"/>
    <s v="Yes"/>
    <n v="38"/>
    <n v="55"/>
    <s v="PayPal"/>
    <s v="Fortnightly"/>
  </r>
  <r>
    <n v="1286"/>
    <n v="64"/>
    <s v="Male"/>
    <x v="24"/>
    <x v="3"/>
    <n v="99"/>
    <x v="17"/>
    <x v="2"/>
    <x v="4"/>
    <s v="Fall"/>
    <x v="1"/>
    <s v="No"/>
    <s v="Next Day Air"/>
    <s v="Yes"/>
    <s v="Yes"/>
    <n v="45"/>
    <n v="54"/>
    <s v="Bank Transfer"/>
    <s v="Fortnightly"/>
  </r>
  <r>
    <n v="1287"/>
    <n v="40"/>
    <s v="Male"/>
    <x v="24"/>
    <x v="3"/>
    <n v="49"/>
    <x v="8"/>
    <x v="0"/>
    <x v="22"/>
    <s v="Winter"/>
    <x v="8"/>
    <s v="No"/>
    <s v="Next Day Air"/>
    <s v="Yes"/>
    <s v="Yes"/>
    <n v="44"/>
    <n v="5"/>
    <s v="Debit Card"/>
    <s v="Fortnightly"/>
  </r>
  <r>
    <n v="1288"/>
    <n v="24"/>
    <s v="Male"/>
    <x v="2"/>
    <x v="0"/>
    <n v="28"/>
    <x v="40"/>
    <x v="3"/>
    <x v="24"/>
    <s v="Winter"/>
    <x v="23"/>
    <s v="No"/>
    <s v="Standard"/>
    <s v="Yes"/>
    <s v="Yes"/>
    <n v="20"/>
    <n v="8"/>
    <s v="PayPal"/>
    <s v="Monthly"/>
  </r>
  <r>
    <n v="1289"/>
    <n v="66"/>
    <s v="Male"/>
    <x v="22"/>
    <x v="3"/>
    <n v="93"/>
    <x v="45"/>
    <x v="3"/>
    <x v="4"/>
    <s v="Winter"/>
    <x v="7"/>
    <s v="No"/>
    <s v="Standard"/>
    <s v="Yes"/>
    <s v="Yes"/>
    <n v="34"/>
    <n v="59"/>
    <s v="PayPal"/>
    <s v="Bi-Weekly"/>
  </r>
  <r>
    <n v="1290"/>
    <n v="35"/>
    <s v="Male"/>
    <x v="14"/>
    <x v="2"/>
    <n v="24"/>
    <x v="13"/>
    <x v="2"/>
    <x v="16"/>
    <s v="Fall"/>
    <x v="3"/>
    <s v="No"/>
    <s v="Next Day Air"/>
    <s v="Yes"/>
    <s v="Yes"/>
    <n v="10"/>
    <n v="14"/>
    <s v="PayPal"/>
    <s v="Weekly"/>
  </r>
  <r>
    <n v="1291"/>
    <n v="67"/>
    <s v="Male"/>
    <x v="11"/>
    <x v="0"/>
    <n v="35"/>
    <x v="33"/>
    <x v="2"/>
    <x v="21"/>
    <s v="Spring"/>
    <x v="23"/>
    <s v="No"/>
    <s v="Free Shipping"/>
    <s v="Yes"/>
    <s v="Yes"/>
    <n v="3"/>
    <n v="32"/>
    <s v="PayPal"/>
    <s v="Annually"/>
  </r>
  <r>
    <n v="1292"/>
    <n v="69"/>
    <s v="Male"/>
    <x v="3"/>
    <x v="1"/>
    <n v="68"/>
    <x v="45"/>
    <x v="1"/>
    <x v="19"/>
    <s v="Spring"/>
    <x v="4"/>
    <s v="No"/>
    <s v="2-Day Shipping"/>
    <s v="Yes"/>
    <s v="Yes"/>
    <n v="23"/>
    <n v="45"/>
    <s v="Debit Card"/>
    <s v="Fortnightly"/>
  </r>
  <r>
    <n v="1293"/>
    <n v="26"/>
    <s v="Male"/>
    <x v="22"/>
    <x v="3"/>
    <n v="61"/>
    <x v="0"/>
    <x v="2"/>
    <x v="1"/>
    <s v="Summer"/>
    <x v="20"/>
    <s v="No"/>
    <s v="Free Shipping"/>
    <s v="Yes"/>
    <s v="Yes"/>
    <n v="42"/>
    <n v="19"/>
    <s v="Bank Transfer"/>
    <s v="Annually"/>
  </r>
  <r>
    <n v="1294"/>
    <n v="23"/>
    <s v="Male"/>
    <x v="1"/>
    <x v="0"/>
    <n v="74"/>
    <x v="20"/>
    <x v="3"/>
    <x v="22"/>
    <s v="Fall"/>
    <x v="7"/>
    <s v="No"/>
    <s v="Standard"/>
    <s v="Yes"/>
    <s v="Yes"/>
    <n v="30"/>
    <n v="44"/>
    <s v="Debit Card"/>
    <s v="Annually"/>
  </r>
  <r>
    <n v="1295"/>
    <n v="27"/>
    <s v="Male"/>
    <x v="5"/>
    <x v="0"/>
    <n v="64"/>
    <x v="21"/>
    <x v="2"/>
    <x v="5"/>
    <s v="Summer"/>
    <x v="9"/>
    <s v="No"/>
    <s v="Standard"/>
    <s v="Yes"/>
    <s v="Yes"/>
    <n v="21"/>
    <n v="43"/>
    <s v="Cash"/>
    <s v="Every 3 Months"/>
  </r>
  <r>
    <n v="1296"/>
    <n v="30"/>
    <s v="Male"/>
    <x v="4"/>
    <x v="1"/>
    <n v="60"/>
    <x v="35"/>
    <x v="2"/>
    <x v="8"/>
    <s v="Fall"/>
    <x v="11"/>
    <s v="No"/>
    <s v="Standard"/>
    <s v="Yes"/>
    <s v="Yes"/>
    <n v="50"/>
    <n v="10"/>
    <s v="PayPal"/>
    <s v="Weekly"/>
  </r>
  <r>
    <n v="1297"/>
    <n v="48"/>
    <s v="Male"/>
    <x v="2"/>
    <x v="0"/>
    <n v="29"/>
    <x v="45"/>
    <x v="1"/>
    <x v="11"/>
    <s v="Spring"/>
    <x v="11"/>
    <s v="No"/>
    <s v="Express"/>
    <s v="Yes"/>
    <s v="Yes"/>
    <n v="16"/>
    <n v="13"/>
    <s v="Cash"/>
    <s v="Bi-Weekly"/>
  </r>
  <r>
    <n v="1298"/>
    <n v="44"/>
    <s v="Male"/>
    <x v="3"/>
    <x v="1"/>
    <n v="85"/>
    <x v="32"/>
    <x v="2"/>
    <x v="5"/>
    <s v="Summer"/>
    <x v="12"/>
    <s v="No"/>
    <s v="Standard"/>
    <s v="Yes"/>
    <s v="Yes"/>
    <n v="32"/>
    <n v="53"/>
    <s v="Venmo"/>
    <s v="Annually"/>
  </r>
  <r>
    <n v="1299"/>
    <n v="29"/>
    <s v="Male"/>
    <x v="13"/>
    <x v="0"/>
    <n v="81"/>
    <x v="27"/>
    <x v="1"/>
    <x v="21"/>
    <s v="Summer"/>
    <x v="21"/>
    <s v="No"/>
    <s v="Free Shipping"/>
    <s v="Yes"/>
    <s v="Yes"/>
    <n v="14"/>
    <n v="67"/>
    <s v="Bank Transfer"/>
    <s v="Fortnightly"/>
  </r>
  <r>
    <n v="1300"/>
    <n v="29"/>
    <s v="Male"/>
    <x v="22"/>
    <x v="3"/>
    <n v="23"/>
    <x v="7"/>
    <x v="0"/>
    <x v="11"/>
    <s v="Fall"/>
    <x v="15"/>
    <s v="No"/>
    <s v="2-Day Shipping"/>
    <s v="Yes"/>
    <s v="Yes"/>
    <n v="42"/>
    <n v="-19"/>
    <s v="Venmo"/>
    <s v="Bi-Weekly"/>
  </r>
  <r>
    <n v="1301"/>
    <n v="67"/>
    <s v="Male"/>
    <x v="17"/>
    <x v="0"/>
    <n v="100"/>
    <x v="8"/>
    <x v="2"/>
    <x v="4"/>
    <s v="Spring"/>
    <x v="9"/>
    <s v="No"/>
    <s v="Next Day Air"/>
    <s v="Yes"/>
    <s v="Yes"/>
    <n v="47"/>
    <n v="53"/>
    <s v="Credit Card"/>
    <s v="Every 3 Months"/>
  </r>
  <r>
    <n v="1302"/>
    <n v="42"/>
    <s v="Male"/>
    <x v="5"/>
    <x v="0"/>
    <n v="54"/>
    <x v="1"/>
    <x v="2"/>
    <x v="20"/>
    <s v="Fall"/>
    <x v="16"/>
    <s v="No"/>
    <s v="Express"/>
    <s v="Yes"/>
    <s v="Yes"/>
    <n v="21"/>
    <n v="33"/>
    <s v="Debit Card"/>
    <s v="Weekly"/>
  </r>
  <r>
    <n v="1303"/>
    <n v="23"/>
    <s v="Male"/>
    <x v="4"/>
    <x v="1"/>
    <n v="25"/>
    <x v="37"/>
    <x v="2"/>
    <x v="9"/>
    <s v="Fall"/>
    <x v="3"/>
    <s v="No"/>
    <s v="Next Day Air"/>
    <s v="Yes"/>
    <s v="Yes"/>
    <n v="37"/>
    <n v="-12"/>
    <s v="Credit Card"/>
    <s v="Monthly"/>
  </r>
  <r>
    <n v="1304"/>
    <n v="34"/>
    <s v="Male"/>
    <x v="0"/>
    <x v="0"/>
    <n v="32"/>
    <x v="14"/>
    <x v="0"/>
    <x v="5"/>
    <s v="Summer"/>
    <x v="0"/>
    <s v="No"/>
    <s v="Next Day Air"/>
    <s v="Yes"/>
    <s v="Yes"/>
    <n v="10"/>
    <n v="22"/>
    <s v="Credit Card"/>
    <s v="Annually"/>
  </r>
  <r>
    <n v="1305"/>
    <n v="64"/>
    <s v="Male"/>
    <x v="21"/>
    <x v="3"/>
    <n v="63"/>
    <x v="6"/>
    <x v="1"/>
    <x v="20"/>
    <s v="Spring"/>
    <x v="17"/>
    <s v="No"/>
    <s v="2-Day Shipping"/>
    <s v="Yes"/>
    <s v="Yes"/>
    <n v="18"/>
    <n v="45"/>
    <s v="PayPal"/>
    <s v="Every 3 Months"/>
  </r>
  <r>
    <n v="1306"/>
    <n v="31"/>
    <s v="Male"/>
    <x v="13"/>
    <x v="0"/>
    <n v="56"/>
    <x v="16"/>
    <x v="3"/>
    <x v="15"/>
    <s v="Spring"/>
    <x v="9"/>
    <s v="No"/>
    <s v="Express"/>
    <s v="Yes"/>
    <s v="Yes"/>
    <n v="2"/>
    <n v="54"/>
    <s v="PayPal"/>
    <s v="Every 3 Months"/>
  </r>
  <r>
    <n v="1307"/>
    <n v="54"/>
    <s v="Male"/>
    <x v="1"/>
    <x v="0"/>
    <n v="33"/>
    <x v="29"/>
    <x v="0"/>
    <x v="18"/>
    <s v="Winter"/>
    <x v="9"/>
    <s v="No"/>
    <s v="Next Day Air"/>
    <s v="Yes"/>
    <s v="Yes"/>
    <n v="40"/>
    <n v="-7"/>
    <s v="PayPal"/>
    <s v="Annually"/>
  </r>
  <r>
    <n v="1308"/>
    <n v="23"/>
    <s v="Male"/>
    <x v="7"/>
    <x v="2"/>
    <n v="32"/>
    <x v="9"/>
    <x v="0"/>
    <x v="13"/>
    <s v="Summer"/>
    <x v="0"/>
    <s v="No"/>
    <s v="Express"/>
    <s v="Yes"/>
    <s v="Yes"/>
    <n v="43"/>
    <n v="-11"/>
    <s v="PayPal"/>
    <s v="Annually"/>
  </r>
  <r>
    <n v="1309"/>
    <n v="59"/>
    <s v="Male"/>
    <x v="10"/>
    <x v="0"/>
    <n v="38"/>
    <x v="3"/>
    <x v="0"/>
    <x v="16"/>
    <s v="Summer"/>
    <x v="14"/>
    <s v="No"/>
    <s v="Next Day Air"/>
    <s v="Yes"/>
    <s v="Yes"/>
    <n v="14"/>
    <n v="24"/>
    <s v="Credit Card"/>
    <s v="Every 3 Months"/>
  </r>
  <r>
    <n v="1310"/>
    <n v="32"/>
    <s v="Male"/>
    <x v="0"/>
    <x v="0"/>
    <n v="21"/>
    <x v="11"/>
    <x v="0"/>
    <x v="12"/>
    <s v="Summer"/>
    <x v="10"/>
    <s v="No"/>
    <s v="Store Pickup"/>
    <s v="Yes"/>
    <s v="Yes"/>
    <n v="41"/>
    <n v="-20"/>
    <s v="Cash"/>
    <s v="Quarterly"/>
  </r>
  <r>
    <n v="1311"/>
    <n v="43"/>
    <s v="Male"/>
    <x v="15"/>
    <x v="0"/>
    <n v="59"/>
    <x v="36"/>
    <x v="0"/>
    <x v="18"/>
    <s v="Winter"/>
    <x v="0"/>
    <s v="No"/>
    <s v="Store Pickup"/>
    <s v="Yes"/>
    <s v="Yes"/>
    <n v="38"/>
    <n v="21"/>
    <s v="Credit Card"/>
    <s v="Every 3 Months"/>
  </r>
  <r>
    <n v="1312"/>
    <n v="32"/>
    <s v="Male"/>
    <x v="9"/>
    <x v="1"/>
    <n v="87"/>
    <x v="30"/>
    <x v="2"/>
    <x v="1"/>
    <s v="Fall"/>
    <x v="19"/>
    <s v="No"/>
    <s v="Express"/>
    <s v="Yes"/>
    <s v="Yes"/>
    <n v="12"/>
    <n v="75"/>
    <s v="Venmo"/>
    <s v="Annually"/>
  </r>
  <r>
    <n v="1313"/>
    <n v="66"/>
    <s v="Male"/>
    <x v="17"/>
    <x v="0"/>
    <n v="79"/>
    <x v="9"/>
    <x v="2"/>
    <x v="10"/>
    <s v="Winter"/>
    <x v="21"/>
    <s v="No"/>
    <s v="Store Pickup"/>
    <s v="Yes"/>
    <s v="Yes"/>
    <n v="19"/>
    <n v="60"/>
    <s v="Bank Transfer"/>
    <s v="Monthly"/>
  </r>
  <r>
    <n v="1314"/>
    <n v="70"/>
    <s v="Male"/>
    <x v="9"/>
    <x v="1"/>
    <n v="28"/>
    <x v="9"/>
    <x v="2"/>
    <x v="12"/>
    <s v="Summer"/>
    <x v="5"/>
    <s v="No"/>
    <s v="Free Shipping"/>
    <s v="Yes"/>
    <s v="Yes"/>
    <n v="23"/>
    <n v="5"/>
    <s v="Credit Card"/>
    <s v="Bi-Weekly"/>
  </r>
  <r>
    <n v="1315"/>
    <n v="42"/>
    <s v="Male"/>
    <x v="23"/>
    <x v="1"/>
    <n v="67"/>
    <x v="9"/>
    <x v="1"/>
    <x v="23"/>
    <s v="Summer"/>
    <x v="23"/>
    <s v="No"/>
    <s v="Free Shipping"/>
    <s v="Yes"/>
    <s v="Yes"/>
    <n v="49"/>
    <n v="18"/>
    <s v="Debit Card"/>
    <s v="Annually"/>
  </r>
  <r>
    <n v="1316"/>
    <n v="56"/>
    <s v="Male"/>
    <x v="6"/>
    <x v="0"/>
    <n v="75"/>
    <x v="16"/>
    <x v="0"/>
    <x v="14"/>
    <s v="Spring"/>
    <x v="19"/>
    <s v="No"/>
    <s v="2-Day Shipping"/>
    <s v="Yes"/>
    <s v="Yes"/>
    <n v="29"/>
    <n v="46"/>
    <s v="Debit Card"/>
    <s v="Quarterly"/>
  </r>
  <r>
    <n v="1317"/>
    <n v="28"/>
    <s v="Male"/>
    <x v="22"/>
    <x v="3"/>
    <n v="32"/>
    <x v="10"/>
    <x v="1"/>
    <x v="12"/>
    <s v="Spring"/>
    <x v="12"/>
    <s v="No"/>
    <s v="Standard"/>
    <s v="Yes"/>
    <s v="Yes"/>
    <n v="14"/>
    <n v="18"/>
    <s v="Debit Card"/>
    <s v="Bi-Weekly"/>
  </r>
  <r>
    <n v="1318"/>
    <n v="28"/>
    <s v="Male"/>
    <x v="13"/>
    <x v="0"/>
    <n v="43"/>
    <x v="0"/>
    <x v="2"/>
    <x v="14"/>
    <s v="Spring"/>
    <x v="11"/>
    <s v="No"/>
    <s v="Free Shipping"/>
    <s v="Yes"/>
    <s v="Yes"/>
    <n v="19"/>
    <n v="24"/>
    <s v="Cash"/>
    <s v="Monthly"/>
  </r>
  <r>
    <n v="1319"/>
    <n v="52"/>
    <s v="Male"/>
    <x v="6"/>
    <x v="0"/>
    <n v="93"/>
    <x v="39"/>
    <x v="2"/>
    <x v="1"/>
    <s v="Spring"/>
    <x v="2"/>
    <s v="No"/>
    <s v="Express"/>
    <s v="Yes"/>
    <s v="Yes"/>
    <n v="19"/>
    <n v="74"/>
    <s v="Credit Card"/>
    <s v="Bi-Weekly"/>
  </r>
  <r>
    <n v="1320"/>
    <n v="65"/>
    <s v="Male"/>
    <x v="12"/>
    <x v="3"/>
    <n v="24"/>
    <x v="19"/>
    <x v="2"/>
    <x v="23"/>
    <s v="Spring"/>
    <x v="17"/>
    <s v="No"/>
    <s v="Standard"/>
    <s v="Yes"/>
    <s v="Yes"/>
    <n v="48"/>
    <n v="-24"/>
    <s v="Bank Transfer"/>
    <s v="Weekly"/>
  </r>
  <r>
    <n v="1321"/>
    <n v="56"/>
    <s v="Male"/>
    <x v="19"/>
    <x v="3"/>
    <n v="31"/>
    <x v="18"/>
    <x v="3"/>
    <x v="11"/>
    <s v="Fall"/>
    <x v="0"/>
    <s v="No"/>
    <s v="Free Shipping"/>
    <s v="Yes"/>
    <s v="Yes"/>
    <n v="19"/>
    <n v="12"/>
    <s v="Debit Card"/>
    <s v="Annually"/>
  </r>
  <r>
    <n v="1322"/>
    <n v="59"/>
    <s v="Male"/>
    <x v="17"/>
    <x v="0"/>
    <n v="84"/>
    <x v="9"/>
    <x v="0"/>
    <x v="20"/>
    <s v="Winter"/>
    <x v="18"/>
    <s v="No"/>
    <s v="Express"/>
    <s v="Yes"/>
    <s v="Yes"/>
    <n v="45"/>
    <n v="39"/>
    <s v="Bank Transfer"/>
    <s v="Every 3 Months"/>
  </r>
  <r>
    <n v="1323"/>
    <n v="23"/>
    <s v="Male"/>
    <x v="13"/>
    <x v="0"/>
    <n v="74"/>
    <x v="47"/>
    <x v="2"/>
    <x v="10"/>
    <s v="Winter"/>
    <x v="17"/>
    <s v="No"/>
    <s v="Next Day Air"/>
    <s v="Yes"/>
    <s v="Yes"/>
    <n v="17"/>
    <n v="57"/>
    <s v="Bank Transfer"/>
    <s v="Quarterly"/>
  </r>
  <r>
    <n v="1324"/>
    <n v="58"/>
    <s v="Male"/>
    <x v="6"/>
    <x v="0"/>
    <n v="62"/>
    <x v="14"/>
    <x v="2"/>
    <x v="22"/>
    <s v="Spring"/>
    <x v="12"/>
    <s v="No"/>
    <s v="Standard"/>
    <s v="Yes"/>
    <s v="Yes"/>
    <n v="15"/>
    <n v="47"/>
    <s v="Debit Card"/>
    <s v="Every 3 Months"/>
  </r>
  <r>
    <n v="1325"/>
    <n v="39"/>
    <s v="Male"/>
    <x v="16"/>
    <x v="3"/>
    <n v="77"/>
    <x v="27"/>
    <x v="1"/>
    <x v="20"/>
    <s v="Summer"/>
    <x v="22"/>
    <s v="No"/>
    <s v="Free Shipping"/>
    <s v="Yes"/>
    <s v="Yes"/>
    <n v="11"/>
    <n v="66"/>
    <s v="Credit Card"/>
    <s v="Fortnightly"/>
  </r>
  <r>
    <n v="1326"/>
    <n v="28"/>
    <s v="Male"/>
    <x v="21"/>
    <x v="3"/>
    <n v="73"/>
    <x v="4"/>
    <x v="0"/>
    <x v="9"/>
    <s v="Summer"/>
    <x v="1"/>
    <s v="No"/>
    <s v="Express"/>
    <s v="Yes"/>
    <s v="Yes"/>
    <n v="1"/>
    <n v="72"/>
    <s v="Cash"/>
    <s v="Monthly"/>
  </r>
  <r>
    <n v="1327"/>
    <n v="40"/>
    <s v="Male"/>
    <x v="9"/>
    <x v="1"/>
    <n v="50"/>
    <x v="21"/>
    <x v="2"/>
    <x v="21"/>
    <s v="Spring"/>
    <x v="12"/>
    <s v="No"/>
    <s v="Free Shipping"/>
    <s v="Yes"/>
    <s v="Yes"/>
    <n v="17"/>
    <n v="33"/>
    <s v="Cash"/>
    <s v="Monthly"/>
  </r>
  <r>
    <n v="1328"/>
    <n v="52"/>
    <s v="Male"/>
    <x v="7"/>
    <x v="2"/>
    <n v="40"/>
    <x v="20"/>
    <x v="2"/>
    <x v="2"/>
    <s v="Winter"/>
    <x v="11"/>
    <s v="No"/>
    <s v="Standard"/>
    <s v="Yes"/>
    <s v="Yes"/>
    <n v="37"/>
    <n v="3"/>
    <s v="Cash"/>
    <s v="Weekly"/>
  </r>
  <r>
    <n v="1329"/>
    <n v="37"/>
    <s v="Male"/>
    <x v="1"/>
    <x v="0"/>
    <n v="97"/>
    <x v="3"/>
    <x v="2"/>
    <x v="20"/>
    <s v="Winter"/>
    <x v="18"/>
    <s v="No"/>
    <s v="Standard"/>
    <s v="Yes"/>
    <s v="Yes"/>
    <n v="40"/>
    <n v="57"/>
    <s v="Bank Transfer"/>
    <s v="Weekly"/>
  </r>
  <r>
    <n v="1330"/>
    <n v="70"/>
    <s v="Male"/>
    <x v="24"/>
    <x v="3"/>
    <n v="63"/>
    <x v="21"/>
    <x v="2"/>
    <x v="21"/>
    <s v="Fall"/>
    <x v="13"/>
    <s v="No"/>
    <s v="Express"/>
    <s v="Yes"/>
    <s v="Yes"/>
    <n v="50"/>
    <n v="13"/>
    <s v="PayPal"/>
    <s v="Every 3 Months"/>
  </r>
  <r>
    <n v="1331"/>
    <n v="30"/>
    <s v="Male"/>
    <x v="8"/>
    <x v="3"/>
    <n v="65"/>
    <x v="34"/>
    <x v="2"/>
    <x v="4"/>
    <s v="Fall"/>
    <x v="3"/>
    <s v="No"/>
    <s v="Standard"/>
    <s v="Yes"/>
    <s v="Yes"/>
    <n v="20"/>
    <n v="45"/>
    <s v="PayPal"/>
    <s v="Bi-Weekly"/>
  </r>
  <r>
    <n v="1332"/>
    <n v="38"/>
    <s v="Male"/>
    <x v="20"/>
    <x v="0"/>
    <n v="91"/>
    <x v="33"/>
    <x v="2"/>
    <x v="12"/>
    <s v="Spring"/>
    <x v="4"/>
    <s v="No"/>
    <s v="Standard"/>
    <s v="Yes"/>
    <s v="Yes"/>
    <n v="8"/>
    <n v="83"/>
    <s v="PayPal"/>
    <s v="Bi-Weekly"/>
  </r>
  <r>
    <n v="1333"/>
    <n v="66"/>
    <s v="Male"/>
    <x v="15"/>
    <x v="0"/>
    <n v="60"/>
    <x v="29"/>
    <x v="1"/>
    <x v="9"/>
    <s v="Spring"/>
    <x v="24"/>
    <s v="No"/>
    <s v="Store Pickup"/>
    <s v="Yes"/>
    <s v="Yes"/>
    <n v="16"/>
    <n v="44"/>
    <s v="Bank Transfer"/>
    <s v="Quarterly"/>
  </r>
  <r>
    <n v="1334"/>
    <n v="29"/>
    <s v="Male"/>
    <x v="13"/>
    <x v="0"/>
    <n v="69"/>
    <x v="37"/>
    <x v="2"/>
    <x v="12"/>
    <s v="Winter"/>
    <x v="2"/>
    <s v="No"/>
    <s v="Next Day Air"/>
    <s v="Yes"/>
    <s v="Yes"/>
    <n v="9"/>
    <n v="60"/>
    <s v="Bank Transfer"/>
    <s v="Quarterly"/>
  </r>
  <r>
    <n v="1335"/>
    <n v="46"/>
    <s v="Male"/>
    <x v="7"/>
    <x v="2"/>
    <n v="52"/>
    <x v="8"/>
    <x v="1"/>
    <x v="3"/>
    <s v="Spring"/>
    <x v="19"/>
    <s v="No"/>
    <s v="Store Pickup"/>
    <s v="Yes"/>
    <s v="Yes"/>
    <n v="12"/>
    <n v="40"/>
    <s v="Venmo"/>
    <s v="Monthly"/>
  </r>
  <r>
    <n v="1336"/>
    <n v="56"/>
    <s v="Male"/>
    <x v="23"/>
    <x v="1"/>
    <n v="49"/>
    <x v="22"/>
    <x v="2"/>
    <x v="12"/>
    <s v="Fall"/>
    <x v="6"/>
    <s v="No"/>
    <s v="2-Day Shipping"/>
    <s v="Yes"/>
    <s v="Yes"/>
    <n v="26"/>
    <n v="23"/>
    <s v="Credit Card"/>
    <s v="Weekly"/>
  </r>
  <r>
    <n v="1337"/>
    <n v="23"/>
    <s v="Male"/>
    <x v="4"/>
    <x v="1"/>
    <n v="85"/>
    <x v="4"/>
    <x v="2"/>
    <x v="4"/>
    <s v="Spring"/>
    <x v="6"/>
    <s v="No"/>
    <s v="Store Pickup"/>
    <s v="Yes"/>
    <s v="Yes"/>
    <n v="44"/>
    <n v="41"/>
    <s v="Debit Card"/>
    <s v="Fortnightly"/>
  </r>
  <r>
    <n v="1338"/>
    <n v="37"/>
    <s v="Male"/>
    <x v="1"/>
    <x v="0"/>
    <n v="86"/>
    <x v="30"/>
    <x v="0"/>
    <x v="5"/>
    <s v="Spring"/>
    <x v="23"/>
    <s v="No"/>
    <s v="Express"/>
    <s v="Yes"/>
    <s v="Yes"/>
    <n v="19"/>
    <n v="67"/>
    <s v="Credit Card"/>
    <s v="Bi-Weekly"/>
  </r>
  <r>
    <n v="1339"/>
    <n v="56"/>
    <s v="Male"/>
    <x v="8"/>
    <x v="3"/>
    <n v="51"/>
    <x v="15"/>
    <x v="1"/>
    <x v="22"/>
    <s v="Winter"/>
    <x v="5"/>
    <s v="No"/>
    <s v="Standard"/>
    <s v="Yes"/>
    <s v="Yes"/>
    <n v="43"/>
    <n v="8"/>
    <s v="PayPal"/>
    <s v="Fortnightly"/>
  </r>
  <r>
    <n v="1340"/>
    <n v="36"/>
    <s v="Male"/>
    <x v="22"/>
    <x v="3"/>
    <n v="56"/>
    <x v="27"/>
    <x v="0"/>
    <x v="8"/>
    <s v="Winter"/>
    <x v="16"/>
    <s v="No"/>
    <s v="Next Day Air"/>
    <s v="Yes"/>
    <s v="Yes"/>
    <n v="5"/>
    <n v="51"/>
    <s v="Bank Transfer"/>
    <s v="Every 3 Months"/>
  </r>
  <r>
    <n v="1341"/>
    <n v="40"/>
    <s v="Male"/>
    <x v="22"/>
    <x v="3"/>
    <n v="72"/>
    <x v="37"/>
    <x v="2"/>
    <x v="15"/>
    <s v="Fall"/>
    <x v="14"/>
    <s v="No"/>
    <s v="Next Day Air"/>
    <s v="Yes"/>
    <s v="Yes"/>
    <n v="5"/>
    <n v="67"/>
    <s v="Debit Card"/>
    <s v="Every 3 Months"/>
  </r>
  <r>
    <n v="1342"/>
    <n v="26"/>
    <s v="Male"/>
    <x v="15"/>
    <x v="0"/>
    <n v="27"/>
    <x v="3"/>
    <x v="3"/>
    <x v="22"/>
    <s v="Fall"/>
    <x v="3"/>
    <s v="No"/>
    <s v="Standard"/>
    <s v="Yes"/>
    <s v="Yes"/>
    <n v="31"/>
    <n v="-4"/>
    <s v="Bank Transfer"/>
    <s v="Quarterly"/>
  </r>
  <r>
    <n v="1343"/>
    <n v="57"/>
    <s v="Male"/>
    <x v="12"/>
    <x v="3"/>
    <n v="43"/>
    <x v="28"/>
    <x v="3"/>
    <x v="22"/>
    <s v="Summer"/>
    <x v="23"/>
    <s v="No"/>
    <s v="2-Day Shipping"/>
    <s v="Yes"/>
    <s v="Yes"/>
    <n v="11"/>
    <n v="32"/>
    <s v="Bank Transfer"/>
    <s v="Monthly"/>
  </r>
  <r>
    <n v="1344"/>
    <n v="68"/>
    <s v="Male"/>
    <x v="4"/>
    <x v="1"/>
    <n v="56"/>
    <x v="20"/>
    <x v="2"/>
    <x v="21"/>
    <s v="Spring"/>
    <x v="23"/>
    <s v="No"/>
    <s v="Standard"/>
    <s v="Yes"/>
    <s v="Yes"/>
    <n v="34"/>
    <n v="22"/>
    <s v="Bank Transfer"/>
    <s v="Monthly"/>
  </r>
  <r>
    <n v="1345"/>
    <n v="56"/>
    <s v="Male"/>
    <x v="17"/>
    <x v="0"/>
    <n v="37"/>
    <x v="14"/>
    <x v="1"/>
    <x v="10"/>
    <s v="Fall"/>
    <x v="8"/>
    <s v="No"/>
    <s v="Next Day Air"/>
    <s v="Yes"/>
    <s v="Yes"/>
    <n v="14"/>
    <n v="23"/>
    <s v="Cash"/>
    <s v="Annually"/>
  </r>
  <r>
    <n v="1346"/>
    <n v="40"/>
    <s v="Male"/>
    <x v="10"/>
    <x v="0"/>
    <n v="21"/>
    <x v="43"/>
    <x v="2"/>
    <x v="3"/>
    <s v="Fall"/>
    <x v="15"/>
    <s v="No"/>
    <s v="Standard"/>
    <s v="Yes"/>
    <s v="Yes"/>
    <n v="42"/>
    <n v="-21"/>
    <s v="Venmo"/>
    <s v="Weekly"/>
  </r>
  <r>
    <n v="1347"/>
    <n v="44"/>
    <s v="Male"/>
    <x v="15"/>
    <x v="0"/>
    <n v="91"/>
    <x v="16"/>
    <x v="0"/>
    <x v="3"/>
    <s v="Winter"/>
    <x v="21"/>
    <s v="No"/>
    <s v="Free Shipping"/>
    <s v="Yes"/>
    <s v="Yes"/>
    <n v="15"/>
    <n v="76"/>
    <s v="Venmo"/>
    <s v="Bi-Weekly"/>
  </r>
  <r>
    <n v="1348"/>
    <n v="44"/>
    <s v="Male"/>
    <x v="1"/>
    <x v="0"/>
    <n v="95"/>
    <x v="34"/>
    <x v="2"/>
    <x v="17"/>
    <s v="Summer"/>
    <x v="20"/>
    <s v="No"/>
    <s v="2-Day Shipping"/>
    <s v="Yes"/>
    <s v="Yes"/>
    <n v="47"/>
    <n v="48"/>
    <s v="Bank Transfer"/>
    <s v="Monthly"/>
  </r>
  <r>
    <n v="1349"/>
    <n v="19"/>
    <s v="Male"/>
    <x v="22"/>
    <x v="3"/>
    <n v="54"/>
    <x v="43"/>
    <x v="3"/>
    <x v="7"/>
    <s v="Spring"/>
    <x v="4"/>
    <s v="No"/>
    <s v="Standard"/>
    <s v="Yes"/>
    <s v="Yes"/>
    <n v="23"/>
    <n v="31"/>
    <s v="Credit Card"/>
    <s v="Fortnightly"/>
  </r>
  <r>
    <n v="1350"/>
    <n v="21"/>
    <s v="Male"/>
    <x v="20"/>
    <x v="0"/>
    <n v="36"/>
    <x v="36"/>
    <x v="3"/>
    <x v="13"/>
    <s v="Spring"/>
    <x v="4"/>
    <s v="No"/>
    <s v="Next Day Air"/>
    <s v="Yes"/>
    <s v="Yes"/>
    <n v="23"/>
    <n v="13"/>
    <s v="Cash"/>
    <s v="Bi-Weekly"/>
  </r>
  <r>
    <n v="1351"/>
    <n v="31"/>
    <s v="Male"/>
    <x v="12"/>
    <x v="3"/>
    <n v="71"/>
    <x v="12"/>
    <x v="2"/>
    <x v="20"/>
    <s v="Fall"/>
    <x v="24"/>
    <s v="No"/>
    <s v="Next Day Air"/>
    <s v="Yes"/>
    <s v="Yes"/>
    <n v="1"/>
    <n v="70"/>
    <s v="Cash"/>
    <s v="Every 3 Months"/>
  </r>
  <r>
    <n v="1352"/>
    <n v="30"/>
    <s v="Male"/>
    <x v="7"/>
    <x v="2"/>
    <n v="31"/>
    <x v="34"/>
    <x v="0"/>
    <x v="1"/>
    <s v="Summer"/>
    <x v="11"/>
    <s v="No"/>
    <s v="2-Day Shipping"/>
    <s v="Yes"/>
    <s v="Yes"/>
    <n v="28"/>
    <n v="3"/>
    <s v="Bank Transfer"/>
    <s v="Quarterly"/>
  </r>
  <r>
    <n v="1353"/>
    <n v="65"/>
    <s v="Male"/>
    <x v="19"/>
    <x v="3"/>
    <n v="89"/>
    <x v="27"/>
    <x v="3"/>
    <x v="20"/>
    <s v="Spring"/>
    <x v="9"/>
    <s v="No"/>
    <s v="Next Day Air"/>
    <s v="Yes"/>
    <s v="Yes"/>
    <n v="37"/>
    <n v="52"/>
    <s v="Credit Card"/>
    <s v="Bi-Weekly"/>
  </r>
  <r>
    <n v="1354"/>
    <n v="39"/>
    <s v="Male"/>
    <x v="13"/>
    <x v="0"/>
    <n v="83"/>
    <x v="4"/>
    <x v="2"/>
    <x v="11"/>
    <s v="Winter"/>
    <x v="7"/>
    <s v="No"/>
    <s v="Next Day Air"/>
    <s v="Yes"/>
    <s v="Yes"/>
    <n v="4"/>
    <n v="79"/>
    <s v="Cash"/>
    <s v="Every 3 Months"/>
  </r>
  <r>
    <n v="1355"/>
    <n v="64"/>
    <s v="Male"/>
    <x v="21"/>
    <x v="3"/>
    <n v="42"/>
    <x v="33"/>
    <x v="2"/>
    <x v="0"/>
    <s v="Spring"/>
    <x v="15"/>
    <s v="No"/>
    <s v="2-Day Shipping"/>
    <s v="Yes"/>
    <s v="Yes"/>
    <n v="21"/>
    <n v="21"/>
    <s v="Bank Transfer"/>
    <s v="Quarterly"/>
  </r>
  <r>
    <n v="1356"/>
    <n v="59"/>
    <s v="Male"/>
    <x v="6"/>
    <x v="0"/>
    <n v="91"/>
    <x v="20"/>
    <x v="2"/>
    <x v="24"/>
    <s v="Summer"/>
    <x v="21"/>
    <s v="No"/>
    <s v="2-Day Shipping"/>
    <s v="Yes"/>
    <s v="Yes"/>
    <n v="50"/>
    <n v="41"/>
    <s v="PayPal"/>
    <s v="Bi-Weekly"/>
  </r>
  <r>
    <n v="1357"/>
    <n v="49"/>
    <s v="Male"/>
    <x v="14"/>
    <x v="2"/>
    <n v="61"/>
    <x v="27"/>
    <x v="2"/>
    <x v="17"/>
    <s v="Spring"/>
    <x v="17"/>
    <s v="No"/>
    <s v="Free Shipping"/>
    <s v="Yes"/>
    <s v="Yes"/>
    <n v="34"/>
    <n v="27"/>
    <s v="Bank Transfer"/>
    <s v="Annually"/>
  </r>
  <r>
    <n v="1358"/>
    <n v="24"/>
    <s v="Male"/>
    <x v="21"/>
    <x v="3"/>
    <n v="66"/>
    <x v="21"/>
    <x v="1"/>
    <x v="16"/>
    <s v="Summer"/>
    <x v="1"/>
    <s v="No"/>
    <s v="Next Day Air"/>
    <s v="Yes"/>
    <s v="Yes"/>
    <n v="20"/>
    <n v="46"/>
    <s v="Cash"/>
    <s v="Quarterly"/>
  </r>
  <r>
    <n v="1359"/>
    <n v="19"/>
    <s v="Male"/>
    <x v="18"/>
    <x v="3"/>
    <n v="22"/>
    <x v="43"/>
    <x v="3"/>
    <x v="6"/>
    <s v="Spring"/>
    <x v="25"/>
    <s v="No"/>
    <s v="Store Pickup"/>
    <s v="Yes"/>
    <s v="Yes"/>
    <n v="25"/>
    <n v="-3"/>
    <s v="Venmo"/>
    <s v="Every 3 Months"/>
  </r>
  <r>
    <n v="1360"/>
    <n v="27"/>
    <s v="Male"/>
    <x v="15"/>
    <x v="0"/>
    <n v="68"/>
    <x v="17"/>
    <x v="1"/>
    <x v="17"/>
    <s v="Winter"/>
    <x v="24"/>
    <s v="No"/>
    <s v="Store Pickup"/>
    <s v="Yes"/>
    <s v="Yes"/>
    <n v="26"/>
    <n v="42"/>
    <s v="Bank Transfer"/>
    <s v="Fortnightly"/>
  </r>
  <r>
    <n v="1361"/>
    <n v="56"/>
    <s v="Male"/>
    <x v="11"/>
    <x v="0"/>
    <n v="43"/>
    <x v="15"/>
    <x v="0"/>
    <x v="13"/>
    <s v="Fall"/>
    <x v="11"/>
    <s v="No"/>
    <s v="Express"/>
    <s v="Yes"/>
    <s v="Yes"/>
    <n v="4"/>
    <n v="39"/>
    <s v="Bank Transfer"/>
    <s v="Annually"/>
  </r>
  <r>
    <n v="1362"/>
    <n v="49"/>
    <s v="Male"/>
    <x v="10"/>
    <x v="0"/>
    <n v="32"/>
    <x v="15"/>
    <x v="2"/>
    <x v="19"/>
    <s v="Fall"/>
    <x v="18"/>
    <s v="No"/>
    <s v="Next Day Air"/>
    <s v="Yes"/>
    <s v="Yes"/>
    <n v="39"/>
    <n v="-7"/>
    <s v="Debit Card"/>
    <s v="Monthly"/>
  </r>
  <r>
    <n v="1363"/>
    <n v="41"/>
    <s v="Male"/>
    <x v="7"/>
    <x v="2"/>
    <n v="46"/>
    <x v="24"/>
    <x v="2"/>
    <x v="0"/>
    <s v="Fall"/>
    <x v="24"/>
    <s v="No"/>
    <s v="Express"/>
    <s v="Yes"/>
    <s v="Yes"/>
    <n v="29"/>
    <n v="17"/>
    <s v="Cash"/>
    <s v="Weekly"/>
  </r>
  <r>
    <n v="1364"/>
    <n v="36"/>
    <s v="Male"/>
    <x v="0"/>
    <x v="0"/>
    <n v="90"/>
    <x v="48"/>
    <x v="0"/>
    <x v="16"/>
    <s v="Summer"/>
    <x v="17"/>
    <s v="No"/>
    <s v="Express"/>
    <s v="Yes"/>
    <s v="Yes"/>
    <n v="47"/>
    <n v="43"/>
    <s v="PayPal"/>
    <s v="Quarterly"/>
  </r>
  <r>
    <n v="1365"/>
    <n v="68"/>
    <s v="Male"/>
    <x v="19"/>
    <x v="3"/>
    <n v="75"/>
    <x v="12"/>
    <x v="0"/>
    <x v="22"/>
    <s v="Fall"/>
    <x v="10"/>
    <s v="No"/>
    <s v="Express"/>
    <s v="Yes"/>
    <s v="Yes"/>
    <n v="5"/>
    <n v="70"/>
    <s v="Cash"/>
    <s v="Every 3 Months"/>
  </r>
  <r>
    <n v="1366"/>
    <n v="28"/>
    <s v="Male"/>
    <x v="8"/>
    <x v="3"/>
    <n v="69"/>
    <x v="27"/>
    <x v="2"/>
    <x v="23"/>
    <s v="Winter"/>
    <x v="9"/>
    <s v="No"/>
    <s v="Store Pickup"/>
    <s v="Yes"/>
    <s v="Yes"/>
    <n v="18"/>
    <n v="51"/>
    <s v="Bank Transfer"/>
    <s v="Fortnightly"/>
  </r>
  <r>
    <n v="1367"/>
    <n v="45"/>
    <s v="Male"/>
    <x v="22"/>
    <x v="3"/>
    <n v="40"/>
    <x v="44"/>
    <x v="2"/>
    <x v="23"/>
    <s v="Fall"/>
    <x v="0"/>
    <s v="No"/>
    <s v="Free Shipping"/>
    <s v="Yes"/>
    <s v="Yes"/>
    <n v="10"/>
    <n v="30"/>
    <s v="Credit Card"/>
    <s v="Fortnightly"/>
  </r>
  <r>
    <n v="1368"/>
    <n v="60"/>
    <s v="Male"/>
    <x v="22"/>
    <x v="3"/>
    <n v="63"/>
    <x v="44"/>
    <x v="1"/>
    <x v="13"/>
    <s v="Fall"/>
    <x v="22"/>
    <s v="No"/>
    <s v="Express"/>
    <s v="Yes"/>
    <s v="Yes"/>
    <n v="25"/>
    <n v="38"/>
    <s v="Cash"/>
    <s v="Quarterly"/>
  </r>
  <r>
    <n v="1369"/>
    <n v="21"/>
    <s v="Male"/>
    <x v="5"/>
    <x v="0"/>
    <n v="36"/>
    <x v="48"/>
    <x v="0"/>
    <x v="20"/>
    <s v="Summer"/>
    <x v="8"/>
    <s v="No"/>
    <s v="Express"/>
    <s v="Yes"/>
    <s v="Yes"/>
    <n v="2"/>
    <n v="34"/>
    <s v="Cash"/>
    <s v="Weekly"/>
  </r>
  <r>
    <n v="1370"/>
    <n v="32"/>
    <s v="Male"/>
    <x v="9"/>
    <x v="1"/>
    <n v="75"/>
    <x v="44"/>
    <x v="2"/>
    <x v="14"/>
    <s v="Winter"/>
    <x v="4"/>
    <s v="No"/>
    <s v="Standard"/>
    <s v="Yes"/>
    <s v="Yes"/>
    <n v="48"/>
    <n v="27"/>
    <s v="Venmo"/>
    <s v="Fortnightly"/>
  </r>
  <r>
    <n v="1371"/>
    <n v="27"/>
    <s v="Male"/>
    <x v="18"/>
    <x v="3"/>
    <n v="67"/>
    <x v="6"/>
    <x v="0"/>
    <x v="15"/>
    <s v="Summer"/>
    <x v="3"/>
    <s v="No"/>
    <s v="2-Day Shipping"/>
    <s v="Yes"/>
    <s v="Yes"/>
    <n v="41"/>
    <n v="26"/>
    <s v="Bank Transfer"/>
    <s v="Every 3 Months"/>
  </r>
  <r>
    <n v="1372"/>
    <n v="40"/>
    <s v="Male"/>
    <x v="13"/>
    <x v="0"/>
    <n v="64"/>
    <x v="16"/>
    <x v="2"/>
    <x v="4"/>
    <s v="Spring"/>
    <x v="11"/>
    <s v="No"/>
    <s v="Store Pickup"/>
    <s v="Yes"/>
    <s v="Yes"/>
    <n v="42"/>
    <n v="22"/>
    <s v="Credit Card"/>
    <s v="Monthly"/>
  </r>
  <r>
    <n v="1373"/>
    <n v="64"/>
    <s v="Male"/>
    <x v="0"/>
    <x v="0"/>
    <n v="61"/>
    <x v="49"/>
    <x v="2"/>
    <x v="0"/>
    <s v="Fall"/>
    <x v="17"/>
    <s v="No"/>
    <s v="2-Day Shipping"/>
    <s v="Yes"/>
    <s v="Yes"/>
    <n v="44"/>
    <n v="17"/>
    <s v="PayPal"/>
    <s v="Bi-Weekly"/>
  </r>
  <r>
    <n v="1374"/>
    <n v="18"/>
    <s v="Male"/>
    <x v="24"/>
    <x v="3"/>
    <n v="40"/>
    <x v="41"/>
    <x v="0"/>
    <x v="2"/>
    <s v="Winter"/>
    <x v="5"/>
    <s v="No"/>
    <s v="Store Pickup"/>
    <s v="Yes"/>
    <s v="Yes"/>
    <n v="6"/>
    <n v="34"/>
    <s v="Cash"/>
    <s v="Quarterly"/>
  </r>
  <r>
    <n v="1375"/>
    <n v="22"/>
    <s v="Male"/>
    <x v="8"/>
    <x v="3"/>
    <n v="97"/>
    <x v="14"/>
    <x v="2"/>
    <x v="16"/>
    <s v="Fall"/>
    <x v="2"/>
    <s v="No"/>
    <s v="Free Shipping"/>
    <s v="Yes"/>
    <s v="Yes"/>
    <n v="5"/>
    <n v="92"/>
    <s v="Bank Transfer"/>
    <s v="Quarterly"/>
  </r>
  <r>
    <n v="1376"/>
    <n v="42"/>
    <s v="Male"/>
    <x v="4"/>
    <x v="1"/>
    <n v="31"/>
    <x v="1"/>
    <x v="0"/>
    <x v="18"/>
    <s v="Spring"/>
    <x v="7"/>
    <s v="No"/>
    <s v="2-Day Shipping"/>
    <s v="Yes"/>
    <s v="Yes"/>
    <n v="8"/>
    <n v="23"/>
    <s v="Credit Card"/>
    <s v="Annually"/>
  </r>
  <r>
    <n v="1377"/>
    <n v="57"/>
    <s v="Male"/>
    <x v="3"/>
    <x v="1"/>
    <n v="65"/>
    <x v="32"/>
    <x v="0"/>
    <x v="6"/>
    <s v="Spring"/>
    <x v="16"/>
    <s v="No"/>
    <s v="Free Shipping"/>
    <s v="Yes"/>
    <s v="Yes"/>
    <n v="24"/>
    <n v="41"/>
    <s v="PayPal"/>
    <s v="Annually"/>
  </r>
  <r>
    <n v="1378"/>
    <n v="33"/>
    <s v="Male"/>
    <x v="12"/>
    <x v="3"/>
    <n v="54"/>
    <x v="33"/>
    <x v="0"/>
    <x v="8"/>
    <s v="Spring"/>
    <x v="21"/>
    <s v="No"/>
    <s v="Next Day Air"/>
    <s v="Yes"/>
    <s v="Yes"/>
    <n v="42"/>
    <n v="12"/>
    <s v="Venmo"/>
    <s v="Monthly"/>
  </r>
  <r>
    <n v="1379"/>
    <n v="37"/>
    <s v="Male"/>
    <x v="14"/>
    <x v="2"/>
    <n v="49"/>
    <x v="0"/>
    <x v="3"/>
    <x v="12"/>
    <s v="Fall"/>
    <x v="15"/>
    <s v="No"/>
    <s v="Free Shipping"/>
    <s v="Yes"/>
    <s v="Yes"/>
    <n v="24"/>
    <n v="25"/>
    <s v="Venmo"/>
    <s v="Weekly"/>
  </r>
  <r>
    <n v="1380"/>
    <n v="21"/>
    <s v="Male"/>
    <x v="17"/>
    <x v="0"/>
    <n v="64"/>
    <x v="46"/>
    <x v="0"/>
    <x v="7"/>
    <s v="Fall"/>
    <x v="11"/>
    <s v="No"/>
    <s v="2-Day Shipping"/>
    <s v="Yes"/>
    <s v="Yes"/>
    <n v="38"/>
    <n v="26"/>
    <s v="Venmo"/>
    <s v="Bi-Weekly"/>
  </r>
  <r>
    <n v="1381"/>
    <n v="51"/>
    <s v="Male"/>
    <x v="4"/>
    <x v="1"/>
    <n v="35"/>
    <x v="2"/>
    <x v="1"/>
    <x v="19"/>
    <s v="Winter"/>
    <x v="12"/>
    <s v="No"/>
    <s v="Standard"/>
    <s v="Yes"/>
    <s v="Yes"/>
    <n v="41"/>
    <n v="-6"/>
    <s v="Cash"/>
    <s v="Fortnightly"/>
  </r>
  <r>
    <n v="1382"/>
    <n v="30"/>
    <s v="Male"/>
    <x v="9"/>
    <x v="1"/>
    <n v="86"/>
    <x v="26"/>
    <x v="0"/>
    <x v="14"/>
    <s v="Winter"/>
    <x v="3"/>
    <s v="No"/>
    <s v="Standard"/>
    <s v="Yes"/>
    <s v="Yes"/>
    <n v="48"/>
    <n v="38"/>
    <s v="Venmo"/>
    <s v="Quarterly"/>
  </r>
  <r>
    <n v="1383"/>
    <n v="68"/>
    <s v="Male"/>
    <x v="14"/>
    <x v="2"/>
    <n v="55"/>
    <x v="49"/>
    <x v="0"/>
    <x v="18"/>
    <s v="Winter"/>
    <x v="6"/>
    <s v="No"/>
    <s v="Express"/>
    <s v="Yes"/>
    <s v="Yes"/>
    <n v="16"/>
    <n v="39"/>
    <s v="Bank Transfer"/>
    <s v="Quarterly"/>
  </r>
  <r>
    <n v="1384"/>
    <n v="36"/>
    <s v="Male"/>
    <x v="18"/>
    <x v="3"/>
    <n v="58"/>
    <x v="48"/>
    <x v="2"/>
    <x v="19"/>
    <s v="Spring"/>
    <x v="13"/>
    <s v="No"/>
    <s v="Express"/>
    <s v="Yes"/>
    <s v="Yes"/>
    <n v="4"/>
    <n v="54"/>
    <s v="Venmo"/>
    <s v="Monthly"/>
  </r>
  <r>
    <n v="1385"/>
    <n v="46"/>
    <s v="Male"/>
    <x v="4"/>
    <x v="1"/>
    <n v="96"/>
    <x v="29"/>
    <x v="2"/>
    <x v="19"/>
    <s v="Fall"/>
    <x v="12"/>
    <s v="No"/>
    <s v="Standard"/>
    <s v="Yes"/>
    <s v="Yes"/>
    <n v="8"/>
    <n v="88"/>
    <s v="Bank Transfer"/>
    <s v="Weekly"/>
  </r>
  <r>
    <n v="1386"/>
    <n v="41"/>
    <s v="Male"/>
    <x v="16"/>
    <x v="3"/>
    <n v="64"/>
    <x v="16"/>
    <x v="2"/>
    <x v="21"/>
    <s v="Fall"/>
    <x v="5"/>
    <s v="No"/>
    <s v="Store Pickup"/>
    <s v="Yes"/>
    <s v="Yes"/>
    <n v="1"/>
    <n v="63"/>
    <s v="Bank Transfer"/>
    <s v="Bi-Weekly"/>
  </r>
  <r>
    <n v="1387"/>
    <n v="68"/>
    <s v="Male"/>
    <x v="14"/>
    <x v="2"/>
    <n v="56"/>
    <x v="4"/>
    <x v="2"/>
    <x v="5"/>
    <s v="Fall"/>
    <x v="17"/>
    <s v="No"/>
    <s v="Next Day Air"/>
    <s v="Yes"/>
    <s v="Yes"/>
    <n v="4"/>
    <n v="52"/>
    <s v="Debit Card"/>
    <s v="Quarterly"/>
  </r>
  <r>
    <n v="1388"/>
    <n v="21"/>
    <s v="Male"/>
    <x v="0"/>
    <x v="0"/>
    <n v="85"/>
    <x v="33"/>
    <x v="2"/>
    <x v="9"/>
    <s v="Winter"/>
    <x v="22"/>
    <s v="No"/>
    <s v="Standard"/>
    <s v="Yes"/>
    <s v="Yes"/>
    <n v="20"/>
    <n v="65"/>
    <s v="Credit Card"/>
    <s v="Monthly"/>
  </r>
  <r>
    <n v="1389"/>
    <n v="62"/>
    <s v="Male"/>
    <x v="10"/>
    <x v="0"/>
    <n v="23"/>
    <x v="10"/>
    <x v="2"/>
    <x v="12"/>
    <s v="Spring"/>
    <x v="20"/>
    <s v="No"/>
    <s v="Express"/>
    <s v="Yes"/>
    <s v="Yes"/>
    <n v="40"/>
    <n v="-17"/>
    <s v="Cash"/>
    <s v="Quarterly"/>
  </r>
  <r>
    <n v="1390"/>
    <n v="59"/>
    <s v="Male"/>
    <x v="18"/>
    <x v="3"/>
    <n v="72"/>
    <x v="26"/>
    <x v="0"/>
    <x v="20"/>
    <s v="Fall"/>
    <x v="5"/>
    <s v="No"/>
    <s v="Store Pickup"/>
    <s v="Yes"/>
    <s v="Yes"/>
    <n v="8"/>
    <n v="64"/>
    <s v="Debit Card"/>
    <s v="Fortnightly"/>
  </r>
  <r>
    <n v="1391"/>
    <n v="25"/>
    <s v="Male"/>
    <x v="19"/>
    <x v="3"/>
    <n v="38"/>
    <x v="10"/>
    <x v="2"/>
    <x v="1"/>
    <s v="Summer"/>
    <x v="24"/>
    <s v="No"/>
    <s v="Standard"/>
    <s v="Yes"/>
    <s v="Yes"/>
    <n v="42"/>
    <n v="-4"/>
    <s v="Debit Card"/>
    <s v="Weekly"/>
  </r>
  <r>
    <n v="1392"/>
    <n v="53"/>
    <s v="Male"/>
    <x v="0"/>
    <x v="0"/>
    <n v="29"/>
    <x v="16"/>
    <x v="1"/>
    <x v="3"/>
    <s v="Winter"/>
    <x v="15"/>
    <s v="No"/>
    <s v="Express"/>
    <s v="Yes"/>
    <s v="Yes"/>
    <n v="38"/>
    <n v="-9"/>
    <s v="Credit Card"/>
    <s v="Annually"/>
  </r>
  <r>
    <n v="1393"/>
    <n v="31"/>
    <s v="Male"/>
    <x v="24"/>
    <x v="3"/>
    <n v="46"/>
    <x v="10"/>
    <x v="2"/>
    <x v="22"/>
    <s v="Spring"/>
    <x v="19"/>
    <s v="No"/>
    <s v="Express"/>
    <s v="Yes"/>
    <s v="Yes"/>
    <n v="34"/>
    <n v="12"/>
    <s v="Venmo"/>
    <s v="Every 3 Months"/>
  </r>
  <r>
    <n v="1394"/>
    <n v="46"/>
    <s v="Male"/>
    <x v="24"/>
    <x v="3"/>
    <n v="58"/>
    <x v="37"/>
    <x v="0"/>
    <x v="22"/>
    <s v="Spring"/>
    <x v="20"/>
    <s v="No"/>
    <s v="Express"/>
    <s v="Yes"/>
    <s v="Yes"/>
    <n v="14"/>
    <n v="44"/>
    <s v="PayPal"/>
    <s v="Fortnightly"/>
  </r>
  <r>
    <n v="1395"/>
    <n v="26"/>
    <s v="Male"/>
    <x v="7"/>
    <x v="2"/>
    <n v="43"/>
    <x v="44"/>
    <x v="0"/>
    <x v="23"/>
    <s v="Fall"/>
    <x v="10"/>
    <s v="No"/>
    <s v="Next Day Air"/>
    <s v="Yes"/>
    <s v="Yes"/>
    <n v="39"/>
    <n v="4"/>
    <s v="Cash"/>
    <s v="Weekly"/>
  </r>
  <r>
    <n v="1396"/>
    <n v="47"/>
    <s v="Male"/>
    <x v="18"/>
    <x v="3"/>
    <n v="32"/>
    <x v="8"/>
    <x v="0"/>
    <x v="2"/>
    <s v="Spring"/>
    <x v="11"/>
    <s v="No"/>
    <s v="Next Day Air"/>
    <s v="Yes"/>
    <s v="Yes"/>
    <n v="40"/>
    <n v="-8"/>
    <s v="PayPal"/>
    <s v="Bi-Weekly"/>
  </r>
  <r>
    <n v="1397"/>
    <n v="37"/>
    <s v="Male"/>
    <x v="13"/>
    <x v="0"/>
    <n v="30"/>
    <x v="48"/>
    <x v="3"/>
    <x v="12"/>
    <s v="Winter"/>
    <x v="21"/>
    <s v="No"/>
    <s v="Next Day Air"/>
    <s v="Yes"/>
    <s v="Yes"/>
    <n v="49"/>
    <n v="-19"/>
    <s v="Debit Card"/>
    <s v="Monthly"/>
  </r>
  <r>
    <n v="1398"/>
    <n v="55"/>
    <s v="Male"/>
    <x v="12"/>
    <x v="3"/>
    <n v="67"/>
    <x v="2"/>
    <x v="1"/>
    <x v="23"/>
    <s v="Summer"/>
    <x v="10"/>
    <s v="No"/>
    <s v="Store Pickup"/>
    <s v="Yes"/>
    <s v="Yes"/>
    <n v="33"/>
    <n v="34"/>
    <s v="PayPal"/>
    <s v="Annually"/>
  </r>
  <r>
    <n v="1399"/>
    <n v="30"/>
    <s v="Male"/>
    <x v="10"/>
    <x v="0"/>
    <n v="45"/>
    <x v="21"/>
    <x v="2"/>
    <x v="17"/>
    <s v="Summer"/>
    <x v="25"/>
    <s v="No"/>
    <s v="Free Shipping"/>
    <s v="Yes"/>
    <s v="Yes"/>
    <n v="25"/>
    <n v="20"/>
    <s v="Credit Card"/>
    <s v="Weekly"/>
  </r>
  <r>
    <n v="1400"/>
    <n v="19"/>
    <s v="Male"/>
    <x v="19"/>
    <x v="3"/>
    <n v="81"/>
    <x v="43"/>
    <x v="2"/>
    <x v="8"/>
    <s v="Winter"/>
    <x v="0"/>
    <s v="No"/>
    <s v="Store Pickup"/>
    <s v="Yes"/>
    <s v="Yes"/>
    <n v="48"/>
    <n v="33"/>
    <s v="Venmo"/>
    <s v="Annually"/>
  </r>
  <r>
    <n v="1401"/>
    <n v="36"/>
    <s v="Male"/>
    <x v="21"/>
    <x v="3"/>
    <n v="23"/>
    <x v="22"/>
    <x v="2"/>
    <x v="16"/>
    <s v="Fall"/>
    <x v="15"/>
    <s v="No"/>
    <s v="Next Day Air"/>
    <s v="Yes"/>
    <s v="Yes"/>
    <n v="22"/>
    <n v="1"/>
    <s v="Credit Card"/>
    <s v="Every 3 Months"/>
  </r>
  <r>
    <n v="1402"/>
    <n v="23"/>
    <s v="Male"/>
    <x v="3"/>
    <x v="1"/>
    <n v="59"/>
    <x v="27"/>
    <x v="2"/>
    <x v="24"/>
    <s v="Fall"/>
    <x v="1"/>
    <s v="No"/>
    <s v="2-Day Shipping"/>
    <s v="Yes"/>
    <s v="Yes"/>
    <n v="1"/>
    <n v="58"/>
    <s v="PayPal"/>
    <s v="Weekly"/>
  </r>
  <r>
    <n v="1403"/>
    <n v="62"/>
    <s v="Male"/>
    <x v="12"/>
    <x v="3"/>
    <n v="21"/>
    <x v="25"/>
    <x v="0"/>
    <x v="3"/>
    <s v="Summer"/>
    <x v="0"/>
    <s v="No"/>
    <s v="Express"/>
    <s v="Yes"/>
    <s v="Yes"/>
    <n v="47"/>
    <n v="-26"/>
    <s v="PayPal"/>
    <s v="Monthly"/>
  </r>
  <r>
    <n v="1404"/>
    <n v="26"/>
    <s v="Male"/>
    <x v="21"/>
    <x v="3"/>
    <n v="20"/>
    <x v="42"/>
    <x v="2"/>
    <x v="15"/>
    <s v="Spring"/>
    <x v="15"/>
    <s v="No"/>
    <s v="Store Pickup"/>
    <s v="Yes"/>
    <s v="Yes"/>
    <n v="20"/>
    <n v="0"/>
    <s v="Credit Card"/>
    <s v="Bi-Weekly"/>
  </r>
  <r>
    <n v="1405"/>
    <n v="36"/>
    <s v="Male"/>
    <x v="16"/>
    <x v="3"/>
    <n v="28"/>
    <x v="35"/>
    <x v="2"/>
    <x v="4"/>
    <s v="Winter"/>
    <x v="1"/>
    <s v="No"/>
    <s v="Next Day Air"/>
    <s v="Yes"/>
    <s v="Yes"/>
    <n v="10"/>
    <n v="18"/>
    <s v="Debit Card"/>
    <s v="Weekly"/>
  </r>
  <r>
    <n v="1406"/>
    <n v="33"/>
    <s v="Male"/>
    <x v="20"/>
    <x v="0"/>
    <n v="100"/>
    <x v="13"/>
    <x v="2"/>
    <x v="15"/>
    <s v="Winter"/>
    <x v="2"/>
    <s v="No"/>
    <s v="Store Pickup"/>
    <s v="Yes"/>
    <s v="Yes"/>
    <n v="39"/>
    <n v="61"/>
    <s v="Credit Card"/>
    <s v="Monthly"/>
  </r>
  <r>
    <n v="1407"/>
    <n v="32"/>
    <s v="Male"/>
    <x v="5"/>
    <x v="0"/>
    <n v="46"/>
    <x v="47"/>
    <x v="0"/>
    <x v="2"/>
    <s v="Spring"/>
    <x v="15"/>
    <s v="No"/>
    <s v="Express"/>
    <s v="Yes"/>
    <s v="Yes"/>
    <n v="15"/>
    <n v="31"/>
    <s v="Debit Card"/>
    <s v="Monthly"/>
  </r>
  <r>
    <n v="1408"/>
    <n v="56"/>
    <s v="Male"/>
    <x v="8"/>
    <x v="3"/>
    <n v="61"/>
    <x v="22"/>
    <x v="3"/>
    <x v="4"/>
    <s v="Spring"/>
    <x v="9"/>
    <s v="No"/>
    <s v="Express"/>
    <s v="Yes"/>
    <s v="Yes"/>
    <n v="11"/>
    <n v="50"/>
    <s v="Credit Card"/>
    <s v="Annually"/>
  </r>
  <r>
    <n v="1409"/>
    <n v="58"/>
    <s v="Male"/>
    <x v="0"/>
    <x v="0"/>
    <n v="58"/>
    <x v="1"/>
    <x v="2"/>
    <x v="22"/>
    <s v="Winter"/>
    <x v="7"/>
    <s v="No"/>
    <s v="Free Shipping"/>
    <s v="Yes"/>
    <s v="Yes"/>
    <n v="38"/>
    <n v="20"/>
    <s v="Venmo"/>
    <s v="Weekly"/>
  </r>
  <r>
    <n v="1410"/>
    <n v="34"/>
    <s v="Male"/>
    <x v="21"/>
    <x v="3"/>
    <n v="50"/>
    <x v="37"/>
    <x v="2"/>
    <x v="24"/>
    <s v="Spring"/>
    <x v="19"/>
    <s v="No"/>
    <s v="Standard"/>
    <s v="Yes"/>
    <s v="Yes"/>
    <n v="41"/>
    <n v="9"/>
    <s v="Cash"/>
    <s v="Fortnightly"/>
  </r>
  <r>
    <n v="1411"/>
    <n v="61"/>
    <s v="Male"/>
    <x v="19"/>
    <x v="3"/>
    <n v="93"/>
    <x v="30"/>
    <x v="2"/>
    <x v="7"/>
    <s v="Summer"/>
    <x v="17"/>
    <s v="No"/>
    <s v="Store Pickup"/>
    <s v="Yes"/>
    <s v="Yes"/>
    <n v="18"/>
    <n v="75"/>
    <s v="Debit Card"/>
    <s v="Annually"/>
  </r>
  <r>
    <n v="1412"/>
    <n v="48"/>
    <s v="Male"/>
    <x v="11"/>
    <x v="0"/>
    <n v="24"/>
    <x v="7"/>
    <x v="0"/>
    <x v="14"/>
    <s v="Summer"/>
    <x v="11"/>
    <s v="No"/>
    <s v="Store Pickup"/>
    <s v="Yes"/>
    <s v="Yes"/>
    <n v="13"/>
    <n v="11"/>
    <s v="Venmo"/>
    <s v="Quarterly"/>
  </r>
  <r>
    <n v="1413"/>
    <n v="25"/>
    <s v="Male"/>
    <x v="6"/>
    <x v="0"/>
    <n v="100"/>
    <x v="49"/>
    <x v="2"/>
    <x v="4"/>
    <s v="Summer"/>
    <x v="5"/>
    <s v="No"/>
    <s v="2-Day Shipping"/>
    <s v="Yes"/>
    <s v="Yes"/>
    <n v="43"/>
    <n v="57"/>
    <s v="Venmo"/>
    <s v="Annually"/>
  </r>
  <r>
    <n v="1414"/>
    <n v="51"/>
    <s v="Male"/>
    <x v="0"/>
    <x v="0"/>
    <n v="79"/>
    <x v="13"/>
    <x v="1"/>
    <x v="21"/>
    <s v="Fall"/>
    <x v="2"/>
    <s v="No"/>
    <s v="Store Pickup"/>
    <s v="Yes"/>
    <s v="Yes"/>
    <n v="12"/>
    <n v="67"/>
    <s v="Bank Transfer"/>
    <s v="Quarterly"/>
  </r>
  <r>
    <n v="1415"/>
    <n v="29"/>
    <s v="Male"/>
    <x v="20"/>
    <x v="0"/>
    <n v="51"/>
    <x v="46"/>
    <x v="2"/>
    <x v="13"/>
    <s v="Summer"/>
    <x v="9"/>
    <s v="No"/>
    <s v="Store Pickup"/>
    <s v="Yes"/>
    <s v="Yes"/>
    <n v="3"/>
    <n v="48"/>
    <s v="Credit Card"/>
    <s v="Bi-Weekly"/>
  </r>
  <r>
    <n v="1416"/>
    <n v="54"/>
    <s v="Male"/>
    <x v="22"/>
    <x v="3"/>
    <n v="90"/>
    <x v="26"/>
    <x v="2"/>
    <x v="24"/>
    <s v="Winter"/>
    <x v="18"/>
    <s v="No"/>
    <s v="Free Shipping"/>
    <s v="Yes"/>
    <s v="Yes"/>
    <n v="12"/>
    <n v="78"/>
    <s v="Credit Card"/>
    <s v="Every 3 Months"/>
  </r>
  <r>
    <n v="1417"/>
    <n v="48"/>
    <s v="Male"/>
    <x v="23"/>
    <x v="1"/>
    <n v="56"/>
    <x v="37"/>
    <x v="0"/>
    <x v="5"/>
    <s v="Summer"/>
    <x v="23"/>
    <s v="No"/>
    <s v="Free Shipping"/>
    <s v="Yes"/>
    <s v="Yes"/>
    <n v="46"/>
    <n v="10"/>
    <s v="Cash"/>
    <s v="Quarterly"/>
  </r>
  <r>
    <n v="1418"/>
    <n v="62"/>
    <s v="Male"/>
    <x v="6"/>
    <x v="0"/>
    <n v="25"/>
    <x v="6"/>
    <x v="1"/>
    <x v="18"/>
    <s v="Spring"/>
    <x v="12"/>
    <s v="No"/>
    <s v="Standard"/>
    <s v="Yes"/>
    <s v="Yes"/>
    <n v="21"/>
    <n v="4"/>
    <s v="Debit Card"/>
    <s v="Fortnightly"/>
  </r>
  <r>
    <n v="1419"/>
    <n v="18"/>
    <s v="Male"/>
    <x v="5"/>
    <x v="0"/>
    <n v="75"/>
    <x v="15"/>
    <x v="2"/>
    <x v="10"/>
    <s v="Summer"/>
    <x v="7"/>
    <s v="No"/>
    <s v="2-Day Shipping"/>
    <s v="Yes"/>
    <s v="Yes"/>
    <n v="23"/>
    <n v="52"/>
    <s v="Venmo"/>
    <s v="Every 3 Months"/>
  </r>
  <r>
    <n v="1420"/>
    <n v="43"/>
    <s v="Male"/>
    <x v="8"/>
    <x v="3"/>
    <n v="75"/>
    <x v="6"/>
    <x v="2"/>
    <x v="20"/>
    <s v="Summer"/>
    <x v="5"/>
    <s v="No"/>
    <s v="Free Shipping"/>
    <s v="Yes"/>
    <s v="Yes"/>
    <n v="4"/>
    <n v="71"/>
    <s v="Debit Card"/>
    <s v="Quarterly"/>
  </r>
  <r>
    <n v="1421"/>
    <n v="22"/>
    <s v="Male"/>
    <x v="2"/>
    <x v="0"/>
    <n v="53"/>
    <x v="18"/>
    <x v="3"/>
    <x v="0"/>
    <s v="Summer"/>
    <x v="12"/>
    <s v="No"/>
    <s v="Store Pickup"/>
    <s v="Yes"/>
    <s v="Yes"/>
    <n v="45"/>
    <n v="8"/>
    <s v="PayPal"/>
    <s v="Every 3 Months"/>
  </r>
  <r>
    <n v="1422"/>
    <n v="68"/>
    <s v="Male"/>
    <x v="10"/>
    <x v="0"/>
    <n v="100"/>
    <x v="38"/>
    <x v="1"/>
    <x v="9"/>
    <s v="Spring"/>
    <x v="21"/>
    <s v="No"/>
    <s v="Standard"/>
    <s v="Yes"/>
    <s v="Yes"/>
    <n v="24"/>
    <n v="76"/>
    <s v="Bank Transfer"/>
    <s v="Fortnightly"/>
  </r>
  <r>
    <n v="1423"/>
    <n v="44"/>
    <s v="Male"/>
    <x v="10"/>
    <x v="0"/>
    <n v="27"/>
    <x v="21"/>
    <x v="0"/>
    <x v="4"/>
    <s v="Fall"/>
    <x v="23"/>
    <s v="No"/>
    <s v="Free Shipping"/>
    <s v="Yes"/>
    <s v="Yes"/>
    <n v="3"/>
    <n v="24"/>
    <s v="PayPal"/>
    <s v="Bi-Weekly"/>
  </r>
  <r>
    <n v="1424"/>
    <n v="51"/>
    <s v="Male"/>
    <x v="3"/>
    <x v="1"/>
    <n v="60"/>
    <x v="49"/>
    <x v="1"/>
    <x v="13"/>
    <s v="Fall"/>
    <x v="1"/>
    <s v="No"/>
    <s v="Free Shipping"/>
    <s v="Yes"/>
    <s v="Yes"/>
    <n v="12"/>
    <n v="48"/>
    <s v="Venmo"/>
    <s v="Every 3 Months"/>
  </r>
  <r>
    <n v="1425"/>
    <n v="66"/>
    <s v="Male"/>
    <x v="14"/>
    <x v="2"/>
    <n v="23"/>
    <x v="39"/>
    <x v="1"/>
    <x v="21"/>
    <s v="Fall"/>
    <x v="1"/>
    <s v="No"/>
    <s v="Standard"/>
    <s v="Yes"/>
    <s v="Yes"/>
    <n v="34"/>
    <n v="-11"/>
    <s v="Bank Transfer"/>
    <s v="Every 3 Months"/>
  </r>
  <r>
    <n v="1426"/>
    <n v="59"/>
    <s v="Male"/>
    <x v="7"/>
    <x v="2"/>
    <n v="40"/>
    <x v="5"/>
    <x v="1"/>
    <x v="3"/>
    <s v="Winter"/>
    <x v="18"/>
    <s v="No"/>
    <s v="Next Day Air"/>
    <s v="Yes"/>
    <s v="Yes"/>
    <n v="39"/>
    <n v="1"/>
    <s v="Credit Card"/>
    <s v="Annually"/>
  </r>
  <r>
    <n v="1427"/>
    <n v="60"/>
    <s v="Male"/>
    <x v="13"/>
    <x v="0"/>
    <n v="38"/>
    <x v="49"/>
    <x v="2"/>
    <x v="22"/>
    <s v="Summer"/>
    <x v="6"/>
    <s v="No"/>
    <s v="Free Shipping"/>
    <s v="Yes"/>
    <s v="Yes"/>
    <n v="35"/>
    <n v="3"/>
    <s v="PayPal"/>
    <s v="Every 3 Months"/>
  </r>
  <r>
    <n v="1428"/>
    <n v="31"/>
    <s v="Male"/>
    <x v="21"/>
    <x v="3"/>
    <n v="90"/>
    <x v="45"/>
    <x v="1"/>
    <x v="20"/>
    <s v="Summer"/>
    <x v="8"/>
    <s v="No"/>
    <s v="Store Pickup"/>
    <s v="Yes"/>
    <s v="Yes"/>
    <n v="8"/>
    <n v="82"/>
    <s v="Credit Card"/>
    <s v="Annually"/>
  </r>
  <r>
    <n v="1429"/>
    <n v="20"/>
    <s v="Male"/>
    <x v="0"/>
    <x v="0"/>
    <n v="97"/>
    <x v="25"/>
    <x v="1"/>
    <x v="14"/>
    <s v="Summer"/>
    <x v="8"/>
    <s v="No"/>
    <s v="Express"/>
    <s v="Yes"/>
    <s v="Yes"/>
    <n v="42"/>
    <n v="55"/>
    <s v="PayPal"/>
    <s v="Quarterly"/>
  </r>
  <r>
    <n v="1430"/>
    <n v="24"/>
    <s v="Male"/>
    <x v="11"/>
    <x v="0"/>
    <n v="38"/>
    <x v="33"/>
    <x v="0"/>
    <x v="9"/>
    <s v="Fall"/>
    <x v="10"/>
    <s v="No"/>
    <s v="Standard"/>
    <s v="Yes"/>
    <s v="Yes"/>
    <n v="6"/>
    <n v="32"/>
    <s v="Credit Card"/>
    <s v="Every 3 Months"/>
  </r>
  <r>
    <n v="1431"/>
    <n v="48"/>
    <s v="Male"/>
    <x v="3"/>
    <x v="1"/>
    <n v="30"/>
    <x v="49"/>
    <x v="1"/>
    <x v="20"/>
    <s v="Summer"/>
    <x v="8"/>
    <s v="No"/>
    <s v="Free Shipping"/>
    <s v="Yes"/>
    <s v="Yes"/>
    <n v="3"/>
    <n v="27"/>
    <s v="Credit Card"/>
    <s v="Fortnightly"/>
  </r>
  <r>
    <n v="1432"/>
    <n v="39"/>
    <s v="Male"/>
    <x v="13"/>
    <x v="0"/>
    <n v="88"/>
    <x v="45"/>
    <x v="2"/>
    <x v="17"/>
    <s v="Fall"/>
    <x v="3"/>
    <s v="No"/>
    <s v="Express"/>
    <s v="Yes"/>
    <s v="Yes"/>
    <n v="29"/>
    <n v="59"/>
    <s v="Venmo"/>
    <s v="Quarterly"/>
  </r>
  <r>
    <n v="1433"/>
    <n v="34"/>
    <s v="Male"/>
    <x v="19"/>
    <x v="3"/>
    <n v="33"/>
    <x v="20"/>
    <x v="0"/>
    <x v="13"/>
    <s v="Winter"/>
    <x v="14"/>
    <s v="No"/>
    <s v="Express"/>
    <s v="Yes"/>
    <s v="Yes"/>
    <n v="32"/>
    <n v="1"/>
    <s v="Debit Card"/>
    <s v="Quarterly"/>
  </r>
  <r>
    <n v="1434"/>
    <n v="70"/>
    <s v="Male"/>
    <x v="15"/>
    <x v="0"/>
    <n v="60"/>
    <x v="46"/>
    <x v="0"/>
    <x v="22"/>
    <s v="Winter"/>
    <x v="4"/>
    <s v="No"/>
    <s v="Next Day Air"/>
    <s v="Yes"/>
    <s v="Yes"/>
    <n v="45"/>
    <n v="15"/>
    <s v="Debit Card"/>
    <s v="Weekly"/>
  </r>
  <r>
    <n v="1435"/>
    <n v="59"/>
    <s v="Male"/>
    <x v="1"/>
    <x v="0"/>
    <n v="64"/>
    <x v="14"/>
    <x v="0"/>
    <x v="1"/>
    <s v="Summer"/>
    <x v="12"/>
    <s v="No"/>
    <s v="Free Shipping"/>
    <s v="Yes"/>
    <s v="Yes"/>
    <n v="21"/>
    <n v="43"/>
    <s v="Debit Card"/>
    <s v="Bi-Weekly"/>
  </r>
  <r>
    <n v="1436"/>
    <n v="45"/>
    <s v="Male"/>
    <x v="18"/>
    <x v="3"/>
    <n v="95"/>
    <x v="4"/>
    <x v="3"/>
    <x v="13"/>
    <s v="Fall"/>
    <x v="17"/>
    <s v="No"/>
    <s v="Standard"/>
    <s v="Yes"/>
    <s v="Yes"/>
    <n v="41"/>
    <n v="54"/>
    <s v="Cash"/>
    <s v="Weekly"/>
  </r>
  <r>
    <n v="1437"/>
    <n v="35"/>
    <s v="Male"/>
    <x v="4"/>
    <x v="1"/>
    <n v="83"/>
    <x v="46"/>
    <x v="2"/>
    <x v="0"/>
    <s v="Winter"/>
    <x v="18"/>
    <s v="No"/>
    <s v="Free Shipping"/>
    <s v="Yes"/>
    <s v="Yes"/>
    <n v="23"/>
    <n v="60"/>
    <s v="PayPal"/>
    <s v="Fortnightly"/>
  </r>
  <r>
    <n v="1438"/>
    <n v="69"/>
    <s v="Male"/>
    <x v="23"/>
    <x v="1"/>
    <n v="97"/>
    <x v="6"/>
    <x v="3"/>
    <x v="20"/>
    <s v="Winter"/>
    <x v="19"/>
    <s v="No"/>
    <s v="Free Shipping"/>
    <s v="Yes"/>
    <s v="Yes"/>
    <n v="14"/>
    <n v="83"/>
    <s v="Cash"/>
    <s v="Annually"/>
  </r>
  <r>
    <n v="1439"/>
    <n v="58"/>
    <s v="Male"/>
    <x v="7"/>
    <x v="2"/>
    <n v="38"/>
    <x v="47"/>
    <x v="2"/>
    <x v="17"/>
    <s v="Spring"/>
    <x v="3"/>
    <s v="No"/>
    <s v="Standard"/>
    <s v="Yes"/>
    <s v="Yes"/>
    <n v="24"/>
    <n v="14"/>
    <s v="Debit Card"/>
    <s v="Monthly"/>
  </r>
  <r>
    <n v="1440"/>
    <n v="25"/>
    <s v="Male"/>
    <x v="23"/>
    <x v="1"/>
    <n v="48"/>
    <x v="35"/>
    <x v="2"/>
    <x v="23"/>
    <s v="Summer"/>
    <x v="6"/>
    <s v="No"/>
    <s v="Next Day Air"/>
    <s v="Yes"/>
    <s v="Yes"/>
    <n v="25"/>
    <n v="23"/>
    <s v="Cash"/>
    <s v="Fortnightly"/>
  </r>
  <r>
    <n v="1441"/>
    <n v="27"/>
    <s v="Male"/>
    <x v="3"/>
    <x v="1"/>
    <n v="76"/>
    <x v="28"/>
    <x v="2"/>
    <x v="6"/>
    <s v="Spring"/>
    <x v="14"/>
    <s v="No"/>
    <s v="Standard"/>
    <s v="Yes"/>
    <s v="Yes"/>
    <n v="13"/>
    <n v="63"/>
    <s v="Venmo"/>
    <s v="Monthly"/>
  </r>
  <r>
    <n v="1442"/>
    <n v="34"/>
    <s v="Male"/>
    <x v="13"/>
    <x v="0"/>
    <n v="25"/>
    <x v="43"/>
    <x v="1"/>
    <x v="2"/>
    <s v="Summer"/>
    <x v="23"/>
    <s v="No"/>
    <s v="Free Shipping"/>
    <s v="Yes"/>
    <s v="Yes"/>
    <n v="3"/>
    <n v="22"/>
    <s v="Venmo"/>
    <s v="Every 3 Months"/>
  </r>
  <r>
    <n v="1443"/>
    <n v="53"/>
    <s v="Male"/>
    <x v="15"/>
    <x v="0"/>
    <n v="92"/>
    <x v="37"/>
    <x v="1"/>
    <x v="10"/>
    <s v="Spring"/>
    <x v="11"/>
    <s v="No"/>
    <s v="2-Day Shipping"/>
    <s v="Yes"/>
    <s v="Yes"/>
    <n v="42"/>
    <n v="50"/>
    <s v="Credit Card"/>
    <s v="Annually"/>
  </r>
  <r>
    <n v="1444"/>
    <n v="58"/>
    <s v="Male"/>
    <x v="3"/>
    <x v="1"/>
    <n v="47"/>
    <x v="37"/>
    <x v="0"/>
    <x v="11"/>
    <s v="Fall"/>
    <x v="19"/>
    <s v="No"/>
    <s v="Next Day Air"/>
    <s v="Yes"/>
    <s v="Yes"/>
    <n v="2"/>
    <n v="45"/>
    <s v="Cash"/>
    <s v="Monthly"/>
  </r>
  <r>
    <n v="1445"/>
    <n v="32"/>
    <s v="Male"/>
    <x v="1"/>
    <x v="0"/>
    <n v="36"/>
    <x v="34"/>
    <x v="0"/>
    <x v="6"/>
    <s v="Fall"/>
    <x v="22"/>
    <s v="No"/>
    <s v="Express"/>
    <s v="Yes"/>
    <s v="Yes"/>
    <n v="26"/>
    <n v="10"/>
    <s v="Cash"/>
    <s v="Quarterly"/>
  </r>
  <r>
    <n v="1446"/>
    <n v="64"/>
    <s v="Male"/>
    <x v="22"/>
    <x v="3"/>
    <n v="51"/>
    <x v="10"/>
    <x v="2"/>
    <x v="9"/>
    <s v="Fall"/>
    <x v="0"/>
    <s v="No"/>
    <s v="2-Day Shipping"/>
    <s v="Yes"/>
    <s v="Yes"/>
    <n v="24"/>
    <n v="27"/>
    <s v="Credit Card"/>
    <s v="Annually"/>
  </r>
  <r>
    <n v="1447"/>
    <n v="63"/>
    <s v="Male"/>
    <x v="2"/>
    <x v="0"/>
    <n v="35"/>
    <x v="5"/>
    <x v="3"/>
    <x v="16"/>
    <s v="Summer"/>
    <x v="4"/>
    <s v="No"/>
    <s v="Express"/>
    <s v="Yes"/>
    <s v="Yes"/>
    <n v="6"/>
    <n v="29"/>
    <s v="Credit Card"/>
    <s v="Quarterly"/>
  </r>
  <r>
    <n v="1448"/>
    <n v="23"/>
    <s v="Male"/>
    <x v="15"/>
    <x v="0"/>
    <n v="57"/>
    <x v="35"/>
    <x v="1"/>
    <x v="19"/>
    <s v="Summer"/>
    <x v="21"/>
    <s v="No"/>
    <s v="Next Day Air"/>
    <s v="Yes"/>
    <s v="Yes"/>
    <n v="25"/>
    <n v="32"/>
    <s v="PayPal"/>
    <s v="Monthly"/>
  </r>
  <r>
    <n v="1449"/>
    <n v="64"/>
    <s v="Male"/>
    <x v="23"/>
    <x v="1"/>
    <n v="95"/>
    <x v="8"/>
    <x v="2"/>
    <x v="13"/>
    <s v="Summer"/>
    <x v="15"/>
    <s v="No"/>
    <s v="Free Shipping"/>
    <s v="Yes"/>
    <s v="Yes"/>
    <n v="11"/>
    <n v="84"/>
    <s v="Credit Card"/>
    <s v="Every 3 Months"/>
  </r>
  <r>
    <n v="1450"/>
    <n v="18"/>
    <s v="Male"/>
    <x v="20"/>
    <x v="0"/>
    <n v="41"/>
    <x v="14"/>
    <x v="0"/>
    <x v="12"/>
    <s v="Winter"/>
    <x v="25"/>
    <s v="No"/>
    <s v="Store Pickup"/>
    <s v="Yes"/>
    <s v="Yes"/>
    <n v="20"/>
    <n v="21"/>
    <s v="Cash"/>
    <s v="Every 3 Months"/>
  </r>
  <r>
    <n v="1451"/>
    <n v="25"/>
    <s v="Male"/>
    <x v="10"/>
    <x v="0"/>
    <n v="44"/>
    <x v="26"/>
    <x v="1"/>
    <x v="11"/>
    <s v="Winter"/>
    <x v="23"/>
    <s v="No"/>
    <s v="Free Shipping"/>
    <s v="Yes"/>
    <s v="Yes"/>
    <n v="25"/>
    <n v="19"/>
    <s v="Cash"/>
    <s v="Quarterly"/>
  </r>
  <r>
    <n v="1452"/>
    <n v="54"/>
    <s v="Male"/>
    <x v="14"/>
    <x v="2"/>
    <n v="34"/>
    <x v="40"/>
    <x v="2"/>
    <x v="1"/>
    <s v="Fall"/>
    <x v="25"/>
    <s v="No"/>
    <s v="Next Day Air"/>
    <s v="Yes"/>
    <s v="Yes"/>
    <n v="35"/>
    <n v="-1"/>
    <s v="PayPal"/>
    <s v="Quarterly"/>
  </r>
  <r>
    <n v="1453"/>
    <n v="60"/>
    <s v="Male"/>
    <x v="14"/>
    <x v="2"/>
    <n v="25"/>
    <x v="24"/>
    <x v="0"/>
    <x v="24"/>
    <s v="Spring"/>
    <x v="10"/>
    <s v="No"/>
    <s v="2-Day Shipping"/>
    <s v="Yes"/>
    <s v="Yes"/>
    <n v="11"/>
    <n v="14"/>
    <s v="Bank Transfer"/>
    <s v="Quarterly"/>
  </r>
  <r>
    <n v="1454"/>
    <n v="36"/>
    <s v="Male"/>
    <x v="23"/>
    <x v="1"/>
    <n v="93"/>
    <x v="41"/>
    <x v="1"/>
    <x v="11"/>
    <s v="Winter"/>
    <x v="4"/>
    <s v="No"/>
    <s v="2-Day Shipping"/>
    <s v="Yes"/>
    <s v="Yes"/>
    <n v="41"/>
    <n v="52"/>
    <s v="Bank Transfer"/>
    <s v="Fortnightly"/>
  </r>
  <r>
    <n v="1455"/>
    <n v="66"/>
    <s v="Male"/>
    <x v="4"/>
    <x v="1"/>
    <n v="50"/>
    <x v="42"/>
    <x v="0"/>
    <x v="1"/>
    <s v="Winter"/>
    <x v="3"/>
    <s v="No"/>
    <s v="Free Shipping"/>
    <s v="Yes"/>
    <s v="Yes"/>
    <n v="17"/>
    <n v="33"/>
    <s v="Credit Card"/>
    <s v="Annually"/>
  </r>
  <r>
    <n v="1456"/>
    <n v="60"/>
    <s v="Male"/>
    <x v="13"/>
    <x v="0"/>
    <n v="79"/>
    <x v="15"/>
    <x v="0"/>
    <x v="5"/>
    <s v="Fall"/>
    <x v="8"/>
    <s v="No"/>
    <s v="Express"/>
    <s v="Yes"/>
    <s v="Yes"/>
    <n v="1"/>
    <n v="78"/>
    <s v="PayPal"/>
    <s v="Every 3 Months"/>
  </r>
  <r>
    <n v="1457"/>
    <n v="59"/>
    <s v="Male"/>
    <x v="7"/>
    <x v="2"/>
    <n v="100"/>
    <x v="6"/>
    <x v="1"/>
    <x v="8"/>
    <s v="Spring"/>
    <x v="2"/>
    <s v="No"/>
    <s v="Store Pickup"/>
    <s v="Yes"/>
    <s v="Yes"/>
    <n v="30"/>
    <n v="70"/>
    <s v="PayPal"/>
    <s v="Every 3 Months"/>
  </r>
  <r>
    <n v="1458"/>
    <n v="58"/>
    <s v="Male"/>
    <x v="5"/>
    <x v="0"/>
    <n v="57"/>
    <x v="38"/>
    <x v="1"/>
    <x v="0"/>
    <s v="Spring"/>
    <x v="10"/>
    <s v="No"/>
    <s v="Express"/>
    <s v="Yes"/>
    <s v="Yes"/>
    <n v="47"/>
    <n v="10"/>
    <s v="Venmo"/>
    <s v="Fortnightly"/>
  </r>
  <r>
    <n v="1459"/>
    <n v="35"/>
    <s v="Male"/>
    <x v="1"/>
    <x v="0"/>
    <n v="28"/>
    <x v="9"/>
    <x v="2"/>
    <x v="15"/>
    <s v="Spring"/>
    <x v="3"/>
    <s v="No"/>
    <s v="2-Day Shipping"/>
    <s v="Yes"/>
    <s v="Yes"/>
    <n v="34"/>
    <n v="-6"/>
    <s v="Venmo"/>
    <s v="Weekly"/>
  </r>
  <r>
    <n v="1460"/>
    <n v="20"/>
    <s v="Male"/>
    <x v="9"/>
    <x v="1"/>
    <n v="35"/>
    <x v="1"/>
    <x v="0"/>
    <x v="22"/>
    <s v="Winter"/>
    <x v="6"/>
    <s v="No"/>
    <s v="Express"/>
    <s v="Yes"/>
    <s v="Yes"/>
    <n v="18"/>
    <n v="17"/>
    <s v="Venmo"/>
    <s v="Fortnightly"/>
  </r>
  <r>
    <n v="1461"/>
    <n v="70"/>
    <s v="Male"/>
    <x v="23"/>
    <x v="1"/>
    <n v="85"/>
    <x v="38"/>
    <x v="0"/>
    <x v="10"/>
    <s v="Fall"/>
    <x v="12"/>
    <s v="No"/>
    <s v="Standard"/>
    <s v="Yes"/>
    <s v="Yes"/>
    <n v="33"/>
    <n v="52"/>
    <s v="Venmo"/>
    <s v="Bi-Weekly"/>
  </r>
  <r>
    <n v="1462"/>
    <n v="54"/>
    <s v="Male"/>
    <x v="12"/>
    <x v="3"/>
    <n v="95"/>
    <x v="4"/>
    <x v="1"/>
    <x v="16"/>
    <s v="Summer"/>
    <x v="16"/>
    <s v="No"/>
    <s v="2-Day Shipping"/>
    <s v="Yes"/>
    <s v="Yes"/>
    <n v="42"/>
    <n v="53"/>
    <s v="Venmo"/>
    <s v="Quarterly"/>
  </r>
  <r>
    <n v="1463"/>
    <n v="38"/>
    <s v="Male"/>
    <x v="4"/>
    <x v="1"/>
    <n v="90"/>
    <x v="40"/>
    <x v="1"/>
    <x v="4"/>
    <s v="Summer"/>
    <x v="6"/>
    <s v="No"/>
    <s v="2-Day Shipping"/>
    <s v="Yes"/>
    <s v="Yes"/>
    <n v="2"/>
    <n v="88"/>
    <s v="Venmo"/>
    <s v="Quarterly"/>
  </r>
  <r>
    <n v="1464"/>
    <n v="54"/>
    <s v="Male"/>
    <x v="16"/>
    <x v="3"/>
    <n v="49"/>
    <x v="19"/>
    <x v="2"/>
    <x v="19"/>
    <s v="Summer"/>
    <x v="8"/>
    <s v="No"/>
    <s v="Store Pickup"/>
    <s v="Yes"/>
    <s v="Yes"/>
    <n v="1"/>
    <n v="48"/>
    <s v="Bank Transfer"/>
    <s v="Monthly"/>
  </r>
  <r>
    <n v="1465"/>
    <n v="33"/>
    <s v="Male"/>
    <x v="22"/>
    <x v="3"/>
    <n v="92"/>
    <x v="6"/>
    <x v="2"/>
    <x v="15"/>
    <s v="Winter"/>
    <x v="12"/>
    <s v="No"/>
    <s v="2-Day Shipping"/>
    <s v="Yes"/>
    <s v="Yes"/>
    <n v="23"/>
    <n v="69"/>
    <s v="Bank Transfer"/>
    <s v="Quarterly"/>
  </r>
  <r>
    <n v="1466"/>
    <n v="46"/>
    <s v="Male"/>
    <x v="24"/>
    <x v="3"/>
    <n v="72"/>
    <x v="43"/>
    <x v="3"/>
    <x v="10"/>
    <s v="Winter"/>
    <x v="20"/>
    <s v="No"/>
    <s v="Store Pickup"/>
    <s v="Yes"/>
    <s v="Yes"/>
    <n v="42"/>
    <n v="30"/>
    <s v="Cash"/>
    <s v="Bi-Weekly"/>
  </r>
  <r>
    <n v="1467"/>
    <n v="58"/>
    <s v="Male"/>
    <x v="6"/>
    <x v="0"/>
    <n v="71"/>
    <x v="15"/>
    <x v="2"/>
    <x v="14"/>
    <s v="Summer"/>
    <x v="9"/>
    <s v="No"/>
    <s v="Store Pickup"/>
    <s v="Yes"/>
    <s v="Yes"/>
    <n v="3"/>
    <n v="68"/>
    <s v="PayPal"/>
    <s v="Annually"/>
  </r>
  <r>
    <n v="1468"/>
    <n v="30"/>
    <s v="Male"/>
    <x v="16"/>
    <x v="3"/>
    <n v="27"/>
    <x v="31"/>
    <x v="3"/>
    <x v="8"/>
    <s v="Winter"/>
    <x v="10"/>
    <s v="No"/>
    <s v="Store Pickup"/>
    <s v="Yes"/>
    <s v="Yes"/>
    <n v="16"/>
    <n v="11"/>
    <s v="Debit Card"/>
    <s v="Fortnightly"/>
  </r>
  <r>
    <n v="1469"/>
    <n v="42"/>
    <s v="Male"/>
    <x v="24"/>
    <x v="3"/>
    <n v="39"/>
    <x v="10"/>
    <x v="1"/>
    <x v="5"/>
    <s v="Fall"/>
    <x v="20"/>
    <s v="No"/>
    <s v="Express"/>
    <s v="Yes"/>
    <s v="Yes"/>
    <n v="46"/>
    <n v="-7"/>
    <s v="Cash"/>
    <s v="Fortnightly"/>
  </r>
  <r>
    <n v="1470"/>
    <n v="28"/>
    <s v="Male"/>
    <x v="16"/>
    <x v="3"/>
    <n v="98"/>
    <x v="16"/>
    <x v="2"/>
    <x v="7"/>
    <s v="Winter"/>
    <x v="14"/>
    <s v="No"/>
    <s v="Standard"/>
    <s v="Yes"/>
    <s v="Yes"/>
    <n v="31"/>
    <n v="67"/>
    <s v="PayPal"/>
    <s v="Every 3 Months"/>
  </r>
  <r>
    <n v="1471"/>
    <n v="43"/>
    <s v="Male"/>
    <x v="3"/>
    <x v="1"/>
    <n v="27"/>
    <x v="18"/>
    <x v="2"/>
    <x v="5"/>
    <s v="Spring"/>
    <x v="20"/>
    <s v="No"/>
    <s v="Next Day Air"/>
    <s v="Yes"/>
    <s v="Yes"/>
    <n v="15"/>
    <n v="12"/>
    <s v="Cash"/>
    <s v="Every 3 Months"/>
  </r>
  <r>
    <n v="1472"/>
    <n v="31"/>
    <s v="Male"/>
    <x v="16"/>
    <x v="3"/>
    <n v="71"/>
    <x v="29"/>
    <x v="1"/>
    <x v="0"/>
    <s v="Spring"/>
    <x v="11"/>
    <s v="No"/>
    <s v="2-Day Shipping"/>
    <s v="Yes"/>
    <s v="Yes"/>
    <n v="48"/>
    <n v="23"/>
    <s v="Venmo"/>
    <s v="Every 3 Months"/>
  </r>
  <r>
    <n v="1473"/>
    <n v="39"/>
    <s v="Male"/>
    <x v="19"/>
    <x v="3"/>
    <n v="24"/>
    <x v="27"/>
    <x v="0"/>
    <x v="2"/>
    <s v="Spring"/>
    <x v="1"/>
    <s v="No"/>
    <s v="Store Pickup"/>
    <s v="Yes"/>
    <s v="Yes"/>
    <n v="11"/>
    <n v="13"/>
    <s v="Cash"/>
    <s v="Weekly"/>
  </r>
  <r>
    <n v="1474"/>
    <n v="69"/>
    <s v="Male"/>
    <x v="6"/>
    <x v="0"/>
    <n v="63"/>
    <x v="48"/>
    <x v="2"/>
    <x v="10"/>
    <s v="Fall"/>
    <x v="24"/>
    <s v="No"/>
    <s v="Express"/>
    <s v="Yes"/>
    <s v="Yes"/>
    <n v="20"/>
    <n v="43"/>
    <s v="Credit Card"/>
    <s v="Every 3 Months"/>
  </r>
  <r>
    <n v="1475"/>
    <n v="31"/>
    <s v="Male"/>
    <x v="1"/>
    <x v="0"/>
    <n v="72"/>
    <x v="32"/>
    <x v="1"/>
    <x v="6"/>
    <s v="Fall"/>
    <x v="20"/>
    <s v="No"/>
    <s v="Next Day Air"/>
    <s v="Yes"/>
    <s v="Yes"/>
    <n v="6"/>
    <n v="66"/>
    <s v="Credit Card"/>
    <s v="Monthly"/>
  </r>
  <r>
    <n v="1476"/>
    <n v="44"/>
    <s v="Male"/>
    <x v="0"/>
    <x v="0"/>
    <n v="61"/>
    <x v="3"/>
    <x v="2"/>
    <x v="11"/>
    <s v="Spring"/>
    <x v="17"/>
    <s v="No"/>
    <s v="Express"/>
    <s v="Yes"/>
    <s v="Yes"/>
    <n v="24"/>
    <n v="37"/>
    <s v="Cash"/>
    <s v="Monthly"/>
  </r>
  <r>
    <n v="1477"/>
    <n v="39"/>
    <s v="Male"/>
    <x v="19"/>
    <x v="3"/>
    <n v="56"/>
    <x v="5"/>
    <x v="2"/>
    <x v="23"/>
    <s v="Fall"/>
    <x v="7"/>
    <s v="No"/>
    <s v="Next Day Air"/>
    <s v="Yes"/>
    <s v="Yes"/>
    <n v="18"/>
    <n v="38"/>
    <s v="Credit Card"/>
    <s v="Monthly"/>
  </r>
  <r>
    <n v="1478"/>
    <n v="24"/>
    <s v="Male"/>
    <x v="22"/>
    <x v="3"/>
    <n v="32"/>
    <x v="4"/>
    <x v="3"/>
    <x v="5"/>
    <s v="Summer"/>
    <x v="24"/>
    <s v="No"/>
    <s v="Standard"/>
    <s v="Yes"/>
    <s v="Yes"/>
    <n v="1"/>
    <n v="31"/>
    <s v="PayPal"/>
    <s v="Every 3 Months"/>
  </r>
  <r>
    <n v="1479"/>
    <n v="28"/>
    <s v="Male"/>
    <x v="24"/>
    <x v="3"/>
    <n v="23"/>
    <x v="47"/>
    <x v="2"/>
    <x v="24"/>
    <s v="Summer"/>
    <x v="19"/>
    <s v="No"/>
    <s v="Free Shipping"/>
    <s v="Yes"/>
    <s v="Yes"/>
    <n v="13"/>
    <n v="10"/>
    <s v="Venmo"/>
    <s v="Bi-Weekly"/>
  </r>
  <r>
    <n v="1480"/>
    <n v="48"/>
    <s v="Male"/>
    <x v="7"/>
    <x v="2"/>
    <n v="100"/>
    <x v="47"/>
    <x v="0"/>
    <x v="13"/>
    <s v="Spring"/>
    <x v="17"/>
    <s v="No"/>
    <s v="Standard"/>
    <s v="Yes"/>
    <s v="Yes"/>
    <n v="2"/>
    <n v="98"/>
    <s v="Bank Transfer"/>
    <s v="Weekly"/>
  </r>
  <r>
    <n v="1481"/>
    <n v="39"/>
    <s v="Male"/>
    <x v="16"/>
    <x v="3"/>
    <n v="74"/>
    <x v="13"/>
    <x v="2"/>
    <x v="9"/>
    <s v="Fall"/>
    <x v="15"/>
    <s v="No"/>
    <s v="Express"/>
    <s v="Yes"/>
    <s v="Yes"/>
    <n v="26"/>
    <n v="48"/>
    <s v="Cash"/>
    <s v="Quarterly"/>
  </r>
  <r>
    <n v="1482"/>
    <n v="64"/>
    <s v="Male"/>
    <x v="11"/>
    <x v="0"/>
    <n v="33"/>
    <x v="33"/>
    <x v="1"/>
    <x v="0"/>
    <s v="Spring"/>
    <x v="13"/>
    <s v="No"/>
    <s v="Standard"/>
    <s v="Yes"/>
    <s v="Yes"/>
    <n v="31"/>
    <n v="2"/>
    <s v="PayPal"/>
    <s v="Quarterly"/>
  </r>
  <r>
    <n v="1483"/>
    <n v="28"/>
    <s v="Male"/>
    <x v="24"/>
    <x v="3"/>
    <n v="67"/>
    <x v="48"/>
    <x v="1"/>
    <x v="23"/>
    <s v="Spring"/>
    <x v="7"/>
    <s v="No"/>
    <s v="2-Day Shipping"/>
    <s v="Yes"/>
    <s v="Yes"/>
    <n v="43"/>
    <n v="24"/>
    <s v="Bank Transfer"/>
    <s v="Weekly"/>
  </r>
  <r>
    <n v="1484"/>
    <n v="39"/>
    <s v="Male"/>
    <x v="16"/>
    <x v="3"/>
    <n v="61"/>
    <x v="2"/>
    <x v="1"/>
    <x v="22"/>
    <s v="Summer"/>
    <x v="10"/>
    <s v="No"/>
    <s v="Next Day Air"/>
    <s v="Yes"/>
    <s v="Yes"/>
    <n v="12"/>
    <n v="49"/>
    <s v="Debit Card"/>
    <s v="Bi-Weekly"/>
  </r>
  <r>
    <n v="1485"/>
    <n v="49"/>
    <s v="Male"/>
    <x v="6"/>
    <x v="0"/>
    <n v="46"/>
    <x v="43"/>
    <x v="2"/>
    <x v="11"/>
    <s v="Summer"/>
    <x v="14"/>
    <s v="No"/>
    <s v="Store Pickup"/>
    <s v="Yes"/>
    <s v="Yes"/>
    <n v="22"/>
    <n v="24"/>
    <s v="Venmo"/>
    <s v="Every 3 Months"/>
  </r>
  <r>
    <n v="1486"/>
    <n v="22"/>
    <s v="Male"/>
    <x v="24"/>
    <x v="3"/>
    <n v="56"/>
    <x v="43"/>
    <x v="0"/>
    <x v="16"/>
    <s v="Spring"/>
    <x v="23"/>
    <s v="No"/>
    <s v="Standard"/>
    <s v="Yes"/>
    <s v="Yes"/>
    <n v="3"/>
    <n v="53"/>
    <s v="Cash"/>
    <s v="Fortnightly"/>
  </r>
  <r>
    <n v="1487"/>
    <n v="25"/>
    <s v="Male"/>
    <x v="4"/>
    <x v="1"/>
    <n v="73"/>
    <x v="37"/>
    <x v="1"/>
    <x v="22"/>
    <s v="Spring"/>
    <x v="16"/>
    <s v="No"/>
    <s v="Free Shipping"/>
    <s v="Yes"/>
    <s v="Yes"/>
    <n v="23"/>
    <n v="50"/>
    <s v="Venmo"/>
    <s v="Every 3 Months"/>
  </r>
  <r>
    <n v="1488"/>
    <n v="40"/>
    <s v="Male"/>
    <x v="11"/>
    <x v="0"/>
    <n v="44"/>
    <x v="28"/>
    <x v="0"/>
    <x v="13"/>
    <s v="Summer"/>
    <x v="12"/>
    <s v="No"/>
    <s v="Store Pickup"/>
    <s v="Yes"/>
    <s v="Yes"/>
    <n v="26"/>
    <n v="18"/>
    <s v="PayPal"/>
    <s v="Annually"/>
  </r>
  <r>
    <n v="1489"/>
    <n v="23"/>
    <s v="Male"/>
    <x v="19"/>
    <x v="3"/>
    <n v="44"/>
    <x v="11"/>
    <x v="0"/>
    <x v="6"/>
    <s v="Winter"/>
    <x v="17"/>
    <s v="No"/>
    <s v="Standard"/>
    <s v="Yes"/>
    <s v="Yes"/>
    <n v="37"/>
    <n v="7"/>
    <s v="Credit Card"/>
    <s v="Weekly"/>
  </r>
  <r>
    <n v="1490"/>
    <n v="24"/>
    <s v="Male"/>
    <x v="16"/>
    <x v="3"/>
    <n v="26"/>
    <x v="9"/>
    <x v="3"/>
    <x v="23"/>
    <s v="Summer"/>
    <x v="7"/>
    <s v="No"/>
    <s v="Next Day Air"/>
    <s v="Yes"/>
    <s v="Yes"/>
    <n v="42"/>
    <n v="-16"/>
    <s v="Venmo"/>
    <s v="Quarterly"/>
  </r>
  <r>
    <n v="1491"/>
    <n v="66"/>
    <s v="Male"/>
    <x v="4"/>
    <x v="1"/>
    <n v="52"/>
    <x v="7"/>
    <x v="0"/>
    <x v="8"/>
    <s v="Spring"/>
    <x v="8"/>
    <s v="No"/>
    <s v="Express"/>
    <s v="Yes"/>
    <s v="Yes"/>
    <n v="15"/>
    <n v="37"/>
    <s v="Venmo"/>
    <s v="Bi-Weekly"/>
  </r>
  <r>
    <n v="1492"/>
    <n v="27"/>
    <s v="Male"/>
    <x v="5"/>
    <x v="0"/>
    <n v="54"/>
    <x v="10"/>
    <x v="1"/>
    <x v="13"/>
    <s v="Summer"/>
    <x v="2"/>
    <s v="No"/>
    <s v="Free Shipping"/>
    <s v="Yes"/>
    <s v="Yes"/>
    <n v="10"/>
    <n v="44"/>
    <s v="Bank Transfer"/>
    <s v="Quarterly"/>
  </r>
  <r>
    <n v="1493"/>
    <n v="62"/>
    <s v="Male"/>
    <x v="14"/>
    <x v="2"/>
    <n v="38"/>
    <x v="17"/>
    <x v="2"/>
    <x v="1"/>
    <s v="Summer"/>
    <x v="9"/>
    <s v="No"/>
    <s v="Free Shipping"/>
    <s v="Yes"/>
    <s v="Yes"/>
    <n v="3"/>
    <n v="35"/>
    <s v="Venmo"/>
    <s v="Quarterly"/>
  </r>
  <r>
    <n v="1494"/>
    <n v="70"/>
    <s v="Male"/>
    <x v="22"/>
    <x v="3"/>
    <n v="44"/>
    <x v="25"/>
    <x v="1"/>
    <x v="9"/>
    <s v="Fall"/>
    <x v="2"/>
    <s v="No"/>
    <s v="Standard"/>
    <s v="Yes"/>
    <s v="Yes"/>
    <n v="44"/>
    <n v="0"/>
    <s v="Credit Card"/>
    <s v="Quarterly"/>
  </r>
  <r>
    <n v="1495"/>
    <n v="43"/>
    <s v="Male"/>
    <x v="17"/>
    <x v="0"/>
    <n v="76"/>
    <x v="6"/>
    <x v="2"/>
    <x v="0"/>
    <s v="Spring"/>
    <x v="21"/>
    <s v="No"/>
    <s v="Next Day Air"/>
    <s v="Yes"/>
    <s v="Yes"/>
    <n v="23"/>
    <n v="53"/>
    <s v="Bank Transfer"/>
    <s v="Fortnightly"/>
  </r>
  <r>
    <n v="1496"/>
    <n v="45"/>
    <s v="Male"/>
    <x v="16"/>
    <x v="3"/>
    <n v="23"/>
    <x v="3"/>
    <x v="2"/>
    <x v="18"/>
    <s v="Winter"/>
    <x v="9"/>
    <s v="No"/>
    <s v="Next Day Air"/>
    <s v="Yes"/>
    <s v="Yes"/>
    <n v="6"/>
    <n v="17"/>
    <s v="PayPal"/>
    <s v="Weekly"/>
  </r>
  <r>
    <n v="1497"/>
    <n v="63"/>
    <s v="Male"/>
    <x v="17"/>
    <x v="0"/>
    <n v="98"/>
    <x v="37"/>
    <x v="2"/>
    <x v="7"/>
    <s v="Winter"/>
    <x v="16"/>
    <s v="No"/>
    <s v="Standard"/>
    <s v="Yes"/>
    <s v="Yes"/>
    <n v="9"/>
    <n v="89"/>
    <s v="Venmo"/>
    <s v="Bi-Weekly"/>
  </r>
  <r>
    <n v="1498"/>
    <n v="69"/>
    <s v="Male"/>
    <x v="14"/>
    <x v="2"/>
    <n v="33"/>
    <x v="49"/>
    <x v="1"/>
    <x v="23"/>
    <s v="Spring"/>
    <x v="22"/>
    <s v="No"/>
    <s v="2-Day Shipping"/>
    <s v="Yes"/>
    <s v="Yes"/>
    <n v="16"/>
    <n v="17"/>
    <s v="Debit Card"/>
    <s v="Every 3 Months"/>
  </r>
  <r>
    <n v="1499"/>
    <n v="59"/>
    <s v="Male"/>
    <x v="1"/>
    <x v="0"/>
    <n v="32"/>
    <x v="26"/>
    <x v="2"/>
    <x v="11"/>
    <s v="Summer"/>
    <x v="0"/>
    <s v="No"/>
    <s v="Standard"/>
    <s v="Yes"/>
    <s v="Yes"/>
    <n v="46"/>
    <n v="-14"/>
    <s v="Venmo"/>
    <s v="Fortnightly"/>
  </r>
  <r>
    <n v="1500"/>
    <n v="19"/>
    <s v="Male"/>
    <x v="23"/>
    <x v="1"/>
    <n v="85"/>
    <x v="42"/>
    <x v="1"/>
    <x v="8"/>
    <s v="Fall"/>
    <x v="23"/>
    <s v="No"/>
    <s v="Free Shipping"/>
    <s v="Yes"/>
    <s v="Yes"/>
    <n v="24"/>
    <n v="61"/>
    <s v="Credit Card"/>
    <s v="Every 3 Months"/>
  </r>
  <r>
    <n v="1501"/>
    <n v="63"/>
    <s v="Male"/>
    <x v="2"/>
    <x v="0"/>
    <n v="69"/>
    <x v="15"/>
    <x v="0"/>
    <x v="1"/>
    <s v="Summer"/>
    <x v="6"/>
    <s v="No"/>
    <s v="Next Day Air"/>
    <s v="Yes"/>
    <s v="Yes"/>
    <n v="22"/>
    <n v="47"/>
    <s v="Debit Card"/>
    <s v="Monthly"/>
  </r>
  <r>
    <n v="1502"/>
    <n v="37"/>
    <s v="Male"/>
    <x v="2"/>
    <x v="0"/>
    <n v="55"/>
    <x v="29"/>
    <x v="3"/>
    <x v="5"/>
    <s v="Spring"/>
    <x v="2"/>
    <s v="No"/>
    <s v="Standard"/>
    <s v="Yes"/>
    <s v="Yes"/>
    <n v="13"/>
    <n v="42"/>
    <s v="Debit Card"/>
    <s v="Every 3 Months"/>
  </r>
  <r>
    <n v="1503"/>
    <n v="37"/>
    <s v="Male"/>
    <x v="13"/>
    <x v="0"/>
    <n v="66"/>
    <x v="2"/>
    <x v="2"/>
    <x v="13"/>
    <s v="Summer"/>
    <x v="4"/>
    <s v="No"/>
    <s v="Store Pickup"/>
    <s v="Yes"/>
    <s v="Yes"/>
    <n v="20"/>
    <n v="46"/>
    <s v="Cash"/>
    <s v="Fortnightly"/>
  </r>
  <r>
    <n v="1504"/>
    <n v="50"/>
    <s v="Male"/>
    <x v="14"/>
    <x v="2"/>
    <n v="30"/>
    <x v="49"/>
    <x v="2"/>
    <x v="1"/>
    <s v="Fall"/>
    <x v="20"/>
    <s v="No"/>
    <s v="2-Day Shipping"/>
    <s v="Yes"/>
    <s v="Yes"/>
    <n v="46"/>
    <n v="-16"/>
    <s v="Cash"/>
    <s v="Quarterly"/>
  </r>
  <r>
    <n v="1505"/>
    <n v="60"/>
    <s v="Male"/>
    <x v="14"/>
    <x v="2"/>
    <n v="80"/>
    <x v="29"/>
    <x v="2"/>
    <x v="11"/>
    <s v="Winter"/>
    <x v="19"/>
    <s v="No"/>
    <s v="Next Day Air"/>
    <s v="Yes"/>
    <s v="Yes"/>
    <n v="10"/>
    <n v="70"/>
    <s v="Bank Transfer"/>
    <s v="Monthly"/>
  </r>
  <r>
    <n v="1506"/>
    <n v="46"/>
    <s v="Male"/>
    <x v="22"/>
    <x v="3"/>
    <n v="20"/>
    <x v="25"/>
    <x v="2"/>
    <x v="11"/>
    <s v="Summer"/>
    <x v="21"/>
    <s v="No"/>
    <s v="Express"/>
    <s v="Yes"/>
    <s v="Yes"/>
    <n v="39"/>
    <n v="-19"/>
    <s v="Cash"/>
    <s v="Monthly"/>
  </r>
  <r>
    <n v="1507"/>
    <n v="35"/>
    <s v="Male"/>
    <x v="5"/>
    <x v="0"/>
    <n v="30"/>
    <x v="36"/>
    <x v="0"/>
    <x v="19"/>
    <s v="Fall"/>
    <x v="21"/>
    <s v="No"/>
    <s v="2-Day Shipping"/>
    <s v="Yes"/>
    <s v="Yes"/>
    <n v="44"/>
    <n v="-14"/>
    <s v="PayPal"/>
    <s v="Quarterly"/>
  </r>
  <r>
    <n v="1508"/>
    <n v="66"/>
    <s v="Male"/>
    <x v="10"/>
    <x v="0"/>
    <n v="86"/>
    <x v="38"/>
    <x v="1"/>
    <x v="1"/>
    <s v="Winter"/>
    <x v="18"/>
    <s v="No"/>
    <s v="2-Day Shipping"/>
    <s v="Yes"/>
    <s v="Yes"/>
    <n v="7"/>
    <n v="79"/>
    <s v="Venmo"/>
    <s v="Annually"/>
  </r>
  <r>
    <n v="1509"/>
    <n v="35"/>
    <s v="Male"/>
    <x v="0"/>
    <x v="0"/>
    <n v="84"/>
    <x v="24"/>
    <x v="0"/>
    <x v="19"/>
    <s v="Spring"/>
    <x v="14"/>
    <s v="No"/>
    <s v="Store Pickup"/>
    <s v="Yes"/>
    <s v="Yes"/>
    <n v="3"/>
    <n v="81"/>
    <s v="Cash"/>
    <s v="Every 3 Months"/>
  </r>
  <r>
    <n v="1510"/>
    <n v="20"/>
    <s v="Male"/>
    <x v="10"/>
    <x v="0"/>
    <n v="54"/>
    <x v="13"/>
    <x v="3"/>
    <x v="3"/>
    <s v="Summer"/>
    <x v="12"/>
    <s v="No"/>
    <s v="Free Shipping"/>
    <s v="Yes"/>
    <s v="Yes"/>
    <n v="44"/>
    <n v="10"/>
    <s v="Debit Card"/>
    <s v="Annually"/>
  </r>
  <r>
    <n v="1511"/>
    <n v="55"/>
    <s v="Male"/>
    <x v="0"/>
    <x v="0"/>
    <n v="30"/>
    <x v="33"/>
    <x v="3"/>
    <x v="0"/>
    <s v="Fall"/>
    <x v="21"/>
    <s v="No"/>
    <s v="Free Shipping"/>
    <s v="Yes"/>
    <s v="Yes"/>
    <n v="31"/>
    <n v="-1"/>
    <s v="Venmo"/>
    <s v="Annually"/>
  </r>
  <r>
    <n v="1512"/>
    <n v="34"/>
    <s v="Male"/>
    <x v="10"/>
    <x v="0"/>
    <n v="91"/>
    <x v="42"/>
    <x v="2"/>
    <x v="10"/>
    <s v="Winter"/>
    <x v="15"/>
    <s v="No"/>
    <s v="Express"/>
    <s v="Yes"/>
    <s v="Yes"/>
    <n v="48"/>
    <n v="43"/>
    <s v="Credit Card"/>
    <s v="Weekly"/>
  </r>
  <r>
    <n v="1513"/>
    <n v="60"/>
    <s v="Male"/>
    <x v="4"/>
    <x v="1"/>
    <n v="23"/>
    <x v="48"/>
    <x v="0"/>
    <x v="5"/>
    <s v="Winter"/>
    <x v="20"/>
    <s v="No"/>
    <s v="Standard"/>
    <s v="Yes"/>
    <s v="Yes"/>
    <n v="18"/>
    <n v="5"/>
    <s v="PayPal"/>
    <s v="Bi-Weekly"/>
  </r>
  <r>
    <n v="1514"/>
    <n v="22"/>
    <s v="Male"/>
    <x v="20"/>
    <x v="0"/>
    <n v="35"/>
    <x v="21"/>
    <x v="2"/>
    <x v="16"/>
    <s v="Spring"/>
    <x v="7"/>
    <s v="No"/>
    <s v="Free Shipping"/>
    <s v="Yes"/>
    <s v="Yes"/>
    <n v="27"/>
    <n v="8"/>
    <s v="Cash"/>
    <s v="Monthly"/>
  </r>
  <r>
    <n v="1515"/>
    <n v="26"/>
    <s v="Male"/>
    <x v="9"/>
    <x v="1"/>
    <n v="90"/>
    <x v="40"/>
    <x v="0"/>
    <x v="18"/>
    <s v="Winter"/>
    <x v="20"/>
    <s v="No"/>
    <s v="2-Day Shipping"/>
    <s v="Yes"/>
    <s v="Yes"/>
    <n v="1"/>
    <n v="89"/>
    <s v="Venmo"/>
    <s v="Weekly"/>
  </r>
  <r>
    <n v="1516"/>
    <n v="39"/>
    <s v="Male"/>
    <x v="2"/>
    <x v="0"/>
    <n v="93"/>
    <x v="27"/>
    <x v="1"/>
    <x v="2"/>
    <s v="Fall"/>
    <x v="20"/>
    <s v="No"/>
    <s v="2-Day Shipping"/>
    <s v="Yes"/>
    <s v="Yes"/>
    <n v="34"/>
    <n v="59"/>
    <s v="Cash"/>
    <s v="Weekly"/>
  </r>
  <r>
    <n v="1517"/>
    <n v="20"/>
    <s v="Male"/>
    <x v="2"/>
    <x v="0"/>
    <n v="68"/>
    <x v="22"/>
    <x v="0"/>
    <x v="21"/>
    <s v="Winter"/>
    <x v="9"/>
    <s v="No"/>
    <s v="Express"/>
    <s v="Yes"/>
    <s v="Yes"/>
    <n v="5"/>
    <n v="63"/>
    <s v="Bank Transfer"/>
    <s v="Bi-Weekly"/>
  </r>
  <r>
    <n v="1518"/>
    <n v="57"/>
    <s v="Male"/>
    <x v="24"/>
    <x v="3"/>
    <n v="41"/>
    <x v="13"/>
    <x v="2"/>
    <x v="10"/>
    <s v="Spring"/>
    <x v="23"/>
    <s v="No"/>
    <s v="Standard"/>
    <s v="Yes"/>
    <s v="Yes"/>
    <n v="12"/>
    <n v="29"/>
    <s v="Cash"/>
    <s v="Quarterly"/>
  </r>
  <r>
    <n v="1519"/>
    <n v="68"/>
    <s v="Male"/>
    <x v="22"/>
    <x v="3"/>
    <n v="73"/>
    <x v="14"/>
    <x v="2"/>
    <x v="22"/>
    <s v="Winter"/>
    <x v="7"/>
    <s v="No"/>
    <s v="Next Day Air"/>
    <s v="Yes"/>
    <s v="Yes"/>
    <n v="14"/>
    <n v="59"/>
    <s v="Venmo"/>
    <s v="Fortnightly"/>
  </r>
  <r>
    <n v="1520"/>
    <n v="50"/>
    <s v="Male"/>
    <x v="12"/>
    <x v="3"/>
    <n v="73"/>
    <x v="21"/>
    <x v="0"/>
    <x v="17"/>
    <s v="Fall"/>
    <x v="8"/>
    <s v="No"/>
    <s v="Next Day Air"/>
    <s v="Yes"/>
    <s v="Yes"/>
    <n v="40"/>
    <n v="33"/>
    <s v="PayPal"/>
    <s v="Weekly"/>
  </r>
  <r>
    <n v="1521"/>
    <n v="21"/>
    <s v="Male"/>
    <x v="19"/>
    <x v="3"/>
    <n v="66"/>
    <x v="44"/>
    <x v="2"/>
    <x v="18"/>
    <s v="Summer"/>
    <x v="14"/>
    <s v="No"/>
    <s v="2-Day Shipping"/>
    <s v="Yes"/>
    <s v="Yes"/>
    <n v="39"/>
    <n v="27"/>
    <s v="Cash"/>
    <s v="Quarterly"/>
  </r>
  <r>
    <n v="1522"/>
    <n v="29"/>
    <s v="Male"/>
    <x v="21"/>
    <x v="3"/>
    <n v="59"/>
    <x v="47"/>
    <x v="2"/>
    <x v="3"/>
    <s v="Summer"/>
    <x v="2"/>
    <s v="No"/>
    <s v="2-Day Shipping"/>
    <s v="Yes"/>
    <s v="Yes"/>
    <n v="50"/>
    <n v="9"/>
    <s v="Bank Transfer"/>
    <s v="Weekly"/>
  </r>
  <r>
    <n v="1523"/>
    <n v="38"/>
    <s v="Male"/>
    <x v="6"/>
    <x v="0"/>
    <n v="72"/>
    <x v="30"/>
    <x v="0"/>
    <x v="22"/>
    <s v="Spring"/>
    <x v="6"/>
    <s v="No"/>
    <s v="Free Shipping"/>
    <s v="Yes"/>
    <s v="Yes"/>
    <n v="5"/>
    <n v="67"/>
    <s v="Debit Card"/>
    <s v="Monthly"/>
  </r>
  <r>
    <n v="1524"/>
    <n v="54"/>
    <s v="Male"/>
    <x v="20"/>
    <x v="0"/>
    <n v="88"/>
    <x v="42"/>
    <x v="2"/>
    <x v="3"/>
    <s v="Summer"/>
    <x v="13"/>
    <s v="No"/>
    <s v="2-Day Shipping"/>
    <s v="Yes"/>
    <s v="Yes"/>
    <n v="35"/>
    <n v="53"/>
    <s v="Debit Card"/>
    <s v="Annually"/>
  </r>
  <r>
    <n v="1525"/>
    <n v="22"/>
    <s v="Male"/>
    <x v="20"/>
    <x v="0"/>
    <n v="76"/>
    <x v="2"/>
    <x v="0"/>
    <x v="6"/>
    <s v="Summer"/>
    <x v="14"/>
    <s v="No"/>
    <s v="Free Shipping"/>
    <s v="Yes"/>
    <s v="Yes"/>
    <n v="6"/>
    <n v="70"/>
    <s v="Cash"/>
    <s v="Bi-Weekly"/>
  </r>
  <r>
    <n v="1526"/>
    <n v="29"/>
    <s v="Male"/>
    <x v="22"/>
    <x v="3"/>
    <n v="31"/>
    <x v="4"/>
    <x v="2"/>
    <x v="21"/>
    <s v="Winter"/>
    <x v="12"/>
    <s v="No"/>
    <s v="2-Day Shipping"/>
    <s v="Yes"/>
    <s v="Yes"/>
    <n v="22"/>
    <n v="9"/>
    <s v="Cash"/>
    <s v="Fortnightly"/>
  </r>
  <r>
    <n v="1527"/>
    <n v="41"/>
    <s v="Male"/>
    <x v="14"/>
    <x v="2"/>
    <n v="22"/>
    <x v="19"/>
    <x v="0"/>
    <x v="3"/>
    <s v="Summer"/>
    <x v="0"/>
    <s v="No"/>
    <s v="Next Day Air"/>
    <s v="Yes"/>
    <s v="Yes"/>
    <n v="27"/>
    <n v="-5"/>
    <s v="PayPal"/>
    <s v="Monthly"/>
  </r>
  <r>
    <n v="1528"/>
    <n v="26"/>
    <s v="Male"/>
    <x v="19"/>
    <x v="3"/>
    <n v="75"/>
    <x v="48"/>
    <x v="0"/>
    <x v="16"/>
    <s v="Fall"/>
    <x v="9"/>
    <s v="No"/>
    <s v="2-Day Shipping"/>
    <s v="Yes"/>
    <s v="Yes"/>
    <n v="33"/>
    <n v="42"/>
    <s v="Debit Card"/>
    <s v="Fortnightly"/>
  </r>
  <r>
    <n v="1529"/>
    <n v="69"/>
    <s v="Male"/>
    <x v="17"/>
    <x v="0"/>
    <n v="75"/>
    <x v="4"/>
    <x v="1"/>
    <x v="16"/>
    <s v="Spring"/>
    <x v="17"/>
    <s v="No"/>
    <s v="Store Pickup"/>
    <s v="Yes"/>
    <s v="Yes"/>
    <n v="47"/>
    <n v="28"/>
    <s v="Venmo"/>
    <s v="Bi-Weekly"/>
  </r>
  <r>
    <n v="1530"/>
    <n v="20"/>
    <s v="Male"/>
    <x v="21"/>
    <x v="3"/>
    <n v="63"/>
    <x v="42"/>
    <x v="2"/>
    <x v="12"/>
    <s v="Winter"/>
    <x v="0"/>
    <s v="No"/>
    <s v="Free Shipping"/>
    <s v="Yes"/>
    <s v="Yes"/>
    <n v="48"/>
    <n v="15"/>
    <s v="Credit Card"/>
    <s v="Bi-Weekly"/>
  </r>
  <r>
    <n v="1531"/>
    <n v="59"/>
    <s v="Male"/>
    <x v="7"/>
    <x v="2"/>
    <n v="21"/>
    <x v="35"/>
    <x v="2"/>
    <x v="11"/>
    <s v="Spring"/>
    <x v="20"/>
    <s v="No"/>
    <s v="Next Day Air"/>
    <s v="Yes"/>
    <s v="Yes"/>
    <n v="22"/>
    <n v="-1"/>
    <s v="Bank Transfer"/>
    <s v="Quarterly"/>
  </r>
  <r>
    <n v="1532"/>
    <n v="63"/>
    <s v="Male"/>
    <x v="21"/>
    <x v="3"/>
    <n v="83"/>
    <x v="16"/>
    <x v="1"/>
    <x v="10"/>
    <s v="Spring"/>
    <x v="9"/>
    <s v="No"/>
    <s v="Next Day Air"/>
    <s v="Yes"/>
    <s v="Yes"/>
    <n v="8"/>
    <n v="75"/>
    <s v="PayPal"/>
    <s v="Bi-Weekly"/>
  </r>
  <r>
    <n v="1533"/>
    <n v="68"/>
    <s v="Male"/>
    <x v="14"/>
    <x v="2"/>
    <n v="46"/>
    <x v="48"/>
    <x v="1"/>
    <x v="5"/>
    <s v="Winter"/>
    <x v="14"/>
    <s v="No"/>
    <s v="Next Day Air"/>
    <s v="Yes"/>
    <s v="Yes"/>
    <n v="5"/>
    <n v="41"/>
    <s v="PayPal"/>
    <s v="Every 3 Months"/>
  </r>
  <r>
    <n v="1534"/>
    <n v="50"/>
    <s v="Male"/>
    <x v="9"/>
    <x v="1"/>
    <n v="59"/>
    <x v="13"/>
    <x v="2"/>
    <x v="9"/>
    <s v="Summer"/>
    <x v="15"/>
    <s v="No"/>
    <s v="2-Day Shipping"/>
    <s v="Yes"/>
    <s v="Yes"/>
    <n v="16"/>
    <n v="43"/>
    <s v="Bank Transfer"/>
    <s v="Quarterly"/>
  </r>
  <r>
    <n v="1535"/>
    <n v="55"/>
    <s v="Male"/>
    <x v="0"/>
    <x v="0"/>
    <n v="66"/>
    <x v="5"/>
    <x v="2"/>
    <x v="14"/>
    <s v="Summer"/>
    <x v="23"/>
    <s v="No"/>
    <s v="Free Shipping"/>
    <s v="Yes"/>
    <s v="Yes"/>
    <n v="26"/>
    <n v="40"/>
    <s v="Venmo"/>
    <s v="Fortnightly"/>
  </r>
  <r>
    <n v="1536"/>
    <n v="36"/>
    <s v="Male"/>
    <x v="3"/>
    <x v="1"/>
    <n v="74"/>
    <x v="8"/>
    <x v="1"/>
    <x v="2"/>
    <s v="Fall"/>
    <x v="17"/>
    <s v="No"/>
    <s v="2-Day Shipping"/>
    <s v="Yes"/>
    <s v="Yes"/>
    <n v="8"/>
    <n v="66"/>
    <s v="Venmo"/>
    <s v="Monthly"/>
  </r>
  <r>
    <n v="1537"/>
    <n v="18"/>
    <s v="Male"/>
    <x v="12"/>
    <x v="3"/>
    <n v="82"/>
    <x v="49"/>
    <x v="2"/>
    <x v="21"/>
    <s v="Summer"/>
    <x v="5"/>
    <s v="No"/>
    <s v="Store Pickup"/>
    <s v="Yes"/>
    <s v="Yes"/>
    <n v="17"/>
    <n v="65"/>
    <s v="Cash"/>
    <s v="Quarterly"/>
  </r>
  <r>
    <n v="1538"/>
    <n v="68"/>
    <s v="Male"/>
    <x v="9"/>
    <x v="1"/>
    <n v="89"/>
    <x v="29"/>
    <x v="0"/>
    <x v="13"/>
    <s v="Spring"/>
    <x v="4"/>
    <s v="No"/>
    <s v="Next Day Air"/>
    <s v="Yes"/>
    <s v="Yes"/>
    <n v="50"/>
    <n v="39"/>
    <s v="Venmo"/>
    <s v="Annually"/>
  </r>
  <r>
    <n v="1539"/>
    <n v="56"/>
    <s v="Male"/>
    <x v="10"/>
    <x v="0"/>
    <n v="65"/>
    <x v="26"/>
    <x v="0"/>
    <x v="4"/>
    <s v="Fall"/>
    <x v="4"/>
    <s v="No"/>
    <s v="Standard"/>
    <s v="Yes"/>
    <s v="Yes"/>
    <n v="22"/>
    <n v="43"/>
    <s v="Venmo"/>
    <s v="Bi-Weekly"/>
  </r>
  <r>
    <n v="1540"/>
    <n v="32"/>
    <s v="Male"/>
    <x v="22"/>
    <x v="3"/>
    <n v="55"/>
    <x v="11"/>
    <x v="2"/>
    <x v="2"/>
    <s v="Spring"/>
    <x v="16"/>
    <s v="No"/>
    <s v="2-Day Shipping"/>
    <s v="Yes"/>
    <s v="Yes"/>
    <n v="19"/>
    <n v="36"/>
    <s v="Cash"/>
    <s v="Every 3 Months"/>
  </r>
  <r>
    <n v="1541"/>
    <n v="28"/>
    <s v="Male"/>
    <x v="6"/>
    <x v="0"/>
    <n v="95"/>
    <x v="24"/>
    <x v="2"/>
    <x v="16"/>
    <s v="Winter"/>
    <x v="3"/>
    <s v="No"/>
    <s v="Next Day Air"/>
    <s v="Yes"/>
    <s v="Yes"/>
    <n v="14"/>
    <n v="81"/>
    <s v="Bank Transfer"/>
    <s v="Monthly"/>
  </r>
  <r>
    <n v="1542"/>
    <n v="24"/>
    <s v="Male"/>
    <x v="8"/>
    <x v="3"/>
    <n v="77"/>
    <x v="26"/>
    <x v="1"/>
    <x v="21"/>
    <s v="Winter"/>
    <x v="3"/>
    <s v="No"/>
    <s v="Store Pickup"/>
    <s v="Yes"/>
    <s v="Yes"/>
    <n v="35"/>
    <n v="42"/>
    <s v="Cash"/>
    <s v="Bi-Weekly"/>
  </r>
  <r>
    <n v="1543"/>
    <n v="59"/>
    <s v="Male"/>
    <x v="0"/>
    <x v="0"/>
    <n v="44"/>
    <x v="11"/>
    <x v="2"/>
    <x v="1"/>
    <s v="Winter"/>
    <x v="1"/>
    <s v="No"/>
    <s v="Next Day Air"/>
    <s v="Yes"/>
    <s v="Yes"/>
    <n v="43"/>
    <n v="1"/>
    <s v="PayPal"/>
    <s v="Weekly"/>
  </r>
  <r>
    <n v="1544"/>
    <n v="56"/>
    <s v="Male"/>
    <x v="2"/>
    <x v="0"/>
    <n v="89"/>
    <x v="48"/>
    <x v="2"/>
    <x v="21"/>
    <s v="Fall"/>
    <x v="17"/>
    <s v="No"/>
    <s v="Standard"/>
    <s v="Yes"/>
    <s v="Yes"/>
    <n v="24"/>
    <n v="65"/>
    <s v="Venmo"/>
    <s v="Annually"/>
  </r>
  <r>
    <n v="1545"/>
    <n v="30"/>
    <s v="Male"/>
    <x v="16"/>
    <x v="3"/>
    <n v="24"/>
    <x v="10"/>
    <x v="2"/>
    <x v="1"/>
    <s v="Spring"/>
    <x v="20"/>
    <s v="No"/>
    <s v="Standard"/>
    <s v="Yes"/>
    <s v="Yes"/>
    <n v="17"/>
    <n v="7"/>
    <s v="Debit Card"/>
    <s v="Bi-Weekly"/>
  </r>
  <r>
    <n v="1546"/>
    <n v="48"/>
    <s v="Male"/>
    <x v="22"/>
    <x v="3"/>
    <n v="43"/>
    <x v="12"/>
    <x v="2"/>
    <x v="13"/>
    <s v="Winter"/>
    <x v="8"/>
    <s v="No"/>
    <s v="Store Pickup"/>
    <s v="Yes"/>
    <s v="Yes"/>
    <n v="49"/>
    <n v="-6"/>
    <s v="Bank Transfer"/>
    <s v="Annually"/>
  </r>
  <r>
    <n v="1547"/>
    <n v="60"/>
    <s v="Male"/>
    <x v="4"/>
    <x v="1"/>
    <n v="51"/>
    <x v="4"/>
    <x v="3"/>
    <x v="7"/>
    <s v="Summer"/>
    <x v="22"/>
    <s v="No"/>
    <s v="Express"/>
    <s v="Yes"/>
    <s v="Yes"/>
    <n v="17"/>
    <n v="34"/>
    <s v="Bank Transfer"/>
    <s v="Annually"/>
  </r>
  <r>
    <n v="1548"/>
    <n v="46"/>
    <s v="Male"/>
    <x v="19"/>
    <x v="3"/>
    <n v="46"/>
    <x v="36"/>
    <x v="0"/>
    <x v="11"/>
    <s v="Summer"/>
    <x v="1"/>
    <s v="No"/>
    <s v="Standard"/>
    <s v="Yes"/>
    <s v="Yes"/>
    <n v="40"/>
    <n v="6"/>
    <s v="Cash"/>
    <s v="Quarterly"/>
  </r>
  <r>
    <n v="1549"/>
    <n v="69"/>
    <s v="Male"/>
    <x v="10"/>
    <x v="0"/>
    <n v="32"/>
    <x v="33"/>
    <x v="2"/>
    <x v="5"/>
    <s v="Summer"/>
    <x v="18"/>
    <s v="No"/>
    <s v="Store Pickup"/>
    <s v="Yes"/>
    <s v="Yes"/>
    <n v="43"/>
    <n v="-11"/>
    <s v="Bank Transfer"/>
    <s v="Weekly"/>
  </r>
  <r>
    <n v="1550"/>
    <n v="19"/>
    <s v="Male"/>
    <x v="4"/>
    <x v="1"/>
    <n v="55"/>
    <x v="23"/>
    <x v="2"/>
    <x v="13"/>
    <s v="Spring"/>
    <x v="3"/>
    <s v="No"/>
    <s v="2-Day Shipping"/>
    <s v="Yes"/>
    <s v="Yes"/>
    <n v="19"/>
    <n v="36"/>
    <s v="Debit Card"/>
    <s v="Every 3 Months"/>
  </r>
  <r>
    <n v="1551"/>
    <n v="66"/>
    <s v="Male"/>
    <x v="12"/>
    <x v="3"/>
    <n v="26"/>
    <x v="10"/>
    <x v="1"/>
    <x v="13"/>
    <s v="Summer"/>
    <x v="11"/>
    <s v="No"/>
    <s v="Free Shipping"/>
    <s v="Yes"/>
    <s v="Yes"/>
    <n v="40"/>
    <n v="-14"/>
    <s v="Bank Transfer"/>
    <s v="Quarterly"/>
  </r>
  <r>
    <n v="1552"/>
    <n v="64"/>
    <s v="Male"/>
    <x v="8"/>
    <x v="3"/>
    <n v="29"/>
    <x v="46"/>
    <x v="2"/>
    <x v="8"/>
    <s v="Summer"/>
    <x v="18"/>
    <s v="No"/>
    <s v="2-Day Shipping"/>
    <s v="Yes"/>
    <s v="Yes"/>
    <n v="13"/>
    <n v="16"/>
    <s v="Credit Card"/>
    <s v="Monthly"/>
  </r>
  <r>
    <n v="1553"/>
    <n v="54"/>
    <s v="Male"/>
    <x v="0"/>
    <x v="0"/>
    <n v="49"/>
    <x v="35"/>
    <x v="0"/>
    <x v="7"/>
    <s v="Spring"/>
    <x v="21"/>
    <s v="No"/>
    <s v="Express"/>
    <s v="Yes"/>
    <s v="Yes"/>
    <n v="20"/>
    <n v="29"/>
    <s v="Credit Card"/>
    <s v="Monthly"/>
  </r>
  <r>
    <n v="1554"/>
    <n v="27"/>
    <s v="Male"/>
    <x v="0"/>
    <x v="0"/>
    <n v="45"/>
    <x v="12"/>
    <x v="2"/>
    <x v="21"/>
    <s v="Spring"/>
    <x v="6"/>
    <s v="No"/>
    <s v="Free Shipping"/>
    <s v="Yes"/>
    <s v="Yes"/>
    <n v="21"/>
    <n v="24"/>
    <s v="Debit Card"/>
    <s v="Quarterly"/>
  </r>
  <r>
    <n v="1555"/>
    <n v="64"/>
    <s v="Male"/>
    <x v="6"/>
    <x v="0"/>
    <n v="48"/>
    <x v="40"/>
    <x v="1"/>
    <x v="12"/>
    <s v="Winter"/>
    <x v="2"/>
    <s v="No"/>
    <s v="Standard"/>
    <s v="Yes"/>
    <s v="Yes"/>
    <n v="18"/>
    <n v="30"/>
    <s v="Cash"/>
    <s v="Bi-Weekly"/>
  </r>
  <r>
    <n v="1556"/>
    <n v="43"/>
    <s v="Male"/>
    <x v="6"/>
    <x v="0"/>
    <n v="47"/>
    <x v="31"/>
    <x v="1"/>
    <x v="17"/>
    <s v="Winter"/>
    <x v="9"/>
    <s v="No"/>
    <s v="Free Shipping"/>
    <s v="Yes"/>
    <s v="Yes"/>
    <n v="44"/>
    <n v="3"/>
    <s v="Cash"/>
    <s v="Quarterly"/>
  </r>
  <r>
    <n v="1557"/>
    <n v="43"/>
    <s v="Male"/>
    <x v="15"/>
    <x v="0"/>
    <n v="57"/>
    <x v="15"/>
    <x v="2"/>
    <x v="9"/>
    <s v="Fall"/>
    <x v="2"/>
    <s v="No"/>
    <s v="Standard"/>
    <s v="Yes"/>
    <s v="Yes"/>
    <n v="26"/>
    <n v="31"/>
    <s v="Credit Card"/>
    <s v="Quarterly"/>
  </r>
  <r>
    <n v="1558"/>
    <n v="27"/>
    <s v="Male"/>
    <x v="21"/>
    <x v="3"/>
    <n v="34"/>
    <x v="45"/>
    <x v="0"/>
    <x v="23"/>
    <s v="Fall"/>
    <x v="1"/>
    <s v="No"/>
    <s v="Next Day Air"/>
    <s v="Yes"/>
    <s v="Yes"/>
    <n v="34"/>
    <n v="0"/>
    <s v="PayPal"/>
    <s v="Quarterly"/>
  </r>
  <r>
    <n v="1559"/>
    <n v="35"/>
    <s v="Male"/>
    <x v="12"/>
    <x v="3"/>
    <n v="75"/>
    <x v="35"/>
    <x v="3"/>
    <x v="11"/>
    <s v="Fall"/>
    <x v="1"/>
    <s v="No"/>
    <s v="Express"/>
    <s v="Yes"/>
    <s v="Yes"/>
    <n v="24"/>
    <n v="51"/>
    <s v="Credit Card"/>
    <s v="Every 3 Months"/>
  </r>
  <r>
    <n v="1560"/>
    <n v="43"/>
    <s v="Male"/>
    <x v="18"/>
    <x v="3"/>
    <n v="94"/>
    <x v="4"/>
    <x v="0"/>
    <x v="19"/>
    <s v="Fall"/>
    <x v="9"/>
    <s v="No"/>
    <s v="Store Pickup"/>
    <s v="Yes"/>
    <s v="Yes"/>
    <n v="23"/>
    <n v="71"/>
    <s v="PayPal"/>
    <s v="Fortnightly"/>
  </r>
  <r>
    <n v="1561"/>
    <n v="57"/>
    <s v="Male"/>
    <x v="19"/>
    <x v="3"/>
    <n v="84"/>
    <x v="4"/>
    <x v="2"/>
    <x v="11"/>
    <s v="Winter"/>
    <x v="22"/>
    <s v="No"/>
    <s v="Free Shipping"/>
    <s v="Yes"/>
    <s v="Yes"/>
    <n v="3"/>
    <n v="81"/>
    <s v="Debit Card"/>
    <s v="Weekly"/>
  </r>
  <r>
    <n v="1562"/>
    <n v="50"/>
    <s v="Male"/>
    <x v="18"/>
    <x v="3"/>
    <n v="38"/>
    <x v="16"/>
    <x v="2"/>
    <x v="21"/>
    <s v="Summer"/>
    <x v="22"/>
    <s v="No"/>
    <s v="Standard"/>
    <s v="Yes"/>
    <s v="Yes"/>
    <n v="2"/>
    <n v="36"/>
    <s v="Bank Transfer"/>
    <s v="Quarterly"/>
  </r>
  <r>
    <n v="1563"/>
    <n v="37"/>
    <s v="Male"/>
    <x v="18"/>
    <x v="3"/>
    <n v="75"/>
    <x v="15"/>
    <x v="2"/>
    <x v="7"/>
    <s v="Winter"/>
    <x v="4"/>
    <s v="No"/>
    <s v="Next Day Air"/>
    <s v="Yes"/>
    <s v="Yes"/>
    <n v="23"/>
    <n v="52"/>
    <s v="Venmo"/>
    <s v="Bi-Weekly"/>
  </r>
  <r>
    <n v="1564"/>
    <n v="68"/>
    <s v="Male"/>
    <x v="13"/>
    <x v="0"/>
    <n v="44"/>
    <x v="23"/>
    <x v="2"/>
    <x v="11"/>
    <s v="Fall"/>
    <x v="24"/>
    <s v="No"/>
    <s v="Next Day Air"/>
    <s v="Yes"/>
    <s v="Yes"/>
    <n v="8"/>
    <n v="36"/>
    <s v="Cash"/>
    <s v="Weekly"/>
  </r>
  <r>
    <n v="1565"/>
    <n v="22"/>
    <s v="Male"/>
    <x v="21"/>
    <x v="3"/>
    <n v="33"/>
    <x v="18"/>
    <x v="3"/>
    <x v="2"/>
    <s v="Summer"/>
    <x v="9"/>
    <s v="No"/>
    <s v="Next Day Air"/>
    <s v="Yes"/>
    <s v="Yes"/>
    <n v="30"/>
    <n v="3"/>
    <s v="Debit Card"/>
    <s v="Every 3 Months"/>
  </r>
  <r>
    <n v="1566"/>
    <n v="58"/>
    <s v="Male"/>
    <x v="12"/>
    <x v="3"/>
    <n v="93"/>
    <x v="37"/>
    <x v="0"/>
    <x v="15"/>
    <s v="Fall"/>
    <x v="19"/>
    <s v="No"/>
    <s v="Free Shipping"/>
    <s v="Yes"/>
    <s v="Yes"/>
    <n v="48"/>
    <n v="45"/>
    <s v="PayPal"/>
    <s v="Annually"/>
  </r>
  <r>
    <n v="1567"/>
    <n v="48"/>
    <s v="Male"/>
    <x v="4"/>
    <x v="1"/>
    <n v="99"/>
    <x v="5"/>
    <x v="1"/>
    <x v="14"/>
    <s v="Winter"/>
    <x v="21"/>
    <s v="No"/>
    <s v="Free Shipping"/>
    <s v="Yes"/>
    <s v="Yes"/>
    <n v="21"/>
    <n v="78"/>
    <s v="Cash"/>
    <s v="Bi-Weekly"/>
  </r>
  <r>
    <n v="1568"/>
    <n v="30"/>
    <s v="Male"/>
    <x v="21"/>
    <x v="3"/>
    <n v="33"/>
    <x v="46"/>
    <x v="2"/>
    <x v="2"/>
    <s v="Spring"/>
    <x v="7"/>
    <s v="No"/>
    <s v="Standard"/>
    <s v="Yes"/>
    <s v="Yes"/>
    <n v="9"/>
    <n v="24"/>
    <s v="Cash"/>
    <s v="Monthly"/>
  </r>
  <r>
    <n v="1569"/>
    <n v="51"/>
    <s v="Male"/>
    <x v="4"/>
    <x v="1"/>
    <n v="76"/>
    <x v="47"/>
    <x v="0"/>
    <x v="22"/>
    <s v="Spring"/>
    <x v="12"/>
    <s v="No"/>
    <s v="Store Pickup"/>
    <s v="Yes"/>
    <s v="Yes"/>
    <n v="8"/>
    <n v="68"/>
    <s v="Debit Card"/>
    <s v="Monthly"/>
  </r>
  <r>
    <n v="1570"/>
    <n v="20"/>
    <s v="Male"/>
    <x v="11"/>
    <x v="0"/>
    <n v="63"/>
    <x v="11"/>
    <x v="2"/>
    <x v="20"/>
    <s v="Summer"/>
    <x v="3"/>
    <s v="No"/>
    <s v="Standard"/>
    <s v="Yes"/>
    <s v="Yes"/>
    <n v="29"/>
    <n v="34"/>
    <s v="Debit Card"/>
    <s v="Weekly"/>
  </r>
  <r>
    <n v="1571"/>
    <n v="30"/>
    <s v="Male"/>
    <x v="13"/>
    <x v="0"/>
    <n v="41"/>
    <x v="9"/>
    <x v="0"/>
    <x v="18"/>
    <s v="Winter"/>
    <x v="6"/>
    <s v="No"/>
    <s v="Next Day Air"/>
    <s v="Yes"/>
    <s v="Yes"/>
    <n v="3"/>
    <n v="38"/>
    <s v="Bank Transfer"/>
    <s v="Every 3 Months"/>
  </r>
  <r>
    <n v="1572"/>
    <n v="28"/>
    <s v="Male"/>
    <x v="16"/>
    <x v="3"/>
    <n v="88"/>
    <x v="24"/>
    <x v="0"/>
    <x v="5"/>
    <s v="Winter"/>
    <x v="9"/>
    <s v="No"/>
    <s v="Next Day Air"/>
    <s v="Yes"/>
    <s v="Yes"/>
    <n v="11"/>
    <n v="77"/>
    <s v="Bank Transfer"/>
    <s v="Fortnightly"/>
  </r>
  <r>
    <n v="1573"/>
    <n v="37"/>
    <s v="Male"/>
    <x v="11"/>
    <x v="0"/>
    <n v="92"/>
    <x v="47"/>
    <x v="0"/>
    <x v="3"/>
    <s v="Summer"/>
    <x v="23"/>
    <s v="No"/>
    <s v="2-Day Shipping"/>
    <s v="Yes"/>
    <s v="Yes"/>
    <n v="16"/>
    <n v="76"/>
    <s v="Debit Card"/>
    <s v="Monthly"/>
  </r>
  <r>
    <n v="1574"/>
    <n v="36"/>
    <s v="Male"/>
    <x v="17"/>
    <x v="0"/>
    <n v="31"/>
    <x v="25"/>
    <x v="0"/>
    <x v="21"/>
    <s v="Summer"/>
    <x v="24"/>
    <s v="No"/>
    <s v="2-Day Shipping"/>
    <s v="Yes"/>
    <s v="Yes"/>
    <n v="25"/>
    <n v="6"/>
    <s v="Debit Card"/>
    <s v="Weekly"/>
  </r>
  <r>
    <n v="1575"/>
    <n v="18"/>
    <s v="Male"/>
    <x v="11"/>
    <x v="0"/>
    <n v="25"/>
    <x v="46"/>
    <x v="1"/>
    <x v="23"/>
    <s v="Spring"/>
    <x v="19"/>
    <s v="No"/>
    <s v="Free Shipping"/>
    <s v="Yes"/>
    <s v="Yes"/>
    <n v="32"/>
    <n v="-7"/>
    <s v="PayPal"/>
    <s v="Bi-Weekly"/>
  </r>
  <r>
    <n v="1576"/>
    <n v="52"/>
    <s v="Male"/>
    <x v="5"/>
    <x v="0"/>
    <n v="28"/>
    <x v="18"/>
    <x v="2"/>
    <x v="2"/>
    <s v="Spring"/>
    <x v="15"/>
    <s v="No"/>
    <s v="Next Day Air"/>
    <s v="Yes"/>
    <s v="Yes"/>
    <n v="28"/>
    <n v="0"/>
    <s v="Cash"/>
    <s v="Fortnightly"/>
  </r>
  <r>
    <n v="1577"/>
    <n v="56"/>
    <s v="Male"/>
    <x v="10"/>
    <x v="0"/>
    <n v="75"/>
    <x v="49"/>
    <x v="2"/>
    <x v="3"/>
    <s v="Spring"/>
    <x v="18"/>
    <s v="No"/>
    <s v="2-Day Shipping"/>
    <s v="Yes"/>
    <s v="Yes"/>
    <n v="36"/>
    <n v="39"/>
    <s v="PayPal"/>
    <s v="Monthly"/>
  </r>
  <r>
    <n v="1578"/>
    <n v="68"/>
    <s v="Male"/>
    <x v="23"/>
    <x v="1"/>
    <n v="34"/>
    <x v="12"/>
    <x v="1"/>
    <x v="8"/>
    <s v="Spring"/>
    <x v="17"/>
    <s v="No"/>
    <s v="Standard"/>
    <s v="Yes"/>
    <s v="Yes"/>
    <n v="7"/>
    <n v="27"/>
    <s v="Venmo"/>
    <s v="Fortnightly"/>
  </r>
  <r>
    <n v="1579"/>
    <n v="62"/>
    <s v="Male"/>
    <x v="13"/>
    <x v="0"/>
    <n v="97"/>
    <x v="18"/>
    <x v="1"/>
    <x v="1"/>
    <s v="Winter"/>
    <x v="8"/>
    <s v="No"/>
    <s v="2-Day Shipping"/>
    <s v="Yes"/>
    <s v="Yes"/>
    <n v="2"/>
    <n v="95"/>
    <s v="PayPal"/>
    <s v="Quarterly"/>
  </r>
  <r>
    <n v="1580"/>
    <n v="35"/>
    <s v="Male"/>
    <x v="14"/>
    <x v="2"/>
    <n v="80"/>
    <x v="19"/>
    <x v="2"/>
    <x v="10"/>
    <s v="Summer"/>
    <x v="0"/>
    <s v="No"/>
    <s v="Free Shipping"/>
    <s v="Yes"/>
    <s v="Yes"/>
    <n v="6"/>
    <n v="74"/>
    <s v="Bank Transfer"/>
    <s v="Monthly"/>
  </r>
  <r>
    <n v="1581"/>
    <n v="65"/>
    <s v="Male"/>
    <x v="4"/>
    <x v="1"/>
    <n v="71"/>
    <x v="25"/>
    <x v="0"/>
    <x v="17"/>
    <s v="Summer"/>
    <x v="18"/>
    <s v="No"/>
    <s v="Standard"/>
    <s v="Yes"/>
    <s v="Yes"/>
    <n v="30"/>
    <n v="41"/>
    <s v="Cash"/>
    <s v="Annually"/>
  </r>
  <r>
    <n v="1582"/>
    <n v="69"/>
    <s v="Male"/>
    <x v="16"/>
    <x v="3"/>
    <n v="77"/>
    <x v="31"/>
    <x v="0"/>
    <x v="11"/>
    <s v="Fall"/>
    <x v="19"/>
    <s v="No"/>
    <s v="Free Shipping"/>
    <s v="Yes"/>
    <s v="Yes"/>
    <n v="46"/>
    <n v="31"/>
    <s v="Cash"/>
    <s v="Quarterly"/>
  </r>
  <r>
    <n v="1583"/>
    <n v="28"/>
    <s v="Male"/>
    <x v="22"/>
    <x v="3"/>
    <n v="41"/>
    <x v="11"/>
    <x v="0"/>
    <x v="16"/>
    <s v="Spring"/>
    <x v="25"/>
    <s v="No"/>
    <s v="Next Day Air"/>
    <s v="Yes"/>
    <s v="Yes"/>
    <n v="39"/>
    <n v="2"/>
    <s v="Cash"/>
    <s v="Monthly"/>
  </r>
  <r>
    <n v="1584"/>
    <n v="37"/>
    <s v="Male"/>
    <x v="18"/>
    <x v="3"/>
    <n v="92"/>
    <x v="33"/>
    <x v="3"/>
    <x v="22"/>
    <s v="Summer"/>
    <x v="24"/>
    <s v="No"/>
    <s v="Next Day Air"/>
    <s v="Yes"/>
    <s v="Yes"/>
    <n v="8"/>
    <n v="84"/>
    <s v="Venmo"/>
    <s v="Annually"/>
  </r>
  <r>
    <n v="1585"/>
    <n v="41"/>
    <s v="Male"/>
    <x v="0"/>
    <x v="0"/>
    <n v="95"/>
    <x v="11"/>
    <x v="1"/>
    <x v="5"/>
    <s v="Spring"/>
    <x v="0"/>
    <s v="No"/>
    <s v="Store Pickup"/>
    <s v="Yes"/>
    <s v="Yes"/>
    <n v="46"/>
    <n v="49"/>
    <s v="Credit Card"/>
    <s v="Quarterly"/>
  </r>
  <r>
    <n v="1586"/>
    <n v="37"/>
    <s v="Male"/>
    <x v="1"/>
    <x v="0"/>
    <n v="25"/>
    <x v="15"/>
    <x v="2"/>
    <x v="4"/>
    <s v="Fall"/>
    <x v="21"/>
    <s v="No"/>
    <s v="Next Day Air"/>
    <s v="Yes"/>
    <s v="Yes"/>
    <n v="40"/>
    <n v="-15"/>
    <s v="Debit Card"/>
    <s v="Fortnightly"/>
  </r>
  <r>
    <n v="1587"/>
    <n v="25"/>
    <s v="Male"/>
    <x v="23"/>
    <x v="1"/>
    <n v="77"/>
    <x v="19"/>
    <x v="2"/>
    <x v="7"/>
    <s v="Fall"/>
    <x v="17"/>
    <s v="No"/>
    <s v="Express"/>
    <s v="Yes"/>
    <s v="Yes"/>
    <n v="21"/>
    <n v="56"/>
    <s v="Bank Transfer"/>
    <s v="Weekly"/>
  </r>
  <r>
    <n v="1588"/>
    <n v="41"/>
    <s v="Male"/>
    <x v="20"/>
    <x v="0"/>
    <n v="99"/>
    <x v="15"/>
    <x v="2"/>
    <x v="19"/>
    <s v="Summer"/>
    <x v="1"/>
    <s v="No"/>
    <s v="Free Shipping"/>
    <s v="Yes"/>
    <s v="Yes"/>
    <n v="33"/>
    <n v="66"/>
    <s v="Credit Card"/>
    <s v="Fortnightly"/>
  </r>
  <r>
    <n v="1589"/>
    <n v="48"/>
    <s v="Male"/>
    <x v="22"/>
    <x v="3"/>
    <n v="24"/>
    <x v="34"/>
    <x v="0"/>
    <x v="17"/>
    <s v="Winter"/>
    <x v="4"/>
    <s v="No"/>
    <s v="Next Day Air"/>
    <s v="Yes"/>
    <s v="Yes"/>
    <n v="3"/>
    <n v="21"/>
    <s v="Venmo"/>
    <s v="Monthly"/>
  </r>
  <r>
    <n v="1590"/>
    <n v="42"/>
    <s v="Male"/>
    <x v="4"/>
    <x v="1"/>
    <n v="72"/>
    <x v="31"/>
    <x v="2"/>
    <x v="5"/>
    <s v="Summer"/>
    <x v="2"/>
    <s v="No"/>
    <s v="Store Pickup"/>
    <s v="Yes"/>
    <s v="Yes"/>
    <n v="48"/>
    <n v="24"/>
    <s v="Cash"/>
    <s v="Weekly"/>
  </r>
  <r>
    <n v="1591"/>
    <n v="54"/>
    <s v="Male"/>
    <x v="2"/>
    <x v="0"/>
    <n v="80"/>
    <x v="48"/>
    <x v="1"/>
    <x v="6"/>
    <s v="Winter"/>
    <x v="21"/>
    <s v="No"/>
    <s v="Free Shipping"/>
    <s v="Yes"/>
    <s v="Yes"/>
    <n v="8"/>
    <n v="72"/>
    <s v="PayPal"/>
    <s v="Annually"/>
  </r>
  <r>
    <n v="1592"/>
    <n v="18"/>
    <s v="Male"/>
    <x v="11"/>
    <x v="0"/>
    <n v="100"/>
    <x v="45"/>
    <x v="0"/>
    <x v="9"/>
    <s v="Winter"/>
    <x v="3"/>
    <s v="No"/>
    <s v="Next Day Air"/>
    <s v="Yes"/>
    <s v="Yes"/>
    <n v="24"/>
    <n v="76"/>
    <s v="PayPal"/>
    <s v="Annually"/>
  </r>
  <r>
    <n v="1593"/>
    <n v="56"/>
    <s v="Male"/>
    <x v="9"/>
    <x v="1"/>
    <n v="83"/>
    <x v="44"/>
    <x v="2"/>
    <x v="17"/>
    <s v="Summer"/>
    <x v="13"/>
    <s v="No"/>
    <s v="Free Shipping"/>
    <s v="Yes"/>
    <s v="Yes"/>
    <n v="10"/>
    <n v="73"/>
    <s v="Bank Transfer"/>
    <s v="Every 3 Months"/>
  </r>
  <r>
    <n v="1594"/>
    <n v="61"/>
    <s v="Male"/>
    <x v="10"/>
    <x v="0"/>
    <n v="95"/>
    <x v="33"/>
    <x v="2"/>
    <x v="13"/>
    <s v="Spring"/>
    <x v="8"/>
    <s v="No"/>
    <s v="2-Day Shipping"/>
    <s v="Yes"/>
    <s v="Yes"/>
    <n v="25"/>
    <n v="70"/>
    <s v="Bank Transfer"/>
    <s v="Monthly"/>
  </r>
  <r>
    <n v="1595"/>
    <n v="40"/>
    <s v="Male"/>
    <x v="8"/>
    <x v="3"/>
    <n v="41"/>
    <x v="24"/>
    <x v="3"/>
    <x v="4"/>
    <s v="Summer"/>
    <x v="18"/>
    <s v="No"/>
    <s v="Store Pickup"/>
    <s v="Yes"/>
    <s v="Yes"/>
    <n v="3"/>
    <n v="38"/>
    <s v="Cash"/>
    <s v="Fortnightly"/>
  </r>
  <r>
    <n v="1596"/>
    <n v="34"/>
    <s v="Male"/>
    <x v="21"/>
    <x v="3"/>
    <n v="35"/>
    <x v="48"/>
    <x v="1"/>
    <x v="23"/>
    <s v="Spring"/>
    <x v="1"/>
    <s v="No"/>
    <s v="Standard"/>
    <s v="Yes"/>
    <s v="Yes"/>
    <n v="45"/>
    <n v="-10"/>
    <s v="Debit Card"/>
    <s v="Fortnightly"/>
  </r>
  <r>
    <n v="1597"/>
    <n v="42"/>
    <s v="Male"/>
    <x v="16"/>
    <x v="3"/>
    <n v="30"/>
    <x v="16"/>
    <x v="1"/>
    <x v="6"/>
    <s v="Fall"/>
    <x v="10"/>
    <s v="No"/>
    <s v="Store Pickup"/>
    <s v="Yes"/>
    <s v="Yes"/>
    <n v="15"/>
    <n v="15"/>
    <s v="Debit Card"/>
    <s v="Monthly"/>
  </r>
  <r>
    <n v="1598"/>
    <n v="43"/>
    <s v="Male"/>
    <x v="19"/>
    <x v="3"/>
    <n v="21"/>
    <x v="16"/>
    <x v="3"/>
    <x v="1"/>
    <s v="Winter"/>
    <x v="5"/>
    <s v="No"/>
    <s v="Store Pickup"/>
    <s v="Yes"/>
    <s v="Yes"/>
    <n v="34"/>
    <n v="-13"/>
    <s v="Bank Transfer"/>
    <s v="Quarterly"/>
  </r>
  <r>
    <n v="1599"/>
    <n v="47"/>
    <s v="Male"/>
    <x v="16"/>
    <x v="3"/>
    <n v="85"/>
    <x v="18"/>
    <x v="2"/>
    <x v="11"/>
    <s v="Fall"/>
    <x v="7"/>
    <s v="No"/>
    <s v="Express"/>
    <s v="Yes"/>
    <s v="Yes"/>
    <n v="21"/>
    <n v="64"/>
    <s v="Venmo"/>
    <s v="Bi-Weekly"/>
  </r>
  <r>
    <n v="1600"/>
    <n v="48"/>
    <s v="Male"/>
    <x v="5"/>
    <x v="0"/>
    <n v="54"/>
    <x v="12"/>
    <x v="2"/>
    <x v="20"/>
    <s v="Winter"/>
    <x v="11"/>
    <s v="No"/>
    <s v="2-Day Shipping"/>
    <s v="Yes"/>
    <s v="Yes"/>
    <n v="22"/>
    <n v="32"/>
    <s v="Debit Card"/>
    <s v="Bi-Weekly"/>
  </r>
  <r>
    <n v="1601"/>
    <n v="20"/>
    <s v="Male"/>
    <x v="23"/>
    <x v="1"/>
    <n v="26"/>
    <x v="6"/>
    <x v="1"/>
    <x v="22"/>
    <s v="Spring"/>
    <x v="10"/>
    <s v="No"/>
    <s v="Next Day Air"/>
    <s v="Yes"/>
    <s v="Yes"/>
    <n v="24"/>
    <n v="2"/>
    <s v="PayPal"/>
    <s v="Weekly"/>
  </r>
  <r>
    <n v="1602"/>
    <n v="65"/>
    <s v="Male"/>
    <x v="5"/>
    <x v="0"/>
    <n v="59"/>
    <x v="27"/>
    <x v="3"/>
    <x v="16"/>
    <s v="Spring"/>
    <x v="3"/>
    <s v="No"/>
    <s v="Store Pickup"/>
    <s v="Yes"/>
    <s v="Yes"/>
    <n v="33"/>
    <n v="26"/>
    <s v="Credit Card"/>
    <s v="Monthly"/>
  </r>
  <r>
    <n v="1603"/>
    <n v="54"/>
    <s v="Male"/>
    <x v="12"/>
    <x v="3"/>
    <n v="48"/>
    <x v="8"/>
    <x v="1"/>
    <x v="4"/>
    <s v="Winter"/>
    <x v="11"/>
    <s v="No"/>
    <s v="Free Shipping"/>
    <s v="Yes"/>
    <s v="Yes"/>
    <n v="13"/>
    <n v="35"/>
    <s v="Venmo"/>
    <s v="Fortnightly"/>
  </r>
  <r>
    <n v="1604"/>
    <n v="23"/>
    <s v="Male"/>
    <x v="6"/>
    <x v="0"/>
    <n v="98"/>
    <x v="44"/>
    <x v="0"/>
    <x v="13"/>
    <s v="Summer"/>
    <x v="24"/>
    <s v="No"/>
    <s v="Next Day Air"/>
    <s v="Yes"/>
    <s v="Yes"/>
    <n v="17"/>
    <n v="81"/>
    <s v="Debit Card"/>
    <s v="Bi-Weekly"/>
  </r>
  <r>
    <n v="1605"/>
    <n v="18"/>
    <s v="Male"/>
    <x v="1"/>
    <x v="0"/>
    <n v="92"/>
    <x v="1"/>
    <x v="2"/>
    <x v="3"/>
    <s v="Summer"/>
    <x v="6"/>
    <s v="No"/>
    <s v="2-Day Shipping"/>
    <s v="Yes"/>
    <s v="Yes"/>
    <n v="25"/>
    <n v="67"/>
    <s v="Credit Card"/>
    <s v="Every 3 Months"/>
  </r>
  <r>
    <n v="1606"/>
    <n v="70"/>
    <s v="Male"/>
    <x v="22"/>
    <x v="3"/>
    <n v="46"/>
    <x v="39"/>
    <x v="2"/>
    <x v="12"/>
    <s v="Winter"/>
    <x v="23"/>
    <s v="No"/>
    <s v="Next Day Air"/>
    <s v="Yes"/>
    <s v="Yes"/>
    <n v="15"/>
    <n v="31"/>
    <s v="Credit Card"/>
    <s v="Bi-Weekly"/>
  </r>
  <r>
    <n v="1607"/>
    <n v="55"/>
    <s v="Male"/>
    <x v="17"/>
    <x v="0"/>
    <n v="21"/>
    <x v="23"/>
    <x v="1"/>
    <x v="3"/>
    <s v="Spring"/>
    <x v="24"/>
    <s v="No"/>
    <s v="Standard"/>
    <s v="Yes"/>
    <s v="Yes"/>
    <n v="4"/>
    <n v="17"/>
    <s v="PayPal"/>
    <s v="Fortnightly"/>
  </r>
  <r>
    <n v="1608"/>
    <n v="49"/>
    <s v="Male"/>
    <x v="6"/>
    <x v="0"/>
    <n v="72"/>
    <x v="34"/>
    <x v="1"/>
    <x v="0"/>
    <s v="Fall"/>
    <x v="2"/>
    <s v="No"/>
    <s v="Free Shipping"/>
    <s v="Yes"/>
    <s v="Yes"/>
    <n v="43"/>
    <n v="29"/>
    <s v="Debit Card"/>
    <s v="Quarterly"/>
  </r>
  <r>
    <n v="1609"/>
    <n v="26"/>
    <s v="Male"/>
    <x v="3"/>
    <x v="1"/>
    <n v="58"/>
    <x v="43"/>
    <x v="3"/>
    <x v="17"/>
    <s v="Fall"/>
    <x v="12"/>
    <s v="No"/>
    <s v="Next Day Air"/>
    <s v="Yes"/>
    <s v="Yes"/>
    <n v="12"/>
    <n v="46"/>
    <s v="Bank Transfer"/>
    <s v="Bi-Weekly"/>
  </r>
  <r>
    <n v="1610"/>
    <n v="33"/>
    <s v="Male"/>
    <x v="5"/>
    <x v="0"/>
    <n v="93"/>
    <x v="22"/>
    <x v="1"/>
    <x v="18"/>
    <s v="Fall"/>
    <x v="7"/>
    <s v="No"/>
    <s v="Standard"/>
    <s v="Yes"/>
    <s v="Yes"/>
    <n v="3"/>
    <n v="90"/>
    <s v="Venmo"/>
    <s v="Monthly"/>
  </r>
  <r>
    <n v="1611"/>
    <n v="20"/>
    <s v="Male"/>
    <x v="20"/>
    <x v="0"/>
    <n v="31"/>
    <x v="30"/>
    <x v="0"/>
    <x v="7"/>
    <s v="Spring"/>
    <x v="23"/>
    <s v="No"/>
    <s v="2-Day Shipping"/>
    <s v="Yes"/>
    <s v="Yes"/>
    <n v="1"/>
    <n v="30"/>
    <s v="PayPal"/>
    <s v="Annually"/>
  </r>
  <r>
    <n v="1612"/>
    <n v="41"/>
    <s v="Male"/>
    <x v="13"/>
    <x v="0"/>
    <n v="26"/>
    <x v="10"/>
    <x v="0"/>
    <x v="22"/>
    <s v="Winter"/>
    <x v="9"/>
    <s v="No"/>
    <s v="Next Day Air"/>
    <s v="Yes"/>
    <s v="Yes"/>
    <n v="6"/>
    <n v="20"/>
    <s v="Debit Card"/>
    <s v="Monthly"/>
  </r>
  <r>
    <n v="1613"/>
    <n v="18"/>
    <s v="Male"/>
    <x v="11"/>
    <x v="0"/>
    <n v="68"/>
    <x v="48"/>
    <x v="2"/>
    <x v="21"/>
    <s v="Summer"/>
    <x v="14"/>
    <s v="No"/>
    <s v="Standard"/>
    <s v="Yes"/>
    <s v="Yes"/>
    <n v="26"/>
    <n v="42"/>
    <s v="Venmo"/>
    <s v="Monthly"/>
  </r>
  <r>
    <n v="1614"/>
    <n v="26"/>
    <s v="Male"/>
    <x v="16"/>
    <x v="3"/>
    <n v="31"/>
    <x v="26"/>
    <x v="1"/>
    <x v="13"/>
    <s v="Summer"/>
    <x v="17"/>
    <s v="No"/>
    <s v="Next Day Air"/>
    <s v="Yes"/>
    <s v="Yes"/>
    <n v="6"/>
    <n v="25"/>
    <s v="Credit Card"/>
    <s v="Fortnightly"/>
  </r>
  <r>
    <n v="1615"/>
    <n v="30"/>
    <s v="Male"/>
    <x v="17"/>
    <x v="0"/>
    <n v="41"/>
    <x v="23"/>
    <x v="1"/>
    <x v="0"/>
    <s v="Summer"/>
    <x v="23"/>
    <s v="No"/>
    <s v="Free Shipping"/>
    <s v="Yes"/>
    <s v="Yes"/>
    <n v="22"/>
    <n v="19"/>
    <s v="Cash"/>
    <s v="Bi-Weekly"/>
  </r>
  <r>
    <n v="1616"/>
    <n v="64"/>
    <s v="Male"/>
    <x v="16"/>
    <x v="3"/>
    <n v="62"/>
    <x v="14"/>
    <x v="2"/>
    <x v="21"/>
    <s v="Fall"/>
    <x v="4"/>
    <s v="No"/>
    <s v="Standard"/>
    <s v="Yes"/>
    <s v="Yes"/>
    <n v="45"/>
    <n v="17"/>
    <s v="Cash"/>
    <s v="Bi-Weekly"/>
  </r>
  <r>
    <n v="1617"/>
    <n v="26"/>
    <s v="Male"/>
    <x v="19"/>
    <x v="3"/>
    <n v="41"/>
    <x v="24"/>
    <x v="2"/>
    <x v="14"/>
    <s v="Spring"/>
    <x v="23"/>
    <s v="No"/>
    <s v="Standard"/>
    <s v="Yes"/>
    <s v="Yes"/>
    <n v="50"/>
    <n v="-9"/>
    <s v="Cash"/>
    <s v="Quarterly"/>
  </r>
  <r>
    <n v="1618"/>
    <n v="43"/>
    <s v="Male"/>
    <x v="0"/>
    <x v="0"/>
    <n v="64"/>
    <x v="48"/>
    <x v="2"/>
    <x v="15"/>
    <s v="Winter"/>
    <x v="24"/>
    <s v="No"/>
    <s v="Standard"/>
    <s v="Yes"/>
    <s v="Yes"/>
    <n v="50"/>
    <n v="14"/>
    <s v="Credit Card"/>
    <s v="Fortnightly"/>
  </r>
  <r>
    <n v="1619"/>
    <n v="63"/>
    <s v="Male"/>
    <x v="3"/>
    <x v="1"/>
    <n v="72"/>
    <x v="49"/>
    <x v="0"/>
    <x v="7"/>
    <s v="Summer"/>
    <x v="16"/>
    <s v="No"/>
    <s v="Standard"/>
    <s v="Yes"/>
    <s v="Yes"/>
    <n v="39"/>
    <n v="33"/>
    <s v="Debit Card"/>
    <s v="Quarterly"/>
  </r>
  <r>
    <n v="1620"/>
    <n v="57"/>
    <s v="Male"/>
    <x v="8"/>
    <x v="3"/>
    <n v="78"/>
    <x v="11"/>
    <x v="0"/>
    <x v="19"/>
    <s v="Winter"/>
    <x v="1"/>
    <s v="No"/>
    <s v="Store Pickup"/>
    <s v="Yes"/>
    <s v="Yes"/>
    <n v="50"/>
    <n v="28"/>
    <s v="Venmo"/>
    <s v="Bi-Weekly"/>
  </r>
  <r>
    <n v="1621"/>
    <n v="25"/>
    <s v="Male"/>
    <x v="19"/>
    <x v="3"/>
    <n v="47"/>
    <x v="41"/>
    <x v="2"/>
    <x v="4"/>
    <s v="Winter"/>
    <x v="0"/>
    <s v="No"/>
    <s v="2-Day Shipping"/>
    <s v="Yes"/>
    <s v="Yes"/>
    <n v="27"/>
    <n v="20"/>
    <s v="PayPal"/>
    <s v="Every 3 Months"/>
  </r>
  <r>
    <n v="1622"/>
    <n v="68"/>
    <s v="Male"/>
    <x v="18"/>
    <x v="3"/>
    <n v="46"/>
    <x v="31"/>
    <x v="0"/>
    <x v="0"/>
    <s v="Summer"/>
    <x v="20"/>
    <s v="No"/>
    <s v="2-Day Shipping"/>
    <s v="Yes"/>
    <s v="Yes"/>
    <n v="38"/>
    <n v="8"/>
    <s v="Debit Card"/>
    <s v="Fortnightly"/>
  </r>
  <r>
    <n v="1623"/>
    <n v="31"/>
    <s v="Male"/>
    <x v="6"/>
    <x v="0"/>
    <n v="43"/>
    <x v="9"/>
    <x v="1"/>
    <x v="18"/>
    <s v="Winter"/>
    <x v="17"/>
    <s v="No"/>
    <s v="Store Pickup"/>
    <s v="Yes"/>
    <s v="Yes"/>
    <n v="37"/>
    <n v="6"/>
    <s v="Bank Transfer"/>
    <s v="Every 3 Months"/>
  </r>
  <r>
    <n v="1624"/>
    <n v="64"/>
    <s v="Male"/>
    <x v="21"/>
    <x v="3"/>
    <n v="58"/>
    <x v="27"/>
    <x v="2"/>
    <x v="17"/>
    <s v="Summer"/>
    <x v="1"/>
    <s v="No"/>
    <s v="Next Day Air"/>
    <s v="Yes"/>
    <s v="Yes"/>
    <n v="50"/>
    <n v="8"/>
    <s v="Debit Card"/>
    <s v="Annually"/>
  </r>
  <r>
    <n v="1625"/>
    <n v="38"/>
    <s v="Male"/>
    <x v="1"/>
    <x v="0"/>
    <n v="32"/>
    <x v="20"/>
    <x v="2"/>
    <x v="3"/>
    <s v="Winter"/>
    <x v="15"/>
    <s v="No"/>
    <s v="Free Shipping"/>
    <s v="Yes"/>
    <s v="Yes"/>
    <n v="40"/>
    <n v="-8"/>
    <s v="PayPal"/>
    <s v="Every 3 Months"/>
  </r>
  <r>
    <n v="1626"/>
    <n v="34"/>
    <s v="Male"/>
    <x v="11"/>
    <x v="0"/>
    <n v="45"/>
    <x v="46"/>
    <x v="0"/>
    <x v="19"/>
    <s v="Winter"/>
    <x v="21"/>
    <s v="No"/>
    <s v="Next Day Air"/>
    <s v="Yes"/>
    <s v="Yes"/>
    <n v="3"/>
    <n v="42"/>
    <s v="PayPal"/>
    <s v="Bi-Weekly"/>
  </r>
  <r>
    <n v="1627"/>
    <n v="32"/>
    <s v="Male"/>
    <x v="4"/>
    <x v="1"/>
    <n v="35"/>
    <x v="22"/>
    <x v="0"/>
    <x v="20"/>
    <s v="Summer"/>
    <x v="5"/>
    <s v="No"/>
    <s v="Next Day Air"/>
    <s v="Yes"/>
    <s v="Yes"/>
    <n v="45"/>
    <n v="-10"/>
    <s v="Credit Card"/>
    <s v="Bi-Weekly"/>
  </r>
  <r>
    <n v="1628"/>
    <n v="69"/>
    <s v="Male"/>
    <x v="12"/>
    <x v="3"/>
    <n v="21"/>
    <x v="1"/>
    <x v="2"/>
    <x v="8"/>
    <s v="Winter"/>
    <x v="3"/>
    <s v="No"/>
    <s v="Next Day Air"/>
    <s v="Yes"/>
    <s v="Yes"/>
    <n v="8"/>
    <n v="13"/>
    <s v="Credit Card"/>
    <s v="Annually"/>
  </r>
  <r>
    <n v="1629"/>
    <n v="45"/>
    <s v="Male"/>
    <x v="10"/>
    <x v="0"/>
    <n v="64"/>
    <x v="2"/>
    <x v="1"/>
    <x v="11"/>
    <s v="Winter"/>
    <x v="0"/>
    <s v="No"/>
    <s v="Next Day Air"/>
    <s v="Yes"/>
    <s v="Yes"/>
    <n v="7"/>
    <n v="57"/>
    <s v="Cash"/>
    <s v="Monthly"/>
  </r>
  <r>
    <n v="1630"/>
    <n v="35"/>
    <s v="Male"/>
    <x v="0"/>
    <x v="0"/>
    <n v="88"/>
    <x v="25"/>
    <x v="1"/>
    <x v="5"/>
    <s v="Spring"/>
    <x v="13"/>
    <s v="No"/>
    <s v="Next Day Air"/>
    <s v="Yes"/>
    <s v="Yes"/>
    <n v="13"/>
    <n v="75"/>
    <s v="Venmo"/>
    <s v="Quarterly"/>
  </r>
  <r>
    <n v="1631"/>
    <n v="63"/>
    <s v="Male"/>
    <x v="9"/>
    <x v="1"/>
    <n v="48"/>
    <x v="32"/>
    <x v="2"/>
    <x v="9"/>
    <s v="Summer"/>
    <x v="3"/>
    <s v="No"/>
    <s v="Store Pickup"/>
    <s v="Yes"/>
    <s v="Yes"/>
    <n v="29"/>
    <n v="19"/>
    <s v="Venmo"/>
    <s v="Every 3 Months"/>
  </r>
  <r>
    <n v="1632"/>
    <n v="65"/>
    <s v="Male"/>
    <x v="1"/>
    <x v="0"/>
    <n v="36"/>
    <x v="27"/>
    <x v="0"/>
    <x v="10"/>
    <s v="Summer"/>
    <x v="20"/>
    <s v="No"/>
    <s v="2-Day Shipping"/>
    <s v="Yes"/>
    <s v="Yes"/>
    <n v="7"/>
    <n v="29"/>
    <s v="Bank Transfer"/>
    <s v="Fortnightly"/>
  </r>
  <r>
    <n v="1633"/>
    <n v="35"/>
    <s v="Male"/>
    <x v="24"/>
    <x v="3"/>
    <n v="28"/>
    <x v="4"/>
    <x v="1"/>
    <x v="3"/>
    <s v="Summer"/>
    <x v="10"/>
    <s v="No"/>
    <s v="2-Day Shipping"/>
    <s v="Yes"/>
    <s v="Yes"/>
    <n v="50"/>
    <n v="-22"/>
    <s v="Debit Card"/>
    <s v="Every 3 Months"/>
  </r>
  <r>
    <n v="1634"/>
    <n v="54"/>
    <s v="Male"/>
    <x v="20"/>
    <x v="0"/>
    <n v="80"/>
    <x v="25"/>
    <x v="2"/>
    <x v="15"/>
    <s v="Spring"/>
    <x v="14"/>
    <s v="No"/>
    <s v="2-Day Shipping"/>
    <s v="Yes"/>
    <s v="Yes"/>
    <n v="33"/>
    <n v="47"/>
    <s v="Debit Card"/>
    <s v="Bi-Weekly"/>
  </r>
  <r>
    <n v="1635"/>
    <n v="28"/>
    <s v="Male"/>
    <x v="7"/>
    <x v="2"/>
    <n v="23"/>
    <x v="36"/>
    <x v="1"/>
    <x v="20"/>
    <s v="Summer"/>
    <x v="15"/>
    <s v="No"/>
    <s v="Store Pickup"/>
    <s v="Yes"/>
    <s v="Yes"/>
    <n v="30"/>
    <n v="-7"/>
    <s v="Cash"/>
    <s v="Every 3 Months"/>
  </r>
  <r>
    <n v="1636"/>
    <n v="68"/>
    <s v="Male"/>
    <x v="12"/>
    <x v="3"/>
    <n v="24"/>
    <x v="17"/>
    <x v="0"/>
    <x v="10"/>
    <s v="Summer"/>
    <x v="4"/>
    <s v="No"/>
    <s v="Standard"/>
    <s v="Yes"/>
    <s v="Yes"/>
    <n v="40"/>
    <n v="-16"/>
    <s v="Cash"/>
    <s v="Annually"/>
  </r>
  <r>
    <n v="1637"/>
    <n v="58"/>
    <s v="Male"/>
    <x v="23"/>
    <x v="1"/>
    <n v="22"/>
    <x v="25"/>
    <x v="0"/>
    <x v="14"/>
    <s v="Fall"/>
    <x v="17"/>
    <s v="No"/>
    <s v="Free Shipping"/>
    <s v="Yes"/>
    <s v="Yes"/>
    <n v="49"/>
    <n v="-27"/>
    <s v="Cash"/>
    <s v="Fortnightly"/>
  </r>
  <r>
    <n v="1638"/>
    <n v="35"/>
    <s v="Male"/>
    <x v="10"/>
    <x v="0"/>
    <n v="21"/>
    <x v="2"/>
    <x v="2"/>
    <x v="15"/>
    <s v="Spring"/>
    <x v="1"/>
    <s v="No"/>
    <s v="Next Day Air"/>
    <s v="Yes"/>
    <s v="Yes"/>
    <n v="32"/>
    <n v="-11"/>
    <s v="Venmo"/>
    <s v="Fortnightly"/>
  </r>
  <r>
    <n v="1639"/>
    <n v="68"/>
    <s v="Male"/>
    <x v="14"/>
    <x v="2"/>
    <n v="51"/>
    <x v="30"/>
    <x v="2"/>
    <x v="13"/>
    <s v="Spring"/>
    <x v="12"/>
    <s v="No"/>
    <s v="Free Shipping"/>
    <s v="Yes"/>
    <s v="Yes"/>
    <n v="18"/>
    <n v="33"/>
    <s v="Venmo"/>
    <s v="Weekly"/>
  </r>
  <r>
    <n v="1640"/>
    <n v="41"/>
    <s v="Male"/>
    <x v="24"/>
    <x v="3"/>
    <n v="65"/>
    <x v="9"/>
    <x v="0"/>
    <x v="24"/>
    <s v="Summer"/>
    <x v="13"/>
    <s v="No"/>
    <s v="Free Shipping"/>
    <s v="Yes"/>
    <s v="Yes"/>
    <n v="50"/>
    <n v="15"/>
    <s v="PayPal"/>
    <s v="Annually"/>
  </r>
  <r>
    <n v="1641"/>
    <n v="65"/>
    <s v="Male"/>
    <x v="18"/>
    <x v="3"/>
    <n v="51"/>
    <x v="30"/>
    <x v="1"/>
    <x v="23"/>
    <s v="Spring"/>
    <x v="17"/>
    <s v="No"/>
    <s v="2-Day Shipping"/>
    <s v="Yes"/>
    <s v="Yes"/>
    <n v="13"/>
    <n v="38"/>
    <s v="PayPal"/>
    <s v="Weekly"/>
  </r>
  <r>
    <n v="1642"/>
    <n v="50"/>
    <s v="Male"/>
    <x v="15"/>
    <x v="0"/>
    <n v="32"/>
    <x v="24"/>
    <x v="0"/>
    <x v="10"/>
    <s v="Summer"/>
    <x v="23"/>
    <s v="No"/>
    <s v="Free Shipping"/>
    <s v="Yes"/>
    <s v="Yes"/>
    <n v="1"/>
    <n v="31"/>
    <s v="Bank Transfer"/>
    <s v="Every 3 Months"/>
  </r>
  <r>
    <n v="1643"/>
    <n v="18"/>
    <s v="Male"/>
    <x v="7"/>
    <x v="2"/>
    <n v="70"/>
    <x v="16"/>
    <x v="2"/>
    <x v="19"/>
    <s v="Spring"/>
    <x v="19"/>
    <s v="No"/>
    <s v="Store Pickup"/>
    <s v="Yes"/>
    <s v="Yes"/>
    <n v="16"/>
    <n v="54"/>
    <s v="PayPal"/>
    <s v="Fortnightly"/>
  </r>
  <r>
    <n v="1644"/>
    <n v="38"/>
    <s v="Male"/>
    <x v="18"/>
    <x v="3"/>
    <n v="77"/>
    <x v="31"/>
    <x v="0"/>
    <x v="6"/>
    <s v="Summer"/>
    <x v="20"/>
    <s v="No"/>
    <s v="2-Day Shipping"/>
    <s v="Yes"/>
    <s v="Yes"/>
    <n v="6"/>
    <n v="71"/>
    <s v="PayPal"/>
    <s v="Monthly"/>
  </r>
  <r>
    <n v="1645"/>
    <n v="68"/>
    <s v="Male"/>
    <x v="7"/>
    <x v="2"/>
    <n v="90"/>
    <x v="17"/>
    <x v="1"/>
    <x v="19"/>
    <s v="Summer"/>
    <x v="20"/>
    <s v="No"/>
    <s v="Next Day Air"/>
    <s v="Yes"/>
    <s v="Yes"/>
    <n v="21"/>
    <n v="69"/>
    <s v="Debit Card"/>
    <s v="Monthly"/>
  </r>
  <r>
    <n v="1646"/>
    <n v="53"/>
    <s v="Male"/>
    <x v="18"/>
    <x v="3"/>
    <n v="36"/>
    <x v="31"/>
    <x v="0"/>
    <x v="14"/>
    <s v="Summer"/>
    <x v="11"/>
    <s v="No"/>
    <s v="Standard"/>
    <s v="Yes"/>
    <s v="Yes"/>
    <n v="36"/>
    <n v="0"/>
    <s v="Venmo"/>
    <s v="Every 3 Months"/>
  </r>
  <r>
    <n v="1647"/>
    <n v="58"/>
    <s v="Male"/>
    <x v="8"/>
    <x v="3"/>
    <n v="77"/>
    <x v="43"/>
    <x v="1"/>
    <x v="5"/>
    <s v="Summer"/>
    <x v="18"/>
    <s v="No"/>
    <s v="Standard"/>
    <s v="Yes"/>
    <s v="Yes"/>
    <n v="20"/>
    <n v="57"/>
    <s v="Bank Transfer"/>
    <s v="Every 3 Months"/>
  </r>
  <r>
    <n v="1648"/>
    <n v="34"/>
    <s v="Male"/>
    <x v="23"/>
    <x v="1"/>
    <n v="78"/>
    <x v="11"/>
    <x v="2"/>
    <x v="7"/>
    <s v="Summer"/>
    <x v="8"/>
    <s v="No"/>
    <s v="Store Pickup"/>
    <s v="Yes"/>
    <s v="Yes"/>
    <n v="8"/>
    <n v="70"/>
    <s v="Debit Card"/>
    <s v="Quarterly"/>
  </r>
  <r>
    <n v="1649"/>
    <n v="36"/>
    <s v="Male"/>
    <x v="13"/>
    <x v="0"/>
    <n v="69"/>
    <x v="19"/>
    <x v="2"/>
    <x v="0"/>
    <s v="Summer"/>
    <x v="5"/>
    <s v="No"/>
    <s v="Express"/>
    <s v="Yes"/>
    <s v="Yes"/>
    <n v="22"/>
    <n v="47"/>
    <s v="Credit Card"/>
    <s v="Monthly"/>
  </r>
  <r>
    <n v="1650"/>
    <n v="58"/>
    <s v="Male"/>
    <x v="17"/>
    <x v="0"/>
    <n v="63"/>
    <x v="48"/>
    <x v="2"/>
    <x v="3"/>
    <s v="Summer"/>
    <x v="8"/>
    <s v="No"/>
    <s v="Free Shipping"/>
    <s v="Yes"/>
    <s v="Yes"/>
    <n v="3"/>
    <n v="60"/>
    <s v="Credit Card"/>
    <s v="Quarterly"/>
  </r>
  <r>
    <n v="1651"/>
    <n v="60"/>
    <s v="Male"/>
    <x v="18"/>
    <x v="3"/>
    <n v="36"/>
    <x v="10"/>
    <x v="2"/>
    <x v="5"/>
    <s v="Winter"/>
    <x v="23"/>
    <s v="No"/>
    <s v="Next Day Air"/>
    <s v="Yes"/>
    <s v="Yes"/>
    <n v="46"/>
    <n v="-10"/>
    <s v="Credit Card"/>
    <s v="Fortnightly"/>
  </r>
  <r>
    <n v="1652"/>
    <n v="59"/>
    <s v="Male"/>
    <x v="7"/>
    <x v="2"/>
    <n v="80"/>
    <x v="21"/>
    <x v="2"/>
    <x v="24"/>
    <s v="Winter"/>
    <x v="20"/>
    <s v="No"/>
    <s v="Standard"/>
    <s v="Yes"/>
    <s v="Yes"/>
    <n v="42"/>
    <n v="38"/>
    <s v="Debit Card"/>
    <s v="Monthly"/>
  </r>
  <r>
    <n v="1653"/>
    <n v="65"/>
    <s v="Male"/>
    <x v="1"/>
    <x v="0"/>
    <n v="35"/>
    <x v="35"/>
    <x v="2"/>
    <x v="20"/>
    <s v="Summer"/>
    <x v="17"/>
    <s v="No"/>
    <s v="Next Day Air"/>
    <s v="Yes"/>
    <s v="Yes"/>
    <n v="1"/>
    <n v="34"/>
    <s v="Bank Transfer"/>
    <s v="Fortnightly"/>
  </r>
  <r>
    <n v="1654"/>
    <n v="31"/>
    <s v="Male"/>
    <x v="22"/>
    <x v="3"/>
    <n v="93"/>
    <x v="24"/>
    <x v="0"/>
    <x v="5"/>
    <s v="Winter"/>
    <x v="21"/>
    <s v="No"/>
    <s v="2-Day Shipping"/>
    <s v="Yes"/>
    <s v="Yes"/>
    <n v="29"/>
    <n v="64"/>
    <s v="Debit Card"/>
    <s v="Bi-Weekly"/>
  </r>
  <r>
    <n v="1655"/>
    <n v="43"/>
    <s v="Male"/>
    <x v="22"/>
    <x v="3"/>
    <n v="25"/>
    <x v="27"/>
    <x v="0"/>
    <x v="0"/>
    <s v="Spring"/>
    <x v="5"/>
    <s v="No"/>
    <s v="Store Pickup"/>
    <s v="Yes"/>
    <s v="Yes"/>
    <n v="14"/>
    <n v="11"/>
    <s v="Credit Card"/>
    <s v="Quarterly"/>
  </r>
  <r>
    <n v="1656"/>
    <n v="37"/>
    <s v="Male"/>
    <x v="1"/>
    <x v="0"/>
    <n v="81"/>
    <x v="28"/>
    <x v="0"/>
    <x v="9"/>
    <s v="Spring"/>
    <x v="4"/>
    <s v="No"/>
    <s v="Next Day Air"/>
    <s v="Yes"/>
    <s v="Yes"/>
    <n v="4"/>
    <n v="77"/>
    <s v="PayPal"/>
    <s v="Monthly"/>
  </r>
  <r>
    <n v="1657"/>
    <n v="21"/>
    <s v="Male"/>
    <x v="0"/>
    <x v="0"/>
    <n v="42"/>
    <x v="27"/>
    <x v="0"/>
    <x v="18"/>
    <s v="Spring"/>
    <x v="5"/>
    <s v="No"/>
    <s v="2-Day Shipping"/>
    <s v="Yes"/>
    <s v="Yes"/>
    <n v="41"/>
    <n v="1"/>
    <s v="PayPal"/>
    <s v="Every 3 Months"/>
  </r>
  <r>
    <n v="1658"/>
    <n v="69"/>
    <s v="Male"/>
    <x v="11"/>
    <x v="0"/>
    <n v="36"/>
    <x v="27"/>
    <x v="0"/>
    <x v="2"/>
    <s v="Spring"/>
    <x v="4"/>
    <s v="No"/>
    <s v="Store Pickup"/>
    <s v="Yes"/>
    <s v="Yes"/>
    <n v="4"/>
    <n v="32"/>
    <s v="Debit Card"/>
    <s v="Bi-Weekly"/>
  </r>
  <r>
    <n v="1659"/>
    <n v="32"/>
    <s v="Male"/>
    <x v="16"/>
    <x v="3"/>
    <n v="66"/>
    <x v="29"/>
    <x v="1"/>
    <x v="6"/>
    <s v="Spring"/>
    <x v="7"/>
    <s v="No"/>
    <s v="Store Pickup"/>
    <s v="Yes"/>
    <s v="Yes"/>
    <n v="47"/>
    <n v="19"/>
    <s v="Cash"/>
    <s v="Weekly"/>
  </r>
  <r>
    <n v="1660"/>
    <n v="53"/>
    <s v="Male"/>
    <x v="24"/>
    <x v="3"/>
    <n v="37"/>
    <x v="40"/>
    <x v="2"/>
    <x v="13"/>
    <s v="Fall"/>
    <x v="20"/>
    <s v="No"/>
    <s v="Next Day Air"/>
    <s v="Yes"/>
    <s v="Yes"/>
    <n v="44"/>
    <n v="-7"/>
    <s v="Venmo"/>
    <s v="Annually"/>
  </r>
  <r>
    <n v="1661"/>
    <n v="59"/>
    <s v="Male"/>
    <x v="17"/>
    <x v="0"/>
    <n v="45"/>
    <x v="7"/>
    <x v="0"/>
    <x v="22"/>
    <s v="Winter"/>
    <x v="7"/>
    <s v="No"/>
    <s v="Standard"/>
    <s v="Yes"/>
    <s v="Yes"/>
    <n v="37"/>
    <n v="8"/>
    <s v="Venmo"/>
    <s v="Monthly"/>
  </r>
  <r>
    <n v="1662"/>
    <n v="64"/>
    <s v="Male"/>
    <x v="24"/>
    <x v="3"/>
    <n v="86"/>
    <x v="44"/>
    <x v="1"/>
    <x v="19"/>
    <s v="Summer"/>
    <x v="2"/>
    <s v="No"/>
    <s v="2-Day Shipping"/>
    <s v="Yes"/>
    <s v="Yes"/>
    <n v="21"/>
    <n v="65"/>
    <s v="Debit Card"/>
    <s v="Quarterly"/>
  </r>
  <r>
    <n v="1663"/>
    <n v="63"/>
    <s v="Male"/>
    <x v="12"/>
    <x v="3"/>
    <n v="24"/>
    <x v="35"/>
    <x v="2"/>
    <x v="8"/>
    <s v="Winter"/>
    <x v="12"/>
    <s v="No"/>
    <s v="Free Shipping"/>
    <s v="Yes"/>
    <s v="Yes"/>
    <n v="46"/>
    <n v="-22"/>
    <s v="Debit Card"/>
    <s v="Fortnightly"/>
  </r>
  <r>
    <n v="1664"/>
    <n v="43"/>
    <s v="Male"/>
    <x v="5"/>
    <x v="0"/>
    <n v="22"/>
    <x v="1"/>
    <x v="3"/>
    <x v="9"/>
    <s v="Summer"/>
    <x v="1"/>
    <s v="No"/>
    <s v="Standard"/>
    <s v="Yes"/>
    <s v="Yes"/>
    <n v="1"/>
    <n v="21"/>
    <s v="Cash"/>
    <s v="Bi-Weekly"/>
  </r>
  <r>
    <n v="1665"/>
    <n v="19"/>
    <s v="Male"/>
    <x v="8"/>
    <x v="3"/>
    <n v="53"/>
    <x v="46"/>
    <x v="2"/>
    <x v="7"/>
    <s v="Spring"/>
    <x v="16"/>
    <s v="No"/>
    <s v="Next Day Air"/>
    <s v="Yes"/>
    <s v="Yes"/>
    <n v="35"/>
    <n v="18"/>
    <s v="PayPal"/>
    <s v="Weekly"/>
  </r>
  <r>
    <n v="1666"/>
    <n v="40"/>
    <s v="Male"/>
    <x v="14"/>
    <x v="2"/>
    <n v="41"/>
    <x v="35"/>
    <x v="0"/>
    <x v="6"/>
    <s v="Fall"/>
    <x v="23"/>
    <s v="No"/>
    <s v="Next Day Air"/>
    <s v="Yes"/>
    <s v="Yes"/>
    <n v="49"/>
    <n v="-8"/>
    <s v="Venmo"/>
    <s v="Monthly"/>
  </r>
  <r>
    <n v="1667"/>
    <n v="51"/>
    <s v="Male"/>
    <x v="11"/>
    <x v="0"/>
    <n v="64"/>
    <x v="10"/>
    <x v="2"/>
    <x v="24"/>
    <s v="Summer"/>
    <x v="0"/>
    <s v="No"/>
    <s v="Store Pickup"/>
    <s v="Yes"/>
    <s v="Yes"/>
    <n v="47"/>
    <n v="17"/>
    <s v="PayPal"/>
    <s v="Annually"/>
  </r>
  <r>
    <n v="1668"/>
    <n v="51"/>
    <s v="Male"/>
    <x v="8"/>
    <x v="3"/>
    <n v="40"/>
    <x v="19"/>
    <x v="0"/>
    <x v="18"/>
    <s v="Winter"/>
    <x v="23"/>
    <s v="No"/>
    <s v="2-Day Shipping"/>
    <s v="Yes"/>
    <s v="Yes"/>
    <n v="24"/>
    <n v="16"/>
    <s v="Bank Transfer"/>
    <s v="Every 3 Months"/>
  </r>
  <r>
    <n v="1669"/>
    <n v="66"/>
    <s v="Male"/>
    <x v="0"/>
    <x v="0"/>
    <n v="33"/>
    <x v="40"/>
    <x v="0"/>
    <x v="4"/>
    <s v="Summer"/>
    <x v="17"/>
    <s v="No"/>
    <s v="Standard"/>
    <s v="Yes"/>
    <s v="Yes"/>
    <n v="28"/>
    <n v="5"/>
    <s v="Debit Card"/>
    <s v="Fortnightly"/>
  </r>
  <r>
    <n v="1670"/>
    <n v="42"/>
    <s v="Male"/>
    <x v="17"/>
    <x v="0"/>
    <n v="59"/>
    <x v="48"/>
    <x v="0"/>
    <x v="1"/>
    <s v="Winter"/>
    <x v="2"/>
    <s v="No"/>
    <s v="Store Pickup"/>
    <s v="Yes"/>
    <s v="Yes"/>
    <n v="22"/>
    <n v="37"/>
    <s v="Bank Transfer"/>
    <s v="Quarterly"/>
  </r>
  <r>
    <n v="1671"/>
    <n v="22"/>
    <s v="Male"/>
    <x v="13"/>
    <x v="0"/>
    <n v="73"/>
    <x v="40"/>
    <x v="0"/>
    <x v="17"/>
    <s v="Fall"/>
    <x v="15"/>
    <s v="No"/>
    <s v="Free Shipping"/>
    <s v="Yes"/>
    <s v="Yes"/>
    <n v="20"/>
    <n v="53"/>
    <s v="Cash"/>
    <s v="Weekly"/>
  </r>
  <r>
    <n v="1672"/>
    <n v="31"/>
    <s v="Male"/>
    <x v="15"/>
    <x v="0"/>
    <n v="22"/>
    <x v="40"/>
    <x v="2"/>
    <x v="8"/>
    <s v="Winter"/>
    <x v="17"/>
    <s v="No"/>
    <s v="Free Shipping"/>
    <s v="Yes"/>
    <s v="Yes"/>
    <n v="25"/>
    <n v="-3"/>
    <s v="Bank Transfer"/>
    <s v="Weekly"/>
  </r>
  <r>
    <n v="1673"/>
    <n v="18"/>
    <s v="Male"/>
    <x v="23"/>
    <x v="1"/>
    <n v="73"/>
    <x v="36"/>
    <x v="0"/>
    <x v="9"/>
    <s v="Fall"/>
    <x v="22"/>
    <s v="No"/>
    <s v="Free Shipping"/>
    <s v="Yes"/>
    <s v="Yes"/>
    <n v="15"/>
    <n v="58"/>
    <s v="Venmo"/>
    <s v="Quarterly"/>
  </r>
  <r>
    <n v="1674"/>
    <n v="21"/>
    <s v="Male"/>
    <x v="0"/>
    <x v="0"/>
    <n v="62"/>
    <x v="11"/>
    <x v="2"/>
    <x v="10"/>
    <s v="Fall"/>
    <x v="23"/>
    <s v="No"/>
    <s v="Next Day Air"/>
    <s v="Yes"/>
    <s v="Yes"/>
    <n v="49"/>
    <n v="13"/>
    <s v="Venmo"/>
    <s v="Bi-Weekly"/>
  </r>
  <r>
    <n v="1675"/>
    <n v="35"/>
    <s v="Male"/>
    <x v="7"/>
    <x v="2"/>
    <n v="56"/>
    <x v="29"/>
    <x v="2"/>
    <x v="15"/>
    <s v="Winter"/>
    <x v="4"/>
    <s v="No"/>
    <s v="Free Shipping"/>
    <s v="Yes"/>
    <s v="Yes"/>
    <n v="10"/>
    <n v="46"/>
    <s v="Debit Card"/>
    <s v="Fortnightly"/>
  </r>
  <r>
    <n v="1676"/>
    <n v="35"/>
    <s v="Male"/>
    <x v="13"/>
    <x v="0"/>
    <n v="90"/>
    <x v="24"/>
    <x v="2"/>
    <x v="19"/>
    <s v="Spring"/>
    <x v="10"/>
    <s v="No"/>
    <s v="Next Day Air"/>
    <s v="Yes"/>
    <s v="Yes"/>
    <n v="21"/>
    <n v="69"/>
    <s v="Credit Card"/>
    <s v="Annually"/>
  </r>
  <r>
    <n v="1677"/>
    <n v="27"/>
    <s v="Male"/>
    <x v="12"/>
    <x v="3"/>
    <n v="44"/>
    <x v="8"/>
    <x v="2"/>
    <x v="17"/>
    <s v="Winter"/>
    <x v="0"/>
    <s v="No"/>
    <s v="Next Day Air"/>
    <s v="Yes"/>
    <s v="Yes"/>
    <n v="34"/>
    <n v="10"/>
    <s v="Bank Transfer"/>
    <s v="Weekly"/>
  </r>
  <r>
    <n v="1678"/>
    <n v="65"/>
    <s v="Male"/>
    <x v="2"/>
    <x v="0"/>
    <n v="35"/>
    <x v="4"/>
    <x v="0"/>
    <x v="5"/>
    <s v="Summer"/>
    <x v="13"/>
    <s v="No"/>
    <s v="Next Day Air"/>
    <s v="No"/>
    <s v="No"/>
    <n v="41"/>
    <n v="-6"/>
    <s v="Debit Card"/>
    <s v="Weekly"/>
  </r>
  <r>
    <n v="1679"/>
    <n v="41"/>
    <s v="Male"/>
    <x v="13"/>
    <x v="0"/>
    <n v="71"/>
    <x v="31"/>
    <x v="1"/>
    <x v="23"/>
    <s v="Summer"/>
    <x v="6"/>
    <s v="No"/>
    <s v="2-Day Shipping"/>
    <s v="No"/>
    <s v="No"/>
    <n v="30"/>
    <n v="41"/>
    <s v="Venmo"/>
    <s v="Fortnightly"/>
  </r>
  <r>
    <n v="1680"/>
    <n v="60"/>
    <s v="Male"/>
    <x v="10"/>
    <x v="0"/>
    <n v="52"/>
    <x v="2"/>
    <x v="1"/>
    <x v="13"/>
    <s v="Fall"/>
    <x v="9"/>
    <s v="No"/>
    <s v="Next Day Air"/>
    <s v="No"/>
    <s v="No"/>
    <n v="24"/>
    <n v="28"/>
    <s v="Debit Card"/>
    <s v="Bi-Weekly"/>
  </r>
  <r>
    <n v="1681"/>
    <n v="61"/>
    <s v="Male"/>
    <x v="9"/>
    <x v="1"/>
    <n v="37"/>
    <x v="7"/>
    <x v="2"/>
    <x v="8"/>
    <s v="Summer"/>
    <x v="23"/>
    <s v="No"/>
    <s v="Store Pickup"/>
    <s v="No"/>
    <s v="No"/>
    <n v="6"/>
    <n v="31"/>
    <s v="Credit Card"/>
    <s v="Annually"/>
  </r>
  <r>
    <n v="1682"/>
    <n v="24"/>
    <s v="Male"/>
    <x v="4"/>
    <x v="1"/>
    <n v="95"/>
    <x v="41"/>
    <x v="0"/>
    <x v="14"/>
    <s v="Winter"/>
    <x v="18"/>
    <s v="No"/>
    <s v="2-Day Shipping"/>
    <s v="No"/>
    <s v="No"/>
    <n v="14"/>
    <n v="81"/>
    <s v="Credit Card"/>
    <s v="Bi-Weekly"/>
  </r>
  <r>
    <n v="1683"/>
    <n v="65"/>
    <s v="Male"/>
    <x v="20"/>
    <x v="0"/>
    <n v="97"/>
    <x v="14"/>
    <x v="2"/>
    <x v="22"/>
    <s v="Fall"/>
    <x v="8"/>
    <s v="No"/>
    <s v="2-Day Shipping"/>
    <s v="No"/>
    <s v="No"/>
    <n v="37"/>
    <n v="60"/>
    <s v="Credit Card"/>
    <s v="Bi-Weekly"/>
  </r>
  <r>
    <n v="1684"/>
    <n v="23"/>
    <s v="Male"/>
    <x v="7"/>
    <x v="2"/>
    <n v="57"/>
    <x v="10"/>
    <x v="1"/>
    <x v="12"/>
    <s v="Spring"/>
    <x v="1"/>
    <s v="No"/>
    <s v="Next Day Air"/>
    <s v="No"/>
    <s v="No"/>
    <n v="37"/>
    <n v="20"/>
    <s v="Venmo"/>
    <s v="Quarterly"/>
  </r>
  <r>
    <n v="1685"/>
    <n v="30"/>
    <s v="Male"/>
    <x v="5"/>
    <x v="0"/>
    <n v="93"/>
    <x v="35"/>
    <x v="2"/>
    <x v="21"/>
    <s v="Spring"/>
    <x v="12"/>
    <s v="No"/>
    <s v="Standard"/>
    <s v="No"/>
    <s v="No"/>
    <n v="28"/>
    <n v="65"/>
    <s v="PayPal"/>
    <s v="Weekly"/>
  </r>
  <r>
    <n v="1686"/>
    <n v="33"/>
    <s v="Male"/>
    <x v="0"/>
    <x v="0"/>
    <n v="48"/>
    <x v="46"/>
    <x v="2"/>
    <x v="6"/>
    <s v="Winter"/>
    <x v="12"/>
    <s v="No"/>
    <s v="Standard"/>
    <s v="No"/>
    <s v="No"/>
    <n v="43"/>
    <n v="5"/>
    <s v="PayPal"/>
    <s v="Bi-Weekly"/>
  </r>
  <r>
    <n v="1687"/>
    <n v="22"/>
    <s v="Male"/>
    <x v="24"/>
    <x v="3"/>
    <n v="75"/>
    <x v="26"/>
    <x v="0"/>
    <x v="16"/>
    <s v="Fall"/>
    <x v="19"/>
    <s v="No"/>
    <s v="Store Pickup"/>
    <s v="No"/>
    <s v="No"/>
    <n v="25"/>
    <n v="50"/>
    <s v="Cash"/>
    <s v="Annually"/>
  </r>
  <r>
    <n v="1688"/>
    <n v="67"/>
    <s v="Male"/>
    <x v="11"/>
    <x v="0"/>
    <n v="70"/>
    <x v="42"/>
    <x v="1"/>
    <x v="23"/>
    <s v="Winter"/>
    <x v="18"/>
    <s v="No"/>
    <s v="Free Shipping"/>
    <s v="No"/>
    <s v="No"/>
    <n v="4"/>
    <n v="66"/>
    <s v="PayPal"/>
    <s v="Annually"/>
  </r>
  <r>
    <n v="1689"/>
    <n v="28"/>
    <s v="Male"/>
    <x v="8"/>
    <x v="3"/>
    <n v="26"/>
    <x v="16"/>
    <x v="1"/>
    <x v="15"/>
    <s v="Winter"/>
    <x v="21"/>
    <s v="No"/>
    <s v="Next Day Air"/>
    <s v="No"/>
    <s v="No"/>
    <n v="13"/>
    <n v="13"/>
    <s v="Venmo"/>
    <s v="Fortnightly"/>
  </r>
  <r>
    <n v="1690"/>
    <n v="32"/>
    <s v="Male"/>
    <x v="5"/>
    <x v="0"/>
    <n v="73"/>
    <x v="17"/>
    <x v="0"/>
    <x v="2"/>
    <s v="Winter"/>
    <x v="12"/>
    <s v="No"/>
    <s v="Store Pickup"/>
    <s v="No"/>
    <s v="No"/>
    <n v="32"/>
    <n v="41"/>
    <s v="Bank Transfer"/>
    <s v="Monthly"/>
  </r>
  <r>
    <n v="1691"/>
    <n v="40"/>
    <s v="Male"/>
    <x v="7"/>
    <x v="2"/>
    <n v="30"/>
    <x v="22"/>
    <x v="2"/>
    <x v="13"/>
    <s v="Summer"/>
    <x v="4"/>
    <s v="No"/>
    <s v="Free Shipping"/>
    <s v="No"/>
    <s v="No"/>
    <n v="1"/>
    <n v="29"/>
    <s v="Cash"/>
    <s v="Annually"/>
  </r>
  <r>
    <n v="1692"/>
    <n v="64"/>
    <s v="Male"/>
    <x v="9"/>
    <x v="1"/>
    <n v="61"/>
    <x v="39"/>
    <x v="0"/>
    <x v="24"/>
    <s v="Summer"/>
    <x v="1"/>
    <s v="No"/>
    <s v="Next Day Air"/>
    <s v="No"/>
    <s v="No"/>
    <n v="4"/>
    <n v="57"/>
    <s v="Cash"/>
    <s v="Annually"/>
  </r>
  <r>
    <n v="1693"/>
    <n v="56"/>
    <s v="Male"/>
    <x v="8"/>
    <x v="3"/>
    <n v="75"/>
    <x v="40"/>
    <x v="2"/>
    <x v="19"/>
    <s v="Winter"/>
    <x v="5"/>
    <s v="No"/>
    <s v="Standard"/>
    <s v="No"/>
    <s v="No"/>
    <n v="33"/>
    <n v="42"/>
    <s v="Cash"/>
    <s v="Bi-Weekly"/>
  </r>
  <r>
    <n v="1694"/>
    <n v="63"/>
    <s v="Male"/>
    <x v="14"/>
    <x v="2"/>
    <n v="88"/>
    <x v="30"/>
    <x v="3"/>
    <x v="8"/>
    <s v="Fall"/>
    <x v="8"/>
    <s v="No"/>
    <s v="Standard"/>
    <s v="No"/>
    <s v="No"/>
    <n v="45"/>
    <n v="43"/>
    <s v="Bank Transfer"/>
    <s v="Fortnightly"/>
  </r>
  <r>
    <n v="1695"/>
    <n v="20"/>
    <s v="Male"/>
    <x v="5"/>
    <x v="0"/>
    <n v="67"/>
    <x v="16"/>
    <x v="2"/>
    <x v="2"/>
    <s v="Summer"/>
    <x v="2"/>
    <s v="No"/>
    <s v="Express"/>
    <s v="No"/>
    <s v="No"/>
    <n v="20"/>
    <n v="47"/>
    <s v="Debit Card"/>
    <s v="Fortnightly"/>
  </r>
  <r>
    <n v="1696"/>
    <n v="54"/>
    <s v="Male"/>
    <x v="19"/>
    <x v="3"/>
    <n v="95"/>
    <x v="43"/>
    <x v="1"/>
    <x v="22"/>
    <s v="Fall"/>
    <x v="10"/>
    <s v="No"/>
    <s v="2-Day Shipping"/>
    <s v="No"/>
    <s v="No"/>
    <n v="1"/>
    <n v="94"/>
    <s v="PayPal"/>
    <s v="Fortnightly"/>
  </r>
  <r>
    <n v="1697"/>
    <n v="31"/>
    <s v="Male"/>
    <x v="12"/>
    <x v="3"/>
    <n v="69"/>
    <x v="8"/>
    <x v="1"/>
    <x v="2"/>
    <s v="Spring"/>
    <x v="17"/>
    <s v="No"/>
    <s v="Free Shipping"/>
    <s v="No"/>
    <s v="No"/>
    <n v="7"/>
    <n v="62"/>
    <s v="Credit Card"/>
    <s v="Bi-Weekly"/>
  </r>
  <r>
    <n v="1698"/>
    <n v="36"/>
    <s v="Male"/>
    <x v="5"/>
    <x v="0"/>
    <n v="87"/>
    <x v="36"/>
    <x v="0"/>
    <x v="12"/>
    <s v="Fall"/>
    <x v="1"/>
    <s v="No"/>
    <s v="Next Day Air"/>
    <s v="No"/>
    <s v="No"/>
    <n v="48"/>
    <n v="39"/>
    <s v="Credit Card"/>
    <s v="Every 3 Months"/>
  </r>
  <r>
    <n v="1699"/>
    <n v="25"/>
    <s v="Male"/>
    <x v="22"/>
    <x v="3"/>
    <n v="41"/>
    <x v="44"/>
    <x v="3"/>
    <x v="2"/>
    <s v="Winter"/>
    <x v="6"/>
    <s v="No"/>
    <s v="Standard"/>
    <s v="No"/>
    <s v="No"/>
    <n v="46"/>
    <n v="-5"/>
    <s v="Bank Transfer"/>
    <s v="Quarterly"/>
  </r>
  <r>
    <n v="1700"/>
    <n v="20"/>
    <s v="Male"/>
    <x v="1"/>
    <x v="0"/>
    <n v="67"/>
    <x v="25"/>
    <x v="0"/>
    <x v="11"/>
    <s v="Spring"/>
    <x v="17"/>
    <s v="No"/>
    <s v="Free Shipping"/>
    <s v="No"/>
    <s v="No"/>
    <n v="34"/>
    <n v="33"/>
    <s v="Debit Card"/>
    <s v="Annually"/>
  </r>
  <r>
    <n v="1701"/>
    <n v="62"/>
    <s v="Male"/>
    <x v="15"/>
    <x v="0"/>
    <n v="70"/>
    <x v="8"/>
    <x v="0"/>
    <x v="13"/>
    <s v="Fall"/>
    <x v="7"/>
    <s v="No"/>
    <s v="Express"/>
    <s v="No"/>
    <s v="No"/>
    <n v="36"/>
    <n v="34"/>
    <s v="Bank Transfer"/>
    <s v="Monthly"/>
  </r>
  <r>
    <n v="1702"/>
    <n v="69"/>
    <s v="Male"/>
    <x v="8"/>
    <x v="3"/>
    <n v="41"/>
    <x v="16"/>
    <x v="3"/>
    <x v="24"/>
    <s v="Winter"/>
    <x v="22"/>
    <s v="No"/>
    <s v="Next Day Air"/>
    <s v="No"/>
    <s v="No"/>
    <n v="44"/>
    <n v="-3"/>
    <s v="Debit Card"/>
    <s v="Every 3 Months"/>
  </r>
  <r>
    <n v="1703"/>
    <n v="54"/>
    <s v="Male"/>
    <x v="2"/>
    <x v="0"/>
    <n v="83"/>
    <x v="15"/>
    <x v="3"/>
    <x v="22"/>
    <s v="Summer"/>
    <x v="16"/>
    <s v="No"/>
    <s v="Express"/>
    <s v="No"/>
    <s v="No"/>
    <n v="48"/>
    <n v="35"/>
    <s v="Bank Transfer"/>
    <s v="Weekly"/>
  </r>
  <r>
    <n v="1704"/>
    <n v="39"/>
    <s v="Male"/>
    <x v="21"/>
    <x v="3"/>
    <n v="22"/>
    <x v="18"/>
    <x v="2"/>
    <x v="13"/>
    <s v="Spring"/>
    <x v="17"/>
    <s v="No"/>
    <s v="Next Day Air"/>
    <s v="No"/>
    <s v="No"/>
    <n v="12"/>
    <n v="10"/>
    <s v="Bank Transfer"/>
    <s v="Annually"/>
  </r>
  <r>
    <n v="1705"/>
    <n v="56"/>
    <s v="Male"/>
    <x v="4"/>
    <x v="1"/>
    <n v="20"/>
    <x v="37"/>
    <x v="2"/>
    <x v="12"/>
    <s v="Summer"/>
    <x v="20"/>
    <s v="No"/>
    <s v="Store Pickup"/>
    <s v="No"/>
    <s v="No"/>
    <n v="19"/>
    <n v="1"/>
    <s v="Cash"/>
    <s v="Every 3 Months"/>
  </r>
  <r>
    <n v="1706"/>
    <n v="39"/>
    <s v="Male"/>
    <x v="16"/>
    <x v="3"/>
    <n v="29"/>
    <x v="45"/>
    <x v="0"/>
    <x v="17"/>
    <s v="Summer"/>
    <x v="23"/>
    <s v="No"/>
    <s v="2-Day Shipping"/>
    <s v="No"/>
    <s v="No"/>
    <n v="49"/>
    <n v="-20"/>
    <s v="Venmo"/>
    <s v="Bi-Weekly"/>
  </r>
  <r>
    <n v="1707"/>
    <n v="37"/>
    <s v="Male"/>
    <x v="12"/>
    <x v="3"/>
    <n v="87"/>
    <x v="25"/>
    <x v="2"/>
    <x v="18"/>
    <s v="Spring"/>
    <x v="21"/>
    <s v="No"/>
    <s v="Standard"/>
    <s v="No"/>
    <s v="No"/>
    <n v="25"/>
    <n v="62"/>
    <s v="Venmo"/>
    <s v="Fortnightly"/>
  </r>
  <r>
    <n v="1708"/>
    <n v="25"/>
    <s v="Male"/>
    <x v="6"/>
    <x v="0"/>
    <n v="81"/>
    <x v="22"/>
    <x v="0"/>
    <x v="1"/>
    <s v="Fall"/>
    <x v="8"/>
    <s v="No"/>
    <s v="2-Day Shipping"/>
    <s v="No"/>
    <s v="No"/>
    <n v="25"/>
    <n v="56"/>
    <s v="Cash"/>
    <s v="Bi-Weekly"/>
  </r>
  <r>
    <n v="1709"/>
    <n v="35"/>
    <s v="Male"/>
    <x v="23"/>
    <x v="1"/>
    <n v="58"/>
    <x v="20"/>
    <x v="0"/>
    <x v="17"/>
    <s v="Spring"/>
    <x v="4"/>
    <s v="No"/>
    <s v="Express"/>
    <s v="No"/>
    <s v="No"/>
    <n v="1"/>
    <n v="57"/>
    <s v="Credit Card"/>
    <s v="Quarterly"/>
  </r>
  <r>
    <n v="1710"/>
    <n v="45"/>
    <s v="Male"/>
    <x v="11"/>
    <x v="0"/>
    <n v="83"/>
    <x v="27"/>
    <x v="2"/>
    <x v="6"/>
    <s v="Winter"/>
    <x v="22"/>
    <s v="No"/>
    <s v="Standard"/>
    <s v="No"/>
    <s v="No"/>
    <n v="19"/>
    <n v="64"/>
    <s v="Bank Transfer"/>
    <s v="Annually"/>
  </r>
  <r>
    <n v="1711"/>
    <n v="19"/>
    <s v="Male"/>
    <x v="13"/>
    <x v="0"/>
    <n v="59"/>
    <x v="10"/>
    <x v="3"/>
    <x v="20"/>
    <s v="Fall"/>
    <x v="22"/>
    <s v="No"/>
    <s v="Store Pickup"/>
    <s v="No"/>
    <s v="No"/>
    <n v="7"/>
    <n v="52"/>
    <s v="Credit Card"/>
    <s v="Quarterly"/>
  </r>
  <r>
    <n v="1712"/>
    <n v="21"/>
    <s v="Male"/>
    <x v="17"/>
    <x v="0"/>
    <n v="93"/>
    <x v="17"/>
    <x v="2"/>
    <x v="12"/>
    <s v="Spring"/>
    <x v="10"/>
    <s v="No"/>
    <s v="Express"/>
    <s v="No"/>
    <s v="No"/>
    <n v="19"/>
    <n v="74"/>
    <s v="Credit Card"/>
    <s v="Monthly"/>
  </r>
  <r>
    <n v="1713"/>
    <n v="65"/>
    <s v="Male"/>
    <x v="17"/>
    <x v="0"/>
    <n v="87"/>
    <x v="26"/>
    <x v="1"/>
    <x v="19"/>
    <s v="Fall"/>
    <x v="22"/>
    <s v="No"/>
    <s v="2-Day Shipping"/>
    <s v="No"/>
    <s v="No"/>
    <n v="9"/>
    <n v="78"/>
    <s v="Cash"/>
    <s v="Fortnightly"/>
  </r>
  <r>
    <n v="1714"/>
    <n v="49"/>
    <s v="Male"/>
    <x v="14"/>
    <x v="2"/>
    <n v="22"/>
    <x v="9"/>
    <x v="2"/>
    <x v="6"/>
    <s v="Winter"/>
    <x v="12"/>
    <s v="No"/>
    <s v="Free Shipping"/>
    <s v="No"/>
    <s v="No"/>
    <n v="37"/>
    <n v="-15"/>
    <s v="PayPal"/>
    <s v="Quarterly"/>
  </r>
  <r>
    <n v="1715"/>
    <n v="30"/>
    <s v="Male"/>
    <x v="2"/>
    <x v="0"/>
    <n v="71"/>
    <x v="45"/>
    <x v="1"/>
    <x v="4"/>
    <s v="Summer"/>
    <x v="14"/>
    <s v="No"/>
    <s v="Standard"/>
    <s v="No"/>
    <s v="No"/>
    <n v="15"/>
    <n v="56"/>
    <s v="Cash"/>
    <s v="Monthly"/>
  </r>
  <r>
    <n v="1716"/>
    <n v="23"/>
    <s v="Male"/>
    <x v="10"/>
    <x v="0"/>
    <n v="69"/>
    <x v="37"/>
    <x v="3"/>
    <x v="0"/>
    <s v="Spring"/>
    <x v="23"/>
    <s v="No"/>
    <s v="2-Day Shipping"/>
    <s v="No"/>
    <s v="No"/>
    <n v="30"/>
    <n v="39"/>
    <s v="PayPal"/>
    <s v="Bi-Weekly"/>
  </r>
  <r>
    <n v="1717"/>
    <n v="69"/>
    <s v="Male"/>
    <x v="0"/>
    <x v="0"/>
    <n v="47"/>
    <x v="39"/>
    <x v="2"/>
    <x v="17"/>
    <s v="Winter"/>
    <x v="10"/>
    <s v="No"/>
    <s v="Standard"/>
    <s v="No"/>
    <s v="No"/>
    <n v="30"/>
    <n v="17"/>
    <s v="Cash"/>
    <s v="Every 3 Months"/>
  </r>
  <r>
    <n v="1718"/>
    <n v="29"/>
    <s v="Male"/>
    <x v="15"/>
    <x v="0"/>
    <n v="50"/>
    <x v="11"/>
    <x v="0"/>
    <x v="20"/>
    <s v="Summer"/>
    <x v="3"/>
    <s v="No"/>
    <s v="Express"/>
    <s v="No"/>
    <s v="No"/>
    <n v="16"/>
    <n v="34"/>
    <s v="Debit Card"/>
    <s v="Bi-Weekly"/>
  </r>
  <r>
    <n v="1719"/>
    <n v="54"/>
    <s v="Male"/>
    <x v="17"/>
    <x v="0"/>
    <n v="96"/>
    <x v="33"/>
    <x v="0"/>
    <x v="6"/>
    <s v="Winter"/>
    <x v="23"/>
    <s v="No"/>
    <s v="2-Day Shipping"/>
    <s v="No"/>
    <s v="No"/>
    <n v="14"/>
    <n v="82"/>
    <s v="PayPal"/>
    <s v="Every 3 Months"/>
  </r>
  <r>
    <n v="1720"/>
    <n v="45"/>
    <s v="Male"/>
    <x v="1"/>
    <x v="0"/>
    <n v="39"/>
    <x v="33"/>
    <x v="2"/>
    <x v="3"/>
    <s v="Winter"/>
    <x v="4"/>
    <s v="No"/>
    <s v="Free Shipping"/>
    <s v="No"/>
    <s v="No"/>
    <n v="8"/>
    <n v="31"/>
    <s v="Venmo"/>
    <s v="Quarterly"/>
  </r>
  <r>
    <n v="1721"/>
    <n v="25"/>
    <s v="Male"/>
    <x v="6"/>
    <x v="0"/>
    <n v="84"/>
    <x v="2"/>
    <x v="1"/>
    <x v="19"/>
    <s v="Winter"/>
    <x v="11"/>
    <s v="No"/>
    <s v="Express"/>
    <s v="No"/>
    <s v="No"/>
    <n v="40"/>
    <n v="44"/>
    <s v="Debit Card"/>
    <s v="Bi-Weekly"/>
  </r>
  <r>
    <n v="1722"/>
    <n v="34"/>
    <s v="Male"/>
    <x v="16"/>
    <x v="3"/>
    <n v="28"/>
    <x v="12"/>
    <x v="1"/>
    <x v="23"/>
    <s v="Spring"/>
    <x v="24"/>
    <s v="No"/>
    <s v="Free Shipping"/>
    <s v="No"/>
    <s v="No"/>
    <n v="24"/>
    <n v="4"/>
    <s v="Credit Card"/>
    <s v="Monthly"/>
  </r>
  <r>
    <n v="1723"/>
    <n v="46"/>
    <s v="Male"/>
    <x v="17"/>
    <x v="0"/>
    <n v="51"/>
    <x v="2"/>
    <x v="0"/>
    <x v="10"/>
    <s v="Summer"/>
    <x v="13"/>
    <s v="No"/>
    <s v="Standard"/>
    <s v="No"/>
    <s v="No"/>
    <n v="14"/>
    <n v="37"/>
    <s v="Cash"/>
    <s v="Fortnightly"/>
  </r>
  <r>
    <n v="1724"/>
    <n v="70"/>
    <s v="Male"/>
    <x v="18"/>
    <x v="3"/>
    <n v="20"/>
    <x v="14"/>
    <x v="3"/>
    <x v="9"/>
    <s v="Spring"/>
    <x v="13"/>
    <s v="No"/>
    <s v="Standard"/>
    <s v="No"/>
    <s v="No"/>
    <n v="39"/>
    <n v="-19"/>
    <s v="PayPal"/>
    <s v="Annually"/>
  </r>
  <r>
    <n v="1725"/>
    <n v="42"/>
    <s v="Male"/>
    <x v="9"/>
    <x v="1"/>
    <n v="72"/>
    <x v="12"/>
    <x v="1"/>
    <x v="11"/>
    <s v="Winter"/>
    <x v="13"/>
    <s v="No"/>
    <s v="Free Shipping"/>
    <s v="No"/>
    <s v="No"/>
    <n v="21"/>
    <n v="51"/>
    <s v="PayPal"/>
    <s v="Weekly"/>
  </r>
  <r>
    <n v="1726"/>
    <n v="45"/>
    <s v="Male"/>
    <x v="12"/>
    <x v="3"/>
    <n v="33"/>
    <x v="2"/>
    <x v="2"/>
    <x v="21"/>
    <s v="Spring"/>
    <x v="21"/>
    <s v="No"/>
    <s v="Next Day Air"/>
    <s v="No"/>
    <s v="No"/>
    <n v="32"/>
    <n v="1"/>
    <s v="Venmo"/>
    <s v="Quarterly"/>
  </r>
  <r>
    <n v="1727"/>
    <n v="57"/>
    <s v="Male"/>
    <x v="7"/>
    <x v="2"/>
    <n v="28"/>
    <x v="27"/>
    <x v="1"/>
    <x v="8"/>
    <s v="Summer"/>
    <x v="11"/>
    <s v="No"/>
    <s v="Express"/>
    <s v="No"/>
    <s v="No"/>
    <n v="45"/>
    <n v="-17"/>
    <s v="Debit Card"/>
    <s v="Weekly"/>
  </r>
  <r>
    <n v="1728"/>
    <n v="49"/>
    <s v="Male"/>
    <x v="0"/>
    <x v="0"/>
    <n v="53"/>
    <x v="41"/>
    <x v="1"/>
    <x v="10"/>
    <s v="Spring"/>
    <x v="17"/>
    <s v="No"/>
    <s v="Express"/>
    <s v="No"/>
    <s v="No"/>
    <n v="19"/>
    <n v="34"/>
    <s v="PayPal"/>
    <s v="Monthly"/>
  </r>
  <r>
    <n v="1729"/>
    <n v="23"/>
    <s v="Male"/>
    <x v="2"/>
    <x v="0"/>
    <n v="48"/>
    <x v="5"/>
    <x v="0"/>
    <x v="13"/>
    <s v="Fall"/>
    <x v="24"/>
    <s v="No"/>
    <s v="Express"/>
    <s v="No"/>
    <s v="No"/>
    <n v="1"/>
    <n v="47"/>
    <s v="Debit Card"/>
    <s v="Every 3 Months"/>
  </r>
  <r>
    <n v="1730"/>
    <n v="47"/>
    <s v="Male"/>
    <x v="6"/>
    <x v="0"/>
    <n v="21"/>
    <x v="26"/>
    <x v="2"/>
    <x v="18"/>
    <s v="Winter"/>
    <x v="22"/>
    <s v="No"/>
    <s v="Store Pickup"/>
    <s v="No"/>
    <s v="No"/>
    <n v="12"/>
    <n v="9"/>
    <s v="Venmo"/>
    <s v="Fortnightly"/>
  </r>
  <r>
    <n v="1731"/>
    <n v="23"/>
    <s v="Male"/>
    <x v="5"/>
    <x v="0"/>
    <n v="22"/>
    <x v="15"/>
    <x v="1"/>
    <x v="5"/>
    <s v="Fall"/>
    <x v="19"/>
    <s v="No"/>
    <s v="Free Shipping"/>
    <s v="No"/>
    <s v="No"/>
    <n v="26"/>
    <n v="-4"/>
    <s v="Credit Card"/>
    <s v="Weekly"/>
  </r>
  <r>
    <n v="1732"/>
    <n v="21"/>
    <s v="Male"/>
    <x v="21"/>
    <x v="3"/>
    <n v="87"/>
    <x v="37"/>
    <x v="2"/>
    <x v="0"/>
    <s v="Fall"/>
    <x v="0"/>
    <s v="No"/>
    <s v="Next Day Air"/>
    <s v="No"/>
    <s v="No"/>
    <n v="12"/>
    <n v="75"/>
    <s v="Cash"/>
    <s v="Monthly"/>
  </r>
  <r>
    <n v="1733"/>
    <n v="45"/>
    <s v="Male"/>
    <x v="22"/>
    <x v="3"/>
    <n v="50"/>
    <x v="3"/>
    <x v="1"/>
    <x v="4"/>
    <s v="Winter"/>
    <x v="5"/>
    <s v="No"/>
    <s v="Free Shipping"/>
    <s v="No"/>
    <s v="No"/>
    <n v="36"/>
    <n v="14"/>
    <s v="Cash"/>
    <s v="Every 3 Months"/>
  </r>
  <r>
    <n v="1734"/>
    <n v="67"/>
    <s v="Male"/>
    <x v="0"/>
    <x v="0"/>
    <n v="85"/>
    <x v="14"/>
    <x v="0"/>
    <x v="13"/>
    <s v="Summer"/>
    <x v="23"/>
    <s v="No"/>
    <s v="Express"/>
    <s v="No"/>
    <s v="No"/>
    <n v="22"/>
    <n v="63"/>
    <s v="Credit Card"/>
    <s v="Annually"/>
  </r>
  <r>
    <n v="1735"/>
    <n v="31"/>
    <s v="Male"/>
    <x v="2"/>
    <x v="0"/>
    <n v="98"/>
    <x v="9"/>
    <x v="0"/>
    <x v="18"/>
    <s v="Spring"/>
    <x v="0"/>
    <s v="No"/>
    <s v="Next Day Air"/>
    <s v="No"/>
    <s v="No"/>
    <n v="16"/>
    <n v="82"/>
    <s v="PayPal"/>
    <s v="Quarterly"/>
  </r>
  <r>
    <n v="1736"/>
    <n v="58"/>
    <s v="Male"/>
    <x v="10"/>
    <x v="0"/>
    <n v="34"/>
    <x v="21"/>
    <x v="2"/>
    <x v="7"/>
    <s v="Winter"/>
    <x v="15"/>
    <s v="No"/>
    <s v="Express"/>
    <s v="No"/>
    <s v="No"/>
    <n v="31"/>
    <n v="3"/>
    <s v="Venmo"/>
    <s v="Annually"/>
  </r>
  <r>
    <n v="1737"/>
    <n v="57"/>
    <s v="Male"/>
    <x v="6"/>
    <x v="0"/>
    <n v="61"/>
    <x v="30"/>
    <x v="2"/>
    <x v="7"/>
    <s v="Summer"/>
    <x v="5"/>
    <s v="No"/>
    <s v="2-Day Shipping"/>
    <s v="No"/>
    <s v="No"/>
    <n v="43"/>
    <n v="18"/>
    <s v="Cash"/>
    <s v="Quarterly"/>
  </r>
  <r>
    <n v="1738"/>
    <n v="42"/>
    <s v="Male"/>
    <x v="16"/>
    <x v="3"/>
    <n v="98"/>
    <x v="31"/>
    <x v="0"/>
    <x v="0"/>
    <s v="Summer"/>
    <x v="19"/>
    <s v="No"/>
    <s v="Store Pickup"/>
    <s v="No"/>
    <s v="No"/>
    <n v="50"/>
    <n v="48"/>
    <s v="Venmo"/>
    <s v="Bi-Weekly"/>
  </r>
  <r>
    <n v="1739"/>
    <n v="60"/>
    <s v="Male"/>
    <x v="8"/>
    <x v="3"/>
    <n v="61"/>
    <x v="30"/>
    <x v="2"/>
    <x v="14"/>
    <s v="Spring"/>
    <x v="3"/>
    <s v="No"/>
    <s v="2-Day Shipping"/>
    <s v="No"/>
    <s v="No"/>
    <n v="37"/>
    <n v="24"/>
    <s v="Credit Card"/>
    <s v="Weekly"/>
  </r>
  <r>
    <n v="1740"/>
    <n v="21"/>
    <s v="Male"/>
    <x v="16"/>
    <x v="3"/>
    <n v="98"/>
    <x v="46"/>
    <x v="0"/>
    <x v="5"/>
    <s v="Winter"/>
    <x v="19"/>
    <s v="No"/>
    <s v="Express"/>
    <s v="No"/>
    <s v="No"/>
    <n v="23"/>
    <n v="75"/>
    <s v="Cash"/>
    <s v="Weekly"/>
  </r>
  <r>
    <n v="1741"/>
    <n v="69"/>
    <s v="Male"/>
    <x v="13"/>
    <x v="0"/>
    <n v="21"/>
    <x v="48"/>
    <x v="0"/>
    <x v="4"/>
    <s v="Fall"/>
    <x v="13"/>
    <s v="No"/>
    <s v="Next Day Air"/>
    <s v="No"/>
    <s v="No"/>
    <n v="10"/>
    <n v="11"/>
    <s v="Bank Transfer"/>
    <s v="Every 3 Months"/>
  </r>
  <r>
    <n v="1742"/>
    <n v="41"/>
    <s v="Male"/>
    <x v="13"/>
    <x v="0"/>
    <n v="51"/>
    <x v="12"/>
    <x v="3"/>
    <x v="11"/>
    <s v="Winter"/>
    <x v="15"/>
    <s v="No"/>
    <s v="Next Day Air"/>
    <s v="No"/>
    <s v="No"/>
    <n v="20"/>
    <n v="31"/>
    <s v="Bank Transfer"/>
    <s v="Monthly"/>
  </r>
  <r>
    <n v="1743"/>
    <n v="51"/>
    <s v="Male"/>
    <x v="3"/>
    <x v="1"/>
    <n v="80"/>
    <x v="23"/>
    <x v="3"/>
    <x v="3"/>
    <s v="Spring"/>
    <x v="24"/>
    <s v="No"/>
    <s v="Express"/>
    <s v="No"/>
    <s v="No"/>
    <n v="18"/>
    <n v="62"/>
    <s v="Venmo"/>
    <s v="Every 3 Months"/>
  </r>
  <r>
    <n v="1744"/>
    <n v="23"/>
    <s v="Male"/>
    <x v="11"/>
    <x v="0"/>
    <n v="72"/>
    <x v="9"/>
    <x v="3"/>
    <x v="18"/>
    <s v="Winter"/>
    <x v="13"/>
    <s v="No"/>
    <s v="Standard"/>
    <s v="No"/>
    <s v="No"/>
    <n v="3"/>
    <n v="69"/>
    <s v="Bank Transfer"/>
    <s v="Weekly"/>
  </r>
  <r>
    <n v="1745"/>
    <n v="57"/>
    <s v="Male"/>
    <x v="12"/>
    <x v="3"/>
    <n v="63"/>
    <x v="49"/>
    <x v="0"/>
    <x v="11"/>
    <s v="Winter"/>
    <x v="21"/>
    <s v="No"/>
    <s v="Standard"/>
    <s v="No"/>
    <s v="No"/>
    <n v="23"/>
    <n v="40"/>
    <s v="PayPal"/>
    <s v="Weekly"/>
  </r>
  <r>
    <n v="1746"/>
    <n v="40"/>
    <s v="Male"/>
    <x v="11"/>
    <x v="0"/>
    <n v="27"/>
    <x v="8"/>
    <x v="0"/>
    <x v="16"/>
    <s v="Winter"/>
    <x v="15"/>
    <s v="No"/>
    <s v="Store Pickup"/>
    <s v="No"/>
    <s v="No"/>
    <n v="27"/>
    <n v="0"/>
    <s v="Cash"/>
    <s v="Weekly"/>
  </r>
  <r>
    <n v="1747"/>
    <n v="65"/>
    <s v="Male"/>
    <x v="8"/>
    <x v="3"/>
    <n v="44"/>
    <x v="15"/>
    <x v="0"/>
    <x v="18"/>
    <s v="Summer"/>
    <x v="0"/>
    <s v="No"/>
    <s v="Store Pickup"/>
    <s v="No"/>
    <s v="No"/>
    <n v="44"/>
    <n v="0"/>
    <s v="Bank Transfer"/>
    <s v="Fortnightly"/>
  </r>
  <r>
    <n v="1748"/>
    <n v="61"/>
    <s v="Male"/>
    <x v="7"/>
    <x v="2"/>
    <n v="23"/>
    <x v="13"/>
    <x v="2"/>
    <x v="22"/>
    <s v="Winter"/>
    <x v="3"/>
    <s v="No"/>
    <s v="Express"/>
    <s v="No"/>
    <s v="No"/>
    <n v="41"/>
    <n v="-18"/>
    <s v="Venmo"/>
    <s v="Quarterly"/>
  </r>
  <r>
    <n v="1749"/>
    <n v="34"/>
    <s v="Male"/>
    <x v="11"/>
    <x v="0"/>
    <n v="93"/>
    <x v="6"/>
    <x v="0"/>
    <x v="11"/>
    <s v="Winter"/>
    <x v="20"/>
    <s v="No"/>
    <s v="2-Day Shipping"/>
    <s v="No"/>
    <s v="No"/>
    <n v="41"/>
    <n v="52"/>
    <s v="Bank Transfer"/>
    <s v="Annually"/>
  </r>
  <r>
    <n v="1750"/>
    <n v="43"/>
    <s v="Male"/>
    <x v="15"/>
    <x v="0"/>
    <n v="70"/>
    <x v="5"/>
    <x v="0"/>
    <x v="6"/>
    <s v="Fall"/>
    <x v="4"/>
    <s v="No"/>
    <s v="2-Day Shipping"/>
    <s v="No"/>
    <s v="No"/>
    <n v="36"/>
    <n v="34"/>
    <s v="Debit Card"/>
    <s v="Every 3 Months"/>
  </r>
  <r>
    <n v="1751"/>
    <n v="31"/>
    <s v="Male"/>
    <x v="12"/>
    <x v="3"/>
    <n v="85"/>
    <x v="9"/>
    <x v="2"/>
    <x v="3"/>
    <s v="Fall"/>
    <x v="0"/>
    <s v="No"/>
    <s v="Express"/>
    <s v="No"/>
    <s v="No"/>
    <n v="38"/>
    <n v="47"/>
    <s v="Venmo"/>
    <s v="Every 3 Months"/>
  </r>
  <r>
    <n v="1752"/>
    <n v="57"/>
    <s v="Male"/>
    <x v="1"/>
    <x v="0"/>
    <n v="40"/>
    <x v="31"/>
    <x v="2"/>
    <x v="5"/>
    <s v="Winter"/>
    <x v="4"/>
    <s v="No"/>
    <s v="2-Day Shipping"/>
    <s v="No"/>
    <s v="No"/>
    <n v="34"/>
    <n v="6"/>
    <s v="Cash"/>
    <s v="Annually"/>
  </r>
  <r>
    <n v="1753"/>
    <n v="34"/>
    <s v="Male"/>
    <x v="23"/>
    <x v="1"/>
    <n v="29"/>
    <x v="45"/>
    <x v="0"/>
    <x v="24"/>
    <s v="Winter"/>
    <x v="13"/>
    <s v="No"/>
    <s v="Store Pickup"/>
    <s v="No"/>
    <s v="No"/>
    <n v="14"/>
    <n v="15"/>
    <s v="Venmo"/>
    <s v="Quarterly"/>
  </r>
  <r>
    <n v="1754"/>
    <n v="25"/>
    <s v="Male"/>
    <x v="11"/>
    <x v="0"/>
    <n v="27"/>
    <x v="24"/>
    <x v="0"/>
    <x v="13"/>
    <s v="Fall"/>
    <x v="6"/>
    <s v="No"/>
    <s v="Next Day Air"/>
    <s v="No"/>
    <s v="No"/>
    <n v="23"/>
    <n v="4"/>
    <s v="Credit Card"/>
    <s v="Fortnightly"/>
  </r>
  <r>
    <n v="1755"/>
    <n v="66"/>
    <s v="Male"/>
    <x v="10"/>
    <x v="0"/>
    <n v="93"/>
    <x v="2"/>
    <x v="1"/>
    <x v="19"/>
    <s v="Fall"/>
    <x v="22"/>
    <s v="No"/>
    <s v="2-Day Shipping"/>
    <s v="No"/>
    <s v="No"/>
    <n v="18"/>
    <n v="75"/>
    <s v="Credit Card"/>
    <s v="Fortnightly"/>
  </r>
  <r>
    <n v="1756"/>
    <n v="56"/>
    <s v="Male"/>
    <x v="22"/>
    <x v="3"/>
    <n v="20"/>
    <x v="12"/>
    <x v="3"/>
    <x v="4"/>
    <s v="Spring"/>
    <x v="12"/>
    <s v="No"/>
    <s v="Next Day Air"/>
    <s v="No"/>
    <s v="No"/>
    <n v="45"/>
    <n v="-25"/>
    <s v="Cash"/>
    <s v="Monthly"/>
  </r>
  <r>
    <n v="1757"/>
    <n v="49"/>
    <s v="Male"/>
    <x v="16"/>
    <x v="3"/>
    <n v="55"/>
    <x v="13"/>
    <x v="1"/>
    <x v="17"/>
    <s v="Fall"/>
    <x v="11"/>
    <s v="No"/>
    <s v="Free Shipping"/>
    <s v="No"/>
    <s v="No"/>
    <n v="14"/>
    <n v="41"/>
    <s v="Bank Transfer"/>
    <s v="Weekly"/>
  </r>
  <r>
    <n v="1758"/>
    <n v="19"/>
    <s v="Male"/>
    <x v="10"/>
    <x v="0"/>
    <n v="94"/>
    <x v="49"/>
    <x v="0"/>
    <x v="22"/>
    <s v="Fall"/>
    <x v="15"/>
    <s v="No"/>
    <s v="Standard"/>
    <s v="No"/>
    <s v="No"/>
    <n v="48"/>
    <n v="46"/>
    <s v="Debit Card"/>
    <s v="Annually"/>
  </r>
  <r>
    <n v="1759"/>
    <n v="27"/>
    <s v="Male"/>
    <x v="19"/>
    <x v="3"/>
    <n v="56"/>
    <x v="38"/>
    <x v="2"/>
    <x v="5"/>
    <s v="Winter"/>
    <x v="24"/>
    <s v="No"/>
    <s v="Free Shipping"/>
    <s v="No"/>
    <s v="No"/>
    <n v="17"/>
    <n v="39"/>
    <s v="Venmo"/>
    <s v="Bi-Weekly"/>
  </r>
  <r>
    <n v="1760"/>
    <n v="68"/>
    <s v="Male"/>
    <x v="1"/>
    <x v="0"/>
    <n v="58"/>
    <x v="7"/>
    <x v="0"/>
    <x v="14"/>
    <s v="Spring"/>
    <x v="17"/>
    <s v="No"/>
    <s v="Next Day Air"/>
    <s v="No"/>
    <s v="No"/>
    <n v="1"/>
    <n v="57"/>
    <s v="PayPal"/>
    <s v="Weekly"/>
  </r>
  <r>
    <n v="1761"/>
    <n v="20"/>
    <s v="Male"/>
    <x v="11"/>
    <x v="0"/>
    <n v="44"/>
    <x v="46"/>
    <x v="3"/>
    <x v="15"/>
    <s v="Spring"/>
    <x v="1"/>
    <s v="No"/>
    <s v="Standard"/>
    <s v="No"/>
    <s v="No"/>
    <n v="39"/>
    <n v="5"/>
    <s v="PayPal"/>
    <s v="Weekly"/>
  </r>
  <r>
    <n v="1762"/>
    <n v="21"/>
    <s v="Male"/>
    <x v="15"/>
    <x v="0"/>
    <n v="95"/>
    <x v="11"/>
    <x v="1"/>
    <x v="14"/>
    <s v="Fall"/>
    <x v="8"/>
    <s v="No"/>
    <s v="2-Day Shipping"/>
    <s v="No"/>
    <s v="No"/>
    <n v="24"/>
    <n v="71"/>
    <s v="Cash"/>
    <s v="Weekly"/>
  </r>
  <r>
    <n v="1763"/>
    <n v="36"/>
    <s v="Male"/>
    <x v="3"/>
    <x v="1"/>
    <n v="42"/>
    <x v="37"/>
    <x v="2"/>
    <x v="18"/>
    <s v="Summer"/>
    <x v="0"/>
    <s v="No"/>
    <s v="Express"/>
    <s v="No"/>
    <s v="No"/>
    <n v="41"/>
    <n v="1"/>
    <s v="Bank Transfer"/>
    <s v="Fortnightly"/>
  </r>
  <r>
    <n v="1764"/>
    <n v="37"/>
    <s v="Male"/>
    <x v="16"/>
    <x v="3"/>
    <n v="93"/>
    <x v="34"/>
    <x v="2"/>
    <x v="12"/>
    <s v="Winter"/>
    <x v="20"/>
    <s v="No"/>
    <s v="Store Pickup"/>
    <s v="No"/>
    <s v="No"/>
    <n v="28"/>
    <n v="65"/>
    <s v="PayPal"/>
    <s v="Annually"/>
  </r>
  <r>
    <n v="1765"/>
    <n v="61"/>
    <s v="Male"/>
    <x v="10"/>
    <x v="0"/>
    <n v="56"/>
    <x v="12"/>
    <x v="2"/>
    <x v="4"/>
    <s v="Summer"/>
    <x v="21"/>
    <s v="No"/>
    <s v="Store Pickup"/>
    <s v="No"/>
    <s v="No"/>
    <n v="34"/>
    <n v="22"/>
    <s v="Venmo"/>
    <s v="Quarterly"/>
  </r>
  <r>
    <n v="1766"/>
    <n v="68"/>
    <s v="Male"/>
    <x v="15"/>
    <x v="0"/>
    <n v="88"/>
    <x v="35"/>
    <x v="2"/>
    <x v="20"/>
    <s v="Spring"/>
    <x v="7"/>
    <s v="No"/>
    <s v="2-Day Shipping"/>
    <s v="No"/>
    <s v="No"/>
    <n v="41"/>
    <n v="47"/>
    <s v="Venmo"/>
    <s v="Quarterly"/>
  </r>
  <r>
    <n v="1767"/>
    <n v="60"/>
    <s v="Male"/>
    <x v="1"/>
    <x v="0"/>
    <n v="54"/>
    <x v="29"/>
    <x v="1"/>
    <x v="17"/>
    <s v="Winter"/>
    <x v="24"/>
    <s v="No"/>
    <s v="2-Day Shipping"/>
    <s v="No"/>
    <s v="No"/>
    <n v="27"/>
    <n v="27"/>
    <s v="Cash"/>
    <s v="Bi-Weekly"/>
  </r>
  <r>
    <n v="1768"/>
    <n v="69"/>
    <s v="Male"/>
    <x v="16"/>
    <x v="3"/>
    <n v="89"/>
    <x v="46"/>
    <x v="0"/>
    <x v="12"/>
    <s v="Fall"/>
    <x v="22"/>
    <s v="No"/>
    <s v="2-Day Shipping"/>
    <s v="No"/>
    <s v="No"/>
    <n v="46"/>
    <n v="43"/>
    <s v="Debit Card"/>
    <s v="Fortnightly"/>
  </r>
  <r>
    <n v="1769"/>
    <n v="25"/>
    <s v="Male"/>
    <x v="3"/>
    <x v="1"/>
    <n v="45"/>
    <x v="43"/>
    <x v="2"/>
    <x v="21"/>
    <s v="Summer"/>
    <x v="20"/>
    <s v="No"/>
    <s v="2-Day Shipping"/>
    <s v="No"/>
    <s v="No"/>
    <n v="2"/>
    <n v="43"/>
    <s v="PayPal"/>
    <s v="Every 3 Months"/>
  </r>
  <r>
    <n v="1770"/>
    <n v="32"/>
    <s v="Male"/>
    <x v="20"/>
    <x v="0"/>
    <n v="75"/>
    <x v="29"/>
    <x v="0"/>
    <x v="18"/>
    <s v="Winter"/>
    <x v="24"/>
    <s v="No"/>
    <s v="Free Shipping"/>
    <s v="No"/>
    <s v="No"/>
    <n v="45"/>
    <n v="30"/>
    <s v="Cash"/>
    <s v="Monthly"/>
  </r>
  <r>
    <n v="1771"/>
    <n v="53"/>
    <s v="Male"/>
    <x v="21"/>
    <x v="3"/>
    <n v="22"/>
    <x v="49"/>
    <x v="2"/>
    <x v="6"/>
    <s v="Fall"/>
    <x v="24"/>
    <s v="No"/>
    <s v="Express"/>
    <s v="No"/>
    <s v="No"/>
    <n v="34"/>
    <n v="-12"/>
    <s v="Bank Transfer"/>
    <s v="Weekly"/>
  </r>
  <r>
    <n v="1772"/>
    <n v="46"/>
    <s v="Male"/>
    <x v="5"/>
    <x v="0"/>
    <n v="82"/>
    <x v="27"/>
    <x v="3"/>
    <x v="2"/>
    <s v="Fall"/>
    <x v="10"/>
    <s v="No"/>
    <s v="Store Pickup"/>
    <s v="No"/>
    <s v="No"/>
    <n v="9"/>
    <n v="73"/>
    <s v="Credit Card"/>
    <s v="Annually"/>
  </r>
  <r>
    <n v="1773"/>
    <n v="58"/>
    <s v="Male"/>
    <x v="9"/>
    <x v="1"/>
    <n v="34"/>
    <x v="11"/>
    <x v="2"/>
    <x v="9"/>
    <s v="Summer"/>
    <x v="0"/>
    <s v="No"/>
    <s v="2-Day Shipping"/>
    <s v="No"/>
    <s v="No"/>
    <n v="1"/>
    <n v="33"/>
    <s v="Bank Transfer"/>
    <s v="Annually"/>
  </r>
  <r>
    <n v="1774"/>
    <n v="21"/>
    <s v="Male"/>
    <x v="7"/>
    <x v="2"/>
    <n v="92"/>
    <x v="8"/>
    <x v="2"/>
    <x v="24"/>
    <s v="Summer"/>
    <x v="2"/>
    <s v="No"/>
    <s v="Free Shipping"/>
    <s v="No"/>
    <s v="No"/>
    <n v="17"/>
    <n v="75"/>
    <s v="PayPal"/>
    <s v="Annually"/>
  </r>
  <r>
    <n v="1775"/>
    <n v="46"/>
    <s v="Male"/>
    <x v="1"/>
    <x v="0"/>
    <n v="78"/>
    <x v="14"/>
    <x v="2"/>
    <x v="12"/>
    <s v="Spring"/>
    <x v="18"/>
    <s v="No"/>
    <s v="Express"/>
    <s v="No"/>
    <s v="No"/>
    <n v="6"/>
    <n v="72"/>
    <s v="PayPal"/>
    <s v="Weekly"/>
  </r>
  <r>
    <n v="1776"/>
    <n v="18"/>
    <s v="Male"/>
    <x v="14"/>
    <x v="2"/>
    <n v="47"/>
    <x v="44"/>
    <x v="2"/>
    <x v="10"/>
    <s v="Spring"/>
    <x v="13"/>
    <s v="No"/>
    <s v="2-Day Shipping"/>
    <s v="No"/>
    <s v="No"/>
    <n v="12"/>
    <n v="35"/>
    <s v="Cash"/>
    <s v="Bi-Weekly"/>
  </r>
  <r>
    <n v="1777"/>
    <n v="56"/>
    <s v="Male"/>
    <x v="14"/>
    <x v="2"/>
    <n v="64"/>
    <x v="28"/>
    <x v="0"/>
    <x v="17"/>
    <s v="Summer"/>
    <x v="23"/>
    <s v="No"/>
    <s v="Free Shipping"/>
    <s v="No"/>
    <s v="No"/>
    <n v="10"/>
    <n v="54"/>
    <s v="Venmo"/>
    <s v="Every 3 Months"/>
  </r>
  <r>
    <n v="1778"/>
    <n v="18"/>
    <s v="Male"/>
    <x v="4"/>
    <x v="1"/>
    <n v="44"/>
    <x v="46"/>
    <x v="0"/>
    <x v="7"/>
    <s v="Winter"/>
    <x v="10"/>
    <s v="No"/>
    <s v="Free Shipping"/>
    <s v="No"/>
    <s v="No"/>
    <n v="4"/>
    <n v="40"/>
    <s v="Cash"/>
    <s v="Fortnightly"/>
  </r>
  <r>
    <n v="1779"/>
    <n v="49"/>
    <s v="Male"/>
    <x v="22"/>
    <x v="3"/>
    <n v="94"/>
    <x v="21"/>
    <x v="2"/>
    <x v="16"/>
    <s v="Winter"/>
    <x v="8"/>
    <s v="No"/>
    <s v="Store Pickup"/>
    <s v="No"/>
    <s v="No"/>
    <n v="8"/>
    <n v="86"/>
    <s v="Debit Card"/>
    <s v="Bi-Weekly"/>
  </r>
  <r>
    <n v="1780"/>
    <n v="29"/>
    <s v="Male"/>
    <x v="18"/>
    <x v="3"/>
    <n v="62"/>
    <x v="41"/>
    <x v="2"/>
    <x v="4"/>
    <s v="Winter"/>
    <x v="24"/>
    <s v="No"/>
    <s v="Free Shipping"/>
    <s v="No"/>
    <s v="No"/>
    <n v="41"/>
    <n v="21"/>
    <s v="Venmo"/>
    <s v="Weekly"/>
  </r>
  <r>
    <n v="1781"/>
    <n v="67"/>
    <s v="Male"/>
    <x v="16"/>
    <x v="3"/>
    <n v="81"/>
    <x v="25"/>
    <x v="1"/>
    <x v="0"/>
    <s v="Summer"/>
    <x v="19"/>
    <s v="No"/>
    <s v="Next Day Air"/>
    <s v="No"/>
    <s v="No"/>
    <n v="49"/>
    <n v="32"/>
    <s v="Credit Card"/>
    <s v="Weekly"/>
  </r>
  <r>
    <n v="1782"/>
    <n v="31"/>
    <s v="Male"/>
    <x v="17"/>
    <x v="0"/>
    <n v="33"/>
    <x v="44"/>
    <x v="2"/>
    <x v="6"/>
    <s v="Fall"/>
    <x v="18"/>
    <s v="No"/>
    <s v="Express"/>
    <s v="No"/>
    <s v="No"/>
    <n v="49"/>
    <n v="-16"/>
    <s v="Bank Transfer"/>
    <s v="Quarterly"/>
  </r>
  <r>
    <n v="1783"/>
    <n v="52"/>
    <s v="Male"/>
    <x v="13"/>
    <x v="0"/>
    <n v="88"/>
    <x v="40"/>
    <x v="2"/>
    <x v="12"/>
    <s v="Fall"/>
    <x v="2"/>
    <s v="No"/>
    <s v="Next Day Air"/>
    <s v="No"/>
    <s v="No"/>
    <n v="40"/>
    <n v="48"/>
    <s v="Bank Transfer"/>
    <s v="Fortnightly"/>
  </r>
  <r>
    <n v="1784"/>
    <n v="42"/>
    <s v="Male"/>
    <x v="8"/>
    <x v="3"/>
    <n v="49"/>
    <x v="31"/>
    <x v="0"/>
    <x v="12"/>
    <s v="Winter"/>
    <x v="13"/>
    <s v="No"/>
    <s v="Free Shipping"/>
    <s v="No"/>
    <s v="No"/>
    <n v="30"/>
    <n v="19"/>
    <s v="Credit Card"/>
    <s v="Monthly"/>
  </r>
  <r>
    <n v="1785"/>
    <n v="32"/>
    <s v="Male"/>
    <x v="21"/>
    <x v="3"/>
    <n v="31"/>
    <x v="7"/>
    <x v="0"/>
    <x v="22"/>
    <s v="Summer"/>
    <x v="6"/>
    <s v="No"/>
    <s v="Standard"/>
    <s v="No"/>
    <s v="No"/>
    <n v="4"/>
    <n v="27"/>
    <s v="Debit Card"/>
    <s v="Quarterly"/>
  </r>
  <r>
    <n v="1786"/>
    <n v="47"/>
    <s v="Male"/>
    <x v="24"/>
    <x v="3"/>
    <n v="29"/>
    <x v="44"/>
    <x v="1"/>
    <x v="15"/>
    <s v="Fall"/>
    <x v="7"/>
    <s v="No"/>
    <s v="Next Day Air"/>
    <s v="No"/>
    <s v="No"/>
    <n v="22"/>
    <n v="7"/>
    <s v="Venmo"/>
    <s v="Monthly"/>
  </r>
  <r>
    <n v="1787"/>
    <n v="45"/>
    <s v="Male"/>
    <x v="14"/>
    <x v="2"/>
    <n v="34"/>
    <x v="33"/>
    <x v="2"/>
    <x v="18"/>
    <s v="Spring"/>
    <x v="12"/>
    <s v="No"/>
    <s v="2-Day Shipping"/>
    <s v="No"/>
    <s v="No"/>
    <n v="22"/>
    <n v="12"/>
    <s v="Venmo"/>
    <s v="Monthly"/>
  </r>
  <r>
    <n v="1788"/>
    <n v="20"/>
    <s v="Male"/>
    <x v="1"/>
    <x v="0"/>
    <n v="38"/>
    <x v="6"/>
    <x v="0"/>
    <x v="9"/>
    <s v="Fall"/>
    <x v="8"/>
    <s v="No"/>
    <s v="2-Day Shipping"/>
    <s v="No"/>
    <s v="No"/>
    <n v="10"/>
    <n v="28"/>
    <s v="Bank Transfer"/>
    <s v="Quarterly"/>
  </r>
  <r>
    <n v="1789"/>
    <n v="66"/>
    <s v="Male"/>
    <x v="0"/>
    <x v="0"/>
    <n v="41"/>
    <x v="26"/>
    <x v="0"/>
    <x v="6"/>
    <s v="Summer"/>
    <x v="0"/>
    <s v="No"/>
    <s v="Store Pickup"/>
    <s v="No"/>
    <s v="No"/>
    <n v="23"/>
    <n v="18"/>
    <s v="Cash"/>
    <s v="Bi-Weekly"/>
  </r>
  <r>
    <n v="1790"/>
    <n v="52"/>
    <s v="Male"/>
    <x v="0"/>
    <x v="0"/>
    <n v="34"/>
    <x v="28"/>
    <x v="0"/>
    <x v="15"/>
    <s v="Spring"/>
    <x v="21"/>
    <s v="No"/>
    <s v="2-Day Shipping"/>
    <s v="No"/>
    <s v="No"/>
    <n v="43"/>
    <n v="-9"/>
    <s v="Debit Card"/>
    <s v="Quarterly"/>
  </r>
  <r>
    <n v="1791"/>
    <n v="50"/>
    <s v="Male"/>
    <x v="24"/>
    <x v="3"/>
    <n v="26"/>
    <x v="17"/>
    <x v="1"/>
    <x v="10"/>
    <s v="Summer"/>
    <x v="18"/>
    <s v="No"/>
    <s v="Store Pickup"/>
    <s v="No"/>
    <s v="No"/>
    <n v="31"/>
    <n v="-5"/>
    <s v="PayPal"/>
    <s v="Bi-Weekly"/>
  </r>
  <r>
    <n v="1792"/>
    <n v="62"/>
    <s v="Male"/>
    <x v="2"/>
    <x v="0"/>
    <n v="98"/>
    <x v="6"/>
    <x v="1"/>
    <x v="7"/>
    <s v="Winter"/>
    <x v="17"/>
    <s v="No"/>
    <s v="Store Pickup"/>
    <s v="No"/>
    <s v="No"/>
    <n v="38"/>
    <n v="60"/>
    <s v="Cash"/>
    <s v="Annually"/>
  </r>
  <r>
    <n v="1793"/>
    <n v="38"/>
    <s v="Male"/>
    <x v="4"/>
    <x v="1"/>
    <n v="59"/>
    <x v="44"/>
    <x v="2"/>
    <x v="15"/>
    <s v="Fall"/>
    <x v="21"/>
    <s v="No"/>
    <s v="Express"/>
    <s v="No"/>
    <s v="No"/>
    <n v="22"/>
    <n v="37"/>
    <s v="Debit Card"/>
    <s v="Every 3 Months"/>
  </r>
  <r>
    <n v="1794"/>
    <n v="65"/>
    <s v="Male"/>
    <x v="19"/>
    <x v="3"/>
    <n v="92"/>
    <x v="44"/>
    <x v="1"/>
    <x v="3"/>
    <s v="Fall"/>
    <x v="22"/>
    <s v="No"/>
    <s v="Store Pickup"/>
    <s v="No"/>
    <s v="No"/>
    <n v="45"/>
    <n v="47"/>
    <s v="Cash"/>
    <s v="Every 3 Months"/>
  </r>
  <r>
    <n v="1795"/>
    <n v="60"/>
    <s v="Male"/>
    <x v="21"/>
    <x v="3"/>
    <n v="40"/>
    <x v="31"/>
    <x v="0"/>
    <x v="21"/>
    <s v="Spring"/>
    <x v="18"/>
    <s v="No"/>
    <s v="Express"/>
    <s v="No"/>
    <s v="No"/>
    <n v="21"/>
    <n v="19"/>
    <s v="Debit Card"/>
    <s v="Fortnightly"/>
  </r>
  <r>
    <n v="1796"/>
    <n v="68"/>
    <s v="Male"/>
    <x v="2"/>
    <x v="0"/>
    <n v="20"/>
    <x v="48"/>
    <x v="1"/>
    <x v="10"/>
    <s v="Fall"/>
    <x v="17"/>
    <s v="No"/>
    <s v="2-Day Shipping"/>
    <s v="No"/>
    <s v="No"/>
    <n v="9"/>
    <n v="11"/>
    <s v="Debit Card"/>
    <s v="Fortnightly"/>
  </r>
  <r>
    <n v="1797"/>
    <n v="62"/>
    <s v="Male"/>
    <x v="11"/>
    <x v="0"/>
    <n v="35"/>
    <x v="36"/>
    <x v="1"/>
    <x v="18"/>
    <s v="Spring"/>
    <x v="0"/>
    <s v="No"/>
    <s v="Store Pickup"/>
    <s v="No"/>
    <s v="No"/>
    <n v="34"/>
    <n v="1"/>
    <s v="Venmo"/>
    <s v="Weekly"/>
  </r>
  <r>
    <n v="1798"/>
    <n v="62"/>
    <s v="Male"/>
    <x v="22"/>
    <x v="3"/>
    <n v="35"/>
    <x v="4"/>
    <x v="0"/>
    <x v="1"/>
    <s v="Spring"/>
    <x v="20"/>
    <s v="No"/>
    <s v="2-Day Shipping"/>
    <s v="No"/>
    <s v="No"/>
    <n v="26"/>
    <n v="9"/>
    <s v="Venmo"/>
    <s v="Weekly"/>
  </r>
  <r>
    <n v="1799"/>
    <n v="40"/>
    <s v="Male"/>
    <x v="10"/>
    <x v="0"/>
    <n v="82"/>
    <x v="25"/>
    <x v="0"/>
    <x v="23"/>
    <s v="Winter"/>
    <x v="18"/>
    <s v="No"/>
    <s v="Express"/>
    <s v="No"/>
    <s v="No"/>
    <n v="1"/>
    <n v="81"/>
    <s v="Cash"/>
    <s v="Weekly"/>
  </r>
  <r>
    <n v="1800"/>
    <n v="32"/>
    <s v="Male"/>
    <x v="15"/>
    <x v="0"/>
    <n v="48"/>
    <x v="18"/>
    <x v="2"/>
    <x v="4"/>
    <s v="Fall"/>
    <x v="20"/>
    <s v="No"/>
    <s v="Express"/>
    <s v="No"/>
    <s v="No"/>
    <n v="47"/>
    <n v="1"/>
    <s v="Venmo"/>
    <s v="Weekly"/>
  </r>
  <r>
    <n v="1801"/>
    <n v="22"/>
    <s v="Male"/>
    <x v="7"/>
    <x v="2"/>
    <n v="58"/>
    <x v="16"/>
    <x v="3"/>
    <x v="21"/>
    <s v="Winter"/>
    <x v="2"/>
    <s v="No"/>
    <s v="Express"/>
    <s v="No"/>
    <s v="No"/>
    <n v="30"/>
    <n v="28"/>
    <s v="Credit Card"/>
    <s v="Weekly"/>
  </r>
  <r>
    <n v="1802"/>
    <n v="33"/>
    <s v="Male"/>
    <x v="1"/>
    <x v="0"/>
    <n v="57"/>
    <x v="32"/>
    <x v="2"/>
    <x v="2"/>
    <s v="Spring"/>
    <x v="20"/>
    <s v="No"/>
    <s v="Express"/>
    <s v="No"/>
    <s v="No"/>
    <n v="48"/>
    <n v="9"/>
    <s v="Debit Card"/>
    <s v="Fortnightly"/>
  </r>
  <r>
    <n v="1803"/>
    <n v="57"/>
    <s v="Male"/>
    <x v="6"/>
    <x v="0"/>
    <n v="96"/>
    <x v="3"/>
    <x v="0"/>
    <x v="2"/>
    <s v="Winter"/>
    <x v="5"/>
    <s v="No"/>
    <s v="Store Pickup"/>
    <s v="No"/>
    <s v="No"/>
    <n v="31"/>
    <n v="65"/>
    <s v="Venmo"/>
    <s v="Bi-Weekly"/>
  </r>
  <r>
    <n v="1804"/>
    <n v="60"/>
    <s v="Male"/>
    <x v="4"/>
    <x v="1"/>
    <n v="97"/>
    <x v="13"/>
    <x v="1"/>
    <x v="0"/>
    <s v="Summer"/>
    <x v="1"/>
    <s v="No"/>
    <s v="Free Shipping"/>
    <s v="No"/>
    <s v="No"/>
    <n v="33"/>
    <n v="64"/>
    <s v="Venmo"/>
    <s v="Fortnightly"/>
  </r>
  <r>
    <n v="1805"/>
    <n v="30"/>
    <s v="Male"/>
    <x v="1"/>
    <x v="0"/>
    <n v="42"/>
    <x v="7"/>
    <x v="0"/>
    <x v="15"/>
    <s v="Winter"/>
    <x v="14"/>
    <s v="No"/>
    <s v="Next Day Air"/>
    <s v="No"/>
    <s v="No"/>
    <n v="39"/>
    <n v="3"/>
    <s v="Credit Card"/>
    <s v="Weekly"/>
  </r>
  <r>
    <n v="1806"/>
    <n v="41"/>
    <s v="Male"/>
    <x v="17"/>
    <x v="0"/>
    <n v="62"/>
    <x v="28"/>
    <x v="0"/>
    <x v="9"/>
    <s v="Spring"/>
    <x v="8"/>
    <s v="No"/>
    <s v="Store Pickup"/>
    <s v="No"/>
    <s v="No"/>
    <n v="46"/>
    <n v="16"/>
    <s v="Debit Card"/>
    <s v="Weekly"/>
  </r>
  <r>
    <n v="1807"/>
    <n v="58"/>
    <s v="Male"/>
    <x v="8"/>
    <x v="3"/>
    <n v="67"/>
    <x v="3"/>
    <x v="2"/>
    <x v="14"/>
    <s v="Fall"/>
    <x v="20"/>
    <s v="No"/>
    <s v="Standard"/>
    <s v="No"/>
    <s v="No"/>
    <n v="24"/>
    <n v="43"/>
    <s v="Venmo"/>
    <s v="Annually"/>
  </r>
  <r>
    <n v="1808"/>
    <n v="34"/>
    <s v="Male"/>
    <x v="4"/>
    <x v="1"/>
    <n v="46"/>
    <x v="34"/>
    <x v="0"/>
    <x v="9"/>
    <s v="Summer"/>
    <x v="1"/>
    <s v="No"/>
    <s v="Standard"/>
    <s v="No"/>
    <s v="No"/>
    <n v="37"/>
    <n v="9"/>
    <s v="Venmo"/>
    <s v="Fortnightly"/>
  </r>
  <r>
    <n v="1809"/>
    <n v="67"/>
    <s v="Male"/>
    <x v="14"/>
    <x v="2"/>
    <n v="71"/>
    <x v="30"/>
    <x v="2"/>
    <x v="12"/>
    <s v="Spring"/>
    <x v="24"/>
    <s v="No"/>
    <s v="Next Day Air"/>
    <s v="No"/>
    <s v="No"/>
    <n v="7"/>
    <n v="64"/>
    <s v="Debit Card"/>
    <s v="Monthly"/>
  </r>
  <r>
    <n v="1810"/>
    <n v="58"/>
    <s v="Male"/>
    <x v="21"/>
    <x v="3"/>
    <n v="99"/>
    <x v="29"/>
    <x v="1"/>
    <x v="24"/>
    <s v="Fall"/>
    <x v="23"/>
    <s v="No"/>
    <s v="Free Shipping"/>
    <s v="No"/>
    <s v="No"/>
    <n v="6"/>
    <n v="93"/>
    <s v="Debit Card"/>
    <s v="Fortnightly"/>
  </r>
  <r>
    <n v="1811"/>
    <n v="41"/>
    <s v="Male"/>
    <x v="2"/>
    <x v="0"/>
    <n v="28"/>
    <x v="33"/>
    <x v="2"/>
    <x v="23"/>
    <s v="Fall"/>
    <x v="2"/>
    <s v="No"/>
    <s v="Standard"/>
    <s v="No"/>
    <s v="No"/>
    <n v="16"/>
    <n v="12"/>
    <s v="Cash"/>
    <s v="Bi-Weekly"/>
  </r>
  <r>
    <n v="1812"/>
    <n v="42"/>
    <s v="Male"/>
    <x v="22"/>
    <x v="3"/>
    <n v="77"/>
    <x v="48"/>
    <x v="0"/>
    <x v="24"/>
    <s v="Summer"/>
    <x v="15"/>
    <s v="No"/>
    <s v="Standard"/>
    <s v="No"/>
    <s v="No"/>
    <n v="33"/>
    <n v="44"/>
    <s v="Bank Transfer"/>
    <s v="Annually"/>
  </r>
  <r>
    <n v="1813"/>
    <n v="50"/>
    <s v="Male"/>
    <x v="23"/>
    <x v="1"/>
    <n v="63"/>
    <x v="22"/>
    <x v="1"/>
    <x v="24"/>
    <s v="Summer"/>
    <x v="8"/>
    <s v="No"/>
    <s v="Express"/>
    <s v="No"/>
    <s v="No"/>
    <n v="18"/>
    <n v="45"/>
    <s v="PayPal"/>
    <s v="Bi-Weekly"/>
  </r>
  <r>
    <n v="1814"/>
    <n v="40"/>
    <s v="Male"/>
    <x v="6"/>
    <x v="0"/>
    <n v="62"/>
    <x v="26"/>
    <x v="2"/>
    <x v="8"/>
    <s v="Spring"/>
    <x v="1"/>
    <s v="No"/>
    <s v="Free Shipping"/>
    <s v="No"/>
    <s v="No"/>
    <n v="24"/>
    <n v="38"/>
    <s v="PayPal"/>
    <s v="Weekly"/>
  </r>
  <r>
    <n v="1815"/>
    <n v="32"/>
    <s v="Male"/>
    <x v="2"/>
    <x v="0"/>
    <n v="92"/>
    <x v="6"/>
    <x v="2"/>
    <x v="3"/>
    <s v="Summer"/>
    <x v="22"/>
    <s v="No"/>
    <s v="Free Shipping"/>
    <s v="No"/>
    <s v="No"/>
    <n v="24"/>
    <n v="68"/>
    <s v="Cash"/>
    <s v="Quarterly"/>
  </r>
  <r>
    <n v="1816"/>
    <n v="51"/>
    <s v="Male"/>
    <x v="9"/>
    <x v="1"/>
    <n v="72"/>
    <x v="35"/>
    <x v="0"/>
    <x v="3"/>
    <s v="Winter"/>
    <x v="9"/>
    <s v="No"/>
    <s v="2-Day Shipping"/>
    <s v="No"/>
    <s v="No"/>
    <n v="48"/>
    <n v="24"/>
    <s v="Credit Card"/>
    <s v="Every 3 Months"/>
  </r>
  <r>
    <n v="1817"/>
    <n v="26"/>
    <s v="Male"/>
    <x v="19"/>
    <x v="3"/>
    <n v="79"/>
    <x v="41"/>
    <x v="2"/>
    <x v="7"/>
    <s v="Summer"/>
    <x v="17"/>
    <s v="No"/>
    <s v="Express"/>
    <s v="No"/>
    <s v="No"/>
    <n v="4"/>
    <n v="75"/>
    <s v="Cash"/>
    <s v="Weekly"/>
  </r>
  <r>
    <n v="1818"/>
    <n v="32"/>
    <s v="Male"/>
    <x v="17"/>
    <x v="0"/>
    <n v="27"/>
    <x v="12"/>
    <x v="2"/>
    <x v="3"/>
    <s v="Summer"/>
    <x v="10"/>
    <s v="No"/>
    <s v="Free Shipping"/>
    <s v="No"/>
    <s v="No"/>
    <n v="20"/>
    <n v="7"/>
    <s v="Cash"/>
    <s v="Weekly"/>
  </r>
  <r>
    <n v="1819"/>
    <n v="58"/>
    <s v="Male"/>
    <x v="12"/>
    <x v="3"/>
    <n v="39"/>
    <x v="17"/>
    <x v="2"/>
    <x v="3"/>
    <s v="Fall"/>
    <x v="22"/>
    <s v="No"/>
    <s v="Express"/>
    <s v="No"/>
    <s v="No"/>
    <n v="47"/>
    <n v="-8"/>
    <s v="Debit Card"/>
    <s v="Every 3 Months"/>
  </r>
  <r>
    <n v="1820"/>
    <n v="51"/>
    <s v="Male"/>
    <x v="20"/>
    <x v="0"/>
    <n v="86"/>
    <x v="22"/>
    <x v="1"/>
    <x v="15"/>
    <s v="Spring"/>
    <x v="9"/>
    <s v="No"/>
    <s v="Next Day Air"/>
    <s v="No"/>
    <s v="No"/>
    <n v="50"/>
    <n v="36"/>
    <s v="Cash"/>
    <s v="Quarterly"/>
  </r>
  <r>
    <n v="1821"/>
    <n v="19"/>
    <s v="Male"/>
    <x v="5"/>
    <x v="0"/>
    <n v="94"/>
    <x v="47"/>
    <x v="3"/>
    <x v="9"/>
    <s v="Fall"/>
    <x v="16"/>
    <s v="No"/>
    <s v="Express"/>
    <s v="No"/>
    <s v="No"/>
    <n v="31"/>
    <n v="63"/>
    <s v="PayPal"/>
    <s v="Monthly"/>
  </r>
  <r>
    <n v="1822"/>
    <n v="57"/>
    <s v="Male"/>
    <x v="6"/>
    <x v="0"/>
    <n v="53"/>
    <x v="1"/>
    <x v="2"/>
    <x v="11"/>
    <s v="Spring"/>
    <x v="11"/>
    <s v="No"/>
    <s v="Express"/>
    <s v="No"/>
    <s v="No"/>
    <n v="29"/>
    <n v="24"/>
    <s v="PayPal"/>
    <s v="Quarterly"/>
  </r>
  <r>
    <n v="1823"/>
    <n v="66"/>
    <s v="Male"/>
    <x v="5"/>
    <x v="0"/>
    <n v="85"/>
    <x v="39"/>
    <x v="1"/>
    <x v="17"/>
    <s v="Summer"/>
    <x v="14"/>
    <s v="No"/>
    <s v="Standard"/>
    <s v="No"/>
    <s v="No"/>
    <n v="4"/>
    <n v="81"/>
    <s v="Cash"/>
    <s v="Annually"/>
  </r>
  <r>
    <n v="1824"/>
    <n v="62"/>
    <s v="Male"/>
    <x v="20"/>
    <x v="0"/>
    <n v="50"/>
    <x v="7"/>
    <x v="0"/>
    <x v="6"/>
    <s v="Fall"/>
    <x v="10"/>
    <s v="No"/>
    <s v="Free Shipping"/>
    <s v="No"/>
    <s v="No"/>
    <n v="40"/>
    <n v="10"/>
    <s v="Bank Transfer"/>
    <s v="Bi-Weekly"/>
  </r>
  <r>
    <n v="1825"/>
    <n v="58"/>
    <s v="Male"/>
    <x v="13"/>
    <x v="0"/>
    <n v="47"/>
    <x v="26"/>
    <x v="3"/>
    <x v="23"/>
    <s v="Winter"/>
    <x v="22"/>
    <s v="No"/>
    <s v="Express"/>
    <s v="No"/>
    <s v="No"/>
    <n v="31"/>
    <n v="16"/>
    <s v="Cash"/>
    <s v="Monthly"/>
  </r>
  <r>
    <n v="1826"/>
    <n v="23"/>
    <s v="Male"/>
    <x v="23"/>
    <x v="1"/>
    <n v="75"/>
    <x v="45"/>
    <x v="2"/>
    <x v="6"/>
    <s v="Winter"/>
    <x v="8"/>
    <s v="No"/>
    <s v="Next Day Air"/>
    <s v="No"/>
    <s v="No"/>
    <n v="41"/>
    <n v="34"/>
    <s v="Credit Card"/>
    <s v="Weekly"/>
  </r>
  <r>
    <n v="1827"/>
    <n v="45"/>
    <s v="Male"/>
    <x v="17"/>
    <x v="0"/>
    <n v="60"/>
    <x v="27"/>
    <x v="2"/>
    <x v="2"/>
    <s v="Winter"/>
    <x v="19"/>
    <s v="No"/>
    <s v="Express"/>
    <s v="No"/>
    <s v="No"/>
    <n v="44"/>
    <n v="16"/>
    <s v="Debit Card"/>
    <s v="Annually"/>
  </r>
  <r>
    <n v="1828"/>
    <n v="20"/>
    <s v="Male"/>
    <x v="17"/>
    <x v="0"/>
    <n v="36"/>
    <x v="34"/>
    <x v="1"/>
    <x v="6"/>
    <s v="Spring"/>
    <x v="8"/>
    <s v="No"/>
    <s v="2-Day Shipping"/>
    <s v="No"/>
    <s v="No"/>
    <n v="31"/>
    <n v="5"/>
    <s v="Bank Transfer"/>
    <s v="Weekly"/>
  </r>
  <r>
    <n v="1829"/>
    <n v="33"/>
    <s v="Male"/>
    <x v="7"/>
    <x v="2"/>
    <n v="80"/>
    <x v="13"/>
    <x v="0"/>
    <x v="0"/>
    <s v="Spring"/>
    <x v="20"/>
    <s v="No"/>
    <s v="Express"/>
    <s v="No"/>
    <s v="No"/>
    <n v="45"/>
    <n v="35"/>
    <s v="Cash"/>
    <s v="Every 3 Months"/>
  </r>
  <r>
    <n v="1830"/>
    <n v="30"/>
    <s v="Male"/>
    <x v="19"/>
    <x v="3"/>
    <n v="96"/>
    <x v="4"/>
    <x v="2"/>
    <x v="3"/>
    <s v="Spring"/>
    <x v="8"/>
    <s v="No"/>
    <s v="2-Day Shipping"/>
    <s v="No"/>
    <s v="No"/>
    <n v="50"/>
    <n v="46"/>
    <s v="Credit Card"/>
    <s v="Quarterly"/>
  </r>
  <r>
    <n v="1831"/>
    <n v="50"/>
    <s v="Male"/>
    <x v="12"/>
    <x v="3"/>
    <n v="80"/>
    <x v="23"/>
    <x v="2"/>
    <x v="24"/>
    <s v="Winter"/>
    <x v="6"/>
    <s v="No"/>
    <s v="Express"/>
    <s v="No"/>
    <s v="No"/>
    <n v="7"/>
    <n v="73"/>
    <s v="Venmo"/>
    <s v="Annually"/>
  </r>
  <r>
    <n v="1832"/>
    <n v="62"/>
    <s v="Male"/>
    <x v="0"/>
    <x v="0"/>
    <n v="71"/>
    <x v="1"/>
    <x v="2"/>
    <x v="17"/>
    <s v="Summer"/>
    <x v="13"/>
    <s v="No"/>
    <s v="Free Shipping"/>
    <s v="No"/>
    <s v="No"/>
    <n v="5"/>
    <n v="66"/>
    <s v="Bank Transfer"/>
    <s v="Every 3 Months"/>
  </r>
  <r>
    <n v="1833"/>
    <n v="69"/>
    <s v="Male"/>
    <x v="16"/>
    <x v="3"/>
    <n v="29"/>
    <x v="7"/>
    <x v="2"/>
    <x v="24"/>
    <s v="Fall"/>
    <x v="12"/>
    <s v="No"/>
    <s v="Free Shipping"/>
    <s v="No"/>
    <s v="No"/>
    <n v="48"/>
    <n v="-19"/>
    <s v="Cash"/>
    <s v="Monthly"/>
  </r>
  <r>
    <n v="1834"/>
    <n v="34"/>
    <s v="Male"/>
    <x v="16"/>
    <x v="3"/>
    <n v="53"/>
    <x v="7"/>
    <x v="2"/>
    <x v="22"/>
    <s v="Spring"/>
    <x v="9"/>
    <s v="No"/>
    <s v="2-Day Shipping"/>
    <s v="No"/>
    <s v="No"/>
    <n v="19"/>
    <n v="34"/>
    <s v="PayPal"/>
    <s v="Fortnightly"/>
  </r>
  <r>
    <n v="1835"/>
    <n v="49"/>
    <s v="Male"/>
    <x v="11"/>
    <x v="0"/>
    <n v="35"/>
    <x v="27"/>
    <x v="2"/>
    <x v="4"/>
    <s v="Summer"/>
    <x v="7"/>
    <s v="No"/>
    <s v="2-Day Shipping"/>
    <s v="No"/>
    <s v="No"/>
    <n v="39"/>
    <n v="-4"/>
    <s v="Venmo"/>
    <s v="Fortnightly"/>
  </r>
  <r>
    <n v="1836"/>
    <n v="65"/>
    <s v="Male"/>
    <x v="18"/>
    <x v="3"/>
    <n v="75"/>
    <x v="0"/>
    <x v="2"/>
    <x v="12"/>
    <s v="Fall"/>
    <x v="4"/>
    <s v="No"/>
    <s v="2-Day Shipping"/>
    <s v="No"/>
    <s v="No"/>
    <n v="45"/>
    <n v="30"/>
    <s v="Credit Card"/>
    <s v="Quarterly"/>
  </r>
  <r>
    <n v="1837"/>
    <n v="66"/>
    <s v="Male"/>
    <x v="13"/>
    <x v="0"/>
    <n v="52"/>
    <x v="36"/>
    <x v="2"/>
    <x v="11"/>
    <s v="Fall"/>
    <x v="19"/>
    <s v="No"/>
    <s v="2-Day Shipping"/>
    <s v="No"/>
    <s v="No"/>
    <n v="35"/>
    <n v="17"/>
    <s v="Credit Card"/>
    <s v="Monthly"/>
  </r>
  <r>
    <n v="1838"/>
    <n v="41"/>
    <s v="Male"/>
    <x v="19"/>
    <x v="3"/>
    <n v="77"/>
    <x v="6"/>
    <x v="2"/>
    <x v="19"/>
    <s v="Winter"/>
    <x v="6"/>
    <s v="No"/>
    <s v="Free Shipping"/>
    <s v="No"/>
    <s v="No"/>
    <n v="8"/>
    <n v="69"/>
    <s v="Venmo"/>
    <s v="Monthly"/>
  </r>
  <r>
    <n v="1839"/>
    <n v="37"/>
    <s v="Male"/>
    <x v="24"/>
    <x v="3"/>
    <n v="24"/>
    <x v="34"/>
    <x v="0"/>
    <x v="24"/>
    <s v="Fall"/>
    <x v="7"/>
    <s v="No"/>
    <s v="Next Day Air"/>
    <s v="No"/>
    <s v="No"/>
    <n v="11"/>
    <n v="13"/>
    <s v="Credit Card"/>
    <s v="Quarterly"/>
  </r>
  <r>
    <n v="1840"/>
    <n v="32"/>
    <s v="Male"/>
    <x v="5"/>
    <x v="0"/>
    <n v="78"/>
    <x v="16"/>
    <x v="3"/>
    <x v="7"/>
    <s v="Winter"/>
    <x v="18"/>
    <s v="No"/>
    <s v="Store Pickup"/>
    <s v="No"/>
    <s v="No"/>
    <n v="32"/>
    <n v="46"/>
    <s v="Cash"/>
    <s v="Annually"/>
  </r>
  <r>
    <n v="1841"/>
    <n v="42"/>
    <s v="Male"/>
    <x v="3"/>
    <x v="1"/>
    <n v="98"/>
    <x v="5"/>
    <x v="2"/>
    <x v="9"/>
    <s v="Winter"/>
    <x v="5"/>
    <s v="No"/>
    <s v="Store Pickup"/>
    <s v="No"/>
    <s v="No"/>
    <n v="46"/>
    <n v="52"/>
    <s v="Bank Transfer"/>
    <s v="Every 3 Months"/>
  </r>
  <r>
    <n v="1842"/>
    <n v="31"/>
    <s v="Male"/>
    <x v="20"/>
    <x v="0"/>
    <n v="57"/>
    <x v="34"/>
    <x v="0"/>
    <x v="24"/>
    <s v="Winter"/>
    <x v="21"/>
    <s v="No"/>
    <s v="Standard"/>
    <s v="No"/>
    <s v="No"/>
    <n v="7"/>
    <n v="50"/>
    <s v="PayPal"/>
    <s v="Every 3 Months"/>
  </r>
  <r>
    <n v="1843"/>
    <n v="61"/>
    <s v="Male"/>
    <x v="8"/>
    <x v="3"/>
    <n v="78"/>
    <x v="15"/>
    <x v="2"/>
    <x v="13"/>
    <s v="Summer"/>
    <x v="14"/>
    <s v="No"/>
    <s v="Express"/>
    <s v="No"/>
    <s v="No"/>
    <n v="1"/>
    <n v="77"/>
    <s v="Debit Card"/>
    <s v="Annually"/>
  </r>
  <r>
    <n v="1844"/>
    <n v="36"/>
    <s v="Male"/>
    <x v="14"/>
    <x v="2"/>
    <n v="76"/>
    <x v="0"/>
    <x v="2"/>
    <x v="4"/>
    <s v="Fall"/>
    <x v="10"/>
    <s v="No"/>
    <s v="Next Day Air"/>
    <s v="No"/>
    <s v="No"/>
    <n v="32"/>
    <n v="44"/>
    <s v="Credit Card"/>
    <s v="Monthly"/>
  </r>
  <r>
    <n v="1845"/>
    <n v="60"/>
    <s v="Male"/>
    <x v="6"/>
    <x v="0"/>
    <n v="26"/>
    <x v="45"/>
    <x v="2"/>
    <x v="7"/>
    <s v="Spring"/>
    <x v="2"/>
    <s v="No"/>
    <s v="2-Day Shipping"/>
    <s v="No"/>
    <s v="No"/>
    <n v="31"/>
    <n v="-5"/>
    <s v="Credit Card"/>
    <s v="Annually"/>
  </r>
  <r>
    <n v="1846"/>
    <n v="51"/>
    <s v="Male"/>
    <x v="3"/>
    <x v="1"/>
    <n v="78"/>
    <x v="12"/>
    <x v="2"/>
    <x v="20"/>
    <s v="Winter"/>
    <x v="11"/>
    <s v="No"/>
    <s v="2-Day Shipping"/>
    <s v="No"/>
    <s v="No"/>
    <n v="39"/>
    <n v="39"/>
    <s v="Bank Transfer"/>
    <s v="Quarterly"/>
  </r>
  <r>
    <n v="1847"/>
    <n v="68"/>
    <s v="Male"/>
    <x v="18"/>
    <x v="3"/>
    <n v="53"/>
    <x v="48"/>
    <x v="2"/>
    <x v="22"/>
    <s v="Summer"/>
    <x v="3"/>
    <s v="No"/>
    <s v="Standard"/>
    <s v="No"/>
    <s v="No"/>
    <n v="9"/>
    <n v="44"/>
    <s v="Venmo"/>
    <s v="Quarterly"/>
  </r>
  <r>
    <n v="1848"/>
    <n v="46"/>
    <s v="Male"/>
    <x v="3"/>
    <x v="1"/>
    <n v="100"/>
    <x v="28"/>
    <x v="3"/>
    <x v="17"/>
    <s v="Summer"/>
    <x v="14"/>
    <s v="No"/>
    <s v="Free Shipping"/>
    <s v="No"/>
    <s v="No"/>
    <n v="49"/>
    <n v="51"/>
    <s v="Credit Card"/>
    <s v="Weekly"/>
  </r>
  <r>
    <n v="1849"/>
    <n v="19"/>
    <s v="Male"/>
    <x v="2"/>
    <x v="0"/>
    <n v="73"/>
    <x v="1"/>
    <x v="3"/>
    <x v="22"/>
    <s v="Winter"/>
    <x v="2"/>
    <s v="No"/>
    <s v="Express"/>
    <s v="No"/>
    <s v="No"/>
    <n v="34"/>
    <n v="39"/>
    <s v="Cash"/>
    <s v="Every 3 Months"/>
  </r>
  <r>
    <n v="1850"/>
    <n v="30"/>
    <s v="Male"/>
    <x v="11"/>
    <x v="0"/>
    <n v="40"/>
    <x v="35"/>
    <x v="2"/>
    <x v="1"/>
    <s v="Winter"/>
    <x v="9"/>
    <s v="No"/>
    <s v="Store Pickup"/>
    <s v="No"/>
    <s v="No"/>
    <n v="35"/>
    <n v="5"/>
    <s v="Bank Transfer"/>
    <s v="Monthly"/>
  </r>
  <r>
    <n v="1851"/>
    <n v="51"/>
    <s v="Male"/>
    <x v="24"/>
    <x v="3"/>
    <n v="76"/>
    <x v="5"/>
    <x v="1"/>
    <x v="13"/>
    <s v="Winter"/>
    <x v="11"/>
    <s v="No"/>
    <s v="Store Pickup"/>
    <s v="No"/>
    <s v="No"/>
    <n v="50"/>
    <n v="26"/>
    <s v="Debit Card"/>
    <s v="Weekly"/>
  </r>
  <r>
    <n v="1852"/>
    <n v="28"/>
    <s v="Male"/>
    <x v="11"/>
    <x v="0"/>
    <n v="80"/>
    <x v="12"/>
    <x v="1"/>
    <x v="12"/>
    <s v="Fall"/>
    <x v="0"/>
    <s v="No"/>
    <s v="Free Shipping"/>
    <s v="No"/>
    <s v="No"/>
    <n v="4"/>
    <n v="76"/>
    <s v="Bank Transfer"/>
    <s v="Fortnightly"/>
  </r>
  <r>
    <n v="1853"/>
    <n v="41"/>
    <s v="Male"/>
    <x v="1"/>
    <x v="0"/>
    <n v="80"/>
    <x v="38"/>
    <x v="3"/>
    <x v="10"/>
    <s v="Winter"/>
    <x v="22"/>
    <s v="No"/>
    <s v="Store Pickup"/>
    <s v="No"/>
    <s v="No"/>
    <n v="32"/>
    <n v="48"/>
    <s v="Cash"/>
    <s v="Weekly"/>
  </r>
  <r>
    <n v="1854"/>
    <n v="29"/>
    <s v="Male"/>
    <x v="0"/>
    <x v="0"/>
    <n v="67"/>
    <x v="25"/>
    <x v="3"/>
    <x v="8"/>
    <s v="Spring"/>
    <x v="3"/>
    <s v="No"/>
    <s v="Express"/>
    <s v="No"/>
    <s v="No"/>
    <n v="11"/>
    <n v="56"/>
    <s v="PayPal"/>
    <s v="Fortnightly"/>
  </r>
  <r>
    <n v="1855"/>
    <n v="25"/>
    <s v="Male"/>
    <x v="1"/>
    <x v="0"/>
    <n v="61"/>
    <x v="0"/>
    <x v="2"/>
    <x v="11"/>
    <s v="Spring"/>
    <x v="22"/>
    <s v="No"/>
    <s v="Express"/>
    <s v="No"/>
    <s v="No"/>
    <n v="49"/>
    <n v="12"/>
    <s v="Credit Card"/>
    <s v="Annually"/>
  </r>
  <r>
    <n v="1856"/>
    <n v="60"/>
    <s v="Male"/>
    <x v="5"/>
    <x v="0"/>
    <n v="76"/>
    <x v="3"/>
    <x v="3"/>
    <x v="11"/>
    <s v="Spring"/>
    <x v="10"/>
    <s v="No"/>
    <s v="Standard"/>
    <s v="No"/>
    <s v="No"/>
    <n v="9"/>
    <n v="67"/>
    <s v="Cash"/>
    <s v="Annually"/>
  </r>
  <r>
    <n v="1857"/>
    <n v="63"/>
    <s v="Male"/>
    <x v="16"/>
    <x v="3"/>
    <n v="55"/>
    <x v="28"/>
    <x v="3"/>
    <x v="19"/>
    <s v="Summer"/>
    <x v="4"/>
    <s v="No"/>
    <s v="Free Shipping"/>
    <s v="No"/>
    <s v="No"/>
    <n v="30"/>
    <n v="25"/>
    <s v="PayPal"/>
    <s v="Bi-Weekly"/>
  </r>
  <r>
    <n v="1858"/>
    <n v="51"/>
    <s v="Male"/>
    <x v="17"/>
    <x v="0"/>
    <n v="85"/>
    <x v="24"/>
    <x v="0"/>
    <x v="1"/>
    <s v="Summer"/>
    <x v="17"/>
    <s v="No"/>
    <s v="Next Day Air"/>
    <s v="No"/>
    <s v="No"/>
    <n v="33"/>
    <n v="52"/>
    <s v="Cash"/>
    <s v="Monthly"/>
  </r>
  <r>
    <n v="1859"/>
    <n v="22"/>
    <s v="Male"/>
    <x v="18"/>
    <x v="3"/>
    <n v="69"/>
    <x v="1"/>
    <x v="1"/>
    <x v="15"/>
    <s v="Spring"/>
    <x v="8"/>
    <s v="No"/>
    <s v="2-Day Shipping"/>
    <s v="No"/>
    <s v="No"/>
    <n v="8"/>
    <n v="61"/>
    <s v="Debit Card"/>
    <s v="Annually"/>
  </r>
  <r>
    <n v="1860"/>
    <n v="54"/>
    <s v="Male"/>
    <x v="22"/>
    <x v="3"/>
    <n v="26"/>
    <x v="32"/>
    <x v="0"/>
    <x v="19"/>
    <s v="Summer"/>
    <x v="18"/>
    <s v="No"/>
    <s v="Store Pickup"/>
    <s v="No"/>
    <s v="No"/>
    <n v="29"/>
    <n v="-3"/>
    <s v="Debit Card"/>
    <s v="Fortnightly"/>
  </r>
  <r>
    <n v="1861"/>
    <n v="18"/>
    <s v="Male"/>
    <x v="17"/>
    <x v="0"/>
    <n v="64"/>
    <x v="23"/>
    <x v="2"/>
    <x v="5"/>
    <s v="Summer"/>
    <x v="6"/>
    <s v="No"/>
    <s v="Next Day Air"/>
    <s v="No"/>
    <s v="No"/>
    <n v="4"/>
    <n v="60"/>
    <s v="Credit Card"/>
    <s v="Monthly"/>
  </r>
  <r>
    <n v="1862"/>
    <n v="29"/>
    <s v="Male"/>
    <x v="4"/>
    <x v="1"/>
    <n v="60"/>
    <x v="45"/>
    <x v="1"/>
    <x v="15"/>
    <s v="Fall"/>
    <x v="15"/>
    <s v="No"/>
    <s v="Standard"/>
    <s v="No"/>
    <s v="No"/>
    <n v="19"/>
    <n v="41"/>
    <s v="Debit Card"/>
    <s v="Monthly"/>
  </r>
  <r>
    <n v="1863"/>
    <n v="59"/>
    <s v="Male"/>
    <x v="24"/>
    <x v="3"/>
    <n v="36"/>
    <x v="13"/>
    <x v="2"/>
    <x v="2"/>
    <s v="Winter"/>
    <x v="12"/>
    <s v="No"/>
    <s v="Express"/>
    <s v="No"/>
    <s v="No"/>
    <n v="10"/>
    <n v="26"/>
    <s v="PayPal"/>
    <s v="Fortnightly"/>
  </r>
  <r>
    <n v="1864"/>
    <n v="25"/>
    <s v="Male"/>
    <x v="3"/>
    <x v="1"/>
    <n v="21"/>
    <x v="39"/>
    <x v="0"/>
    <x v="20"/>
    <s v="Spring"/>
    <x v="24"/>
    <s v="No"/>
    <s v="2-Day Shipping"/>
    <s v="No"/>
    <s v="No"/>
    <n v="39"/>
    <n v="-18"/>
    <s v="Debit Card"/>
    <s v="Monthly"/>
  </r>
  <r>
    <n v="1865"/>
    <n v="19"/>
    <s v="Male"/>
    <x v="21"/>
    <x v="3"/>
    <n v="72"/>
    <x v="5"/>
    <x v="1"/>
    <x v="17"/>
    <s v="Fall"/>
    <x v="4"/>
    <s v="No"/>
    <s v="2-Day Shipping"/>
    <s v="No"/>
    <s v="No"/>
    <n v="21"/>
    <n v="51"/>
    <s v="Venmo"/>
    <s v="Quarterly"/>
  </r>
  <r>
    <n v="1866"/>
    <n v="56"/>
    <s v="Male"/>
    <x v="13"/>
    <x v="0"/>
    <n v="62"/>
    <x v="9"/>
    <x v="1"/>
    <x v="5"/>
    <s v="Summer"/>
    <x v="22"/>
    <s v="No"/>
    <s v="Store Pickup"/>
    <s v="No"/>
    <s v="No"/>
    <n v="12"/>
    <n v="50"/>
    <s v="Bank Transfer"/>
    <s v="Monthly"/>
  </r>
  <r>
    <n v="1867"/>
    <n v="31"/>
    <s v="Male"/>
    <x v="17"/>
    <x v="0"/>
    <n v="44"/>
    <x v="29"/>
    <x v="3"/>
    <x v="9"/>
    <s v="Winter"/>
    <x v="19"/>
    <s v="No"/>
    <s v="Standard"/>
    <s v="No"/>
    <s v="No"/>
    <n v="9"/>
    <n v="35"/>
    <s v="Credit Card"/>
    <s v="Fortnightly"/>
  </r>
  <r>
    <n v="1868"/>
    <n v="45"/>
    <s v="Male"/>
    <x v="11"/>
    <x v="0"/>
    <n v="52"/>
    <x v="12"/>
    <x v="2"/>
    <x v="18"/>
    <s v="Fall"/>
    <x v="23"/>
    <s v="No"/>
    <s v="2-Day Shipping"/>
    <s v="No"/>
    <s v="No"/>
    <n v="20"/>
    <n v="32"/>
    <s v="Venmo"/>
    <s v="Quarterly"/>
  </r>
  <r>
    <n v="1869"/>
    <n v="23"/>
    <s v="Male"/>
    <x v="24"/>
    <x v="3"/>
    <n v="58"/>
    <x v="27"/>
    <x v="2"/>
    <x v="5"/>
    <s v="Spring"/>
    <x v="10"/>
    <s v="No"/>
    <s v="Next Day Air"/>
    <s v="No"/>
    <s v="No"/>
    <n v="44"/>
    <n v="14"/>
    <s v="Cash"/>
    <s v="Fortnightly"/>
  </r>
  <r>
    <n v="1870"/>
    <n v="18"/>
    <s v="Male"/>
    <x v="0"/>
    <x v="0"/>
    <n v="77"/>
    <x v="8"/>
    <x v="1"/>
    <x v="19"/>
    <s v="Spring"/>
    <x v="20"/>
    <s v="No"/>
    <s v="2-Day Shipping"/>
    <s v="No"/>
    <s v="No"/>
    <n v="16"/>
    <n v="61"/>
    <s v="Debit Card"/>
    <s v="Every 3 Months"/>
  </r>
  <r>
    <n v="1871"/>
    <n v="43"/>
    <s v="Male"/>
    <x v="0"/>
    <x v="0"/>
    <n v="99"/>
    <x v="5"/>
    <x v="0"/>
    <x v="10"/>
    <s v="Spring"/>
    <x v="24"/>
    <s v="No"/>
    <s v="Store Pickup"/>
    <s v="No"/>
    <s v="No"/>
    <n v="27"/>
    <n v="72"/>
    <s v="Debit Card"/>
    <s v="Fortnightly"/>
  </r>
  <r>
    <n v="1872"/>
    <n v="56"/>
    <s v="Male"/>
    <x v="2"/>
    <x v="0"/>
    <n v="96"/>
    <x v="26"/>
    <x v="3"/>
    <x v="10"/>
    <s v="Fall"/>
    <x v="2"/>
    <s v="No"/>
    <s v="Standard"/>
    <s v="No"/>
    <s v="No"/>
    <n v="14"/>
    <n v="82"/>
    <s v="Cash"/>
    <s v="Every 3 Months"/>
  </r>
  <r>
    <n v="1873"/>
    <n v="43"/>
    <s v="Male"/>
    <x v="17"/>
    <x v="0"/>
    <n v="64"/>
    <x v="29"/>
    <x v="2"/>
    <x v="12"/>
    <s v="Summer"/>
    <x v="12"/>
    <s v="No"/>
    <s v="Standard"/>
    <s v="No"/>
    <s v="No"/>
    <n v="24"/>
    <n v="40"/>
    <s v="Credit Card"/>
    <s v="Monthly"/>
  </r>
  <r>
    <n v="1874"/>
    <n v="64"/>
    <s v="Male"/>
    <x v="1"/>
    <x v="0"/>
    <n v="44"/>
    <x v="48"/>
    <x v="3"/>
    <x v="16"/>
    <s v="Fall"/>
    <x v="3"/>
    <s v="No"/>
    <s v="Express"/>
    <s v="No"/>
    <s v="No"/>
    <n v="49"/>
    <n v="-5"/>
    <s v="Bank Transfer"/>
    <s v="Weekly"/>
  </r>
  <r>
    <n v="1875"/>
    <n v="67"/>
    <s v="Male"/>
    <x v="13"/>
    <x v="0"/>
    <n v="33"/>
    <x v="27"/>
    <x v="0"/>
    <x v="7"/>
    <s v="Fall"/>
    <x v="15"/>
    <s v="No"/>
    <s v="Free Shipping"/>
    <s v="No"/>
    <s v="No"/>
    <n v="14"/>
    <n v="19"/>
    <s v="Cash"/>
    <s v="Weekly"/>
  </r>
  <r>
    <n v="1876"/>
    <n v="63"/>
    <s v="Male"/>
    <x v="23"/>
    <x v="1"/>
    <n v="71"/>
    <x v="30"/>
    <x v="2"/>
    <x v="18"/>
    <s v="Winter"/>
    <x v="20"/>
    <s v="No"/>
    <s v="Next Day Air"/>
    <s v="No"/>
    <s v="No"/>
    <n v="6"/>
    <n v="65"/>
    <s v="Credit Card"/>
    <s v="Quarterly"/>
  </r>
  <r>
    <n v="1877"/>
    <n v="54"/>
    <s v="Male"/>
    <x v="11"/>
    <x v="0"/>
    <n v="36"/>
    <x v="26"/>
    <x v="2"/>
    <x v="0"/>
    <s v="Fall"/>
    <x v="5"/>
    <s v="No"/>
    <s v="Standard"/>
    <s v="No"/>
    <s v="No"/>
    <n v="20"/>
    <n v="16"/>
    <s v="Venmo"/>
    <s v="Quarterly"/>
  </r>
  <r>
    <n v="1878"/>
    <n v="69"/>
    <s v="Male"/>
    <x v="24"/>
    <x v="3"/>
    <n v="62"/>
    <x v="38"/>
    <x v="0"/>
    <x v="6"/>
    <s v="Fall"/>
    <x v="15"/>
    <s v="No"/>
    <s v="Express"/>
    <s v="No"/>
    <s v="No"/>
    <n v="3"/>
    <n v="59"/>
    <s v="Credit Card"/>
    <s v="Annually"/>
  </r>
  <r>
    <n v="1879"/>
    <n v="34"/>
    <s v="Male"/>
    <x v="20"/>
    <x v="0"/>
    <n v="29"/>
    <x v="19"/>
    <x v="0"/>
    <x v="23"/>
    <s v="Summer"/>
    <x v="23"/>
    <s v="No"/>
    <s v="Store Pickup"/>
    <s v="No"/>
    <s v="No"/>
    <n v="5"/>
    <n v="24"/>
    <s v="Credit Card"/>
    <s v="Monthly"/>
  </r>
  <r>
    <n v="1880"/>
    <n v="56"/>
    <s v="Male"/>
    <x v="17"/>
    <x v="0"/>
    <n v="33"/>
    <x v="30"/>
    <x v="0"/>
    <x v="4"/>
    <s v="Spring"/>
    <x v="1"/>
    <s v="No"/>
    <s v="Express"/>
    <s v="No"/>
    <s v="No"/>
    <n v="46"/>
    <n v="-13"/>
    <s v="Cash"/>
    <s v="Bi-Weekly"/>
  </r>
  <r>
    <n v="1881"/>
    <n v="34"/>
    <s v="Male"/>
    <x v="0"/>
    <x v="0"/>
    <n v="33"/>
    <x v="32"/>
    <x v="0"/>
    <x v="22"/>
    <s v="Fall"/>
    <x v="0"/>
    <s v="No"/>
    <s v="2-Day Shipping"/>
    <s v="No"/>
    <s v="No"/>
    <n v="8"/>
    <n v="25"/>
    <s v="Debit Card"/>
    <s v="Monthly"/>
  </r>
  <r>
    <n v="1882"/>
    <n v="58"/>
    <s v="Male"/>
    <x v="0"/>
    <x v="0"/>
    <n v="41"/>
    <x v="32"/>
    <x v="2"/>
    <x v="16"/>
    <s v="Winter"/>
    <x v="24"/>
    <s v="No"/>
    <s v="Standard"/>
    <s v="No"/>
    <s v="No"/>
    <n v="13"/>
    <n v="28"/>
    <s v="Cash"/>
    <s v="Bi-Weekly"/>
  </r>
  <r>
    <n v="1883"/>
    <n v="44"/>
    <s v="Male"/>
    <x v="18"/>
    <x v="3"/>
    <n v="54"/>
    <x v="30"/>
    <x v="0"/>
    <x v="24"/>
    <s v="Winter"/>
    <x v="16"/>
    <s v="No"/>
    <s v="Store Pickup"/>
    <s v="No"/>
    <s v="No"/>
    <n v="25"/>
    <n v="29"/>
    <s v="Bank Transfer"/>
    <s v="Quarterly"/>
  </r>
  <r>
    <n v="1884"/>
    <n v="25"/>
    <s v="Male"/>
    <x v="21"/>
    <x v="3"/>
    <n v="58"/>
    <x v="42"/>
    <x v="2"/>
    <x v="17"/>
    <s v="Spring"/>
    <x v="8"/>
    <s v="No"/>
    <s v="Store Pickup"/>
    <s v="No"/>
    <s v="No"/>
    <n v="39"/>
    <n v="19"/>
    <s v="Debit Card"/>
    <s v="Fortnightly"/>
  </r>
  <r>
    <n v="1885"/>
    <n v="27"/>
    <s v="Male"/>
    <x v="6"/>
    <x v="0"/>
    <n v="30"/>
    <x v="28"/>
    <x v="1"/>
    <x v="6"/>
    <s v="Summer"/>
    <x v="24"/>
    <s v="No"/>
    <s v="Next Day Air"/>
    <s v="No"/>
    <s v="No"/>
    <n v="15"/>
    <n v="15"/>
    <s v="Bank Transfer"/>
    <s v="Bi-Weekly"/>
  </r>
  <r>
    <n v="1886"/>
    <n v="26"/>
    <s v="Male"/>
    <x v="16"/>
    <x v="3"/>
    <n v="53"/>
    <x v="22"/>
    <x v="1"/>
    <x v="1"/>
    <s v="Winter"/>
    <x v="14"/>
    <s v="No"/>
    <s v="Standard"/>
    <s v="No"/>
    <s v="No"/>
    <n v="35"/>
    <n v="18"/>
    <s v="Cash"/>
    <s v="Monthly"/>
  </r>
  <r>
    <n v="1887"/>
    <n v="18"/>
    <s v="Male"/>
    <x v="24"/>
    <x v="3"/>
    <n v="91"/>
    <x v="10"/>
    <x v="0"/>
    <x v="19"/>
    <s v="Spring"/>
    <x v="14"/>
    <s v="No"/>
    <s v="Next Day Air"/>
    <s v="No"/>
    <s v="No"/>
    <n v="46"/>
    <n v="45"/>
    <s v="Cash"/>
    <s v="Bi-Weekly"/>
  </r>
  <r>
    <n v="1888"/>
    <n v="64"/>
    <s v="Male"/>
    <x v="15"/>
    <x v="0"/>
    <n v="44"/>
    <x v="25"/>
    <x v="3"/>
    <x v="9"/>
    <s v="Fall"/>
    <x v="1"/>
    <s v="No"/>
    <s v="Express"/>
    <s v="No"/>
    <s v="No"/>
    <n v="3"/>
    <n v="41"/>
    <s v="PayPal"/>
    <s v="Monthly"/>
  </r>
  <r>
    <n v="1889"/>
    <n v="62"/>
    <s v="Male"/>
    <x v="15"/>
    <x v="0"/>
    <n v="89"/>
    <x v="45"/>
    <x v="3"/>
    <x v="2"/>
    <s v="Winter"/>
    <x v="23"/>
    <s v="No"/>
    <s v="Free Shipping"/>
    <s v="No"/>
    <s v="No"/>
    <n v="48"/>
    <n v="41"/>
    <s v="Credit Card"/>
    <s v="Weekly"/>
  </r>
  <r>
    <n v="1890"/>
    <n v="59"/>
    <s v="Male"/>
    <x v="11"/>
    <x v="0"/>
    <n v="57"/>
    <x v="17"/>
    <x v="0"/>
    <x v="15"/>
    <s v="Spring"/>
    <x v="25"/>
    <s v="No"/>
    <s v="Next Day Air"/>
    <s v="No"/>
    <s v="No"/>
    <n v="27"/>
    <n v="30"/>
    <s v="Bank Transfer"/>
    <s v="Weekly"/>
  </r>
  <r>
    <n v="1891"/>
    <n v="36"/>
    <s v="Male"/>
    <x v="12"/>
    <x v="3"/>
    <n v="57"/>
    <x v="11"/>
    <x v="2"/>
    <x v="12"/>
    <s v="Spring"/>
    <x v="23"/>
    <s v="No"/>
    <s v="Store Pickup"/>
    <s v="No"/>
    <s v="No"/>
    <n v="5"/>
    <n v="52"/>
    <s v="Credit Card"/>
    <s v="Weekly"/>
  </r>
  <r>
    <n v="1892"/>
    <n v="69"/>
    <s v="Male"/>
    <x v="16"/>
    <x v="3"/>
    <n v="74"/>
    <x v="13"/>
    <x v="2"/>
    <x v="0"/>
    <s v="Summer"/>
    <x v="5"/>
    <s v="No"/>
    <s v="Next Day Air"/>
    <s v="No"/>
    <s v="No"/>
    <n v="48"/>
    <n v="26"/>
    <s v="Debit Card"/>
    <s v="Quarterly"/>
  </r>
  <r>
    <n v="1893"/>
    <n v="39"/>
    <s v="Male"/>
    <x v="14"/>
    <x v="2"/>
    <n v="30"/>
    <x v="18"/>
    <x v="2"/>
    <x v="24"/>
    <s v="Fall"/>
    <x v="12"/>
    <s v="No"/>
    <s v="2-Day Shipping"/>
    <s v="No"/>
    <s v="No"/>
    <n v="12"/>
    <n v="18"/>
    <s v="Venmo"/>
    <s v="Weekly"/>
  </r>
  <r>
    <n v="1894"/>
    <n v="28"/>
    <s v="Male"/>
    <x v="10"/>
    <x v="0"/>
    <n v="20"/>
    <x v="12"/>
    <x v="0"/>
    <x v="16"/>
    <s v="Summer"/>
    <x v="18"/>
    <s v="No"/>
    <s v="Express"/>
    <s v="No"/>
    <s v="No"/>
    <n v="10"/>
    <n v="10"/>
    <s v="PayPal"/>
    <s v="Fortnightly"/>
  </r>
  <r>
    <n v="1895"/>
    <n v="42"/>
    <s v="Male"/>
    <x v="15"/>
    <x v="0"/>
    <n v="90"/>
    <x v="28"/>
    <x v="2"/>
    <x v="7"/>
    <s v="Fall"/>
    <x v="25"/>
    <s v="No"/>
    <s v="Free Shipping"/>
    <s v="No"/>
    <s v="No"/>
    <n v="48"/>
    <n v="42"/>
    <s v="Debit Card"/>
    <s v="Bi-Weekly"/>
  </r>
  <r>
    <n v="1896"/>
    <n v="31"/>
    <s v="Male"/>
    <x v="2"/>
    <x v="0"/>
    <n v="61"/>
    <x v="47"/>
    <x v="0"/>
    <x v="21"/>
    <s v="Fall"/>
    <x v="9"/>
    <s v="No"/>
    <s v="Express"/>
    <s v="No"/>
    <s v="No"/>
    <n v="3"/>
    <n v="58"/>
    <s v="Debit Card"/>
    <s v="Monthly"/>
  </r>
  <r>
    <n v="1897"/>
    <n v="57"/>
    <s v="Male"/>
    <x v="3"/>
    <x v="1"/>
    <n v="51"/>
    <x v="22"/>
    <x v="2"/>
    <x v="9"/>
    <s v="Fall"/>
    <x v="3"/>
    <s v="No"/>
    <s v="Standard"/>
    <s v="No"/>
    <s v="No"/>
    <n v="19"/>
    <n v="32"/>
    <s v="Venmo"/>
    <s v="Monthly"/>
  </r>
  <r>
    <n v="1898"/>
    <n v="53"/>
    <s v="Male"/>
    <x v="12"/>
    <x v="3"/>
    <n v="97"/>
    <x v="29"/>
    <x v="0"/>
    <x v="11"/>
    <s v="Winter"/>
    <x v="3"/>
    <s v="No"/>
    <s v="Free Shipping"/>
    <s v="No"/>
    <s v="No"/>
    <n v="11"/>
    <n v="86"/>
    <s v="Debit Card"/>
    <s v="Fortnightly"/>
  </r>
  <r>
    <n v="1899"/>
    <n v="59"/>
    <s v="Male"/>
    <x v="13"/>
    <x v="0"/>
    <n v="97"/>
    <x v="21"/>
    <x v="0"/>
    <x v="23"/>
    <s v="Fall"/>
    <x v="1"/>
    <s v="No"/>
    <s v="Next Day Air"/>
    <s v="No"/>
    <s v="No"/>
    <n v="25"/>
    <n v="72"/>
    <s v="Venmo"/>
    <s v="Monthly"/>
  </r>
  <r>
    <n v="1900"/>
    <n v="32"/>
    <s v="Male"/>
    <x v="6"/>
    <x v="0"/>
    <n v="40"/>
    <x v="14"/>
    <x v="0"/>
    <x v="1"/>
    <s v="Winter"/>
    <x v="19"/>
    <s v="No"/>
    <s v="Store Pickup"/>
    <s v="No"/>
    <s v="No"/>
    <n v="42"/>
    <n v="-2"/>
    <s v="PayPal"/>
    <s v="Weekly"/>
  </r>
  <r>
    <n v="1901"/>
    <n v="65"/>
    <s v="Male"/>
    <x v="16"/>
    <x v="3"/>
    <n v="85"/>
    <x v="44"/>
    <x v="1"/>
    <x v="24"/>
    <s v="Summer"/>
    <x v="13"/>
    <s v="No"/>
    <s v="Free Shipping"/>
    <s v="No"/>
    <s v="No"/>
    <n v="34"/>
    <n v="51"/>
    <s v="Cash"/>
    <s v="Quarterly"/>
  </r>
  <r>
    <n v="1902"/>
    <n v="56"/>
    <s v="Male"/>
    <x v="20"/>
    <x v="0"/>
    <n v="76"/>
    <x v="28"/>
    <x v="1"/>
    <x v="19"/>
    <s v="Winter"/>
    <x v="20"/>
    <s v="No"/>
    <s v="Store Pickup"/>
    <s v="No"/>
    <s v="No"/>
    <n v="50"/>
    <n v="26"/>
    <s v="Cash"/>
    <s v="Quarterly"/>
  </r>
  <r>
    <n v="1903"/>
    <n v="31"/>
    <s v="Male"/>
    <x v="3"/>
    <x v="1"/>
    <n v="22"/>
    <x v="35"/>
    <x v="1"/>
    <x v="8"/>
    <s v="Spring"/>
    <x v="16"/>
    <s v="No"/>
    <s v="Store Pickup"/>
    <s v="No"/>
    <s v="No"/>
    <n v="21"/>
    <n v="1"/>
    <s v="Venmo"/>
    <s v="Monthly"/>
  </r>
  <r>
    <n v="1904"/>
    <n v="59"/>
    <s v="Male"/>
    <x v="13"/>
    <x v="0"/>
    <n v="63"/>
    <x v="17"/>
    <x v="2"/>
    <x v="9"/>
    <s v="Summer"/>
    <x v="13"/>
    <s v="No"/>
    <s v="Standard"/>
    <s v="No"/>
    <s v="No"/>
    <n v="37"/>
    <n v="26"/>
    <s v="Bank Transfer"/>
    <s v="Weekly"/>
  </r>
  <r>
    <n v="1905"/>
    <n v="22"/>
    <s v="Male"/>
    <x v="17"/>
    <x v="0"/>
    <n v="71"/>
    <x v="22"/>
    <x v="1"/>
    <x v="5"/>
    <s v="Spring"/>
    <x v="19"/>
    <s v="No"/>
    <s v="Free Shipping"/>
    <s v="No"/>
    <s v="No"/>
    <n v="46"/>
    <n v="25"/>
    <s v="Cash"/>
    <s v="Monthly"/>
  </r>
  <r>
    <n v="1906"/>
    <n v="47"/>
    <s v="Male"/>
    <x v="23"/>
    <x v="1"/>
    <n v="35"/>
    <x v="37"/>
    <x v="2"/>
    <x v="11"/>
    <s v="Summer"/>
    <x v="8"/>
    <s v="No"/>
    <s v="2-Day Shipping"/>
    <s v="No"/>
    <s v="No"/>
    <n v="14"/>
    <n v="21"/>
    <s v="Bank Transfer"/>
    <s v="Fortnightly"/>
  </r>
  <r>
    <n v="1907"/>
    <n v="23"/>
    <s v="Male"/>
    <x v="21"/>
    <x v="3"/>
    <n v="30"/>
    <x v="34"/>
    <x v="2"/>
    <x v="14"/>
    <s v="Spring"/>
    <x v="12"/>
    <s v="No"/>
    <s v="2-Day Shipping"/>
    <s v="No"/>
    <s v="No"/>
    <n v="24"/>
    <n v="6"/>
    <s v="PayPal"/>
    <s v="Fortnightly"/>
  </r>
  <r>
    <n v="1908"/>
    <n v="69"/>
    <s v="Male"/>
    <x v="11"/>
    <x v="0"/>
    <n v="74"/>
    <x v="35"/>
    <x v="0"/>
    <x v="20"/>
    <s v="Fall"/>
    <x v="6"/>
    <s v="No"/>
    <s v="Store Pickup"/>
    <s v="No"/>
    <s v="No"/>
    <n v="36"/>
    <n v="38"/>
    <s v="Credit Card"/>
    <s v="Every 3 Months"/>
  </r>
  <r>
    <n v="1909"/>
    <n v="18"/>
    <s v="Male"/>
    <x v="18"/>
    <x v="3"/>
    <n v="71"/>
    <x v="42"/>
    <x v="3"/>
    <x v="4"/>
    <s v="Winter"/>
    <x v="2"/>
    <s v="No"/>
    <s v="Next Day Air"/>
    <s v="No"/>
    <s v="No"/>
    <n v="19"/>
    <n v="52"/>
    <s v="Debit Card"/>
    <s v="Bi-Weekly"/>
  </r>
  <r>
    <n v="1910"/>
    <n v="50"/>
    <s v="Male"/>
    <x v="1"/>
    <x v="0"/>
    <n v="84"/>
    <x v="0"/>
    <x v="1"/>
    <x v="13"/>
    <s v="Spring"/>
    <x v="24"/>
    <s v="No"/>
    <s v="Store Pickup"/>
    <s v="No"/>
    <s v="No"/>
    <n v="12"/>
    <n v="72"/>
    <s v="Credit Card"/>
    <s v="Monthly"/>
  </r>
  <r>
    <n v="1911"/>
    <n v="29"/>
    <s v="Male"/>
    <x v="3"/>
    <x v="1"/>
    <n v="38"/>
    <x v="14"/>
    <x v="1"/>
    <x v="22"/>
    <s v="Fall"/>
    <x v="22"/>
    <s v="No"/>
    <s v="Express"/>
    <s v="No"/>
    <s v="No"/>
    <n v="13"/>
    <n v="25"/>
    <s v="Debit Card"/>
    <s v="Quarterly"/>
  </r>
  <r>
    <n v="1912"/>
    <n v="65"/>
    <s v="Male"/>
    <x v="16"/>
    <x v="3"/>
    <n v="81"/>
    <x v="28"/>
    <x v="2"/>
    <x v="0"/>
    <s v="Spring"/>
    <x v="8"/>
    <s v="No"/>
    <s v="Express"/>
    <s v="No"/>
    <s v="No"/>
    <n v="32"/>
    <n v="49"/>
    <s v="Debit Card"/>
    <s v="Bi-Weekly"/>
  </r>
  <r>
    <n v="1913"/>
    <n v="29"/>
    <s v="Male"/>
    <x v="1"/>
    <x v="0"/>
    <n v="56"/>
    <x v="24"/>
    <x v="1"/>
    <x v="4"/>
    <s v="Winter"/>
    <x v="23"/>
    <s v="No"/>
    <s v="2-Day Shipping"/>
    <s v="No"/>
    <s v="No"/>
    <n v="5"/>
    <n v="51"/>
    <s v="Credit Card"/>
    <s v="Bi-Weekly"/>
  </r>
  <r>
    <n v="1914"/>
    <n v="49"/>
    <s v="Male"/>
    <x v="11"/>
    <x v="0"/>
    <n v="48"/>
    <x v="0"/>
    <x v="2"/>
    <x v="15"/>
    <s v="Winter"/>
    <x v="15"/>
    <s v="No"/>
    <s v="Express"/>
    <s v="No"/>
    <s v="No"/>
    <n v="29"/>
    <n v="19"/>
    <s v="Cash"/>
    <s v="Annually"/>
  </r>
  <r>
    <n v="1915"/>
    <n v="28"/>
    <s v="Male"/>
    <x v="6"/>
    <x v="0"/>
    <n v="97"/>
    <x v="29"/>
    <x v="0"/>
    <x v="14"/>
    <s v="Fall"/>
    <x v="23"/>
    <s v="No"/>
    <s v="Standard"/>
    <s v="No"/>
    <s v="No"/>
    <n v="40"/>
    <n v="57"/>
    <s v="Credit Card"/>
    <s v="Fortnightly"/>
  </r>
  <r>
    <n v="1916"/>
    <n v="51"/>
    <s v="Male"/>
    <x v="21"/>
    <x v="3"/>
    <n v="74"/>
    <x v="15"/>
    <x v="2"/>
    <x v="23"/>
    <s v="Fall"/>
    <x v="10"/>
    <s v="No"/>
    <s v="2-Day Shipping"/>
    <s v="No"/>
    <s v="No"/>
    <n v="44"/>
    <n v="30"/>
    <s v="Cash"/>
    <s v="Weekly"/>
  </r>
  <r>
    <n v="1917"/>
    <n v="26"/>
    <s v="Male"/>
    <x v="15"/>
    <x v="0"/>
    <n v="50"/>
    <x v="39"/>
    <x v="1"/>
    <x v="19"/>
    <s v="Winter"/>
    <x v="21"/>
    <s v="No"/>
    <s v="Next Day Air"/>
    <s v="No"/>
    <s v="No"/>
    <n v="3"/>
    <n v="47"/>
    <s v="Debit Card"/>
    <s v="Bi-Weekly"/>
  </r>
  <r>
    <n v="1918"/>
    <n v="38"/>
    <s v="Male"/>
    <x v="11"/>
    <x v="0"/>
    <n v="71"/>
    <x v="11"/>
    <x v="0"/>
    <x v="13"/>
    <s v="Winter"/>
    <x v="23"/>
    <s v="No"/>
    <s v="Free Shipping"/>
    <s v="No"/>
    <s v="No"/>
    <n v="35"/>
    <n v="36"/>
    <s v="PayPal"/>
    <s v="Bi-Weekly"/>
  </r>
  <r>
    <n v="1919"/>
    <n v="35"/>
    <s v="Male"/>
    <x v="11"/>
    <x v="0"/>
    <n v="33"/>
    <x v="37"/>
    <x v="1"/>
    <x v="7"/>
    <s v="Summer"/>
    <x v="12"/>
    <s v="No"/>
    <s v="Standard"/>
    <s v="No"/>
    <s v="No"/>
    <n v="33"/>
    <n v="0"/>
    <s v="Debit Card"/>
    <s v="Monthly"/>
  </r>
  <r>
    <n v="1920"/>
    <n v="34"/>
    <s v="Male"/>
    <x v="21"/>
    <x v="3"/>
    <n v="56"/>
    <x v="41"/>
    <x v="2"/>
    <x v="8"/>
    <s v="Summer"/>
    <x v="0"/>
    <s v="No"/>
    <s v="Express"/>
    <s v="No"/>
    <s v="No"/>
    <n v="20"/>
    <n v="36"/>
    <s v="PayPal"/>
    <s v="Bi-Weekly"/>
  </r>
  <r>
    <n v="1921"/>
    <n v="51"/>
    <s v="Male"/>
    <x v="0"/>
    <x v="0"/>
    <n v="84"/>
    <x v="39"/>
    <x v="2"/>
    <x v="7"/>
    <s v="Spring"/>
    <x v="11"/>
    <s v="No"/>
    <s v="Standard"/>
    <s v="No"/>
    <s v="No"/>
    <n v="40"/>
    <n v="44"/>
    <s v="Cash"/>
    <s v="Every 3 Months"/>
  </r>
  <r>
    <n v="1922"/>
    <n v="47"/>
    <s v="Male"/>
    <x v="5"/>
    <x v="0"/>
    <n v="36"/>
    <x v="49"/>
    <x v="2"/>
    <x v="14"/>
    <s v="Fall"/>
    <x v="1"/>
    <s v="No"/>
    <s v="Store Pickup"/>
    <s v="No"/>
    <s v="No"/>
    <n v="13"/>
    <n v="23"/>
    <s v="Venmo"/>
    <s v="Annually"/>
  </r>
  <r>
    <n v="1923"/>
    <n v="18"/>
    <s v="Male"/>
    <x v="24"/>
    <x v="3"/>
    <n v="63"/>
    <x v="0"/>
    <x v="1"/>
    <x v="15"/>
    <s v="Summer"/>
    <x v="12"/>
    <s v="No"/>
    <s v="Standard"/>
    <s v="No"/>
    <s v="No"/>
    <n v="9"/>
    <n v="54"/>
    <s v="PayPal"/>
    <s v="Monthly"/>
  </r>
  <r>
    <n v="1924"/>
    <n v="64"/>
    <s v="Male"/>
    <x v="3"/>
    <x v="1"/>
    <n v="36"/>
    <x v="43"/>
    <x v="3"/>
    <x v="24"/>
    <s v="Summer"/>
    <x v="24"/>
    <s v="No"/>
    <s v="Standard"/>
    <s v="No"/>
    <s v="No"/>
    <n v="7"/>
    <n v="29"/>
    <s v="Cash"/>
    <s v="Annually"/>
  </r>
  <r>
    <n v="1925"/>
    <n v="30"/>
    <s v="Male"/>
    <x v="14"/>
    <x v="2"/>
    <n v="63"/>
    <x v="49"/>
    <x v="2"/>
    <x v="0"/>
    <s v="Fall"/>
    <x v="6"/>
    <s v="No"/>
    <s v="Free Shipping"/>
    <s v="No"/>
    <s v="No"/>
    <n v="42"/>
    <n v="21"/>
    <s v="PayPal"/>
    <s v="Quarterly"/>
  </r>
  <r>
    <n v="1926"/>
    <n v="59"/>
    <s v="Male"/>
    <x v="4"/>
    <x v="1"/>
    <n v="32"/>
    <x v="40"/>
    <x v="0"/>
    <x v="13"/>
    <s v="Winter"/>
    <x v="3"/>
    <s v="No"/>
    <s v="Express"/>
    <s v="No"/>
    <s v="No"/>
    <n v="44"/>
    <n v="-12"/>
    <s v="Credit Card"/>
    <s v="Fortnightly"/>
  </r>
  <r>
    <n v="1927"/>
    <n v="66"/>
    <s v="Male"/>
    <x v="21"/>
    <x v="3"/>
    <n v="93"/>
    <x v="35"/>
    <x v="2"/>
    <x v="5"/>
    <s v="Spring"/>
    <x v="21"/>
    <s v="No"/>
    <s v="Express"/>
    <s v="No"/>
    <s v="No"/>
    <n v="6"/>
    <n v="87"/>
    <s v="PayPal"/>
    <s v="Annually"/>
  </r>
  <r>
    <n v="1928"/>
    <n v="40"/>
    <s v="Male"/>
    <x v="13"/>
    <x v="0"/>
    <n v="29"/>
    <x v="20"/>
    <x v="2"/>
    <x v="6"/>
    <s v="Summer"/>
    <x v="3"/>
    <s v="No"/>
    <s v="Standard"/>
    <s v="No"/>
    <s v="No"/>
    <n v="8"/>
    <n v="21"/>
    <s v="Cash"/>
    <s v="Every 3 Months"/>
  </r>
  <r>
    <n v="1929"/>
    <n v="25"/>
    <s v="Male"/>
    <x v="12"/>
    <x v="3"/>
    <n v="92"/>
    <x v="16"/>
    <x v="1"/>
    <x v="12"/>
    <s v="Summer"/>
    <x v="18"/>
    <s v="No"/>
    <s v="Standard"/>
    <s v="No"/>
    <s v="No"/>
    <n v="10"/>
    <n v="82"/>
    <s v="PayPal"/>
    <s v="Weekly"/>
  </r>
  <r>
    <n v="1930"/>
    <n v="59"/>
    <s v="Male"/>
    <x v="2"/>
    <x v="0"/>
    <n v="33"/>
    <x v="11"/>
    <x v="0"/>
    <x v="18"/>
    <s v="Fall"/>
    <x v="10"/>
    <s v="No"/>
    <s v="Standard"/>
    <s v="No"/>
    <s v="No"/>
    <n v="46"/>
    <n v="-13"/>
    <s v="Venmo"/>
    <s v="Quarterly"/>
  </r>
  <r>
    <n v="1931"/>
    <n v="66"/>
    <s v="Male"/>
    <x v="13"/>
    <x v="0"/>
    <n v="52"/>
    <x v="17"/>
    <x v="0"/>
    <x v="2"/>
    <s v="Spring"/>
    <x v="1"/>
    <s v="No"/>
    <s v="Store Pickup"/>
    <s v="No"/>
    <s v="No"/>
    <n v="26"/>
    <n v="26"/>
    <s v="Cash"/>
    <s v="Weekly"/>
  </r>
  <r>
    <n v="1932"/>
    <n v="54"/>
    <s v="Male"/>
    <x v="16"/>
    <x v="3"/>
    <n v="42"/>
    <x v="26"/>
    <x v="1"/>
    <x v="8"/>
    <s v="Spring"/>
    <x v="2"/>
    <s v="No"/>
    <s v="Store Pickup"/>
    <s v="No"/>
    <s v="No"/>
    <n v="6"/>
    <n v="36"/>
    <s v="Debit Card"/>
    <s v="Every 3 Months"/>
  </r>
  <r>
    <n v="1933"/>
    <n v="42"/>
    <s v="Male"/>
    <x v="15"/>
    <x v="0"/>
    <n v="36"/>
    <x v="33"/>
    <x v="2"/>
    <x v="3"/>
    <s v="Spring"/>
    <x v="16"/>
    <s v="No"/>
    <s v="Free Shipping"/>
    <s v="No"/>
    <s v="No"/>
    <n v="47"/>
    <n v="-11"/>
    <s v="Credit Card"/>
    <s v="Every 3 Months"/>
  </r>
  <r>
    <n v="1934"/>
    <n v="48"/>
    <s v="Male"/>
    <x v="3"/>
    <x v="1"/>
    <n v="67"/>
    <x v="6"/>
    <x v="0"/>
    <x v="10"/>
    <s v="Summer"/>
    <x v="7"/>
    <s v="No"/>
    <s v="Next Day Air"/>
    <s v="No"/>
    <s v="No"/>
    <n v="28"/>
    <n v="39"/>
    <s v="Venmo"/>
    <s v="Annually"/>
  </r>
  <r>
    <n v="1935"/>
    <n v="34"/>
    <s v="Male"/>
    <x v="14"/>
    <x v="2"/>
    <n v="43"/>
    <x v="49"/>
    <x v="0"/>
    <x v="9"/>
    <s v="Winter"/>
    <x v="2"/>
    <s v="No"/>
    <s v="Free Shipping"/>
    <s v="No"/>
    <s v="No"/>
    <n v="23"/>
    <n v="20"/>
    <s v="Bank Transfer"/>
    <s v="Annually"/>
  </r>
  <r>
    <n v="1936"/>
    <n v="19"/>
    <s v="Male"/>
    <x v="0"/>
    <x v="0"/>
    <n v="68"/>
    <x v="17"/>
    <x v="3"/>
    <x v="10"/>
    <s v="Spring"/>
    <x v="6"/>
    <s v="No"/>
    <s v="Free Shipping"/>
    <s v="No"/>
    <s v="No"/>
    <n v="45"/>
    <n v="23"/>
    <s v="Cash"/>
    <s v="Fortnightly"/>
  </r>
  <r>
    <n v="1937"/>
    <n v="70"/>
    <s v="Male"/>
    <x v="16"/>
    <x v="3"/>
    <n v="60"/>
    <x v="46"/>
    <x v="1"/>
    <x v="11"/>
    <s v="Summer"/>
    <x v="24"/>
    <s v="No"/>
    <s v="2-Day Shipping"/>
    <s v="No"/>
    <s v="No"/>
    <n v="44"/>
    <n v="16"/>
    <s v="PayPal"/>
    <s v="Every 3 Months"/>
  </r>
  <r>
    <n v="1938"/>
    <n v="43"/>
    <s v="Male"/>
    <x v="20"/>
    <x v="0"/>
    <n v="53"/>
    <x v="12"/>
    <x v="2"/>
    <x v="8"/>
    <s v="Summer"/>
    <x v="9"/>
    <s v="No"/>
    <s v="2-Day Shipping"/>
    <s v="No"/>
    <s v="No"/>
    <n v="11"/>
    <n v="42"/>
    <s v="Bank Transfer"/>
    <s v="Monthly"/>
  </r>
  <r>
    <n v="1939"/>
    <n v="46"/>
    <s v="Male"/>
    <x v="2"/>
    <x v="0"/>
    <n v="23"/>
    <x v="0"/>
    <x v="0"/>
    <x v="24"/>
    <s v="Spring"/>
    <x v="22"/>
    <s v="No"/>
    <s v="Standard"/>
    <s v="No"/>
    <s v="No"/>
    <n v="39"/>
    <n v="-16"/>
    <s v="Debit Card"/>
    <s v="Bi-Weekly"/>
  </r>
  <r>
    <n v="1940"/>
    <n v="66"/>
    <s v="Male"/>
    <x v="24"/>
    <x v="3"/>
    <n v="57"/>
    <x v="31"/>
    <x v="0"/>
    <x v="23"/>
    <s v="Winter"/>
    <x v="18"/>
    <s v="No"/>
    <s v="Store Pickup"/>
    <s v="No"/>
    <s v="No"/>
    <n v="20"/>
    <n v="37"/>
    <s v="PayPal"/>
    <s v="Every 3 Months"/>
  </r>
  <r>
    <n v="1941"/>
    <n v="50"/>
    <s v="Male"/>
    <x v="19"/>
    <x v="3"/>
    <n v="89"/>
    <x v="29"/>
    <x v="0"/>
    <x v="0"/>
    <s v="Fall"/>
    <x v="20"/>
    <s v="No"/>
    <s v="2-Day Shipping"/>
    <s v="No"/>
    <s v="No"/>
    <n v="48"/>
    <n v="41"/>
    <s v="PayPal"/>
    <s v="Fortnightly"/>
  </r>
  <r>
    <n v="1942"/>
    <n v="55"/>
    <s v="Male"/>
    <x v="9"/>
    <x v="1"/>
    <n v="99"/>
    <x v="34"/>
    <x v="3"/>
    <x v="15"/>
    <s v="Winter"/>
    <x v="13"/>
    <s v="No"/>
    <s v="Standard"/>
    <s v="No"/>
    <s v="No"/>
    <n v="46"/>
    <n v="53"/>
    <s v="Credit Card"/>
    <s v="Quarterly"/>
  </r>
  <r>
    <n v="1943"/>
    <n v="63"/>
    <s v="Male"/>
    <x v="13"/>
    <x v="0"/>
    <n v="28"/>
    <x v="15"/>
    <x v="2"/>
    <x v="17"/>
    <s v="Fall"/>
    <x v="23"/>
    <s v="No"/>
    <s v="Express"/>
    <s v="No"/>
    <s v="No"/>
    <n v="22"/>
    <n v="6"/>
    <s v="PayPal"/>
    <s v="Monthly"/>
  </r>
  <r>
    <n v="1944"/>
    <n v="32"/>
    <s v="Male"/>
    <x v="20"/>
    <x v="0"/>
    <n v="53"/>
    <x v="48"/>
    <x v="0"/>
    <x v="10"/>
    <s v="Summer"/>
    <x v="22"/>
    <s v="No"/>
    <s v="Next Day Air"/>
    <s v="No"/>
    <s v="No"/>
    <n v="45"/>
    <n v="8"/>
    <s v="Cash"/>
    <s v="Annually"/>
  </r>
  <r>
    <n v="1945"/>
    <n v="30"/>
    <s v="Male"/>
    <x v="15"/>
    <x v="0"/>
    <n v="45"/>
    <x v="10"/>
    <x v="2"/>
    <x v="9"/>
    <s v="Winter"/>
    <x v="2"/>
    <s v="No"/>
    <s v="Free Shipping"/>
    <s v="No"/>
    <s v="No"/>
    <n v="49"/>
    <n v="-4"/>
    <s v="Cash"/>
    <s v="Every 3 Months"/>
  </r>
  <r>
    <n v="1946"/>
    <n v="35"/>
    <s v="Male"/>
    <x v="15"/>
    <x v="0"/>
    <n v="38"/>
    <x v="42"/>
    <x v="2"/>
    <x v="9"/>
    <s v="Winter"/>
    <x v="3"/>
    <s v="No"/>
    <s v="2-Day Shipping"/>
    <s v="No"/>
    <s v="No"/>
    <n v="9"/>
    <n v="29"/>
    <s v="Credit Card"/>
    <s v="Every 3 Months"/>
  </r>
  <r>
    <n v="1947"/>
    <n v="59"/>
    <s v="Male"/>
    <x v="13"/>
    <x v="0"/>
    <n v="49"/>
    <x v="7"/>
    <x v="2"/>
    <x v="3"/>
    <s v="Summer"/>
    <x v="9"/>
    <s v="No"/>
    <s v="Standard"/>
    <s v="No"/>
    <s v="No"/>
    <n v="41"/>
    <n v="8"/>
    <s v="Credit Card"/>
    <s v="Quarterly"/>
  </r>
  <r>
    <n v="1948"/>
    <n v="59"/>
    <s v="Male"/>
    <x v="5"/>
    <x v="0"/>
    <n v="32"/>
    <x v="14"/>
    <x v="2"/>
    <x v="0"/>
    <s v="Summer"/>
    <x v="5"/>
    <s v="No"/>
    <s v="Store Pickup"/>
    <s v="No"/>
    <s v="No"/>
    <n v="2"/>
    <n v="30"/>
    <s v="PayPal"/>
    <s v="Monthly"/>
  </r>
  <r>
    <n v="1949"/>
    <n v="54"/>
    <s v="Male"/>
    <x v="17"/>
    <x v="0"/>
    <n v="37"/>
    <x v="39"/>
    <x v="0"/>
    <x v="18"/>
    <s v="Winter"/>
    <x v="0"/>
    <s v="No"/>
    <s v="Next Day Air"/>
    <s v="No"/>
    <s v="No"/>
    <n v="39"/>
    <n v="-2"/>
    <s v="PayPal"/>
    <s v="Bi-Weekly"/>
  </r>
  <r>
    <n v="1950"/>
    <n v="63"/>
    <s v="Male"/>
    <x v="10"/>
    <x v="0"/>
    <n v="80"/>
    <x v="43"/>
    <x v="0"/>
    <x v="0"/>
    <s v="Winter"/>
    <x v="10"/>
    <s v="No"/>
    <s v="Store Pickup"/>
    <s v="No"/>
    <s v="No"/>
    <n v="12"/>
    <n v="68"/>
    <s v="PayPal"/>
    <s v="Quarterly"/>
  </r>
  <r>
    <n v="1951"/>
    <n v="43"/>
    <s v="Male"/>
    <x v="21"/>
    <x v="3"/>
    <n v="78"/>
    <x v="10"/>
    <x v="0"/>
    <x v="24"/>
    <s v="Summer"/>
    <x v="12"/>
    <s v="No"/>
    <s v="Free Shipping"/>
    <s v="No"/>
    <s v="No"/>
    <n v="26"/>
    <n v="52"/>
    <s v="PayPal"/>
    <s v="Every 3 Months"/>
  </r>
  <r>
    <n v="1952"/>
    <n v="33"/>
    <s v="Male"/>
    <x v="24"/>
    <x v="3"/>
    <n v="53"/>
    <x v="39"/>
    <x v="0"/>
    <x v="9"/>
    <s v="Summer"/>
    <x v="2"/>
    <s v="No"/>
    <s v="Next Day Air"/>
    <s v="No"/>
    <s v="No"/>
    <n v="32"/>
    <n v="21"/>
    <s v="Bank Transfer"/>
    <s v="Bi-Weekly"/>
  </r>
  <r>
    <n v="1953"/>
    <n v="57"/>
    <s v="Male"/>
    <x v="9"/>
    <x v="1"/>
    <n v="82"/>
    <x v="33"/>
    <x v="0"/>
    <x v="22"/>
    <s v="Summer"/>
    <x v="12"/>
    <s v="No"/>
    <s v="2-Day Shipping"/>
    <s v="No"/>
    <s v="No"/>
    <n v="50"/>
    <n v="32"/>
    <s v="Cash"/>
    <s v="Bi-Weekly"/>
  </r>
  <r>
    <n v="1954"/>
    <n v="25"/>
    <s v="Male"/>
    <x v="11"/>
    <x v="0"/>
    <n v="33"/>
    <x v="24"/>
    <x v="3"/>
    <x v="14"/>
    <s v="Spring"/>
    <x v="6"/>
    <s v="No"/>
    <s v="Standard"/>
    <s v="No"/>
    <s v="No"/>
    <n v="3"/>
    <n v="30"/>
    <s v="PayPal"/>
    <s v="Fortnightly"/>
  </r>
  <r>
    <n v="1955"/>
    <n v="26"/>
    <s v="Male"/>
    <x v="24"/>
    <x v="3"/>
    <n v="77"/>
    <x v="24"/>
    <x v="2"/>
    <x v="6"/>
    <s v="Winter"/>
    <x v="19"/>
    <s v="No"/>
    <s v="Free Shipping"/>
    <s v="No"/>
    <s v="No"/>
    <n v="3"/>
    <n v="74"/>
    <s v="Venmo"/>
    <s v="Quarterly"/>
  </r>
  <r>
    <n v="1956"/>
    <n v="50"/>
    <s v="Male"/>
    <x v="15"/>
    <x v="0"/>
    <n v="56"/>
    <x v="1"/>
    <x v="2"/>
    <x v="6"/>
    <s v="Winter"/>
    <x v="8"/>
    <s v="No"/>
    <s v="Express"/>
    <s v="No"/>
    <s v="No"/>
    <n v="37"/>
    <n v="19"/>
    <s v="Cash"/>
    <s v="Monthly"/>
  </r>
  <r>
    <n v="1957"/>
    <n v="70"/>
    <s v="Male"/>
    <x v="20"/>
    <x v="0"/>
    <n v="37"/>
    <x v="19"/>
    <x v="2"/>
    <x v="6"/>
    <s v="Winter"/>
    <x v="8"/>
    <s v="No"/>
    <s v="Express"/>
    <s v="No"/>
    <s v="No"/>
    <n v="20"/>
    <n v="17"/>
    <s v="Credit Card"/>
    <s v="Fortnightly"/>
  </r>
  <r>
    <n v="1958"/>
    <n v="68"/>
    <s v="Male"/>
    <x v="24"/>
    <x v="3"/>
    <n v="54"/>
    <x v="36"/>
    <x v="2"/>
    <x v="17"/>
    <s v="Spring"/>
    <x v="9"/>
    <s v="No"/>
    <s v="Store Pickup"/>
    <s v="No"/>
    <s v="No"/>
    <n v="26"/>
    <n v="28"/>
    <s v="Cash"/>
    <s v="Bi-Weekly"/>
  </r>
  <r>
    <n v="1959"/>
    <n v="39"/>
    <s v="Male"/>
    <x v="6"/>
    <x v="0"/>
    <n v="67"/>
    <x v="22"/>
    <x v="2"/>
    <x v="0"/>
    <s v="Winter"/>
    <x v="2"/>
    <s v="No"/>
    <s v="Store Pickup"/>
    <s v="No"/>
    <s v="No"/>
    <n v="47"/>
    <n v="20"/>
    <s v="Cash"/>
    <s v="Quarterly"/>
  </r>
  <r>
    <n v="1960"/>
    <n v="46"/>
    <s v="Male"/>
    <x v="9"/>
    <x v="1"/>
    <n v="90"/>
    <x v="24"/>
    <x v="2"/>
    <x v="3"/>
    <s v="Fall"/>
    <x v="0"/>
    <s v="No"/>
    <s v="Store Pickup"/>
    <s v="No"/>
    <s v="No"/>
    <n v="7"/>
    <n v="83"/>
    <s v="Credit Card"/>
    <s v="Every 3 Months"/>
  </r>
  <r>
    <n v="1961"/>
    <n v="57"/>
    <s v="Male"/>
    <x v="2"/>
    <x v="0"/>
    <n v="72"/>
    <x v="2"/>
    <x v="0"/>
    <x v="16"/>
    <s v="Summer"/>
    <x v="13"/>
    <s v="No"/>
    <s v="2-Day Shipping"/>
    <s v="No"/>
    <s v="No"/>
    <n v="40"/>
    <n v="32"/>
    <s v="Credit Card"/>
    <s v="Annually"/>
  </r>
  <r>
    <n v="1962"/>
    <n v="47"/>
    <s v="Male"/>
    <x v="23"/>
    <x v="1"/>
    <n v="59"/>
    <x v="22"/>
    <x v="0"/>
    <x v="13"/>
    <s v="Summer"/>
    <x v="5"/>
    <s v="No"/>
    <s v="Free Shipping"/>
    <s v="No"/>
    <s v="No"/>
    <n v="45"/>
    <n v="14"/>
    <s v="Debit Card"/>
    <s v="Quarterly"/>
  </r>
  <r>
    <n v="1963"/>
    <n v="40"/>
    <s v="Male"/>
    <x v="19"/>
    <x v="3"/>
    <n v="45"/>
    <x v="44"/>
    <x v="2"/>
    <x v="5"/>
    <s v="Fall"/>
    <x v="14"/>
    <s v="No"/>
    <s v="Standard"/>
    <s v="No"/>
    <s v="No"/>
    <n v="20"/>
    <n v="25"/>
    <s v="PayPal"/>
    <s v="Fortnightly"/>
  </r>
  <r>
    <n v="1964"/>
    <n v="52"/>
    <s v="Male"/>
    <x v="6"/>
    <x v="0"/>
    <n v="30"/>
    <x v="49"/>
    <x v="0"/>
    <x v="6"/>
    <s v="Spring"/>
    <x v="20"/>
    <s v="No"/>
    <s v="Standard"/>
    <s v="No"/>
    <s v="No"/>
    <n v="11"/>
    <n v="19"/>
    <s v="Credit Card"/>
    <s v="Weekly"/>
  </r>
  <r>
    <n v="1965"/>
    <n v="40"/>
    <s v="Male"/>
    <x v="13"/>
    <x v="0"/>
    <n v="51"/>
    <x v="8"/>
    <x v="1"/>
    <x v="17"/>
    <s v="Summer"/>
    <x v="12"/>
    <s v="No"/>
    <s v="Express"/>
    <s v="No"/>
    <s v="No"/>
    <n v="50"/>
    <n v="1"/>
    <s v="Debit Card"/>
    <s v="Monthly"/>
  </r>
  <r>
    <n v="1966"/>
    <n v="67"/>
    <s v="Male"/>
    <x v="1"/>
    <x v="0"/>
    <n v="90"/>
    <x v="27"/>
    <x v="2"/>
    <x v="3"/>
    <s v="Fall"/>
    <x v="8"/>
    <s v="No"/>
    <s v="Express"/>
    <s v="No"/>
    <s v="No"/>
    <n v="25"/>
    <n v="65"/>
    <s v="Debit Card"/>
    <s v="Quarterly"/>
  </r>
  <r>
    <n v="1967"/>
    <n v="67"/>
    <s v="Male"/>
    <x v="14"/>
    <x v="2"/>
    <n v="95"/>
    <x v="27"/>
    <x v="3"/>
    <x v="7"/>
    <s v="Winter"/>
    <x v="18"/>
    <s v="No"/>
    <s v="Express"/>
    <s v="No"/>
    <s v="No"/>
    <n v="5"/>
    <n v="90"/>
    <s v="Credit Card"/>
    <s v="Fortnightly"/>
  </r>
  <r>
    <n v="1968"/>
    <n v="37"/>
    <s v="Male"/>
    <x v="10"/>
    <x v="0"/>
    <n v="81"/>
    <x v="42"/>
    <x v="0"/>
    <x v="22"/>
    <s v="Fall"/>
    <x v="18"/>
    <s v="No"/>
    <s v="Standard"/>
    <s v="No"/>
    <s v="No"/>
    <n v="4"/>
    <n v="77"/>
    <s v="Venmo"/>
    <s v="Annually"/>
  </r>
  <r>
    <n v="1969"/>
    <n v="67"/>
    <s v="Male"/>
    <x v="5"/>
    <x v="0"/>
    <n v="70"/>
    <x v="46"/>
    <x v="1"/>
    <x v="24"/>
    <s v="Spring"/>
    <x v="19"/>
    <s v="No"/>
    <s v="Standard"/>
    <s v="No"/>
    <s v="No"/>
    <n v="25"/>
    <n v="45"/>
    <s v="Credit Card"/>
    <s v="Weekly"/>
  </r>
  <r>
    <n v="1970"/>
    <n v="64"/>
    <s v="Male"/>
    <x v="10"/>
    <x v="0"/>
    <n v="32"/>
    <x v="7"/>
    <x v="1"/>
    <x v="17"/>
    <s v="Winter"/>
    <x v="1"/>
    <s v="No"/>
    <s v="Next Day Air"/>
    <s v="No"/>
    <s v="No"/>
    <n v="11"/>
    <n v="21"/>
    <s v="Bank Transfer"/>
    <s v="Fortnightly"/>
  </r>
  <r>
    <n v="1971"/>
    <n v="28"/>
    <s v="Male"/>
    <x v="22"/>
    <x v="3"/>
    <n v="94"/>
    <x v="33"/>
    <x v="2"/>
    <x v="21"/>
    <s v="Spring"/>
    <x v="3"/>
    <s v="No"/>
    <s v="Next Day Air"/>
    <s v="No"/>
    <s v="No"/>
    <n v="4"/>
    <n v="90"/>
    <s v="Credit Card"/>
    <s v="Bi-Weekly"/>
  </r>
  <r>
    <n v="1972"/>
    <n v="54"/>
    <s v="Male"/>
    <x v="19"/>
    <x v="3"/>
    <n v="29"/>
    <x v="38"/>
    <x v="3"/>
    <x v="21"/>
    <s v="Spring"/>
    <x v="23"/>
    <s v="No"/>
    <s v="Next Day Air"/>
    <s v="No"/>
    <s v="No"/>
    <n v="1"/>
    <n v="28"/>
    <s v="Venmo"/>
    <s v="Monthly"/>
  </r>
  <r>
    <n v="1973"/>
    <n v="54"/>
    <s v="Male"/>
    <x v="21"/>
    <x v="3"/>
    <n v="31"/>
    <x v="7"/>
    <x v="2"/>
    <x v="5"/>
    <s v="Summer"/>
    <x v="13"/>
    <s v="No"/>
    <s v="Express"/>
    <s v="No"/>
    <s v="No"/>
    <n v="48"/>
    <n v="-17"/>
    <s v="PayPal"/>
    <s v="Every 3 Months"/>
  </r>
  <r>
    <n v="1974"/>
    <n v="24"/>
    <s v="Male"/>
    <x v="11"/>
    <x v="0"/>
    <n v="20"/>
    <x v="33"/>
    <x v="3"/>
    <x v="16"/>
    <s v="Fall"/>
    <x v="9"/>
    <s v="No"/>
    <s v="Standard"/>
    <s v="No"/>
    <s v="No"/>
    <n v="9"/>
    <n v="11"/>
    <s v="Venmo"/>
    <s v="Every 3 Months"/>
  </r>
  <r>
    <n v="1975"/>
    <n v="27"/>
    <s v="Male"/>
    <x v="24"/>
    <x v="3"/>
    <n v="44"/>
    <x v="30"/>
    <x v="2"/>
    <x v="15"/>
    <s v="Winter"/>
    <x v="12"/>
    <s v="No"/>
    <s v="2-Day Shipping"/>
    <s v="No"/>
    <s v="No"/>
    <n v="2"/>
    <n v="42"/>
    <s v="PayPal"/>
    <s v="Fortnightly"/>
  </r>
  <r>
    <n v="1976"/>
    <n v="53"/>
    <s v="Male"/>
    <x v="14"/>
    <x v="2"/>
    <n v="77"/>
    <x v="26"/>
    <x v="0"/>
    <x v="2"/>
    <s v="Fall"/>
    <x v="3"/>
    <s v="No"/>
    <s v="Express"/>
    <s v="No"/>
    <s v="No"/>
    <n v="4"/>
    <n v="73"/>
    <s v="Cash"/>
    <s v="Quarterly"/>
  </r>
  <r>
    <n v="1977"/>
    <n v="32"/>
    <s v="Male"/>
    <x v="8"/>
    <x v="3"/>
    <n v="51"/>
    <x v="5"/>
    <x v="2"/>
    <x v="6"/>
    <s v="Spring"/>
    <x v="4"/>
    <s v="No"/>
    <s v="Next Day Air"/>
    <s v="No"/>
    <s v="No"/>
    <n v="43"/>
    <n v="8"/>
    <s v="PayPal"/>
    <s v="Fortnightly"/>
  </r>
  <r>
    <n v="1978"/>
    <n v="24"/>
    <s v="Male"/>
    <x v="3"/>
    <x v="1"/>
    <n v="49"/>
    <x v="20"/>
    <x v="2"/>
    <x v="11"/>
    <s v="Summer"/>
    <x v="5"/>
    <s v="No"/>
    <s v="Free Shipping"/>
    <s v="No"/>
    <s v="No"/>
    <n v="32"/>
    <n v="17"/>
    <s v="Bank Transfer"/>
    <s v="Annually"/>
  </r>
  <r>
    <n v="1979"/>
    <n v="45"/>
    <s v="Male"/>
    <x v="12"/>
    <x v="3"/>
    <n v="78"/>
    <x v="2"/>
    <x v="0"/>
    <x v="23"/>
    <s v="Spring"/>
    <x v="22"/>
    <s v="No"/>
    <s v="Store Pickup"/>
    <s v="No"/>
    <s v="No"/>
    <n v="1"/>
    <n v="77"/>
    <s v="Cash"/>
    <s v="Quarterly"/>
  </r>
  <r>
    <n v="1980"/>
    <n v="49"/>
    <s v="Male"/>
    <x v="2"/>
    <x v="0"/>
    <n v="98"/>
    <x v="30"/>
    <x v="0"/>
    <x v="24"/>
    <s v="Spring"/>
    <x v="11"/>
    <s v="No"/>
    <s v="Store Pickup"/>
    <s v="No"/>
    <s v="No"/>
    <n v="38"/>
    <n v="60"/>
    <s v="Debit Card"/>
    <s v="Fortnightly"/>
  </r>
  <r>
    <n v="1981"/>
    <n v="51"/>
    <s v="Male"/>
    <x v="3"/>
    <x v="1"/>
    <n v="94"/>
    <x v="44"/>
    <x v="2"/>
    <x v="14"/>
    <s v="Winter"/>
    <x v="14"/>
    <s v="No"/>
    <s v="Store Pickup"/>
    <s v="No"/>
    <s v="No"/>
    <n v="25"/>
    <n v="69"/>
    <s v="PayPal"/>
    <s v="Fortnightly"/>
  </r>
  <r>
    <n v="1982"/>
    <n v="69"/>
    <s v="Male"/>
    <x v="9"/>
    <x v="1"/>
    <n v="91"/>
    <x v="49"/>
    <x v="0"/>
    <x v="10"/>
    <s v="Summer"/>
    <x v="10"/>
    <s v="No"/>
    <s v="Express"/>
    <s v="No"/>
    <s v="No"/>
    <n v="42"/>
    <n v="49"/>
    <s v="PayPal"/>
    <s v="Quarterly"/>
  </r>
  <r>
    <n v="1983"/>
    <n v="41"/>
    <s v="Male"/>
    <x v="12"/>
    <x v="3"/>
    <n v="77"/>
    <x v="23"/>
    <x v="2"/>
    <x v="2"/>
    <s v="Summer"/>
    <x v="2"/>
    <s v="No"/>
    <s v="2-Day Shipping"/>
    <s v="No"/>
    <s v="No"/>
    <n v="32"/>
    <n v="45"/>
    <s v="PayPal"/>
    <s v="Monthly"/>
  </r>
  <r>
    <n v="1984"/>
    <n v="59"/>
    <s v="Male"/>
    <x v="18"/>
    <x v="3"/>
    <n v="97"/>
    <x v="42"/>
    <x v="2"/>
    <x v="6"/>
    <s v="Summer"/>
    <x v="5"/>
    <s v="No"/>
    <s v="Next Day Air"/>
    <s v="No"/>
    <s v="No"/>
    <n v="21"/>
    <n v="76"/>
    <s v="Debit Card"/>
    <s v="Quarterly"/>
  </r>
  <r>
    <n v="1985"/>
    <n v="26"/>
    <s v="Male"/>
    <x v="11"/>
    <x v="0"/>
    <n v="58"/>
    <x v="8"/>
    <x v="2"/>
    <x v="13"/>
    <s v="Summer"/>
    <x v="23"/>
    <s v="No"/>
    <s v="2-Day Shipping"/>
    <s v="No"/>
    <s v="No"/>
    <n v="26"/>
    <n v="32"/>
    <s v="PayPal"/>
    <s v="Fortnightly"/>
  </r>
  <r>
    <n v="1986"/>
    <n v="23"/>
    <s v="Male"/>
    <x v="24"/>
    <x v="3"/>
    <n v="97"/>
    <x v="30"/>
    <x v="2"/>
    <x v="9"/>
    <s v="Spring"/>
    <x v="20"/>
    <s v="No"/>
    <s v="2-Day Shipping"/>
    <s v="No"/>
    <s v="No"/>
    <n v="6"/>
    <n v="91"/>
    <s v="Credit Card"/>
    <s v="Fortnightly"/>
  </r>
  <r>
    <n v="1987"/>
    <n v="62"/>
    <s v="Male"/>
    <x v="7"/>
    <x v="2"/>
    <n v="48"/>
    <x v="10"/>
    <x v="0"/>
    <x v="14"/>
    <s v="Summer"/>
    <x v="23"/>
    <s v="No"/>
    <s v="2-Day Shipping"/>
    <s v="No"/>
    <s v="No"/>
    <n v="14"/>
    <n v="34"/>
    <s v="Venmo"/>
    <s v="Quarterly"/>
  </r>
  <r>
    <n v="1988"/>
    <n v="69"/>
    <s v="Male"/>
    <x v="22"/>
    <x v="3"/>
    <n v="23"/>
    <x v="34"/>
    <x v="3"/>
    <x v="3"/>
    <s v="Summer"/>
    <x v="23"/>
    <s v="No"/>
    <s v="Express"/>
    <s v="No"/>
    <s v="No"/>
    <n v="4"/>
    <n v="19"/>
    <s v="Cash"/>
    <s v="Quarterly"/>
  </r>
  <r>
    <n v="1989"/>
    <n v="46"/>
    <s v="Male"/>
    <x v="13"/>
    <x v="0"/>
    <n v="79"/>
    <x v="41"/>
    <x v="2"/>
    <x v="9"/>
    <s v="Winter"/>
    <x v="20"/>
    <s v="No"/>
    <s v="Free Shipping"/>
    <s v="No"/>
    <s v="No"/>
    <n v="26"/>
    <n v="53"/>
    <s v="Bank Transfer"/>
    <s v="Weekly"/>
  </r>
  <r>
    <n v="1990"/>
    <n v="35"/>
    <s v="Male"/>
    <x v="16"/>
    <x v="3"/>
    <n v="42"/>
    <x v="33"/>
    <x v="1"/>
    <x v="4"/>
    <s v="Spring"/>
    <x v="17"/>
    <s v="No"/>
    <s v="Express"/>
    <s v="No"/>
    <s v="No"/>
    <n v="39"/>
    <n v="3"/>
    <s v="PayPal"/>
    <s v="Bi-Weekly"/>
  </r>
  <r>
    <n v="1991"/>
    <n v="32"/>
    <s v="Male"/>
    <x v="21"/>
    <x v="3"/>
    <n v="95"/>
    <x v="39"/>
    <x v="0"/>
    <x v="3"/>
    <s v="Spring"/>
    <x v="23"/>
    <s v="No"/>
    <s v="2-Day Shipping"/>
    <s v="No"/>
    <s v="No"/>
    <n v="15"/>
    <n v="80"/>
    <s v="PayPal"/>
    <s v="Annually"/>
  </r>
  <r>
    <n v="1992"/>
    <n v="46"/>
    <s v="Male"/>
    <x v="4"/>
    <x v="1"/>
    <n v="29"/>
    <x v="9"/>
    <x v="2"/>
    <x v="18"/>
    <s v="Summer"/>
    <x v="18"/>
    <s v="No"/>
    <s v="Next Day Air"/>
    <s v="No"/>
    <s v="No"/>
    <n v="1"/>
    <n v="28"/>
    <s v="Venmo"/>
    <s v="Every 3 Months"/>
  </r>
  <r>
    <n v="1993"/>
    <n v="33"/>
    <s v="Male"/>
    <x v="15"/>
    <x v="0"/>
    <n v="98"/>
    <x v="32"/>
    <x v="0"/>
    <x v="9"/>
    <s v="Winter"/>
    <x v="8"/>
    <s v="No"/>
    <s v="2-Day Shipping"/>
    <s v="No"/>
    <s v="No"/>
    <n v="28"/>
    <n v="70"/>
    <s v="Venmo"/>
    <s v="Monthly"/>
  </r>
  <r>
    <n v="1994"/>
    <n v="32"/>
    <s v="Male"/>
    <x v="0"/>
    <x v="0"/>
    <n v="96"/>
    <x v="10"/>
    <x v="1"/>
    <x v="7"/>
    <s v="Spring"/>
    <x v="16"/>
    <s v="No"/>
    <s v="Express"/>
    <s v="No"/>
    <s v="No"/>
    <n v="17"/>
    <n v="79"/>
    <s v="Cash"/>
    <s v="Weekly"/>
  </r>
  <r>
    <n v="1995"/>
    <n v="33"/>
    <s v="Male"/>
    <x v="12"/>
    <x v="3"/>
    <n v="66"/>
    <x v="22"/>
    <x v="2"/>
    <x v="18"/>
    <s v="Fall"/>
    <x v="3"/>
    <s v="No"/>
    <s v="Next Day Air"/>
    <s v="No"/>
    <s v="No"/>
    <n v="24"/>
    <n v="42"/>
    <s v="Credit Card"/>
    <s v="Weekly"/>
  </r>
  <r>
    <n v="1996"/>
    <n v="67"/>
    <s v="Male"/>
    <x v="23"/>
    <x v="1"/>
    <n v="80"/>
    <x v="9"/>
    <x v="1"/>
    <x v="11"/>
    <s v="Spring"/>
    <x v="21"/>
    <s v="No"/>
    <s v="Standard"/>
    <s v="No"/>
    <s v="No"/>
    <n v="29"/>
    <n v="51"/>
    <s v="Debit Card"/>
    <s v="Quarterly"/>
  </r>
  <r>
    <n v="1997"/>
    <n v="67"/>
    <s v="Male"/>
    <x v="4"/>
    <x v="1"/>
    <n v="27"/>
    <x v="45"/>
    <x v="0"/>
    <x v="21"/>
    <s v="Summer"/>
    <x v="13"/>
    <s v="No"/>
    <s v="Next Day Air"/>
    <s v="No"/>
    <s v="No"/>
    <n v="18"/>
    <n v="9"/>
    <s v="Cash"/>
    <s v="Every 3 Months"/>
  </r>
  <r>
    <n v="1998"/>
    <n v="42"/>
    <s v="Male"/>
    <x v="21"/>
    <x v="3"/>
    <n v="25"/>
    <x v="39"/>
    <x v="2"/>
    <x v="7"/>
    <s v="Fall"/>
    <x v="10"/>
    <s v="No"/>
    <s v="Express"/>
    <s v="No"/>
    <s v="No"/>
    <n v="10"/>
    <n v="15"/>
    <s v="Debit Card"/>
    <s v="Bi-Weekly"/>
  </r>
  <r>
    <n v="1999"/>
    <n v="20"/>
    <s v="Male"/>
    <x v="13"/>
    <x v="0"/>
    <n v="45"/>
    <x v="34"/>
    <x v="2"/>
    <x v="20"/>
    <s v="Fall"/>
    <x v="23"/>
    <s v="No"/>
    <s v="2-Day Shipping"/>
    <s v="No"/>
    <s v="No"/>
    <n v="19"/>
    <n v="26"/>
    <s v="Cash"/>
    <s v="Quarterly"/>
  </r>
  <r>
    <n v="2000"/>
    <n v="39"/>
    <s v="Male"/>
    <x v="20"/>
    <x v="0"/>
    <n v="89"/>
    <x v="30"/>
    <x v="0"/>
    <x v="21"/>
    <s v="Winter"/>
    <x v="12"/>
    <s v="No"/>
    <s v="2-Day Shipping"/>
    <s v="No"/>
    <s v="No"/>
    <n v="26"/>
    <n v="63"/>
    <s v="Debit Card"/>
    <s v="Monthly"/>
  </r>
  <r>
    <n v="2001"/>
    <n v="26"/>
    <s v="Male"/>
    <x v="22"/>
    <x v="3"/>
    <n v="27"/>
    <x v="18"/>
    <x v="2"/>
    <x v="12"/>
    <s v="Winter"/>
    <x v="15"/>
    <s v="No"/>
    <s v="2-Day Shipping"/>
    <s v="No"/>
    <s v="No"/>
    <n v="25"/>
    <n v="2"/>
    <s v="Cash"/>
    <s v="Bi-Weekly"/>
  </r>
  <r>
    <n v="2002"/>
    <n v="51"/>
    <s v="Male"/>
    <x v="12"/>
    <x v="3"/>
    <n v="90"/>
    <x v="5"/>
    <x v="1"/>
    <x v="7"/>
    <s v="Winter"/>
    <x v="5"/>
    <s v="No"/>
    <s v="Free Shipping"/>
    <s v="No"/>
    <s v="No"/>
    <n v="2"/>
    <n v="88"/>
    <s v="Debit Card"/>
    <s v="Fortnightly"/>
  </r>
  <r>
    <n v="2003"/>
    <n v="31"/>
    <s v="Male"/>
    <x v="5"/>
    <x v="0"/>
    <n v="65"/>
    <x v="14"/>
    <x v="2"/>
    <x v="16"/>
    <s v="Summer"/>
    <x v="2"/>
    <s v="No"/>
    <s v="Express"/>
    <s v="No"/>
    <s v="No"/>
    <n v="19"/>
    <n v="46"/>
    <s v="PayPal"/>
    <s v="Every 3 Months"/>
  </r>
  <r>
    <n v="2004"/>
    <n v="68"/>
    <s v="Male"/>
    <x v="4"/>
    <x v="1"/>
    <n v="72"/>
    <x v="1"/>
    <x v="1"/>
    <x v="24"/>
    <s v="Spring"/>
    <x v="0"/>
    <s v="No"/>
    <s v="Express"/>
    <s v="No"/>
    <s v="No"/>
    <n v="32"/>
    <n v="40"/>
    <s v="Cash"/>
    <s v="Quarterly"/>
  </r>
  <r>
    <n v="2005"/>
    <n v="44"/>
    <s v="Male"/>
    <x v="9"/>
    <x v="1"/>
    <n v="70"/>
    <x v="42"/>
    <x v="0"/>
    <x v="24"/>
    <s v="Fall"/>
    <x v="4"/>
    <s v="No"/>
    <s v="2-Day Shipping"/>
    <s v="No"/>
    <s v="No"/>
    <n v="13"/>
    <n v="57"/>
    <s v="Cash"/>
    <s v="Bi-Weekly"/>
  </r>
  <r>
    <n v="2006"/>
    <n v="18"/>
    <s v="Male"/>
    <x v="3"/>
    <x v="1"/>
    <n v="82"/>
    <x v="30"/>
    <x v="2"/>
    <x v="17"/>
    <s v="Winter"/>
    <x v="23"/>
    <s v="No"/>
    <s v="Store Pickup"/>
    <s v="No"/>
    <s v="No"/>
    <n v="30"/>
    <n v="52"/>
    <s v="PayPal"/>
    <s v="Fortnightly"/>
  </r>
  <r>
    <n v="2007"/>
    <n v="58"/>
    <s v="Male"/>
    <x v="18"/>
    <x v="3"/>
    <n v="97"/>
    <x v="35"/>
    <x v="1"/>
    <x v="6"/>
    <s v="Fall"/>
    <x v="14"/>
    <s v="No"/>
    <s v="Express"/>
    <s v="No"/>
    <s v="No"/>
    <n v="2"/>
    <n v="95"/>
    <s v="Credit Card"/>
    <s v="Annually"/>
  </r>
  <r>
    <n v="2008"/>
    <n v="26"/>
    <s v="Male"/>
    <x v="5"/>
    <x v="0"/>
    <n v="25"/>
    <x v="41"/>
    <x v="2"/>
    <x v="5"/>
    <s v="Summer"/>
    <x v="4"/>
    <s v="No"/>
    <s v="2-Day Shipping"/>
    <s v="No"/>
    <s v="No"/>
    <n v="8"/>
    <n v="17"/>
    <s v="PayPal"/>
    <s v="Quarterly"/>
  </r>
  <r>
    <n v="2009"/>
    <n v="57"/>
    <s v="Male"/>
    <x v="11"/>
    <x v="0"/>
    <n v="48"/>
    <x v="20"/>
    <x v="2"/>
    <x v="0"/>
    <s v="Spring"/>
    <x v="25"/>
    <s v="No"/>
    <s v="Free Shipping"/>
    <s v="No"/>
    <s v="No"/>
    <n v="27"/>
    <n v="21"/>
    <s v="PayPal"/>
    <s v="Every 3 Months"/>
  </r>
  <r>
    <n v="2010"/>
    <n v="37"/>
    <s v="Male"/>
    <x v="23"/>
    <x v="1"/>
    <n v="99"/>
    <x v="15"/>
    <x v="2"/>
    <x v="21"/>
    <s v="Summer"/>
    <x v="22"/>
    <s v="No"/>
    <s v="Next Day Air"/>
    <s v="No"/>
    <s v="No"/>
    <n v="26"/>
    <n v="73"/>
    <s v="Venmo"/>
    <s v="Bi-Weekly"/>
  </r>
  <r>
    <n v="2011"/>
    <n v="24"/>
    <s v="Male"/>
    <x v="1"/>
    <x v="0"/>
    <n v="21"/>
    <x v="21"/>
    <x v="2"/>
    <x v="1"/>
    <s v="Summer"/>
    <x v="14"/>
    <s v="No"/>
    <s v="2-Day Shipping"/>
    <s v="No"/>
    <s v="No"/>
    <n v="3"/>
    <n v="18"/>
    <s v="Debit Card"/>
    <s v="Bi-Weekly"/>
  </r>
  <r>
    <n v="2012"/>
    <n v="57"/>
    <s v="Male"/>
    <x v="3"/>
    <x v="1"/>
    <n v="94"/>
    <x v="8"/>
    <x v="2"/>
    <x v="19"/>
    <s v="Spring"/>
    <x v="18"/>
    <s v="No"/>
    <s v="Express"/>
    <s v="No"/>
    <s v="No"/>
    <n v="4"/>
    <n v="90"/>
    <s v="Bank Transfer"/>
    <s v="Monthly"/>
  </r>
  <r>
    <n v="2013"/>
    <n v="48"/>
    <s v="Male"/>
    <x v="2"/>
    <x v="0"/>
    <n v="53"/>
    <x v="22"/>
    <x v="0"/>
    <x v="14"/>
    <s v="Fall"/>
    <x v="4"/>
    <s v="No"/>
    <s v="Store Pickup"/>
    <s v="No"/>
    <s v="No"/>
    <n v="5"/>
    <n v="48"/>
    <s v="Cash"/>
    <s v="Fortnightly"/>
  </r>
  <r>
    <n v="2014"/>
    <n v="39"/>
    <s v="Male"/>
    <x v="21"/>
    <x v="3"/>
    <n v="70"/>
    <x v="41"/>
    <x v="2"/>
    <x v="15"/>
    <s v="Winter"/>
    <x v="8"/>
    <s v="No"/>
    <s v="Standard"/>
    <s v="No"/>
    <s v="No"/>
    <n v="25"/>
    <n v="45"/>
    <s v="Debit Card"/>
    <s v="Quarterly"/>
  </r>
  <r>
    <n v="2015"/>
    <n v="51"/>
    <s v="Male"/>
    <x v="11"/>
    <x v="0"/>
    <n v="26"/>
    <x v="48"/>
    <x v="0"/>
    <x v="13"/>
    <s v="Summer"/>
    <x v="20"/>
    <s v="No"/>
    <s v="Standard"/>
    <s v="No"/>
    <s v="No"/>
    <n v="47"/>
    <n v="-21"/>
    <s v="PayPal"/>
    <s v="Bi-Weekly"/>
  </r>
  <r>
    <n v="2016"/>
    <n v="57"/>
    <s v="Male"/>
    <x v="22"/>
    <x v="3"/>
    <n v="82"/>
    <x v="41"/>
    <x v="1"/>
    <x v="6"/>
    <s v="Summer"/>
    <x v="9"/>
    <s v="No"/>
    <s v="Next Day Air"/>
    <s v="No"/>
    <s v="No"/>
    <n v="8"/>
    <n v="74"/>
    <s v="Credit Card"/>
    <s v="Fortnightly"/>
  </r>
  <r>
    <n v="2017"/>
    <n v="53"/>
    <s v="Male"/>
    <x v="9"/>
    <x v="1"/>
    <n v="47"/>
    <x v="1"/>
    <x v="1"/>
    <x v="10"/>
    <s v="Winter"/>
    <x v="23"/>
    <s v="No"/>
    <s v="Standard"/>
    <s v="No"/>
    <s v="No"/>
    <n v="20"/>
    <n v="27"/>
    <s v="Debit Card"/>
    <s v="Fortnightly"/>
  </r>
  <r>
    <n v="2018"/>
    <n v="70"/>
    <s v="Male"/>
    <x v="20"/>
    <x v="0"/>
    <n v="32"/>
    <x v="2"/>
    <x v="1"/>
    <x v="14"/>
    <s v="Winter"/>
    <x v="7"/>
    <s v="No"/>
    <s v="Next Day Air"/>
    <s v="No"/>
    <s v="No"/>
    <n v="42"/>
    <n v="-10"/>
    <s v="Bank Transfer"/>
    <s v="Every 3 Months"/>
  </r>
  <r>
    <n v="2019"/>
    <n v="60"/>
    <s v="Male"/>
    <x v="21"/>
    <x v="3"/>
    <n v="97"/>
    <x v="10"/>
    <x v="1"/>
    <x v="9"/>
    <s v="Fall"/>
    <x v="9"/>
    <s v="No"/>
    <s v="Store Pickup"/>
    <s v="No"/>
    <s v="No"/>
    <n v="20"/>
    <n v="77"/>
    <s v="Bank Transfer"/>
    <s v="Weekly"/>
  </r>
  <r>
    <n v="2020"/>
    <n v="31"/>
    <s v="Male"/>
    <x v="5"/>
    <x v="0"/>
    <n v="68"/>
    <x v="37"/>
    <x v="1"/>
    <x v="16"/>
    <s v="Winter"/>
    <x v="10"/>
    <s v="No"/>
    <s v="Store Pickup"/>
    <s v="No"/>
    <s v="No"/>
    <n v="23"/>
    <n v="45"/>
    <s v="Cash"/>
    <s v="Fortnightly"/>
  </r>
  <r>
    <n v="2021"/>
    <n v="41"/>
    <s v="Male"/>
    <x v="1"/>
    <x v="0"/>
    <n v="23"/>
    <x v="38"/>
    <x v="2"/>
    <x v="19"/>
    <s v="Winter"/>
    <x v="6"/>
    <s v="No"/>
    <s v="Next Day Air"/>
    <s v="No"/>
    <s v="No"/>
    <n v="26"/>
    <n v="-3"/>
    <s v="Cash"/>
    <s v="Quarterly"/>
  </r>
  <r>
    <n v="2022"/>
    <n v="62"/>
    <s v="Male"/>
    <x v="8"/>
    <x v="3"/>
    <n v="33"/>
    <x v="1"/>
    <x v="2"/>
    <x v="14"/>
    <s v="Winter"/>
    <x v="14"/>
    <s v="No"/>
    <s v="Standard"/>
    <s v="No"/>
    <s v="No"/>
    <n v="48"/>
    <n v="-15"/>
    <s v="Venmo"/>
    <s v="Quarterly"/>
  </r>
  <r>
    <n v="2023"/>
    <n v="59"/>
    <s v="Male"/>
    <x v="16"/>
    <x v="3"/>
    <n v="38"/>
    <x v="15"/>
    <x v="1"/>
    <x v="13"/>
    <s v="Winter"/>
    <x v="17"/>
    <s v="No"/>
    <s v="Store Pickup"/>
    <s v="No"/>
    <s v="No"/>
    <n v="16"/>
    <n v="22"/>
    <s v="Cash"/>
    <s v="Bi-Weekly"/>
  </r>
  <r>
    <n v="2024"/>
    <n v="46"/>
    <s v="Male"/>
    <x v="20"/>
    <x v="0"/>
    <n v="68"/>
    <x v="37"/>
    <x v="1"/>
    <x v="11"/>
    <s v="Winter"/>
    <x v="7"/>
    <s v="No"/>
    <s v="Store Pickup"/>
    <s v="No"/>
    <s v="No"/>
    <n v="28"/>
    <n v="40"/>
    <s v="Cash"/>
    <s v="Bi-Weekly"/>
  </r>
  <r>
    <n v="2025"/>
    <n v="62"/>
    <s v="Male"/>
    <x v="20"/>
    <x v="0"/>
    <n v="23"/>
    <x v="10"/>
    <x v="0"/>
    <x v="5"/>
    <s v="Fall"/>
    <x v="18"/>
    <s v="No"/>
    <s v="Express"/>
    <s v="No"/>
    <s v="No"/>
    <n v="39"/>
    <n v="-16"/>
    <s v="PayPal"/>
    <s v="Weekly"/>
  </r>
  <r>
    <n v="2026"/>
    <n v="42"/>
    <s v="Male"/>
    <x v="5"/>
    <x v="0"/>
    <n v="29"/>
    <x v="12"/>
    <x v="2"/>
    <x v="2"/>
    <s v="Summer"/>
    <x v="21"/>
    <s v="No"/>
    <s v="Express"/>
    <s v="No"/>
    <s v="No"/>
    <n v="43"/>
    <n v="-14"/>
    <s v="Debit Card"/>
    <s v="Fortnightly"/>
  </r>
  <r>
    <n v="2027"/>
    <n v="37"/>
    <s v="Male"/>
    <x v="18"/>
    <x v="3"/>
    <n v="35"/>
    <x v="1"/>
    <x v="2"/>
    <x v="20"/>
    <s v="Winter"/>
    <x v="15"/>
    <s v="No"/>
    <s v="Express"/>
    <s v="No"/>
    <s v="No"/>
    <n v="45"/>
    <n v="-10"/>
    <s v="Bank Transfer"/>
    <s v="Every 3 Months"/>
  </r>
  <r>
    <n v="2028"/>
    <n v="50"/>
    <s v="Male"/>
    <x v="9"/>
    <x v="1"/>
    <n v="73"/>
    <x v="43"/>
    <x v="1"/>
    <x v="9"/>
    <s v="Fall"/>
    <x v="6"/>
    <s v="No"/>
    <s v="Standard"/>
    <s v="No"/>
    <s v="No"/>
    <n v="50"/>
    <n v="23"/>
    <s v="Credit Card"/>
    <s v="Every 3 Months"/>
  </r>
  <r>
    <n v="2029"/>
    <n v="29"/>
    <s v="Male"/>
    <x v="9"/>
    <x v="1"/>
    <n v="84"/>
    <x v="31"/>
    <x v="3"/>
    <x v="7"/>
    <s v="Fall"/>
    <x v="18"/>
    <s v="No"/>
    <s v="2-Day Shipping"/>
    <s v="No"/>
    <s v="No"/>
    <n v="10"/>
    <n v="74"/>
    <s v="Venmo"/>
    <s v="Bi-Weekly"/>
  </r>
  <r>
    <n v="2030"/>
    <n v="25"/>
    <s v="Male"/>
    <x v="18"/>
    <x v="3"/>
    <n v="23"/>
    <x v="6"/>
    <x v="2"/>
    <x v="6"/>
    <s v="Spring"/>
    <x v="12"/>
    <s v="No"/>
    <s v="Next Day Air"/>
    <s v="No"/>
    <s v="No"/>
    <n v="40"/>
    <n v="-17"/>
    <s v="PayPal"/>
    <s v="Quarterly"/>
  </r>
  <r>
    <n v="2031"/>
    <n v="66"/>
    <s v="Male"/>
    <x v="12"/>
    <x v="3"/>
    <n v="67"/>
    <x v="35"/>
    <x v="1"/>
    <x v="14"/>
    <s v="Summer"/>
    <x v="11"/>
    <s v="No"/>
    <s v="Standard"/>
    <s v="No"/>
    <s v="No"/>
    <n v="38"/>
    <n v="29"/>
    <s v="Credit Card"/>
    <s v="Monthly"/>
  </r>
  <r>
    <n v="2032"/>
    <n v="21"/>
    <s v="Male"/>
    <x v="20"/>
    <x v="0"/>
    <n v="51"/>
    <x v="17"/>
    <x v="0"/>
    <x v="4"/>
    <s v="Spring"/>
    <x v="17"/>
    <s v="No"/>
    <s v="Standard"/>
    <s v="No"/>
    <s v="No"/>
    <n v="2"/>
    <n v="49"/>
    <s v="Credit Card"/>
    <s v="Monthly"/>
  </r>
  <r>
    <n v="2033"/>
    <n v="46"/>
    <s v="Male"/>
    <x v="0"/>
    <x v="0"/>
    <n v="36"/>
    <x v="36"/>
    <x v="2"/>
    <x v="1"/>
    <s v="Winter"/>
    <x v="19"/>
    <s v="No"/>
    <s v="Next Day Air"/>
    <s v="No"/>
    <s v="No"/>
    <n v="13"/>
    <n v="23"/>
    <s v="Cash"/>
    <s v="Annually"/>
  </r>
  <r>
    <n v="2034"/>
    <n v="57"/>
    <s v="Male"/>
    <x v="2"/>
    <x v="0"/>
    <n v="55"/>
    <x v="26"/>
    <x v="0"/>
    <x v="8"/>
    <s v="Summer"/>
    <x v="15"/>
    <s v="No"/>
    <s v="Express"/>
    <s v="No"/>
    <s v="No"/>
    <n v="33"/>
    <n v="22"/>
    <s v="Venmo"/>
    <s v="Annually"/>
  </r>
  <r>
    <n v="2035"/>
    <n v="61"/>
    <s v="Male"/>
    <x v="6"/>
    <x v="0"/>
    <n v="30"/>
    <x v="15"/>
    <x v="2"/>
    <x v="15"/>
    <s v="Spring"/>
    <x v="3"/>
    <s v="No"/>
    <s v="Store Pickup"/>
    <s v="No"/>
    <s v="No"/>
    <n v="27"/>
    <n v="3"/>
    <s v="PayPal"/>
    <s v="Monthly"/>
  </r>
  <r>
    <n v="2036"/>
    <n v="53"/>
    <s v="Male"/>
    <x v="17"/>
    <x v="0"/>
    <n v="70"/>
    <x v="19"/>
    <x v="1"/>
    <x v="22"/>
    <s v="Summer"/>
    <x v="7"/>
    <s v="No"/>
    <s v="Express"/>
    <s v="No"/>
    <s v="No"/>
    <n v="43"/>
    <n v="27"/>
    <s v="Bank Transfer"/>
    <s v="Weekly"/>
  </r>
  <r>
    <n v="2037"/>
    <n v="37"/>
    <s v="Male"/>
    <x v="0"/>
    <x v="0"/>
    <n v="63"/>
    <x v="46"/>
    <x v="1"/>
    <x v="12"/>
    <s v="Winter"/>
    <x v="0"/>
    <s v="No"/>
    <s v="Next Day Air"/>
    <s v="No"/>
    <s v="No"/>
    <n v="46"/>
    <n v="17"/>
    <s v="Cash"/>
    <s v="Weekly"/>
  </r>
  <r>
    <n v="2038"/>
    <n v="39"/>
    <s v="Male"/>
    <x v="22"/>
    <x v="3"/>
    <n v="87"/>
    <x v="26"/>
    <x v="1"/>
    <x v="14"/>
    <s v="Summer"/>
    <x v="24"/>
    <s v="No"/>
    <s v="Express"/>
    <s v="No"/>
    <s v="No"/>
    <n v="7"/>
    <n v="80"/>
    <s v="Venmo"/>
    <s v="Bi-Weekly"/>
  </r>
  <r>
    <n v="2039"/>
    <n v="53"/>
    <s v="Male"/>
    <x v="0"/>
    <x v="0"/>
    <n v="70"/>
    <x v="10"/>
    <x v="0"/>
    <x v="20"/>
    <s v="Spring"/>
    <x v="14"/>
    <s v="No"/>
    <s v="Next Day Air"/>
    <s v="No"/>
    <s v="No"/>
    <n v="35"/>
    <n v="35"/>
    <s v="Credit Card"/>
    <s v="Fortnightly"/>
  </r>
  <r>
    <n v="2040"/>
    <n v="35"/>
    <s v="Male"/>
    <x v="17"/>
    <x v="0"/>
    <n v="51"/>
    <x v="46"/>
    <x v="2"/>
    <x v="8"/>
    <s v="Spring"/>
    <x v="0"/>
    <s v="No"/>
    <s v="Next Day Air"/>
    <s v="No"/>
    <s v="No"/>
    <n v="31"/>
    <n v="20"/>
    <s v="Debit Card"/>
    <s v="Bi-Weekly"/>
  </r>
  <r>
    <n v="2041"/>
    <n v="69"/>
    <s v="Male"/>
    <x v="16"/>
    <x v="3"/>
    <n v="25"/>
    <x v="36"/>
    <x v="3"/>
    <x v="0"/>
    <s v="Spring"/>
    <x v="3"/>
    <s v="No"/>
    <s v="Free Shipping"/>
    <s v="No"/>
    <s v="No"/>
    <n v="42"/>
    <n v="-17"/>
    <s v="Venmo"/>
    <s v="Quarterly"/>
  </r>
  <r>
    <n v="2042"/>
    <n v="66"/>
    <s v="Male"/>
    <x v="14"/>
    <x v="2"/>
    <n v="32"/>
    <x v="14"/>
    <x v="1"/>
    <x v="12"/>
    <s v="Winter"/>
    <x v="4"/>
    <s v="No"/>
    <s v="Next Day Air"/>
    <s v="No"/>
    <s v="No"/>
    <n v="14"/>
    <n v="18"/>
    <s v="PayPal"/>
    <s v="Bi-Weekly"/>
  </r>
  <r>
    <n v="2043"/>
    <n v="19"/>
    <s v="Male"/>
    <x v="9"/>
    <x v="1"/>
    <n v="52"/>
    <x v="15"/>
    <x v="2"/>
    <x v="16"/>
    <s v="Spring"/>
    <x v="17"/>
    <s v="No"/>
    <s v="2-Day Shipping"/>
    <s v="No"/>
    <s v="No"/>
    <n v="35"/>
    <n v="17"/>
    <s v="Venmo"/>
    <s v="Monthly"/>
  </r>
  <r>
    <n v="2044"/>
    <n v="47"/>
    <s v="Male"/>
    <x v="24"/>
    <x v="3"/>
    <n v="33"/>
    <x v="14"/>
    <x v="2"/>
    <x v="4"/>
    <s v="Summer"/>
    <x v="2"/>
    <s v="No"/>
    <s v="Standard"/>
    <s v="No"/>
    <s v="No"/>
    <n v="49"/>
    <n v="-16"/>
    <s v="PayPal"/>
    <s v="Weekly"/>
  </r>
  <r>
    <n v="2045"/>
    <n v="49"/>
    <s v="Male"/>
    <x v="2"/>
    <x v="0"/>
    <n v="68"/>
    <x v="9"/>
    <x v="0"/>
    <x v="20"/>
    <s v="Spring"/>
    <x v="21"/>
    <s v="No"/>
    <s v="Free Shipping"/>
    <s v="No"/>
    <s v="No"/>
    <n v="17"/>
    <n v="51"/>
    <s v="PayPal"/>
    <s v="Fortnightly"/>
  </r>
  <r>
    <n v="2046"/>
    <n v="31"/>
    <s v="Male"/>
    <x v="16"/>
    <x v="3"/>
    <n v="20"/>
    <x v="42"/>
    <x v="2"/>
    <x v="16"/>
    <s v="Fall"/>
    <x v="14"/>
    <s v="No"/>
    <s v="Express"/>
    <s v="No"/>
    <s v="No"/>
    <n v="26"/>
    <n v="-6"/>
    <s v="PayPal"/>
    <s v="Quarterly"/>
  </r>
  <r>
    <n v="2047"/>
    <n v="39"/>
    <s v="Male"/>
    <x v="13"/>
    <x v="0"/>
    <n v="32"/>
    <x v="19"/>
    <x v="2"/>
    <x v="1"/>
    <s v="Winter"/>
    <x v="11"/>
    <s v="No"/>
    <s v="Free Shipping"/>
    <s v="No"/>
    <s v="No"/>
    <n v="30"/>
    <n v="2"/>
    <s v="Cash"/>
    <s v="Every 3 Months"/>
  </r>
  <r>
    <n v="2048"/>
    <n v="58"/>
    <s v="Male"/>
    <x v="16"/>
    <x v="3"/>
    <n v="82"/>
    <x v="39"/>
    <x v="2"/>
    <x v="5"/>
    <s v="Summer"/>
    <x v="0"/>
    <s v="No"/>
    <s v="Store Pickup"/>
    <s v="No"/>
    <s v="No"/>
    <n v="32"/>
    <n v="50"/>
    <s v="Cash"/>
    <s v="Annually"/>
  </r>
  <r>
    <n v="2049"/>
    <n v="45"/>
    <s v="Male"/>
    <x v="4"/>
    <x v="1"/>
    <n v="64"/>
    <x v="49"/>
    <x v="3"/>
    <x v="6"/>
    <s v="Winter"/>
    <x v="20"/>
    <s v="No"/>
    <s v="Express"/>
    <s v="No"/>
    <s v="No"/>
    <n v="35"/>
    <n v="29"/>
    <s v="Bank Transfer"/>
    <s v="Quarterly"/>
  </r>
  <r>
    <n v="2050"/>
    <n v="68"/>
    <s v="Male"/>
    <x v="23"/>
    <x v="1"/>
    <n v="24"/>
    <x v="3"/>
    <x v="0"/>
    <x v="24"/>
    <s v="Fall"/>
    <x v="2"/>
    <s v="No"/>
    <s v="Standard"/>
    <s v="No"/>
    <s v="No"/>
    <n v="15"/>
    <n v="9"/>
    <s v="Venmo"/>
    <s v="Annually"/>
  </r>
  <r>
    <n v="2051"/>
    <n v="35"/>
    <s v="Male"/>
    <x v="19"/>
    <x v="3"/>
    <n v="96"/>
    <x v="16"/>
    <x v="2"/>
    <x v="11"/>
    <s v="Summer"/>
    <x v="23"/>
    <s v="No"/>
    <s v="Store Pickup"/>
    <s v="No"/>
    <s v="No"/>
    <n v="10"/>
    <n v="86"/>
    <s v="Debit Card"/>
    <s v="Annually"/>
  </r>
  <r>
    <n v="2052"/>
    <n v="65"/>
    <s v="Male"/>
    <x v="17"/>
    <x v="0"/>
    <n v="94"/>
    <x v="2"/>
    <x v="0"/>
    <x v="13"/>
    <s v="Spring"/>
    <x v="22"/>
    <s v="No"/>
    <s v="Free Shipping"/>
    <s v="No"/>
    <s v="No"/>
    <n v="14"/>
    <n v="80"/>
    <s v="Credit Card"/>
    <s v="Monthly"/>
  </r>
  <r>
    <n v="2053"/>
    <n v="45"/>
    <s v="Male"/>
    <x v="21"/>
    <x v="3"/>
    <n v="48"/>
    <x v="13"/>
    <x v="2"/>
    <x v="0"/>
    <s v="Winter"/>
    <x v="18"/>
    <s v="No"/>
    <s v="2-Day Shipping"/>
    <s v="No"/>
    <s v="No"/>
    <n v="30"/>
    <n v="18"/>
    <s v="Bank Transfer"/>
    <s v="Annually"/>
  </r>
  <r>
    <n v="2054"/>
    <n v="19"/>
    <s v="Male"/>
    <x v="12"/>
    <x v="3"/>
    <n v="60"/>
    <x v="5"/>
    <x v="1"/>
    <x v="7"/>
    <s v="Spring"/>
    <x v="9"/>
    <s v="No"/>
    <s v="2-Day Shipping"/>
    <s v="No"/>
    <s v="No"/>
    <n v="16"/>
    <n v="44"/>
    <s v="Credit Card"/>
    <s v="Fortnightly"/>
  </r>
  <r>
    <n v="2055"/>
    <n v="65"/>
    <s v="Male"/>
    <x v="1"/>
    <x v="0"/>
    <n v="56"/>
    <x v="32"/>
    <x v="3"/>
    <x v="9"/>
    <s v="Spring"/>
    <x v="3"/>
    <s v="No"/>
    <s v="Express"/>
    <s v="No"/>
    <s v="No"/>
    <n v="14"/>
    <n v="42"/>
    <s v="PayPal"/>
    <s v="Annually"/>
  </r>
  <r>
    <n v="2056"/>
    <n v="28"/>
    <s v="Male"/>
    <x v="8"/>
    <x v="3"/>
    <n v="33"/>
    <x v="21"/>
    <x v="2"/>
    <x v="5"/>
    <s v="Fall"/>
    <x v="23"/>
    <s v="No"/>
    <s v="2-Day Shipping"/>
    <s v="No"/>
    <s v="No"/>
    <n v="28"/>
    <n v="5"/>
    <s v="Bank Transfer"/>
    <s v="Weekly"/>
  </r>
  <r>
    <n v="2057"/>
    <n v="55"/>
    <s v="Male"/>
    <x v="21"/>
    <x v="3"/>
    <n v="46"/>
    <x v="46"/>
    <x v="0"/>
    <x v="24"/>
    <s v="Spring"/>
    <x v="14"/>
    <s v="No"/>
    <s v="2-Day Shipping"/>
    <s v="No"/>
    <s v="No"/>
    <n v="29"/>
    <n v="17"/>
    <s v="PayPal"/>
    <s v="Monthly"/>
  </r>
  <r>
    <n v="2058"/>
    <n v="66"/>
    <s v="Male"/>
    <x v="20"/>
    <x v="0"/>
    <n v="37"/>
    <x v="45"/>
    <x v="0"/>
    <x v="22"/>
    <s v="Spring"/>
    <x v="19"/>
    <s v="No"/>
    <s v="Standard"/>
    <s v="No"/>
    <s v="No"/>
    <n v="5"/>
    <n v="32"/>
    <s v="PayPal"/>
    <s v="Every 3 Months"/>
  </r>
  <r>
    <n v="2059"/>
    <n v="29"/>
    <s v="Male"/>
    <x v="5"/>
    <x v="0"/>
    <n v="98"/>
    <x v="47"/>
    <x v="2"/>
    <x v="18"/>
    <s v="Winter"/>
    <x v="13"/>
    <s v="No"/>
    <s v="Store Pickup"/>
    <s v="No"/>
    <s v="No"/>
    <n v="17"/>
    <n v="81"/>
    <s v="Bank Transfer"/>
    <s v="Quarterly"/>
  </r>
  <r>
    <n v="2060"/>
    <n v="56"/>
    <s v="Male"/>
    <x v="6"/>
    <x v="0"/>
    <n v="50"/>
    <x v="18"/>
    <x v="3"/>
    <x v="19"/>
    <s v="Spring"/>
    <x v="18"/>
    <s v="No"/>
    <s v="Express"/>
    <s v="No"/>
    <s v="No"/>
    <n v="50"/>
    <n v="0"/>
    <s v="PayPal"/>
    <s v="Weekly"/>
  </r>
  <r>
    <n v="2061"/>
    <n v="21"/>
    <s v="Male"/>
    <x v="22"/>
    <x v="3"/>
    <n v="63"/>
    <x v="48"/>
    <x v="2"/>
    <x v="24"/>
    <s v="Fall"/>
    <x v="4"/>
    <s v="No"/>
    <s v="Next Day Air"/>
    <s v="No"/>
    <s v="No"/>
    <n v="23"/>
    <n v="40"/>
    <s v="Bank Transfer"/>
    <s v="Quarterly"/>
  </r>
  <r>
    <n v="2062"/>
    <n v="32"/>
    <s v="Male"/>
    <x v="1"/>
    <x v="0"/>
    <n v="70"/>
    <x v="49"/>
    <x v="1"/>
    <x v="23"/>
    <s v="Summer"/>
    <x v="5"/>
    <s v="No"/>
    <s v="Store Pickup"/>
    <s v="No"/>
    <s v="No"/>
    <n v="22"/>
    <n v="48"/>
    <s v="Debit Card"/>
    <s v="Annually"/>
  </r>
  <r>
    <n v="2063"/>
    <n v="54"/>
    <s v="Male"/>
    <x v="7"/>
    <x v="2"/>
    <n v="63"/>
    <x v="36"/>
    <x v="0"/>
    <x v="5"/>
    <s v="Fall"/>
    <x v="11"/>
    <s v="No"/>
    <s v="Standard"/>
    <s v="No"/>
    <s v="No"/>
    <n v="15"/>
    <n v="48"/>
    <s v="Cash"/>
    <s v="Quarterly"/>
  </r>
  <r>
    <n v="2064"/>
    <n v="61"/>
    <s v="Male"/>
    <x v="6"/>
    <x v="0"/>
    <n v="86"/>
    <x v="27"/>
    <x v="2"/>
    <x v="17"/>
    <s v="Fall"/>
    <x v="3"/>
    <s v="No"/>
    <s v="Standard"/>
    <s v="No"/>
    <s v="No"/>
    <n v="32"/>
    <n v="54"/>
    <s v="Cash"/>
    <s v="Monthly"/>
  </r>
  <r>
    <n v="2065"/>
    <n v="31"/>
    <s v="Male"/>
    <x v="9"/>
    <x v="1"/>
    <n v="99"/>
    <x v="10"/>
    <x v="2"/>
    <x v="14"/>
    <s v="Summer"/>
    <x v="17"/>
    <s v="No"/>
    <s v="2-Day Shipping"/>
    <s v="No"/>
    <s v="No"/>
    <n v="5"/>
    <n v="94"/>
    <s v="Bank Transfer"/>
    <s v="Monthly"/>
  </r>
  <r>
    <n v="2066"/>
    <n v="27"/>
    <s v="Male"/>
    <x v="4"/>
    <x v="1"/>
    <n v="40"/>
    <x v="4"/>
    <x v="2"/>
    <x v="24"/>
    <s v="Spring"/>
    <x v="3"/>
    <s v="No"/>
    <s v="Free Shipping"/>
    <s v="No"/>
    <s v="No"/>
    <n v="6"/>
    <n v="34"/>
    <s v="Bank Transfer"/>
    <s v="Bi-Weekly"/>
  </r>
  <r>
    <n v="2067"/>
    <n v="64"/>
    <s v="Male"/>
    <x v="4"/>
    <x v="1"/>
    <n v="92"/>
    <x v="26"/>
    <x v="2"/>
    <x v="8"/>
    <s v="Fall"/>
    <x v="10"/>
    <s v="No"/>
    <s v="Store Pickup"/>
    <s v="No"/>
    <s v="No"/>
    <n v="44"/>
    <n v="48"/>
    <s v="Debit Card"/>
    <s v="Fortnightly"/>
  </r>
  <r>
    <n v="2068"/>
    <n v="60"/>
    <s v="Male"/>
    <x v="13"/>
    <x v="0"/>
    <n v="21"/>
    <x v="33"/>
    <x v="3"/>
    <x v="19"/>
    <s v="Fall"/>
    <x v="0"/>
    <s v="No"/>
    <s v="2-Day Shipping"/>
    <s v="No"/>
    <s v="No"/>
    <n v="23"/>
    <n v="-2"/>
    <s v="Cash"/>
    <s v="Fortnightly"/>
  </r>
  <r>
    <n v="2069"/>
    <n v="70"/>
    <s v="Male"/>
    <x v="16"/>
    <x v="3"/>
    <n v="81"/>
    <x v="34"/>
    <x v="3"/>
    <x v="13"/>
    <s v="Summer"/>
    <x v="20"/>
    <s v="No"/>
    <s v="Store Pickup"/>
    <s v="No"/>
    <s v="No"/>
    <n v="44"/>
    <n v="37"/>
    <s v="Venmo"/>
    <s v="Monthly"/>
  </r>
  <r>
    <n v="2070"/>
    <n v="36"/>
    <s v="Male"/>
    <x v="17"/>
    <x v="0"/>
    <n v="82"/>
    <x v="21"/>
    <x v="2"/>
    <x v="21"/>
    <s v="Fall"/>
    <x v="23"/>
    <s v="No"/>
    <s v="Free Shipping"/>
    <s v="No"/>
    <s v="No"/>
    <n v="3"/>
    <n v="79"/>
    <s v="Debit Card"/>
    <s v="Quarterly"/>
  </r>
  <r>
    <n v="2071"/>
    <n v="56"/>
    <s v="Male"/>
    <x v="16"/>
    <x v="3"/>
    <n v="88"/>
    <x v="43"/>
    <x v="3"/>
    <x v="16"/>
    <s v="Spring"/>
    <x v="0"/>
    <s v="No"/>
    <s v="Express"/>
    <s v="No"/>
    <s v="No"/>
    <n v="14"/>
    <n v="74"/>
    <s v="Cash"/>
    <s v="Monthly"/>
  </r>
  <r>
    <n v="2072"/>
    <n v="69"/>
    <s v="Male"/>
    <x v="14"/>
    <x v="2"/>
    <n v="100"/>
    <x v="36"/>
    <x v="1"/>
    <x v="22"/>
    <s v="Fall"/>
    <x v="6"/>
    <s v="No"/>
    <s v="Store Pickup"/>
    <s v="No"/>
    <s v="No"/>
    <n v="37"/>
    <n v="63"/>
    <s v="PayPal"/>
    <s v="Quarterly"/>
  </r>
  <r>
    <n v="2073"/>
    <n v="39"/>
    <s v="Male"/>
    <x v="21"/>
    <x v="3"/>
    <n v="66"/>
    <x v="2"/>
    <x v="2"/>
    <x v="19"/>
    <s v="Winter"/>
    <x v="20"/>
    <s v="No"/>
    <s v="Next Day Air"/>
    <s v="No"/>
    <s v="No"/>
    <n v="22"/>
    <n v="44"/>
    <s v="Bank Transfer"/>
    <s v="Weekly"/>
  </r>
  <r>
    <n v="2074"/>
    <n v="38"/>
    <s v="Male"/>
    <x v="22"/>
    <x v="3"/>
    <n v="25"/>
    <x v="21"/>
    <x v="1"/>
    <x v="14"/>
    <s v="Winter"/>
    <x v="1"/>
    <s v="No"/>
    <s v="Next Day Air"/>
    <s v="No"/>
    <s v="No"/>
    <n v="2"/>
    <n v="23"/>
    <s v="PayPal"/>
    <s v="Every 3 Months"/>
  </r>
  <r>
    <n v="2075"/>
    <n v="36"/>
    <s v="Male"/>
    <x v="18"/>
    <x v="3"/>
    <n v="53"/>
    <x v="20"/>
    <x v="2"/>
    <x v="3"/>
    <s v="Summer"/>
    <x v="0"/>
    <s v="No"/>
    <s v="Free Shipping"/>
    <s v="No"/>
    <s v="No"/>
    <n v="44"/>
    <n v="9"/>
    <s v="Debit Card"/>
    <s v="Fortnightly"/>
  </r>
  <r>
    <n v="2076"/>
    <n v="46"/>
    <s v="Male"/>
    <x v="1"/>
    <x v="0"/>
    <n v="28"/>
    <x v="36"/>
    <x v="1"/>
    <x v="2"/>
    <s v="Fall"/>
    <x v="10"/>
    <s v="No"/>
    <s v="Express"/>
    <s v="No"/>
    <s v="No"/>
    <n v="49"/>
    <n v="-21"/>
    <s v="Debit Card"/>
    <s v="Monthly"/>
  </r>
  <r>
    <n v="2077"/>
    <n v="59"/>
    <s v="Male"/>
    <x v="24"/>
    <x v="3"/>
    <n v="23"/>
    <x v="20"/>
    <x v="1"/>
    <x v="21"/>
    <s v="Fall"/>
    <x v="12"/>
    <s v="No"/>
    <s v="Free Shipping"/>
    <s v="No"/>
    <s v="No"/>
    <n v="22"/>
    <n v="1"/>
    <s v="Debit Card"/>
    <s v="Bi-Weekly"/>
  </r>
  <r>
    <n v="2078"/>
    <n v="64"/>
    <s v="Male"/>
    <x v="18"/>
    <x v="3"/>
    <n v="34"/>
    <x v="43"/>
    <x v="0"/>
    <x v="20"/>
    <s v="Fall"/>
    <x v="13"/>
    <s v="No"/>
    <s v="Free Shipping"/>
    <s v="No"/>
    <s v="No"/>
    <n v="26"/>
    <n v="8"/>
    <s v="Bank Transfer"/>
    <s v="Annually"/>
  </r>
  <r>
    <n v="2079"/>
    <n v="49"/>
    <s v="Male"/>
    <x v="10"/>
    <x v="0"/>
    <n v="42"/>
    <x v="11"/>
    <x v="2"/>
    <x v="24"/>
    <s v="Spring"/>
    <x v="4"/>
    <s v="No"/>
    <s v="Next Day Air"/>
    <s v="No"/>
    <s v="No"/>
    <n v="40"/>
    <n v="2"/>
    <s v="Debit Card"/>
    <s v="Weekly"/>
  </r>
  <r>
    <n v="2080"/>
    <n v="32"/>
    <s v="Male"/>
    <x v="2"/>
    <x v="0"/>
    <n v="24"/>
    <x v="6"/>
    <x v="0"/>
    <x v="10"/>
    <s v="Summer"/>
    <x v="0"/>
    <s v="No"/>
    <s v="Next Day Air"/>
    <s v="No"/>
    <s v="No"/>
    <n v="16"/>
    <n v="8"/>
    <s v="PayPal"/>
    <s v="Quarterly"/>
  </r>
  <r>
    <n v="2081"/>
    <n v="29"/>
    <s v="Male"/>
    <x v="12"/>
    <x v="3"/>
    <n v="47"/>
    <x v="45"/>
    <x v="1"/>
    <x v="0"/>
    <s v="Fall"/>
    <x v="1"/>
    <s v="No"/>
    <s v="Free Shipping"/>
    <s v="No"/>
    <s v="No"/>
    <n v="17"/>
    <n v="30"/>
    <s v="Debit Card"/>
    <s v="Bi-Weekly"/>
  </r>
  <r>
    <n v="2082"/>
    <n v="24"/>
    <s v="Male"/>
    <x v="7"/>
    <x v="2"/>
    <n v="78"/>
    <x v="15"/>
    <x v="1"/>
    <x v="17"/>
    <s v="Spring"/>
    <x v="24"/>
    <s v="No"/>
    <s v="Standard"/>
    <s v="No"/>
    <s v="No"/>
    <n v="48"/>
    <n v="30"/>
    <s v="Bank Transfer"/>
    <s v="Bi-Weekly"/>
  </r>
  <r>
    <n v="2083"/>
    <n v="41"/>
    <s v="Male"/>
    <x v="2"/>
    <x v="0"/>
    <n v="89"/>
    <x v="10"/>
    <x v="2"/>
    <x v="22"/>
    <s v="Summer"/>
    <x v="3"/>
    <s v="No"/>
    <s v="Free Shipping"/>
    <s v="No"/>
    <s v="No"/>
    <n v="28"/>
    <n v="61"/>
    <s v="Venmo"/>
    <s v="Every 3 Months"/>
  </r>
  <r>
    <n v="2084"/>
    <n v="41"/>
    <s v="Male"/>
    <x v="18"/>
    <x v="3"/>
    <n v="59"/>
    <x v="16"/>
    <x v="0"/>
    <x v="20"/>
    <s v="Fall"/>
    <x v="2"/>
    <s v="No"/>
    <s v="Store Pickup"/>
    <s v="No"/>
    <s v="No"/>
    <n v="26"/>
    <n v="33"/>
    <s v="Credit Card"/>
    <s v="Fortnightly"/>
  </r>
  <r>
    <n v="2085"/>
    <n v="32"/>
    <s v="Male"/>
    <x v="0"/>
    <x v="0"/>
    <n v="94"/>
    <x v="34"/>
    <x v="1"/>
    <x v="18"/>
    <s v="Summer"/>
    <x v="17"/>
    <s v="No"/>
    <s v="Standard"/>
    <s v="No"/>
    <s v="No"/>
    <n v="43"/>
    <n v="51"/>
    <s v="Bank Transfer"/>
    <s v="Quarterly"/>
  </r>
  <r>
    <n v="2086"/>
    <n v="69"/>
    <s v="Male"/>
    <x v="2"/>
    <x v="0"/>
    <n v="49"/>
    <x v="14"/>
    <x v="2"/>
    <x v="11"/>
    <s v="Fall"/>
    <x v="12"/>
    <s v="No"/>
    <s v="Free Shipping"/>
    <s v="No"/>
    <s v="No"/>
    <n v="38"/>
    <n v="11"/>
    <s v="Debit Card"/>
    <s v="Weekly"/>
  </r>
  <r>
    <n v="2087"/>
    <n v="65"/>
    <s v="Male"/>
    <x v="10"/>
    <x v="0"/>
    <n v="89"/>
    <x v="25"/>
    <x v="0"/>
    <x v="19"/>
    <s v="Summer"/>
    <x v="10"/>
    <s v="No"/>
    <s v="2-Day Shipping"/>
    <s v="No"/>
    <s v="No"/>
    <n v="36"/>
    <n v="53"/>
    <s v="Cash"/>
    <s v="Every 3 Months"/>
  </r>
  <r>
    <n v="2088"/>
    <n v="54"/>
    <s v="Male"/>
    <x v="19"/>
    <x v="3"/>
    <n v="91"/>
    <x v="48"/>
    <x v="2"/>
    <x v="24"/>
    <s v="Summer"/>
    <x v="10"/>
    <s v="No"/>
    <s v="Standard"/>
    <s v="No"/>
    <s v="No"/>
    <n v="1"/>
    <n v="90"/>
    <s v="Credit Card"/>
    <s v="Weekly"/>
  </r>
  <r>
    <n v="2089"/>
    <n v="39"/>
    <s v="Male"/>
    <x v="3"/>
    <x v="1"/>
    <n v="89"/>
    <x v="18"/>
    <x v="0"/>
    <x v="20"/>
    <s v="Spring"/>
    <x v="17"/>
    <s v="No"/>
    <s v="Standard"/>
    <s v="No"/>
    <s v="No"/>
    <n v="49"/>
    <n v="40"/>
    <s v="Debit Card"/>
    <s v="Annually"/>
  </r>
  <r>
    <n v="2090"/>
    <n v="37"/>
    <s v="Male"/>
    <x v="14"/>
    <x v="2"/>
    <n v="57"/>
    <x v="33"/>
    <x v="0"/>
    <x v="9"/>
    <s v="Spring"/>
    <x v="15"/>
    <s v="No"/>
    <s v="Free Shipping"/>
    <s v="No"/>
    <s v="No"/>
    <n v="41"/>
    <n v="16"/>
    <s v="Credit Card"/>
    <s v="Every 3 Months"/>
  </r>
  <r>
    <n v="2091"/>
    <n v="51"/>
    <s v="Male"/>
    <x v="20"/>
    <x v="0"/>
    <n v="71"/>
    <x v="2"/>
    <x v="1"/>
    <x v="11"/>
    <s v="Winter"/>
    <x v="23"/>
    <s v="No"/>
    <s v="Free Shipping"/>
    <s v="No"/>
    <s v="No"/>
    <n v="21"/>
    <n v="50"/>
    <s v="Debit Card"/>
    <s v="Monthly"/>
  </r>
  <r>
    <n v="2092"/>
    <n v="26"/>
    <s v="Male"/>
    <x v="2"/>
    <x v="0"/>
    <n v="97"/>
    <x v="47"/>
    <x v="3"/>
    <x v="19"/>
    <s v="Fall"/>
    <x v="21"/>
    <s v="No"/>
    <s v="Next Day Air"/>
    <s v="No"/>
    <s v="No"/>
    <n v="24"/>
    <n v="73"/>
    <s v="Bank Transfer"/>
    <s v="Quarterly"/>
  </r>
  <r>
    <n v="2093"/>
    <n v="42"/>
    <s v="Male"/>
    <x v="3"/>
    <x v="1"/>
    <n v="45"/>
    <x v="46"/>
    <x v="2"/>
    <x v="5"/>
    <s v="Fall"/>
    <x v="5"/>
    <s v="No"/>
    <s v="Next Day Air"/>
    <s v="No"/>
    <s v="No"/>
    <n v="27"/>
    <n v="18"/>
    <s v="Bank Transfer"/>
    <s v="Weekly"/>
  </r>
  <r>
    <n v="2094"/>
    <n v="21"/>
    <s v="Male"/>
    <x v="10"/>
    <x v="0"/>
    <n v="91"/>
    <x v="47"/>
    <x v="2"/>
    <x v="1"/>
    <s v="Spring"/>
    <x v="19"/>
    <s v="No"/>
    <s v="Store Pickup"/>
    <s v="No"/>
    <s v="No"/>
    <n v="4"/>
    <n v="87"/>
    <s v="Debit Card"/>
    <s v="Annually"/>
  </r>
  <r>
    <n v="2095"/>
    <n v="53"/>
    <s v="Male"/>
    <x v="20"/>
    <x v="0"/>
    <n v="25"/>
    <x v="36"/>
    <x v="2"/>
    <x v="21"/>
    <s v="Spring"/>
    <x v="23"/>
    <s v="No"/>
    <s v="Standard"/>
    <s v="No"/>
    <s v="No"/>
    <n v="19"/>
    <n v="6"/>
    <s v="Venmo"/>
    <s v="Annually"/>
  </r>
  <r>
    <n v="2096"/>
    <n v="36"/>
    <s v="Male"/>
    <x v="15"/>
    <x v="0"/>
    <n v="63"/>
    <x v="35"/>
    <x v="2"/>
    <x v="0"/>
    <s v="Fall"/>
    <x v="17"/>
    <s v="No"/>
    <s v="Store Pickup"/>
    <s v="No"/>
    <s v="No"/>
    <n v="1"/>
    <n v="62"/>
    <s v="Bank Transfer"/>
    <s v="Fortnightly"/>
  </r>
  <r>
    <n v="2097"/>
    <n v="21"/>
    <s v="Male"/>
    <x v="10"/>
    <x v="0"/>
    <n v="52"/>
    <x v="17"/>
    <x v="0"/>
    <x v="24"/>
    <s v="Summer"/>
    <x v="10"/>
    <s v="No"/>
    <s v="Free Shipping"/>
    <s v="No"/>
    <s v="No"/>
    <n v="27"/>
    <n v="25"/>
    <s v="Debit Card"/>
    <s v="Annually"/>
  </r>
  <r>
    <n v="2098"/>
    <n v="33"/>
    <s v="Male"/>
    <x v="4"/>
    <x v="1"/>
    <n v="43"/>
    <x v="44"/>
    <x v="1"/>
    <x v="17"/>
    <s v="Winter"/>
    <x v="20"/>
    <s v="No"/>
    <s v="Next Day Air"/>
    <s v="No"/>
    <s v="No"/>
    <n v="5"/>
    <n v="38"/>
    <s v="Credit Card"/>
    <s v="Weekly"/>
  </r>
  <r>
    <n v="2099"/>
    <n v="49"/>
    <s v="Male"/>
    <x v="17"/>
    <x v="0"/>
    <n v="28"/>
    <x v="7"/>
    <x v="2"/>
    <x v="3"/>
    <s v="Summer"/>
    <x v="13"/>
    <s v="No"/>
    <s v="2-Day Shipping"/>
    <s v="No"/>
    <s v="No"/>
    <n v="20"/>
    <n v="8"/>
    <s v="Venmo"/>
    <s v="Quarterly"/>
  </r>
  <r>
    <n v="2100"/>
    <n v="31"/>
    <s v="Male"/>
    <x v="17"/>
    <x v="0"/>
    <n v="78"/>
    <x v="19"/>
    <x v="0"/>
    <x v="14"/>
    <s v="Summer"/>
    <x v="3"/>
    <s v="No"/>
    <s v="Express"/>
    <s v="No"/>
    <s v="No"/>
    <n v="50"/>
    <n v="28"/>
    <s v="PayPal"/>
    <s v="Annually"/>
  </r>
  <r>
    <n v="2101"/>
    <n v="68"/>
    <s v="Male"/>
    <x v="1"/>
    <x v="0"/>
    <n v="31"/>
    <x v="49"/>
    <x v="2"/>
    <x v="5"/>
    <s v="Spring"/>
    <x v="14"/>
    <s v="No"/>
    <s v="Free Shipping"/>
    <s v="No"/>
    <s v="No"/>
    <n v="36"/>
    <n v="-5"/>
    <s v="Cash"/>
    <s v="Fortnightly"/>
  </r>
  <r>
    <n v="2102"/>
    <n v="49"/>
    <s v="Male"/>
    <x v="5"/>
    <x v="0"/>
    <n v="23"/>
    <x v="4"/>
    <x v="2"/>
    <x v="24"/>
    <s v="Winter"/>
    <x v="15"/>
    <s v="No"/>
    <s v="Next Day Air"/>
    <s v="No"/>
    <s v="No"/>
    <n v="12"/>
    <n v="11"/>
    <s v="Bank Transfer"/>
    <s v="Bi-Weekly"/>
  </r>
  <r>
    <n v="2103"/>
    <n v="23"/>
    <s v="Male"/>
    <x v="19"/>
    <x v="3"/>
    <n v="25"/>
    <x v="37"/>
    <x v="2"/>
    <x v="18"/>
    <s v="Spring"/>
    <x v="9"/>
    <s v="No"/>
    <s v="Store Pickup"/>
    <s v="No"/>
    <s v="No"/>
    <n v="23"/>
    <n v="2"/>
    <s v="Cash"/>
    <s v="Monthly"/>
  </r>
  <r>
    <n v="2104"/>
    <n v="30"/>
    <s v="Male"/>
    <x v="13"/>
    <x v="0"/>
    <n v="86"/>
    <x v="27"/>
    <x v="1"/>
    <x v="16"/>
    <s v="Summer"/>
    <x v="18"/>
    <s v="No"/>
    <s v="Store Pickup"/>
    <s v="No"/>
    <s v="No"/>
    <n v="21"/>
    <n v="65"/>
    <s v="Venmo"/>
    <s v="Weekly"/>
  </r>
  <r>
    <n v="2105"/>
    <n v="53"/>
    <s v="Male"/>
    <x v="9"/>
    <x v="1"/>
    <n v="88"/>
    <x v="35"/>
    <x v="2"/>
    <x v="9"/>
    <s v="Spring"/>
    <x v="11"/>
    <s v="No"/>
    <s v="Free Shipping"/>
    <s v="No"/>
    <s v="No"/>
    <n v="47"/>
    <n v="41"/>
    <s v="Venmo"/>
    <s v="Weekly"/>
  </r>
  <r>
    <n v="2106"/>
    <n v="65"/>
    <s v="Male"/>
    <x v="24"/>
    <x v="3"/>
    <n v="35"/>
    <x v="36"/>
    <x v="2"/>
    <x v="5"/>
    <s v="Spring"/>
    <x v="9"/>
    <s v="No"/>
    <s v="Free Shipping"/>
    <s v="No"/>
    <s v="No"/>
    <n v="38"/>
    <n v="-3"/>
    <s v="Venmo"/>
    <s v="Bi-Weekly"/>
  </r>
  <r>
    <n v="2107"/>
    <n v="60"/>
    <s v="Male"/>
    <x v="16"/>
    <x v="3"/>
    <n v="34"/>
    <x v="34"/>
    <x v="2"/>
    <x v="0"/>
    <s v="Fall"/>
    <x v="14"/>
    <s v="No"/>
    <s v="Standard"/>
    <s v="No"/>
    <s v="No"/>
    <n v="40"/>
    <n v="-6"/>
    <s v="Credit Card"/>
    <s v="Every 3 Months"/>
  </r>
  <r>
    <n v="2108"/>
    <n v="46"/>
    <s v="Male"/>
    <x v="13"/>
    <x v="0"/>
    <n v="75"/>
    <x v="12"/>
    <x v="2"/>
    <x v="13"/>
    <s v="Winter"/>
    <x v="13"/>
    <s v="No"/>
    <s v="Standard"/>
    <s v="No"/>
    <s v="No"/>
    <n v="35"/>
    <n v="40"/>
    <s v="PayPal"/>
    <s v="Quarterly"/>
  </r>
  <r>
    <n v="2109"/>
    <n v="54"/>
    <s v="Male"/>
    <x v="15"/>
    <x v="0"/>
    <n v="46"/>
    <x v="25"/>
    <x v="3"/>
    <x v="19"/>
    <s v="Winter"/>
    <x v="19"/>
    <s v="No"/>
    <s v="Express"/>
    <s v="No"/>
    <s v="No"/>
    <n v="4"/>
    <n v="42"/>
    <s v="Credit Card"/>
    <s v="Quarterly"/>
  </r>
  <r>
    <n v="2110"/>
    <n v="59"/>
    <s v="Male"/>
    <x v="16"/>
    <x v="3"/>
    <n v="31"/>
    <x v="18"/>
    <x v="0"/>
    <x v="15"/>
    <s v="Fall"/>
    <x v="2"/>
    <s v="No"/>
    <s v="Free Shipping"/>
    <s v="No"/>
    <s v="No"/>
    <n v="28"/>
    <n v="3"/>
    <s v="Venmo"/>
    <s v="Every 3 Months"/>
  </r>
  <r>
    <n v="2111"/>
    <n v="52"/>
    <s v="Male"/>
    <x v="20"/>
    <x v="0"/>
    <n v="93"/>
    <x v="6"/>
    <x v="0"/>
    <x v="17"/>
    <s v="Spring"/>
    <x v="20"/>
    <s v="No"/>
    <s v="Store Pickup"/>
    <s v="No"/>
    <s v="No"/>
    <n v="36"/>
    <n v="57"/>
    <s v="Debit Card"/>
    <s v="Every 3 Months"/>
  </r>
  <r>
    <n v="2112"/>
    <n v="41"/>
    <s v="Male"/>
    <x v="12"/>
    <x v="3"/>
    <n v="85"/>
    <x v="9"/>
    <x v="3"/>
    <x v="6"/>
    <s v="Spring"/>
    <x v="5"/>
    <s v="No"/>
    <s v="Free Shipping"/>
    <s v="No"/>
    <s v="No"/>
    <n v="15"/>
    <n v="70"/>
    <s v="Bank Transfer"/>
    <s v="Annually"/>
  </r>
  <r>
    <n v="2113"/>
    <n v="43"/>
    <s v="Male"/>
    <x v="22"/>
    <x v="3"/>
    <n v="68"/>
    <x v="30"/>
    <x v="2"/>
    <x v="12"/>
    <s v="Fall"/>
    <x v="9"/>
    <s v="No"/>
    <s v="2-Day Shipping"/>
    <s v="No"/>
    <s v="No"/>
    <n v="7"/>
    <n v="61"/>
    <s v="Cash"/>
    <s v="Fortnightly"/>
  </r>
  <r>
    <n v="2114"/>
    <n v="63"/>
    <s v="Male"/>
    <x v="10"/>
    <x v="0"/>
    <n v="40"/>
    <x v="41"/>
    <x v="2"/>
    <x v="18"/>
    <s v="Spring"/>
    <x v="2"/>
    <s v="No"/>
    <s v="Store Pickup"/>
    <s v="No"/>
    <s v="No"/>
    <n v="29"/>
    <n v="11"/>
    <s v="PayPal"/>
    <s v="Every 3 Months"/>
  </r>
  <r>
    <n v="2115"/>
    <n v="37"/>
    <s v="Male"/>
    <x v="5"/>
    <x v="0"/>
    <n v="51"/>
    <x v="34"/>
    <x v="2"/>
    <x v="23"/>
    <s v="Winter"/>
    <x v="3"/>
    <s v="No"/>
    <s v="Standard"/>
    <s v="No"/>
    <s v="No"/>
    <n v="12"/>
    <n v="39"/>
    <s v="Debit Card"/>
    <s v="Annually"/>
  </r>
  <r>
    <n v="2116"/>
    <n v="44"/>
    <s v="Male"/>
    <x v="18"/>
    <x v="3"/>
    <n v="85"/>
    <x v="3"/>
    <x v="2"/>
    <x v="10"/>
    <s v="Winter"/>
    <x v="23"/>
    <s v="No"/>
    <s v="Store Pickup"/>
    <s v="No"/>
    <s v="No"/>
    <n v="16"/>
    <n v="69"/>
    <s v="Bank Transfer"/>
    <s v="Bi-Weekly"/>
  </r>
  <r>
    <n v="2117"/>
    <n v="67"/>
    <s v="Male"/>
    <x v="14"/>
    <x v="2"/>
    <n v="23"/>
    <x v="23"/>
    <x v="2"/>
    <x v="11"/>
    <s v="Summer"/>
    <x v="3"/>
    <s v="No"/>
    <s v="Express"/>
    <s v="No"/>
    <s v="No"/>
    <n v="50"/>
    <n v="-27"/>
    <s v="Debit Card"/>
    <s v="Bi-Weekly"/>
  </r>
  <r>
    <n v="2118"/>
    <n v="27"/>
    <s v="Male"/>
    <x v="10"/>
    <x v="0"/>
    <n v="28"/>
    <x v="24"/>
    <x v="0"/>
    <x v="18"/>
    <s v="Summer"/>
    <x v="22"/>
    <s v="No"/>
    <s v="Free Shipping"/>
    <s v="No"/>
    <s v="No"/>
    <n v="11"/>
    <n v="17"/>
    <s v="Debit Card"/>
    <s v="Annually"/>
  </r>
  <r>
    <n v="2119"/>
    <n v="60"/>
    <s v="Male"/>
    <x v="20"/>
    <x v="0"/>
    <n v="44"/>
    <x v="42"/>
    <x v="2"/>
    <x v="8"/>
    <s v="Fall"/>
    <x v="19"/>
    <s v="No"/>
    <s v="2-Day Shipping"/>
    <s v="No"/>
    <s v="No"/>
    <n v="28"/>
    <n v="16"/>
    <s v="Debit Card"/>
    <s v="Quarterly"/>
  </r>
  <r>
    <n v="2120"/>
    <n v="58"/>
    <s v="Male"/>
    <x v="16"/>
    <x v="3"/>
    <n v="57"/>
    <x v="43"/>
    <x v="2"/>
    <x v="21"/>
    <s v="Spring"/>
    <x v="1"/>
    <s v="No"/>
    <s v="Store Pickup"/>
    <s v="No"/>
    <s v="No"/>
    <n v="36"/>
    <n v="21"/>
    <s v="Venmo"/>
    <s v="Bi-Weekly"/>
  </r>
  <r>
    <n v="2121"/>
    <n v="53"/>
    <s v="Male"/>
    <x v="18"/>
    <x v="3"/>
    <n v="98"/>
    <x v="9"/>
    <x v="1"/>
    <x v="16"/>
    <s v="Fall"/>
    <x v="0"/>
    <s v="No"/>
    <s v="Next Day Air"/>
    <s v="No"/>
    <s v="No"/>
    <n v="38"/>
    <n v="60"/>
    <s v="PayPal"/>
    <s v="Quarterly"/>
  </r>
  <r>
    <n v="2122"/>
    <n v="43"/>
    <s v="Male"/>
    <x v="21"/>
    <x v="3"/>
    <n v="68"/>
    <x v="29"/>
    <x v="2"/>
    <x v="8"/>
    <s v="Winter"/>
    <x v="1"/>
    <s v="No"/>
    <s v="2-Day Shipping"/>
    <s v="No"/>
    <s v="No"/>
    <n v="32"/>
    <n v="36"/>
    <s v="Bank Transfer"/>
    <s v="Monthly"/>
  </r>
  <r>
    <n v="2123"/>
    <n v="32"/>
    <s v="Male"/>
    <x v="14"/>
    <x v="2"/>
    <n v="36"/>
    <x v="41"/>
    <x v="0"/>
    <x v="11"/>
    <s v="Fall"/>
    <x v="17"/>
    <s v="No"/>
    <s v="Express"/>
    <s v="No"/>
    <s v="No"/>
    <n v="42"/>
    <n v="-6"/>
    <s v="Debit Card"/>
    <s v="Weekly"/>
  </r>
  <r>
    <n v="2124"/>
    <n v="54"/>
    <s v="Male"/>
    <x v="7"/>
    <x v="2"/>
    <n v="71"/>
    <x v="43"/>
    <x v="0"/>
    <x v="17"/>
    <s v="Spring"/>
    <x v="18"/>
    <s v="No"/>
    <s v="Express"/>
    <s v="No"/>
    <s v="No"/>
    <n v="22"/>
    <n v="49"/>
    <s v="Debit Card"/>
    <s v="Bi-Weekly"/>
  </r>
  <r>
    <n v="2125"/>
    <n v="47"/>
    <s v="Male"/>
    <x v="11"/>
    <x v="0"/>
    <n v="60"/>
    <x v="3"/>
    <x v="2"/>
    <x v="11"/>
    <s v="Fall"/>
    <x v="19"/>
    <s v="No"/>
    <s v="Next Day Air"/>
    <s v="No"/>
    <s v="No"/>
    <n v="22"/>
    <n v="38"/>
    <s v="Venmo"/>
    <s v="Quarterly"/>
  </r>
  <r>
    <n v="2126"/>
    <n v="57"/>
    <s v="Male"/>
    <x v="7"/>
    <x v="2"/>
    <n v="87"/>
    <x v="13"/>
    <x v="2"/>
    <x v="19"/>
    <s v="Fall"/>
    <x v="6"/>
    <s v="No"/>
    <s v="Store Pickup"/>
    <s v="No"/>
    <s v="No"/>
    <n v="31"/>
    <n v="56"/>
    <s v="PayPal"/>
    <s v="Quarterly"/>
  </r>
  <r>
    <n v="2127"/>
    <n v="63"/>
    <s v="Male"/>
    <x v="9"/>
    <x v="1"/>
    <n v="38"/>
    <x v="15"/>
    <x v="3"/>
    <x v="23"/>
    <s v="Winter"/>
    <x v="7"/>
    <s v="No"/>
    <s v="Express"/>
    <s v="No"/>
    <s v="No"/>
    <n v="28"/>
    <n v="10"/>
    <s v="Credit Card"/>
    <s v="Monthly"/>
  </r>
  <r>
    <n v="2128"/>
    <n v="70"/>
    <s v="Male"/>
    <x v="23"/>
    <x v="1"/>
    <n v="45"/>
    <x v="17"/>
    <x v="2"/>
    <x v="21"/>
    <s v="Spring"/>
    <x v="9"/>
    <s v="No"/>
    <s v="2-Day Shipping"/>
    <s v="No"/>
    <s v="No"/>
    <n v="40"/>
    <n v="5"/>
    <s v="Debit Card"/>
    <s v="Weekly"/>
  </r>
  <r>
    <n v="2129"/>
    <n v="62"/>
    <s v="Male"/>
    <x v="7"/>
    <x v="2"/>
    <n v="47"/>
    <x v="35"/>
    <x v="0"/>
    <x v="17"/>
    <s v="Fall"/>
    <x v="2"/>
    <s v="No"/>
    <s v="2-Day Shipping"/>
    <s v="No"/>
    <s v="No"/>
    <n v="21"/>
    <n v="26"/>
    <s v="PayPal"/>
    <s v="Weekly"/>
  </r>
  <r>
    <n v="2130"/>
    <n v="40"/>
    <s v="Male"/>
    <x v="11"/>
    <x v="0"/>
    <n v="57"/>
    <x v="46"/>
    <x v="0"/>
    <x v="20"/>
    <s v="Fall"/>
    <x v="11"/>
    <s v="No"/>
    <s v="Store Pickup"/>
    <s v="No"/>
    <s v="No"/>
    <n v="12"/>
    <n v="45"/>
    <s v="PayPal"/>
    <s v="Every 3 Months"/>
  </r>
  <r>
    <n v="2131"/>
    <n v="25"/>
    <s v="Male"/>
    <x v="21"/>
    <x v="3"/>
    <n v="68"/>
    <x v="28"/>
    <x v="0"/>
    <x v="10"/>
    <s v="Summer"/>
    <x v="18"/>
    <s v="No"/>
    <s v="Free Shipping"/>
    <s v="No"/>
    <s v="No"/>
    <n v="33"/>
    <n v="35"/>
    <s v="Credit Card"/>
    <s v="Annually"/>
  </r>
  <r>
    <n v="2132"/>
    <n v="19"/>
    <s v="Male"/>
    <x v="6"/>
    <x v="0"/>
    <n v="52"/>
    <x v="6"/>
    <x v="2"/>
    <x v="16"/>
    <s v="Fall"/>
    <x v="15"/>
    <s v="No"/>
    <s v="Express"/>
    <s v="No"/>
    <s v="No"/>
    <n v="9"/>
    <n v="43"/>
    <s v="Bank Transfer"/>
    <s v="Fortnightly"/>
  </r>
  <r>
    <n v="2133"/>
    <n v="25"/>
    <s v="Male"/>
    <x v="11"/>
    <x v="0"/>
    <n v="87"/>
    <x v="34"/>
    <x v="2"/>
    <x v="23"/>
    <s v="Fall"/>
    <x v="10"/>
    <s v="No"/>
    <s v="2-Day Shipping"/>
    <s v="No"/>
    <s v="No"/>
    <n v="15"/>
    <n v="72"/>
    <s v="Debit Card"/>
    <s v="Weekly"/>
  </r>
  <r>
    <n v="2134"/>
    <n v="21"/>
    <s v="Male"/>
    <x v="19"/>
    <x v="3"/>
    <n v="34"/>
    <x v="1"/>
    <x v="2"/>
    <x v="8"/>
    <s v="Summer"/>
    <x v="22"/>
    <s v="No"/>
    <s v="Standard"/>
    <s v="No"/>
    <s v="No"/>
    <n v="13"/>
    <n v="21"/>
    <s v="Bank Transfer"/>
    <s v="Annually"/>
  </r>
  <r>
    <n v="2135"/>
    <n v="55"/>
    <s v="Male"/>
    <x v="3"/>
    <x v="1"/>
    <n v="41"/>
    <x v="41"/>
    <x v="3"/>
    <x v="1"/>
    <s v="Winter"/>
    <x v="3"/>
    <s v="No"/>
    <s v="Standard"/>
    <s v="No"/>
    <s v="No"/>
    <n v="35"/>
    <n v="6"/>
    <s v="Credit Card"/>
    <s v="Fortnightly"/>
  </r>
  <r>
    <n v="2136"/>
    <n v="34"/>
    <s v="Male"/>
    <x v="12"/>
    <x v="3"/>
    <n v="94"/>
    <x v="18"/>
    <x v="1"/>
    <x v="22"/>
    <s v="Winter"/>
    <x v="12"/>
    <s v="No"/>
    <s v="Next Day Air"/>
    <s v="No"/>
    <s v="No"/>
    <n v="1"/>
    <n v="93"/>
    <s v="Debit Card"/>
    <s v="Every 3 Months"/>
  </r>
  <r>
    <n v="2137"/>
    <n v="47"/>
    <s v="Male"/>
    <x v="12"/>
    <x v="3"/>
    <n v="93"/>
    <x v="14"/>
    <x v="2"/>
    <x v="16"/>
    <s v="Summer"/>
    <x v="11"/>
    <s v="No"/>
    <s v="Standard"/>
    <s v="No"/>
    <s v="No"/>
    <n v="25"/>
    <n v="68"/>
    <s v="Bank Transfer"/>
    <s v="Fortnightly"/>
  </r>
  <r>
    <n v="2138"/>
    <n v="27"/>
    <s v="Male"/>
    <x v="20"/>
    <x v="0"/>
    <n v="51"/>
    <x v="27"/>
    <x v="3"/>
    <x v="7"/>
    <s v="Winter"/>
    <x v="12"/>
    <s v="No"/>
    <s v="2-Day Shipping"/>
    <s v="No"/>
    <s v="No"/>
    <n v="20"/>
    <n v="31"/>
    <s v="Credit Card"/>
    <s v="Every 3 Months"/>
  </r>
  <r>
    <n v="2139"/>
    <n v="67"/>
    <s v="Male"/>
    <x v="1"/>
    <x v="0"/>
    <n v="42"/>
    <x v="16"/>
    <x v="2"/>
    <x v="11"/>
    <s v="Fall"/>
    <x v="11"/>
    <s v="No"/>
    <s v="Next Day Air"/>
    <s v="No"/>
    <s v="No"/>
    <n v="36"/>
    <n v="6"/>
    <s v="Venmo"/>
    <s v="Quarterly"/>
  </r>
  <r>
    <n v="2140"/>
    <n v="40"/>
    <s v="Male"/>
    <x v="23"/>
    <x v="1"/>
    <n v="95"/>
    <x v="14"/>
    <x v="2"/>
    <x v="16"/>
    <s v="Winter"/>
    <x v="21"/>
    <s v="No"/>
    <s v="Free Shipping"/>
    <s v="No"/>
    <s v="No"/>
    <n v="33"/>
    <n v="62"/>
    <s v="Cash"/>
    <s v="Weekly"/>
  </r>
  <r>
    <n v="2141"/>
    <n v="53"/>
    <s v="Male"/>
    <x v="8"/>
    <x v="3"/>
    <n v="90"/>
    <x v="35"/>
    <x v="2"/>
    <x v="18"/>
    <s v="Fall"/>
    <x v="18"/>
    <s v="No"/>
    <s v="Standard"/>
    <s v="No"/>
    <s v="No"/>
    <n v="36"/>
    <n v="54"/>
    <s v="Cash"/>
    <s v="Fortnightly"/>
  </r>
  <r>
    <n v="2142"/>
    <n v="24"/>
    <s v="Male"/>
    <x v="10"/>
    <x v="0"/>
    <n v="98"/>
    <x v="0"/>
    <x v="2"/>
    <x v="15"/>
    <s v="Winter"/>
    <x v="7"/>
    <s v="No"/>
    <s v="2-Day Shipping"/>
    <s v="No"/>
    <s v="No"/>
    <n v="32"/>
    <n v="66"/>
    <s v="PayPal"/>
    <s v="Annually"/>
  </r>
  <r>
    <n v="2143"/>
    <n v="47"/>
    <s v="Male"/>
    <x v="19"/>
    <x v="3"/>
    <n v="39"/>
    <x v="25"/>
    <x v="2"/>
    <x v="1"/>
    <s v="Winter"/>
    <x v="24"/>
    <s v="No"/>
    <s v="Next Day Air"/>
    <s v="No"/>
    <s v="No"/>
    <n v="21"/>
    <n v="18"/>
    <s v="Venmo"/>
    <s v="Quarterly"/>
  </r>
  <r>
    <n v="2144"/>
    <n v="53"/>
    <s v="Male"/>
    <x v="3"/>
    <x v="1"/>
    <n v="66"/>
    <x v="10"/>
    <x v="0"/>
    <x v="16"/>
    <s v="Fall"/>
    <x v="22"/>
    <s v="No"/>
    <s v="Next Day Air"/>
    <s v="No"/>
    <s v="No"/>
    <n v="48"/>
    <n v="18"/>
    <s v="Venmo"/>
    <s v="Bi-Weekly"/>
  </r>
  <r>
    <n v="2145"/>
    <n v="47"/>
    <s v="Male"/>
    <x v="9"/>
    <x v="1"/>
    <n v="23"/>
    <x v="33"/>
    <x v="0"/>
    <x v="20"/>
    <s v="Winter"/>
    <x v="18"/>
    <s v="No"/>
    <s v="Free Shipping"/>
    <s v="No"/>
    <s v="No"/>
    <n v="25"/>
    <n v="-2"/>
    <s v="PayPal"/>
    <s v="Quarterly"/>
  </r>
  <r>
    <n v="2146"/>
    <n v="38"/>
    <s v="Male"/>
    <x v="11"/>
    <x v="0"/>
    <n v="73"/>
    <x v="39"/>
    <x v="1"/>
    <x v="3"/>
    <s v="Winter"/>
    <x v="6"/>
    <s v="No"/>
    <s v="Standard"/>
    <s v="No"/>
    <s v="No"/>
    <n v="32"/>
    <n v="41"/>
    <s v="PayPal"/>
    <s v="Annually"/>
  </r>
  <r>
    <n v="2147"/>
    <n v="48"/>
    <s v="Male"/>
    <x v="12"/>
    <x v="3"/>
    <n v="23"/>
    <x v="40"/>
    <x v="3"/>
    <x v="3"/>
    <s v="Summer"/>
    <x v="12"/>
    <s v="No"/>
    <s v="Standard"/>
    <s v="No"/>
    <s v="No"/>
    <n v="45"/>
    <n v="-22"/>
    <s v="PayPal"/>
    <s v="Every 3 Months"/>
  </r>
  <r>
    <n v="2148"/>
    <n v="47"/>
    <s v="Male"/>
    <x v="11"/>
    <x v="0"/>
    <n v="43"/>
    <x v="9"/>
    <x v="1"/>
    <x v="4"/>
    <s v="Fall"/>
    <x v="6"/>
    <s v="No"/>
    <s v="Standard"/>
    <s v="No"/>
    <s v="No"/>
    <n v="4"/>
    <n v="39"/>
    <s v="Cash"/>
    <s v="Fortnightly"/>
  </r>
  <r>
    <n v="2149"/>
    <n v="19"/>
    <s v="Male"/>
    <x v="17"/>
    <x v="0"/>
    <n v="45"/>
    <x v="43"/>
    <x v="3"/>
    <x v="2"/>
    <s v="Winter"/>
    <x v="12"/>
    <s v="No"/>
    <s v="2-Day Shipping"/>
    <s v="No"/>
    <s v="No"/>
    <n v="19"/>
    <n v="26"/>
    <s v="PayPal"/>
    <s v="Bi-Weekly"/>
  </r>
  <r>
    <n v="2150"/>
    <n v="38"/>
    <s v="Male"/>
    <x v="3"/>
    <x v="1"/>
    <n v="21"/>
    <x v="11"/>
    <x v="0"/>
    <x v="20"/>
    <s v="Winter"/>
    <x v="17"/>
    <s v="No"/>
    <s v="Standard"/>
    <s v="No"/>
    <s v="No"/>
    <n v="1"/>
    <n v="20"/>
    <s v="Bank Transfer"/>
    <s v="Weekly"/>
  </r>
  <r>
    <n v="2151"/>
    <n v="57"/>
    <s v="Male"/>
    <x v="5"/>
    <x v="0"/>
    <n v="40"/>
    <x v="26"/>
    <x v="2"/>
    <x v="20"/>
    <s v="Spring"/>
    <x v="5"/>
    <s v="No"/>
    <s v="2-Day Shipping"/>
    <s v="No"/>
    <s v="No"/>
    <n v="12"/>
    <n v="28"/>
    <s v="Cash"/>
    <s v="Weekly"/>
  </r>
  <r>
    <n v="2152"/>
    <n v="70"/>
    <s v="Male"/>
    <x v="2"/>
    <x v="0"/>
    <n v="58"/>
    <x v="34"/>
    <x v="0"/>
    <x v="18"/>
    <s v="Fall"/>
    <x v="5"/>
    <s v="No"/>
    <s v="2-Day Shipping"/>
    <s v="No"/>
    <s v="No"/>
    <n v="18"/>
    <n v="40"/>
    <s v="Venmo"/>
    <s v="Monthly"/>
  </r>
  <r>
    <n v="2153"/>
    <n v="38"/>
    <s v="Male"/>
    <x v="6"/>
    <x v="0"/>
    <n v="48"/>
    <x v="32"/>
    <x v="0"/>
    <x v="23"/>
    <s v="Summer"/>
    <x v="9"/>
    <s v="No"/>
    <s v="Next Day Air"/>
    <s v="No"/>
    <s v="No"/>
    <n v="43"/>
    <n v="5"/>
    <s v="Bank Transfer"/>
    <s v="Bi-Weekly"/>
  </r>
  <r>
    <n v="2154"/>
    <n v="35"/>
    <s v="Male"/>
    <x v="5"/>
    <x v="0"/>
    <n v="94"/>
    <x v="0"/>
    <x v="2"/>
    <x v="10"/>
    <s v="Fall"/>
    <x v="19"/>
    <s v="No"/>
    <s v="Free Shipping"/>
    <s v="No"/>
    <s v="No"/>
    <n v="31"/>
    <n v="63"/>
    <s v="PayPal"/>
    <s v="Annually"/>
  </r>
  <r>
    <n v="2155"/>
    <n v="46"/>
    <s v="Male"/>
    <x v="18"/>
    <x v="3"/>
    <n v="74"/>
    <x v="5"/>
    <x v="2"/>
    <x v="10"/>
    <s v="Spring"/>
    <x v="23"/>
    <s v="No"/>
    <s v="Store Pickup"/>
    <s v="No"/>
    <s v="No"/>
    <n v="33"/>
    <n v="41"/>
    <s v="Cash"/>
    <s v="Every 3 Months"/>
  </r>
  <r>
    <n v="2156"/>
    <n v="32"/>
    <s v="Male"/>
    <x v="8"/>
    <x v="3"/>
    <n v="51"/>
    <x v="11"/>
    <x v="0"/>
    <x v="22"/>
    <s v="Fall"/>
    <x v="18"/>
    <s v="No"/>
    <s v="Store Pickup"/>
    <s v="No"/>
    <s v="No"/>
    <n v="46"/>
    <n v="5"/>
    <s v="PayPal"/>
    <s v="Monthly"/>
  </r>
  <r>
    <n v="2157"/>
    <n v="38"/>
    <s v="Male"/>
    <x v="11"/>
    <x v="0"/>
    <n v="83"/>
    <x v="9"/>
    <x v="2"/>
    <x v="1"/>
    <s v="Winter"/>
    <x v="15"/>
    <s v="No"/>
    <s v="Next Day Air"/>
    <s v="No"/>
    <s v="No"/>
    <n v="41"/>
    <n v="42"/>
    <s v="Debit Card"/>
    <s v="Bi-Weekly"/>
  </r>
  <r>
    <n v="2158"/>
    <n v="41"/>
    <s v="Male"/>
    <x v="8"/>
    <x v="3"/>
    <n v="68"/>
    <x v="16"/>
    <x v="0"/>
    <x v="2"/>
    <s v="Winter"/>
    <x v="17"/>
    <s v="No"/>
    <s v="Next Day Air"/>
    <s v="No"/>
    <s v="No"/>
    <n v="41"/>
    <n v="27"/>
    <s v="Venmo"/>
    <s v="Fortnightly"/>
  </r>
  <r>
    <n v="2159"/>
    <n v="19"/>
    <s v="Male"/>
    <x v="24"/>
    <x v="3"/>
    <n v="84"/>
    <x v="2"/>
    <x v="3"/>
    <x v="8"/>
    <s v="Spring"/>
    <x v="12"/>
    <s v="No"/>
    <s v="Standard"/>
    <s v="No"/>
    <s v="No"/>
    <n v="9"/>
    <n v="75"/>
    <s v="Bank Transfer"/>
    <s v="Fortnightly"/>
  </r>
  <r>
    <n v="2160"/>
    <n v="18"/>
    <s v="Male"/>
    <x v="5"/>
    <x v="0"/>
    <n v="58"/>
    <x v="7"/>
    <x v="2"/>
    <x v="15"/>
    <s v="Fall"/>
    <x v="21"/>
    <s v="No"/>
    <s v="Free Shipping"/>
    <s v="No"/>
    <s v="No"/>
    <n v="34"/>
    <n v="24"/>
    <s v="Cash"/>
    <s v="Annually"/>
  </r>
  <r>
    <n v="2161"/>
    <n v="45"/>
    <s v="Male"/>
    <x v="0"/>
    <x v="0"/>
    <n v="92"/>
    <x v="8"/>
    <x v="0"/>
    <x v="4"/>
    <s v="Winter"/>
    <x v="13"/>
    <s v="No"/>
    <s v="Express"/>
    <s v="No"/>
    <s v="No"/>
    <n v="21"/>
    <n v="71"/>
    <s v="PayPal"/>
    <s v="Annually"/>
  </r>
  <r>
    <n v="2162"/>
    <n v="23"/>
    <s v="Male"/>
    <x v="10"/>
    <x v="0"/>
    <n v="69"/>
    <x v="47"/>
    <x v="1"/>
    <x v="15"/>
    <s v="Summer"/>
    <x v="22"/>
    <s v="No"/>
    <s v="Express"/>
    <s v="No"/>
    <s v="No"/>
    <n v="5"/>
    <n v="64"/>
    <s v="Debit Card"/>
    <s v="Fortnightly"/>
  </r>
  <r>
    <n v="2163"/>
    <n v="60"/>
    <s v="Male"/>
    <x v="6"/>
    <x v="0"/>
    <n v="48"/>
    <x v="4"/>
    <x v="1"/>
    <x v="13"/>
    <s v="Summer"/>
    <x v="2"/>
    <s v="No"/>
    <s v="Free Shipping"/>
    <s v="No"/>
    <s v="No"/>
    <n v="32"/>
    <n v="16"/>
    <s v="PayPal"/>
    <s v="Weekly"/>
  </r>
  <r>
    <n v="2164"/>
    <n v="52"/>
    <s v="Male"/>
    <x v="9"/>
    <x v="1"/>
    <n v="60"/>
    <x v="14"/>
    <x v="0"/>
    <x v="0"/>
    <s v="Spring"/>
    <x v="9"/>
    <s v="No"/>
    <s v="Express"/>
    <s v="No"/>
    <s v="No"/>
    <n v="44"/>
    <n v="16"/>
    <s v="Bank Transfer"/>
    <s v="Monthly"/>
  </r>
  <r>
    <n v="2165"/>
    <n v="42"/>
    <s v="Male"/>
    <x v="3"/>
    <x v="1"/>
    <n v="20"/>
    <x v="44"/>
    <x v="1"/>
    <x v="8"/>
    <s v="Winter"/>
    <x v="6"/>
    <s v="No"/>
    <s v="Next Day Air"/>
    <s v="No"/>
    <s v="No"/>
    <n v="46"/>
    <n v="-26"/>
    <s v="PayPal"/>
    <s v="Bi-Weekly"/>
  </r>
  <r>
    <n v="2166"/>
    <n v="29"/>
    <s v="Male"/>
    <x v="13"/>
    <x v="0"/>
    <n v="55"/>
    <x v="37"/>
    <x v="2"/>
    <x v="2"/>
    <s v="Summer"/>
    <x v="19"/>
    <s v="No"/>
    <s v="Express"/>
    <s v="No"/>
    <s v="No"/>
    <n v="42"/>
    <n v="13"/>
    <s v="Credit Card"/>
    <s v="Every 3 Months"/>
  </r>
  <r>
    <n v="2167"/>
    <n v="31"/>
    <s v="Male"/>
    <x v="14"/>
    <x v="2"/>
    <n v="88"/>
    <x v="32"/>
    <x v="1"/>
    <x v="7"/>
    <s v="Spring"/>
    <x v="1"/>
    <s v="No"/>
    <s v="Express"/>
    <s v="No"/>
    <s v="No"/>
    <n v="50"/>
    <n v="38"/>
    <s v="Credit Card"/>
    <s v="Bi-Weekly"/>
  </r>
  <r>
    <n v="2168"/>
    <n v="30"/>
    <s v="Male"/>
    <x v="11"/>
    <x v="0"/>
    <n v="48"/>
    <x v="31"/>
    <x v="0"/>
    <x v="14"/>
    <s v="Winter"/>
    <x v="8"/>
    <s v="No"/>
    <s v="Standard"/>
    <s v="No"/>
    <s v="No"/>
    <n v="33"/>
    <n v="15"/>
    <s v="Venmo"/>
    <s v="Fortnightly"/>
  </r>
  <r>
    <n v="2169"/>
    <n v="23"/>
    <s v="Male"/>
    <x v="8"/>
    <x v="3"/>
    <n v="74"/>
    <x v="39"/>
    <x v="2"/>
    <x v="19"/>
    <s v="Spring"/>
    <x v="7"/>
    <s v="No"/>
    <s v="Next Day Air"/>
    <s v="No"/>
    <s v="No"/>
    <n v="32"/>
    <n v="42"/>
    <s v="Cash"/>
    <s v="Quarterly"/>
  </r>
  <r>
    <n v="2170"/>
    <n v="31"/>
    <s v="Male"/>
    <x v="7"/>
    <x v="2"/>
    <n v="42"/>
    <x v="20"/>
    <x v="2"/>
    <x v="18"/>
    <s v="Fall"/>
    <x v="3"/>
    <s v="No"/>
    <s v="Next Day Air"/>
    <s v="No"/>
    <s v="No"/>
    <n v="32"/>
    <n v="10"/>
    <s v="Bank Transfer"/>
    <s v="Bi-Weekly"/>
  </r>
  <r>
    <n v="2171"/>
    <n v="40"/>
    <s v="Male"/>
    <x v="1"/>
    <x v="0"/>
    <n v="32"/>
    <x v="36"/>
    <x v="2"/>
    <x v="2"/>
    <s v="Fall"/>
    <x v="17"/>
    <s v="No"/>
    <s v="Next Day Air"/>
    <s v="No"/>
    <s v="No"/>
    <n v="37"/>
    <n v="-5"/>
    <s v="Venmo"/>
    <s v="Every 3 Months"/>
  </r>
  <r>
    <n v="2172"/>
    <n v="39"/>
    <s v="Male"/>
    <x v="6"/>
    <x v="0"/>
    <n v="98"/>
    <x v="9"/>
    <x v="2"/>
    <x v="22"/>
    <s v="Summer"/>
    <x v="12"/>
    <s v="No"/>
    <s v="Store Pickup"/>
    <s v="No"/>
    <s v="No"/>
    <n v="9"/>
    <n v="89"/>
    <s v="Cash"/>
    <s v="Fortnightly"/>
  </r>
  <r>
    <n v="2173"/>
    <n v="28"/>
    <s v="Male"/>
    <x v="11"/>
    <x v="0"/>
    <n v="89"/>
    <x v="3"/>
    <x v="1"/>
    <x v="12"/>
    <s v="Fall"/>
    <x v="11"/>
    <s v="No"/>
    <s v="Store Pickup"/>
    <s v="No"/>
    <s v="No"/>
    <n v="6"/>
    <n v="83"/>
    <s v="PayPal"/>
    <s v="Fortnightly"/>
  </r>
  <r>
    <n v="2174"/>
    <n v="23"/>
    <s v="Male"/>
    <x v="24"/>
    <x v="3"/>
    <n v="97"/>
    <x v="12"/>
    <x v="1"/>
    <x v="17"/>
    <s v="Summer"/>
    <x v="16"/>
    <s v="No"/>
    <s v="2-Day Shipping"/>
    <s v="No"/>
    <s v="No"/>
    <n v="36"/>
    <n v="61"/>
    <s v="Venmo"/>
    <s v="Quarterly"/>
  </r>
  <r>
    <n v="2175"/>
    <n v="42"/>
    <s v="Male"/>
    <x v="21"/>
    <x v="3"/>
    <n v="49"/>
    <x v="24"/>
    <x v="1"/>
    <x v="8"/>
    <s v="Spring"/>
    <x v="3"/>
    <s v="No"/>
    <s v="Store Pickup"/>
    <s v="No"/>
    <s v="No"/>
    <n v="1"/>
    <n v="48"/>
    <s v="Cash"/>
    <s v="Annually"/>
  </r>
  <r>
    <n v="2176"/>
    <n v="68"/>
    <s v="Male"/>
    <x v="10"/>
    <x v="0"/>
    <n v="50"/>
    <x v="43"/>
    <x v="2"/>
    <x v="5"/>
    <s v="Spring"/>
    <x v="13"/>
    <s v="No"/>
    <s v="Free Shipping"/>
    <s v="No"/>
    <s v="No"/>
    <n v="48"/>
    <n v="2"/>
    <s v="Credit Card"/>
    <s v="Fortnightly"/>
  </r>
  <r>
    <n v="2177"/>
    <n v="24"/>
    <s v="Male"/>
    <x v="22"/>
    <x v="3"/>
    <n v="91"/>
    <x v="34"/>
    <x v="1"/>
    <x v="16"/>
    <s v="Winter"/>
    <x v="23"/>
    <s v="No"/>
    <s v="2-Day Shipping"/>
    <s v="No"/>
    <s v="No"/>
    <n v="44"/>
    <n v="47"/>
    <s v="Debit Card"/>
    <s v="Quarterly"/>
  </r>
  <r>
    <n v="2178"/>
    <n v="24"/>
    <s v="Male"/>
    <x v="24"/>
    <x v="3"/>
    <n v="93"/>
    <x v="6"/>
    <x v="3"/>
    <x v="14"/>
    <s v="Winter"/>
    <x v="21"/>
    <s v="No"/>
    <s v="Express"/>
    <s v="No"/>
    <s v="No"/>
    <n v="9"/>
    <n v="84"/>
    <s v="PayPal"/>
    <s v="Bi-Weekly"/>
  </r>
  <r>
    <n v="2179"/>
    <n v="21"/>
    <s v="Male"/>
    <x v="16"/>
    <x v="3"/>
    <n v="98"/>
    <x v="20"/>
    <x v="2"/>
    <x v="9"/>
    <s v="Summer"/>
    <x v="10"/>
    <s v="No"/>
    <s v="Standard"/>
    <s v="No"/>
    <s v="No"/>
    <n v="32"/>
    <n v="66"/>
    <s v="Venmo"/>
    <s v="Annually"/>
  </r>
  <r>
    <n v="2180"/>
    <n v="49"/>
    <s v="Male"/>
    <x v="20"/>
    <x v="0"/>
    <n v="82"/>
    <x v="12"/>
    <x v="0"/>
    <x v="12"/>
    <s v="Fall"/>
    <x v="3"/>
    <s v="No"/>
    <s v="Next Day Air"/>
    <s v="No"/>
    <s v="No"/>
    <n v="14"/>
    <n v="68"/>
    <s v="PayPal"/>
    <s v="Monthly"/>
  </r>
  <r>
    <n v="2181"/>
    <n v="41"/>
    <s v="Male"/>
    <x v="7"/>
    <x v="2"/>
    <n v="37"/>
    <x v="39"/>
    <x v="2"/>
    <x v="22"/>
    <s v="Summer"/>
    <x v="7"/>
    <s v="No"/>
    <s v="Store Pickup"/>
    <s v="No"/>
    <s v="No"/>
    <n v="43"/>
    <n v="-6"/>
    <s v="Cash"/>
    <s v="Quarterly"/>
  </r>
  <r>
    <n v="2182"/>
    <n v="22"/>
    <s v="Male"/>
    <x v="8"/>
    <x v="3"/>
    <n v="63"/>
    <x v="11"/>
    <x v="2"/>
    <x v="13"/>
    <s v="Fall"/>
    <x v="4"/>
    <s v="No"/>
    <s v="Free Shipping"/>
    <s v="No"/>
    <s v="No"/>
    <n v="32"/>
    <n v="31"/>
    <s v="Bank Transfer"/>
    <s v="Bi-Weekly"/>
  </r>
  <r>
    <n v="2183"/>
    <n v="42"/>
    <s v="Male"/>
    <x v="0"/>
    <x v="0"/>
    <n v="99"/>
    <x v="35"/>
    <x v="2"/>
    <x v="1"/>
    <s v="Winter"/>
    <x v="2"/>
    <s v="No"/>
    <s v="Store Pickup"/>
    <s v="No"/>
    <s v="No"/>
    <n v="26"/>
    <n v="73"/>
    <s v="Venmo"/>
    <s v="Bi-Weekly"/>
  </r>
  <r>
    <n v="2184"/>
    <n v="30"/>
    <s v="Male"/>
    <x v="6"/>
    <x v="0"/>
    <n v="37"/>
    <x v="23"/>
    <x v="2"/>
    <x v="1"/>
    <s v="Spring"/>
    <x v="10"/>
    <s v="No"/>
    <s v="Store Pickup"/>
    <s v="No"/>
    <s v="No"/>
    <n v="2"/>
    <n v="35"/>
    <s v="Cash"/>
    <s v="Monthly"/>
  </r>
  <r>
    <n v="2185"/>
    <n v="38"/>
    <s v="Male"/>
    <x v="9"/>
    <x v="1"/>
    <n v="34"/>
    <x v="22"/>
    <x v="1"/>
    <x v="9"/>
    <s v="Spring"/>
    <x v="4"/>
    <s v="No"/>
    <s v="Free Shipping"/>
    <s v="No"/>
    <s v="No"/>
    <n v="16"/>
    <n v="18"/>
    <s v="PayPal"/>
    <s v="Every 3 Months"/>
  </r>
  <r>
    <n v="2186"/>
    <n v="40"/>
    <s v="Male"/>
    <x v="6"/>
    <x v="0"/>
    <n v="32"/>
    <x v="17"/>
    <x v="2"/>
    <x v="10"/>
    <s v="Winter"/>
    <x v="25"/>
    <s v="No"/>
    <s v="Express"/>
    <s v="No"/>
    <s v="No"/>
    <n v="50"/>
    <n v="-18"/>
    <s v="Debit Card"/>
    <s v="Every 3 Months"/>
  </r>
  <r>
    <n v="2187"/>
    <n v="55"/>
    <s v="Male"/>
    <x v="3"/>
    <x v="1"/>
    <n v="23"/>
    <x v="35"/>
    <x v="3"/>
    <x v="11"/>
    <s v="Winter"/>
    <x v="24"/>
    <s v="No"/>
    <s v="Next Day Air"/>
    <s v="No"/>
    <s v="No"/>
    <n v="6"/>
    <n v="17"/>
    <s v="PayPal"/>
    <s v="Every 3 Months"/>
  </r>
  <r>
    <n v="2188"/>
    <n v="37"/>
    <s v="Male"/>
    <x v="0"/>
    <x v="0"/>
    <n v="78"/>
    <x v="37"/>
    <x v="2"/>
    <x v="10"/>
    <s v="Spring"/>
    <x v="14"/>
    <s v="No"/>
    <s v="Free Shipping"/>
    <s v="No"/>
    <s v="No"/>
    <n v="20"/>
    <n v="58"/>
    <s v="PayPal"/>
    <s v="Annually"/>
  </r>
  <r>
    <n v="2189"/>
    <n v="41"/>
    <s v="Male"/>
    <x v="7"/>
    <x v="2"/>
    <n v="54"/>
    <x v="18"/>
    <x v="2"/>
    <x v="18"/>
    <s v="Winter"/>
    <x v="10"/>
    <s v="No"/>
    <s v="Next Day Air"/>
    <s v="No"/>
    <s v="No"/>
    <n v="9"/>
    <n v="45"/>
    <s v="Credit Card"/>
    <s v="Weekly"/>
  </r>
  <r>
    <n v="2190"/>
    <n v="38"/>
    <s v="Male"/>
    <x v="0"/>
    <x v="0"/>
    <n v="94"/>
    <x v="48"/>
    <x v="3"/>
    <x v="18"/>
    <s v="Fall"/>
    <x v="17"/>
    <s v="No"/>
    <s v="Express"/>
    <s v="No"/>
    <s v="No"/>
    <n v="47"/>
    <n v="47"/>
    <s v="Credit Card"/>
    <s v="Bi-Weekly"/>
  </r>
  <r>
    <n v="2191"/>
    <n v="42"/>
    <s v="Male"/>
    <x v="22"/>
    <x v="3"/>
    <n v="75"/>
    <x v="29"/>
    <x v="1"/>
    <x v="1"/>
    <s v="Spring"/>
    <x v="12"/>
    <s v="No"/>
    <s v="Express"/>
    <s v="No"/>
    <s v="No"/>
    <n v="33"/>
    <n v="42"/>
    <s v="Credit Card"/>
    <s v="Annually"/>
  </r>
  <r>
    <n v="2192"/>
    <n v="26"/>
    <s v="Male"/>
    <x v="0"/>
    <x v="0"/>
    <n v="69"/>
    <x v="38"/>
    <x v="1"/>
    <x v="1"/>
    <s v="Summer"/>
    <x v="22"/>
    <s v="No"/>
    <s v="Next Day Air"/>
    <s v="No"/>
    <s v="No"/>
    <n v="46"/>
    <n v="23"/>
    <s v="Cash"/>
    <s v="Bi-Weekly"/>
  </r>
  <r>
    <n v="2193"/>
    <n v="41"/>
    <s v="Male"/>
    <x v="18"/>
    <x v="3"/>
    <n v="35"/>
    <x v="41"/>
    <x v="0"/>
    <x v="22"/>
    <s v="Winter"/>
    <x v="4"/>
    <s v="No"/>
    <s v="Next Day Air"/>
    <s v="No"/>
    <s v="No"/>
    <n v="9"/>
    <n v="26"/>
    <s v="Credit Card"/>
    <s v="Monthly"/>
  </r>
  <r>
    <n v="2194"/>
    <n v="27"/>
    <s v="Male"/>
    <x v="5"/>
    <x v="0"/>
    <n v="78"/>
    <x v="18"/>
    <x v="0"/>
    <x v="2"/>
    <s v="Spring"/>
    <x v="16"/>
    <s v="No"/>
    <s v="Express"/>
    <s v="No"/>
    <s v="No"/>
    <n v="8"/>
    <n v="70"/>
    <s v="PayPal"/>
    <s v="Monthly"/>
  </r>
  <r>
    <n v="2195"/>
    <n v="61"/>
    <s v="Male"/>
    <x v="20"/>
    <x v="0"/>
    <n v="29"/>
    <x v="0"/>
    <x v="2"/>
    <x v="5"/>
    <s v="Summer"/>
    <x v="1"/>
    <s v="No"/>
    <s v="Standard"/>
    <s v="No"/>
    <s v="No"/>
    <n v="48"/>
    <n v="-19"/>
    <s v="Bank Transfer"/>
    <s v="Quarterly"/>
  </r>
  <r>
    <n v="2196"/>
    <n v="58"/>
    <s v="Male"/>
    <x v="2"/>
    <x v="0"/>
    <n v="62"/>
    <x v="14"/>
    <x v="2"/>
    <x v="18"/>
    <s v="Fall"/>
    <x v="18"/>
    <s v="No"/>
    <s v="Next Day Air"/>
    <s v="No"/>
    <s v="No"/>
    <n v="2"/>
    <n v="60"/>
    <s v="Cash"/>
    <s v="Monthly"/>
  </r>
  <r>
    <n v="2197"/>
    <n v="25"/>
    <s v="Male"/>
    <x v="10"/>
    <x v="0"/>
    <n v="58"/>
    <x v="34"/>
    <x v="2"/>
    <x v="0"/>
    <s v="Spring"/>
    <x v="6"/>
    <s v="No"/>
    <s v="Next Day Air"/>
    <s v="No"/>
    <s v="No"/>
    <n v="31"/>
    <n v="27"/>
    <s v="PayPal"/>
    <s v="Weekly"/>
  </r>
  <r>
    <n v="2198"/>
    <n v="33"/>
    <s v="Male"/>
    <x v="23"/>
    <x v="1"/>
    <n v="88"/>
    <x v="38"/>
    <x v="2"/>
    <x v="21"/>
    <s v="Summer"/>
    <x v="18"/>
    <s v="No"/>
    <s v="2-Day Shipping"/>
    <s v="No"/>
    <s v="No"/>
    <n v="40"/>
    <n v="48"/>
    <s v="Venmo"/>
    <s v="Monthly"/>
  </r>
  <r>
    <n v="2199"/>
    <n v="57"/>
    <s v="Male"/>
    <x v="18"/>
    <x v="3"/>
    <n v="80"/>
    <x v="14"/>
    <x v="0"/>
    <x v="2"/>
    <s v="Summer"/>
    <x v="1"/>
    <s v="No"/>
    <s v="Free Shipping"/>
    <s v="No"/>
    <s v="No"/>
    <n v="35"/>
    <n v="45"/>
    <s v="Venmo"/>
    <s v="Monthly"/>
  </r>
  <r>
    <n v="2200"/>
    <n v="39"/>
    <s v="Male"/>
    <x v="18"/>
    <x v="3"/>
    <n v="47"/>
    <x v="17"/>
    <x v="2"/>
    <x v="1"/>
    <s v="Summer"/>
    <x v="8"/>
    <s v="No"/>
    <s v="Store Pickup"/>
    <s v="No"/>
    <s v="No"/>
    <n v="40"/>
    <n v="7"/>
    <s v="Debit Card"/>
    <s v="Monthly"/>
  </r>
  <r>
    <n v="2201"/>
    <n v="60"/>
    <s v="Male"/>
    <x v="24"/>
    <x v="3"/>
    <n v="51"/>
    <x v="5"/>
    <x v="0"/>
    <x v="4"/>
    <s v="Summer"/>
    <x v="10"/>
    <s v="No"/>
    <s v="Next Day Air"/>
    <s v="No"/>
    <s v="No"/>
    <n v="27"/>
    <n v="24"/>
    <s v="Debit Card"/>
    <s v="Every 3 Months"/>
  </r>
  <r>
    <n v="2202"/>
    <n v="39"/>
    <s v="Male"/>
    <x v="13"/>
    <x v="0"/>
    <n v="25"/>
    <x v="31"/>
    <x v="0"/>
    <x v="15"/>
    <s v="Spring"/>
    <x v="8"/>
    <s v="No"/>
    <s v="2-Day Shipping"/>
    <s v="No"/>
    <s v="No"/>
    <n v="10"/>
    <n v="15"/>
    <s v="Venmo"/>
    <s v="Annually"/>
  </r>
  <r>
    <n v="2203"/>
    <n v="42"/>
    <s v="Male"/>
    <x v="10"/>
    <x v="0"/>
    <n v="36"/>
    <x v="15"/>
    <x v="2"/>
    <x v="16"/>
    <s v="Summer"/>
    <x v="24"/>
    <s v="No"/>
    <s v="Next Day Air"/>
    <s v="No"/>
    <s v="No"/>
    <n v="23"/>
    <n v="13"/>
    <s v="Credit Card"/>
    <s v="Weekly"/>
  </r>
  <r>
    <n v="2204"/>
    <n v="53"/>
    <s v="Male"/>
    <x v="10"/>
    <x v="0"/>
    <n v="79"/>
    <x v="3"/>
    <x v="2"/>
    <x v="21"/>
    <s v="Winter"/>
    <x v="0"/>
    <s v="No"/>
    <s v="Free Shipping"/>
    <s v="No"/>
    <s v="No"/>
    <n v="32"/>
    <n v="47"/>
    <s v="Cash"/>
    <s v="Quarterly"/>
  </r>
  <r>
    <n v="2205"/>
    <n v="20"/>
    <s v="Male"/>
    <x v="2"/>
    <x v="0"/>
    <n v="41"/>
    <x v="4"/>
    <x v="1"/>
    <x v="12"/>
    <s v="Winter"/>
    <x v="23"/>
    <s v="No"/>
    <s v="2-Day Shipping"/>
    <s v="No"/>
    <s v="No"/>
    <n v="6"/>
    <n v="35"/>
    <s v="Debit Card"/>
    <s v="Monthly"/>
  </r>
  <r>
    <n v="2206"/>
    <n v="46"/>
    <s v="Male"/>
    <x v="1"/>
    <x v="0"/>
    <n v="68"/>
    <x v="25"/>
    <x v="3"/>
    <x v="16"/>
    <s v="Fall"/>
    <x v="2"/>
    <s v="No"/>
    <s v="Express"/>
    <s v="No"/>
    <s v="No"/>
    <n v="27"/>
    <n v="41"/>
    <s v="PayPal"/>
    <s v="Weekly"/>
  </r>
  <r>
    <n v="2207"/>
    <n v="46"/>
    <s v="Male"/>
    <x v="3"/>
    <x v="1"/>
    <n v="51"/>
    <x v="26"/>
    <x v="0"/>
    <x v="14"/>
    <s v="Spring"/>
    <x v="5"/>
    <s v="No"/>
    <s v="Store Pickup"/>
    <s v="No"/>
    <s v="No"/>
    <n v="25"/>
    <n v="26"/>
    <s v="Bank Transfer"/>
    <s v="Fortnightly"/>
  </r>
  <r>
    <n v="2208"/>
    <n v="69"/>
    <s v="Male"/>
    <x v="8"/>
    <x v="3"/>
    <n v="38"/>
    <x v="35"/>
    <x v="2"/>
    <x v="0"/>
    <s v="Fall"/>
    <x v="3"/>
    <s v="No"/>
    <s v="Next Day Air"/>
    <s v="No"/>
    <s v="No"/>
    <n v="11"/>
    <n v="27"/>
    <s v="Credit Card"/>
    <s v="Annually"/>
  </r>
  <r>
    <n v="2209"/>
    <n v="28"/>
    <s v="Male"/>
    <x v="18"/>
    <x v="3"/>
    <n v="46"/>
    <x v="24"/>
    <x v="3"/>
    <x v="10"/>
    <s v="Summer"/>
    <x v="2"/>
    <s v="No"/>
    <s v="2-Day Shipping"/>
    <s v="No"/>
    <s v="No"/>
    <n v="23"/>
    <n v="23"/>
    <s v="PayPal"/>
    <s v="Monthly"/>
  </r>
  <r>
    <n v="2210"/>
    <n v="42"/>
    <s v="Male"/>
    <x v="3"/>
    <x v="1"/>
    <n v="20"/>
    <x v="40"/>
    <x v="3"/>
    <x v="19"/>
    <s v="Summer"/>
    <x v="9"/>
    <s v="No"/>
    <s v="2-Day Shipping"/>
    <s v="No"/>
    <s v="No"/>
    <n v="44"/>
    <n v="-24"/>
    <s v="Bank Transfer"/>
    <s v="Quarterly"/>
  </r>
  <r>
    <n v="2211"/>
    <n v="30"/>
    <s v="Male"/>
    <x v="12"/>
    <x v="3"/>
    <n v="25"/>
    <x v="41"/>
    <x v="2"/>
    <x v="20"/>
    <s v="Summer"/>
    <x v="0"/>
    <s v="No"/>
    <s v="Store Pickup"/>
    <s v="No"/>
    <s v="No"/>
    <n v="35"/>
    <n v="-10"/>
    <s v="PayPal"/>
    <s v="Fortnightly"/>
  </r>
  <r>
    <n v="2212"/>
    <n v="50"/>
    <s v="Male"/>
    <x v="1"/>
    <x v="0"/>
    <n v="89"/>
    <x v="1"/>
    <x v="0"/>
    <x v="7"/>
    <s v="Winter"/>
    <x v="4"/>
    <s v="No"/>
    <s v="Free Shipping"/>
    <s v="No"/>
    <s v="No"/>
    <n v="45"/>
    <n v="44"/>
    <s v="Debit Card"/>
    <s v="Every 3 Months"/>
  </r>
  <r>
    <n v="2213"/>
    <n v="59"/>
    <s v="Male"/>
    <x v="13"/>
    <x v="0"/>
    <n v="77"/>
    <x v="43"/>
    <x v="2"/>
    <x v="18"/>
    <s v="Winter"/>
    <x v="13"/>
    <s v="No"/>
    <s v="Next Day Air"/>
    <s v="No"/>
    <s v="No"/>
    <n v="22"/>
    <n v="55"/>
    <s v="Bank Transfer"/>
    <s v="Quarterly"/>
  </r>
  <r>
    <n v="2214"/>
    <n v="54"/>
    <s v="Male"/>
    <x v="19"/>
    <x v="3"/>
    <n v="94"/>
    <x v="11"/>
    <x v="2"/>
    <x v="1"/>
    <s v="Fall"/>
    <x v="3"/>
    <s v="No"/>
    <s v="Express"/>
    <s v="No"/>
    <s v="No"/>
    <n v="18"/>
    <n v="76"/>
    <s v="Debit Card"/>
    <s v="Quarterly"/>
  </r>
  <r>
    <n v="2215"/>
    <n v="50"/>
    <s v="Male"/>
    <x v="22"/>
    <x v="3"/>
    <n v="100"/>
    <x v="37"/>
    <x v="0"/>
    <x v="9"/>
    <s v="Fall"/>
    <x v="7"/>
    <s v="No"/>
    <s v="Standard"/>
    <s v="No"/>
    <s v="No"/>
    <n v="20"/>
    <n v="80"/>
    <s v="Debit Card"/>
    <s v="Weekly"/>
  </r>
  <r>
    <n v="2216"/>
    <n v="25"/>
    <s v="Male"/>
    <x v="3"/>
    <x v="1"/>
    <n v="96"/>
    <x v="8"/>
    <x v="2"/>
    <x v="21"/>
    <s v="Winter"/>
    <x v="2"/>
    <s v="No"/>
    <s v="Express"/>
    <s v="No"/>
    <s v="No"/>
    <n v="28"/>
    <n v="68"/>
    <s v="Credit Card"/>
    <s v="Fortnightly"/>
  </r>
  <r>
    <n v="2217"/>
    <n v="41"/>
    <s v="Male"/>
    <x v="13"/>
    <x v="0"/>
    <n v="36"/>
    <x v="34"/>
    <x v="3"/>
    <x v="5"/>
    <s v="Winter"/>
    <x v="17"/>
    <s v="No"/>
    <s v="Store Pickup"/>
    <s v="No"/>
    <s v="No"/>
    <n v="15"/>
    <n v="21"/>
    <s v="Venmo"/>
    <s v="Bi-Weekly"/>
  </r>
  <r>
    <n v="2218"/>
    <n v="35"/>
    <s v="Male"/>
    <x v="16"/>
    <x v="3"/>
    <n v="27"/>
    <x v="27"/>
    <x v="3"/>
    <x v="16"/>
    <s v="Fall"/>
    <x v="5"/>
    <s v="No"/>
    <s v="Store Pickup"/>
    <s v="No"/>
    <s v="No"/>
    <n v="42"/>
    <n v="-15"/>
    <s v="Bank Transfer"/>
    <s v="Fortnightly"/>
  </r>
  <r>
    <n v="2219"/>
    <n v="67"/>
    <s v="Male"/>
    <x v="12"/>
    <x v="3"/>
    <n v="67"/>
    <x v="37"/>
    <x v="2"/>
    <x v="23"/>
    <s v="Winter"/>
    <x v="1"/>
    <s v="No"/>
    <s v="Store Pickup"/>
    <s v="No"/>
    <s v="No"/>
    <n v="20"/>
    <n v="47"/>
    <s v="Debit Card"/>
    <s v="Quarterly"/>
  </r>
  <r>
    <n v="2220"/>
    <n v="33"/>
    <s v="Male"/>
    <x v="0"/>
    <x v="0"/>
    <n v="91"/>
    <x v="46"/>
    <x v="1"/>
    <x v="7"/>
    <s v="Fall"/>
    <x v="11"/>
    <s v="No"/>
    <s v="Store Pickup"/>
    <s v="No"/>
    <s v="No"/>
    <n v="16"/>
    <n v="75"/>
    <s v="Bank Transfer"/>
    <s v="Fortnightly"/>
  </r>
  <r>
    <n v="2221"/>
    <n v="19"/>
    <s v="Male"/>
    <x v="22"/>
    <x v="3"/>
    <n v="62"/>
    <x v="5"/>
    <x v="3"/>
    <x v="19"/>
    <s v="Fall"/>
    <x v="9"/>
    <s v="No"/>
    <s v="Store Pickup"/>
    <s v="No"/>
    <s v="No"/>
    <n v="47"/>
    <n v="15"/>
    <s v="Cash"/>
    <s v="Annually"/>
  </r>
  <r>
    <n v="2222"/>
    <n v="25"/>
    <s v="Male"/>
    <x v="6"/>
    <x v="0"/>
    <n v="88"/>
    <x v="23"/>
    <x v="3"/>
    <x v="3"/>
    <s v="Fall"/>
    <x v="21"/>
    <s v="No"/>
    <s v="Free Shipping"/>
    <s v="No"/>
    <s v="No"/>
    <n v="34"/>
    <n v="54"/>
    <s v="Credit Card"/>
    <s v="Annually"/>
  </r>
  <r>
    <n v="2223"/>
    <n v="32"/>
    <s v="Male"/>
    <x v="13"/>
    <x v="0"/>
    <n v="66"/>
    <x v="42"/>
    <x v="2"/>
    <x v="11"/>
    <s v="Summer"/>
    <x v="14"/>
    <s v="No"/>
    <s v="Store Pickup"/>
    <s v="No"/>
    <s v="No"/>
    <n v="30"/>
    <n v="36"/>
    <s v="Credit Card"/>
    <s v="Weekly"/>
  </r>
  <r>
    <n v="2224"/>
    <n v="30"/>
    <s v="Male"/>
    <x v="3"/>
    <x v="1"/>
    <n v="65"/>
    <x v="23"/>
    <x v="2"/>
    <x v="0"/>
    <s v="Fall"/>
    <x v="10"/>
    <s v="No"/>
    <s v="Next Day Air"/>
    <s v="No"/>
    <s v="No"/>
    <n v="5"/>
    <n v="60"/>
    <s v="PayPal"/>
    <s v="Quarterly"/>
  </r>
  <r>
    <n v="2225"/>
    <n v="18"/>
    <s v="Male"/>
    <x v="24"/>
    <x v="3"/>
    <n v="25"/>
    <x v="43"/>
    <x v="0"/>
    <x v="4"/>
    <s v="Winter"/>
    <x v="24"/>
    <s v="No"/>
    <s v="Standard"/>
    <s v="No"/>
    <s v="No"/>
    <n v="38"/>
    <n v="-13"/>
    <s v="Cash"/>
    <s v="Quarterly"/>
  </r>
  <r>
    <n v="2226"/>
    <n v="38"/>
    <s v="Male"/>
    <x v="22"/>
    <x v="3"/>
    <n v="64"/>
    <x v="47"/>
    <x v="1"/>
    <x v="8"/>
    <s v="Spring"/>
    <x v="6"/>
    <s v="No"/>
    <s v="Free Shipping"/>
    <s v="No"/>
    <s v="No"/>
    <n v="18"/>
    <n v="46"/>
    <s v="Credit Card"/>
    <s v="Annually"/>
  </r>
  <r>
    <n v="2227"/>
    <n v="22"/>
    <s v="Male"/>
    <x v="5"/>
    <x v="0"/>
    <n v="72"/>
    <x v="9"/>
    <x v="0"/>
    <x v="24"/>
    <s v="Spring"/>
    <x v="6"/>
    <s v="No"/>
    <s v="Store Pickup"/>
    <s v="No"/>
    <s v="No"/>
    <n v="28"/>
    <n v="44"/>
    <s v="Cash"/>
    <s v="Annually"/>
  </r>
  <r>
    <n v="2228"/>
    <n v="40"/>
    <s v="Male"/>
    <x v="18"/>
    <x v="3"/>
    <n v="74"/>
    <x v="47"/>
    <x v="1"/>
    <x v="0"/>
    <s v="Summer"/>
    <x v="14"/>
    <s v="No"/>
    <s v="Next Day Air"/>
    <s v="No"/>
    <s v="No"/>
    <n v="42"/>
    <n v="32"/>
    <s v="Credit Card"/>
    <s v="Fortnightly"/>
  </r>
  <r>
    <n v="2229"/>
    <n v="54"/>
    <s v="Male"/>
    <x v="24"/>
    <x v="3"/>
    <n v="50"/>
    <x v="23"/>
    <x v="2"/>
    <x v="14"/>
    <s v="Fall"/>
    <x v="18"/>
    <s v="No"/>
    <s v="Free Shipping"/>
    <s v="No"/>
    <s v="No"/>
    <n v="5"/>
    <n v="45"/>
    <s v="Credit Card"/>
    <s v="Weekly"/>
  </r>
  <r>
    <n v="2230"/>
    <n v="70"/>
    <s v="Male"/>
    <x v="13"/>
    <x v="0"/>
    <n v="97"/>
    <x v="46"/>
    <x v="2"/>
    <x v="5"/>
    <s v="Fall"/>
    <x v="20"/>
    <s v="No"/>
    <s v="Express"/>
    <s v="No"/>
    <s v="No"/>
    <n v="50"/>
    <n v="47"/>
    <s v="Venmo"/>
    <s v="Monthly"/>
  </r>
  <r>
    <n v="2231"/>
    <n v="52"/>
    <s v="Male"/>
    <x v="4"/>
    <x v="1"/>
    <n v="36"/>
    <x v="24"/>
    <x v="1"/>
    <x v="11"/>
    <s v="Spring"/>
    <x v="22"/>
    <s v="No"/>
    <s v="Express"/>
    <s v="No"/>
    <s v="No"/>
    <n v="33"/>
    <n v="3"/>
    <s v="Venmo"/>
    <s v="Fortnightly"/>
  </r>
  <r>
    <n v="2232"/>
    <n v="34"/>
    <s v="Male"/>
    <x v="14"/>
    <x v="2"/>
    <n v="49"/>
    <x v="40"/>
    <x v="2"/>
    <x v="19"/>
    <s v="Fall"/>
    <x v="7"/>
    <s v="No"/>
    <s v="Store Pickup"/>
    <s v="No"/>
    <s v="No"/>
    <n v="1"/>
    <n v="48"/>
    <s v="Credit Card"/>
    <s v="Weekly"/>
  </r>
  <r>
    <n v="2233"/>
    <n v="65"/>
    <s v="Male"/>
    <x v="9"/>
    <x v="1"/>
    <n v="64"/>
    <x v="17"/>
    <x v="0"/>
    <x v="12"/>
    <s v="Spring"/>
    <x v="17"/>
    <s v="No"/>
    <s v="Store Pickup"/>
    <s v="No"/>
    <s v="No"/>
    <n v="14"/>
    <n v="50"/>
    <s v="Cash"/>
    <s v="Fortnightly"/>
  </r>
  <r>
    <n v="2234"/>
    <n v="38"/>
    <s v="Male"/>
    <x v="0"/>
    <x v="0"/>
    <n v="31"/>
    <x v="20"/>
    <x v="3"/>
    <x v="0"/>
    <s v="Summer"/>
    <x v="9"/>
    <s v="No"/>
    <s v="Express"/>
    <s v="No"/>
    <s v="No"/>
    <n v="48"/>
    <n v="-17"/>
    <s v="Credit Card"/>
    <s v="Monthly"/>
  </r>
  <r>
    <n v="2235"/>
    <n v="35"/>
    <s v="Male"/>
    <x v="23"/>
    <x v="1"/>
    <n v="66"/>
    <x v="13"/>
    <x v="1"/>
    <x v="22"/>
    <s v="Winter"/>
    <x v="17"/>
    <s v="No"/>
    <s v="Express"/>
    <s v="No"/>
    <s v="No"/>
    <n v="26"/>
    <n v="40"/>
    <s v="Cash"/>
    <s v="Weekly"/>
  </r>
  <r>
    <n v="2236"/>
    <n v="40"/>
    <s v="Male"/>
    <x v="20"/>
    <x v="0"/>
    <n v="82"/>
    <x v="26"/>
    <x v="2"/>
    <x v="0"/>
    <s v="Spring"/>
    <x v="9"/>
    <s v="No"/>
    <s v="2-Day Shipping"/>
    <s v="No"/>
    <s v="No"/>
    <n v="44"/>
    <n v="38"/>
    <s v="Credit Card"/>
    <s v="Annually"/>
  </r>
  <r>
    <n v="2237"/>
    <n v="23"/>
    <s v="Male"/>
    <x v="17"/>
    <x v="0"/>
    <n v="88"/>
    <x v="7"/>
    <x v="2"/>
    <x v="22"/>
    <s v="Winter"/>
    <x v="2"/>
    <s v="No"/>
    <s v="Standard"/>
    <s v="No"/>
    <s v="No"/>
    <n v="18"/>
    <n v="70"/>
    <s v="Debit Card"/>
    <s v="Fortnightly"/>
  </r>
  <r>
    <n v="2238"/>
    <n v="45"/>
    <s v="Male"/>
    <x v="3"/>
    <x v="1"/>
    <n v="34"/>
    <x v="15"/>
    <x v="1"/>
    <x v="13"/>
    <s v="Summer"/>
    <x v="22"/>
    <s v="No"/>
    <s v="Next Day Air"/>
    <s v="No"/>
    <s v="No"/>
    <n v="31"/>
    <n v="3"/>
    <s v="Venmo"/>
    <s v="Every 3 Months"/>
  </r>
  <r>
    <n v="2239"/>
    <n v="40"/>
    <s v="Male"/>
    <x v="4"/>
    <x v="1"/>
    <n v="84"/>
    <x v="20"/>
    <x v="0"/>
    <x v="19"/>
    <s v="Winter"/>
    <x v="22"/>
    <s v="No"/>
    <s v="Standard"/>
    <s v="No"/>
    <s v="No"/>
    <n v="18"/>
    <n v="66"/>
    <s v="Debit Card"/>
    <s v="Weekly"/>
  </r>
  <r>
    <n v="2240"/>
    <n v="42"/>
    <s v="Male"/>
    <x v="16"/>
    <x v="3"/>
    <n v="96"/>
    <x v="15"/>
    <x v="0"/>
    <x v="21"/>
    <s v="Summer"/>
    <x v="22"/>
    <s v="No"/>
    <s v="2-Day Shipping"/>
    <s v="No"/>
    <s v="No"/>
    <n v="41"/>
    <n v="55"/>
    <s v="Credit Card"/>
    <s v="Every 3 Months"/>
  </r>
  <r>
    <n v="2241"/>
    <n v="57"/>
    <s v="Male"/>
    <x v="3"/>
    <x v="1"/>
    <n v="71"/>
    <x v="18"/>
    <x v="0"/>
    <x v="14"/>
    <s v="Winter"/>
    <x v="24"/>
    <s v="No"/>
    <s v="Next Day Air"/>
    <s v="No"/>
    <s v="No"/>
    <n v="18"/>
    <n v="53"/>
    <s v="Debit Card"/>
    <s v="Every 3 Months"/>
  </r>
  <r>
    <n v="2242"/>
    <n v="18"/>
    <s v="Male"/>
    <x v="14"/>
    <x v="2"/>
    <n v="77"/>
    <x v="33"/>
    <x v="2"/>
    <x v="7"/>
    <s v="Summer"/>
    <x v="1"/>
    <s v="No"/>
    <s v="Free Shipping"/>
    <s v="No"/>
    <s v="No"/>
    <n v="3"/>
    <n v="74"/>
    <s v="Bank Transfer"/>
    <s v="Bi-Weekly"/>
  </r>
  <r>
    <n v="2243"/>
    <n v="18"/>
    <s v="Male"/>
    <x v="11"/>
    <x v="0"/>
    <n v="66"/>
    <x v="22"/>
    <x v="2"/>
    <x v="20"/>
    <s v="Spring"/>
    <x v="22"/>
    <s v="No"/>
    <s v="Next Day Air"/>
    <s v="No"/>
    <s v="No"/>
    <n v="5"/>
    <n v="61"/>
    <s v="Credit Card"/>
    <s v="Bi-Weekly"/>
  </r>
  <r>
    <n v="2244"/>
    <n v="56"/>
    <s v="Male"/>
    <x v="5"/>
    <x v="0"/>
    <n v="21"/>
    <x v="2"/>
    <x v="2"/>
    <x v="11"/>
    <s v="Winter"/>
    <x v="18"/>
    <s v="No"/>
    <s v="2-Day Shipping"/>
    <s v="No"/>
    <s v="No"/>
    <n v="13"/>
    <n v="8"/>
    <s v="Debit Card"/>
    <s v="Annually"/>
  </r>
  <r>
    <n v="2245"/>
    <n v="35"/>
    <s v="Male"/>
    <x v="6"/>
    <x v="0"/>
    <n v="37"/>
    <x v="36"/>
    <x v="2"/>
    <x v="9"/>
    <s v="Summer"/>
    <x v="6"/>
    <s v="No"/>
    <s v="2-Day Shipping"/>
    <s v="No"/>
    <s v="No"/>
    <n v="22"/>
    <n v="15"/>
    <s v="PayPal"/>
    <s v="Annually"/>
  </r>
  <r>
    <n v="2246"/>
    <n v="49"/>
    <s v="Male"/>
    <x v="20"/>
    <x v="0"/>
    <n v="90"/>
    <x v="12"/>
    <x v="0"/>
    <x v="0"/>
    <s v="Fall"/>
    <x v="8"/>
    <s v="No"/>
    <s v="Free Shipping"/>
    <s v="No"/>
    <s v="No"/>
    <n v="45"/>
    <n v="45"/>
    <s v="PayPal"/>
    <s v="Fortnightly"/>
  </r>
  <r>
    <n v="2247"/>
    <n v="49"/>
    <s v="Male"/>
    <x v="14"/>
    <x v="2"/>
    <n v="96"/>
    <x v="11"/>
    <x v="2"/>
    <x v="17"/>
    <s v="Fall"/>
    <x v="24"/>
    <s v="No"/>
    <s v="Store Pickup"/>
    <s v="No"/>
    <s v="No"/>
    <n v="39"/>
    <n v="57"/>
    <s v="PayPal"/>
    <s v="Every 3 Months"/>
  </r>
  <r>
    <n v="2248"/>
    <n v="34"/>
    <s v="Male"/>
    <x v="16"/>
    <x v="3"/>
    <n v="37"/>
    <x v="20"/>
    <x v="0"/>
    <x v="11"/>
    <s v="Summer"/>
    <x v="14"/>
    <s v="No"/>
    <s v="Next Day Air"/>
    <s v="No"/>
    <s v="No"/>
    <n v="18"/>
    <n v="19"/>
    <s v="Venmo"/>
    <s v="Annually"/>
  </r>
  <r>
    <n v="2249"/>
    <n v="63"/>
    <s v="Male"/>
    <x v="17"/>
    <x v="0"/>
    <n v="66"/>
    <x v="3"/>
    <x v="2"/>
    <x v="10"/>
    <s v="Winter"/>
    <x v="23"/>
    <s v="No"/>
    <s v="Free Shipping"/>
    <s v="No"/>
    <s v="No"/>
    <n v="19"/>
    <n v="47"/>
    <s v="PayPal"/>
    <s v="Fortnightly"/>
  </r>
  <r>
    <n v="2250"/>
    <n v="42"/>
    <s v="Male"/>
    <x v="24"/>
    <x v="3"/>
    <n v="45"/>
    <x v="5"/>
    <x v="3"/>
    <x v="21"/>
    <s v="Spring"/>
    <x v="24"/>
    <s v="No"/>
    <s v="Next Day Air"/>
    <s v="No"/>
    <s v="No"/>
    <n v="29"/>
    <n v="16"/>
    <s v="Debit Card"/>
    <s v="Weekly"/>
  </r>
  <r>
    <n v="2251"/>
    <n v="41"/>
    <s v="Male"/>
    <x v="9"/>
    <x v="1"/>
    <n v="89"/>
    <x v="24"/>
    <x v="0"/>
    <x v="6"/>
    <s v="Summer"/>
    <x v="12"/>
    <s v="No"/>
    <s v="Store Pickup"/>
    <s v="No"/>
    <s v="No"/>
    <n v="19"/>
    <n v="70"/>
    <s v="Credit Card"/>
    <s v="Weekly"/>
  </r>
  <r>
    <n v="2252"/>
    <n v="26"/>
    <s v="Male"/>
    <x v="9"/>
    <x v="1"/>
    <n v="94"/>
    <x v="41"/>
    <x v="0"/>
    <x v="9"/>
    <s v="Fall"/>
    <x v="22"/>
    <s v="No"/>
    <s v="Free Shipping"/>
    <s v="No"/>
    <s v="No"/>
    <n v="22"/>
    <n v="72"/>
    <s v="Debit Card"/>
    <s v="Monthly"/>
  </r>
  <r>
    <n v="2253"/>
    <n v="48"/>
    <s v="Male"/>
    <x v="9"/>
    <x v="1"/>
    <n v="96"/>
    <x v="43"/>
    <x v="1"/>
    <x v="1"/>
    <s v="Summer"/>
    <x v="20"/>
    <s v="No"/>
    <s v="Express"/>
    <s v="No"/>
    <s v="No"/>
    <n v="21"/>
    <n v="75"/>
    <s v="Bank Transfer"/>
    <s v="Annually"/>
  </r>
  <r>
    <n v="2254"/>
    <n v="62"/>
    <s v="Male"/>
    <x v="15"/>
    <x v="0"/>
    <n v="31"/>
    <x v="19"/>
    <x v="2"/>
    <x v="18"/>
    <s v="Spring"/>
    <x v="5"/>
    <s v="No"/>
    <s v="Store Pickup"/>
    <s v="No"/>
    <s v="No"/>
    <n v="22"/>
    <n v="9"/>
    <s v="PayPal"/>
    <s v="Monthly"/>
  </r>
  <r>
    <n v="2255"/>
    <n v="24"/>
    <s v="Male"/>
    <x v="22"/>
    <x v="3"/>
    <n v="79"/>
    <x v="25"/>
    <x v="2"/>
    <x v="9"/>
    <s v="Winter"/>
    <x v="19"/>
    <s v="No"/>
    <s v="Store Pickup"/>
    <s v="No"/>
    <s v="No"/>
    <n v="44"/>
    <n v="35"/>
    <s v="PayPal"/>
    <s v="Every 3 Months"/>
  </r>
  <r>
    <n v="2256"/>
    <n v="48"/>
    <s v="Male"/>
    <x v="7"/>
    <x v="2"/>
    <n v="39"/>
    <x v="49"/>
    <x v="0"/>
    <x v="11"/>
    <s v="Spring"/>
    <x v="12"/>
    <s v="No"/>
    <s v="Store Pickup"/>
    <s v="No"/>
    <s v="No"/>
    <n v="42"/>
    <n v="-3"/>
    <s v="Bank Transfer"/>
    <s v="Quarterly"/>
  </r>
  <r>
    <n v="2257"/>
    <n v="31"/>
    <s v="Male"/>
    <x v="0"/>
    <x v="0"/>
    <n v="22"/>
    <x v="18"/>
    <x v="2"/>
    <x v="2"/>
    <s v="Fall"/>
    <x v="16"/>
    <s v="No"/>
    <s v="Standard"/>
    <s v="No"/>
    <s v="No"/>
    <n v="33"/>
    <n v="-11"/>
    <s v="Credit Card"/>
    <s v="Quarterly"/>
  </r>
  <r>
    <n v="2258"/>
    <n v="41"/>
    <s v="Male"/>
    <x v="11"/>
    <x v="0"/>
    <n v="32"/>
    <x v="30"/>
    <x v="0"/>
    <x v="8"/>
    <s v="Fall"/>
    <x v="19"/>
    <s v="No"/>
    <s v="Standard"/>
    <s v="No"/>
    <s v="No"/>
    <n v="6"/>
    <n v="26"/>
    <s v="Bank Transfer"/>
    <s v="Annually"/>
  </r>
  <r>
    <n v="2259"/>
    <n v="24"/>
    <s v="Male"/>
    <x v="17"/>
    <x v="0"/>
    <n v="71"/>
    <x v="31"/>
    <x v="0"/>
    <x v="17"/>
    <s v="Winter"/>
    <x v="24"/>
    <s v="No"/>
    <s v="Store Pickup"/>
    <s v="No"/>
    <s v="No"/>
    <n v="44"/>
    <n v="27"/>
    <s v="Credit Card"/>
    <s v="Every 3 Months"/>
  </r>
  <r>
    <n v="2260"/>
    <n v="60"/>
    <s v="Male"/>
    <x v="2"/>
    <x v="0"/>
    <n v="96"/>
    <x v="20"/>
    <x v="3"/>
    <x v="19"/>
    <s v="Spring"/>
    <x v="13"/>
    <s v="No"/>
    <s v="Free Shipping"/>
    <s v="No"/>
    <s v="No"/>
    <n v="24"/>
    <n v="72"/>
    <s v="Cash"/>
    <s v="Annually"/>
  </r>
  <r>
    <n v="2261"/>
    <n v="38"/>
    <s v="Male"/>
    <x v="18"/>
    <x v="3"/>
    <n v="82"/>
    <x v="9"/>
    <x v="2"/>
    <x v="24"/>
    <s v="Fall"/>
    <x v="8"/>
    <s v="No"/>
    <s v="Express"/>
    <s v="No"/>
    <s v="No"/>
    <n v="16"/>
    <n v="66"/>
    <s v="PayPal"/>
    <s v="Quarterly"/>
  </r>
  <r>
    <n v="2262"/>
    <n v="58"/>
    <s v="Male"/>
    <x v="21"/>
    <x v="3"/>
    <n v="76"/>
    <x v="36"/>
    <x v="0"/>
    <x v="9"/>
    <s v="Spring"/>
    <x v="14"/>
    <s v="No"/>
    <s v="Standard"/>
    <s v="No"/>
    <s v="No"/>
    <n v="12"/>
    <n v="64"/>
    <s v="Bank Transfer"/>
    <s v="Fortnightly"/>
  </r>
  <r>
    <n v="2263"/>
    <n v="53"/>
    <s v="Male"/>
    <x v="21"/>
    <x v="3"/>
    <n v="22"/>
    <x v="28"/>
    <x v="2"/>
    <x v="14"/>
    <s v="Winter"/>
    <x v="0"/>
    <s v="No"/>
    <s v="2-Day Shipping"/>
    <s v="No"/>
    <s v="No"/>
    <n v="50"/>
    <n v="-28"/>
    <s v="PayPal"/>
    <s v="Monthly"/>
  </r>
  <r>
    <n v="2264"/>
    <n v="44"/>
    <s v="Male"/>
    <x v="18"/>
    <x v="3"/>
    <n v="40"/>
    <x v="27"/>
    <x v="3"/>
    <x v="14"/>
    <s v="Winter"/>
    <x v="1"/>
    <s v="No"/>
    <s v="Store Pickup"/>
    <s v="No"/>
    <s v="No"/>
    <n v="42"/>
    <n v="-2"/>
    <s v="Cash"/>
    <s v="Quarterly"/>
  </r>
  <r>
    <n v="2265"/>
    <n v="51"/>
    <s v="Male"/>
    <x v="19"/>
    <x v="3"/>
    <n v="92"/>
    <x v="25"/>
    <x v="2"/>
    <x v="2"/>
    <s v="Summer"/>
    <x v="20"/>
    <s v="No"/>
    <s v="2-Day Shipping"/>
    <s v="No"/>
    <s v="No"/>
    <n v="50"/>
    <n v="42"/>
    <s v="PayPal"/>
    <s v="Monthly"/>
  </r>
  <r>
    <n v="2266"/>
    <n v="36"/>
    <s v="Male"/>
    <x v="7"/>
    <x v="2"/>
    <n v="94"/>
    <x v="6"/>
    <x v="3"/>
    <x v="22"/>
    <s v="Fall"/>
    <x v="20"/>
    <s v="No"/>
    <s v="Store Pickup"/>
    <s v="No"/>
    <s v="No"/>
    <n v="10"/>
    <n v="84"/>
    <s v="PayPal"/>
    <s v="Quarterly"/>
  </r>
  <r>
    <n v="2267"/>
    <n v="20"/>
    <s v="Male"/>
    <x v="10"/>
    <x v="0"/>
    <n v="44"/>
    <x v="9"/>
    <x v="2"/>
    <x v="22"/>
    <s v="Fall"/>
    <x v="24"/>
    <s v="No"/>
    <s v="Store Pickup"/>
    <s v="No"/>
    <s v="No"/>
    <n v="32"/>
    <n v="12"/>
    <s v="Debit Card"/>
    <s v="Weekly"/>
  </r>
  <r>
    <n v="2268"/>
    <n v="32"/>
    <s v="Male"/>
    <x v="24"/>
    <x v="3"/>
    <n v="49"/>
    <x v="0"/>
    <x v="1"/>
    <x v="24"/>
    <s v="Spring"/>
    <x v="22"/>
    <s v="No"/>
    <s v="Express"/>
    <s v="No"/>
    <s v="No"/>
    <n v="37"/>
    <n v="12"/>
    <s v="Venmo"/>
    <s v="Weekly"/>
  </r>
  <r>
    <n v="2269"/>
    <n v="66"/>
    <s v="Male"/>
    <x v="1"/>
    <x v="0"/>
    <n v="26"/>
    <x v="42"/>
    <x v="0"/>
    <x v="4"/>
    <s v="Spring"/>
    <x v="2"/>
    <s v="No"/>
    <s v="2-Day Shipping"/>
    <s v="No"/>
    <s v="No"/>
    <n v="15"/>
    <n v="11"/>
    <s v="Bank Transfer"/>
    <s v="Monthly"/>
  </r>
  <r>
    <n v="2270"/>
    <n v="49"/>
    <s v="Male"/>
    <x v="11"/>
    <x v="0"/>
    <n v="38"/>
    <x v="0"/>
    <x v="2"/>
    <x v="22"/>
    <s v="Fall"/>
    <x v="14"/>
    <s v="No"/>
    <s v="Store Pickup"/>
    <s v="No"/>
    <s v="No"/>
    <n v="27"/>
    <n v="11"/>
    <s v="Credit Card"/>
    <s v="Annually"/>
  </r>
  <r>
    <n v="2271"/>
    <n v="27"/>
    <s v="Male"/>
    <x v="0"/>
    <x v="0"/>
    <n v="72"/>
    <x v="42"/>
    <x v="0"/>
    <x v="7"/>
    <s v="Spring"/>
    <x v="1"/>
    <s v="No"/>
    <s v="Express"/>
    <s v="No"/>
    <s v="No"/>
    <n v="7"/>
    <n v="65"/>
    <s v="Venmo"/>
    <s v="Weekly"/>
  </r>
  <r>
    <n v="2272"/>
    <n v="29"/>
    <s v="Male"/>
    <x v="10"/>
    <x v="0"/>
    <n v="99"/>
    <x v="29"/>
    <x v="2"/>
    <x v="14"/>
    <s v="Summer"/>
    <x v="23"/>
    <s v="No"/>
    <s v="Free Shipping"/>
    <s v="No"/>
    <s v="No"/>
    <n v="49"/>
    <n v="50"/>
    <s v="PayPal"/>
    <s v="Quarterly"/>
  </r>
  <r>
    <n v="2273"/>
    <n v="29"/>
    <s v="Male"/>
    <x v="14"/>
    <x v="2"/>
    <n v="38"/>
    <x v="1"/>
    <x v="0"/>
    <x v="4"/>
    <s v="Spring"/>
    <x v="17"/>
    <s v="No"/>
    <s v="Standard"/>
    <s v="No"/>
    <s v="No"/>
    <n v="44"/>
    <n v="-6"/>
    <s v="PayPal"/>
    <s v="Monthly"/>
  </r>
  <r>
    <n v="2274"/>
    <n v="55"/>
    <s v="Male"/>
    <x v="7"/>
    <x v="2"/>
    <n v="96"/>
    <x v="35"/>
    <x v="0"/>
    <x v="5"/>
    <s v="Winter"/>
    <x v="6"/>
    <s v="No"/>
    <s v="Express"/>
    <s v="No"/>
    <s v="No"/>
    <n v="13"/>
    <n v="83"/>
    <s v="PayPal"/>
    <s v="Bi-Weekly"/>
  </r>
  <r>
    <n v="2275"/>
    <n v="57"/>
    <s v="Male"/>
    <x v="10"/>
    <x v="0"/>
    <n v="27"/>
    <x v="14"/>
    <x v="0"/>
    <x v="2"/>
    <s v="Spring"/>
    <x v="9"/>
    <s v="No"/>
    <s v="Next Day Air"/>
    <s v="No"/>
    <s v="No"/>
    <n v="38"/>
    <n v="-11"/>
    <s v="PayPal"/>
    <s v="Fortnightly"/>
  </r>
  <r>
    <n v="2276"/>
    <n v="29"/>
    <s v="Male"/>
    <x v="6"/>
    <x v="0"/>
    <n v="24"/>
    <x v="19"/>
    <x v="2"/>
    <x v="0"/>
    <s v="Winter"/>
    <x v="14"/>
    <s v="No"/>
    <s v="Standard"/>
    <s v="No"/>
    <s v="No"/>
    <n v="10"/>
    <n v="14"/>
    <s v="Debit Card"/>
    <s v="Weekly"/>
  </r>
  <r>
    <n v="2277"/>
    <n v="31"/>
    <s v="Male"/>
    <x v="2"/>
    <x v="0"/>
    <n v="82"/>
    <x v="5"/>
    <x v="0"/>
    <x v="16"/>
    <s v="Summer"/>
    <x v="7"/>
    <s v="No"/>
    <s v="2-Day Shipping"/>
    <s v="No"/>
    <s v="No"/>
    <n v="25"/>
    <n v="57"/>
    <s v="Debit Card"/>
    <s v="Weekly"/>
  </r>
  <r>
    <n v="2278"/>
    <n v="25"/>
    <s v="Male"/>
    <x v="19"/>
    <x v="3"/>
    <n v="56"/>
    <x v="15"/>
    <x v="2"/>
    <x v="19"/>
    <s v="Summer"/>
    <x v="12"/>
    <s v="No"/>
    <s v="Next Day Air"/>
    <s v="No"/>
    <s v="No"/>
    <n v="18"/>
    <n v="38"/>
    <s v="Credit Card"/>
    <s v="Quarterly"/>
  </r>
  <r>
    <n v="2279"/>
    <n v="61"/>
    <s v="Male"/>
    <x v="24"/>
    <x v="3"/>
    <n v="25"/>
    <x v="33"/>
    <x v="2"/>
    <x v="1"/>
    <s v="Fall"/>
    <x v="22"/>
    <s v="No"/>
    <s v="Store Pickup"/>
    <s v="No"/>
    <s v="No"/>
    <n v="6"/>
    <n v="19"/>
    <s v="Cash"/>
    <s v="Every 3 Months"/>
  </r>
  <r>
    <n v="2280"/>
    <n v="53"/>
    <s v="Male"/>
    <x v="4"/>
    <x v="1"/>
    <n v="67"/>
    <x v="8"/>
    <x v="0"/>
    <x v="21"/>
    <s v="Spring"/>
    <x v="3"/>
    <s v="No"/>
    <s v="Free Shipping"/>
    <s v="No"/>
    <s v="No"/>
    <n v="35"/>
    <n v="32"/>
    <s v="Bank Transfer"/>
    <s v="Quarterly"/>
  </r>
  <r>
    <n v="2281"/>
    <n v="22"/>
    <s v="Male"/>
    <x v="9"/>
    <x v="1"/>
    <n v="21"/>
    <x v="0"/>
    <x v="2"/>
    <x v="16"/>
    <s v="Summer"/>
    <x v="11"/>
    <s v="No"/>
    <s v="Standard"/>
    <s v="No"/>
    <s v="No"/>
    <n v="31"/>
    <n v="-10"/>
    <s v="Credit Card"/>
    <s v="Fortnightly"/>
  </r>
  <r>
    <n v="2282"/>
    <n v="28"/>
    <s v="Male"/>
    <x v="15"/>
    <x v="0"/>
    <n v="27"/>
    <x v="23"/>
    <x v="3"/>
    <x v="1"/>
    <s v="Summer"/>
    <x v="21"/>
    <s v="No"/>
    <s v="Store Pickup"/>
    <s v="No"/>
    <s v="No"/>
    <n v="41"/>
    <n v="-14"/>
    <s v="Bank Transfer"/>
    <s v="Annually"/>
  </r>
  <r>
    <n v="2283"/>
    <n v="18"/>
    <s v="Male"/>
    <x v="4"/>
    <x v="1"/>
    <n v="97"/>
    <x v="37"/>
    <x v="1"/>
    <x v="16"/>
    <s v="Fall"/>
    <x v="19"/>
    <s v="No"/>
    <s v="2-Day Shipping"/>
    <s v="No"/>
    <s v="No"/>
    <n v="8"/>
    <n v="89"/>
    <s v="Credit Card"/>
    <s v="Annually"/>
  </r>
  <r>
    <n v="2284"/>
    <n v="44"/>
    <s v="Male"/>
    <x v="8"/>
    <x v="3"/>
    <n v="45"/>
    <x v="31"/>
    <x v="1"/>
    <x v="13"/>
    <s v="Winter"/>
    <x v="7"/>
    <s v="No"/>
    <s v="Free Shipping"/>
    <s v="No"/>
    <s v="No"/>
    <n v="34"/>
    <n v="11"/>
    <s v="Credit Card"/>
    <s v="Fortnightly"/>
  </r>
  <r>
    <n v="2285"/>
    <n v="32"/>
    <s v="Male"/>
    <x v="0"/>
    <x v="0"/>
    <n v="63"/>
    <x v="44"/>
    <x v="3"/>
    <x v="13"/>
    <s v="Fall"/>
    <x v="7"/>
    <s v="No"/>
    <s v="Express"/>
    <s v="No"/>
    <s v="No"/>
    <n v="20"/>
    <n v="43"/>
    <s v="Venmo"/>
    <s v="Annually"/>
  </r>
  <r>
    <n v="2286"/>
    <n v="34"/>
    <s v="Male"/>
    <x v="22"/>
    <x v="3"/>
    <n v="100"/>
    <x v="49"/>
    <x v="0"/>
    <x v="6"/>
    <s v="Summer"/>
    <x v="12"/>
    <s v="No"/>
    <s v="2-Day Shipping"/>
    <s v="No"/>
    <s v="No"/>
    <n v="38"/>
    <n v="62"/>
    <s v="PayPal"/>
    <s v="Every 3 Months"/>
  </r>
  <r>
    <n v="2287"/>
    <n v="67"/>
    <s v="Male"/>
    <x v="20"/>
    <x v="0"/>
    <n v="38"/>
    <x v="45"/>
    <x v="0"/>
    <x v="24"/>
    <s v="Spring"/>
    <x v="25"/>
    <s v="No"/>
    <s v="Store Pickup"/>
    <s v="No"/>
    <s v="No"/>
    <n v="35"/>
    <n v="3"/>
    <s v="Venmo"/>
    <s v="Quarterly"/>
  </r>
  <r>
    <n v="2288"/>
    <n v="66"/>
    <s v="Male"/>
    <x v="0"/>
    <x v="0"/>
    <n v="45"/>
    <x v="43"/>
    <x v="0"/>
    <x v="14"/>
    <s v="Summer"/>
    <x v="21"/>
    <s v="No"/>
    <s v="Store Pickup"/>
    <s v="No"/>
    <s v="No"/>
    <n v="6"/>
    <n v="39"/>
    <s v="Debit Card"/>
    <s v="Annually"/>
  </r>
  <r>
    <n v="2289"/>
    <n v="28"/>
    <s v="Male"/>
    <x v="16"/>
    <x v="3"/>
    <n v="91"/>
    <x v="18"/>
    <x v="2"/>
    <x v="20"/>
    <s v="Fall"/>
    <x v="22"/>
    <s v="No"/>
    <s v="Next Day Air"/>
    <s v="No"/>
    <s v="No"/>
    <n v="50"/>
    <n v="41"/>
    <s v="PayPal"/>
    <s v="Weekly"/>
  </r>
  <r>
    <n v="2290"/>
    <n v="70"/>
    <s v="Male"/>
    <x v="6"/>
    <x v="0"/>
    <n v="82"/>
    <x v="22"/>
    <x v="2"/>
    <x v="20"/>
    <s v="Fall"/>
    <x v="7"/>
    <s v="No"/>
    <s v="Free Shipping"/>
    <s v="No"/>
    <s v="No"/>
    <n v="47"/>
    <n v="35"/>
    <s v="Venmo"/>
    <s v="Weekly"/>
  </r>
  <r>
    <n v="2291"/>
    <n v="37"/>
    <s v="Male"/>
    <x v="23"/>
    <x v="1"/>
    <n v="48"/>
    <x v="23"/>
    <x v="0"/>
    <x v="23"/>
    <s v="Winter"/>
    <x v="13"/>
    <s v="No"/>
    <s v="Standard"/>
    <s v="No"/>
    <s v="No"/>
    <n v="23"/>
    <n v="25"/>
    <s v="PayPal"/>
    <s v="Quarterly"/>
  </r>
  <r>
    <n v="2292"/>
    <n v="28"/>
    <s v="Male"/>
    <x v="7"/>
    <x v="2"/>
    <n v="30"/>
    <x v="31"/>
    <x v="2"/>
    <x v="21"/>
    <s v="Spring"/>
    <x v="16"/>
    <s v="No"/>
    <s v="2-Day Shipping"/>
    <s v="No"/>
    <s v="No"/>
    <n v="13"/>
    <n v="17"/>
    <s v="Credit Card"/>
    <s v="Quarterly"/>
  </r>
  <r>
    <n v="2293"/>
    <n v="43"/>
    <s v="Male"/>
    <x v="17"/>
    <x v="0"/>
    <n v="34"/>
    <x v="34"/>
    <x v="1"/>
    <x v="19"/>
    <s v="Spring"/>
    <x v="22"/>
    <s v="No"/>
    <s v="Next Day Air"/>
    <s v="No"/>
    <s v="No"/>
    <n v="31"/>
    <n v="3"/>
    <s v="Debit Card"/>
    <s v="Monthly"/>
  </r>
  <r>
    <n v="2294"/>
    <n v="37"/>
    <s v="Male"/>
    <x v="1"/>
    <x v="0"/>
    <n v="68"/>
    <x v="42"/>
    <x v="0"/>
    <x v="14"/>
    <s v="Fall"/>
    <x v="13"/>
    <s v="No"/>
    <s v="Express"/>
    <s v="No"/>
    <s v="No"/>
    <n v="16"/>
    <n v="52"/>
    <s v="Debit Card"/>
    <s v="Every 3 Months"/>
  </r>
  <r>
    <n v="2295"/>
    <n v="54"/>
    <s v="Male"/>
    <x v="12"/>
    <x v="3"/>
    <n v="95"/>
    <x v="33"/>
    <x v="2"/>
    <x v="16"/>
    <s v="Winter"/>
    <x v="16"/>
    <s v="No"/>
    <s v="Express"/>
    <s v="No"/>
    <s v="No"/>
    <n v="40"/>
    <n v="55"/>
    <s v="Debit Card"/>
    <s v="Annually"/>
  </r>
  <r>
    <n v="2296"/>
    <n v="50"/>
    <s v="Male"/>
    <x v="19"/>
    <x v="3"/>
    <n v="22"/>
    <x v="39"/>
    <x v="0"/>
    <x v="19"/>
    <s v="Spring"/>
    <x v="3"/>
    <s v="No"/>
    <s v="2-Day Shipping"/>
    <s v="No"/>
    <s v="No"/>
    <n v="45"/>
    <n v="-23"/>
    <s v="PayPal"/>
    <s v="Quarterly"/>
  </r>
  <r>
    <n v="2297"/>
    <n v="46"/>
    <s v="Male"/>
    <x v="24"/>
    <x v="3"/>
    <n v="88"/>
    <x v="47"/>
    <x v="2"/>
    <x v="14"/>
    <s v="Fall"/>
    <x v="25"/>
    <s v="No"/>
    <s v="Next Day Air"/>
    <s v="No"/>
    <s v="No"/>
    <n v="50"/>
    <n v="38"/>
    <s v="Venmo"/>
    <s v="Every 3 Months"/>
  </r>
  <r>
    <n v="2298"/>
    <n v="60"/>
    <s v="Male"/>
    <x v="20"/>
    <x v="0"/>
    <n v="83"/>
    <x v="18"/>
    <x v="2"/>
    <x v="20"/>
    <s v="Summer"/>
    <x v="10"/>
    <s v="No"/>
    <s v="Standard"/>
    <s v="No"/>
    <s v="No"/>
    <n v="1"/>
    <n v="82"/>
    <s v="Bank Transfer"/>
    <s v="Quarterly"/>
  </r>
  <r>
    <n v="2299"/>
    <n v="40"/>
    <s v="Male"/>
    <x v="8"/>
    <x v="3"/>
    <n v="87"/>
    <x v="6"/>
    <x v="0"/>
    <x v="17"/>
    <s v="Spring"/>
    <x v="3"/>
    <s v="No"/>
    <s v="2-Day Shipping"/>
    <s v="No"/>
    <s v="No"/>
    <n v="10"/>
    <n v="77"/>
    <s v="Cash"/>
    <s v="Every 3 Months"/>
  </r>
  <r>
    <n v="2300"/>
    <n v="64"/>
    <s v="Male"/>
    <x v="7"/>
    <x v="2"/>
    <n v="57"/>
    <x v="37"/>
    <x v="2"/>
    <x v="10"/>
    <s v="Summer"/>
    <x v="18"/>
    <s v="No"/>
    <s v="Store Pickup"/>
    <s v="No"/>
    <s v="No"/>
    <n v="48"/>
    <n v="9"/>
    <s v="Credit Card"/>
    <s v="Every 3 Months"/>
  </r>
  <r>
    <n v="2301"/>
    <n v="18"/>
    <s v="Male"/>
    <x v="7"/>
    <x v="2"/>
    <n v="88"/>
    <x v="38"/>
    <x v="3"/>
    <x v="12"/>
    <s v="Summer"/>
    <x v="14"/>
    <s v="No"/>
    <s v="2-Day Shipping"/>
    <s v="No"/>
    <s v="No"/>
    <n v="38"/>
    <n v="50"/>
    <s v="Credit Card"/>
    <s v="Monthly"/>
  </r>
  <r>
    <n v="2302"/>
    <n v="37"/>
    <s v="Male"/>
    <x v="13"/>
    <x v="0"/>
    <n v="20"/>
    <x v="1"/>
    <x v="0"/>
    <x v="2"/>
    <s v="Winter"/>
    <x v="3"/>
    <s v="No"/>
    <s v="Next Day Air"/>
    <s v="No"/>
    <s v="No"/>
    <n v="21"/>
    <n v="-1"/>
    <s v="Debit Card"/>
    <s v="Annually"/>
  </r>
  <r>
    <n v="2303"/>
    <n v="36"/>
    <s v="Male"/>
    <x v="22"/>
    <x v="3"/>
    <n v="39"/>
    <x v="6"/>
    <x v="0"/>
    <x v="6"/>
    <s v="Summer"/>
    <x v="15"/>
    <s v="No"/>
    <s v="Store Pickup"/>
    <s v="No"/>
    <s v="No"/>
    <n v="38"/>
    <n v="1"/>
    <s v="Venmo"/>
    <s v="Monthly"/>
  </r>
  <r>
    <n v="2304"/>
    <n v="51"/>
    <s v="Male"/>
    <x v="12"/>
    <x v="3"/>
    <n v="71"/>
    <x v="32"/>
    <x v="1"/>
    <x v="19"/>
    <s v="Spring"/>
    <x v="6"/>
    <s v="No"/>
    <s v="2-Day Shipping"/>
    <s v="No"/>
    <s v="No"/>
    <n v="31"/>
    <n v="40"/>
    <s v="Credit Card"/>
    <s v="Fortnightly"/>
  </r>
  <r>
    <n v="2305"/>
    <n v="26"/>
    <s v="Male"/>
    <x v="15"/>
    <x v="0"/>
    <n v="73"/>
    <x v="7"/>
    <x v="0"/>
    <x v="5"/>
    <s v="Winter"/>
    <x v="10"/>
    <s v="No"/>
    <s v="Free Shipping"/>
    <s v="No"/>
    <s v="No"/>
    <n v="9"/>
    <n v="64"/>
    <s v="Debit Card"/>
    <s v="Fortnightly"/>
  </r>
  <r>
    <n v="2306"/>
    <n v="68"/>
    <s v="Male"/>
    <x v="8"/>
    <x v="3"/>
    <n v="63"/>
    <x v="1"/>
    <x v="2"/>
    <x v="9"/>
    <s v="Summer"/>
    <x v="5"/>
    <s v="No"/>
    <s v="Free Shipping"/>
    <s v="No"/>
    <s v="No"/>
    <n v="47"/>
    <n v="16"/>
    <s v="Cash"/>
    <s v="Weekly"/>
  </r>
  <r>
    <n v="2307"/>
    <n v="27"/>
    <s v="Male"/>
    <x v="24"/>
    <x v="3"/>
    <n v="78"/>
    <x v="20"/>
    <x v="0"/>
    <x v="5"/>
    <s v="Winter"/>
    <x v="23"/>
    <s v="No"/>
    <s v="Standard"/>
    <s v="No"/>
    <s v="No"/>
    <n v="8"/>
    <n v="70"/>
    <s v="Cash"/>
    <s v="Bi-Weekly"/>
  </r>
  <r>
    <n v="2308"/>
    <n v="28"/>
    <s v="Male"/>
    <x v="11"/>
    <x v="0"/>
    <n v="96"/>
    <x v="9"/>
    <x v="0"/>
    <x v="14"/>
    <s v="Fall"/>
    <x v="1"/>
    <s v="No"/>
    <s v="Next Day Air"/>
    <s v="No"/>
    <s v="No"/>
    <n v="30"/>
    <n v="66"/>
    <s v="Debit Card"/>
    <s v="Annually"/>
  </r>
  <r>
    <n v="2309"/>
    <n v="49"/>
    <s v="Male"/>
    <x v="12"/>
    <x v="3"/>
    <n v="81"/>
    <x v="25"/>
    <x v="2"/>
    <x v="11"/>
    <s v="Winter"/>
    <x v="23"/>
    <s v="No"/>
    <s v="2-Day Shipping"/>
    <s v="No"/>
    <s v="No"/>
    <n v="22"/>
    <n v="59"/>
    <s v="Bank Transfer"/>
    <s v="Quarterly"/>
  </r>
  <r>
    <n v="2310"/>
    <n v="70"/>
    <s v="Male"/>
    <x v="10"/>
    <x v="0"/>
    <n v="95"/>
    <x v="39"/>
    <x v="1"/>
    <x v="9"/>
    <s v="Fall"/>
    <x v="16"/>
    <s v="No"/>
    <s v="2-Day Shipping"/>
    <s v="No"/>
    <s v="No"/>
    <n v="3"/>
    <n v="92"/>
    <s v="Bank Transfer"/>
    <s v="Quarterly"/>
  </r>
  <r>
    <n v="2311"/>
    <n v="30"/>
    <s v="Male"/>
    <x v="24"/>
    <x v="3"/>
    <n v="68"/>
    <x v="41"/>
    <x v="2"/>
    <x v="17"/>
    <s v="Spring"/>
    <x v="12"/>
    <s v="No"/>
    <s v="Standard"/>
    <s v="No"/>
    <s v="No"/>
    <n v="15"/>
    <n v="53"/>
    <s v="PayPal"/>
    <s v="Monthly"/>
  </r>
  <r>
    <n v="2312"/>
    <n v="27"/>
    <s v="Male"/>
    <x v="4"/>
    <x v="1"/>
    <n v="28"/>
    <x v="6"/>
    <x v="0"/>
    <x v="9"/>
    <s v="Spring"/>
    <x v="6"/>
    <s v="No"/>
    <s v="2-Day Shipping"/>
    <s v="No"/>
    <s v="No"/>
    <n v="10"/>
    <n v="18"/>
    <s v="Bank Transfer"/>
    <s v="Every 3 Months"/>
  </r>
  <r>
    <n v="2313"/>
    <n v="19"/>
    <s v="Male"/>
    <x v="17"/>
    <x v="0"/>
    <n v="30"/>
    <x v="34"/>
    <x v="0"/>
    <x v="10"/>
    <s v="Summer"/>
    <x v="18"/>
    <s v="No"/>
    <s v="Free Shipping"/>
    <s v="No"/>
    <s v="No"/>
    <n v="19"/>
    <n v="11"/>
    <s v="Cash"/>
    <s v="Every 3 Months"/>
  </r>
  <r>
    <n v="2314"/>
    <n v="64"/>
    <s v="Male"/>
    <x v="10"/>
    <x v="0"/>
    <n v="31"/>
    <x v="42"/>
    <x v="2"/>
    <x v="13"/>
    <s v="Summer"/>
    <x v="10"/>
    <s v="No"/>
    <s v="Next Day Air"/>
    <s v="No"/>
    <s v="No"/>
    <n v="36"/>
    <n v="-5"/>
    <s v="Bank Transfer"/>
    <s v="Fortnightly"/>
  </r>
  <r>
    <n v="2315"/>
    <n v="42"/>
    <s v="Male"/>
    <x v="8"/>
    <x v="3"/>
    <n v="95"/>
    <x v="41"/>
    <x v="3"/>
    <x v="18"/>
    <s v="Winter"/>
    <x v="14"/>
    <s v="No"/>
    <s v="Express"/>
    <s v="No"/>
    <s v="No"/>
    <n v="12"/>
    <n v="83"/>
    <s v="Bank Transfer"/>
    <s v="Every 3 Months"/>
  </r>
  <r>
    <n v="2316"/>
    <n v="69"/>
    <s v="Male"/>
    <x v="20"/>
    <x v="0"/>
    <n v="79"/>
    <x v="34"/>
    <x v="2"/>
    <x v="21"/>
    <s v="Winter"/>
    <x v="1"/>
    <s v="No"/>
    <s v="2-Day Shipping"/>
    <s v="No"/>
    <s v="No"/>
    <n v="49"/>
    <n v="30"/>
    <s v="Debit Card"/>
    <s v="Quarterly"/>
  </r>
  <r>
    <n v="2317"/>
    <n v="28"/>
    <s v="Male"/>
    <x v="4"/>
    <x v="1"/>
    <n v="39"/>
    <x v="6"/>
    <x v="0"/>
    <x v="22"/>
    <s v="Winter"/>
    <x v="22"/>
    <s v="No"/>
    <s v="Standard"/>
    <s v="No"/>
    <s v="No"/>
    <n v="7"/>
    <n v="32"/>
    <s v="Debit Card"/>
    <s v="Annually"/>
  </r>
  <r>
    <n v="2318"/>
    <n v="47"/>
    <s v="Male"/>
    <x v="14"/>
    <x v="2"/>
    <n v="34"/>
    <x v="32"/>
    <x v="2"/>
    <x v="7"/>
    <s v="Summer"/>
    <x v="10"/>
    <s v="No"/>
    <s v="Next Day Air"/>
    <s v="No"/>
    <s v="No"/>
    <n v="28"/>
    <n v="6"/>
    <s v="Bank Transfer"/>
    <s v="Monthly"/>
  </r>
  <r>
    <n v="2319"/>
    <n v="69"/>
    <s v="Male"/>
    <x v="15"/>
    <x v="0"/>
    <n v="28"/>
    <x v="5"/>
    <x v="0"/>
    <x v="3"/>
    <s v="Spring"/>
    <x v="0"/>
    <s v="No"/>
    <s v="Store Pickup"/>
    <s v="No"/>
    <s v="No"/>
    <n v="30"/>
    <n v="-2"/>
    <s v="Credit Card"/>
    <s v="Annually"/>
  </r>
  <r>
    <n v="2320"/>
    <n v="56"/>
    <s v="Male"/>
    <x v="3"/>
    <x v="1"/>
    <n v="38"/>
    <x v="1"/>
    <x v="3"/>
    <x v="2"/>
    <s v="Winter"/>
    <x v="16"/>
    <s v="No"/>
    <s v="Free Shipping"/>
    <s v="No"/>
    <s v="No"/>
    <n v="29"/>
    <n v="9"/>
    <s v="PayPal"/>
    <s v="Monthly"/>
  </r>
  <r>
    <n v="2321"/>
    <n v="28"/>
    <s v="Male"/>
    <x v="9"/>
    <x v="1"/>
    <n v="55"/>
    <x v="35"/>
    <x v="2"/>
    <x v="8"/>
    <s v="Spring"/>
    <x v="18"/>
    <s v="No"/>
    <s v="Free Shipping"/>
    <s v="No"/>
    <s v="No"/>
    <n v="9"/>
    <n v="46"/>
    <s v="Debit Card"/>
    <s v="Every 3 Months"/>
  </r>
  <r>
    <n v="2322"/>
    <n v="50"/>
    <s v="Male"/>
    <x v="3"/>
    <x v="1"/>
    <n v="31"/>
    <x v="24"/>
    <x v="2"/>
    <x v="19"/>
    <s v="Winter"/>
    <x v="21"/>
    <s v="No"/>
    <s v="Next Day Air"/>
    <s v="No"/>
    <s v="No"/>
    <n v="27"/>
    <n v="4"/>
    <s v="Debit Card"/>
    <s v="Fortnightly"/>
  </r>
  <r>
    <n v="2323"/>
    <n v="39"/>
    <s v="Male"/>
    <x v="7"/>
    <x v="2"/>
    <n v="84"/>
    <x v="39"/>
    <x v="1"/>
    <x v="12"/>
    <s v="Spring"/>
    <x v="9"/>
    <s v="No"/>
    <s v="Store Pickup"/>
    <s v="No"/>
    <s v="No"/>
    <n v="21"/>
    <n v="63"/>
    <s v="Venmo"/>
    <s v="Fortnightly"/>
  </r>
  <r>
    <n v="2324"/>
    <n v="35"/>
    <s v="Male"/>
    <x v="24"/>
    <x v="3"/>
    <n v="93"/>
    <x v="33"/>
    <x v="0"/>
    <x v="3"/>
    <s v="Winter"/>
    <x v="10"/>
    <s v="No"/>
    <s v="Express"/>
    <s v="No"/>
    <s v="No"/>
    <n v="36"/>
    <n v="57"/>
    <s v="Credit Card"/>
    <s v="Monthly"/>
  </r>
  <r>
    <n v="2325"/>
    <n v="59"/>
    <s v="Male"/>
    <x v="7"/>
    <x v="2"/>
    <n v="28"/>
    <x v="4"/>
    <x v="0"/>
    <x v="18"/>
    <s v="Winter"/>
    <x v="1"/>
    <s v="No"/>
    <s v="Free Shipping"/>
    <s v="No"/>
    <s v="No"/>
    <n v="19"/>
    <n v="9"/>
    <s v="Debit Card"/>
    <s v="Annually"/>
  </r>
  <r>
    <n v="2326"/>
    <n v="44"/>
    <s v="Male"/>
    <x v="23"/>
    <x v="1"/>
    <n v="55"/>
    <x v="14"/>
    <x v="2"/>
    <x v="4"/>
    <s v="Summer"/>
    <x v="14"/>
    <s v="No"/>
    <s v="2-Day Shipping"/>
    <s v="No"/>
    <s v="No"/>
    <n v="47"/>
    <n v="8"/>
    <s v="Cash"/>
    <s v="Weekly"/>
  </r>
  <r>
    <n v="2327"/>
    <n v="66"/>
    <s v="Male"/>
    <x v="11"/>
    <x v="0"/>
    <n v="63"/>
    <x v="19"/>
    <x v="0"/>
    <x v="1"/>
    <s v="Winter"/>
    <x v="5"/>
    <s v="No"/>
    <s v="Standard"/>
    <s v="No"/>
    <s v="No"/>
    <n v="38"/>
    <n v="25"/>
    <s v="Bank Transfer"/>
    <s v="Annually"/>
  </r>
  <r>
    <n v="2328"/>
    <n v="20"/>
    <s v="Male"/>
    <x v="11"/>
    <x v="0"/>
    <n v="94"/>
    <x v="15"/>
    <x v="2"/>
    <x v="16"/>
    <s v="Winter"/>
    <x v="19"/>
    <s v="No"/>
    <s v="2-Day Shipping"/>
    <s v="No"/>
    <s v="No"/>
    <n v="22"/>
    <n v="72"/>
    <s v="Venmo"/>
    <s v="Bi-Weekly"/>
  </r>
  <r>
    <n v="2329"/>
    <n v="45"/>
    <s v="Male"/>
    <x v="13"/>
    <x v="0"/>
    <n v="36"/>
    <x v="25"/>
    <x v="2"/>
    <x v="1"/>
    <s v="Fall"/>
    <x v="5"/>
    <s v="No"/>
    <s v="Express"/>
    <s v="No"/>
    <s v="No"/>
    <n v="29"/>
    <n v="7"/>
    <s v="Venmo"/>
    <s v="Bi-Weekly"/>
  </r>
  <r>
    <n v="2330"/>
    <n v="49"/>
    <s v="Male"/>
    <x v="19"/>
    <x v="3"/>
    <n v="97"/>
    <x v="43"/>
    <x v="1"/>
    <x v="11"/>
    <s v="Spring"/>
    <x v="6"/>
    <s v="No"/>
    <s v="Free Shipping"/>
    <s v="No"/>
    <s v="No"/>
    <n v="42"/>
    <n v="55"/>
    <s v="Bank Transfer"/>
    <s v="Annually"/>
  </r>
  <r>
    <n v="2331"/>
    <n v="60"/>
    <s v="Male"/>
    <x v="21"/>
    <x v="3"/>
    <n v="63"/>
    <x v="28"/>
    <x v="0"/>
    <x v="20"/>
    <s v="Summer"/>
    <x v="3"/>
    <s v="No"/>
    <s v="Store Pickup"/>
    <s v="No"/>
    <s v="No"/>
    <n v="47"/>
    <n v="16"/>
    <s v="PayPal"/>
    <s v="Every 3 Months"/>
  </r>
  <r>
    <n v="2332"/>
    <n v="61"/>
    <s v="Male"/>
    <x v="18"/>
    <x v="3"/>
    <n v="77"/>
    <x v="26"/>
    <x v="1"/>
    <x v="8"/>
    <s v="Spring"/>
    <x v="24"/>
    <s v="No"/>
    <s v="2-Day Shipping"/>
    <s v="No"/>
    <s v="No"/>
    <n v="10"/>
    <n v="67"/>
    <s v="Credit Card"/>
    <s v="Bi-Weekly"/>
  </r>
  <r>
    <n v="2333"/>
    <n v="36"/>
    <s v="Male"/>
    <x v="18"/>
    <x v="3"/>
    <n v="53"/>
    <x v="36"/>
    <x v="3"/>
    <x v="8"/>
    <s v="Fall"/>
    <x v="5"/>
    <s v="No"/>
    <s v="Store Pickup"/>
    <s v="No"/>
    <s v="No"/>
    <n v="10"/>
    <n v="43"/>
    <s v="Venmo"/>
    <s v="Monthly"/>
  </r>
  <r>
    <n v="2334"/>
    <n v="33"/>
    <s v="Male"/>
    <x v="5"/>
    <x v="0"/>
    <n v="77"/>
    <x v="23"/>
    <x v="2"/>
    <x v="19"/>
    <s v="Spring"/>
    <x v="22"/>
    <s v="No"/>
    <s v="Next Day Air"/>
    <s v="No"/>
    <s v="No"/>
    <n v="1"/>
    <n v="76"/>
    <s v="PayPal"/>
    <s v="Every 3 Months"/>
  </r>
  <r>
    <n v="2335"/>
    <n v="49"/>
    <s v="Male"/>
    <x v="23"/>
    <x v="1"/>
    <n v="79"/>
    <x v="23"/>
    <x v="0"/>
    <x v="14"/>
    <s v="Summer"/>
    <x v="19"/>
    <s v="No"/>
    <s v="Standard"/>
    <s v="No"/>
    <s v="No"/>
    <n v="7"/>
    <n v="72"/>
    <s v="Credit Card"/>
    <s v="Monthly"/>
  </r>
  <r>
    <n v="2336"/>
    <n v="31"/>
    <s v="Male"/>
    <x v="7"/>
    <x v="2"/>
    <n v="37"/>
    <x v="37"/>
    <x v="2"/>
    <x v="13"/>
    <s v="Summer"/>
    <x v="20"/>
    <s v="No"/>
    <s v="Store Pickup"/>
    <s v="No"/>
    <s v="No"/>
    <n v="10"/>
    <n v="27"/>
    <s v="Venmo"/>
    <s v="Fortnightly"/>
  </r>
  <r>
    <n v="2337"/>
    <n v="19"/>
    <s v="Male"/>
    <x v="22"/>
    <x v="3"/>
    <n v="94"/>
    <x v="18"/>
    <x v="2"/>
    <x v="14"/>
    <s v="Winter"/>
    <x v="0"/>
    <s v="No"/>
    <s v="Free Shipping"/>
    <s v="No"/>
    <s v="No"/>
    <n v="11"/>
    <n v="83"/>
    <s v="Credit Card"/>
    <s v="Weekly"/>
  </r>
  <r>
    <n v="2338"/>
    <n v="39"/>
    <s v="Male"/>
    <x v="23"/>
    <x v="1"/>
    <n v="76"/>
    <x v="25"/>
    <x v="1"/>
    <x v="10"/>
    <s v="Fall"/>
    <x v="15"/>
    <s v="No"/>
    <s v="Store Pickup"/>
    <s v="No"/>
    <s v="No"/>
    <n v="5"/>
    <n v="71"/>
    <s v="Cash"/>
    <s v="Annually"/>
  </r>
  <r>
    <n v="2339"/>
    <n v="66"/>
    <s v="Male"/>
    <x v="4"/>
    <x v="1"/>
    <n v="68"/>
    <x v="42"/>
    <x v="1"/>
    <x v="5"/>
    <s v="Fall"/>
    <x v="17"/>
    <s v="No"/>
    <s v="Express"/>
    <s v="No"/>
    <s v="No"/>
    <n v="21"/>
    <n v="47"/>
    <s v="PayPal"/>
    <s v="Quarterly"/>
  </r>
  <r>
    <n v="2340"/>
    <n v="25"/>
    <s v="Male"/>
    <x v="5"/>
    <x v="0"/>
    <n v="65"/>
    <x v="26"/>
    <x v="0"/>
    <x v="1"/>
    <s v="Spring"/>
    <x v="23"/>
    <s v="No"/>
    <s v="Next Day Air"/>
    <s v="No"/>
    <s v="No"/>
    <n v="24"/>
    <n v="41"/>
    <s v="Bank Transfer"/>
    <s v="Quarterly"/>
  </r>
  <r>
    <n v="2341"/>
    <n v="63"/>
    <s v="Male"/>
    <x v="0"/>
    <x v="0"/>
    <n v="24"/>
    <x v="12"/>
    <x v="2"/>
    <x v="17"/>
    <s v="Summer"/>
    <x v="5"/>
    <s v="No"/>
    <s v="Standard"/>
    <s v="No"/>
    <s v="No"/>
    <n v="37"/>
    <n v="-13"/>
    <s v="Credit Card"/>
    <s v="Fortnightly"/>
  </r>
  <r>
    <n v="2342"/>
    <n v="56"/>
    <s v="Male"/>
    <x v="14"/>
    <x v="2"/>
    <n v="31"/>
    <x v="39"/>
    <x v="0"/>
    <x v="11"/>
    <s v="Summer"/>
    <x v="9"/>
    <s v="No"/>
    <s v="Express"/>
    <s v="No"/>
    <s v="No"/>
    <n v="22"/>
    <n v="9"/>
    <s v="Venmo"/>
    <s v="Every 3 Months"/>
  </r>
  <r>
    <n v="2343"/>
    <n v="20"/>
    <s v="Male"/>
    <x v="11"/>
    <x v="0"/>
    <n v="89"/>
    <x v="30"/>
    <x v="2"/>
    <x v="8"/>
    <s v="Fall"/>
    <x v="8"/>
    <s v="No"/>
    <s v="Standard"/>
    <s v="No"/>
    <s v="No"/>
    <n v="16"/>
    <n v="73"/>
    <s v="Debit Card"/>
    <s v="Fortnightly"/>
  </r>
  <r>
    <n v="2344"/>
    <n v="58"/>
    <s v="Male"/>
    <x v="20"/>
    <x v="0"/>
    <n v="49"/>
    <x v="33"/>
    <x v="2"/>
    <x v="16"/>
    <s v="Summer"/>
    <x v="14"/>
    <s v="No"/>
    <s v="2-Day Shipping"/>
    <s v="No"/>
    <s v="No"/>
    <n v="44"/>
    <n v="5"/>
    <s v="PayPal"/>
    <s v="Monthly"/>
  </r>
  <r>
    <n v="2345"/>
    <n v="34"/>
    <s v="Male"/>
    <x v="3"/>
    <x v="1"/>
    <n v="92"/>
    <x v="3"/>
    <x v="3"/>
    <x v="12"/>
    <s v="Fall"/>
    <x v="1"/>
    <s v="No"/>
    <s v="Express"/>
    <s v="No"/>
    <s v="No"/>
    <n v="14"/>
    <n v="78"/>
    <s v="Venmo"/>
    <s v="Bi-Weekly"/>
  </r>
  <r>
    <n v="2346"/>
    <n v="28"/>
    <s v="Male"/>
    <x v="17"/>
    <x v="0"/>
    <n v="32"/>
    <x v="14"/>
    <x v="1"/>
    <x v="20"/>
    <s v="Winter"/>
    <x v="13"/>
    <s v="No"/>
    <s v="Express"/>
    <s v="No"/>
    <s v="No"/>
    <n v="23"/>
    <n v="9"/>
    <s v="Bank Transfer"/>
    <s v="Every 3 Months"/>
  </r>
  <r>
    <n v="2347"/>
    <n v="22"/>
    <s v="Male"/>
    <x v="14"/>
    <x v="2"/>
    <n v="67"/>
    <x v="35"/>
    <x v="0"/>
    <x v="18"/>
    <s v="Winter"/>
    <x v="0"/>
    <s v="No"/>
    <s v="Standard"/>
    <s v="No"/>
    <s v="No"/>
    <n v="46"/>
    <n v="21"/>
    <s v="Debit Card"/>
    <s v="Fortnightly"/>
  </r>
  <r>
    <n v="2348"/>
    <n v="37"/>
    <s v="Male"/>
    <x v="22"/>
    <x v="3"/>
    <n v="64"/>
    <x v="18"/>
    <x v="1"/>
    <x v="0"/>
    <s v="Fall"/>
    <x v="19"/>
    <s v="No"/>
    <s v="Express"/>
    <s v="No"/>
    <s v="No"/>
    <n v="46"/>
    <n v="18"/>
    <s v="Cash"/>
    <s v="Every 3 Months"/>
  </r>
  <r>
    <n v="2349"/>
    <n v="54"/>
    <s v="Male"/>
    <x v="9"/>
    <x v="1"/>
    <n v="84"/>
    <x v="1"/>
    <x v="2"/>
    <x v="20"/>
    <s v="Spring"/>
    <x v="8"/>
    <s v="No"/>
    <s v="Next Day Air"/>
    <s v="No"/>
    <s v="No"/>
    <n v="16"/>
    <n v="68"/>
    <s v="PayPal"/>
    <s v="Every 3 Months"/>
  </r>
  <r>
    <n v="2350"/>
    <n v="65"/>
    <s v="Male"/>
    <x v="0"/>
    <x v="0"/>
    <n v="34"/>
    <x v="14"/>
    <x v="2"/>
    <x v="20"/>
    <s v="Fall"/>
    <x v="20"/>
    <s v="No"/>
    <s v="Standard"/>
    <s v="No"/>
    <s v="No"/>
    <n v="40"/>
    <n v="-6"/>
    <s v="Credit Card"/>
    <s v="Every 3 Months"/>
  </r>
  <r>
    <n v="2351"/>
    <n v="57"/>
    <s v="Male"/>
    <x v="9"/>
    <x v="1"/>
    <n v="26"/>
    <x v="11"/>
    <x v="2"/>
    <x v="2"/>
    <s v="Winter"/>
    <x v="19"/>
    <s v="No"/>
    <s v="Free Shipping"/>
    <s v="No"/>
    <s v="No"/>
    <n v="21"/>
    <n v="5"/>
    <s v="Cash"/>
    <s v="Annually"/>
  </r>
  <r>
    <n v="2352"/>
    <n v="38"/>
    <s v="Male"/>
    <x v="1"/>
    <x v="0"/>
    <n v="50"/>
    <x v="13"/>
    <x v="1"/>
    <x v="17"/>
    <s v="Fall"/>
    <x v="8"/>
    <s v="No"/>
    <s v="Store Pickup"/>
    <s v="No"/>
    <s v="No"/>
    <n v="25"/>
    <n v="25"/>
    <s v="PayPal"/>
    <s v="Bi-Weekly"/>
  </r>
  <r>
    <n v="2353"/>
    <n v="70"/>
    <s v="Male"/>
    <x v="23"/>
    <x v="1"/>
    <n v="46"/>
    <x v="43"/>
    <x v="2"/>
    <x v="22"/>
    <s v="Fall"/>
    <x v="11"/>
    <s v="No"/>
    <s v="Store Pickup"/>
    <s v="No"/>
    <s v="No"/>
    <n v="25"/>
    <n v="21"/>
    <s v="Bank Transfer"/>
    <s v="Quarterly"/>
  </r>
  <r>
    <n v="2354"/>
    <n v="56"/>
    <s v="Male"/>
    <x v="8"/>
    <x v="3"/>
    <n v="71"/>
    <x v="6"/>
    <x v="2"/>
    <x v="3"/>
    <s v="Fall"/>
    <x v="7"/>
    <s v="No"/>
    <s v="Standard"/>
    <s v="No"/>
    <s v="No"/>
    <n v="25"/>
    <n v="46"/>
    <s v="Debit Card"/>
    <s v="Every 3 Months"/>
  </r>
  <r>
    <n v="2355"/>
    <n v="56"/>
    <s v="Male"/>
    <x v="0"/>
    <x v="0"/>
    <n v="78"/>
    <x v="48"/>
    <x v="2"/>
    <x v="24"/>
    <s v="Summer"/>
    <x v="6"/>
    <s v="No"/>
    <s v="Next Day Air"/>
    <s v="No"/>
    <s v="No"/>
    <n v="27"/>
    <n v="51"/>
    <s v="Venmo"/>
    <s v="Monthly"/>
  </r>
  <r>
    <n v="2356"/>
    <n v="22"/>
    <s v="Male"/>
    <x v="11"/>
    <x v="0"/>
    <n v="35"/>
    <x v="30"/>
    <x v="1"/>
    <x v="7"/>
    <s v="Winter"/>
    <x v="7"/>
    <s v="No"/>
    <s v="Next Day Air"/>
    <s v="No"/>
    <s v="No"/>
    <n v="12"/>
    <n v="23"/>
    <s v="Cash"/>
    <s v="Monthly"/>
  </r>
  <r>
    <n v="2357"/>
    <n v="57"/>
    <s v="Male"/>
    <x v="21"/>
    <x v="3"/>
    <n v="58"/>
    <x v="6"/>
    <x v="2"/>
    <x v="0"/>
    <s v="Summer"/>
    <x v="21"/>
    <s v="No"/>
    <s v="Free Shipping"/>
    <s v="No"/>
    <s v="No"/>
    <n v="27"/>
    <n v="31"/>
    <s v="Debit Card"/>
    <s v="Quarterly"/>
  </r>
  <r>
    <n v="2358"/>
    <n v="53"/>
    <s v="Male"/>
    <x v="5"/>
    <x v="0"/>
    <n v="67"/>
    <x v="49"/>
    <x v="0"/>
    <x v="17"/>
    <s v="Fall"/>
    <x v="19"/>
    <s v="No"/>
    <s v="2-Day Shipping"/>
    <s v="No"/>
    <s v="No"/>
    <n v="40"/>
    <n v="27"/>
    <s v="Credit Card"/>
    <s v="Bi-Weekly"/>
  </r>
  <r>
    <n v="2359"/>
    <n v="53"/>
    <s v="Male"/>
    <x v="1"/>
    <x v="0"/>
    <n v="93"/>
    <x v="21"/>
    <x v="0"/>
    <x v="6"/>
    <s v="Spring"/>
    <x v="22"/>
    <s v="No"/>
    <s v="Standard"/>
    <s v="No"/>
    <s v="No"/>
    <n v="38"/>
    <n v="55"/>
    <s v="Credit Card"/>
    <s v="Quarterly"/>
  </r>
  <r>
    <n v="2360"/>
    <n v="19"/>
    <s v="Male"/>
    <x v="18"/>
    <x v="3"/>
    <n v="81"/>
    <x v="38"/>
    <x v="1"/>
    <x v="9"/>
    <s v="Spring"/>
    <x v="13"/>
    <s v="No"/>
    <s v="2-Day Shipping"/>
    <s v="No"/>
    <s v="No"/>
    <n v="44"/>
    <n v="37"/>
    <s v="Bank Transfer"/>
    <s v="Every 3 Months"/>
  </r>
  <r>
    <n v="2361"/>
    <n v="49"/>
    <s v="Male"/>
    <x v="8"/>
    <x v="3"/>
    <n v="80"/>
    <x v="14"/>
    <x v="0"/>
    <x v="5"/>
    <s v="Fall"/>
    <x v="10"/>
    <s v="No"/>
    <s v="2-Day Shipping"/>
    <s v="No"/>
    <s v="No"/>
    <n v="27"/>
    <n v="53"/>
    <s v="Venmo"/>
    <s v="Every 3 Months"/>
  </r>
  <r>
    <n v="2362"/>
    <n v="44"/>
    <s v="Male"/>
    <x v="18"/>
    <x v="3"/>
    <n v="64"/>
    <x v="15"/>
    <x v="2"/>
    <x v="0"/>
    <s v="Spring"/>
    <x v="24"/>
    <s v="No"/>
    <s v="2-Day Shipping"/>
    <s v="No"/>
    <s v="No"/>
    <n v="30"/>
    <n v="34"/>
    <s v="Credit Card"/>
    <s v="Every 3 Months"/>
  </r>
  <r>
    <n v="2363"/>
    <n v="27"/>
    <s v="Male"/>
    <x v="2"/>
    <x v="0"/>
    <n v="41"/>
    <x v="41"/>
    <x v="2"/>
    <x v="18"/>
    <s v="Fall"/>
    <x v="2"/>
    <s v="No"/>
    <s v="Standard"/>
    <s v="No"/>
    <s v="No"/>
    <n v="24"/>
    <n v="17"/>
    <s v="Credit Card"/>
    <s v="Monthly"/>
  </r>
  <r>
    <n v="2364"/>
    <n v="60"/>
    <s v="Male"/>
    <x v="20"/>
    <x v="0"/>
    <n v="79"/>
    <x v="38"/>
    <x v="3"/>
    <x v="6"/>
    <s v="Winter"/>
    <x v="19"/>
    <s v="No"/>
    <s v="Express"/>
    <s v="No"/>
    <s v="No"/>
    <n v="38"/>
    <n v="41"/>
    <s v="Cash"/>
    <s v="Bi-Weekly"/>
  </r>
  <r>
    <n v="2365"/>
    <n v="62"/>
    <s v="Male"/>
    <x v="12"/>
    <x v="3"/>
    <n v="60"/>
    <x v="16"/>
    <x v="0"/>
    <x v="1"/>
    <s v="Winter"/>
    <x v="19"/>
    <s v="No"/>
    <s v="Free Shipping"/>
    <s v="No"/>
    <s v="No"/>
    <n v="4"/>
    <n v="56"/>
    <s v="PayPal"/>
    <s v="Quarterly"/>
  </r>
  <r>
    <n v="2366"/>
    <n v="52"/>
    <s v="Male"/>
    <x v="4"/>
    <x v="1"/>
    <n v="91"/>
    <x v="5"/>
    <x v="1"/>
    <x v="15"/>
    <s v="Winter"/>
    <x v="25"/>
    <s v="No"/>
    <s v="Next Day Air"/>
    <s v="No"/>
    <s v="No"/>
    <n v="32"/>
    <n v="59"/>
    <s v="Venmo"/>
    <s v="Monthly"/>
  </r>
  <r>
    <n v="2367"/>
    <n v="30"/>
    <s v="Male"/>
    <x v="9"/>
    <x v="1"/>
    <n v="66"/>
    <x v="35"/>
    <x v="0"/>
    <x v="18"/>
    <s v="Winter"/>
    <x v="15"/>
    <s v="No"/>
    <s v="Express"/>
    <s v="No"/>
    <s v="No"/>
    <n v="32"/>
    <n v="34"/>
    <s v="Credit Card"/>
    <s v="Fortnightly"/>
  </r>
  <r>
    <n v="2368"/>
    <n v="66"/>
    <s v="Male"/>
    <x v="20"/>
    <x v="0"/>
    <n v="85"/>
    <x v="25"/>
    <x v="0"/>
    <x v="14"/>
    <s v="Winter"/>
    <x v="23"/>
    <s v="No"/>
    <s v="Standard"/>
    <s v="No"/>
    <s v="No"/>
    <n v="28"/>
    <n v="57"/>
    <s v="Bank Transfer"/>
    <s v="Bi-Weekly"/>
  </r>
  <r>
    <n v="2369"/>
    <n v="29"/>
    <s v="Male"/>
    <x v="12"/>
    <x v="3"/>
    <n v="38"/>
    <x v="32"/>
    <x v="2"/>
    <x v="12"/>
    <s v="Summer"/>
    <x v="13"/>
    <s v="No"/>
    <s v="Standard"/>
    <s v="No"/>
    <s v="No"/>
    <n v="6"/>
    <n v="32"/>
    <s v="Debit Card"/>
    <s v="Every 3 Months"/>
  </r>
  <r>
    <n v="2370"/>
    <n v="24"/>
    <s v="Male"/>
    <x v="1"/>
    <x v="0"/>
    <n v="23"/>
    <x v="34"/>
    <x v="2"/>
    <x v="17"/>
    <s v="Winter"/>
    <x v="12"/>
    <s v="No"/>
    <s v="Standard"/>
    <s v="No"/>
    <s v="No"/>
    <n v="24"/>
    <n v="-1"/>
    <s v="PayPal"/>
    <s v="Monthly"/>
  </r>
  <r>
    <n v="2371"/>
    <n v="51"/>
    <s v="Male"/>
    <x v="9"/>
    <x v="1"/>
    <n v="71"/>
    <x v="29"/>
    <x v="2"/>
    <x v="13"/>
    <s v="Spring"/>
    <x v="20"/>
    <s v="No"/>
    <s v="Store Pickup"/>
    <s v="No"/>
    <s v="No"/>
    <n v="38"/>
    <n v="33"/>
    <s v="Venmo"/>
    <s v="Weekly"/>
  </r>
  <r>
    <n v="2372"/>
    <n v="67"/>
    <s v="Male"/>
    <x v="20"/>
    <x v="0"/>
    <n v="25"/>
    <x v="27"/>
    <x v="2"/>
    <x v="4"/>
    <s v="Winter"/>
    <x v="18"/>
    <s v="No"/>
    <s v="Next Day Air"/>
    <s v="No"/>
    <s v="No"/>
    <n v="28"/>
    <n v="-3"/>
    <s v="Debit Card"/>
    <s v="Annually"/>
  </r>
  <r>
    <n v="2373"/>
    <n v="50"/>
    <s v="Male"/>
    <x v="23"/>
    <x v="1"/>
    <n v="39"/>
    <x v="15"/>
    <x v="3"/>
    <x v="5"/>
    <s v="Spring"/>
    <x v="0"/>
    <s v="No"/>
    <s v="Express"/>
    <s v="No"/>
    <s v="No"/>
    <n v="9"/>
    <n v="30"/>
    <s v="PayPal"/>
    <s v="Fortnightly"/>
  </r>
  <r>
    <n v="2374"/>
    <n v="37"/>
    <s v="Male"/>
    <x v="15"/>
    <x v="0"/>
    <n v="20"/>
    <x v="49"/>
    <x v="2"/>
    <x v="0"/>
    <s v="Spring"/>
    <x v="8"/>
    <s v="No"/>
    <s v="Express"/>
    <s v="No"/>
    <s v="No"/>
    <n v="21"/>
    <n v="-1"/>
    <s v="Debit Card"/>
    <s v="Every 3 Months"/>
  </r>
  <r>
    <n v="2375"/>
    <n v="69"/>
    <s v="Male"/>
    <x v="24"/>
    <x v="3"/>
    <n v="73"/>
    <x v="47"/>
    <x v="0"/>
    <x v="15"/>
    <s v="Winter"/>
    <x v="10"/>
    <s v="No"/>
    <s v="Standard"/>
    <s v="No"/>
    <s v="No"/>
    <n v="31"/>
    <n v="42"/>
    <s v="Debit Card"/>
    <s v="Monthly"/>
  </r>
  <r>
    <n v="2376"/>
    <n v="60"/>
    <s v="Male"/>
    <x v="21"/>
    <x v="3"/>
    <n v="63"/>
    <x v="41"/>
    <x v="0"/>
    <x v="15"/>
    <s v="Fall"/>
    <x v="3"/>
    <s v="No"/>
    <s v="Next Day Air"/>
    <s v="No"/>
    <s v="No"/>
    <n v="18"/>
    <n v="45"/>
    <s v="Credit Card"/>
    <s v="Quarterly"/>
  </r>
  <r>
    <n v="2377"/>
    <n v="21"/>
    <s v="Male"/>
    <x v="24"/>
    <x v="3"/>
    <n v="94"/>
    <x v="30"/>
    <x v="3"/>
    <x v="17"/>
    <s v="Spring"/>
    <x v="7"/>
    <s v="No"/>
    <s v="Express"/>
    <s v="No"/>
    <s v="No"/>
    <n v="5"/>
    <n v="89"/>
    <s v="Cash"/>
    <s v="Weekly"/>
  </r>
  <r>
    <n v="2378"/>
    <n v="44"/>
    <s v="Male"/>
    <x v="0"/>
    <x v="0"/>
    <n v="94"/>
    <x v="45"/>
    <x v="0"/>
    <x v="23"/>
    <s v="Fall"/>
    <x v="17"/>
    <s v="No"/>
    <s v="Next Day Air"/>
    <s v="No"/>
    <s v="No"/>
    <n v="22"/>
    <n v="72"/>
    <s v="Cash"/>
    <s v="Annually"/>
  </r>
  <r>
    <n v="2379"/>
    <n v="26"/>
    <s v="Male"/>
    <x v="18"/>
    <x v="3"/>
    <n v="71"/>
    <x v="13"/>
    <x v="0"/>
    <x v="11"/>
    <s v="Summer"/>
    <x v="2"/>
    <s v="No"/>
    <s v="Store Pickup"/>
    <s v="No"/>
    <s v="No"/>
    <n v="37"/>
    <n v="34"/>
    <s v="PayPal"/>
    <s v="Bi-Weekly"/>
  </r>
  <r>
    <n v="2380"/>
    <n v="40"/>
    <s v="Male"/>
    <x v="19"/>
    <x v="3"/>
    <n v="77"/>
    <x v="45"/>
    <x v="2"/>
    <x v="15"/>
    <s v="Spring"/>
    <x v="17"/>
    <s v="No"/>
    <s v="2-Day Shipping"/>
    <s v="No"/>
    <s v="No"/>
    <n v="22"/>
    <n v="55"/>
    <s v="Debit Card"/>
    <s v="Monthly"/>
  </r>
  <r>
    <n v="2381"/>
    <n v="41"/>
    <s v="Male"/>
    <x v="18"/>
    <x v="3"/>
    <n v="66"/>
    <x v="38"/>
    <x v="2"/>
    <x v="13"/>
    <s v="Fall"/>
    <x v="25"/>
    <s v="No"/>
    <s v="Next Day Air"/>
    <s v="No"/>
    <s v="No"/>
    <n v="36"/>
    <n v="30"/>
    <s v="PayPal"/>
    <s v="Fortnightly"/>
  </r>
  <r>
    <n v="2382"/>
    <n v="62"/>
    <s v="Male"/>
    <x v="3"/>
    <x v="1"/>
    <n v="23"/>
    <x v="48"/>
    <x v="2"/>
    <x v="11"/>
    <s v="Summer"/>
    <x v="9"/>
    <s v="No"/>
    <s v="Free Shipping"/>
    <s v="No"/>
    <s v="No"/>
    <n v="23"/>
    <n v="0"/>
    <s v="PayPal"/>
    <s v="Annually"/>
  </r>
  <r>
    <n v="2383"/>
    <n v="39"/>
    <s v="Male"/>
    <x v="1"/>
    <x v="0"/>
    <n v="60"/>
    <x v="18"/>
    <x v="2"/>
    <x v="2"/>
    <s v="Spring"/>
    <x v="20"/>
    <s v="No"/>
    <s v="Express"/>
    <s v="No"/>
    <s v="No"/>
    <n v="44"/>
    <n v="16"/>
    <s v="Debit Card"/>
    <s v="Weekly"/>
  </r>
  <r>
    <n v="2384"/>
    <n v="53"/>
    <s v="Male"/>
    <x v="21"/>
    <x v="3"/>
    <n v="72"/>
    <x v="3"/>
    <x v="0"/>
    <x v="9"/>
    <s v="Spring"/>
    <x v="8"/>
    <s v="No"/>
    <s v="2-Day Shipping"/>
    <s v="No"/>
    <s v="No"/>
    <n v="25"/>
    <n v="47"/>
    <s v="Bank Transfer"/>
    <s v="Annually"/>
  </r>
  <r>
    <n v="2385"/>
    <n v="24"/>
    <s v="Male"/>
    <x v="0"/>
    <x v="0"/>
    <n v="35"/>
    <x v="15"/>
    <x v="0"/>
    <x v="14"/>
    <s v="Winter"/>
    <x v="13"/>
    <s v="No"/>
    <s v="2-Day Shipping"/>
    <s v="No"/>
    <s v="No"/>
    <n v="40"/>
    <n v="-5"/>
    <s v="PayPal"/>
    <s v="Quarterly"/>
  </r>
  <r>
    <n v="2386"/>
    <n v="41"/>
    <s v="Male"/>
    <x v="18"/>
    <x v="3"/>
    <n v="31"/>
    <x v="19"/>
    <x v="2"/>
    <x v="18"/>
    <s v="Fall"/>
    <x v="22"/>
    <s v="No"/>
    <s v="Express"/>
    <s v="No"/>
    <s v="No"/>
    <n v="12"/>
    <n v="19"/>
    <s v="PayPal"/>
    <s v="Weekly"/>
  </r>
  <r>
    <n v="2387"/>
    <n v="19"/>
    <s v="Male"/>
    <x v="20"/>
    <x v="0"/>
    <n v="33"/>
    <x v="26"/>
    <x v="0"/>
    <x v="24"/>
    <s v="Summer"/>
    <x v="3"/>
    <s v="No"/>
    <s v="Standard"/>
    <s v="No"/>
    <s v="No"/>
    <n v="14"/>
    <n v="19"/>
    <s v="Venmo"/>
    <s v="Monthly"/>
  </r>
  <r>
    <n v="2388"/>
    <n v="36"/>
    <s v="Male"/>
    <x v="19"/>
    <x v="3"/>
    <n v="95"/>
    <x v="30"/>
    <x v="2"/>
    <x v="9"/>
    <s v="Summer"/>
    <x v="17"/>
    <s v="No"/>
    <s v="2-Day Shipping"/>
    <s v="No"/>
    <s v="No"/>
    <n v="14"/>
    <n v="81"/>
    <s v="Debit Card"/>
    <s v="Monthly"/>
  </r>
  <r>
    <n v="2389"/>
    <n v="21"/>
    <s v="Male"/>
    <x v="10"/>
    <x v="0"/>
    <n v="68"/>
    <x v="15"/>
    <x v="2"/>
    <x v="15"/>
    <s v="Fall"/>
    <x v="7"/>
    <s v="No"/>
    <s v="Store Pickup"/>
    <s v="No"/>
    <s v="No"/>
    <n v="10"/>
    <n v="58"/>
    <s v="Debit Card"/>
    <s v="Annually"/>
  </r>
  <r>
    <n v="2390"/>
    <n v="25"/>
    <s v="Male"/>
    <x v="7"/>
    <x v="2"/>
    <n v="87"/>
    <x v="23"/>
    <x v="2"/>
    <x v="10"/>
    <s v="Spring"/>
    <x v="0"/>
    <s v="No"/>
    <s v="Store Pickup"/>
    <s v="No"/>
    <s v="No"/>
    <n v="17"/>
    <n v="70"/>
    <s v="Bank Transfer"/>
    <s v="Every 3 Months"/>
  </r>
  <r>
    <n v="2391"/>
    <n v="65"/>
    <s v="Male"/>
    <x v="5"/>
    <x v="0"/>
    <n v="64"/>
    <x v="28"/>
    <x v="3"/>
    <x v="22"/>
    <s v="Winter"/>
    <x v="12"/>
    <s v="No"/>
    <s v="Express"/>
    <s v="No"/>
    <s v="No"/>
    <n v="24"/>
    <n v="40"/>
    <s v="Debit Card"/>
    <s v="Fortnightly"/>
  </r>
  <r>
    <n v="2392"/>
    <n v="42"/>
    <s v="Male"/>
    <x v="5"/>
    <x v="0"/>
    <n v="74"/>
    <x v="49"/>
    <x v="2"/>
    <x v="13"/>
    <s v="Winter"/>
    <x v="12"/>
    <s v="No"/>
    <s v="Next Day Air"/>
    <s v="No"/>
    <s v="No"/>
    <n v="31"/>
    <n v="43"/>
    <s v="Bank Transfer"/>
    <s v="Quarterly"/>
  </r>
  <r>
    <n v="2393"/>
    <n v="40"/>
    <s v="Male"/>
    <x v="2"/>
    <x v="0"/>
    <n v="62"/>
    <x v="9"/>
    <x v="0"/>
    <x v="5"/>
    <s v="Spring"/>
    <x v="5"/>
    <s v="No"/>
    <s v="2-Day Shipping"/>
    <s v="No"/>
    <s v="No"/>
    <n v="36"/>
    <n v="26"/>
    <s v="Cash"/>
    <s v="Annually"/>
  </r>
  <r>
    <n v="2394"/>
    <n v="58"/>
    <s v="Male"/>
    <x v="20"/>
    <x v="0"/>
    <n v="97"/>
    <x v="7"/>
    <x v="2"/>
    <x v="18"/>
    <s v="Winter"/>
    <x v="16"/>
    <s v="No"/>
    <s v="2-Day Shipping"/>
    <s v="No"/>
    <s v="No"/>
    <n v="38"/>
    <n v="59"/>
    <s v="PayPal"/>
    <s v="Every 3 Months"/>
  </r>
  <r>
    <n v="2395"/>
    <n v="40"/>
    <s v="Male"/>
    <x v="3"/>
    <x v="1"/>
    <n v="47"/>
    <x v="39"/>
    <x v="0"/>
    <x v="15"/>
    <s v="Fall"/>
    <x v="3"/>
    <s v="No"/>
    <s v="2-Day Shipping"/>
    <s v="No"/>
    <s v="No"/>
    <n v="23"/>
    <n v="24"/>
    <s v="Debit Card"/>
    <s v="Fortnightly"/>
  </r>
  <r>
    <n v="2396"/>
    <n v="62"/>
    <s v="Male"/>
    <x v="0"/>
    <x v="0"/>
    <n v="83"/>
    <x v="39"/>
    <x v="2"/>
    <x v="17"/>
    <s v="Winter"/>
    <x v="1"/>
    <s v="No"/>
    <s v="2-Day Shipping"/>
    <s v="No"/>
    <s v="No"/>
    <n v="47"/>
    <n v="36"/>
    <s v="PayPal"/>
    <s v="Bi-Weekly"/>
  </r>
  <r>
    <n v="2397"/>
    <n v="38"/>
    <s v="Male"/>
    <x v="5"/>
    <x v="0"/>
    <n v="82"/>
    <x v="4"/>
    <x v="2"/>
    <x v="8"/>
    <s v="Spring"/>
    <x v="18"/>
    <s v="No"/>
    <s v="2-Day Shipping"/>
    <s v="No"/>
    <s v="No"/>
    <n v="20"/>
    <n v="62"/>
    <s v="Venmo"/>
    <s v="Weekly"/>
  </r>
  <r>
    <n v="2398"/>
    <n v="37"/>
    <s v="Male"/>
    <x v="12"/>
    <x v="3"/>
    <n v="26"/>
    <x v="8"/>
    <x v="0"/>
    <x v="13"/>
    <s v="Fall"/>
    <x v="3"/>
    <s v="No"/>
    <s v="Store Pickup"/>
    <s v="No"/>
    <s v="No"/>
    <n v="41"/>
    <n v="-15"/>
    <s v="Venmo"/>
    <s v="Monthly"/>
  </r>
  <r>
    <n v="2399"/>
    <n v="65"/>
    <s v="Male"/>
    <x v="14"/>
    <x v="2"/>
    <n v="81"/>
    <x v="20"/>
    <x v="2"/>
    <x v="20"/>
    <s v="Winter"/>
    <x v="24"/>
    <s v="No"/>
    <s v="Free Shipping"/>
    <s v="No"/>
    <s v="No"/>
    <n v="44"/>
    <n v="37"/>
    <s v="Bank Transfer"/>
    <s v="Fortnightly"/>
  </r>
  <r>
    <n v="2400"/>
    <n v="55"/>
    <s v="Male"/>
    <x v="10"/>
    <x v="0"/>
    <n v="44"/>
    <x v="13"/>
    <x v="0"/>
    <x v="19"/>
    <s v="Spring"/>
    <x v="4"/>
    <s v="No"/>
    <s v="Store Pickup"/>
    <s v="No"/>
    <s v="No"/>
    <n v="31"/>
    <n v="13"/>
    <s v="Cash"/>
    <s v="Monthly"/>
  </r>
  <r>
    <n v="2401"/>
    <n v="43"/>
    <s v="Male"/>
    <x v="12"/>
    <x v="3"/>
    <n v="88"/>
    <x v="4"/>
    <x v="2"/>
    <x v="15"/>
    <s v="Winter"/>
    <x v="19"/>
    <s v="No"/>
    <s v="Next Day Air"/>
    <s v="No"/>
    <s v="No"/>
    <n v="11"/>
    <n v="77"/>
    <s v="Credit Card"/>
    <s v="Bi-Weekly"/>
  </r>
  <r>
    <n v="2402"/>
    <n v="43"/>
    <s v="Male"/>
    <x v="23"/>
    <x v="1"/>
    <n v="76"/>
    <x v="4"/>
    <x v="2"/>
    <x v="6"/>
    <s v="Winter"/>
    <x v="19"/>
    <s v="No"/>
    <s v="Standard"/>
    <s v="No"/>
    <s v="No"/>
    <n v="25"/>
    <n v="51"/>
    <s v="PayPal"/>
    <s v="Bi-Weekly"/>
  </r>
  <r>
    <n v="2403"/>
    <n v="45"/>
    <s v="Male"/>
    <x v="18"/>
    <x v="3"/>
    <n v="89"/>
    <x v="40"/>
    <x v="2"/>
    <x v="18"/>
    <s v="Winter"/>
    <x v="22"/>
    <s v="No"/>
    <s v="Free Shipping"/>
    <s v="No"/>
    <s v="No"/>
    <n v="31"/>
    <n v="58"/>
    <s v="Cash"/>
    <s v="Weekly"/>
  </r>
  <r>
    <n v="2404"/>
    <n v="64"/>
    <s v="Male"/>
    <x v="6"/>
    <x v="0"/>
    <n v="22"/>
    <x v="9"/>
    <x v="2"/>
    <x v="23"/>
    <s v="Fall"/>
    <x v="14"/>
    <s v="No"/>
    <s v="Standard"/>
    <s v="No"/>
    <s v="No"/>
    <n v="40"/>
    <n v="-18"/>
    <s v="Debit Card"/>
    <s v="Weekly"/>
  </r>
  <r>
    <n v="2405"/>
    <n v="28"/>
    <s v="Male"/>
    <x v="6"/>
    <x v="0"/>
    <n v="33"/>
    <x v="8"/>
    <x v="0"/>
    <x v="17"/>
    <s v="Winter"/>
    <x v="0"/>
    <s v="No"/>
    <s v="2-Day Shipping"/>
    <s v="No"/>
    <s v="No"/>
    <n v="23"/>
    <n v="10"/>
    <s v="Credit Card"/>
    <s v="Bi-Weekly"/>
  </r>
  <r>
    <n v="2406"/>
    <n v="69"/>
    <s v="Male"/>
    <x v="2"/>
    <x v="0"/>
    <n v="97"/>
    <x v="18"/>
    <x v="3"/>
    <x v="5"/>
    <s v="Fall"/>
    <x v="16"/>
    <s v="No"/>
    <s v="Standard"/>
    <s v="No"/>
    <s v="No"/>
    <n v="5"/>
    <n v="92"/>
    <s v="Debit Card"/>
    <s v="Quarterly"/>
  </r>
  <r>
    <n v="2407"/>
    <n v="54"/>
    <s v="Male"/>
    <x v="18"/>
    <x v="3"/>
    <n v="57"/>
    <x v="18"/>
    <x v="2"/>
    <x v="21"/>
    <s v="Winter"/>
    <x v="10"/>
    <s v="No"/>
    <s v="Standard"/>
    <s v="No"/>
    <s v="No"/>
    <n v="26"/>
    <n v="31"/>
    <s v="PayPal"/>
    <s v="Weekly"/>
  </r>
  <r>
    <n v="2408"/>
    <n v="52"/>
    <s v="Male"/>
    <x v="6"/>
    <x v="0"/>
    <n v="38"/>
    <x v="26"/>
    <x v="2"/>
    <x v="19"/>
    <s v="Summer"/>
    <x v="21"/>
    <s v="No"/>
    <s v="Express"/>
    <s v="No"/>
    <s v="No"/>
    <n v="11"/>
    <n v="27"/>
    <s v="Credit Card"/>
    <s v="Bi-Weekly"/>
  </r>
  <r>
    <n v="2409"/>
    <n v="23"/>
    <s v="Male"/>
    <x v="4"/>
    <x v="1"/>
    <n v="55"/>
    <x v="11"/>
    <x v="3"/>
    <x v="13"/>
    <s v="Fall"/>
    <x v="19"/>
    <s v="No"/>
    <s v="Next Day Air"/>
    <s v="No"/>
    <s v="No"/>
    <n v="44"/>
    <n v="11"/>
    <s v="Debit Card"/>
    <s v="Every 3 Months"/>
  </r>
  <r>
    <n v="2410"/>
    <n v="26"/>
    <s v="Male"/>
    <x v="16"/>
    <x v="3"/>
    <n v="37"/>
    <x v="47"/>
    <x v="0"/>
    <x v="22"/>
    <s v="Spring"/>
    <x v="21"/>
    <s v="No"/>
    <s v="Store Pickup"/>
    <s v="No"/>
    <s v="No"/>
    <n v="47"/>
    <n v="-10"/>
    <s v="Cash"/>
    <s v="Every 3 Months"/>
  </r>
  <r>
    <n v="2411"/>
    <n v="48"/>
    <s v="Male"/>
    <x v="9"/>
    <x v="1"/>
    <n v="43"/>
    <x v="48"/>
    <x v="2"/>
    <x v="1"/>
    <s v="Summer"/>
    <x v="18"/>
    <s v="No"/>
    <s v="Free Shipping"/>
    <s v="No"/>
    <s v="No"/>
    <n v="46"/>
    <n v="-3"/>
    <s v="PayPal"/>
    <s v="Monthly"/>
  </r>
  <r>
    <n v="2412"/>
    <n v="49"/>
    <s v="Male"/>
    <x v="15"/>
    <x v="0"/>
    <n v="96"/>
    <x v="41"/>
    <x v="2"/>
    <x v="17"/>
    <s v="Summer"/>
    <x v="2"/>
    <s v="No"/>
    <s v="Free Shipping"/>
    <s v="No"/>
    <s v="No"/>
    <n v="35"/>
    <n v="61"/>
    <s v="Cash"/>
    <s v="Every 3 Months"/>
  </r>
  <r>
    <n v="2413"/>
    <n v="53"/>
    <s v="Male"/>
    <x v="14"/>
    <x v="2"/>
    <n v="51"/>
    <x v="4"/>
    <x v="2"/>
    <x v="6"/>
    <s v="Winter"/>
    <x v="24"/>
    <s v="No"/>
    <s v="2-Day Shipping"/>
    <s v="No"/>
    <s v="No"/>
    <n v="8"/>
    <n v="43"/>
    <s v="Bank Transfer"/>
    <s v="Bi-Weekly"/>
  </r>
  <r>
    <n v="2414"/>
    <n v="69"/>
    <s v="Male"/>
    <x v="6"/>
    <x v="0"/>
    <n v="95"/>
    <x v="38"/>
    <x v="3"/>
    <x v="10"/>
    <s v="Fall"/>
    <x v="2"/>
    <s v="No"/>
    <s v="2-Day Shipping"/>
    <s v="No"/>
    <s v="No"/>
    <n v="30"/>
    <n v="65"/>
    <s v="Bank Transfer"/>
    <s v="Weekly"/>
  </r>
  <r>
    <n v="2415"/>
    <n v="26"/>
    <s v="Male"/>
    <x v="20"/>
    <x v="0"/>
    <n v="26"/>
    <x v="41"/>
    <x v="2"/>
    <x v="12"/>
    <s v="Summer"/>
    <x v="18"/>
    <s v="No"/>
    <s v="Next Day Air"/>
    <s v="No"/>
    <s v="No"/>
    <n v="14"/>
    <n v="12"/>
    <s v="Credit Card"/>
    <s v="Bi-Weekly"/>
  </r>
  <r>
    <n v="2416"/>
    <n v="21"/>
    <s v="Male"/>
    <x v="7"/>
    <x v="2"/>
    <n v="34"/>
    <x v="11"/>
    <x v="3"/>
    <x v="12"/>
    <s v="Fall"/>
    <x v="24"/>
    <s v="No"/>
    <s v="Standard"/>
    <s v="No"/>
    <s v="No"/>
    <n v="30"/>
    <n v="4"/>
    <s v="Bank Transfer"/>
    <s v="Weekly"/>
  </r>
  <r>
    <n v="2417"/>
    <n v="59"/>
    <s v="Male"/>
    <x v="3"/>
    <x v="1"/>
    <n v="83"/>
    <x v="43"/>
    <x v="1"/>
    <x v="13"/>
    <s v="Summer"/>
    <x v="17"/>
    <s v="No"/>
    <s v="Next Day Air"/>
    <s v="No"/>
    <s v="No"/>
    <n v="26"/>
    <n v="57"/>
    <s v="Credit Card"/>
    <s v="Every 3 Months"/>
  </r>
  <r>
    <n v="2418"/>
    <n v="21"/>
    <s v="Male"/>
    <x v="21"/>
    <x v="3"/>
    <n v="24"/>
    <x v="29"/>
    <x v="2"/>
    <x v="8"/>
    <s v="Fall"/>
    <x v="13"/>
    <s v="No"/>
    <s v="Standard"/>
    <s v="No"/>
    <s v="No"/>
    <n v="32"/>
    <n v="-8"/>
    <s v="Venmo"/>
    <s v="Fortnightly"/>
  </r>
  <r>
    <n v="2419"/>
    <n v="22"/>
    <s v="Male"/>
    <x v="13"/>
    <x v="0"/>
    <n v="69"/>
    <x v="49"/>
    <x v="1"/>
    <x v="21"/>
    <s v="Fall"/>
    <x v="17"/>
    <s v="No"/>
    <s v="Next Day Air"/>
    <s v="No"/>
    <s v="No"/>
    <n v="47"/>
    <n v="22"/>
    <s v="Cash"/>
    <s v="Every 3 Months"/>
  </r>
  <r>
    <n v="2420"/>
    <n v="26"/>
    <s v="Male"/>
    <x v="1"/>
    <x v="0"/>
    <n v="40"/>
    <x v="17"/>
    <x v="2"/>
    <x v="24"/>
    <s v="Fall"/>
    <x v="2"/>
    <s v="No"/>
    <s v="Next Day Air"/>
    <s v="No"/>
    <s v="No"/>
    <n v="11"/>
    <n v="29"/>
    <s v="Credit Card"/>
    <s v="Every 3 Months"/>
  </r>
  <r>
    <n v="2421"/>
    <n v="41"/>
    <s v="Male"/>
    <x v="14"/>
    <x v="2"/>
    <n v="87"/>
    <x v="17"/>
    <x v="1"/>
    <x v="14"/>
    <s v="Winter"/>
    <x v="19"/>
    <s v="No"/>
    <s v="Free Shipping"/>
    <s v="No"/>
    <s v="No"/>
    <n v="28"/>
    <n v="59"/>
    <s v="PayPal"/>
    <s v="Annually"/>
  </r>
  <r>
    <n v="2422"/>
    <n v="37"/>
    <s v="Male"/>
    <x v="4"/>
    <x v="1"/>
    <n v="46"/>
    <x v="46"/>
    <x v="0"/>
    <x v="6"/>
    <s v="Spring"/>
    <x v="12"/>
    <s v="No"/>
    <s v="Standard"/>
    <s v="No"/>
    <s v="No"/>
    <n v="2"/>
    <n v="44"/>
    <s v="Debit Card"/>
    <s v="Every 3 Months"/>
  </r>
  <r>
    <n v="2423"/>
    <n v="30"/>
    <s v="Male"/>
    <x v="16"/>
    <x v="3"/>
    <n v="82"/>
    <x v="42"/>
    <x v="2"/>
    <x v="15"/>
    <s v="Winter"/>
    <x v="6"/>
    <s v="No"/>
    <s v="Store Pickup"/>
    <s v="No"/>
    <s v="No"/>
    <n v="45"/>
    <n v="37"/>
    <s v="Credit Card"/>
    <s v="Weekly"/>
  </r>
  <r>
    <n v="2424"/>
    <n v="49"/>
    <s v="Male"/>
    <x v="21"/>
    <x v="3"/>
    <n v="81"/>
    <x v="8"/>
    <x v="2"/>
    <x v="7"/>
    <s v="Summer"/>
    <x v="11"/>
    <s v="No"/>
    <s v="Free Shipping"/>
    <s v="No"/>
    <s v="No"/>
    <n v="7"/>
    <n v="74"/>
    <s v="Credit Card"/>
    <s v="Every 3 Months"/>
  </r>
  <r>
    <n v="2425"/>
    <n v="49"/>
    <s v="Male"/>
    <x v="16"/>
    <x v="3"/>
    <n v="57"/>
    <x v="12"/>
    <x v="2"/>
    <x v="15"/>
    <s v="Winter"/>
    <x v="9"/>
    <s v="No"/>
    <s v="Next Day Air"/>
    <s v="No"/>
    <s v="No"/>
    <n v="28"/>
    <n v="29"/>
    <s v="Bank Transfer"/>
    <s v="Bi-Weekly"/>
  </r>
  <r>
    <n v="2426"/>
    <n v="58"/>
    <s v="Male"/>
    <x v="9"/>
    <x v="1"/>
    <n v="49"/>
    <x v="25"/>
    <x v="1"/>
    <x v="8"/>
    <s v="Summer"/>
    <x v="21"/>
    <s v="No"/>
    <s v="2-Day Shipping"/>
    <s v="No"/>
    <s v="No"/>
    <n v="34"/>
    <n v="15"/>
    <s v="Bank Transfer"/>
    <s v="Quarterly"/>
  </r>
  <r>
    <n v="2427"/>
    <n v="70"/>
    <s v="Male"/>
    <x v="14"/>
    <x v="2"/>
    <n v="42"/>
    <x v="20"/>
    <x v="2"/>
    <x v="8"/>
    <s v="Fall"/>
    <x v="12"/>
    <s v="No"/>
    <s v="Free Shipping"/>
    <s v="No"/>
    <s v="No"/>
    <n v="26"/>
    <n v="16"/>
    <s v="Debit Card"/>
    <s v="Every 3 Months"/>
  </r>
  <r>
    <n v="2428"/>
    <n v="27"/>
    <s v="Male"/>
    <x v="14"/>
    <x v="2"/>
    <n v="26"/>
    <x v="4"/>
    <x v="2"/>
    <x v="7"/>
    <s v="Spring"/>
    <x v="13"/>
    <s v="No"/>
    <s v="Standard"/>
    <s v="No"/>
    <s v="No"/>
    <n v="45"/>
    <n v="-19"/>
    <s v="Cash"/>
    <s v="Quarterly"/>
  </r>
  <r>
    <n v="2429"/>
    <n v="65"/>
    <s v="Male"/>
    <x v="17"/>
    <x v="0"/>
    <n v="38"/>
    <x v="37"/>
    <x v="2"/>
    <x v="10"/>
    <s v="Spring"/>
    <x v="14"/>
    <s v="No"/>
    <s v="Next Day Air"/>
    <s v="No"/>
    <s v="No"/>
    <n v="34"/>
    <n v="4"/>
    <s v="Debit Card"/>
    <s v="Annually"/>
  </r>
  <r>
    <n v="2430"/>
    <n v="57"/>
    <s v="Male"/>
    <x v="4"/>
    <x v="1"/>
    <n v="57"/>
    <x v="41"/>
    <x v="3"/>
    <x v="1"/>
    <s v="Summer"/>
    <x v="14"/>
    <s v="No"/>
    <s v="Standard"/>
    <s v="No"/>
    <s v="No"/>
    <n v="47"/>
    <n v="10"/>
    <s v="Credit Card"/>
    <s v="Fortnightly"/>
  </r>
  <r>
    <n v="2431"/>
    <n v="20"/>
    <s v="Male"/>
    <x v="14"/>
    <x v="2"/>
    <n v="100"/>
    <x v="25"/>
    <x v="3"/>
    <x v="3"/>
    <s v="Summer"/>
    <x v="24"/>
    <s v="No"/>
    <s v="Express"/>
    <s v="No"/>
    <s v="No"/>
    <n v="42"/>
    <n v="58"/>
    <s v="Cash"/>
    <s v="Quarterly"/>
  </r>
  <r>
    <n v="2432"/>
    <n v="34"/>
    <s v="Male"/>
    <x v="15"/>
    <x v="0"/>
    <n v="73"/>
    <x v="15"/>
    <x v="1"/>
    <x v="8"/>
    <s v="Fall"/>
    <x v="23"/>
    <s v="No"/>
    <s v="Express"/>
    <s v="No"/>
    <s v="No"/>
    <n v="27"/>
    <n v="46"/>
    <s v="Bank Transfer"/>
    <s v="Every 3 Months"/>
  </r>
  <r>
    <n v="2433"/>
    <n v="59"/>
    <s v="Male"/>
    <x v="14"/>
    <x v="2"/>
    <n v="66"/>
    <x v="11"/>
    <x v="2"/>
    <x v="15"/>
    <s v="Winter"/>
    <x v="11"/>
    <s v="No"/>
    <s v="Store Pickup"/>
    <s v="No"/>
    <s v="No"/>
    <n v="43"/>
    <n v="23"/>
    <s v="Venmo"/>
    <s v="Monthly"/>
  </r>
  <r>
    <n v="2434"/>
    <n v="54"/>
    <s v="Male"/>
    <x v="17"/>
    <x v="0"/>
    <n v="73"/>
    <x v="4"/>
    <x v="2"/>
    <x v="24"/>
    <s v="Spring"/>
    <x v="23"/>
    <s v="No"/>
    <s v="Standard"/>
    <s v="No"/>
    <s v="No"/>
    <n v="16"/>
    <n v="57"/>
    <s v="Cash"/>
    <s v="Bi-Weekly"/>
  </r>
  <r>
    <n v="2435"/>
    <n v="36"/>
    <s v="Male"/>
    <x v="24"/>
    <x v="3"/>
    <n v="45"/>
    <x v="40"/>
    <x v="2"/>
    <x v="18"/>
    <s v="Spring"/>
    <x v="16"/>
    <s v="No"/>
    <s v="Store Pickup"/>
    <s v="No"/>
    <s v="No"/>
    <n v="40"/>
    <n v="5"/>
    <s v="Credit Card"/>
    <s v="Monthly"/>
  </r>
  <r>
    <n v="2436"/>
    <n v="21"/>
    <s v="Male"/>
    <x v="4"/>
    <x v="1"/>
    <n v="27"/>
    <x v="11"/>
    <x v="1"/>
    <x v="13"/>
    <s v="Fall"/>
    <x v="9"/>
    <s v="No"/>
    <s v="Free Shipping"/>
    <s v="No"/>
    <s v="No"/>
    <n v="29"/>
    <n v="-2"/>
    <s v="Cash"/>
    <s v="Bi-Weekly"/>
  </r>
  <r>
    <n v="2437"/>
    <n v="52"/>
    <s v="Male"/>
    <x v="17"/>
    <x v="0"/>
    <n v="24"/>
    <x v="39"/>
    <x v="2"/>
    <x v="22"/>
    <s v="Fall"/>
    <x v="2"/>
    <s v="No"/>
    <s v="Store Pickup"/>
    <s v="No"/>
    <s v="No"/>
    <n v="38"/>
    <n v="-14"/>
    <s v="Credit Card"/>
    <s v="Quarterly"/>
  </r>
  <r>
    <n v="2438"/>
    <n v="43"/>
    <s v="Male"/>
    <x v="4"/>
    <x v="1"/>
    <n v="59"/>
    <x v="5"/>
    <x v="3"/>
    <x v="23"/>
    <s v="Winter"/>
    <x v="23"/>
    <s v="No"/>
    <s v="Store Pickup"/>
    <s v="No"/>
    <s v="No"/>
    <n v="34"/>
    <n v="25"/>
    <s v="Credit Card"/>
    <s v="Weekly"/>
  </r>
  <r>
    <n v="2439"/>
    <n v="32"/>
    <s v="Male"/>
    <x v="2"/>
    <x v="0"/>
    <n v="20"/>
    <x v="12"/>
    <x v="1"/>
    <x v="17"/>
    <s v="Winter"/>
    <x v="23"/>
    <s v="No"/>
    <s v="Express"/>
    <s v="No"/>
    <s v="No"/>
    <n v="30"/>
    <n v="-10"/>
    <s v="Venmo"/>
    <s v="Weekly"/>
  </r>
  <r>
    <n v="2440"/>
    <n v="55"/>
    <s v="Male"/>
    <x v="8"/>
    <x v="3"/>
    <n v="44"/>
    <x v="10"/>
    <x v="2"/>
    <x v="1"/>
    <s v="Summer"/>
    <x v="11"/>
    <s v="No"/>
    <s v="Standard"/>
    <s v="No"/>
    <s v="No"/>
    <n v="45"/>
    <n v="-1"/>
    <s v="Bank Transfer"/>
    <s v="Annually"/>
  </r>
  <r>
    <n v="2441"/>
    <n v="31"/>
    <s v="Male"/>
    <x v="20"/>
    <x v="0"/>
    <n v="90"/>
    <x v="27"/>
    <x v="2"/>
    <x v="16"/>
    <s v="Spring"/>
    <x v="10"/>
    <s v="No"/>
    <s v="Standard"/>
    <s v="No"/>
    <s v="No"/>
    <n v="47"/>
    <n v="43"/>
    <s v="Bank Transfer"/>
    <s v="Annually"/>
  </r>
  <r>
    <n v="2442"/>
    <n v="45"/>
    <s v="Male"/>
    <x v="16"/>
    <x v="3"/>
    <n v="36"/>
    <x v="18"/>
    <x v="2"/>
    <x v="13"/>
    <s v="Fall"/>
    <x v="10"/>
    <s v="No"/>
    <s v="Free Shipping"/>
    <s v="No"/>
    <s v="No"/>
    <n v="5"/>
    <n v="31"/>
    <s v="Credit Card"/>
    <s v="Monthly"/>
  </r>
  <r>
    <n v="2443"/>
    <n v="53"/>
    <s v="Male"/>
    <x v="0"/>
    <x v="0"/>
    <n v="95"/>
    <x v="5"/>
    <x v="0"/>
    <x v="10"/>
    <s v="Winter"/>
    <x v="10"/>
    <s v="No"/>
    <s v="Free Shipping"/>
    <s v="No"/>
    <s v="No"/>
    <n v="50"/>
    <n v="45"/>
    <s v="Debit Card"/>
    <s v="Bi-Weekly"/>
  </r>
  <r>
    <n v="2444"/>
    <n v="24"/>
    <s v="Male"/>
    <x v="21"/>
    <x v="3"/>
    <n v="30"/>
    <x v="45"/>
    <x v="2"/>
    <x v="14"/>
    <s v="Spring"/>
    <x v="23"/>
    <s v="No"/>
    <s v="2-Day Shipping"/>
    <s v="No"/>
    <s v="No"/>
    <n v="24"/>
    <n v="6"/>
    <s v="Bank Transfer"/>
    <s v="Bi-Weekly"/>
  </r>
  <r>
    <n v="2445"/>
    <n v="47"/>
    <s v="Male"/>
    <x v="18"/>
    <x v="3"/>
    <n v="65"/>
    <x v="8"/>
    <x v="1"/>
    <x v="9"/>
    <s v="Fall"/>
    <x v="18"/>
    <s v="No"/>
    <s v="Express"/>
    <s v="No"/>
    <s v="No"/>
    <n v="15"/>
    <n v="50"/>
    <s v="Debit Card"/>
    <s v="Bi-Weekly"/>
  </r>
  <r>
    <n v="2446"/>
    <n v="63"/>
    <s v="Male"/>
    <x v="18"/>
    <x v="3"/>
    <n v="96"/>
    <x v="30"/>
    <x v="2"/>
    <x v="18"/>
    <s v="Summer"/>
    <x v="7"/>
    <s v="No"/>
    <s v="Store Pickup"/>
    <s v="No"/>
    <s v="No"/>
    <n v="50"/>
    <n v="46"/>
    <s v="Cash"/>
    <s v="Weekly"/>
  </r>
  <r>
    <n v="2447"/>
    <n v="38"/>
    <s v="Male"/>
    <x v="5"/>
    <x v="0"/>
    <n v="65"/>
    <x v="29"/>
    <x v="0"/>
    <x v="15"/>
    <s v="Spring"/>
    <x v="3"/>
    <s v="No"/>
    <s v="2-Day Shipping"/>
    <s v="No"/>
    <s v="No"/>
    <n v="7"/>
    <n v="58"/>
    <s v="Credit Card"/>
    <s v="Monthly"/>
  </r>
  <r>
    <n v="2448"/>
    <n v="59"/>
    <s v="Male"/>
    <x v="13"/>
    <x v="0"/>
    <n v="47"/>
    <x v="45"/>
    <x v="0"/>
    <x v="15"/>
    <s v="Fall"/>
    <x v="4"/>
    <s v="No"/>
    <s v="Store Pickup"/>
    <s v="No"/>
    <s v="No"/>
    <n v="10"/>
    <n v="37"/>
    <s v="Venmo"/>
    <s v="Fortnightly"/>
  </r>
  <r>
    <n v="2449"/>
    <n v="54"/>
    <s v="Male"/>
    <x v="19"/>
    <x v="3"/>
    <n v="25"/>
    <x v="30"/>
    <x v="1"/>
    <x v="10"/>
    <s v="Fall"/>
    <x v="21"/>
    <s v="No"/>
    <s v="Free Shipping"/>
    <s v="No"/>
    <s v="No"/>
    <n v="38"/>
    <n v="-13"/>
    <s v="PayPal"/>
    <s v="Bi-Weekly"/>
  </r>
  <r>
    <n v="2450"/>
    <n v="26"/>
    <s v="Male"/>
    <x v="7"/>
    <x v="2"/>
    <n v="56"/>
    <x v="15"/>
    <x v="1"/>
    <x v="10"/>
    <s v="Fall"/>
    <x v="7"/>
    <s v="No"/>
    <s v="Express"/>
    <s v="No"/>
    <s v="No"/>
    <n v="31"/>
    <n v="25"/>
    <s v="Venmo"/>
    <s v="Fortnightly"/>
  </r>
  <r>
    <n v="2451"/>
    <n v="68"/>
    <s v="Male"/>
    <x v="17"/>
    <x v="0"/>
    <n v="76"/>
    <x v="17"/>
    <x v="2"/>
    <x v="23"/>
    <s v="Fall"/>
    <x v="9"/>
    <s v="No"/>
    <s v="Standard"/>
    <s v="No"/>
    <s v="No"/>
    <n v="7"/>
    <n v="69"/>
    <s v="Venmo"/>
    <s v="Quarterly"/>
  </r>
  <r>
    <n v="2452"/>
    <n v="41"/>
    <s v="Male"/>
    <x v="20"/>
    <x v="0"/>
    <n v="60"/>
    <x v="19"/>
    <x v="2"/>
    <x v="7"/>
    <s v="Fall"/>
    <x v="23"/>
    <s v="No"/>
    <s v="Store Pickup"/>
    <s v="No"/>
    <s v="No"/>
    <n v="27"/>
    <n v="33"/>
    <s v="Venmo"/>
    <s v="Monthly"/>
  </r>
  <r>
    <n v="2453"/>
    <n v="68"/>
    <s v="Male"/>
    <x v="5"/>
    <x v="0"/>
    <n v="67"/>
    <x v="14"/>
    <x v="0"/>
    <x v="7"/>
    <s v="Winter"/>
    <x v="7"/>
    <s v="No"/>
    <s v="Express"/>
    <s v="No"/>
    <s v="No"/>
    <n v="45"/>
    <n v="22"/>
    <s v="Bank Transfer"/>
    <s v="Every 3 Months"/>
  </r>
  <r>
    <n v="2454"/>
    <n v="21"/>
    <s v="Male"/>
    <x v="1"/>
    <x v="0"/>
    <n v="95"/>
    <x v="44"/>
    <x v="3"/>
    <x v="17"/>
    <s v="Spring"/>
    <x v="12"/>
    <s v="No"/>
    <s v="Store Pickup"/>
    <s v="No"/>
    <s v="No"/>
    <n v="13"/>
    <n v="82"/>
    <s v="Cash"/>
    <s v="Annually"/>
  </r>
  <r>
    <n v="2455"/>
    <n v="32"/>
    <s v="Male"/>
    <x v="24"/>
    <x v="3"/>
    <n v="72"/>
    <x v="29"/>
    <x v="2"/>
    <x v="23"/>
    <s v="Winter"/>
    <x v="12"/>
    <s v="No"/>
    <s v="Express"/>
    <s v="No"/>
    <s v="No"/>
    <n v="33"/>
    <n v="39"/>
    <s v="Venmo"/>
    <s v="Annually"/>
  </r>
  <r>
    <n v="2456"/>
    <n v="20"/>
    <s v="Male"/>
    <x v="22"/>
    <x v="3"/>
    <n v="98"/>
    <x v="29"/>
    <x v="0"/>
    <x v="12"/>
    <s v="Spring"/>
    <x v="23"/>
    <s v="No"/>
    <s v="Express"/>
    <s v="No"/>
    <s v="No"/>
    <n v="25"/>
    <n v="73"/>
    <s v="Cash"/>
    <s v="Every 3 Months"/>
  </r>
  <r>
    <n v="2457"/>
    <n v="59"/>
    <s v="Male"/>
    <x v="2"/>
    <x v="0"/>
    <n v="83"/>
    <x v="43"/>
    <x v="2"/>
    <x v="14"/>
    <s v="Winter"/>
    <x v="13"/>
    <s v="No"/>
    <s v="2-Day Shipping"/>
    <s v="No"/>
    <s v="No"/>
    <n v="5"/>
    <n v="78"/>
    <s v="PayPal"/>
    <s v="Monthly"/>
  </r>
  <r>
    <n v="2458"/>
    <n v="53"/>
    <s v="Male"/>
    <x v="8"/>
    <x v="3"/>
    <n v="37"/>
    <x v="12"/>
    <x v="2"/>
    <x v="1"/>
    <s v="Fall"/>
    <x v="15"/>
    <s v="No"/>
    <s v="2-Day Shipping"/>
    <s v="No"/>
    <s v="No"/>
    <n v="23"/>
    <n v="14"/>
    <s v="Cash"/>
    <s v="Quarterly"/>
  </r>
  <r>
    <n v="2459"/>
    <n v="66"/>
    <s v="Male"/>
    <x v="17"/>
    <x v="0"/>
    <n v="85"/>
    <x v="21"/>
    <x v="0"/>
    <x v="2"/>
    <s v="Fall"/>
    <x v="12"/>
    <s v="No"/>
    <s v="Free Shipping"/>
    <s v="No"/>
    <s v="No"/>
    <n v="17"/>
    <n v="68"/>
    <s v="Bank Transfer"/>
    <s v="Weekly"/>
  </r>
  <r>
    <n v="2460"/>
    <n v="47"/>
    <s v="Male"/>
    <x v="20"/>
    <x v="0"/>
    <n v="36"/>
    <x v="9"/>
    <x v="0"/>
    <x v="10"/>
    <s v="Fall"/>
    <x v="24"/>
    <s v="No"/>
    <s v="2-Day Shipping"/>
    <s v="No"/>
    <s v="No"/>
    <n v="14"/>
    <n v="22"/>
    <s v="Cash"/>
    <s v="Weekly"/>
  </r>
  <r>
    <n v="2461"/>
    <n v="58"/>
    <s v="Male"/>
    <x v="2"/>
    <x v="0"/>
    <n v="36"/>
    <x v="1"/>
    <x v="1"/>
    <x v="12"/>
    <s v="Winter"/>
    <x v="17"/>
    <s v="No"/>
    <s v="Store Pickup"/>
    <s v="No"/>
    <s v="No"/>
    <n v="28"/>
    <n v="8"/>
    <s v="Credit Card"/>
    <s v="Annually"/>
  </r>
  <r>
    <n v="2462"/>
    <n v="28"/>
    <s v="Male"/>
    <x v="18"/>
    <x v="3"/>
    <n v="86"/>
    <x v="38"/>
    <x v="0"/>
    <x v="16"/>
    <s v="Summer"/>
    <x v="6"/>
    <s v="No"/>
    <s v="Next Day Air"/>
    <s v="No"/>
    <s v="No"/>
    <n v="19"/>
    <n v="67"/>
    <s v="Credit Card"/>
    <s v="Weekly"/>
  </r>
  <r>
    <n v="2463"/>
    <n v="68"/>
    <s v="Male"/>
    <x v="13"/>
    <x v="0"/>
    <n v="99"/>
    <x v="9"/>
    <x v="3"/>
    <x v="20"/>
    <s v="Spring"/>
    <x v="24"/>
    <s v="No"/>
    <s v="Standard"/>
    <s v="No"/>
    <s v="No"/>
    <n v="31"/>
    <n v="68"/>
    <s v="Bank Transfer"/>
    <s v="Bi-Weekly"/>
  </r>
  <r>
    <n v="2464"/>
    <n v="60"/>
    <s v="Male"/>
    <x v="0"/>
    <x v="0"/>
    <n v="21"/>
    <x v="16"/>
    <x v="3"/>
    <x v="21"/>
    <s v="Summer"/>
    <x v="13"/>
    <s v="No"/>
    <s v="Standard"/>
    <s v="No"/>
    <s v="No"/>
    <n v="25"/>
    <n v="-4"/>
    <s v="Cash"/>
    <s v="Bi-Weekly"/>
  </r>
  <r>
    <n v="2465"/>
    <n v="47"/>
    <s v="Male"/>
    <x v="14"/>
    <x v="2"/>
    <n v="84"/>
    <x v="11"/>
    <x v="0"/>
    <x v="11"/>
    <s v="Winter"/>
    <x v="11"/>
    <s v="No"/>
    <s v="Express"/>
    <s v="No"/>
    <s v="No"/>
    <n v="4"/>
    <n v="80"/>
    <s v="Cash"/>
    <s v="Bi-Weekly"/>
  </r>
  <r>
    <n v="2466"/>
    <n v="18"/>
    <s v="Male"/>
    <x v="3"/>
    <x v="1"/>
    <n v="63"/>
    <x v="21"/>
    <x v="2"/>
    <x v="18"/>
    <s v="Spring"/>
    <x v="14"/>
    <s v="No"/>
    <s v="Free Shipping"/>
    <s v="No"/>
    <s v="No"/>
    <n v="20"/>
    <n v="43"/>
    <s v="Bank Transfer"/>
    <s v="Weekly"/>
  </r>
  <r>
    <n v="2467"/>
    <n v="32"/>
    <s v="Male"/>
    <x v="6"/>
    <x v="0"/>
    <n v="84"/>
    <x v="45"/>
    <x v="1"/>
    <x v="6"/>
    <s v="Summer"/>
    <x v="18"/>
    <s v="No"/>
    <s v="Express"/>
    <s v="No"/>
    <s v="No"/>
    <n v="37"/>
    <n v="47"/>
    <s v="Cash"/>
    <s v="Annually"/>
  </r>
  <r>
    <n v="2468"/>
    <n v="27"/>
    <s v="Male"/>
    <x v="6"/>
    <x v="0"/>
    <n v="72"/>
    <x v="32"/>
    <x v="2"/>
    <x v="12"/>
    <s v="Spring"/>
    <x v="15"/>
    <s v="No"/>
    <s v="Express"/>
    <s v="No"/>
    <s v="No"/>
    <n v="28"/>
    <n v="44"/>
    <s v="Credit Card"/>
    <s v="Annually"/>
  </r>
  <r>
    <n v="2469"/>
    <n v="65"/>
    <s v="Male"/>
    <x v="11"/>
    <x v="0"/>
    <n v="21"/>
    <x v="39"/>
    <x v="0"/>
    <x v="17"/>
    <s v="Winter"/>
    <x v="18"/>
    <s v="No"/>
    <s v="2-Day Shipping"/>
    <s v="No"/>
    <s v="No"/>
    <n v="6"/>
    <n v="15"/>
    <s v="Venmo"/>
    <s v="Weekly"/>
  </r>
  <r>
    <n v="2470"/>
    <n v="68"/>
    <s v="Male"/>
    <x v="3"/>
    <x v="1"/>
    <n v="92"/>
    <x v="33"/>
    <x v="2"/>
    <x v="22"/>
    <s v="Fall"/>
    <x v="16"/>
    <s v="No"/>
    <s v="Standard"/>
    <s v="No"/>
    <s v="No"/>
    <n v="27"/>
    <n v="65"/>
    <s v="PayPal"/>
    <s v="Annually"/>
  </r>
  <r>
    <n v="2471"/>
    <n v="55"/>
    <s v="Male"/>
    <x v="0"/>
    <x v="0"/>
    <n v="72"/>
    <x v="28"/>
    <x v="3"/>
    <x v="6"/>
    <s v="Fall"/>
    <x v="2"/>
    <s v="No"/>
    <s v="Next Day Air"/>
    <s v="No"/>
    <s v="No"/>
    <n v="29"/>
    <n v="43"/>
    <s v="Credit Card"/>
    <s v="Fortnightly"/>
  </r>
  <r>
    <n v="2472"/>
    <n v="30"/>
    <s v="Male"/>
    <x v="3"/>
    <x v="1"/>
    <n v="83"/>
    <x v="19"/>
    <x v="2"/>
    <x v="0"/>
    <s v="Spring"/>
    <x v="24"/>
    <s v="No"/>
    <s v="Store Pickup"/>
    <s v="No"/>
    <s v="No"/>
    <n v="1"/>
    <n v="82"/>
    <s v="Cash"/>
    <s v="Annually"/>
  </r>
  <r>
    <n v="2473"/>
    <n v="24"/>
    <s v="Male"/>
    <x v="5"/>
    <x v="0"/>
    <n v="73"/>
    <x v="40"/>
    <x v="2"/>
    <x v="15"/>
    <s v="Summer"/>
    <x v="7"/>
    <s v="No"/>
    <s v="Standard"/>
    <s v="No"/>
    <s v="No"/>
    <n v="31"/>
    <n v="42"/>
    <s v="Credit Card"/>
    <s v="Annually"/>
  </r>
  <r>
    <n v="2474"/>
    <n v="57"/>
    <s v="Male"/>
    <x v="20"/>
    <x v="0"/>
    <n v="98"/>
    <x v="10"/>
    <x v="2"/>
    <x v="16"/>
    <s v="Winter"/>
    <x v="5"/>
    <s v="No"/>
    <s v="Next Day Air"/>
    <s v="No"/>
    <s v="No"/>
    <n v="28"/>
    <n v="70"/>
    <s v="Cash"/>
    <s v="Quarterly"/>
  </r>
  <r>
    <n v="2475"/>
    <n v="23"/>
    <s v="Male"/>
    <x v="17"/>
    <x v="0"/>
    <n v="76"/>
    <x v="17"/>
    <x v="2"/>
    <x v="8"/>
    <s v="Fall"/>
    <x v="4"/>
    <s v="No"/>
    <s v="Store Pickup"/>
    <s v="No"/>
    <s v="No"/>
    <n v="19"/>
    <n v="57"/>
    <s v="Bank Transfer"/>
    <s v="Quarterly"/>
  </r>
  <r>
    <n v="2476"/>
    <n v="69"/>
    <s v="Male"/>
    <x v="10"/>
    <x v="0"/>
    <n v="43"/>
    <x v="18"/>
    <x v="1"/>
    <x v="12"/>
    <s v="Summer"/>
    <x v="1"/>
    <s v="No"/>
    <s v="Next Day Air"/>
    <s v="No"/>
    <s v="No"/>
    <n v="36"/>
    <n v="7"/>
    <s v="Venmo"/>
    <s v="Monthly"/>
  </r>
  <r>
    <n v="2477"/>
    <n v="60"/>
    <s v="Male"/>
    <x v="19"/>
    <x v="3"/>
    <n v="60"/>
    <x v="24"/>
    <x v="2"/>
    <x v="2"/>
    <s v="Summer"/>
    <x v="18"/>
    <s v="No"/>
    <s v="Next Day Air"/>
    <s v="No"/>
    <s v="No"/>
    <n v="28"/>
    <n v="32"/>
    <s v="Cash"/>
    <s v="Monthly"/>
  </r>
  <r>
    <n v="2478"/>
    <n v="25"/>
    <s v="Male"/>
    <x v="24"/>
    <x v="3"/>
    <n v="40"/>
    <x v="18"/>
    <x v="0"/>
    <x v="2"/>
    <s v="Spring"/>
    <x v="22"/>
    <s v="No"/>
    <s v="2-Day Shipping"/>
    <s v="No"/>
    <s v="No"/>
    <n v="29"/>
    <n v="11"/>
    <s v="PayPal"/>
    <s v="Weekly"/>
  </r>
  <r>
    <n v="2479"/>
    <n v="18"/>
    <s v="Male"/>
    <x v="20"/>
    <x v="0"/>
    <n v="93"/>
    <x v="34"/>
    <x v="1"/>
    <x v="1"/>
    <s v="Winter"/>
    <x v="6"/>
    <s v="No"/>
    <s v="2-Day Shipping"/>
    <s v="No"/>
    <s v="No"/>
    <n v="9"/>
    <n v="84"/>
    <s v="Bank Transfer"/>
    <s v="Every 3 Months"/>
  </r>
  <r>
    <n v="2480"/>
    <n v="37"/>
    <s v="Male"/>
    <x v="10"/>
    <x v="0"/>
    <n v="98"/>
    <x v="23"/>
    <x v="1"/>
    <x v="8"/>
    <s v="Fall"/>
    <x v="19"/>
    <s v="No"/>
    <s v="Standard"/>
    <s v="No"/>
    <s v="No"/>
    <n v="26"/>
    <n v="72"/>
    <s v="Credit Card"/>
    <s v="Every 3 Months"/>
  </r>
  <r>
    <n v="2481"/>
    <n v="61"/>
    <s v="Male"/>
    <x v="20"/>
    <x v="0"/>
    <n v="91"/>
    <x v="31"/>
    <x v="3"/>
    <x v="1"/>
    <s v="Summer"/>
    <x v="3"/>
    <s v="No"/>
    <s v="Next Day Air"/>
    <s v="No"/>
    <s v="No"/>
    <n v="7"/>
    <n v="84"/>
    <s v="Credit Card"/>
    <s v="Fortnightly"/>
  </r>
  <r>
    <n v="2482"/>
    <n v="41"/>
    <s v="Male"/>
    <x v="22"/>
    <x v="3"/>
    <n v="92"/>
    <x v="32"/>
    <x v="3"/>
    <x v="17"/>
    <s v="Fall"/>
    <x v="3"/>
    <s v="No"/>
    <s v="Free Shipping"/>
    <s v="No"/>
    <s v="No"/>
    <n v="35"/>
    <n v="57"/>
    <s v="Debit Card"/>
    <s v="Weekly"/>
  </r>
  <r>
    <n v="2483"/>
    <n v="69"/>
    <s v="Male"/>
    <x v="8"/>
    <x v="3"/>
    <n v="87"/>
    <x v="28"/>
    <x v="1"/>
    <x v="15"/>
    <s v="Winter"/>
    <x v="6"/>
    <s v="No"/>
    <s v="Next Day Air"/>
    <s v="No"/>
    <s v="No"/>
    <n v="46"/>
    <n v="41"/>
    <s v="Credit Card"/>
    <s v="Every 3 Months"/>
  </r>
  <r>
    <n v="2484"/>
    <n v="32"/>
    <s v="Male"/>
    <x v="11"/>
    <x v="0"/>
    <n v="96"/>
    <x v="28"/>
    <x v="1"/>
    <x v="11"/>
    <s v="Fall"/>
    <x v="3"/>
    <s v="No"/>
    <s v="Standard"/>
    <s v="No"/>
    <s v="No"/>
    <n v="8"/>
    <n v="88"/>
    <s v="Debit Card"/>
    <s v="Monthly"/>
  </r>
  <r>
    <n v="2485"/>
    <n v="60"/>
    <s v="Male"/>
    <x v="15"/>
    <x v="0"/>
    <n v="97"/>
    <x v="13"/>
    <x v="2"/>
    <x v="14"/>
    <s v="Summer"/>
    <x v="6"/>
    <s v="No"/>
    <s v="2-Day Shipping"/>
    <s v="No"/>
    <s v="No"/>
    <n v="50"/>
    <n v="47"/>
    <s v="Cash"/>
    <s v="Every 3 Months"/>
  </r>
  <r>
    <n v="2486"/>
    <n v="43"/>
    <s v="Male"/>
    <x v="0"/>
    <x v="0"/>
    <n v="55"/>
    <x v="7"/>
    <x v="2"/>
    <x v="19"/>
    <s v="Spring"/>
    <x v="12"/>
    <s v="No"/>
    <s v="2-Day Shipping"/>
    <s v="No"/>
    <s v="No"/>
    <n v="37"/>
    <n v="18"/>
    <s v="Bank Transfer"/>
    <s v="Annually"/>
  </r>
  <r>
    <n v="2487"/>
    <n v="61"/>
    <s v="Male"/>
    <x v="2"/>
    <x v="0"/>
    <n v="58"/>
    <x v="21"/>
    <x v="0"/>
    <x v="23"/>
    <s v="Spring"/>
    <x v="14"/>
    <s v="No"/>
    <s v="Store Pickup"/>
    <s v="No"/>
    <s v="No"/>
    <n v="6"/>
    <n v="52"/>
    <s v="Credit Card"/>
    <s v="Fortnightly"/>
  </r>
  <r>
    <n v="2488"/>
    <n v="57"/>
    <s v="Male"/>
    <x v="23"/>
    <x v="1"/>
    <n v="21"/>
    <x v="6"/>
    <x v="0"/>
    <x v="10"/>
    <s v="Spring"/>
    <x v="21"/>
    <s v="No"/>
    <s v="Next Day Air"/>
    <s v="No"/>
    <s v="No"/>
    <n v="16"/>
    <n v="5"/>
    <s v="PayPal"/>
    <s v="Bi-Weekly"/>
  </r>
  <r>
    <n v="2489"/>
    <n v="56"/>
    <s v="Male"/>
    <x v="8"/>
    <x v="3"/>
    <n v="82"/>
    <x v="13"/>
    <x v="3"/>
    <x v="4"/>
    <s v="Summer"/>
    <x v="14"/>
    <s v="No"/>
    <s v="Express"/>
    <s v="No"/>
    <s v="No"/>
    <n v="30"/>
    <n v="52"/>
    <s v="PayPal"/>
    <s v="Monthly"/>
  </r>
  <r>
    <n v="2490"/>
    <n v="66"/>
    <s v="Male"/>
    <x v="7"/>
    <x v="2"/>
    <n v="34"/>
    <x v="45"/>
    <x v="2"/>
    <x v="14"/>
    <s v="Winter"/>
    <x v="20"/>
    <s v="No"/>
    <s v="Express"/>
    <s v="No"/>
    <s v="No"/>
    <n v="50"/>
    <n v="-16"/>
    <s v="Venmo"/>
    <s v="Quarterly"/>
  </r>
  <r>
    <n v="2491"/>
    <n v="52"/>
    <s v="Male"/>
    <x v="0"/>
    <x v="0"/>
    <n v="78"/>
    <x v="6"/>
    <x v="2"/>
    <x v="0"/>
    <s v="Spring"/>
    <x v="17"/>
    <s v="No"/>
    <s v="Free Shipping"/>
    <s v="No"/>
    <s v="No"/>
    <n v="5"/>
    <n v="73"/>
    <s v="Cash"/>
    <s v="Every 3 Months"/>
  </r>
  <r>
    <n v="2492"/>
    <n v="63"/>
    <s v="Male"/>
    <x v="8"/>
    <x v="3"/>
    <n v="47"/>
    <x v="17"/>
    <x v="2"/>
    <x v="23"/>
    <s v="Spring"/>
    <x v="25"/>
    <s v="No"/>
    <s v="Express"/>
    <s v="No"/>
    <s v="No"/>
    <n v="15"/>
    <n v="32"/>
    <s v="Bank Transfer"/>
    <s v="Monthly"/>
  </r>
  <r>
    <n v="2493"/>
    <n v="50"/>
    <s v="Male"/>
    <x v="12"/>
    <x v="3"/>
    <n v="96"/>
    <x v="45"/>
    <x v="1"/>
    <x v="5"/>
    <s v="Summer"/>
    <x v="7"/>
    <s v="No"/>
    <s v="Next Day Air"/>
    <s v="No"/>
    <s v="No"/>
    <n v="34"/>
    <n v="62"/>
    <s v="Bank Transfer"/>
    <s v="Bi-Weekly"/>
  </r>
  <r>
    <n v="2494"/>
    <n v="21"/>
    <s v="Male"/>
    <x v="20"/>
    <x v="0"/>
    <n v="23"/>
    <x v="1"/>
    <x v="1"/>
    <x v="19"/>
    <s v="Fall"/>
    <x v="6"/>
    <s v="No"/>
    <s v="2-Day Shipping"/>
    <s v="No"/>
    <s v="No"/>
    <n v="6"/>
    <n v="17"/>
    <s v="Venmo"/>
    <s v="Every 3 Months"/>
  </r>
  <r>
    <n v="2495"/>
    <n v="42"/>
    <s v="Male"/>
    <x v="9"/>
    <x v="1"/>
    <n v="27"/>
    <x v="19"/>
    <x v="1"/>
    <x v="15"/>
    <s v="Winter"/>
    <x v="5"/>
    <s v="No"/>
    <s v="Store Pickup"/>
    <s v="No"/>
    <s v="No"/>
    <n v="26"/>
    <n v="1"/>
    <s v="Debit Card"/>
    <s v="Annually"/>
  </r>
  <r>
    <n v="2496"/>
    <n v="40"/>
    <s v="Male"/>
    <x v="21"/>
    <x v="3"/>
    <n v="37"/>
    <x v="43"/>
    <x v="3"/>
    <x v="20"/>
    <s v="Spring"/>
    <x v="0"/>
    <s v="No"/>
    <s v="Free Shipping"/>
    <s v="No"/>
    <s v="No"/>
    <n v="34"/>
    <n v="3"/>
    <s v="Credit Card"/>
    <s v="Every 3 Months"/>
  </r>
  <r>
    <n v="2497"/>
    <n v="67"/>
    <s v="Male"/>
    <x v="18"/>
    <x v="3"/>
    <n v="79"/>
    <x v="26"/>
    <x v="1"/>
    <x v="22"/>
    <s v="Summer"/>
    <x v="4"/>
    <s v="No"/>
    <s v="Store Pickup"/>
    <s v="No"/>
    <s v="No"/>
    <n v="37"/>
    <n v="42"/>
    <s v="Credit Card"/>
    <s v="Weekly"/>
  </r>
  <r>
    <n v="2498"/>
    <n v="35"/>
    <s v="Male"/>
    <x v="21"/>
    <x v="3"/>
    <n v="40"/>
    <x v="24"/>
    <x v="2"/>
    <x v="10"/>
    <s v="Summer"/>
    <x v="19"/>
    <s v="No"/>
    <s v="Standard"/>
    <s v="No"/>
    <s v="No"/>
    <n v="28"/>
    <n v="12"/>
    <s v="Bank Transfer"/>
    <s v="Annually"/>
  </r>
  <r>
    <n v="2499"/>
    <n v="18"/>
    <s v="Male"/>
    <x v="7"/>
    <x v="2"/>
    <n v="39"/>
    <x v="2"/>
    <x v="1"/>
    <x v="14"/>
    <s v="Fall"/>
    <x v="5"/>
    <s v="No"/>
    <s v="Next Day Air"/>
    <s v="No"/>
    <s v="No"/>
    <n v="38"/>
    <n v="1"/>
    <s v="Cash"/>
    <s v="Fortnightly"/>
  </r>
  <r>
    <n v="2500"/>
    <n v="52"/>
    <s v="Male"/>
    <x v="15"/>
    <x v="0"/>
    <n v="73"/>
    <x v="7"/>
    <x v="0"/>
    <x v="6"/>
    <s v="Summer"/>
    <x v="0"/>
    <s v="No"/>
    <s v="Next Day Air"/>
    <s v="No"/>
    <s v="No"/>
    <n v="2"/>
    <n v="71"/>
    <s v="Cash"/>
    <s v="Quarterly"/>
  </r>
  <r>
    <n v="2501"/>
    <n v="59"/>
    <s v="Male"/>
    <x v="24"/>
    <x v="3"/>
    <n v="84"/>
    <x v="2"/>
    <x v="2"/>
    <x v="10"/>
    <s v="Fall"/>
    <x v="3"/>
    <s v="No"/>
    <s v="Store Pickup"/>
    <s v="No"/>
    <s v="No"/>
    <n v="32"/>
    <n v="52"/>
    <s v="Cash"/>
    <s v="Bi-Weekly"/>
  </r>
  <r>
    <n v="2502"/>
    <n v="49"/>
    <s v="Male"/>
    <x v="6"/>
    <x v="0"/>
    <n v="94"/>
    <x v="8"/>
    <x v="2"/>
    <x v="10"/>
    <s v="Fall"/>
    <x v="12"/>
    <s v="No"/>
    <s v="Free Shipping"/>
    <s v="No"/>
    <s v="No"/>
    <n v="30"/>
    <n v="64"/>
    <s v="Venmo"/>
    <s v="Bi-Weekly"/>
  </r>
  <r>
    <n v="2503"/>
    <n v="46"/>
    <s v="Male"/>
    <x v="11"/>
    <x v="0"/>
    <n v="47"/>
    <x v="37"/>
    <x v="0"/>
    <x v="6"/>
    <s v="Spring"/>
    <x v="7"/>
    <s v="No"/>
    <s v="Standard"/>
    <s v="No"/>
    <s v="No"/>
    <n v="17"/>
    <n v="30"/>
    <s v="PayPal"/>
    <s v="Every 3 Months"/>
  </r>
  <r>
    <n v="2504"/>
    <n v="69"/>
    <s v="Male"/>
    <x v="23"/>
    <x v="1"/>
    <n v="77"/>
    <x v="31"/>
    <x v="2"/>
    <x v="10"/>
    <s v="Summer"/>
    <x v="25"/>
    <s v="No"/>
    <s v="Store Pickup"/>
    <s v="No"/>
    <s v="No"/>
    <n v="5"/>
    <n v="72"/>
    <s v="Debit Card"/>
    <s v="Bi-Weekly"/>
  </r>
  <r>
    <n v="2505"/>
    <n v="56"/>
    <s v="Male"/>
    <x v="6"/>
    <x v="0"/>
    <n v="94"/>
    <x v="3"/>
    <x v="2"/>
    <x v="2"/>
    <s v="Winter"/>
    <x v="17"/>
    <s v="No"/>
    <s v="Store Pickup"/>
    <s v="No"/>
    <s v="No"/>
    <n v="31"/>
    <n v="63"/>
    <s v="Cash"/>
    <s v="Bi-Weekly"/>
  </r>
  <r>
    <n v="2506"/>
    <n v="27"/>
    <s v="Male"/>
    <x v="8"/>
    <x v="3"/>
    <n v="75"/>
    <x v="26"/>
    <x v="2"/>
    <x v="17"/>
    <s v="Summer"/>
    <x v="1"/>
    <s v="No"/>
    <s v="Express"/>
    <s v="No"/>
    <s v="No"/>
    <n v="43"/>
    <n v="32"/>
    <s v="PayPal"/>
    <s v="Quarterly"/>
  </r>
  <r>
    <n v="2507"/>
    <n v="57"/>
    <s v="Male"/>
    <x v="10"/>
    <x v="0"/>
    <n v="82"/>
    <x v="14"/>
    <x v="3"/>
    <x v="20"/>
    <s v="Spring"/>
    <x v="14"/>
    <s v="No"/>
    <s v="Free Shipping"/>
    <s v="No"/>
    <s v="No"/>
    <n v="19"/>
    <n v="63"/>
    <s v="Venmo"/>
    <s v="Annually"/>
  </r>
  <r>
    <n v="2508"/>
    <n v="58"/>
    <s v="Male"/>
    <x v="9"/>
    <x v="1"/>
    <n v="36"/>
    <x v="7"/>
    <x v="2"/>
    <x v="17"/>
    <s v="Fall"/>
    <x v="3"/>
    <s v="No"/>
    <s v="Store Pickup"/>
    <s v="No"/>
    <s v="No"/>
    <n v="32"/>
    <n v="4"/>
    <s v="Credit Card"/>
    <s v="Every 3 Months"/>
  </r>
  <r>
    <n v="2509"/>
    <n v="23"/>
    <s v="Male"/>
    <x v="4"/>
    <x v="1"/>
    <n v="90"/>
    <x v="18"/>
    <x v="3"/>
    <x v="21"/>
    <s v="Spring"/>
    <x v="0"/>
    <s v="No"/>
    <s v="2-Day Shipping"/>
    <s v="No"/>
    <s v="No"/>
    <n v="5"/>
    <n v="85"/>
    <s v="Debit Card"/>
    <s v="Bi-Weekly"/>
  </r>
  <r>
    <n v="2510"/>
    <n v="19"/>
    <s v="Male"/>
    <x v="20"/>
    <x v="0"/>
    <n v="48"/>
    <x v="47"/>
    <x v="2"/>
    <x v="13"/>
    <s v="Spring"/>
    <x v="14"/>
    <s v="No"/>
    <s v="Free Shipping"/>
    <s v="No"/>
    <s v="No"/>
    <n v="9"/>
    <n v="39"/>
    <s v="Bank Transfer"/>
    <s v="Quarterly"/>
  </r>
  <r>
    <n v="2511"/>
    <n v="40"/>
    <s v="Male"/>
    <x v="14"/>
    <x v="2"/>
    <n v="42"/>
    <x v="45"/>
    <x v="0"/>
    <x v="7"/>
    <s v="Winter"/>
    <x v="14"/>
    <s v="No"/>
    <s v="Standard"/>
    <s v="No"/>
    <s v="No"/>
    <n v="48"/>
    <n v="-6"/>
    <s v="Credit Card"/>
    <s v="Weekly"/>
  </r>
  <r>
    <n v="2512"/>
    <n v="54"/>
    <s v="Male"/>
    <x v="21"/>
    <x v="3"/>
    <n v="33"/>
    <x v="37"/>
    <x v="2"/>
    <x v="17"/>
    <s v="Summer"/>
    <x v="2"/>
    <s v="No"/>
    <s v="Store Pickup"/>
    <s v="No"/>
    <s v="No"/>
    <n v="1"/>
    <n v="32"/>
    <s v="PayPal"/>
    <s v="Quarterly"/>
  </r>
  <r>
    <n v="2513"/>
    <n v="50"/>
    <s v="Male"/>
    <x v="20"/>
    <x v="0"/>
    <n v="63"/>
    <x v="25"/>
    <x v="2"/>
    <x v="14"/>
    <s v="Summer"/>
    <x v="8"/>
    <s v="No"/>
    <s v="Free Shipping"/>
    <s v="No"/>
    <s v="No"/>
    <n v="20"/>
    <n v="43"/>
    <s v="Credit Card"/>
    <s v="Monthly"/>
  </r>
  <r>
    <n v="2514"/>
    <n v="69"/>
    <s v="Male"/>
    <x v="8"/>
    <x v="3"/>
    <n v="53"/>
    <x v="47"/>
    <x v="0"/>
    <x v="11"/>
    <s v="Winter"/>
    <x v="1"/>
    <s v="No"/>
    <s v="2-Day Shipping"/>
    <s v="No"/>
    <s v="No"/>
    <n v="42"/>
    <n v="11"/>
    <s v="Cash"/>
    <s v="Annually"/>
  </r>
  <r>
    <n v="2515"/>
    <n v="42"/>
    <s v="Male"/>
    <x v="19"/>
    <x v="3"/>
    <n v="37"/>
    <x v="29"/>
    <x v="0"/>
    <x v="11"/>
    <s v="Spring"/>
    <x v="6"/>
    <s v="No"/>
    <s v="Free Shipping"/>
    <s v="No"/>
    <s v="No"/>
    <n v="45"/>
    <n v="-8"/>
    <s v="PayPal"/>
    <s v="Bi-Weekly"/>
  </r>
  <r>
    <n v="2516"/>
    <n v="37"/>
    <s v="Male"/>
    <x v="0"/>
    <x v="0"/>
    <n v="92"/>
    <x v="23"/>
    <x v="2"/>
    <x v="23"/>
    <s v="Summer"/>
    <x v="19"/>
    <s v="No"/>
    <s v="2-Day Shipping"/>
    <s v="No"/>
    <s v="No"/>
    <n v="41"/>
    <n v="51"/>
    <s v="Cash"/>
    <s v="Monthly"/>
  </r>
  <r>
    <n v="2517"/>
    <n v="46"/>
    <s v="Male"/>
    <x v="6"/>
    <x v="0"/>
    <n v="73"/>
    <x v="40"/>
    <x v="3"/>
    <x v="18"/>
    <s v="Spring"/>
    <x v="12"/>
    <s v="No"/>
    <s v="Standard"/>
    <s v="No"/>
    <s v="No"/>
    <n v="36"/>
    <n v="37"/>
    <s v="Debit Card"/>
    <s v="Quarterly"/>
  </r>
  <r>
    <n v="2518"/>
    <n v="64"/>
    <s v="Male"/>
    <x v="5"/>
    <x v="0"/>
    <n v="38"/>
    <x v="5"/>
    <x v="0"/>
    <x v="20"/>
    <s v="Spring"/>
    <x v="3"/>
    <s v="No"/>
    <s v="Standard"/>
    <s v="No"/>
    <s v="No"/>
    <n v="10"/>
    <n v="28"/>
    <s v="Venmo"/>
    <s v="Annually"/>
  </r>
  <r>
    <n v="2519"/>
    <n v="20"/>
    <s v="Male"/>
    <x v="23"/>
    <x v="1"/>
    <n v="51"/>
    <x v="1"/>
    <x v="3"/>
    <x v="24"/>
    <s v="Fall"/>
    <x v="17"/>
    <s v="No"/>
    <s v="Store Pickup"/>
    <s v="No"/>
    <s v="No"/>
    <n v="31"/>
    <n v="20"/>
    <s v="Venmo"/>
    <s v="Annually"/>
  </r>
  <r>
    <n v="2520"/>
    <n v="40"/>
    <s v="Male"/>
    <x v="14"/>
    <x v="2"/>
    <n v="90"/>
    <x v="49"/>
    <x v="0"/>
    <x v="23"/>
    <s v="Spring"/>
    <x v="8"/>
    <s v="No"/>
    <s v="Standard"/>
    <s v="No"/>
    <s v="No"/>
    <n v="21"/>
    <n v="69"/>
    <s v="Credit Card"/>
    <s v="Quarterly"/>
  </r>
  <r>
    <n v="2521"/>
    <n v="64"/>
    <s v="Male"/>
    <x v="14"/>
    <x v="2"/>
    <n v="56"/>
    <x v="26"/>
    <x v="0"/>
    <x v="23"/>
    <s v="Summer"/>
    <x v="0"/>
    <s v="No"/>
    <s v="Next Day Air"/>
    <s v="No"/>
    <s v="No"/>
    <n v="16"/>
    <n v="40"/>
    <s v="Cash"/>
    <s v="Every 3 Months"/>
  </r>
  <r>
    <n v="2522"/>
    <n v="29"/>
    <s v="Male"/>
    <x v="8"/>
    <x v="3"/>
    <n v="33"/>
    <x v="46"/>
    <x v="2"/>
    <x v="23"/>
    <s v="Fall"/>
    <x v="14"/>
    <s v="No"/>
    <s v="Standard"/>
    <s v="No"/>
    <s v="No"/>
    <n v="18"/>
    <n v="15"/>
    <s v="PayPal"/>
    <s v="Every 3 Months"/>
  </r>
  <r>
    <n v="2523"/>
    <n v="20"/>
    <s v="Male"/>
    <x v="22"/>
    <x v="3"/>
    <n v="53"/>
    <x v="2"/>
    <x v="1"/>
    <x v="8"/>
    <s v="Winter"/>
    <x v="25"/>
    <s v="No"/>
    <s v="2-Day Shipping"/>
    <s v="No"/>
    <s v="No"/>
    <n v="20"/>
    <n v="33"/>
    <s v="Debit Card"/>
    <s v="Weekly"/>
  </r>
  <r>
    <n v="2524"/>
    <n v="43"/>
    <s v="Male"/>
    <x v="8"/>
    <x v="3"/>
    <n v="24"/>
    <x v="32"/>
    <x v="1"/>
    <x v="17"/>
    <s v="Spring"/>
    <x v="23"/>
    <s v="No"/>
    <s v="Express"/>
    <s v="No"/>
    <s v="No"/>
    <n v="21"/>
    <n v="3"/>
    <s v="Bank Transfer"/>
    <s v="Annually"/>
  </r>
  <r>
    <n v="2525"/>
    <n v="60"/>
    <s v="Male"/>
    <x v="7"/>
    <x v="2"/>
    <n v="59"/>
    <x v="23"/>
    <x v="2"/>
    <x v="7"/>
    <s v="Spring"/>
    <x v="18"/>
    <s v="No"/>
    <s v="Express"/>
    <s v="No"/>
    <s v="No"/>
    <n v="23"/>
    <n v="36"/>
    <s v="Credit Card"/>
    <s v="Quarterly"/>
  </r>
  <r>
    <n v="2526"/>
    <n v="39"/>
    <s v="Male"/>
    <x v="1"/>
    <x v="0"/>
    <n v="72"/>
    <x v="0"/>
    <x v="2"/>
    <x v="7"/>
    <s v="Winter"/>
    <x v="19"/>
    <s v="No"/>
    <s v="Standard"/>
    <s v="No"/>
    <s v="No"/>
    <n v="20"/>
    <n v="52"/>
    <s v="PayPal"/>
    <s v="Weekly"/>
  </r>
  <r>
    <n v="2527"/>
    <n v="47"/>
    <s v="Male"/>
    <x v="6"/>
    <x v="0"/>
    <n v="28"/>
    <x v="3"/>
    <x v="1"/>
    <x v="15"/>
    <s v="Spring"/>
    <x v="23"/>
    <s v="No"/>
    <s v="Express"/>
    <s v="No"/>
    <s v="No"/>
    <n v="30"/>
    <n v="-2"/>
    <s v="PayPal"/>
    <s v="Bi-Weekly"/>
  </r>
  <r>
    <n v="2528"/>
    <n v="19"/>
    <s v="Male"/>
    <x v="13"/>
    <x v="0"/>
    <n v="36"/>
    <x v="26"/>
    <x v="2"/>
    <x v="9"/>
    <s v="Fall"/>
    <x v="15"/>
    <s v="No"/>
    <s v="Express"/>
    <s v="No"/>
    <s v="No"/>
    <n v="33"/>
    <n v="3"/>
    <s v="Bank Transfer"/>
    <s v="Every 3 Months"/>
  </r>
  <r>
    <n v="2529"/>
    <n v="52"/>
    <s v="Male"/>
    <x v="16"/>
    <x v="3"/>
    <n v="47"/>
    <x v="15"/>
    <x v="1"/>
    <x v="15"/>
    <s v="Fall"/>
    <x v="10"/>
    <s v="No"/>
    <s v="2-Day Shipping"/>
    <s v="No"/>
    <s v="No"/>
    <n v="31"/>
    <n v="16"/>
    <s v="Debit Card"/>
    <s v="Monthly"/>
  </r>
  <r>
    <n v="2530"/>
    <n v="34"/>
    <s v="Male"/>
    <x v="24"/>
    <x v="3"/>
    <n v="62"/>
    <x v="30"/>
    <x v="2"/>
    <x v="23"/>
    <s v="Spring"/>
    <x v="10"/>
    <s v="No"/>
    <s v="Next Day Air"/>
    <s v="No"/>
    <s v="No"/>
    <n v="48"/>
    <n v="14"/>
    <s v="Bank Transfer"/>
    <s v="Monthly"/>
  </r>
  <r>
    <n v="2531"/>
    <n v="25"/>
    <s v="Male"/>
    <x v="11"/>
    <x v="0"/>
    <n v="98"/>
    <x v="2"/>
    <x v="1"/>
    <x v="17"/>
    <s v="Spring"/>
    <x v="15"/>
    <s v="No"/>
    <s v="Free Shipping"/>
    <s v="No"/>
    <s v="No"/>
    <n v="28"/>
    <n v="70"/>
    <s v="Debit Card"/>
    <s v="Weekly"/>
  </r>
  <r>
    <n v="2532"/>
    <n v="43"/>
    <s v="Male"/>
    <x v="3"/>
    <x v="1"/>
    <n v="28"/>
    <x v="21"/>
    <x v="2"/>
    <x v="10"/>
    <s v="Summer"/>
    <x v="12"/>
    <s v="No"/>
    <s v="Free Shipping"/>
    <s v="No"/>
    <s v="No"/>
    <n v="7"/>
    <n v="21"/>
    <s v="Cash"/>
    <s v="Every 3 Months"/>
  </r>
  <r>
    <n v="2533"/>
    <n v="55"/>
    <s v="Male"/>
    <x v="20"/>
    <x v="0"/>
    <n v="86"/>
    <x v="43"/>
    <x v="1"/>
    <x v="4"/>
    <s v="Summer"/>
    <x v="5"/>
    <s v="No"/>
    <s v="Next Day Air"/>
    <s v="No"/>
    <s v="No"/>
    <n v="4"/>
    <n v="82"/>
    <s v="Debit Card"/>
    <s v="Weekly"/>
  </r>
  <r>
    <n v="2534"/>
    <n v="66"/>
    <s v="Male"/>
    <x v="16"/>
    <x v="3"/>
    <n v="46"/>
    <x v="38"/>
    <x v="1"/>
    <x v="24"/>
    <s v="Summer"/>
    <x v="0"/>
    <s v="No"/>
    <s v="Standard"/>
    <s v="No"/>
    <s v="No"/>
    <n v="49"/>
    <n v="-3"/>
    <s v="Cash"/>
    <s v="Bi-Weekly"/>
  </r>
  <r>
    <n v="2535"/>
    <n v="41"/>
    <s v="Male"/>
    <x v="12"/>
    <x v="3"/>
    <n v="42"/>
    <x v="41"/>
    <x v="3"/>
    <x v="16"/>
    <s v="Fall"/>
    <x v="4"/>
    <s v="No"/>
    <s v="Free Shipping"/>
    <s v="No"/>
    <s v="No"/>
    <n v="22"/>
    <n v="20"/>
    <s v="Cash"/>
    <s v="Weekly"/>
  </r>
  <r>
    <n v="2536"/>
    <n v="47"/>
    <s v="Male"/>
    <x v="7"/>
    <x v="2"/>
    <n v="80"/>
    <x v="34"/>
    <x v="1"/>
    <x v="7"/>
    <s v="Winter"/>
    <x v="20"/>
    <s v="No"/>
    <s v="Express"/>
    <s v="No"/>
    <s v="No"/>
    <n v="39"/>
    <n v="41"/>
    <s v="Bank Transfer"/>
    <s v="Fortnightly"/>
  </r>
  <r>
    <n v="2537"/>
    <n v="51"/>
    <s v="Male"/>
    <x v="22"/>
    <x v="3"/>
    <n v="39"/>
    <x v="19"/>
    <x v="0"/>
    <x v="0"/>
    <s v="Spring"/>
    <x v="8"/>
    <s v="No"/>
    <s v="Express"/>
    <s v="No"/>
    <s v="No"/>
    <n v="45"/>
    <n v="-6"/>
    <s v="PayPal"/>
    <s v="Every 3 Months"/>
  </r>
  <r>
    <n v="2538"/>
    <n v="44"/>
    <s v="Male"/>
    <x v="7"/>
    <x v="2"/>
    <n v="49"/>
    <x v="1"/>
    <x v="2"/>
    <x v="7"/>
    <s v="Summer"/>
    <x v="7"/>
    <s v="No"/>
    <s v="2-Day Shipping"/>
    <s v="No"/>
    <s v="No"/>
    <n v="30"/>
    <n v="19"/>
    <s v="PayPal"/>
    <s v="Fortnightly"/>
  </r>
  <r>
    <n v="2539"/>
    <n v="18"/>
    <s v="Male"/>
    <x v="18"/>
    <x v="3"/>
    <n v="32"/>
    <x v="32"/>
    <x v="2"/>
    <x v="5"/>
    <s v="Summer"/>
    <x v="19"/>
    <s v="No"/>
    <s v="Next Day Air"/>
    <s v="No"/>
    <s v="No"/>
    <n v="33"/>
    <n v="-1"/>
    <s v="Credit Card"/>
    <s v="Bi-Weekly"/>
  </r>
  <r>
    <n v="2540"/>
    <n v="33"/>
    <s v="Male"/>
    <x v="3"/>
    <x v="1"/>
    <n v="73"/>
    <x v="2"/>
    <x v="2"/>
    <x v="7"/>
    <s v="Fall"/>
    <x v="7"/>
    <s v="No"/>
    <s v="Next Day Air"/>
    <s v="No"/>
    <s v="No"/>
    <n v="24"/>
    <n v="49"/>
    <s v="Cash"/>
    <s v="Bi-Weekly"/>
  </r>
  <r>
    <n v="2541"/>
    <n v="24"/>
    <s v="Male"/>
    <x v="22"/>
    <x v="3"/>
    <n v="42"/>
    <x v="32"/>
    <x v="2"/>
    <x v="4"/>
    <s v="Summer"/>
    <x v="20"/>
    <s v="No"/>
    <s v="Free Shipping"/>
    <s v="No"/>
    <s v="No"/>
    <n v="11"/>
    <n v="31"/>
    <s v="Debit Card"/>
    <s v="Quarterly"/>
  </r>
  <r>
    <n v="2542"/>
    <n v="33"/>
    <s v="Male"/>
    <x v="18"/>
    <x v="3"/>
    <n v="58"/>
    <x v="47"/>
    <x v="2"/>
    <x v="5"/>
    <s v="Spring"/>
    <x v="2"/>
    <s v="No"/>
    <s v="Next Day Air"/>
    <s v="No"/>
    <s v="No"/>
    <n v="13"/>
    <n v="45"/>
    <s v="Venmo"/>
    <s v="Every 3 Months"/>
  </r>
  <r>
    <n v="2543"/>
    <n v="61"/>
    <s v="Male"/>
    <x v="16"/>
    <x v="3"/>
    <n v="22"/>
    <x v="10"/>
    <x v="2"/>
    <x v="3"/>
    <s v="Winter"/>
    <x v="18"/>
    <s v="No"/>
    <s v="Express"/>
    <s v="No"/>
    <s v="No"/>
    <n v="27"/>
    <n v="-5"/>
    <s v="PayPal"/>
    <s v="Annually"/>
  </r>
  <r>
    <n v="2544"/>
    <n v="27"/>
    <s v="Male"/>
    <x v="18"/>
    <x v="3"/>
    <n v="56"/>
    <x v="8"/>
    <x v="0"/>
    <x v="15"/>
    <s v="Spring"/>
    <x v="2"/>
    <s v="No"/>
    <s v="Next Day Air"/>
    <s v="No"/>
    <s v="No"/>
    <n v="30"/>
    <n v="26"/>
    <s v="PayPal"/>
    <s v="Bi-Weekly"/>
  </r>
  <r>
    <n v="2545"/>
    <n v="46"/>
    <s v="Male"/>
    <x v="13"/>
    <x v="0"/>
    <n v="70"/>
    <x v="12"/>
    <x v="2"/>
    <x v="16"/>
    <s v="Spring"/>
    <x v="25"/>
    <s v="No"/>
    <s v="Next Day Air"/>
    <s v="No"/>
    <s v="No"/>
    <n v="39"/>
    <n v="31"/>
    <s v="Venmo"/>
    <s v="Quarterly"/>
  </r>
  <r>
    <n v="2546"/>
    <n v="38"/>
    <s v="Male"/>
    <x v="9"/>
    <x v="1"/>
    <n v="50"/>
    <x v="21"/>
    <x v="0"/>
    <x v="8"/>
    <s v="Spring"/>
    <x v="20"/>
    <s v="No"/>
    <s v="Free Shipping"/>
    <s v="No"/>
    <s v="No"/>
    <n v="10"/>
    <n v="40"/>
    <s v="Debit Card"/>
    <s v="Annually"/>
  </r>
  <r>
    <n v="2547"/>
    <n v="63"/>
    <s v="Male"/>
    <x v="23"/>
    <x v="1"/>
    <n v="21"/>
    <x v="21"/>
    <x v="0"/>
    <x v="0"/>
    <s v="Summer"/>
    <x v="21"/>
    <s v="No"/>
    <s v="Express"/>
    <s v="No"/>
    <s v="No"/>
    <n v="4"/>
    <n v="17"/>
    <s v="Credit Card"/>
    <s v="Quarterly"/>
  </r>
  <r>
    <n v="2548"/>
    <n v="47"/>
    <s v="Male"/>
    <x v="14"/>
    <x v="2"/>
    <n v="97"/>
    <x v="16"/>
    <x v="2"/>
    <x v="19"/>
    <s v="Summer"/>
    <x v="4"/>
    <s v="No"/>
    <s v="2-Day Shipping"/>
    <s v="No"/>
    <s v="No"/>
    <n v="16"/>
    <n v="81"/>
    <s v="Cash"/>
    <s v="Weekly"/>
  </r>
  <r>
    <n v="2549"/>
    <n v="42"/>
    <s v="Male"/>
    <x v="21"/>
    <x v="3"/>
    <n v="63"/>
    <x v="21"/>
    <x v="0"/>
    <x v="6"/>
    <s v="Winter"/>
    <x v="22"/>
    <s v="No"/>
    <s v="Standard"/>
    <s v="No"/>
    <s v="No"/>
    <n v="34"/>
    <n v="29"/>
    <s v="Credit Card"/>
    <s v="Monthly"/>
  </r>
  <r>
    <n v="2550"/>
    <n v="41"/>
    <s v="Male"/>
    <x v="14"/>
    <x v="2"/>
    <n v="60"/>
    <x v="41"/>
    <x v="2"/>
    <x v="16"/>
    <s v="Fall"/>
    <x v="2"/>
    <s v="No"/>
    <s v="Standard"/>
    <s v="No"/>
    <s v="No"/>
    <n v="11"/>
    <n v="49"/>
    <s v="Debit Card"/>
    <s v="Every 3 Months"/>
  </r>
  <r>
    <n v="2551"/>
    <n v="53"/>
    <s v="Male"/>
    <x v="23"/>
    <x v="1"/>
    <n v="52"/>
    <x v="13"/>
    <x v="3"/>
    <x v="15"/>
    <s v="Fall"/>
    <x v="21"/>
    <s v="No"/>
    <s v="Store Pickup"/>
    <s v="No"/>
    <s v="No"/>
    <n v="30"/>
    <n v="22"/>
    <s v="Debit Card"/>
    <s v="Fortnightly"/>
  </r>
  <r>
    <n v="2552"/>
    <n v="29"/>
    <s v="Male"/>
    <x v="9"/>
    <x v="1"/>
    <n v="32"/>
    <x v="46"/>
    <x v="2"/>
    <x v="1"/>
    <s v="Winter"/>
    <x v="7"/>
    <s v="No"/>
    <s v="Next Day Air"/>
    <s v="No"/>
    <s v="No"/>
    <n v="40"/>
    <n v="-8"/>
    <s v="Debit Card"/>
    <s v="Annually"/>
  </r>
  <r>
    <n v="2553"/>
    <n v="61"/>
    <s v="Male"/>
    <x v="22"/>
    <x v="3"/>
    <n v="48"/>
    <x v="33"/>
    <x v="3"/>
    <x v="7"/>
    <s v="Spring"/>
    <x v="4"/>
    <s v="No"/>
    <s v="2-Day Shipping"/>
    <s v="No"/>
    <s v="No"/>
    <n v="13"/>
    <n v="35"/>
    <s v="Credit Card"/>
    <s v="Annually"/>
  </r>
  <r>
    <n v="2554"/>
    <n v="69"/>
    <s v="Male"/>
    <x v="16"/>
    <x v="3"/>
    <n v="25"/>
    <x v="34"/>
    <x v="2"/>
    <x v="1"/>
    <s v="Summer"/>
    <x v="9"/>
    <s v="No"/>
    <s v="Store Pickup"/>
    <s v="No"/>
    <s v="No"/>
    <n v="28"/>
    <n v="-3"/>
    <s v="Venmo"/>
    <s v="Every 3 Months"/>
  </r>
  <r>
    <n v="2555"/>
    <n v="51"/>
    <s v="Male"/>
    <x v="16"/>
    <x v="3"/>
    <n v="68"/>
    <x v="23"/>
    <x v="2"/>
    <x v="0"/>
    <s v="Summer"/>
    <x v="24"/>
    <s v="No"/>
    <s v="Store Pickup"/>
    <s v="No"/>
    <s v="No"/>
    <n v="49"/>
    <n v="19"/>
    <s v="Debit Card"/>
    <s v="Bi-Weekly"/>
  </r>
  <r>
    <n v="2556"/>
    <n v="24"/>
    <s v="Male"/>
    <x v="13"/>
    <x v="0"/>
    <n v="74"/>
    <x v="37"/>
    <x v="2"/>
    <x v="0"/>
    <s v="Fall"/>
    <x v="1"/>
    <s v="No"/>
    <s v="Standard"/>
    <s v="No"/>
    <s v="No"/>
    <n v="23"/>
    <n v="51"/>
    <s v="Credit Card"/>
    <s v="Weekly"/>
  </r>
  <r>
    <n v="2557"/>
    <n v="24"/>
    <s v="Male"/>
    <x v="17"/>
    <x v="0"/>
    <n v="88"/>
    <x v="6"/>
    <x v="3"/>
    <x v="23"/>
    <s v="Fall"/>
    <x v="0"/>
    <s v="No"/>
    <s v="Standard"/>
    <s v="No"/>
    <s v="No"/>
    <n v="4"/>
    <n v="84"/>
    <s v="Bank Transfer"/>
    <s v="Quarterly"/>
  </r>
  <r>
    <n v="2558"/>
    <n v="70"/>
    <s v="Male"/>
    <x v="6"/>
    <x v="0"/>
    <n v="23"/>
    <x v="19"/>
    <x v="0"/>
    <x v="17"/>
    <s v="Spring"/>
    <x v="20"/>
    <s v="No"/>
    <s v="Standard"/>
    <s v="No"/>
    <s v="No"/>
    <n v="17"/>
    <n v="6"/>
    <s v="PayPal"/>
    <s v="Fortnightly"/>
  </r>
  <r>
    <n v="2559"/>
    <n v="49"/>
    <s v="Male"/>
    <x v="15"/>
    <x v="0"/>
    <n v="32"/>
    <x v="18"/>
    <x v="2"/>
    <x v="5"/>
    <s v="Fall"/>
    <x v="2"/>
    <s v="No"/>
    <s v="Express"/>
    <s v="No"/>
    <s v="No"/>
    <n v="24"/>
    <n v="8"/>
    <s v="PayPal"/>
    <s v="Fortnightly"/>
  </r>
  <r>
    <n v="2560"/>
    <n v="48"/>
    <s v="Male"/>
    <x v="22"/>
    <x v="3"/>
    <n v="71"/>
    <x v="16"/>
    <x v="1"/>
    <x v="14"/>
    <s v="Winter"/>
    <x v="17"/>
    <s v="No"/>
    <s v="Free Shipping"/>
    <s v="No"/>
    <s v="No"/>
    <n v="21"/>
    <n v="50"/>
    <s v="Debit Card"/>
    <s v="Every 3 Months"/>
  </r>
  <r>
    <n v="2561"/>
    <n v="58"/>
    <s v="Male"/>
    <x v="23"/>
    <x v="1"/>
    <n v="62"/>
    <x v="18"/>
    <x v="2"/>
    <x v="10"/>
    <s v="Spring"/>
    <x v="2"/>
    <s v="No"/>
    <s v="Next Day Air"/>
    <s v="No"/>
    <s v="No"/>
    <n v="17"/>
    <n v="45"/>
    <s v="Debit Card"/>
    <s v="Bi-Weekly"/>
  </r>
  <r>
    <n v="2562"/>
    <n v="32"/>
    <s v="Male"/>
    <x v="15"/>
    <x v="0"/>
    <n v="20"/>
    <x v="14"/>
    <x v="0"/>
    <x v="23"/>
    <s v="Spring"/>
    <x v="2"/>
    <s v="No"/>
    <s v="Free Shipping"/>
    <s v="No"/>
    <s v="No"/>
    <n v="22"/>
    <n v="-2"/>
    <s v="Debit Card"/>
    <s v="Quarterly"/>
  </r>
  <r>
    <n v="2563"/>
    <n v="57"/>
    <s v="Male"/>
    <x v="6"/>
    <x v="0"/>
    <n v="62"/>
    <x v="28"/>
    <x v="3"/>
    <x v="22"/>
    <s v="Spring"/>
    <x v="10"/>
    <s v="No"/>
    <s v="Standard"/>
    <s v="No"/>
    <s v="No"/>
    <n v="27"/>
    <n v="35"/>
    <s v="Cash"/>
    <s v="Fortnightly"/>
  </r>
  <r>
    <n v="2564"/>
    <n v="69"/>
    <s v="Male"/>
    <x v="21"/>
    <x v="3"/>
    <n v="81"/>
    <x v="2"/>
    <x v="3"/>
    <x v="0"/>
    <s v="Winter"/>
    <x v="9"/>
    <s v="No"/>
    <s v="Standard"/>
    <s v="No"/>
    <s v="No"/>
    <n v="1"/>
    <n v="80"/>
    <s v="Venmo"/>
    <s v="Every 3 Months"/>
  </r>
  <r>
    <n v="2565"/>
    <n v="42"/>
    <s v="Male"/>
    <x v="18"/>
    <x v="3"/>
    <n v="90"/>
    <x v="0"/>
    <x v="0"/>
    <x v="21"/>
    <s v="Winter"/>
    <x v="21"/>
    <s v="No"/>
    <s v="2-Day Shipping"/>
    <s v="No"/>
    <s v="No"/>
    <n v="27"/>
    <n v="63"/>
    <s v="Bank Transfer"/>
    <s v="Weekly"/>
  </r>
  <r>
    <n v="2566"/>
    <n v="30"/>
    <s v="Male"/>
    <x v="20"/>
    <x v="0"/>
    <n v="43"/>
    <x v="34"/>
    <x v="1"/>
    <x v="21"/>
    <s v="Fall"/>
    <x v="15"/>
    <s v="No"/>
    <s v="Store Pickup"/>
    <s v="No"/>
    <s v="No"/>
    <n v="8"/>
    <n v="35"/>
    <s v="Venmo"/>
    <s v="Quarterly"/>
  </r>
  <r>
    <n v="2567"/>
    <n v="35"/>
    <s v="Male"/>
    <x v="8"/>
    <x v="3"/>
    <n v="38"/>
    <x v="9"/>
    <x v="1"/>
    <x v="22"/>
    <s v="Fall"/>
    <x v="13"/>
    <s v="No"/>
    <s v="Standard"/>
    <s v="No"/>
    <s v="No"/>
    <n v="43"/>
    <n v="-5"/>
    <s v="PayPal"/>
    <s v="Quarterly"/>
  </r>
  <r>
    <n v="2568"/>
    <n v="19"/>
    <s v="Male"/>
    <x v="12"/>
    <x v="3"/>
    <n v="25"/>
    <x v="49"/>
    <x v="3"/>
    <x v="9"/>
    <s v="Spring"/>
    <x v="24"/>
    <s v="No"/>
    <s v="Store Pickup"/>
    <s v="No"/>
    <s v="No"/>
    <n v="24"/>
    <n v="1"/>
    <s v="Cash"/>
    <s v="Fortnightly"/>
  </r>
  <r>
    <n v="2569"/>
    <n v="52"/>
    <s v="Male"/>
    <x v="17"/>
    <x v="0"/>
    <n v="98"/>
    <x v="21"/>
    <x v="3"/>
    <x v="14"/>
    <s v="Winter"/>
    <x v="24"/>
    <s v="No"/>
    <s v="Express"/>
    <s v="No"/>
    <s v="No"/>
    <n v="29"/>
    <n v="69"/>
    <s v="PayPal"/>
    <s v="Fortnightly"/>
  </r>
  <r>
    <n v="2570"/>
    <n v="42"/>
    <s v="Male"/>
    <x v="10"/>
    <x v="0"/>
    <n v="75"/>
    <x v="14"/>
    <x v="2"/>
    <x v="4"/>
    <s v="Spring"/>
    <x v="6"/>
    <s v="No"/>
    <s v="Free Shipping"/>
    <s v="No"/>
    <s v="No"/>
    <n v="10"/>
    <n v="65"/>
    <s v="Bank Transfer"/>
    <s v="Bi-Weekly"/>
  </r>
  <r>
    <n v="2571"/>
    <n v="36"/>
    <s v="Male"/>
    <x v="4"/>
    <x v="1"/>
    <n v="27"/>
    <x v="35"/>
    <x v="3"/>
    <x v="8"/>
    <s v="Spring"/>
    <x v="17"/>
    <s v="No"/>
    <s v="Store Pickup"/>
    <s v="No"/>
    <s v="No"/>
    <n v="12"/>
    <n v="15"/>
    <s v="PayPal"/>
    <s v="Fortnightly"/>
  </r>
  <r>
    <n v="2572"/>
    <n v="45"/>
    <s v="Male"/>
    <x v="12"/>
    <x v="3"/>
    <n v="27"/>
    <x v="16"/>
    <x v="0"/>
    <x v="13"/>
    <s v="Winter"/>
    <x v="1"/>
    <s v="No"/>
    <s v="Standard"/>
    <s v="No"/>
    <s v="No"/>
    <n v="48"/>
    <n v="-21"/>
    <s v="Cash"/>
    <s v="Fortnightly"/>
  </r>
  <r>
    <n v="2573"/>
    <n v="54"/>
    <s v="Male"/>
    <x v="0"/>
    <x v="0"/>
    <n v="42"/>
    <x v="47"/>
    <x v="2"/>
    <x v="5"/>
    <s v="Fall"/>
    <x v="20"/>
    <s v="No"/>
    <s v="Next Day Air"/>
    <s v="No"/>
    <s v="No"/>
    <n v="40"/>
    <n v="2"/>
    <s v="Bank Transfer"/>
    <s v="Quarterly"/>
  </r>
  <r>
    <n v="2574"/>
    <n v="54"/>
    <s v="Male"/>
    <x v="17"/>
    <x v="0"/>
    <n v="90"/>
    <x v="35"/>
    <x v="2"/>
    <x v="16"/>
    <s v="Summer"/>
    <x v="14"/>
    <s v="No"/>
    <s v="Store Pickup"/>
    <s v="No"/>
    <s v="No"/>
    <n v="1"/>
    <n v="89"/>
    <s v="Bank Transfer"/>
    <s v="Annually"/>
  </r>
  <r>
    <n v="2575"/>
    <n v="27"/>
    <s v="Male"/>
    <x v="19"/>
    <x v="3"/>
    <n v="63"/>
    <x v="20"/>
    <x v="2"/>
    <x v="18"/>
    <s v="Summer"/>
    <x v="12"/>
    <s v="No"/>
    <s v="2-Day Shipping"/>
    <s v="No"/>
    <s v="No"/>
    <n v="26"/>
    <n v="37"/>
    <s v="Credit Card"/>
    <s v="Fortnightly"/>
  </r>
  <r>
    <n v="2576"/>
    <n v="53"/>
    <s v="Male"/>
    <x v="6"/>
    <x v="0"/>
    <n v="96"/>
    <x v="46"/>
    <x v="2"/>
    <x v="5"/>
    <s v="Fall"/>
    <x v="17"/>
    <s v="No"/>
    <s v="Express"/>
    <s v="No"/>
    <s v="No"/>
    <n v="9"/>
    <n v="87"/>
    <s v="PayPal"/>
    <s v="Annually"/>
  </r>
  <r>
    <n v="2577"/>
    <n v="20"/>
    <s v="Male"/>
    <x v="15"/>
    <x v="0"/>
    <n v="40"/>
    <x v="13"/>
    <x v="2"/>
    <x v="5"/>
    <s v="Winter"/>
    <x v="19"/>
    <s v="No"/>
    <s v="Free Shipping"/>
    <s v="No"/>
    <s v="No"/>
    <n v="19"/>
    <n v="21"/>
    <s v="Debit Card"/>
    <s v="Quarterly"/>
  </r>
  <r>
    <n v="2578"/>
    <n v="52"/>
    <s v="Male"/>
    <x v="20"/>
    <x v="0"/>
    <n v="39"/>
    <x v="46"/>
    <x v="0"/>
    <x v="13"/>
    <s v="Fall"/>
    <x v="9"/>
    <s v="No"/>
    <s v="Next Day Air"/>
    <s v="No"/>
    <s v="No"/>
    <n v="37"/>
    <n v="2"/>
    <s v="Bank Transfer"/>
    <s v="Monthly"/>
  </r>
  <r>
    <n v="2579"/>
    <n v="54"/>
    <s v="Male"/>
    <x v="12"/>
    <x v="3"/>
    <n v="48"/>
    <x v="34"/>
    <x v="2"/>
    <x v="7"/>
    <s v="Fall"/>
    <x v="20"/>
    <s v="No"/>
    <s v="Free Shipping"/>
    <s v="No"/>
    <s v="No"/>
    <n v="3"/>
    <n v="45"/>
    <s v="Cash"/>
    <s v="Quarterly"/>
  </r>
  <r>
    <n v="2580"/>
    <n v="65"/>
    <s v="Male"/>
    <x v="0"/>
    <x v="0"/>
    <n v="20"/>
    <x v="46"/>
    <x v="2"/>
    <x v="7"/>
    <s v="Summer"/>
    <x v="18"/>
    <s v="No"/>
    <s v="Express"/>
    <s v="No"/>
    <s v="No"/>
    <n v="40"/>
    <n v="-20"/>
    <s v="Venmo"/>
    <s v="Weekly"/>
  </r>
  <r>
    <n v="2581"/>
    <n v="43"/>
    <s v="Male"/>
    <x v="2"/>
    <x v="0"/>
    <n v="29"/>
    <x v="2"/>
    <x v="1"/>
    <x v="2"/>
    <s v="Summer"/>
    <x v="15"/>
    <s v="No"/>
    <s v="Store Pickup"/>
    <s v="No"/>
    <s v="No"/>
    <n v="13"/>
    <n v="16"/>
    <s v="Bank Transfer"/>
    <s v="Quarterly"/>
  </r>
  <r>
    <n v="2582"/>
    <n v="57"/>
    <s v="Male"/>
    <x v="10"/>
    <x v="0"/>
    <n v="81"/>
    <x v="5"/>
    <x v="2"/>
    <x v="9"/>
    <s v="Winter"/>
    <x v="10"/>
    <s v="No"/>
    <s v="Express"/>
    <s v="No"/>
    <s v="No"/>
    <n v="48"/>
    <n v="33"/>
    <s v="Credit Card"/>
    <s v="Monthly"/>
  </r>
  <r>
    <n v="2583"/>
    <n v="19"/>
    <s v="Male"/>
    <x v="10"/>
    <x v="0"/>
    <n v="98"/>
    <x v="45"/>
    <x v="1"/>
    <x v="21"/>
    <s v="Fall"/>
    <x v="15"/>
    <s v="No"/>
    <s v="2-Day Shipping"/>
    <s v="No"/>
    <s v="No"/>
    <n v="4"/>
    <n v="94"/>
    <s v="Venmo"/>
    <s v="Every 3 Months"/>
  </r>
  <r>
    <n v="2584"/>
    <n v="69"/>
    <s v="Male"/>
    <x v="2"/>
    <x v="0"/>
    <n v="93"/>
    <x v="19"/>
    <x v="2"/>
    <x v="12"/>
    <s v="Fall"/>
    <x v="25"/>
    <s v="No"/>
    <s v="Next Day Air"/>
    <s v="No"/>
    <s v="No"/>
    <n v="9"/>
    <n v="84"/>
    <s v="Cash"/>
    <s v="Weekly"/>
  </r>
  <r>
    <n v="2585"/>
    <n v="26"/>
    <s v="Male"/>
    <x v="20"/>
    <x v="0"/>
    <n v="30"/>
    <x v="20"/>
    <x v="0"/>
    <x v="24"/>
    <s v="Summer"/>
    <x v="3"/>
    <s v="No"/>
    <s v="Store Pickup"/>
    <s v="No"/>
    <s v="No"/>
    <n v="26"/>
    <n v="4"/>
    <s v="Bank Transfer"/>
    <s v="Bi-Weekly"/>
  </r>
  <r>
    <n v="2586"/>
    <n v="57"/>
    <s v="Male"/>
    <x v="12"/>
    <x v="3"/>
    <n v="37"/>
    <x v="48"/>
    <x v="0"/>
    <x v="1"/>
    <s v="Fall"/>
    <x v="14"/>
    <s v="No"/>
    <s v="Free Shipping"/>
    <s v="No"/>
    <s v="No"/>
    <n v="19"/>
    <n v="18"/>
    <s v="Debit Card"/>
    <s v="Weekly"/>
  </r>
  <r>
    <n v="2587"/>
    <n v="20"/>
    <s v="Male"/>
    <x v="7"/>
    <x v="2"/>
    <n v="28"/>
    <x v="1"/>
    <x v="0"/>
    <x v="22"/>
    <s v="Winter"/>
    <x v="12"/>
    <s v="No"/>
    <s v="Express"/>
    <s v="No"/>
    <s v="No"/>
    <n v="1"/>
    <n v="27"/>
    <s v="Credit Card"/>
    <s v="Every 3 Months"/>
  </r>
  <r>
    <n v="2588"/>
    <n v="55"/>
    <s v="Male"/>
    <x v="18"/>
    <x v="3"/>
    <n v="29"/>
    <x v="39"/>
    <x v="2"/>
    <x v="7"/>
    <s v="Winter"/>
    <x v="18"/>
    <s v="No"/>
    <s v="Express"/>
    <s v="No"/>
    <s v="No"/>
    <n v="29"/>
    <n v="0"/>
    <s v="PayPal"/>
    <s v="Every 3 Months"/>
  </r>
  <r>
    <n v="2589"/>
    <n v="44"/>
    <s v="Male"/>
    <x v="21"/>
    <x v="3"/>
    <n v="49"/>
    <x v="12"/>
    <x v="2"/>
    <x v="15"/>
    <s v="Summer"/>
    <x v="4"/>
    <s v="No"/>
    <s v="Free Shipping"/>
    <s v="No"/>
    <s v="No"/>
    <n v="38"/>
    <n v="11"/>
    <s v="Venmo"/>
    <s v="Bi-Weekly"/>
  </r>
  <r>
    <n v="2590"/>
    <n v="52"/>
    <s v="Male"/>
    <x v="13"/>
    <x v="0"/>
    <n v="53"/>
    <x v="25"/>
    <x v="2"/>
    <x v="5"/>
    <s v="Winter"/>
    <x v="8"/>
    <s v="No"/>
    <s v="2-Day Shipping"/>
    <s v="No"/>
    <s v="No"/>
    <n v="31"/>
    <n v="22"/>
    <s v="PayPal"/>
    <s v="Annually"/>
  </r>
  <r>
    <n v="2591"/>
    <n v="57"/>
    <s v="Male"/>
    <x v="24"/>
    <x v="3"/>
    <n v="66"/>
    <x v="18"/>
    <x v="2"/>
    <x v="2"/>
    <s v="Summer"/>
    <x v="16"/>
    <s v="No"/>
    <s v="Free Shipping"/>
    <s v="No"/>
    <s v="No"/>
    <n v="35"/>
    <n v="31"/>
    <s v="Venmo"/>
    <s v="Annually"/>
  </r>
  <r>
    <n v="2592"/>
    <n v="40"/>
    <s v="Male"/>
    <x v="14"/>
    <x v="2"/>
    <n v="61"/>
    <x v="35"/>
    <x v="1"/>
    <x v="8"/>
    <s v="Spring"/>
    <x v="13"/>
    <s v="No"/>
    <s v="Express"/>
    <s v="No"/>
    <s v="No"/>
    <n v="40"/>
    <n v="21"/>
    <s v="Cash"/>
    <s v="Quarterly"/>
  </r>
  <r>
    <n v="2593"/>
    <n v="23"/>
    <s v="Male"/>
    <x v="6"/>
    <x v="0"/>
    <n v="23"/>
    <x v="44"/>
    <x v="3"/>
    <x v="15"/>
    <s v="Summer"/>
    <x v="14"/>
    <s v="No"/>
    <s v="Store Pickup"/>
    <s v="No"/>
    <s v="No"/>
    <n v="13"/>
    <n v="10"/>
    <s v="Venmo"/>
    <s v="Quarterly"/>
  </r>
  <r>
    <n v="2594"/>
    <n v="36"/>
    <s v="Male"/>
    <x v="13"/>
    <x v="0"/>
    <n v="36"/>
    <x v="24"/>
    <x v="1"/>
    <x v="21"/>
    <s v="Fall"/>
    <x v="10"/>
    <s v="No"/>
    <s v="Store Pickup"/>
    <s v="No"/>
    <s v="No"/>
    <n v="9"/>
    <n v="27"/>
    <s v="Bank Transfer"/>
    <s v="Every 3 Months"/>
  </r>
  <r>
    <n v="2595"/>
    <n v="59"/>
    <s v="Male"/>
    <x v="11"/>
    <x v="0"/>
    <n v="81"/>
    <x v="6"/>
    <x v="0"/>
    <x v="21"/>
    <s v="Fall"/>
    <x v="15"/>
    <s v="No"/>
    <s v="Free Shipping"/>
    <s v="No"/>
    <s v="No"/>
    <n v="25"/>
    <n v="56"/>
    <s v="Cash"/>
    <s v="Every 3 Months"/>
  </r>
  <r>
    <n v="2596"/>
    <n v="29"/>
    <s v="Male"/>
    <x v="0"/>
    <x v="0"/>
    <n v="56"/>
    <x v="44"/>
    <x v="3"/>
    <x v="1"/>
    <s v="Summer"/>
    <x v="4"/>
    <s v="No"/>
    <s v="Free Shipping"/>
    <s v="No"/>
    <s v="No"/>
    <n v="3"/>
    <n v="53"/>
    <s v="Bank Transfer"/>
    <s v="Bi-Weekly"/>
  </r>
  <r>
    <n v="2597"/>
    <n v="63"/>
    <s v="Male"/>
    <x v="5"/>
    <x v="0"/>
    <n v="78"/>
    <x v="7"/>
    <x v="0"/>
    <x v="13"/>
    <s v="Spring"/>
    <x v="21"/>
    <s v="No"/>
    <s v="Next Day Air"/>
    <s v="No"/>
    <s v="No"/>
    <n v="35"/>
    <n v="43"/>
    <s v="Credit Card"/>
    <s v="Monthly"/>
  </r>
  <r>
    <n v="2598"/>
    <n v="60"/>
    <s v="Male"/>
    <x v="16"/>
    <x v="3"/>
    <n v="25"/>
    <x v="15"/>
    <x v="3"/>
    <x v="11"/>
    <s v="Summer"/>
    <x v="14"/>
    <s v="No"/>
    <s v="Store Pickup"/>
    <s v="No"/>
    <s v="No"/>
    <n v="13"/>
    <n v="12"/>
    <s v="Venmo"/>
    <s v="Bi-Weekly"/>
  </r>
  <r>
    <n v="2599"/>
    <n v="64"/>
    <s v="Male"/>
    <x v="21"/>
    <x v="3"/>
    <n v="86"/>
    <x v="22"/>
    <x v="3"/>
    <x v="8"/>
    <s v="Fall"/>
    <x v="13"/>
    <s v="No"/>
    <s v="Express"/>
    <s v="No"/>
    <s v="No"/>
    <n v="31"/>
    <n v="55"/>
    <s v="Debit Card"/>
    <s v="Annually"/>
  </r>
  <r>
    <n v="2600"/>
    <n v="63"/>
    <s v="Male"/>
    <x v="16"/>
    <x v="3"/>
    <n v="99"/>
    <x v="34"/>
    <x v="2"/>
    <x v="9"/>
    <s v="Winter"/>
    <x v="23"/>
    <s v="No"/>
    <s v="Express"/>
    <s v="No"/>
    <s v="No"/>
    <n v="48"/>
    <n v="51"/>
    <s v="Credit Card"/>
    <s v="Monthly"/>
  </r>
  <r>
    <n v="2601"/>
    <n v="21"/>
    <s v="Male"/>
    <x v="22"/>
    <x v="3"/>
    <n v="83"/>
    <x v="14"/>
    <x v="2"/>
    <x v="0"/>
    <s v="Fall"/>
    <x v="20"/>
    <s v="No"/>
    <s v="Express"/>
    <s v="No"/>
    <s v="No"/>
    <n v="6"/>
    <n v="77"/>
    <s v="Bank Transfer"/>
    <s v="Bi-Weekly"/>
  </r>
  <r>
    <n v="2602"/>
    <n v="61"/>
    <s v="Male"/>
    <x v="10"/>
    <x v="0"/>
    <n v="33"/>
    <x v="16"/>
    <x v="0"/>
    <x v="20"/>
    <s v="Winter"/>
    <x v="3"/>
    <s v="No"/>
    <s v="Store Pickup"/>
    <s v="No"/>
    <s v="No"/>
    <n v="43"/>
    <n v="-10"/>
    <s v="Cash"/>
    <s v="Monthly"/>
  </r>
  <r>
    <n v="2603"/>
    <n v="65"/>
    <s v="Male"/>
    <x v="7"/>
    <x v="2"/>
    <n v="44"/>
    <x v="36"/>
    <x v="2"/>
    <x v="13"/>
    <s v="Fall"/>
    <x v="3"/>
    <s v="No"/>
    <s v="Free Shipping"/>
    <s v="No"/>
    <s v="No"/>
    <n v="1"/>
    <n v="43"/>
    <s v="Venmo"/>
    <s v="Quarterly"/>
  </r>
  <r>
    <n v="2604"/>
    <n v="69"/>
    <s v="Male"/>
    <x v="10"/>
    <x v="0"/>
    <n v="58"/>
    <x v="47"/>
    <x v="2"/>
    <x v="11"/>
    <s v="Spring"/>
    <x v="2"/>
    <s v="No"/>
    <s v="2-Day Shipping"/>
    <s v="No"/>
    <s v="No"/>
    <n v="8"/>
    <n v="50"/>
    <s v="Cash"/>
    <s v="Annually"/>
  </r>
  <r>
    <n v="2605"/>
    <n v="47"/>
    <s v="Male"/>
    <x v="1"/>
    <x v="0"/>
    <n v="54"/>
    <x v="24"/>
    <x v="2"/>
    <x v="19"/>
    <s v="Spring"/>
    <x v="23"/>
    <s v="No"/>
    <s v="Store Pickup"/>
    <s v="No"/>
    <s v="No"/>
    <n v="6"/>
    <n v="48"/>
    <s v="Debit Card"/>
    <s v="Weekly"/>
  </r>
  <r>
    <n v="2606"/>
    <n v="41"/>
    <s v="Male"/>
    <x v="15"/>
    <x v="0"/>
    <n v="93"/>
    <x v="22"/>
    <x v="2"/>
    <x v="3"/>
    <s v="Spring"/>
    <x v="18"/>
    <s v="No"/>
    <s v="2-Day Shipping"/>
    <s v="No"/>
    <s v="No"/>
    <n v="32"/>
    <n v="61"/>
    <s v="Venmo"/>
    <s v="Fortnightly"/>
  </r>
  <r>
    <n v="2607"/>
    <n v="68"/>
    <s v="Male"/>
    <x v="9"/>
    <x v="1"/>
    <n v="98"/>
    <x v="22"/>
    <x v="0"/>
    <x v="2"/>
    <s v="Spring"/>
    <x v="10"/>
    <s v="No"/>
    <s v="Standard"/>
    <s v="No"/>
    <s v="No"/>
    <n v="46"/>
    <n v="52"/>
    <s v="Bank Transfer"/>
    <s v="Bi-Weekly"/>
  </r>
  <r>
    <n v="2608"/>
    <n v="41"/>
    <s v="Male"/>
    <x v="9"/>
    <x v="1"/>
    <n v="36"/>
    <x v="19"/>
    <x v="3"/>
    <x v="11"/>
    <s v="Spring"/>
    <x v="0"/>
    <s v="No"/>
    <s v="Express"/>
    <s v="No"/>
    <s v="No"/>
    <n v="38"/>
    <n v="-2"/>
    <s v="PayPal"/>
    <s v="Every 3 Months"/>
  </r>
  <r>
    <n v="2609"/>
    <n v="42"/>
    <s v="Male"/>
    <x v="14"/>
    <x v="2"/>
    <n v="68"/>
    <x v="16"/>
    <x v="0"/>
    <x v="20"/>
    <s v="Fall"/>
    <x v="19"/>
    <s v="No"/>
    <s v="2-Day Shipping"/>
    <s v="No"/>
    <s v="No"/>
    <n v="48"/>
    <n v="20"/>
    <s v="Credit Card"/>
    <s v="Fortnightly"/>
  </r>
  <r>
    <n v="2610"/>
    <n v="66"/>
    <s v="Male"/>
    <x v="21"/>
    <x v="3"/>
    <n v="95"/>
    <x v="10"/>
    <x v="2"/>
    <x v="13"/>
    <s v="Summer"/>
    <x v="21"/>
    <s v="No"/>
    <s v="Store Pickup"/>
    <s v="No"/>
    <s v="No"/>
    <n v="18"/>
    <n v="77"/>
    <s v="Debit Card"/>
    <s v="Bi-Weekly"/>
  </r>
  <r>
    <n v="2611"/>
    <n v="66"/>
    <s v="Male"/>
    <x v="2"/>
    <x v="0"/>
    <n v="93"/>
    <x v="8"/>
    <x v="2"/>
    <x v="10"/>
    <s v="Spring"/>
    <x v="0"/>
    <s v="No"/>
    <s v="Express"/>
    <s v="No"/>
    <s v="No"/>
    <n v="25"/>
    <n v="68"/>
    <s v="Cash"/>
    <s v="Quarterly"/>
  </r>
  <r>
    <n v="2612"/>
    <n v="33"/>
    <s v="Male"/>
    <x v="14"/>
    <x v="2"/>
    <n v="99"/>
    <x v="49"/>
    <x v="0"/>
    <x v="1"/>
    <s v="Fall"/>
    <x v="19"/>
    <s v="No"/>
    <s v="2-Day Shipping"/>
    <s v="No"/>
    <s v="No"/>
    <n v="4"/>
    <n v="95"/>
    <s v="Cash"/>
    <s v="Fortnightly"/>
  </r>
  <r>
    <n v="2613"/>
    <n v="55"/>
    <s v="Male"/>
    <x v="12"/>
    <x v="3"/>
    <n v="22"/>
    <x v="7"/>
    <x v="2"/>
    <x v="2"/>
    <s v="Winter"/>
    <x v="22"/>
    <s v="No"/>
    <s v="Next Day Air"/>
    <s v="No"/>
    <s v="No"/>
    <n v="27"/>
    <n v="-5"/>
    <s v="Venmo"/>
    <s v="Quarterly"/>
  </r>
  <r>
    <n v="2614"/>
    <n v="58"/>
    <s v="Male"/>
    <x v="24"/>
    <x v="3"/>
    <n v="88"/>
    <x v="45"/>
    <x v="2"/>
    <x v="9"/>
    <s v="Fall"/>
    <x v="3"/>
    <s v="No"/>
    <s v="Express"/>
    <s v="No"/>
    <s v="No"/>
    <n v="14"/>
    <n v="74"/>
    <s v="Bank Transfer"/>
    <s v="Monthly"/>
  </r>
  <r>
    <n v="2615"/>
    <n v="18"/>
    <s v="Male"/>
    <x v="14"/>
    <x v="2"/>
    <n v="65"/>
    <x v="25"/>
    <x v="2"/>
    <x v="2"/>
    <s v="Spring"/>
    <x v="19"/>
    <s v="No"/>
    <s v="Express"/>
    <s v="No"/>
    <s v="No"/>
    <n v="36"/>
    <n v="29"/>
    <s v="Bank Transfer"/>
    <s v="Fortnightly"/>
  </r>
  <r>
    <n v="2616"/>
    <n v="49"/>
    <s v="Male"/>
    <x v="17"/>
    <x v="0"/>
    <n v="62"/>
    <x v="28"/>
    <x v="2"/>
    <x v="1"/>
    <s v="Fall"/>
    <x v="0"/>
    <s v="No"/>
    <s v="2-Day Shipping"/>
    <s v="No"/>
    <s v="No"/>
    <n v="6"/>
    <n v="56"/>
    <s v="Debit Card"/>
    <s v="Quarterly"/>
  </r>
  <r>
    <n v="2617"/>
    <n v="61"/>
    <s v="Male"/>
    <x v="3"/>
    <x v="1"/>
    <n v="55"/>
    <x v="42"/>
    <x v="3"/>
    <x v="7"/>
    <s v="Spring"/>
    <x v="15"/>
    <s v="No"/>
    <s v="Express"/>
    <s v="No"/>
    <s v="No"/>
    <n v="46"/>
    <n v="9"/>
    <s v="Cash"/>
    <s v="Annually"/>
  </r>
  <r>
    <n v="2618"/>
    <n v="31"/>
    <s v="Male"/>
    <x v="6"/>
    <x v="0"/>
    <n v="97"/>
    <x v="37"/>
    <x v="1"/>
    <x v="1"/>
    <s v="Spring"/>
    <x v="6"/>
    <s v="No"/>
    <s v="Standard"/>
    <s v="No"/>
    <s v="No"/>
    <n v="29"/>
    <n v="68"/>
    <s v="Bank Transfer"/>
    <s v="Annually"/>
  </r>
  <r>
    <n v="2619"/>
    <n v="70"/>
    <s v="Male"/>
    <x v="8"/>
    <x v="3"/>
    <n v="77"/>
    <x v="7"/>
    <x v="0"/>
    <x v="18"/>
    <s v="Fall"/>
    <x v="7"/>
    <s v="No"/>
    <s v="Express"/>
    <s v="No"/>
    <s v="No"/>
    <n v="12"/>
    <n v="65"/>
    <s v="Venmo"/>
    <s v="Monthly"/>
  </r>
  <r>
    <n v="2620"/>
    <n v="68"/>
    <s v="Male"/>
    <x v="13"/>
    <x v="0"/>
    <n v="40"/>
    <x v="39"/>
    <x v="0"/>
    <x v="21"/>
    <s v="Winter"/>
    <x v="20"/>
    <s v="No"/>
    <s v="Free Shipping"/>
    <s v="No"/>
    <s v="No"/>
    <n v="47"/>
    <n v="-7"/>
    <s v="Credit Card"/>
    <s v="Weekly"/>
  </r>
  <r>
    <n v="2621"/>
    <n v="27"/>
    <s v="Male"/>
    <x v="0"/>
    <x v="0"/>
    <n v="23"/>
    <x v="31"/>
    <x v="1"/>
    <x v="12"/>
    <s v="Winter"/>
    <x v="21"/>
    <s v="No"/>
    <s v="Standard"/>
    <s v="No"/>
    <s v="No"/>
    <n v="28"/>
    <n v="-5"/>
    <s v="Debit Card"/>
    <s v="Annually"/>
  </r>
  <r>
    <n v="2622"/>
    <n v="48"/>
    <s v="Male"/>
    <x v="9"/>
    <x v="1"/>
    <n v="46"/>
    <x v="1"/>
    <x v="2"/>
    <x v="19"/>
    <s v="Winter"/>
    <x v="21"/>
    <s v="No"/>
    <s v="Express"/>
    <s v="No"/>
    <s v="No"/>
    <n v="21"/>
    <n v="25"/>
    <s v="Bank Transfer"/>
    <s v="Annually"/>
  </r>
  <r>
    <n v="2623"/>
    <n v="63"/>
    <s v="Male"/>
    <x v="21"/>
    <x v="3"/>
    <n v="75"/>
    <x v="13"/>
    <x v="2"/>
    <x v="22"/>
    <s v="Spring"/>
    <x v="8"/>
    <s v="No"/>
    <s v="2-Day Shipping"/>
    <s v="No"/>
    <s v="No"/>
    <n v="15"/>
    <n v="60"/>
    <s v="Credit Card"/>
    <s v="Annually"/>
  </r>
  <r>
    <n v="2624"/>
    <n v="49"/>
    <s v="Male"/>
    <x v="9"/>
    <x v="1"/>
    <n v="76"/>
    <x v="2"/>
    <x v="2"/>
    <x v="9"/>
    <s v="Fall"/>
    <x v="6"/>
    <s v="No"/>
    <s v="Next Day Air"/>
    <s v="No"/>
    <s v="No"/>
    <n v="38"/>
    <n v="38"/>
    <s v="Cash"/>
    <s v="Annually"/>
  </r>
  <r>
    <n v="2625"/>
    <n v="19"/>
    <s v="Male"/>
    <x v="10"/>
    <x v="0"/>
    <n v="59"/>
    <x v="45"/>
    <x v="2"/>
    <x v="21"/>
    <s v="Summer"/>
    <x v="13"/>
    <s v="No"/>
    <s v="Standard"/>
    <s v="No"/>
    <s v="No"/>
    <n v="19"/>
    <n v="40"/>
    <s v="Credit Card"/>
    <s v="Annually"/>
  </r>
  <r>
    <n v="2626"/>
    <n v="30"/>
    <s v="Male"/>
    <x v="11"/>
    <x v="0"/>
    <n v="51"/>
    <x v="24"/>
    <x v="0"/>
    <x v="17"/>
    <s v="Summer"/>
    <x v="2"/>
    <s v="No"/>
    <s v="Standard"/>
    <s v="No"/>
    <s v="No"/>
    <n v="31"/>
    <n v="20"/>
    <s v="Credit Card"/>
    <s v="Weekly"/>
  </r>
  <r>
    <n v="2627"/>
    <n v="50"/>
    <s v="Male"/>
    <x v="14"/>
    <x v="2"/>
    <n v="46"/>
    <x v="3"/>
    <x v="3"/>
    <x v="5"/>
    <s v="Fall"/>
    <x v="19"/>
    <s v="No"/>
    <s v="Express"/>
    <s v="No"/>
    <s v="No"/>
    <n v="30"/>
    <n v="16"/>
    <s v="Credit Card"/>
    <s v="Every 3 Months"/>
  </r>
  <r>
    <n v="2628"/>
    <n v="66"/>
    <s v="Male"/>
    <x v="5"/>
    <x v="0"/>
    <n v="26"/>
    <x v="9"/>
    <x v="0"/>
    <x v="5"/>
    <s v="Fall"/>
    <x v="15"/>
    <s v="No"/>
    <s v="Next Day Air"/>
    <s v="No"/>
    <s v="No"/>
    <n v="40"/>
    <n v="-14"/>
    <s v="Bank Transfer"/>
    <s v="Quarterly"/>
  </r>
  <r>
    <n v="2629"/>
    <n v="25"/>
    <s v="Male"/>
    <x v="15"/>
    <x v="0"/>
    <n v="51"/>
    <x v="5"/>
    <x v="2"/>
    <x v="5"/>
    <s v="Summer"/>
    <x v="22"/>
    <s v="No"/>
    <s v="Next Day Air"/>
    <s v="No"/>
    <s v="No"/>
    <n v="42"/>
    <n v="9"/>
    <s v="Credit Card"/>
    <s v="Bi-Weekly"/>
  </r>
  <r>
    <n v="2630"/>
    <n v="61"/>
    <s v="Male"/>
    <x v="18"/>
    <x v="3"/>
    <n v="44"/>
    <x v="13"/>
    <x v="2"/>
    <x v="15"/>
    <s v="Winter"/>
    <x v="22"/>
    <s v="No"/>
    <s v="Free Shipping"/>
    <s v="No"/>
    <s v="No"/>
    <n v="25"/>
    <n v="19"/>
    <s v="Venmo"/>
    <s v="Annually"/>
  </r>
  <r>
    <n v="2631"/>
    <n v="29"/>
    <s v="Male"/>
    <x v="11"/>
    <x v="0"/>
    <n v="82"/>
    <x v="1"/>
    <x v="1"/>
    <x v="6"/>
    <s v="Spring"/>
    <x v="19"/>
    <s v="No"/>
    <s v="Free Shipping"/>
    <s v="No"/>
    <s v="No"/>
    <n v="20"/>
    <n v="62"/>
    <s v="Cash"/>
    <s v="Quarterly"/>
  </r>
  <r>
    <n v="2632"/>
    <n v="53"/>
    <s v="Male"/>
    <x v="11"/>
    <x v="0"/>
    <n v="44"/>
    <x v="39"/>
    <x v="1"/>
    <x v="10"/>
    <s v="Summer"/>
    <x v="2"/>
    <s v="No"/>
    <s v="Express"/>
    <s v="No"/>
    <s v="No"/>
    <n v="3"/>
    <n v="41"/>
    <s v="Cash"/>
    <s v="Weekly"/>
  </r>
  <r>
    <n v="2633"/>
    <n v="24"/>
    <s v="Male"/>
    <x v="18"/>
    <x v="3"/>
    <n v="27"/>
    <x v="29"/>
    <x v="2"/>
    <x v="13"/>
    <s v="Fall"/>
    <x v="16"/>
    <s v="No"/>
    <s v="Next Day Air"/>
    <s v="No"/>
    <s v="No"/>
    <n v="14"/>
    <n v="13"/>
    <s v="Cash"/>
    <s v="Annually"/>
  </r>
  <r>
    <n v="2634"/>
    <n v="51"/>
    <s v="Male"/>
    <x v="12"/>
    <x v="3"/>
    <n v="90"/>
    <x v="29"/>
    <x v="2"/>
    <x v="7"/>
    <s v="Fall"/>
    <x v="10"/>
    <s v="No"/>
    <s v="Next Day Air"/>
    <s v="No"/>
    <s v="No"/>
    <n v="32"/>
    <n v="58"/>
    <s v="Credit Card"/>
    <s v="Fortnightly"/>
  </r>
  <r>
    <n v="2635"/>
    <n v="26"/>
    <s v="Male"/>
    <x v="3"/>
    <x v="1"/>
    <n v="58"/>
    <x v="17"/>
    <x v="1"/>
    <x v="13"/>
    <s v="Summer"/>
    <x v="4"/>
    <s v="No"/>
    <s v="Store Pickup"/>
    <s v="No"/>
    <s v="No"/>
    <n v="20"/>
    <n v="38"/>
    <s v="PayPal"/>
    <s v="Every 3 Months"/>
  </r>
  <r>
    <n v="2636"/>
    <n v="59"/>
    <s v="Male"/>
    <x v="15"/>
    <x v="0"/>
    <n v="80"/>
    <x v="24"/>
    <x v="3"/>
    <x v="15"/>
    <s v="Spring"/>
    <x v="3"/>
    <s v="No"/>
    <s v="2-Day Shipping"/>
    <s v="No"/>
    <s v="No"/>
    <n v="34"/>
    <n v="46"/>
    <s v="PayPal"/>
    <s v="Fortnightly"/>
  </r>
  <r>
    <n v="2637"/>
    <n v="41"/>
    <s v="Male"/>
    <x v="14"/>
    <x v="2"/>
    <n v="40"/>
    <x v="40"/>
    <x v="1"/>
    <x v="23"/>
    <s v="Winter"/>
    <x v="19"/>
    <s v="No"/>
    <s v="Store Pickup"/>
    <s v="No"/>
    <s v="No"/>
    <n v="6"/>
    <n v="34"/>
    <s v="Venmo"/>
    <s v="Annually"/>
  </r>
  <r>
    <n v="2638"/>
    <n v="20"/>
    <s v="Male"/>
    <x v="13"/>
    <x v="0"/>
    <n v="23"/>
    <x v="15"/>
    <x v="2"/>
    <x v="23"/>
    <s v="Spring"/>
    <x v="18"/>
    <s v="No"/>
    <s v="Store Pickup"/>
    <s v="No"/>
    <s v="No"/>
    <n v="2"/>
    <n v="21"/>
    <s v="PayPal"/>
    <s v="Annually"/>
  </r>
  <r>
    <n v="2639"/>
    <n v="22"/>
    <s v="Male"/>
    <x v="5"/>
    <x v="0"/>
    <n v="34"/>
    <x v="11"/>
    <x v="1"/>
    <x v="13"/>
    <s v="Spring"/>
    <x v="19"/>
    <s v="No"/>
    <s v="Store Pickup"/>
    <s v="No"/>
    <s v="No"/>
    <n v="35"/>
    <n v="-1"/>
    <s v="Credit Card"/>
    <s v="Annually"/>
  </r>
  <r>
    <n v="2640"/>
    <n v="18"/>
    <s v="Male"/>
    <x v="0"/>
    <x v="0"/>
    <n v="35"/>
    <x v="13"/>
    <x v="3"/>
    <x v="6"/>
    <s v="Winter"/>
    <x v="5"/>
    <s v="No"/>
    <s v="Free Shipping"/>
    <s v="No"/>
    <s v="No"/>
    <n v="33"/>
    <n v="2"/>
    <s v="Debit Card"/>
    <s v="Quarterly"/>
  </r>
  <r>
    <n v="2641"/>
    <n v="30"/>
    <s v="Male"/>
    <x v="11"/>
    <x v="0"/>
    <n v="75"/>
    <x v="27"/>
    <x v="0"/>
    <x v="8"/>
    <s v="Summer"/>
    <x v="17"/>
    <s v="No"/>
    <s v="Store Pickup"/>
    <s v="No"/>
    <s v="No"/>
    <n v="45"/>
    <n v="30"/>
    <s v="Venmo"/>
    <s v="Bi-Weekly"/>
  </r>
  <r>
    <n v="2642"/>
    <n v="25"/>
    <s v="Male"/>
    <x v="12"/>
    <x v="3"/>
    <n v="60"/>
    <x v="34"/>
    <x v="3"/>
    <x v="8"/>
    <s v="Winter"/>
    <x v="2"/>
    <s v="No"/>
    <s v="Next Day Air"/>
    <s v="No"/>
    <s v="No"/>
    <n v="20"/>
    <n v="40"/>
    <s v="Bank Transfer"/>
    <s v="Every 3 Months"/>
  </r>
  <r>
    <n v="2643"/>
    <n v="39"/>
    <s v="Male"/>
    <x v="22"/>
    <x v="3"/>
    <n v="87"/>
    <x v="44"/>
    <x v="0"/>
    <x v="15"/>
    <s v="Summer"/>
    <x v="17"/>
    <s v="No"/>
    <s v="Store Pickup"/>
    <s v="No"/>
    <s v="No"/>
    <n v="48"/>
    <n v="39"/>
    <s v="Bank Transfer"/>
    <s v="Annually"/>
  </r>
  <r>
    <n v="2644"/>
    <n v="49"/>
    <s v="Male"/>
    <x v="24"/>
    <x v="3"/>
    <n v="41"/>
    <x v="33"/>
    <x v="1"/>
    <x v="5"/>
    <s v="Spring"/>
    <x v="3"/>
    <s v="No"/>
    <s v="Next Day Air"/>
    <s v="No"/>
    <s v="No"/>
    <n v="37"/>
    <n v="4"/>
    <s v="Cash"/>
    <s v="Monthly"/>
  </r>
  <r>
    <n v="2645"/>
    <n v="25"/>
    <s v="Male"/>
    <x v="13"/>
    <x v="0"/>
    <n v="83"/>
    <x v="35"/>
    <x v="2"/>
    <x v="2"/>
    <s v="Spring"/>
    <x v="13"/>
    <s v="No"/>
    <s v="Standard"/>
    <s v="No"/>
    <s v="No"/>
    <n v="4"/>
    <n v="79"/>
    <s v="Bank Transfer"/>
    <s v="Every 3 Months"/>
  </r>
  <r>
    <n v="2646"/>
    <n v="23"/>
    <s v="Male"/>
    <x v="18"/>
    <x v="3"/>
    <n v="81"/>
    <x v="7"/>
    <x v="0"/>
    <x v="8"/>
    <s v="Spring"/>
    <x v="17"/>
    <s v="No"/>
    <s v="Store Pickup"/>
    <s v="No"/>
    <s v="No"/>
    <n v="24"/>
    <n v="57"/>
    <s v="Bank Transfer"/>
    <s v="Bi-Weekly"/>
  </r>
  <r>
    <n v="2647"/>
    <n v="33"/>
    <s v="Male"/>
    <x v="17"/>
    <x v="0"/>
    <n v="56"/>
    <x v="35"/>
    <x v="1"/>
    <x v="12"/>
    <s v="Summer"/>
    <x v="20"/>
    <s v="No"/>
    <s v="Next Day Air"/>
    <s v="No"/>
    <s v="No"/>
    <n v="4"/>
    <n v="52"/>
    <s v="Debit Card"/>
    <s v="Every 3 Months"/>
  </r>
  <r>
    <n v="2648"/>
    <n v="60"/>
    <s v="Male"/>
    <x v="9"/>
    <x v="1"/>
    <n v="58"/>
    <x v="36"/>
    <x v="2"/>
    <x v="16"/>
    <s v="Summer"/>
    <x v="13"/>
    <s v="No"/>
    <s v="2-Day Shipping"/>
    <s v="No"/>
    <s v="No"/>
    <n v="25"/>
    <n v="33"/>
    <s v="Debit Card"/>
    <s v="Annually"/>
  </r>
  <r>
    <n v="2649"/>
    <n v="51"/>
    <s v="Male"/>
    <x v="13"/>
    <x v="0"/>
    <n v="84"/>
    <x v="26"/>
    <x v="2"/>
    <x v="0"/>
    <s v="Spring"/>
    <x v="20"/>
    <s v="No"/>
    <s v="Next Day Air"/>
    <s v="No"/>
    <s v="No"/>
    <n v="14"/>
    <n v="70"/>
    <s v="PayPal"/>
    <s v="Bi-Weekly"/>
  </r>
  <r>
    <n v="2650"/>
    <n v="23"/>
    <s v="Male"/>
    <x v="24"/>
    <x v="3"/>
    <n v="21"/>
    <x v="46"/>
    <x v="2"/>
    <x v="23"/>
    <s v="Fall"/>
    <x v="20"/>
    <s v="No"/>
    <s v="Store Pickup"/>
    <s v="No"/>
    <s v="No"/>
    <n v="14"/>
    <n v="7"/>
    <s v="Bank Transfer"/>
    <s v="Fortnightly"/>
  </r>
  <r>
    <n v="2651"/>
    <n v="20"/>
    <s v="Male"/>
    <x v="20"/>
    <x v="0"/>
    <n v="35"/>
    <x v="4"/>
    <x v="0"/>
    <x v="1"/>
    <s v="Summer"/>
    <x v="19"/>
    <s v="No"/>
    <s v="Standard"/>
    <s v="No"/>
    <s v="No"/>
    <n v="46"/>
    <n v="-11"/>
    <s v="Credit Card"/>
    <s v="Every 3 Months"/>
  </r>
  <r>
    <n v="2652"/>
    <n v="51"/>
    <s v="Male"/>
    <x v="4"/>
    <x v="1"/>
    <n v="43"/>
    <x v="30"/>
    <x v="2"/>
    <x v="17"/>
    <s v="Summer"/>
    <x v="12"/>
    <s v="No"/>
    <s v="Store Pickup"/>
    <s v="No"/>
    <s v="No"/>
    <n v="27"/>
    <n v="16"/>
    <s v="PayPal"/>
    <s v="Quarterly"/>
  </r>
  <r>
    <n v="2653"/>
    <n v="23"/>
    <s v="Female"/>
    <x v="6"/>
    <x v="0"/>
    <n v="20"/>
    <x v="33"/>
    <x v="0"/>
    <x v="17"/>
    <s v="Summer"/>
    <x v="13"/>
    <s v="No"/>
    <s v="2-Day Shipping"/>
    <s v="No"/>
    <s v="No"/>
    <n v="46"/>
    <n v="-26"/>
    <s v="Credit Card"/>
    <s v="Monthly"/>
  </r>
  <r>
    <n v="2654"/>
    <n v="67"/>
    <s v="Female"/>
    <x v="0"/>
    <x v="0"/>
    <n v="36"/>
    <x v="48"/>
    <x v="0"/>
    <x v="12"/>
    <s v="Fall"/>
    <x v="6"/>
    <s v="No"/>
    <s v="Express"/>
    <s v="No"/>
    <s v="No"/>
    <n v="24"/>
    <n v="12"/>
    <s v="Venmo"/>
    <s v="Every 3 Months"/>
  </r>
  <r>
    <n v="2655"/>
    <n v="23"/>
    <s v="Female"/>
    <x v="7"/>
    <x v="2"/>
    <n v="70"/>
    <x v="37"/>
    <x v="1"/>
    <x v="6"/>
    <s v="Fall"/>
    <x v="7"/>
    <s v="No"/>
    <s v="Next Day Air"/>
    <s v="No"/>
    <s v="No"/>
    <n v="4"/>
    <n v="66"/>
    <s v="PayPal"/>
    <s v="Annually"/>
  </r>
  <r>
    <n v="2656"/>
    <n v="26"/>
    <s v="Female"/>
    <x v="12"/>
    <x v="3"/>
    <n v="83"/>
    <x v="5"/>
    <x v="2"/>
    <x v="0"/>
    <s v="Summer"/>
    <x v="23"/>
    <s v="No"/>
    <s v="Standard"/>
    <s v="No"/>
    <s v="No"/>
    <n v="2"/>
    <n v="81"/>
    <s v="Credit Card"/>
    <s v="Fortnightly"/>
  </r>
  <r>
    <n v="2657"/>
    <n v="52"/>
    <s v="Female"/>
    <x v="6"/>
    <x v="0"/>
    <n v="76"/>
    <x v="27"/>
    <x v="0"/>
    <x v="22"/>
    <s v="Winter"/>
    <x v="15"/>
    <s v="No"/>
    <s v="Express"/>
    <s v="No"/>
    <s v="No"/>
    <n v="29"/>
    <n v="47"/>
    <s v="Bank Transfer"/>
    <s v="Fortnightly"/>
  </r>
  <r>
    <n v="2658"/>
    <n v="52"/>
    <s v="Female"/>
    <x v="10"/>
    <x v="0"/>
    <n v="81"/>
    <x v="21"/>
    <x v="2"/>
    <x v="6"/>
    <s v="Summer"/>
    <x v="2"/>
    <s v="No"/>
    <s v="Express"/>
    <s v="No"/>
    <s v="No"/>
    <n v="7"/>
    <n v="74"/>
    <s v="Credit Card"/>
    <s v="Fortnightly"/>
  </r>
  <r>
    <n v="2659"/>
    <n v="52"/>
    <s v="Female"/>
    <x v="8"/>
    <x v="3"/>
    <n v="47"/>
    <x v="31"/>
    <x v="3"/>
    <x v="21"/>
    <s v="Summer"/>
    <x v="4"/>
    <s v="No"/>
    <s v="Next Day Air"/>
    <s v="No"/>
    <s v="No"/>
    <n v="39"/>
    <n v="8"/>
    <s v="PayPal"/>
    <s v="Monthly"/>
  </r>
  <r>
    <n v="2660"/>
    <n v="35"/>
    <s v="Female"/>
    <x v="23"/>
    <x v="1"/>
    <n v="35"/>
    <x v="23"/>
    <x v="0"/>
    <x v="0"/>
    <s v="Summer"/>
    <x v="14"/>
    <s v="No"/>
    <s v="2-Day Shipping"/>
    <s v="No"/>
    <s v="No"/>
    <n v="46"/>
    <n v="-11"/>
    <s v="Credit Card"/>
    <s v="Fortnightly"/>
  </r>
  <r>
    <n v="2661"/>
    <n v="24"/>
    <s v="Female"/>
    <x v="13"/>
    <x v="0"/>
    <n v="85"/>
    <x v="36"/>
    <x v="0"/>
    <x v="22"/>
    <s v="Spring"/>
    <x v="8"/>
    <s v="No"/>
    <s v="Express"/>
    <s v="No"/>
    <s v="No"/>
    <n v="44"/>
    <n v="41"/>
    <s v="Venmo"/>
    <s v="Annually"/>
  </r>
  <r>
    <n v="2662"/>
    <n v="43"/>
    <s v="Female"/>
    <x v="23"/>
    <x v="1"/>
    <n v="96"/>
    <x v="49"/>
    <x v="3"/>
    <x v="8"/>
    <s v="Fall"/>
    <x v="6"/>
    <s v="No"/>
    <s v="Express"/>
    <s v="No"/>
    <s v="No"/>
    <n v="20"/>
    <n v="76"/>
    <s v="Bank Transfer"/>
    <s v="Annually"/>
  </r>
  <r>
    <n v="2663"/>
    <n v="25"/>
    <s v="Female"/>
    <x v="11"/>
    <x v="0"/>
    <n v="98"/>
    <x v="43"/>
    <x v="2"/>
    <x v="17"/>
    <s v="Summer"/>
    <x v="11"/>
    <s v="No"/>
    <s v="2-Day Shipping"/>
    <s v="No"/>
    <s v="No"/>
    <n v="44"/>
    <n v="54"/>
    <s v="PayPal"/>
    <s v="Fortnightly"/>
  </r>
  <r>
    <n v="2664"/>
    <n v="46"/>
    <s v="Female"/>
    <x v="4"/>
    <x v="1"/>
    <n v="52"/>
    <x v="48"/>
    <x v="0"/>
    <x v="5"/>
    <s v="Fall"/>
    <x v="3"/>
    <s v="No"/>
    <s v="Free Shipping"/>
    <s v="No"/>
    <s v="No"/>
    <n v="23"/>
    <n v="29"/>
    <s v="Bank Transfer"/>
    <s v="Annually"/>
  </r>
  <r>
    <n v="2665"/>
    <n v="22"/>
    <s v="Female"/>
    <x v="16"/>
    <x v="3"/>
    <n v="84"/>
    <x v="26"/>
    <x v="0"/>
    <x v="5"/>
    <s v="Winter"/>
    <x v="4"/>
    <s v="No"/>
    <s v="Store Pickup"/>
    <s v="No"/>
    <s v="No"/>
    <n v="37"/>
    <n v="47"/>
    <s v="PayPal"/>
    <s v="Weekly"/>
  </r>
  <r>
    <n v="2666"/>
    <n v="70"/>
    <s v="Female"/>
    <x v="17"/>
    <x v="0"/>
    <n v="71"/>
    <x v="7"/>
    <x v="0"/>
    <x v="16"/>
    <s v="Winter"/>
    <x v="1"/>
    <s v="No"/>
    <s v="Store Pickup"/>
    <s v="No"/>
    <s v="No"/>
    <n v="4"/>
    <n v="67"/>
    <s v="Venmo"/>
    <s v="Weekly"/>
  </r>
  <r>
    <n v="2667"/>
    <n v="49"/>
    <s v="Female"/>
    <x v="3"/>
    <x v="1"/>
    <n v="95"/>
    <x v="31"/>
    <x v="1"/>
    <x v="18"/>
    <s v="Winter"/>
    <x v="7"/>
    <s v="No"/>
    <s v="Store Pickup"/>
    <s v="No"/>
    <s v="No"/>
    <n v="14"/>
    <n v="81"/>
    <s v="Venmo"/>
    <s v="Fortnightly"/>
  </r>
  <r>
    <n v="2668"/>
    <n v="48"/>
    <s v="Female"/>
    <x v="23"/>
    <x v="1"/>
    <n v="47"/>
    <x v="33"/>
    <x v="2"/>
    <x v="20"/>
    <s v="Summer"/>
    <x v="7"/>
    <s v="No"/>
    <s v="Free Shipping"/>
    <s v="No"/>
    <s v="No"/>
    <n v="31"/>
    <n v="16"/>
    <s v="Cash"/>
    <s v="Fortnightly"/>
  </r>
  <r>
    <n v="2669"/>
    <n v="59"/>
    <s v="Female"/>
    <x v="7"/>
    <x v="2"/>
    <n v="75"/>
    <x v="21"/>
    <x v="2"/>
    <x v="13"/>
    <s v="Summer"/>
    <x v="6"/>
    <s v="No"/>
    <s v="Next Day Air"/>
    <s v="No"/>
    <s v="No"/>
    <n v="9"/>
    <n v="66"/>
    <s v="PayPal"/>
    <s v="Quarterly"/>
  </r>
  <r>
    <n v="2670"/>
    <n v="39"/>
    <s v="Female"/>
    <x v="22"/>
    <x v="3"/>
    <n v="28"/>
    <x v="26"/>
    <x v="0"/>
    <x v="11"/>
    <s v="Spring"/>
    <x v="11"/>
    <s v="No"/>
    <s v="Free Shipping"/>
    <s v="No"/>
    <s v="No"/>
    <n v="31"/>
    <n v="-3"/>
    <s v="Credit Card"/>
    <s v="Weekly"/>
  </r>
  <r>
    <n v="2671"/>
    <n v="30"/>
    <s v="Female"/>
    <x v="12"/>
    <x v="3"/>
    <n v="44"/>
    <x v="38"/>
    <x v="2"/>
    <x v="22"/>
    <s v="Fall"/>
    <x v="10"/>
    <s v="No"/>
    <s v="Express"/>
    <s v="No"/>
    <s v="No"/>
    <n v="26"/>
    <n v="18"/>
    <s v="Bank Transfer"/>
    <s v="Bi-Weekly"/>
  </r>
  <r>
    <n v="2672"/>
    <n v="37"/>
    <s v="Female"/>
    <x v="3"/>
    <x v="1"/>
    <n v="64"/>
    <x v="15"/>
    <x v="3"/>
    <x v="0"/>
    <s v="Winter"/>
    <x v="6"/>
    <s v="No"/>
    <s v="2-Day Shipping"/>
    <s v="No"/>
    <s v="No"/>
    <n v="41"/>
    <n v="23"/>
    <s v="PayPal"/>
    <s v="Every 3 Months"/>
  </r>
  <r>
    <n v="2673"/>
    <n v="56"/>
    <s v="Female"/>
    <x v="23"/>
    <x v="1"/>
    <n v="28"/>
    <x v="8"/>
    <x v="2"/>
    <x v="1"/>
    <s v="Spring"/>
    <x v="3"/>
    <s v="No"/>
    <s v="Standard"/>
    <s v="No"/>
    <s v="No"/>
    <n v="13"/>
    <n v="15"/>
    <s v="Cash"/>
    <s v="Annually"/>
  </r>
  <r>
    <n v="2674"/>
    <n v="67"/>
    <s v="Female"/>
    <x v="15"/>
    <x v="0"/>
    <n v="21"/>
    <x v="22"/>
    <x v="2"/>
    <x v="8"/>
    <s v="Summer"/>
    <x v="5"/>
    <s v="No"/>
    <s v="2-Day Shipping"/>
    <s v="No"/>
    <s v="No"/>
    <n v="4"/>
    <n v="17"/>
    <s v="Cash"/>
    <s v="Monthly"/>
  </r>
  <r>
    <n v="2675"/>
    <n v="40"/>
    <s v="Female"/>
    <x v="19"/>
    <x v="3"/>
    <n v="41"/>
    <x v="20"/>
    <x v="1"/>
    <x v="4"/>
    <s v="Fall"/>
    <x v="13"/>
    <s v="No"/>
    <s v="Express"/>
    <s v="No"/>
    <s v="No"/>
    <n v="15"/>
    <n v="26"/>
    <s v="Cash"/>
    <s v="Every 3 Months"/>
  </r>
  <r>
    <n v="2676"/>
    <n v="24"/>
    <s v="Female"/>
    <x v="6"/>
    <x v="0"/>
    <n v="38"/>
    <x v="41"/>
    <x v="2"/>
    <x v="15"/>
    <s v="Winter"/>
    <x v="23"/>
    <s v="No"/>
    <s v="Free Shipping"/>
    <s v="No"/>
    <s v="No"/>
    <n v="38"/>
    <n v="0"/>
    <s v="Cash"/>
    <s v="Bi-Weekly"/>
  </r>
  <r>
    <n v="2677"/>
    <n v="43"/>
    <s v="Female"/>
    <x v="21"/>
    <x v="3"/>
    <n v="77"/>
    <x v="0"/>
    <x v="2"/>
    <x v="1"/>
    <s v="Spring"/>
    <x v="15"/>
    <s v="No"/>
    <s v="Free Shipping"/>
    <s v="No"/>
    <s v="No"/>
    <n v="3"/>
    <n v="74"/>
    <s v="Cash"/>
    <s v="Fortnightly"/>
  </r>
  <r>
    <n v="2678"/>
    <n v="45"/>
    <s v="Female"/>
    <x v="6"/>
    <x v="0"/>
    <n v="43"/>
    <x v="39"/>
    <x v="0"/>
    <x v="8"/>
    <s v="Spring"/>
    <x v="22"/>
    <s v="No"/>
    <s v="Next Day Air"/>
    <s v="No"/>
    <s v="No"/>
    <n v="6"/>
    <n v="37"/>
    <s v="PayPal"/>
    <s v="Every 3 Months"/>
  </r>
  <r>
    <n v="2679"/>
    <n v="33"/>
    <s v="Female"/>
    <x v="22"/>
    <x v="3"/>
    <n v="91"/>
    <x v="6"/>
    <x v="2"/>
    <x v="23"/>
    <s v="Spring"/>
    <x v="23"/>
    <s v="No"/>
    <s v="2-Day Shipping"/>
    <s v="No"/>
    <s v="No"/>
    <n v="34"/>
    <n v="57"/>
    <s v="Credit Card"/>
    <s v="Bi-Weekly"/>
  </r>
  <r>
    <n v="2680"/>
    <n v="53"/>
    <s v="Female"/>
    <x v="6"/>
    <x v="0"/>
    <n v="68"/>
    <x v="6"/>
    <x v="1"/>
    <x v="22"/>
    <s v="Spring"/>
    <x v="22"/>
    <s v="No"/>
    <s v="Express"/>
    <s v="No"/>
    <s v="No"/>
    <n v="7"/>
    <n v="61"/>
    <s v="Debit Card"/>
    <s v="Quarterly"/>
  </r>
  <r>
    <n v="2681"/>
    <n v="44"/>
    <s v="Female"/>
    <x v="20"/>
    <x v="0"/>
    <n v="37"/>
    <x v="43"/>
    <x v="0"/>
    <x v="21"/>
    <s v="Fall"/>
    <x v="13"/>
    <s v="No"/>
    <s v="Next Day Air"/>
    <s v="No"/>
    <s v="No"/>
    <n v="21"/>
    <n v="16"/>
    <s v="Venmo"/>
    <s v="Annually"/>
  </r>
  <r>
    <n v="2682"/>
    <n v="23"/>
    <s v="Female"/>
    <x v="9"/>
    <x v="1"/>
    <n v="23"/>
    <x v="2"/>
    <x v="0"/>
    <x v="8"/>
    <s v="Summer"/>
    <x v="6"/>
    <s v="No"/>
    <s v="Standard"/>
    <s v="No"/>
    <s v="No"/>
    <n v="17"/>
    <n v="6"/>
    <s v="Debit Card"/>
    <s v="Monthly"/>
  </r>
  <r>
    <n v="2683"/>
    <n v="59"/>
    <s v="Female"/>
    <x v="4"/>
    <x v="1"/>
    <n v="65"/>
    <x v="17"/>
    <x v="0"/>
    <x v="1"/>
    <s v="Winter"/>
    <x v="20"/>
    <s v="No"/>
    <s v="2-Day Shipping"/>
    <s v="No"/>
    <s v="No"/>
    <n v="5"/>
    <n v="60"/>
    <s v="Venmo"/>
    <s v="Every 3 Months"/>
  </r>
  <r>
    <n v="2684"/>
    <n v="68"/>
    <s v="Female"/>
    <x v="21"/>
    <x v="3"/>
    <n v="30"/>
    <x v="6"/>
    <x v="2"/>
    <x v="21"/>
    <s v="Summer"/>
    <x v="19"/>
    <s v="No"/>
    <s v="Next Day Air"/>
    <s v="No"/>
    <s v="No"/>
    <n v="21"/>
    <n v="9"/>
    <s v="Cash"/>
    <s v="Fortnightly"/>
  </r>
  <r>
    <n v="2685"/>
    <n v="46"/>
    <s v="Female"/>
    <x v="10"/>
    <x v="0"/>
    <n v="45"/>
    <x v="47"/>
    <x v="2"/>
    <x v="0"/>
    <s v="Summer"/>
    <x v="10"/>
    <s v="No"/>
    <s v="Free Shipping"/>
    <s v="No"/>
    <s v="No"/>
    <n v="42"/>
    <n v="3"/>
    <s v="Credit Card"/>
    <s v="Bi-Weekly"/>
  </r>
  <r>
    <n v="2686"/>
    <n v="56"/>
    <s v="Female"/>
    <x v="23"/>
    <x v="1"/>
    <n v="25"/>
    <x v="41"/>
    <x v="2"/>
    <x v="0"/>
    <s v="Winter"/>
    <x v="2"/>
    <s v="No"/>
    <s v="Express"/>
    <s v="No"/>
    <s v="No"/>
    <n v="49"/>
    <n v="-24"/>
    <s v="Credit Card"/>
    <s v="Quarterly"/>
  </r>
  <r>
    <n v="2687"/>
    <n v="40"/>
    <s v="Female"/>
    <x v="20"/>
    <x v="0"/>
    <n v="72"/>
    <x v="42"/>
    <x v="2"/>
    <x v="13"/>
    <s v="Winter"/>
    <x v="22"/>
    <s v="No"/>
    <s v="2-Day Shipping"/>
    <s v="No"/>
    <s v="No"/>
    <n v="33"/>
    <n v="39"/>
    <s v="Cash"/>
    <s v="Fortnightly"/>
  </r>
  <r>
    <n v="2688"/>
    <n v="61"/>
    <s v="Female"/>
    <x v="10"/>
    <x v="0"/>
    <n v="75"/>
    <x v="12"/>
    <x v="2"/>
    <x v="3"/>
    <s v="Fall"/>
    <x v="15"/>
    <s v="No"/>
    <s v="2-Day Shipping"/>
    <s v="No"/>
    <s v="No"/>
    <n v="12"/>
    <n v="63"/>
    <s v="Debit Card"/>
    <s v="Bi-Weekly"/>
  </r>
  <r>
    <n v="2689"/>
    <n v="53"/>
    <s v="Female"/>
    <x v="8"/>
    <x v="3"/>
    <n v="63"/>
    <x v="8"/>
    <x v="3"/>
    <x v="2"/>
    <s v="Spring"/>
    <x v="3"/>
    <s v="No"/>
    <s v="2-Day Shipping"/>
    <s v="No"/>
    <s v="No"/>
    <n v="18"/>
    <n v="45"/>
    <s v="Credit Card"/>
    <s v="Every 3 Months"/>
  </r>
  <r>
    <n v="2690"/>
    <n v="29"/>
    <s v="Female"/>
    <x v="0"/>
    <x v="0"/>
    <n v="35"/>
    <x v="5"/>
    <x v="2"/>
    <x v="20"/>
    <s v="Fall"/>
    <x v="20"/>
    <s v="No"/>
    <s v="Standard"/>
    <s v="No"/>
    <s v="No"/>
    <n v="47"/>
    <n v="-12"/>
    <s v="PayPal"/>
    <s v="Quarterly"/>
  </r>
  <r>
    <n v="2691"/>
    <n v="44"/>
    <s v="Female"/>
    <x v="22"/>
    <x v="3"/>
    <n v="32"/>
    <x v="35"/>
    <x v="0"/>
    <x v="22"/>
    <s v="Summer"/>
    <x v="10"/>
    <s v="No"/>
    <s v="Free Shipping"/>
    <s v="No"/>
    <s v="No"/>
    <n v="18"/>
    <n v="14"/>
    <s v="Bank Transfer"/>
    <s v="Weekly"/>
  </r>
  <r>
    <n v="2692"/>
    <n v="43"/>
    <s v="Female"/>
    <x v="13"/>
    <x v="0"/>
    <n v="25"/>
    <x v="43"/>
    <x v="0"/>
    <x v="24"/>
    <s v="Winter"/>
    <x v="13"/>
    <s v="No"/>
    <s v="2-Day Shipping"/>
    <s v="No"/>
    <s v="No"/>
    <n v="48"/>
    <n v="-23"/>
    <s v="Cash"/>
    <s v="Monthly"/>
  </r>
  <r>
    <n v="2693"/>
    <n v="40"/>
    <s v="Female"/>
    <x v="4"/>
    <x v="1"/>
    <n v="90"/>
    <x v="47"/>
    <x v="3"/>
    <x v="10"/>
    <s v="Spring"/>
    <x v="19"/>
    <s v="No"/>
    <s v="Free Shipping"/>
    <s v="No"/>
    <s v="No"/>
    <n v="18"/>
    <n v="72"/>
    <s v="Debit Card"/>
    <s v="Every 3 Months"/>
  </r>
  <r>
    <n v="2694"/>
    <n v="55"/>
    <s v="Female"/>
    <x v="23"/>
    <x v="1"/>
    <n v="70"/>
    <x v="11"/>
    <x v="0"/>
    <x v="12"/>
    <s v="Summer"/>
    <x v="5"/>
    <s v="No"/>
    <s v="Standard"/>
    <s v="No"/>
    <s v="No"/>
    <n v="46"/>
    <n v="24"/>
    <s v="Cash"/>
    <s v="Quarterly"/>
  </r>
  <r>
    <n v="2695"/>
    <n v="66"/>
    <s v="Female"/>
    <x v="12"/>
    <x v="3"/>
    <n v="27"/>
    <x v="7"/>
    <x v="2"/>
    <x v="8"/>
    <s v="Spring"/>
    <x v="8"/>
    <s v="No"/>
    <s v="Express"/>
    <s v="No"/>
    <s v="No"/>
    <n v="34"/>
    <n v="-7"/>
    <s v="Credit Card"/>
    <s v="Every 3 Months"/>
  </r>
  <r>
    <n v="2696"/>
    <n v="50"/>
    <s v="Female"/>
    <x v="19"/>
    <x v="3"/>
    <n v="92"/>
    <x v="30"/>
    <x v="2"/>
    <x v="20"/>
    <s v="Fall"/>
    <x v="15"/>
    <s v="No"/>
    <s v="Standard"/>
    <s v="No"/>
    <s v="No"/>
    <n v="10"/>
    <n v="82"/>
    <s v="PayPal"/>
    <s v="Bi-Weekly"/>
  </r>
  <r>
    <n v="2697"/>
    <n v="57"/>
    <s v="Female"/>
    <x v="7"/>
    <x v="2"/>
    <n v="20"/>
    <x v="45"/>
    <x v="2"/>
    <x v="3"/>
    <s v="Spring"/>
    <x v="10"/>
    <s v="No"/>
    <s v="Free Shipping"/>
    <s v="No"/>
    <s v="No"/>
    <n v="12"/>
    <n v="8"/>
    <s v="Debit Card"/>
    <s v="Monthly"/>
  </r>
  <r>
    <n v="2698"/>
    <n v="42"/>
    <s v="Female"/>
    <x v="14"/>
    <x v="2"/>
    <n v="52"/>
    <x v="12"/>
    <x v="0"/>
    <x v="16"/>
    <s v="Winter"/>
    <x v="4"/>
    <s v="No"/>
    <s v="Standard"/>
    <s v="No"/>
    <s v="No"/>
    <n v="36"/>
    <n v="16"/>
    <s v="Bank Transfer"/>
    <s v="Quarterly"/>
  </r>
  <r>
    <n v="2699"/>
    <n v="55"/>
    <s v="Female"/>
    <x v="15"/>
    <x v="0"/>
    <n v="57"/>
    <x v="41"/>
    <x v="2"/>
    <x v="23"/>
    <s v="Summer"/>
    <x v="15"/>
    <s v="No"/>
    <s v="Store Pickup"/>
    <s v="No"/>
    <s v="No"/>
    <n v="34"/>
    <n v="23"/>
    <s v="Venmo"/>
    <s v="Quarterly"/>
  </r>
  <r>
    <n v="2700"/>
    <n v="25"/>
    <s v="Female"/>
    <x v="23"/>
    <x v="1"/>
    <n v="96"/>
    <x v="40"/>
    <x v="2"/>
    <x v="10"/>
    <s v="Fall"/>
    <x v="15"/>
    <s v="No"/>
    <s v="2-Day Shipping"/>
    <s v="No"/>
    <s v="No"/>
    <n v="49"/>
    <n v="47"/>
    <s v="Debit Card"/>
    <s v="Annually"/>
  </r>
  <r>
    <n v="2701"/>
    <n v="22"/>
    <s v="Female"/>
    <x v="17"/>
    <x v="0"/>
    <n v="68"/>
    <x v="18"/>
    <x v="3"/>
    <x v="8"/>
    <s v="Winter"/>
    <x v="4"/>
    <s v="No"/>
    <s v="Standard"/>
    <s v="No"/>
    <s v="No"/>
    <n v="36"/>
    <n v="32"/>
    <s v="Cash"/>
    <s v="Weekly"/>
  </r>
  <r>
    <n v="2702"/>
    <n v="49"/>
    <s v="Female"/>
    <x v="1"/>
    <x v="0"/>
    <n v="30"/>
    <x v="37"/>
    <x v="0"/>
    <x v="5"/>
    <s v="Summer"/>
    <x v="11"/>
    <s v="No"/>
    <s v="Store Pickup"/>
    <s v="No"/>
    <s v="No"/>
    <n v="18"/>
    <n v="12"/>
    <s v="Bank Transfer"/>
    <s v="Fortnightly"/>
  </r>
  <r>
    <n v="2703"/>
    <n v="70"/>
    <s v="Female"/>
    <x v="9"/>
    <x v="1"/>
    <n v="37"/>
    <x v="21"/>
    <x v="0"/>
    <x v="0"/>
    <s v="Fall"/>
    <x v="17"/>
    <s v="No"/>
    <s v="Next Day Air"/>
    <s v="No"/>
    <s v="No"/>
    <n v="39"/>
    <n v="-2"/>
    <s v="Debit Card"/>
    <s v="Fortnightly"/>
  </r>
  <r>
    <n v="2704"/>
    <n v="56"/>
    <s v="Female"/>
    <x v="18"/>
    <x v="3"/>
    <n v="42"/>
    <x v="30"/>
    <x v="3"/>
    <x v="8"/>
    <s v="Winter"/>
    <x v="14"/>
    <s v="No"/>
    <s v="Free Shipping"/>
    <s v="No"/>
    <s v="No"/>
    <n v="34"/>
    <n v="8"/>
    <s v="PayPal"/>
    <s v="Weekly"/>
  </r>
  <r>
    <n v="2705"/>
    <n v="52"/>
    <s v="Female"/>
    <x v="10"/>
    <x v="0"/>
    <n v="54"/>
    <x v="30"/>
    <x v="0"/>
    <x v="19"/>
    <s v="Spring"/>
    <x v="23"/>
    <s v="No"/>
    <s v="Next Day Air"/>
    <s v="No"/>
    <s v="No"/>
    <n v="35"/>
    <n v="19"/>
    <s v="Debit Card"/>
    <s v="Weekly"/>
  </r>
  <r>
    <n v="2706"/>
    <n v="65"/>
    <s v="Female"/>
    <x v="14"/>
    <x v="2"/>
    <n v="81"/>
    <x v="47"/>
    <x v="1"/>
    <x v="2"/>
    <s v="Spring"/>
    <x v="16"/>
    <s v="No"/>
    <s v="Store Pickup"/>
    <s v="No"/>
    <s v="No"/>
    <n v="1"/>
    <n v="80"/>
    <s v="Credit Card"/>
    <s v="Bi-Weekly"/>
  </r>
  <r>
    <n v="2707"/>
    <n v="24"/>
    <s v="Female"/>
    <x v="9"/>
    <x v="1"/>
    <n v="40"/>
    <x v="15"/>
    <x v="1"/>
    <x v="24"/>
    <s v="Spring"/>
    <x v="0"/>
    <s v="No"/>
    <s v="Express"/>
    <s v="No"/>
    <s v="No"/>
    <n v="48"/>
    <n v="-8"/>
    <s v="Debit Card"/>
    <s v="Quarterly"/>
  </r>
  <r>
    <n v="2708"/>
    <n v="32"/>
    <s v="Female"/>
    <x v="21"/>
    <x v="3"/>
    <n v="88"/>
    <x v="43"/>
    <x v="2"/>
    <x v="6"/>
    <s v="Fall"/>
    <x v="19"/>
    <s v="No"/>
    <s v="Standard"/>
    <s v="No"/>
    <s v="No"/>
    <n v="19"/>
    <n v="69"/>
    <s v="Cash"/>
    <s v="Weekly"/>
  </r>
  <r>
    <n v="2709"/>
    <n v="57"/>
    <s v="Female"/>
    <x v="10"/>
    <x v="0"/>
    <n v="94"/>
    <x v="15"/>
    <x v="2"/>
    <x v="11"/>
    <s v="Summer"/>
    <x v="13"/>
    <s v="No"/>
    <s v="Store Pickup"/>
    <s v="No"/>
    <s v="No"/>
    <n v="44"/>
    <n v="50"/>
    <s v="Debit Card"/>
    <s v="Weekly"/>
  </r>
  <r>
    <n v="2710"/>
    <n v="35"/>
    <s v="Female"/>
    <x v="5"/>
    <x v="0"/>
    <n v="54"/>
    <x v="26"/>
    <x v="1"/>
    <x v="17"/>
    <s v="Winter"/>
    <x v="3"/>
    <s v="No"/>
    <s v="Standard"/>
    <s v="No"/>
    <s v="No"/>
    <n v="9"/>
    <n v="45"/>
    <s v="Credit Card"/>
    <s v="Bi-Weekly"/>
  </r>
  <r>
    <n v="2711"/>
    <n v="69"/>
    <s v="Female"/>
    <x v="14"/>
    <x v="2"/>
    <n v="51"/>
    <x v="48"/>
    <x v="0"/>
    <x v="7"/>
    <s v="Summer"/>
    <x v="10"/>
    <s v="No"/>
    <s v="Standard"/>
    <s v="No"/>
    <s v="No"/>
    <n v="3"/>
    <n v="48"/>
    <s v="Bank Transfer"/>
    <s v="Fortnightly"/>
  </r>
  <r>
    <n v="2712"/>
    <n v="30"/>
    <s v="Female"/>
    <x v="12"/>
    <x v="3"/>
    <n v="22"/>
    <x v="43"/>
    <x v="0"/>
    <x v="16"/>
    <s v="Spring"/>
    <x v="17"/>
    <s v="No"/>
    <s v="Standard"/>
    <s v="No"/>
    <s v="No"/>
    <n v="50"/>
    <n v="-28"/>
    <s v="Venmo"/>
    <s v="Monthly"/>
  </r>
  <r>
    <n v="2713"/>
    <n v="37"/>
    <s v="Female"/>
    <x v="14"/>
    <x v="2"/>
    <n v="95"/>
    <x v="25"/>
    <x v="0"/>
    <x v="18"/>
    <s v="Fall"/>
    <x v="12"/>
    <s v="No"/>
    <s v="Standard"/>
    <s v="No"/>
    <s v="No"/>
    <n v="7"/>
    <n v="88"/>
    <s v="Debit Card"/>
    <s v="Quarterly"/>
  </r>
  <r>
    <n v="2714"/>
    <n v="19"/>
    <s v="Female"/>
    <x v="7"/>
    <x v="2"/>
    <n v="57"/>
    <x v="16"/>
    <x v="2"/>
    <x v="23"/>
    <s v="Fall"/>
    <x v="22"/>
    <s v="No"/>
    <s v="2-Day Shipping"/>
    <s v="No"/>
    <s v="No"/>
    <n v="20"/>
    <n v="37"/>
    <s v="Debit Card"/>
    <s v="Annually"/>
  </r>
  <r>
    <n v="2715"/>
    <n v="53"/>
    <s v="Female"/>
    <x v="1"/>
    <x v="0"/>
    <n v="45"/>
    <x v="44"/>
    <x v="1"/>
    <x v="8"/>
    <s v="Winter"/>
    <x v="15"/>
    <s v="No"/>
    <s v="Store Pickup"/>
    <s v="No"/>
    <s v="No"/>
    <n v="16"/>
    <n v="29"/>
    <s v="Credit Card"/>
    <s v="Bi-Weekly"/>
  </r>
  <r>
    <n v="2716"/>
    <n v="25"/>
    <s v="Female"/>
    <x v="4"/>
    <x v="1"/>
    <n v="92"/>
    <x v="16"/>
    <x v="3"/>
    <x v="6"/>
    <s v="Winter"/>
    <x v="7"/>
    <s v="No"/>
    <s v="Express"/>
    <s v="No"/>
    <s v="No"/>
    <n v="29"/>
    <n v="63"/>
    <s v="PayPal"/>
    <s v="Fortnightly"/>
  </r>
  <r>
    <n v="2717"/>
    <n v="47"/>
    <s v="Female"/>
    <x v="9"/>
    <x v="1"/>
    <n v="40"/>
    <x v="24"/>
    <x v="0"/>
    <x v="13"/>
    <s v="Spring"/>
    <x v="2"/>
    <s v="No"/>
    <s v="Store Pickup"/>
    <s v="No"/>
    <s v="No"/>
    <n v="21"/>
    <n v="19"/>
    <s v="Debit Card"/>
    <s v="Weekly"/>
  </r>
  <r>
    <n v="2718"/>
    <n v="18"/>
    <s v="Female"/>
    <x v="12"/>
    <x v="3"/>
    <n v="62"/>
    <x v="43"/>
    <x v="3"/>
    <x v="19"/>
    <s v="Winter"/>
    <x v="24"/>
    <s v="No"/>
    <s v="Free Shipping"/>
    <s v="No"/>
    <s v="No"/>
    <n v="19"/>
    <n v="43"/>
    <s v="Credit Card"/>
    <s v="Every 3 Months"/>
  </r>
  <r>
    <n v="2719"/>
    <n v="22"/>
    <s v="Female"/>
    <x v="6"/>
    <x v="0"/>
    <n v="90"/>
    <x v="41"/>
    <x v="2"/>
    <x v="15"/>
    <s v="Winter"/>
    <x v="8"/>
    <s v="No"/>
    <s v="Next Day Air"/>
    <s v="No"/>
    <s v="No"/>
    <n v="10"/>
    <n v="80"/>
    <s v="Venmo"/>
    <s v="Bi-Weekly"/>
  </r>
  <r>
    <n v="2720"/>
    <n v="69"/>
    <s v="Female"/>
    <x v="15"/>
    <x v="0"/>
    <n v="82"/>
    <x v="7"/>
    <x v="1"/>
    <x v="15"/>
    <s v="Fall"/>
    <x v="19"/>
    <s v="No"/>
    <s v="Free Shipping"/>
    <s v="No"/>
    <s v="No"/>
    <n v="4"/>
    <n v="78"/>
    <s v="Bank Transfer"/>
    <s v="Monthly"/>
  </r>
  <r>
    <n v="2721"/>
    <n v="55"/>
    <s v="Female"/>
    <x v="18"/>
    <x v="3"/>
    <n v="52"/>
    <x v="33"/>
    <x v="2"/>
    <x v="15"/>
    <s v="Spring"/>
    <x v="11"/>
    <s v="No"/>
    <s v="Store Pickup"/>
    <s v="No"/>
    <s v="No"/>
    <n v="45"/>
    <n v="7"/>
    <s v="Bank Transfer"/>
    <s v="Quarterly"/>
  </r>
  <r>
    <n v="2722"/>
    <n v="19"/>
    <s v="Female"/>
    <x v="3"/>
    <x v="1"/>
    <n v="70"/>
    <x v="46"/>
    <x v="1"/>
    <x v="11"/>
    <s v="Spring"/>
    <x v="8"/>
    <s v="No"/>
    <s v="Free Shipping"/>
    <s v="No"/>
    <s v="No"/>
    <n v="17"/>
    <n v="53"/>
    <s v="PayPal"/>
    <s v="Fortnightly"/>
  </r>
  <r>
    <n v="2723"/>
    <n v="23"/>
    <s v="Female"/>
    <x v="19"/>
    <x v="3"/>
    <n v="83"/>
    <x v="1"/>
    <x v="2"/>
    <x v="14"/>
    <s v="Spring"/>
    <x v="11"/>
    <s v="No"/>
    <s v="2-Day Shipping"/>
    <s v="No"/>
    <s v="No"/>
    <n v="22"/>
    <n v="61"/>
    <s v="PayPal"/>
    <s v="Fortnightly"/>
  </r>
  <r>
    <n v="2724"/>
    <n v="54"/>
    <s v="Female"/>
    <x v="9"/>
    <x v="1"/>
    <n v="49"/>
    <x v="21"/>
    <x v="3"/>
    <x v="18"/>
    <s v="Summer"/>
    <x v="3"/>
    <s v="No"/>
    <s v="Store Pickup"/>
    <s v="No"/>
    <s v="No"/>
    <n v="3"/>
    <n v="46"/>
    <s v="PayPal"/>
    <s v="Every 3 Months"/>
  </r>
  <r>
    <n v="2725"/>
    <n v="52"/>
    <s v="Female"/>
    <x v="4"/>
    <x v="1"/>
    <n v="91"/>
    <x v="9"/>
    <x v="2"/>
    <x v="18"/>
    <s v="Spring"/>
    <x v="25"/>
    <s v="No"/>
    <s v="Next Day Air"/>
    <s v="No"/>
    <s v="No"/>
    <n v="11"/>
    <n v="80"/>
    <s v="Debit Card"/>
    <s v="Fortnightly"/>
  </r>
  <r>
    <n v="2726"/>
    <n v="64"/>
    <s v="Female"/>
    <x v="21"/>
    <x v="3"/>
    <n v="99"/>
    <x v="16"/>
    <x v="1"/>
    <x v="10"/>
    <s v="Summer"/>
    <x v="2"/>
    <s v="No"/>
    <s v="Free Shipping"/>
    <s v="No"/>
    <s v="No"/>
    <n v="4"/>
    <n v="95"/>
    <s v="Debit Card"/>
    <s v="Annually"/>
  </r>
  <r>
    <n v="2727"/>
    <n v="33"/>
    <s v="Female"/>
    <x v="22"/>
    <x v="3"/>
    <n v="92"/>
    <x v="49"/>
    <x v="0"/>
    <x v="24"/>
    <s v="Winter"/>
    <x v="13"/>
    <s v="No"/>
    <s v="Free Shipping"/>
    <s v="No"/>
    <s v="No"/>
    <n v="11"/>
    <n v="81"/>
    <s v="PayPal"/>
    <s v="Bi-Weekly"/>
  </r>
  <r>
    <n v="2728"/>
    <n v="40"/>
    <s v="Female"/>
    <x v="5"/>
    <x v="0"/>
    <n v="87"/>
    <x v="24"/>
    <x v="0"/>
    <x v="4"/>
    <s v="Winter"/>
    <x v="18"/>
    <s v="No"/>
    <s v="2-Day Shipping"/>
    <s v="No"/>
    <s v="No"/>
    <n v="47"/>
    <n v="40"/>
    <s v="Credit Card"/>
    <s v="Fortnightly"/>
  </r>
  <r>
    <n v="2729"/>
    <n v="26"/>
    <s v="Female"/>
    <x v="11"/>
    <x v="0"/>
    <n v="28"/>
    <x v="20"/>
    <x v="2"/>
    <x v="6"/>
    <s v="Winter"/>
    <x v="17"/>
    <s v="No"/>
    <s v="Express"/>
    <s v="No"/>
    <s v="No"/>
    <n v="17"/>
    <n v="11"/>
    <s v="Debit Card"/>
    <s v="Weekly"/>
  </r>
  <r>
    <n v="2730"/>
    <n v="31"/>
    <s v="Female"/>
    <x v="24"/>
    <x v="3"/>
    <n v="71"/>
    <x v="6"/>
    <x v="1"/>
    <x v="10"/>
    <s v="Summer"/>
    <x v="7"/>
    <s v="No"/>
    <s v="Free Shipping"/>
    <s v="No"/>
    <s v="No"/>
    <n v="32"/>
    <n v="39"/>
    <s v="Credit Card"/>
    <s v="Monthly"/>
  </r>
  <r>
    <n v="2731"/>
    <n v="23"/>
    <s v="Female"/>
    <x v="24"/>
    <x v="3"/>
    <n v="32"/>
    <x v="48"/>
    <x v="2"/>
    <x v="11"/>
    <s v="Winter"/>
    <x v="7"/>
    <s v="No"/>
    <s v="Store Pickup"/>
    <s v="No"/>
    <s v="No"/>
    <n v="37"/>
    <n v="-5"/>
    <s v="Bank Transfer"/>
    <s v="Annually"/>
  </r>
  <r>
    <n v="2732"/>
    <n v="52"/>
    <s v="Female"/>
    <x v="8"/>
    <x v="3"/>
    <n v="33"/>
    <x v="48"/>
    <x v="2"/>
    <x v="16"/>
    <s v="Summer"/>
    <x v="25"/>
    <s v="No"/>
    <s v="2-Day Shipping"/>
    <s v="No"/>
    <s v="No"/>
    <n v="44"/>
    <n v="-11"/>
    <s v="Bank Transfer"/>
    <s v="Quarterly"/>
  </r>
  <r>
    <n v="2733"/>
    <n v="21"/>
    <s v="Female"/>
    <x v="20"/>
    <x v="0"/>
    <n v="75"/>
    <x v="12"/>
    <x v="0"/>
    <x v="20"/>
    <s v="Winter"/>
    <x v="19"/>
    <s v="No"/>
    <s v="Store Pickup"/>
    <s v="No"/>
    <s v="No"/>
    <n v="27"/>
    <n v="48"/>
    <s v="Debit Card"/>
    <s v="Every 3 Months"/>
  </r>
  <r>
    <n v="2734"/>
    <n v="31"/>
    <s v="Female"/>
    <x v="21"/>
    <x v="3"/>
    <n v="83"/>
    <x v="17"/>
    <x v="2"/>
    <x v="23"/>
    <s v="Summer"/>
    <x v="10"/>
    <s v="No"/>
    <s v="Express"/>
    <s v="No"/>
    <s v="No"/>
    <n v="46"/>
    <n v="37"/>
    <s v="PayPal"/>
    <s v="Annually"/>
  </r>
  <r>
    <n v="2735"/>
    <n v="63"/>
    <s v="Female"/>
    <x v="2"/>
    <x v="0"/>
    <n v="93"/>
    <x v="14"/>
    <x v="3"/>
    <x v="22"/>
    <s v="Summer"/>
    <x v="2"/>
    <s v="No"/>
    <s v="2-Day Shipping"/>
    <s v="No"/>
    <s v="No"/>
    <n v="13"/>
    <n v="80"/>
    <s v="Cash"/>
    <s v="Bi-Weekly"/>
  </r>
  <r>
    <n v="2736"/>
    <n v="46"/>
    <s v="Female"/>
    <x v="11"/>
    <x v="0"/>
    <n v="29"/>
    <x v="18"/>
    <x v="2"/>
    <x v="22"/>
    <s v="Spring"/>
    <x v="21"/>
    <s v="No"/>
    <s v="Express"/>
    <s v="No"/>
    <s v="No"/>
    <n v="2"/>
    <n v="27"/>
    <s v="PayPal"/>
    <s v="Bi-Weekly"/>
  </r>
  <r>
    <n v="2737"/>
    <n v="44"/>
    <s v="Female"/>
    <x v="15"/>
    <x v="0"/>
    <n v="25"/>
    <x v="6"/>
    <x v="2"/>
    <x v="6"/>
    <s v="Spring"/>
    <x v="6"/>
    <s v="No"/>
    <s v="Store Pickup"/>
    <s v="No"/>
    <s v="No"/>
    <n v="45"/>
    <n v="-20"/>
    <s v="Credit Card"/>
    <s v="Annually"/>
  </r>
  <r>
    <n v="2738"/>
    <n v="57"/>
    <s v="Female"/>
    <x v="16"/>
    <x v="3"/>
    <n v="76"/>
    <x v="17"/>
    <x v="1"/>
    <x v="21"/>
    <s v="Spring"/>
    <x v="14"/>
    <s v="No"/>
    <s v="Free Shipping"/>
    <s v="No"/>
    <s v="No"/>
    <n v="35"/>
    <n v="41"/>
    <s v="Cash"/>
    <s v="Every 3 Months"/>
  </r>
  <r>
    <n v="2739"/>
    <n v="50"/>
    <s v="Female"/>
    <x v="4"/>
    <x v="1"/>
    <n v="81"/>
    <x v="31"/>
    <x v="2"/>
    <x v="4"/>
    <s v="Summer"/>
    <x v="24"/>
    <s v="No"/>
    <s v="2-Day Shipping"/>
    <s v="No"/>
    <s v="No"/>
    <n v="39"/>
    <n v="42"/>
    <s v="Venmo"/>
    <s v="Every 3 Months"/>
  </r>
  <r>
    <n v="2740"/>
    <n v="33"/>
    <s v="Female"/>
    <x v="5"/>
    <x v="0"/>
    <n v="80"/>
    <x v="29"/>
    <x v="3"/>
    <x v="24"/>
    <s v="Winter"/>
    <x v="25"/>
    <s v="No"/>
    <s v="Store Pickup"/>
    <s v="No"/>
    <s v="No"/>
    <n v="39"/>
    <n v="41"/>
    <s v="Credit Card"/>
    <s v="Every 3 Months"/>
  </r>
  <r>
    <n v="2741"/>
    <n v="19"/>
    <s v="Female"/>
    <x v="12"/>
    <x v="3"/>
    <n v="70"/>
    <x v="38"/>
    <x v="2"/>
    <x v="12"/>
    <s v="Summer"/>
    <x v="8"/>
    <s v="No"/>
    <s v="Free Shipping"/>
    <s v="No"/>
    <s v="No"/>
    <n v="34"/>
    <n v="36"/>
    <s v="Bank Transfer"/>
    <s v="Fortnightly"/>
  </r>
  <r>
    <n v="2742"/>
    <n v="68"/>
    <s v="Female"/>
    <x v="10"/>
    <x v="0"/>
    <n v="81"/>
    <x v="1"/>
    <x v="0"/>
    <x v="22"/>
    <s v="Fall"/>
    <x v="8"/>
    <s v="No"/>
    <s v="2-Day Shipping"/>
    <s v="No"/>
    <s v="No"/>
    <n v="41"/>
    <n v="40"/>
    <s v="Venmo"/>
    <s v="Monthly"/>
  </r>
  <r>
    <n v="2743"/>
    <n v="27"/>
    <s v="Female"/>
    <x v="9"/>
    <x v="1"/>
    <n v="86"/>
    <x v="21"/>
    <x v="2"/>
    <x v="13"/>
    <s v="Spring"/>
    <x v="20"/>
    <s v="No"/>
    <s v="Free Shipping"/>
    <s v="No"/>
    <s v="No"/>
    <n v="47"/>
    <n v="39"/>
    <s v="Debit Card"/>
    <s v="Annually"/>
  </r>
  <r>
    <n v="2744"/>
    <n v="61"/>
    <s v="Female"/>
    <x v="22"/>
    <x v="3"/>
    <n v="94"/>
    <x v="32"/>
    <x v="1"/>
    <x v="19"/>
    <s v="Fall"/>
    <x v="7"/>
    <s v="No"/>
    <s v="2-Day Shipping"/>
    <s v="No"/>
    <s v="No"/>
    <n v="17"/>
    <n v="77"/>
    <s v="Venmo"/>
    <s v="Quarterly"/>
  </r>
  <r>
    <n v="2745"/>
    <n v="38"/>
    <s v="Female"/>
    <x v="5"/>
    <x v="0"/>
    <n v="66"/>
    <x v="5"/>
    <x v="2"/>
    <x v="5"/>
    <s v="Winter"/>
    <x v="13"/>
    <s v="No"/>
    <s v="Store Pickup"/>
    <s v="No"/>
    <s v="No"/>
    <n v="40"/>
    <n v="26"/>
    <s v="Credit Card"/>
    <s v="Monthly"/>
  </r>
  <r>
    <n v="2746"/>
    <n v="28"/>
    <s v="Female"/>
    <x v="23"/>
    <x v="1"/>
    <n v="98"/>
    <x v="49"/>
    <x v="2"/>
    <x v="23"/>
    <s v="Summer"/>
    <x v="7"/>
    <s v="No"/>
    <s v="Standard"/>
    <s v="No"/>
    <s v="No"/>
    <n v="44"/>
    <n v="54"/>
    <s v="PayPal"/>
    <s v="Bi-Weekly"/>
  </r>
  <r>
    <n v="2747"/>
    <n v="39"/>
    <s v="Female"/>
    <x v="15"/>
    <x v="0"/>
    <n v="25"/>
    <x v="31"/>
    <x v="2"/>
    <x v="20"/>
    <s v="Fall"/>
    <x v="18"/>
    <s v="No"/>
    <s v="Standard"/>
    <s v="No"/>
    <s v="No"/>
    <n v="21"/>
    <n v="4"/>
    <s v="PayPal"/>
    <s v="Every 3 Months"/>
  </r>
  <r>
    <n v="2748"/>
    <n v="18"/>
    <s v="Female"/>
    <x v="2"/>
    <x v="0"/>
    <n v="62"/>
    <x v="8"/>
    <x v="2"/>
    <x v="11"/>
    <s v="Winter"/>
    <x v="0"/>
    <s v="No"/>
    <s v="Free Shipping"/>
    <s v="No"/>
    <s v="No"/>
    <n v="21"/>
    <n v="41"/>
    <s v="Credit Card"/>
    <s v="Every 3 Months"/>
  </r>
  <r>
    <n v="2749"/>
    <n v="24"/>
    <s v="Female"/>
    <x v="14"/>
    <x v="2"/>
    <n v="98"/>
    <x v="41"/>
    <x v="0"/>
    <x v="2"/>
    <s v="Spring"/>
    <x v="21"/>
    <s v="No"/>
    <s v="Free Shipping"/>
    <s v="No"/>
    <s v="No"/>
    <n v="16"/>
    <n v="82"/>
    <s v="Venmo"/>
    <s v="Annually"/>
  </r>
  <r>
    <n v="2750"/>
    <n v="64"/>
    <s v="Female"/>
    <x v="14"/>
    <x v="2"/>
    <n v="53"/>
    <x v="34"/>
    <x v="2"/>
    <x v="17"/>
    <s v="Spring"/>
    <x v="23"/>
    <s v="No"/>
    <s v="Standard"/>
    <s v="No"/>
    <s v="No"/>
    <n v="15"/>
    <n v="38"/>
    <s v="Bank Transfer"/>
    <s v="Annually"/>
  </r>
  <r>
    <n v="2751"/>
    <n v="51"/>
    <s v="Female"/>
    <x v="3"/>
    <x v="1"/>
    <n v="66"/>
    <x v="29"/>
    <x v="0"/>
    <x v="6"/>
    <s v="Spring"/>
    <x v="2"/>
    <s v="No"/>
    <s v="2-Day Shipping"/>
    <s v="No"/>
    <s v="No"/>
    <n v="26"/>
    <n v="40"/>
    <s v="PayPal"/>
    <s v="Every 3 Months"/>
  </r>
  <r>
    <n v="2752"/>
    <n v="27"/>
    <s v="Female"/>
    <x v="10"/>
    <x v="0"/>
    <n v="52"/>
    <x v="46"/>
    <x v="1"/>
    <x v="21"/>
    <s v="Fall"/>
    <x v="0"/>
    <s v="No"/>
    <s v="Free Shipping"/>
    <s v="No"/>
    <s v="No"/>
    <n v="50"/>
    <n v="2"/>
    <s v="Venmo"/>
    <s v="Monthly"/>
  </r>
  <r>
    <n v="2753"/>
    <n v="48"/>
    <s v="Female"/>
    <x v="1"/>
    <x v="0"/>
    <n v="64"/>
    <x v="24"/>
    <x v="1"/>
    <x v="15"/>
    <s v="Winter"/>
    <x v="17"/>
    <s v="No"/>
    <s v="Free Shipping"/>
    <s v="No"/>
    <s v="No"/>
    <n v="30"/>
    <n v="34"/>
    <s v="Venmo"/>
    <s v="Bi-Weekly"/>
  </r>
  <r>
    <n v="2754"/>
    <n v="69"/>
    <s v="Female"/>
    <x v="24"/>
    <x v="3"/>
    <n v="59"/>
    <x v="3"/>
    <x v="2"/>
    <x v="19"/>
    <s v="Spring"/>
    <x v="15"/>
    <s v="No"/>
    <s v="Next Day Air"/>
    <s v="No"/>
    <s v="No"/>
    <n v="48"/>
    <n v="11"/>
    <s v="PayPal"/>
    <s v="Quarterly"/>
  </r>
  <r>
    <n v="2755"/>
    <n v="59"/>
    <s v="Female"/>
    <x v="12"/>
    <x v="3"/>
    <n v="61"/>
    <x v="32"/>
    <x v="0"/>
    <x v="9"/>
    <s v="Summer"/>
    <x v="15"/>
    <s v="No"/>
    <s v="Free Shipping"/>
    <s v="No"/>
    <s v="No"/>
    <n v="21"/>
    <n v="40"/>
    <s v="Venmo"/>
    <s v="Bi-Weekly"/>
  </r>
  <r>
    <n v="2756"/>
    <n v="59"/>
    <s v="Female"/>
    <x v="22"/>
    <x v="3"/>
    <n v="97"/>
    <x v="22"/>
    <x v="2"/>
    <x v="21"/>
    <s v="Winter"/>
    <x v="13"/>
    <s v="No"/>
    <s v="Store Pickup"/>
    <s v="No"/>
    <s v="No"/>
    <n v="18"/>
    <n v="79"/>
    <s v="Credit Card"/>
    <s v="Annually"/>
  </r>
  <r>
    <n v="2757"/>
    <n v="42"/>
    <s v="Female"/>
    <x v="19"/>
    <x v="3"/>
    <n v="23"/>
    <x v="46"/>
    <x v="0"/>
    <x v="10"/>
    <s v="Winter"/>
    <x v="7"/>
    <s v="No"/>
    <s v="Free Shipping"/>
    <s v="No"/>
    <s v="No"/>
    <n v="41"/>
    <n v="-18"/>
    <s v="PayPal"/>
    <s v="Monthly"/>
  </r>
  <r>
    <n v="2758"/>
    <n v="39"/>
    <s v="Female"/>
    <x v="19"/>
    <x v="3"/>
    <n v="98"/>
    <x v="12"/>
    <x v="3"/>
    <x v="18"/>
    <s v="Fall"/>
    <x v="24"/>
    <s v="No"/>
    <s v="Next Day Air"/>
    <s v="No"/>
    <s v="No"/>
    <n v="11"/>
    <n v="87"/>
    <s v="Venmo"/>
    <s v="Monthly"/>
  </r>
  <r>
    <n v="2759"/>
    <n v="32"/>
    <s v="Female"/>
    <x v="0"/>
    <x v="0"/>
    <n v="98"/>
    <x v="26"/>
    <x v="2"/>
    <x v="7"/>
    <s v="Summer"/>
    <x v="4"/>
    <s v="No"/>
    <s v="Standard"/>
    <s v="No"/>
    <s v="No"/>
    <n v="8"/>
    <n v="90"/>
    <s v="Bank Transfer"/>
    <s v="Bi-Weekly"/>
  </r>
  <r>
    <n v="2760"/>
    <n v="68"/>
    <s v="Female"/>
    <x v="9"/>
    <x v="1"/>
    <n v="59"/>
    <x v="47"/>
    <x v="2"/>
    <x v="2"/>
    <s v="Summer"/>
    <x v="20"/>
    <s v="No"/>
    <s v="Free Shipping"/>
    <s v="No"/>
    <s v="No"/>
    <n v="42"/>
    <n v="17"/>
    <s v="Cash"/>
    <s v="Every 3 Months"/>
  </r>
  <r>
    <n v="2761"/>
    <n v="41"/>
    <s v="Female"/>
    <x v="11"/>
    <x v="0"/>
    <n v="82"/>
    <x v="29"/>
    <x v="1"/>
    <x v="10"/>
    <s v="Fall"/>
    <x v="16"/>
    <s v="No"/>
    <s v="Next Day Air"/>
    <s v="No"/>
    <s v="No"/>
    <n v="41"/>
    <n v="41"/>
    <s v="Credit Card"/>
    <s v="Bi-Weekly"/>
  </r>
  <r>
    <n v="2762"/>
    <n v="31"/>
    <s v="Female"/>
    <x v="4"/>
    <x v="1"/>
    <n v="82"/>
    <x v="49"/>
    <x v="2"/>
    <x v="7"/>
    <s v="Fall"/>
    <x v="23"/>
    <s v="No"/>
    <s v="Next Day Air"/>
    <s v="No"/>
    <s v="No"/>
    <n v="3"/>
    <n v="79"/>
    <s v="Credit Card"/>
    <s v="Every 3 Months"/>
  </r>
  <r>
    <n v="2763"/>
    <n v="58"/>
    <s v="Female"/>
    <x v="17"/>
    <x v="0"/>
    <n v="41"/>
    <x v="42"/>
    <x v="2"/>
    <x v="4"/>
    <s v="Fall"/>
    <x v="22"/>
    <s v="No"/>
    <s v="Store Pickup"/>
    <s v="No"/>
    <s v="No"/>
    <n v="10"/>
    <n v="31"/>
    <s v="Debit Card"/>
    <s v="Every 3 Months"/>
  </r>
  <r>
    <n v="2764"/>
    <n v="28"/>
    <s v="Female"/>
    <x v="8"/>
    <x v="3"/>
    <n v="52"/>
    <x v="8"/>
    <x v="2"/>
    <x v="14"/>
    <s v="Fall"/>
    <x v="3"/>
    <s v="No"/>
    <s v="2-Day Shipping"/>
    <s v="No"/>
    <s v="No"/>
    <n v="35"/>
    <n v="17"/>
    <s v="Venmo"/>
    <s v="Quarterly"/>
  </r>
  <r>
    <n v="2765"/>
    <n v="63"/>
    <s v="Female"/>
    <x v="1"/>
    <x v="0"/>
    <n v="41"/>
    <x v="28"/>
    <x v="3"/>
    <x v="3"/>
    <s v="Spring"/>
    <x v="5"/>
    <s v="No"/>
    <s v="Next Day Air"/>
    <s v="No"/>
    <s v="No"/>
    <n v="2"/>
    <n v="39"/>
    <s v="Debit Card"/>
    <s v="Weekly"/>
  </r>
  <r>
    <n v="2766"/>
    <n v="64"/>
    <s v="Female"/>
    <x v="24"/>
    <x v="3"/>
    <n v="70"/>
    <x v="24"/>
    <x v="2"/>
    <x v="7"/>
    <s v="Summer"/>
    <x v="24"/>
    <s v="No"/>
    <s v="2-Day Shipping"/>
    <s v="No"/>
    <s v="No"/>
    <n v="24"/>
    <n v="46"/>
    <s v="Credit Card"/>
    <s v="Quarterly"/>
  </r>
  <r>
    <n v="2767"/>
    <n v="66"/>
    <s v="Female"/>
    <x v="10"/>
    <x v="0"/>
    <n v="91"/>
    <x v="30"/>
    <x v="2"/>
    <x v="17"/>
    <s v="Winter"/>
    <x v="11"/>
    <s v="No"/>
    <s v="Standard"/>
    <s v="No"/>
    <s v="No"/>
    <n v="47"/>
    <n v="44"/>
    <s v="Credit Card"/>
    <s v="Monthly"/>
  </r>
  <r>
    <n v="2768"/>
    <n v="31"/>
    <s v="Female"/>
    <x v="10"/>
    <x v="0"/>
    <n v="95"/>
    <x v="44"/>
    <x v="2"/>
    <x v="14"/>
    <s v="Spring"/>
    <x v="9"/>
    <s v="No"/>
    <s v="Free Shipping"/>
    <s v="No"/>
    <s v="No"/>
    <n v="31"/>
    <n v="64"/>
    <s v="Cash"/>
    <s v="Monthly"/>
  </r>
  <r>
    <n v="2769"/>
    <n v="55"/>
    <s v="Female"/>
    <x v="0"/>
    <x v="0"/>
    <n v="25"/>
    <x v="23"/>
    <x v="2"/>
    <x v="19"/>
    <s v="Spring"/>
    <x v="22"/>
    <s v="No"/>
    <s v="2-Day Shipping"/>
    <s v="No"/>
    <s v="No"/>
    <n v="28"/>
    <n v="-3"/>
    <s v="PayPal"/>
    <s v="Bi-Weekly"/>
  </r>
  <r>
    <n v="2770"/>
    <n v="32"/>
    <s v="Female"/>
    <x v="5"/>
    <x v="0"/>
    <n v="89"/>
    <x v="19"/>
    <x v="0"/>
    <x v="12"/>
    <s v="Fall"/>
    <x v="21"/>
    <s v="No"/>
    <s v="Standard"/>
    <s v="No"/>
    <s v="No"/>
    <n v="13"/>
    <n v="76"/>
    <s v="Cash"/>
    <s v="Weekly"/>
  </r>
  <r>
    <n v="2771"/>
    <n v="50"/>
    <s v="Female"/>
    <x v="23"/>
    <x v="1"/>
    <n v="44"/>
    <x v="43"/>
    <x v="1"/>
    <x v="24"/>
    <s v="Fall"/>
    <x v="13"/>
    <s v="No"/>
    <s v="Express"/>
    <s v="No"/>
    <s v="No"/>
    <n v="22"/>
    <n v="22"/>
    <s v="Bank Transfer"/>
    <s v="Quarterly"/>
  </r>
  <r>
    <n v="2772"/>
    <n v="58"/>
    <s v="Female"/>
    <x v="14"/>
    <x v="2"/>
    <n v="52"/>
    <x v="33"/>
    <x v="1"/>
    <x v="19"/>
    <s v="Summer"/>
    <x v="0"/>
    <s v="No"/>
    <s v="2-Day Shipping"/>
    <s v="No"/>
    <s v="No"/>
    <n v="12"/>
    <n v="40"/>
    <s v="Bank Transfer"/>
    <s v="Fortnightly"/>
  </r>
  <r>
    <n v="2773"/>
    <n v="18"/>
    <s v="Female"/>
    <x v="21"/>
    <x v="3"/>
    <n v="94"/>
    <x v="38"/>
    <x v="0"/>
    <x v="24"/>
    <s v="Spring"/>
    <x v="1"/>
    <s v="No"/>
    <s v="Store Pickup"/>
    <s v="No"/>
    <s v="No"/>
    <n v="10"/>
    <n v="84"/>
    <s v="Bank Transfer"/>
    <s v="Every 3 Months"/>
  </r>
  <r>
    <n v="2774"/>
    <n v="39"/>
    <s v="Female"/>
    <x v="13"/>
    <x v="0"/>
    <n v="98"/>
    <x v="28"/>
    <x v="1"/>
    <x v="1"/>
    <s v="Spring"/>
    <x v="12"/>
    <s v="No"/>
    <s v="Express"/>
    <s v="No"/>
    <s v="No"/>
    <n v="45"/>
    <n v="53"/>
    <s v="Bank Transfer"/>
    <s v="Quarterly"/>
  </r>
  <r>
    <n v="2775"/>
    <n v="56"/>
    <s v="Female"/>
    <x v="23"/>
    <x v="1"/>
    <n v="40"/>
    <x v="19"/>
    <x v="0"/>
    <x v="22"/>
    <s v="Fall"/>
    <x v="7"/>
    <s v="No"/>
    <s v="Standard"/>
    <s v="No"/>
    <s v="No"/>
    <n v="42"/>
    <n v="-2"/>
    <s v="Credit Card"/>
    <s v="Quarterly"/>
  </r>
  <r>
    <n v="2776"/>
    <n v="37"/>
    <s v="Female"/>
    <x v="20"/>
    <x v="0"/>
    <n v="25"/>
    <x v="6"/>
    <x v="0"/>
    <x v="16"/>
    <s v="Fall"/>
    <x v="15"/>
    <s v="No"/>
    <s v="Free Shipping"/>
    <s v="No"/>
    <s v="No"/>
    <n v="16"/>
    <n v="9"/>
    <s v="Debit Card"/>
    <s v="Weekly"/>
  </r>
  <r>
    <n v="2777"/>
    <n v="46"/>
    <s v="Female"/>
    <x v="18"/>
    <x v="3"/>
    <n v="62"/>
    <x v="5"/>
    <x v="0"/>
    <x v="14"/>
    <s v="Fall"/>
    <x v="3"/>
    <s v="No"/>
    <s v="Free Shipping"/>
    <s v="No"/>
    <s v="No"/>
    <n v="6"/>
    <n v="56"/>
    <s v="Bank Transfer"/>
    <s v="Annually"/>
  </r>
  <r>
    <n v="2778"/>
    <n v="52"/>
    <s v="Female"/>
    <x v="0"/>
    <x v="0"/>
    <n v="24"/>
    <x v="37"/>
    <x v="2"/>
    <x v="23"/>
    <s v="Fall"/>
    <x v="6"/>
    <s v="No"/>
    <s v="Standard"/>
    <s v="No"/>
    <s v="No"/>
    <n v="28"/>
    <n v="-4"/>
    <s v="Credit Card"/>
    <s v="Every 3 Months"/>
  </r>
  <r>
    <n v="2779"/>
    <n v="70"/>
    <s v="Female"/>
    <x v="22"/>
    <x v="3"/>
    <n v="57"/>
    <x v="38"/>
    <x v="0"/>
    <x v="22"/>
    <s v="Spring"/>
    <x v="4"/>
    <s v="No"/>
    <s v="Standard"/>
    <s v="No"/>
    <s v="No"/>
    <n v="24"/>
    <n v="33"/>
    <s v="Credit Card"/>
    <s v="Bi-Weekly"/>
  </r>
  <r>
    <n v="2780"/>
    <n v="61"/>
    <s v="Female"/>
    <x v="12"/>
    <x v="3"/>
    <n v="66"/>
    <x v="6"/>
    <x v="0"/>
    <x v="24"/>
    <s v="Winter"/>
    <x v="24"/>
    <s v="No"/>
    <s v="Express"/>
    <s v="No"/>
    <s v="No"/>
    <n v="14"/>
    <n v="52"/>
    <s v="Credit Card"/>
    <s v="Fortnightly"/>
  </r>
  <r>
    <n v="2781"/>
    <n v="33"/>
    <s v="Female"/>
    <x v="23"/>
    <x v="1"/>
    <n v="70"/>
    <x v="31"/>
    <x v="2"/>
    <x v="4"/>
    <s v="Winter"/>
    <x v="7"/>
    <s v="No"/>
    <s v="Next Day Air"/>
    <s v="No"/>
    <s v="No"/>
    <n v="29"/>
    <n v="41"/>
    <s v="PayPal"/>
    <s v="Fortnightly"/>
  </r>
  <r>
    <n v="2782"/>
    <n v="65"/>
    <s v="Female"/>
    <x v="3"/>
    <x v="1"/>
    <n v="39"/>
    <x v="16"/>
    <x v="2"/>
    <x v="24"/>
    <s v="Spring"/>
    <x v="12"/>
    <s v="No"/>
    <s v="Standard"/>
    <s v="No"/>
    <s v="No"/>
    <n v="33"/>
    <n v="6"/>
    <s v="PayPal"/>
    <s v="Weekly"/>
  </r>
  <r>
    <n v="2783"/>
    <n v="41"/>
    <s v="Female"/>
    <x v="24"/>
    <x v="3"/>
    <n v="34"/>
    <x v="37"/>
    <x v="1"/>
    <x v="17"/>
    <s v="Spring"/>
    <x v="22"/>
    <s v="No"/>
    <s v="Free Shipping"/>
    <s v="No"/>
    <s v="No"/>
    <n v="30"/>
    <n v="4"/>
    <s v="PayPal"/>
    <s v="Annually"/>
  </r>
  <r>
    <n v="2784"/>
    <n v="19"/>
    <s v="Female"/>
    <x v="11"/>
    <x v="0"/>
    <n v="38"/>
    <x v="41"/>
    <x v="2"/>
    <x v="5"/>
    <s v="Spring"/>
    <x v="9"/>
    <s v="No"/>
    <s v="Next Day Air"/>
    <s v="No"/>
    <s v="No"/>
    <n v="26"/>
    <n v="12"/>
    <s v="Credit Card"/>
    <s v="Quarterly"/>
  </r>
  <r>
    <n v="2785"/>
    <n v="33"/>
    <s v="Female"/>
    <x v="11"/>
    <x v="0"/>
    <n v="70"/>
    <x v="37"/>
    <x v="2"/>
    <x v="13"/>
    <s v="Winter"/>
    <x v="0"/>
    <s v="No"/>
    <s v="Express"/>
    <s v="No"/>
    <s v="No"/>
    <n v="12"/>
    <n v="58"/>
    <s v="PayPal"/>
    <s v="Every 3 Months"/>
  </r>
  <r>
    <n v="2786"/>
    <n v="53"/>
    <s v="Female"/>
    <x v="0"/>
    <x v="0"/>
    <n v="80"/>
    <x v="7"/>
    <x v="1"/>
    <x v="14"/>
    <s v="Summer"/>
    <x v="3"/>
    <s v="No"/>
    <s v="Next Day Air"/>
    <s v="No"/>
    <s v="No"/>
    <n v="13"/>
    <n v="67"/>
    <s v="Bank Transfer"/>
    <s v="Monthly"/>
  </r>
  <r>
    <n v="2787"/>
    <n v="54"/>
    <s v="Female"/>
    <x v="8"/>
    <x v="3"/>
    <n v="51"/>
    <x v="24"/>
    <x v="2"/>
    <x v="10"/>
    <s v="Spring"/>
    <x v="22"/>
    <s v="No"/>
    <s v="Next Day Air"/>
    <s v="No"/>
    <s v="No"/>
    <n v="41"/>
    <n v="10"/>
    <s v="Debit Card"/>
    <s v="Every 3 Months"/>
  </r>
  <r>
    <n v="2788"/>
    <n v="36"/>
    <s v="Female"/>
    <x v="23"/>
    <x v="1"/>
    <n v="79"/>
    <x v="8"/>
    <x v="3"/>
    <x v="6"/>
    <s v="Spring"/>
    <x v="7"/>
    <s v="No"/>
    <s v="Next Day Air"/>
    <s v="No"/>
    <s v="No"/>
    <n v="4"/>
    <n v="75"/>
    <s v="Venmo"/>
    <s v="Fortnightly"/>
  </r>
  <r>
    <n v="2789"/>
    <n v="56"/>
    <s v="Female"/>
    <x v="23"/>
    <x v="1"/>
    <n v="92"/>
    <x v="3"/>
    <x v="2"/>
    <x v="8"/>
    <s v="Summer"/>
    <x v="0"/>
    <s v="No"/>
    <s v="Free Shipping"/>
    <s v="No"/>
    <s v="No"/>
    <n v="2"/>
    <n v="90"/>
    <s v="Credit Card"/>
    <s v="Annually"/>
  </r>
  <r>
    <n v="2790"/>
    <n v="28"/>
    <s v="Female"/>
    <x v="1"/>
    <x v="0"/>
    <n v="85"/>
    <x v="17"/>
    <x v="0"/>
    <x v="20"/>
    <s v="Fall"/>
    <x v="16"/>
    <s v="No"/>
    <s v="Express"/>
    <s v="No"/>
    <s v="No"/>
    <n v="28"/>
    <n v="57"/>
    <s v="Credit Card"/>
    <s v="Bi-Weekly"/>
  </r>
  <r>
    <n v="2791"/>
    <n v="34"/>
    <s v="Female"/>
    <x v="20"/>
    <x v="0"/>
    <n v="63"/>
    <x v="1"/>
    <x v="2"/>
    <x v="13"/>
    <s v="Spring"/>
    <x v="9"/>
    <s v="No"/>
    <s v="Free Shipping"/>
    <s v="No"/>
    <s v="No"/>
    <n v="24"/>
    <n v="39"/>
    <s v="Debit Card"/>
    <s v="Annually"/>
  </r>
  <r>
    <n v="2792"/>
    <n v="43"/>
    <s v="Female"/>
    <x v="24"/>
    <x v="3"/>
    <n v="60"/>
    <x v="44"/>
    <x v="2"/>
    <x v="22"/>
    <s v="Fall"/>
    <x v="11"/>
    <s v="No"/>
    <s v="Express"/>
    <s v="No"/>
    <s v="No"/>
    <n v="14"/>
    <n v="46"/>
    <s v="Venmo"/>
    <s v="Fortnightly"/>
  </r>
  <r>
    <n v="2793"/>
    <n v="54"/>
    <s v="Female"/>
    <x v="6"/>
    <x v="0"/>
    <n v="44"/>
    <x v="0"/>
    <x v="0"/>
    <x v="10"/>
    <s v="Winter"/>
    <x v="4"/>
    <s v="No"/>
    <s v="Express"/>
    <s v="No"/>
    <s v="No"/>
    <n v="11"/>
    <n v="33"/>
    <s v="Credit Card"/>
    <s v="Weekly"/>
  </r>
  <r>
    <n v="2794"/>
    <n v="37"/>
    <s v="Female"/>
    <x v="23"/>
    <x v="1"/>
    <n v="57"/>
    <x v="2"/>
    <x v="2"/>
    <x v="5"/>
    <s v="Spring"/>
    <x v="0"/>
    <s v="No"/>
    <s v="Standard"/>
    <s v="No"/>
    <s v="No"/>
    <n v="27"/>
    <n v="30"/>
    <s v="Debit Card"/>
    <s v="Bi-Weekly"/>
  </r>
  <r>
    <n v="2795"/>
    <n v="33"/>
    <s v="Female"/>
    <x v="14"/>
    <x v="2"/>
    <n v="24"/>
    <x v="14"/>
    <x v="2"/>
    <x v="9"/>
    <s v="Fall"/>
    <x v="13"/>
    <s v="No"/>
    <s v="Standard"/>
    <s v="No"/>
    <s v="No"/>
    <n v="7"/>
    <n v="17"/>
    <s v="Cash"/>
    <s v="Fortnightly"/>
  </r>
  <r>
    <n v="2796"/>
    <n v="33"/>
    <s v="Female"/>
    <x v="18"/>
    <x v="3"/>
    <n v="35"/>
    <x v="43"/>
    <x v="2"/>
    <x v="23"/>
    <s v="Winter"/>
    <x v="23"/>
    <s v="No"/>
    <s v="Store Pickup"/>
    <s v="No"/>
    <s v="No"/>
    <n v="49"/>
    <n v="-14"/>
    <s v="PayPal"/>
    <s v="Annually"/>
  </r>
  <r>
    <n v="2797"/>
    <n v="55"/>
    <s v="Female"/>
    <x v="14"/>
    <x v="2"/>
    <n v="73"/>
    <x v="19"/>
    <x v="2"/>
    <x v="16"/>
    <s v="Winter"/>
    <x v="22"/>
    <s v="No"/>
    <s v="Store Pickup"/>
    <s v="No"/>
    <s v="No"/>
    <n v="21"/>
    <n v="52"/>
    <s v="Cash"/>
    <s v="Annually"/>
  </r>
  <r>
    <n v="2798"/>
    <n v="63"/>
    <s v="Female"/>
    <x v="16"/>
    <x v="3"/>
    <n v="42"/>
    <x v="19"/>
    <x v="2"/>
    <x v="14"/>
    <s v="Winter"/>
    <x v="1"/>
    <s v="No"/>
    <s v="Express"/>
    <s v="No"/>
    <s v="No"/>
    <n v="10"/>
    <n v="32"/>
    <s v="Venmo"/>
    <s v="Every 3 Months"/>
  </r>
  <r>
    <n v="2799"/>
    <n v="52"/>
    <s v="Female"/>
    <x v="15"/>
    <x v="0"/>
    <n v="20"/>
    <x v="3"/>
    <x v="3"/>
    <x v="16"/>
    <s v="Winter"/>
    <x v="6"/>
    <s v="No"/>
    <s v="Store Pickup"/>
    <s v="No"/>
    <s v="No"/>
    <n v="37"/>
    <n v="-17"/>
    <s v="PayPal"/>
    <s v="Weekly"/>
  </r>
  <r>
    <n v="2800"/>
    <n v="23"/>
    <s v="Female"/>
    <x v="17"/>
    <x v="0"/>
    <n v="89"/>
    <x v="1"/>
    <x v="0"/>
    <x v="6"/>
    <s v="Spring"/>
    <x v="20"/>
    <s v="No"/>
    <s v="Free Shipping"/>
    <s v="No"/>
    <s v="No"/>
    <n v="9"/>
    <n v="80"/>
    <s v="Bank Transfer"/>
    <s v="Every 3 Months"/>
  </r>
  <r>
    <n v="2801"/>
    <n v="70"/>
    <s v="Female"/>
    <x v="5"/>
    <x v="0"/>
    <n v="76"/>
    <x v="10"/>
    <x v="0"/>
    <x v="10"/>
    <s v="Fall"/>
    <x v="23"/>
    <s v="No"/>
    <s v="Free Shipping"/>
    <s v="No"/>
    <s v="No"/>
    <n v="14"/>
    <n v="62"/>
    <s v="Cash"/>
    <s v="Bi-Weekly"/>
  </r>
  <r>
    <n v="2802"/>
    <n v="64"/>
    <s v="Female"/>
    <x v="5"/>
    <x v="0"/>
    <n v="56"/>
    <x v="35"/>
    <x v="2"/>
    <x v="21"/>
    <s v="Winter"/>
    <x v="5"/>
    <s v="No"/>
    <s v="Express"/>
    <s v="No"/>
    <s v="No"/>
    <n v="30"/>
    <n v="26"/>
    <s v="PayPal"/>
    <s v="Annually"/>
  </r>
  <r>
    <n v="2803"/>
    <n v="22"/>
    <s v="Female"/>
    <x v="7"/>
    <x v="2"/>
    <n v="100"/>
    <x v="11"/>
    <x v="0"/>
    <x v="16"/>
    <s v="Fall"/>
    <x v="0"/>
    <s v="No"/>
    <s v="Store Pickup"/>
    <s v="No"/>
    <s v="No"/>
    <n v="42"/>
    <n v="58"/>
    <s v="Credit Card"/>
    <s v="Fortnightly"/>
  </r>
  <r>
    <n v="2804"/>
    <n v="46"/>
    <s v="Female"/>
    <x v="17"/>
    <x v="0"/>
    <n v="44"/>
    <x v="37"/>
    <x v="2"/>
    <x v="10"/>
    <s v="Winter"/>
    <x v="13"/>
    <s v="No"/>
    <s v="Free Shipping"/>
    <s v="No"/>
    <s v="No"/>
    <n v="31"/>
    <n v="13"/>
    <s v="Bank Transfer"/>
    <s v="Monthly"/>
  </r>
  <r>
    <n v="2805"/>
    <n v="65"/>
    <s v="Female"/>
    <x v="15"/>
    <x v="0"/>
    <n v="76"/>
    <x v="36"/>
    <x v="2"/>
    <x v="17"/>
    <s v="Spring"/>
    <x v="11"/>
    <s v="No"/>
    <s v="Standard"/>
    <s v="No"/>
    <s v="No"/>
    <n v="48"/>
    <n v="28"/>
    <s v="Bank Transfer"/>
    <s v="Every 3 Months"/>
  </r>
  <r>
    <n v="2806"/>
    <n v="18"/>
    <s v="Female"/>
    <x v="12"/>
    <x v="3"/>
    <n v="97"/>
    <x v="22"/>
    <x v="1"/>
    <x v="13"/>
    <s v="Fall"/>
    <x v="24"/>
    <s v="No"/>
    <s v="Standard"/>
    <s v="No"/>
    <s v="No"/>
    <n v="48"/>
    <n v="49"/>
    <s v="Cash"/>
    <s v="Quarterly"/>
  </r>
  <r>
    <n v="2807"/>
    <n v="45"/>
    <s v="Female"/>
    <x v="0"/>
    <x v="0"/>
    <n v="39"/>
    <x v="36"/>
    <x v="0"/>
    <x v="7"/>
    <s v="Spring"/>
    <x v="2"/>
    <s v="No"/>
    <s v="Standard"/>
    <s v="No"/>
    <s v="No"/>
    <n v="50"/>
    <n v="-11"/>
    <s v="Credit Card"/>
    <s v="Annually"/>
  </r>
  <r>
    <n v="2808"/>
    <n v="56"/>
    <s v="Female"/>
    <x v="15"/>
    <x v="0"/>
    <n v="100"/>
    <x v="33"/>
    <x v="2"/>
    <x v="4"/>
    <s v="Spring"/>
    <x v="14"/>
    <s v="No"/>
    <s v="2-Day Shipping"/>
    <s v="No"/>
    <s v="No"/>
    <n v="10"/>
    <n v="90"/>
    <s v="Debit Card"/>
    <s v="Fortnightly"/>
  </r>
  <r>
    <n v="2809"/>
    <n v="49"/>
    <s v="Female"/>
    <x v="11"/>
    <x v="0"/>
    <n v="62"/>
    <x v="30"/>
    <x v="2"/>
    <x v="19"/>
    <s v="Spring"/>
    <x v="20"/>
    <s v="No"/>
    <s v="Free Shipping"/>
    <s v="No"/>
    <s v="No"/>
    <n v="45"/>
    <n v="17"/>
    <s v="PayPal"/>
    <s v="Every 3 Months"/>
  </r>
  <r>
    <n v="2810"/>
    <n v="66"/>
    <s v="Female"/>
    <x v="6"/>
    <x v="0"/>
    <n v="98"/>
    <x v="10"/>
    <x v="3"/>
    <x v="11"/>
    <s v="Summer"/>
    <x v="21"/>
    <s v="No"/>
    <s v="Standard"/>
    <s v="No"/>
    <s v="No"/>
    <n v="27"/>
    <n v="71"/>
    <s v="Debit Card"/>
    <s v="Quarterly"/>
  </r>
  <r>
    <n v="2811"/>
    <n v="27"/>
    <s v="Female"/>
    <x v="2"/>
    <x v="0"/>
    <n v="31"/>
    <x v="28"/>
    <x v="2"/>
    <x v="7"/>
    <s v="Summer"/>
    <x v="17"/>
    <s v="No"/>
    <s v="Standard"/>
    <s v="No"/>
    <s v="No"/>
    <n v="10"/>
    <n v="21"/>
    <s v="Debit Card"/>
    <s v="Fortnightly"/>
  </r>
  <r>
    <n v="2812"/>
    <n v="69"/>
    <s v="Female"/>
    <x v="14"/>
    <x v="2"/>
    <n v="89"/>
    <x v="31"/>
    <x v="2"/>
    <x v="24"/>
    <s v="Fall"/>
    <x v="18"/>
    <s v="No"/>
    <s v="Store Pickup"/>
    <s v="No"/>
    <s v="No"/>
    <n v="19"/>
    <n v="70"/>
    <s v="Credit Card"/>
    <s v="Quarterly"/>
  </r>
  <r>
    <n v="2813"/>
    <n v="66"/>
    <s v="Female"/>
    <x v="15"/>
    <x v="0"/>
    <n v="91"/>
    <x v="25"/>
    <x v="3"/>
    <x v="23"/>
    <s v="Fall"/>
    <x v="22"/>
    <s v="No"/>
    <s v="Store Pickup"/>
    <s v="No"/>
    <s v="No"/>
    <n v="1"/>
    <n v="90"/>
    <s v="Credit Card"/>
    <s v="Every 3 Months"/>
  </r>
  <r>
    <n v="2814"/>
    <n v="45"/>
    <s v="Female"/>
    <x v="5"/>
    <x v="0"/>
    <n v="50"/>
    <x v="34"/>
    <x v="1"/>
    <x v="1"/>
    <s v="Summer"/>
    <x v="13"/>
    <s v="No"/>
    <s v="2-Day Shipping"/>
    <s v="No"/>
    <s v="No"/>
    <n v="39"/>
    <n v="11"/>
    <s v="Debit Card"/>
    <s v="Quarterly"/>
  </r>
  <r>
    <n v="2815"/>
    <n v="31"/>
    <s v="Female"/>
    <x v="17"/>
    <x v="0"/>
    <n v="32"/>
    <x v="46"/>
    <x v="0"/>
    <x v="9"/>
    <s v="Winter"/>
    <x v="15"/>
    <s v="No"/>
    <s v="Standard"/>
    <s v="No"/>
    <s v="No"/>
    <n v="14"/>
    <n v="18"/>
    <s v="Bank Transfer"/>
    <s v="Monthly"/>
  </r>
  <r>
    <n v="2816"/>
    <n v="33"/>
    <s v="Female"/>
    <x v="0"/>
    <x v="0"/>
    <n v="67"/>
    <x v="37"/>
    <x v="0"/>
    <x v="13"/>
    <s v="Fall"/>
    <x v="20"/>
    <s v="No"/>
    <s v="Free Shipping"/>
    <s v="No"/>
    <s v="No"/>
    <n v="40"/>
    <n v="27"/>
    <s v="Venmo"/>
    <s v="Every 3 Months"/>
  </r>
  <r>
    <n v="2817"/>
    <n v="43"/>
    <s v="Female"/>
    <x v="11"/>
    <x v="0"/>
    <n v="28"/>
    <x v="33"/>
    <x v="2"/>
    <x v="13"/>
    <s v="Spring"/>
    <x v="1"/>
    <s v="No"/>
    <s v="Free Shipping"/>
    <s v="No"/>
    <s v="No"/>
    <n v="45"/>
    <n v="-17"/>
    <s v="Venmo"/>
    <s v="Weekly"/>
  </r>
  <r>
    <n v="2818"/>
    <n v="25"/>
    <s v="Female"/>
    <x v="21"/>
    <x v="3"/>
    <n v="65"/>
    <x v="36"/>
    <x v="3"/>
    <x v="22"/>
    <s v="Winter"/>
    <x v="23"/>
    <s v="No"/>
    <s v="Standard"/>
    <s v="No"/>
    <s v="No"/>
    <n v="6"/>
    <n v="59"/>
    <s v="Venmo"/>
    <s v="Weekly"/>
  </r>
  <r>
    <n v="2819"/>
    <n v="46"/>
    <s v="Female"/>
    <x v="6"/>
    <x v="0"/>
    <n v="73"/>
    <x v="18"/>
    <x v="2"/>
    <x v="2"/>
    <s v="Fall"/>
    <x v="10"/>
    <s v="No"/>
    <s v="Next Day Air"/>
    <s v="No"/>
    <s v="No"/>
    <n v="12"/>
    <n v="61"/>
    <s v="Debit Card"/>
    <s v="Annually"/>
  </r>
  <r>
    <n v="2820"/>
    <n v="67"/>
    <s v="Female"/>
    <x v="5"/>
    <x v="0"/>
    <n v="27"/>
    <x v="42"/>
    <x v="0"/>
    <x v="12"/>
    <s v="Spring"/>
    <x v="21"/>
    <s v="No"/>
    <s v="Free Shipping"/>
    <s v="No"/>
    <s v="No"/>
    <n v="19"/>
    <n v="8"/>
    <s v="Cash"/>
    <s v="Monthly"/>
  </r>
  <r>
    <n v="2821"/>
    <n v="26"/>
    <s v="Female"/>
    <x v="21"/>
    <x v="3"/>
    <n v="89"/>
    <x v="34"/>
    <x v="0"/>
    <x v="22"/>
    <s v="Summer"/>
    <x v="20"/>
    <s v="No"/>
    <s v="Free Shipping"/>
    <s v="No"/>
    <s v="No"/>
    <n v="5"/>
    <n v="84"/>
    <s v="Cash"/>
    <s v="Bi-Weekly"/>
  </r>
  <r>
    <n v="2822"/>
    <n v="35"/>
    <s v="Female"/>
    <x v="9"/>
    <x v="1"/>
    <n v="72"/>
    <x v="42"/>
    <x v="0"/>
    <x v="8"/>
    <s v="Summer"/>
    <x v="9"/>
    <s v="No"/>
    <s v="Standard"/>
    <s v="No"/>
    <s v="No"/>
    <n v="37"/>
    <n v="35"/>
    <s v="Venmo"/>
    <s v="Monthly"/>
  </r>
  <r>
    <n v="2823"/>
    <n v="61"/>
    <s v="Female"/>
    <x v="11"/>
    <x v="0"/>
    <n v="37"/>
    <x v="32"/>
    <x v="1"/>
    <x v="18"/>
    <s v="Fall"/>
    <x v="7"/>
    <s v="No"/>
    <s v="Standard"/>
    <s v="No"/>
    <s v="No"/>
    <n v="33"/>
    <n v="4"/>
    <s v="PayPal"/>
    <s v="Quarterly"/>
  </r>
  <r>
    <n v="2824"/>
    <n v="26"/>
    <s v="Female"/>
    <x v="10"/>
    <x v="0"/>
    <n v="63"/>
    <x v="40"/>
    <x v="2"/>
    <x v="8"/>
    <s v="Summer"/>
    <x v="9"/>
    <s v="No"/>
    <s v="Standard"/>
    <s v="No"/>
    <s v="No"/>
    <n v="47"/>
    <n v="16"/>
    <s v="Debit Card"/>
    <s v="Bi-Weekly"/>
  </r>
  <r>
    <n v="2825"/>
    <n v="39"/>
    <s v="Female"/>
    <x v="19"/>
    <x v="3"/>
    <n v="90"/>
    <x v="40"/>
    <x v="2"/>
    <x v="7"/>
    <s v="Fall"/>
    <x v="17"/>
    <s v="No"/>
    <s v="Free Shipping"/>
    <s v="No"/>
    <s v="No"/>
    <n v="49"/>
    <n v="41"/>
    <s v="Debit Card"/>
    <s v="Quarterly"/>
  </r>
  <r>
    <n v="2826"/>
    <n v="69"/>
    <s v="Female"/>
    <x v="8"/>
    <x v="3"/>
    <n v="62"/>
    <x v="17"/>
    <x v="2"/>
    <x v="22"/>
    <s v="Winter"/>
    <x v="24"/>
    <s v="No"/>
    <s v="2-Day Shipping"/>
    <s v="No"/>
    <s v="No"/>
    <n v="28"/>
    <n v="34"/>
    <s v="Bank Transfer"/>
    <s v="Annually"/>
  </r>
  <r>
    <n v="2827"/>
    <n v="32"/>
    <s v="Female"/>
    <x v="8"/>
    <x v="3"/>
    <n v="43"/>
    <x v="20"/>
    <x v="0"/>
    <x v="18"/>
    <s v="Fall"/>
    <x v="15"/>
    <s v="No"/>
    <s v="Express"/>
    <s v="No"/>
    <s v="No"/>
    <n v="23"/>
    <n v="20"/>
    <s v="Venmo"/>
    <s v="Annually"/>
  </r>
  <r>
    <n v="2828"/>
    <n v="20"/>
    <s v="Female"/>
    <x v="0"/>
    <x v="0"/>
    <n v="96"/>
    <x v="48"/>
    <x v="2"/>
    <x v="23"/>
    <s v="Fall"/>
    <x v="0"/>
    <s v="No"/>
    <s v="Next Day Air"/>
    <s v="No"/>
    <s v="No"/>
    <n v="11"/>
    <n v="85"/>
    <s v="Bank Transfer"/>
    <s v="Bi-Weekly"/>
  </r>
  <r>
    <n v="2829"/>
    <n v="25"/>
    <s v="Female"/>
    <x v="18"/>
    <x v="3"/>
    <n v="83"/>
    <x v="30"/>
    <x v="0"/>
    <x v="12"/>
    <s v="Fall"/>
    <x v="5"/>
    <s v="No"/>
    <s v="Standard"/>
    <s v="No"/>
    <s v="No"/>
    <n v="33"/>
    <n v="50"/>
    <s v="PayPal"/>
    <s v="Quarterly"/>
  </r>
  <r>
    <n v="2830"/>
    <n v="56"/>
    <s v="Female"/>
    <x v="16"/>
    <x v="3"/>
    <n v="67"/>
    <x v="28"/>
    <x v="3"/>
    <x v="11"/>
    <s v="Fall"/>
    <x v="23"/>
    <s v="No"/>
    <s v="Next Day Air"/>
    <s v="No"/>
    <s v="No"/>
    <n v="47"/>
    <n v="20"/>
    <s v="Cash"/>
    <s v="Weekly"/>
  </r>
  <r>
    <n v="2831"/>
    <n v="63"/>
    <s v="Female"/>
    <x v="11"/>
    <x v="0"/>
    <n v="90"/>
    <x v="4"/>
    <x v="0"/>
    <x v="17"/>
    <s v="Spring"/>
    <x v="3"/>
    <s v="No"/>
    <s v="Store Pickup"/>
    <s v="No"/>
    <s v="No"/>
    <n v="13"/>
    <n v="77"/>
    <s v="Venmo"/>
    <s v="Every 3 Months"/>
  </r>
  <r>
    <n v="2832"/>
    <n v="34"/>
    <s v="Female"/>
    <x v="15"/>
    <x v="0"/>
    <n v="53"/>
    <x v="41"/>
    <x v="0"/>
    <x v="6"/>
    <s v="Winter"/>
    <x v="16"/>
    <s v="No"/>
    <s v="Express"/>
    <s v="No"/>
    <s v="No"/>
    <n v="4"/>
    <n v="49"/>
    <s v="Credit Card"/>
    <s v="Weekly"/>
  </r>
  <r>
    <n v="2833"/>
    <n v="29"/>
    <s v="Female"/>
    <x v="18"/>
    <x v="3"/>
    <n v="37"/>
    <x v="33"/>
    <x v="2"/>
    <x v="23"/>
    <s v="Summer"/>
    <x v="12"/>
    <s v="No"/>
    <s v="Standard"/>
    <s v="No"/>
    <s v="No"/>
    <n v="40"/>
    <n v="-3"/>
    <s v="PayPal"/>
    <s v="Quarterly"/>
  </r>
  <r>
    <n v="2834"/>
    <n v="43"/>
    <s v="Female"/>
    <x v="2"/>
    <x v="0"/>
    <n v="56"/>
    <x v="10"/>
    <x v="2"/>
    <x v="11"/>
    <s v="Fall"/>
    <x v="13"/>
    <s v="No"/>
    <s v="Free Shipping"/>
    <s v="No"/>
    <s v="No"/>
    <n v="19"/>
    <n v="37"/>
    <s v="Cash"/>
    <s v="Monthly"/>
  </r>
  <r>
    <n v="2835"/>
    <n v="39"/>
    <s v="Female"/>
    <x v="14"/>
    <x v="2"/>
    <n v="43"/>
    <x v="21"/>
    <x v="2"/>
    <x v="21"/>
    <s v="Fall"/>
    <x v="3"/>
    <s v="No"/>
    <s v="2-Day Shipping"/>
    <s v="No"/>
    <s v="No"/>
    <n v="17"/>
    <n v="26"/>
    <s v="Credit Card"/>
    <s v="Weekly"/>
  </r>
  <r>
    <n v="2836"/>
    <n v="33"/>
    <s v="Female"/>
    <x v="17"/>
    <x v="0"/>
    <n v="84"/>
    <x v="34"/>
    <x v="1"/>
    <x v="6"/>
    <s v="Winter"/>
    <x v="8"/>
    <s v="No"/>
    <s v="Free Shipping"/>
    <s v="No"/>
    <s v="No"/>
    <n v="7"/>
    <n v="77"/>
    <s v="Venmo"/>
    <s v="Annually"/>
  </r>
  <r>
    <n v="2837"/>
    <n v="51"/>
    <s v="Female"/>
    <x v="13"/>
    <x v="0"/>
    <n v="50"/>
    <x v="5"/>
    <x v="2"/>
    <x v="4"/>
    <s v="Winter"/>
    <x v="16"/>
    <s v="No"/>
    <s v="2-Day Shipping"/>
    <s v="No"/>
    <s v="No"/>
    <n v="21"/>
    <n v="29"/>
    <s v="Cash"/>
    <s v="Bi-Weekly"/>
  </r>
  <r>
    <n v="2838"/>
    <n v="65"/>
    <s v="Female"/>
    <x v="9"/>
    <x v="1"/>
    <n v="88"/>
    <x v="15"/>
    <x v="2"/>
    <x v="18"/>
    <s v="Summer"/>
    <x v="9"/>
    <s v="No"/>
    <s v="Express"/>
    <s v="No"/>
    <s v="No"/>
    <n v="44"/>
    <n v="44"/>
    <s v="PayPal"/>
    <s v="Weekly"/>
  </r>
  <r>
    <n v="2839"/>
    <n v="51"/>
    <s v="Female"/>
    <x v="14"/>
    <x v="2"/>
    <n v="50"/>
    <x v="1"/>
    <x v="2"/>
    <x v="24"/>
    <s v="Fall"/>
    <x v="18"/>
    <s v="No"/>
    <s v="Free Shipping"/>
    <s v="No"/>
    <s v="No"/>
    <n v="2"/>
    <n v="48"/>
    <s v="Bank Transfer"/>
    <s v="Weekly"/>
  </r>
  <r>
    <n v="2840"/>
    <n v="70"/>
    <s v="Female"/>
    <x v="18"/>
    <x v="3"/>
    <n v="80"/>
    <x v="45"/>
    <x v="0"/>
    <x v="11"/>
    <s v="Summer"/>
    <x v="11"/>
    <s v="No"/>
    <s v="Store Pickup"/>
    <s v="No"/>
    <s v="No"/>
    <n v="30"/>
    <n v="50"/>
    <s v="Bank Transfer"/>
    <s v="Monthly"/>
  </r>
  <r>
    <n v="2841"/>
    <n v="40"/>
    <s v="Female"/>
    <x v="17"/>
    <x v="0"/>
    <n v="47"/>
    <x v="8"/>
    <x v="0"/>
    <x v="6"/>
    <s v="Spring"/>
    <x v="1"/>
    <s v="No"/>
    <s v="Store Pickup"/>
    <s v="No"/>
    <s v="No"/>
    <n v="41"/>
    <n v="6"/>
    <s v="Cash"/>
    <s v="Annually"/>
  </r>
  <r>
    <n v="2842"/>
    <n v="19"/>
    <s v="Female"/>
    <x v="10"/>
    <x v="0"/>
    <n v="33"/>
    <x v="31"/>
    <x v="3"/>
    <x v="23"/>
    <s v="Winter"/>
    <x v="21"/>
    <s v="No"/>
    <s v="2-Day Shipping"/>
    <s v="No"/>
    <s v="No"/>
    <n v="31"/>
    <n v="2"/>
    <s v="Cash"/>
    <s v="Weekly"/>
  </r>
  <r>
    <n v="2843"/>
    <n v="28"/>
    <s v="Female"/>
    <x v="7"/>
    <x v="2"/>
    <n v="100"/>
    <x v="28"/>
    <x v="0"/>
    <x v="14"/>
    <s v="Fall"/>
    <x v="24"/>
    <s v="No"/>
    <s v="Standard"/>
    <s v="No"/>
    <s v="No"/>
    <n v="48"/>
    <n v="52"/>
    <s v="Debit Card"/>
    <s v="Quarterly"/>
  </r>
  <r>
    <n v="2844"/>
    <n v="51"/>
    <s v="Female"/>
    <x v="1"/>
    <x v="0"/>
    <n v="26"/>
    <x v="31"/>
    <x v="2"/>
    <x v="3"/>
    <s v="Summer"/>
    <x v="15"/>
    <s v="No"/>
    <s v="Store Pickup"/>
    <s v="No"/>
    <s v="No"/>
    <n v="41"/>
    <n v="-15"/>
    <s v="Venmo"/>
    <s v="Weekly"/>
  </r>
  <r>
    <n v="2845"/>
    <n v="32"/>
    <s v="Female"/>
    <x v="19"/>
    <x v="3"/>
    <n v="79"/>
    <x v="35"/>
    <x v="2"/>
    <x v="21"/>
    <s v="Summer"/>
    <x v="14"/>
    <s v="No"/>
    <s v="Standard"/>
    <s v="No"/>
    <s v="No"/>
    <n v="42"/>
    <n v="37"/>
    <s v="Venmo"/>
    <s v="Annually"/>
  </r>
  <r>
    <n v="2846"/>
    <n v="26"/>
    <s v="Female"/>
    <x v="21"/>
    <x v="3"/>
    <n v="77"/>
    <x v="45"/>
    <x v="0"/>
    <x v="12"/>
    <s v="Summer"/>
    <x v="7"/>
    <s v="No"/>
    <s v="Express"/>
    <s v="No"/>
    <s v="No"/>
    <n v="39"/>
    <n v="38"/>
    <s v="Debit Card"/>
    <s v="Every 3 Months"/>
  </r>
  <r>
    <n v="2847"/>
    <n v="50"/>
    <s v="Female"/>
    <x v="20"/>
    <x v="0"/>
    <n v="36"/>
    <x v="19"/>
    <x v="3"/>
    <x v="13"/>
    <s v="Fall"/>
    <x v="11"/>
    <s v="No"/>
    <s v="Next Day Air"/>
    <s v="No"/>
    <s v="No"/>
    <n v="15"/>
    <n v="21"/>
    <s v="PayPal"/>
    <s v="Bi-Weekly"/>
  </r>
  <r>
    <n v="2848"/>
    <n v="68"/>
    <s v="Female"/>
    <x v="16"/>
    <x v="3"/>
    <n v="21"/>
    <x v="39"/>
    <x v="0"/>
    <x v="4"/>
    <s v="Winter"/>
    <x v="11"/>
    <s v="No"/>
    <s v="Free Shipping"/>
    <s v="No"/>
    <s v="No"/>
    <n v="3"/>
    <n v="18"/>
    <s v="PayPal"/>
    <s v="Every 3 Months"/>
  </r>
  <r>
    <n v="2849"/>
    <n v="33"/>
    <s v="Female"/>
    <x v="23"/>
    <x v="1"/>
    <n v="72"/>
    <x v="48"/>
    <x v="0"/>
    <x v="0"/>
    <s v="Fall"/>
    <x v="8"/>
    <s v="No"/>
    <s v="Store Pickup"/>
    <s v="No"/>
    <s v="No"/>
    <n v="28"/>
    <n v="44"/>
    <s v="Bank Transfer"/>
    <s v="Quarterly"/>
  </r>
  <r>
    <n v="2850"/>
    <n v="56"/>
    <s v="Female"/>
    <x v="7"/>
    <x v="2"/>
    <n v="25"/>
    <x v="13"/>
    <x v="2"/>
    <x v="9"/>
    <s v="Spring"/>
    <x v="7"/>
    <s v="No"/>
    <s v="Express"/>
    <s v="No"/>
    <s v="No"/>
    <n v="27"/>
    <n v="-2"/>
    <s v="PayPal"/>
    <s v="Bi-Weekly"/>
  </r>
  <r>
    <n v="2851"/>
    <n v="57"/>
    <s v="Female"/>
    <x v="1"/>
    <x v="0"/>
    <n v="79"/>
    <x v="43"/>
    <x v="2"/>
    <x v="5"/>
    <s v="Spring"/>
    <x v="21"/>
    <s v="No"/>
    <s v="Store Pickup"/>
    <s v="No"/>
    <s v="No"/>
    <n v="36"/>
    <n v="43"/>
    <s v="Debit Card"/>
    <s v="Annually"/>
  </r>
  <r>
    <n v="2852"/>
    <n v="58"/>
    <s v="Female"/>
    <x v="0"/>
    <x v="0"/>
    <n v="73"/>
    <x v="22"/>
    <x v="0"/>
    <x v="11"/>
    <s v="Summer"/>
    <x v="21"/>
    <s v="No"/>
    <s v="Store Pickup"/>
    <s v="No"/>
    <s v="No"/>
    <n v="42"/>
    <n v="31"/>
    <s v="Debit Card"/>
    <s v="Monthly"/>
  </r>
  <r>
    <n v="2853"/>
    <n v="40"/>
    <s v="Female"/>
    <x v="22"/>
    <x v="3"/>
    <n v="71"/>
    <x v="14"/>
    <x v="2"/>
    <x v="23"/>
    <s v="Spring"/>
    <x v="21"/>
    <s v="No"/>
    <s v="Store Pickup"/>
    <s v="No"/>
    <s v="No"/>
    <n v="30"/>
    <n v="41"/>
    <s v="Venmo"/>
    <s v="Weekly"/>
  </r>
  <r>
    <n v="2854"/>
    <n v="37"/>
    <s v="Female"/>
    <x v="19"/>
    <x v="3"/>
    <n v="48"/>
    <x v="38"/>
    <x v="2"/>
    <x v="23"/>
    <s v="Winter"/>
    <x v="4"/>
    <s v="No"/>
    <s v="Next Day Air"/>
    <s v="No"/>
    <s v="No"/>
    <n v="9"/>
    <n v="39"/>
    <s v="PayPal"/>
    <s v="Weekly"/>
  </r>
  <r>
    <n v="2855"/>
    <n v="36"/>
    <s v="Female"/>
    <x v="3"/>
    <x v="1"/>
    <n v="28"/>
    <x v="12"/>
    <x v="2"/>
    <x v="19"/>
    <s v="Fall"/>
    <x v="2"/>
    <s v="No"/>
    <s v="Store Pickup"/>
    <s v="No"/>
    <s v="No"/>
    <n v="25"/>
    <n v="3"/>
    <s v="Venmo"/>
    <s v="Monthly"/>
  </r>
  <r>
    <n v="2856"/>
    <n v="29"/>
    <s v="Female"/>
    <x v="23"/>
    <x v="1"/>
    <n v="95"/>
    <x v="16"/>
    <x v="1"/>
    <x v="1"/>
    <s v="Winter"/>
    <x v="22"/>
    <s v="No"/>
    <s v="2-Day Shipping"/>
    <s v="No"/>
    <s v="No"/>
    <n v="33"/>
    <n v="62"/>
    <s v="PayPal"/>
    <s v="Quarterly"/>
  </r>
  <r>
    <n v="2857"/>
    <n v="65"/>
    <s v="Female"/>
    <x v="14"/>
    <x v="2"/>
    <n v="48"/>
    <x v="44"/>
    <x v="2"/>
    <x v="21"/>
    <s v="Winter"/>
    <x v="1"/>
    <s v="No"/>
    <s v="2-Day Shipping"/>
    <s v="No"/>
    <s v="No"/>
    <n v="31"/>
    <n v="17"/>
    <s v="Credit Card"/>
    <s v="Monthly"/>
  </r>
  <r>
    <n v="2858"/>
    <n v="44"/>
    <s v="Female"/>
    <x v="10"/>
    <x v="0"/>
    <n v="93"/>
    <x v="40"/>
    <x v="1"/>
    <x v="1"/>
    <s v="Spring"/>
    <x v="22"/>
    <s v="No"/>
    <s v="Next Day Air"/>
    <s v="No"/>
    <s v="No"/>
    <n v="35"/>
    <n v="58"/>
    <s v="Debit Card"/>
    <s v="Monthly"/>
  </r>
  <r>
    <n v="2859"/>
    <n v="34"/>
    <s v="Female"/>
    <x v="2"/>
    <x v="0"/>
    <n v="87"/>
    <x v="33"/>
    <x v="0"/>
    <x v="11"/>
    <s v="Summer"/>
    <x v="22"/>
    <s v="No"/>
    <s v="2-Day Shipping"/>
    <s v="No"/>
    <s v="No"/>
    <n v="46"/>
    <n v="41"/>
    <s v="Bank Transfer"/>
    <s v="Monthly"/>
  </r>
  <r>
    <n v="2860"/>
    <n v="31"/>
    <s v="Female"/>
    <x v="6"/>
    <x v="0"/>
    <n v="32"/>
    <x v="40"/>
    <x v="0"/>
    <x v="22"/>
    <s v="Fall"/>
    <x v="23"/>
    <s v="No"/>
    <s v="Express"/>
    <s v="No"/>
    <s v="No"/>
    <n v="29"/>
    <n v="3"/>
    <s v="Bank Transfer"/>
    <s v="Annually"/>
  </r>
  <r>
    <n v="2861"/>
    <n v="28"/>
    <s v="Female"/>
    <x v="5"/>
    <x v="0"/>
    <n v="38"/>
    <x v="3"/>
    <x v="2"/>
    <x v="9"/>
    <s v="Spring"/>
    <x v="3"/>
    <s v="No"/>
    <s v="Next Day Air"/>
    <s v="No"/>
    <s v="No"/>
    <n v="49"/>
    <n v="-11"/>
    <s v="Bank Transfer"/>
    <s v="Weekly"/>
  </r>
  <r>
    <n v="2862"/>
    <n v="66"/>
    <s v="Female"/>
    <x v="7"/>
    <x v="2"/>
    <n v="54"/>
    <x v="33"/>
    <x v="2"/>
    <x v="11"/>
    <s v="Fall"/>
    <x v="23"/>
    <s v="No"/>
    <s v="Free Shipping"/>
    <s v="No"/>
    <s v="No"/>
    <n v="27"/>
    <n v="27"/>
    <s v="Credit Card"/>
    <s v="Monthly"/>
  </r>
  <r>
    <n v="2863"/>
    <n v="68"/>
    <s v="Female"/>
    <x v="7"/>
    <x v="2"/>
    <n v="75"/>
    <x v="11"/>
    <x v="1"/>
    <x v="10"/>
    <s v="Summer"/>
    <x v="10"/>
    <s v="No"/>
    <s v="Store Pickup"/>
    <s v="No"/>
    <s v="No"/>
    <n v="5"/>
    <n v="70"/>
    <s v="Bank Transfer"/>
    <s v="Every 3 Months"/>
  </r>
  <r>
    <n v="2864"/>
    <n v="37"/>
    <s v="Female"/>
    <x v="17"/>
    <x v="0"/>
    <n v="56"/>
    <x v="39"/>
    <x v="2"/>
    <x v="22"/>
    <s v="Fall"/>
    <x v="20"/>
    <s v="No"/>
    <s v="2-Day Shipping"/>
    <s v="No"/>
    <s v="No"/>
    <n v="18"/>
    <n v="38"/>
    <s v="Venmo"/>
    <s v="Monthly"/>
  </r>
  <r>
    <n v="2865"/>
    <n v="58"/>
    <s v="Female"/>
    <x v="1"/>
    <x v="0"/>
    <n v="43"/>
    <x v="26"/>
    <x v="1"/>
    <x v="1"/>
    <s v="Fall"/>
    <x v="15"/>
    <s v="No"/>
    <s v="Store Pickup"/>
    <s v="No"/>
    <s v="No"/>
    <n v="31"/>
    <n v="12"/>
    <s v="Venmo"/>
    <s v="Weekly"/>
  </r>
  <r>
    <n v="2866"/>
    <n v="28"/>
    <s v="Female"/>
    <x v="11"/>
    <x v="0"/>
    <n v="97"/>
    <x v="18"/>
    <x v="2"/>
    <x v="5"/>
    <s v="Fall"/>
    <x v="18"/>
    <s v="No"/>
    <s v="Free Shipping"/>
    <s v="No"/>
    <s v="No"/>
    <n v="27"/>
    <n v="70"/>
    <s v="Cash"/>
    <s v="Fortnightly"/>
  </r>
  <r>
    <n v="2867"/>
    <n v="54"/>
    <s v="Female"/>
    <x v="0"/>
    <x v="0"/>
    <n v="75"/>
    <x v="39"/>
    <x v="1"/>
    <x v="10"/>
    <s v="Summer"/>
    <x v="0"/>
    <s v="No"/>
    <s v="Free Shipping"/>
    <s v="No"/>
    <s v="No"/>
    <n v="19"/>
    <n v="56"/>
    <s v="Cash"/>
    <s v="Annually"/>
  </r>
  <r>
    <n v="2868"/>
    <n v="21"/>
    <s v="Female"/>
    <x v="4"/>
    <x v="1"/>
    <n v="55"/>
    <x v="24"/>
    <x v="0"/>
    <x v="3"/>
    <s v="Summer"/>
    <x v="8"/>
    <s v="No"/>
    <s v="Next Day Air"/>
    <s v="No"/>
    <s v="No"/>
    <n v="33"/>
    <n v="22"/>
    <s v="Cash"/>
    <s v="Fortnightly"/>
  </r>
  <r>
    <n v="2869"/>
    <n v="45"/>
    <s v="Female"/>
    <x v="21"/>
    <x v="3"/>
    <n v="49"/>
    <x v="24"/>
    <x v="2"/>
    <x v="13"/>
    <s v="Winter"/>
    <x v="5"/>
    <s v="No"/>
    <s v="Next Day Air"/>
    <s v="No"/>
    <s v="No"/>
    <n v="42"/>
    <n v="7"/>
    <s v="PayPal"/>
    <s v="Every 3 Months"/>
  </r>
  <r>
    <n v="2870"/>
    <n v="57"/>
    <s v="Female"/>
    <x v="20"/>
    <x v="0"/>
    <n v="58"/>
    <x v="42"/>
    <x v="2"/>
    <x v="3"/>
    <s v="Summer"/>
    <x v="19"/>
    <s v="No"/>
    <s v="Standard"/>
    <s v="No"/>
    <s v="No"/>
    <n v="16"/>
    <n v="42"/>
    <s v="Bank Transfer"/>
    <s v="Weekly"/>
  </r>
  <r>
    <n v="2871"/>
    <n v="47"/>
    <s v="Female"/>
    <x v="16"/>
    <x v="3"/>
    <n v="34"/>
    <x v="25"/>
    <x v="2"/>
    <x v="24"/>
    <s v="Winter"/>
    <x v="6"/>
    <s v="No"/>
    <s v="Free Shipping"/>
    <s v="No"/>
    <s v="No"/>
    <n v="49"/>
    <n v="-15"/>
    <s v="Debit Card"/>
    <s v="Every 3 Months"/>
  </r>
  <r>
    <n v="2872"/>
    <n v="46"/>
    <s v="Female"/>
    <x v="6"/>
    <x v="0"/>
    <n v="43"/>
    <x v="37"/>
    <x v="1"/>
    <x v="13"/>
    <s v="Summer"/>
    <x v="2"/>
    <s v="No"/>
    <s v="2-Day Shipping"/>
    <s v="No"/>
    <s v="No"/>
    <n v="40"/>
    <n v="3"/>
    <s v="Venmo"/>
    <s v="Bi-Weekly"/>
  </r>
  <r>
    <n v="2873"/>
    <n v="63"/>
    <s v="Female"/>
    <x v="16"/>
    <x v="3"/>
    <n v="48"/>
    <x v="39"/>
    <x v="0"/>
    <x v="8"/>
    <s v="Fall"/>
    <x v="5"/>
    <s v="No"/>
    <s v="Next Day Air"/>
    <s v="No"/>
    <s v="No"/>
    <n v="5"/>
    <n v="43"/>
    <s v="Cash"/>
    <s v="Annually"/>
  </r>
  <r>
    <n v="2874"/>
    <n v="44"/>
    <s v="Female"/>
    <x v="1"/>
    <x v="0"/>
    <n v="40"/>
    <x v="6"/>
    <x v="2"/>
    <x v="11"/>
    <s v="Spring"/>
    <x v="5"/>
    <s v="No"/>
    <s v="Free Shipping"/>
    <s v="No"/>
    <s v="No"/>
    <n v="8"/>
    <n v="32"/>
    <s v="Bank Transfer"/>
    <s v="Monthly"/>
  </r>
  <r>
    <n v="2875"/>
    <n v="36"/>
    <s v="Female"/>
    <x v="5"/>
    <x v="0"/>
    <n v="29"/>
    <x v="24"/>
    <x v="0"/>
    <x v="5"/>
    <s v="Summer"/>
    <x v="0"/>
    <s v="No"/>
    <s v="Standard"/>
    <s v="No"/>
    <s v="No"/>
    <n v="2"/>
    <n v="27"/>
    <s v="Debit Card"/>
    <s v="Annually"/>
  </r>
  <r>
    <n v="2876"/>
    <n v="24"/>
    <s v="Female"/>
    <x v="13"/>
    <x v="0"/>
    <n v="81"/>
    <x v="0"/>
    <x v="2"/>
    <x v="6"/>
    <s v="Fall"/>
    <x v="5"/>
    <s v="No"/>
    <s v="Free Shipping"/>
    <s v="No"/>
    <s v="No"/>
    <n v="14"/>
    <n v="67"/>
    <s v="Debit Card"/>
    <s v="Weekly"/>
  </r>
  <r>
    <n v="2877"/>
    <n v="65"/>
    <s v="Female"/>
    <x v="15"/>
    <x v="0"/>
    <n v="84"/>
    <x v="35"/>
    <x v="2"/>
    <x v="4"/>
    <s v="Spring"/>
    <x v="23"/>
    <s v="No"/>
    <s v="2-Day Shipping"/>
    <s v="No"/>
    <s v="No"/>
    <n v="5"/>
    <n v="79"/>
    <s v="Bank Transfer"/>
    <s v="Fortnightly"/>
  </r>
  <r>
    <n v="2878"/>
    <n v="32"/>
    <s v="Female"/>
    <x v="20"/>
    <x v="0"/>
    <n v="46"/>
    <x v="32"/>
    <x v="2"/>
    <x v="5"/>
    <s v="Summer"/>
    <x v="15"/>
    <s v="No"/>
    <s v="Standard"/>
    <s v="No"/>
    <s v="No"/>
    <n v="34"/>
    <n v="12"/>
    <s v="Venmo"/>
    <s v="Monthly"/>
  </r>
  <r>
    <n v="2879"/>
    <n v="63"/>
    <s v="Female"/>
    <x v="10"/>
    <x v="0"/>
    <n v="86"/>
    <x v="18"/>
    <x v="0"/>
    <x v="2"/>
    <s v="Summer"/>
    <x v="24"/>
    <s v="No"/>
    <s v="Next Day Air"/>
    <s v="No"/>
    <s v="No"/>
    <n v="13"/>
    <n v="73"/>
    <s v="Bank Transfer"/>
    <s v="Annually"/>
  </r>
  <r>
    <n v="2880"/>
    <n v="62"/>
    <s v="Female"/>
    <x v="0"/>
    <x v="0"/>
    <n v="57"/>
    <x v="25"/>
    <x v="3"/>
    <x v="2"/>
    <s v="Winter"/>
    <x v="8"/>
    <s v="No"/>
    <s v="Free Shipping"/>
    <s v="No"/>
    <s v="No"/>
    <n v="31"/>
    <n v="26"/>
    <s v="Venmo"/>
    <s v="Annually"/>
  </r>
  <r>
    <n v="2881"/>
    <n v="19"/>
    <s v="Female"/>
    <x v="11"/>
    <x v="0"/>
    <n v="61"/>
    <x v="20"/>
    <x v="0"/>
    <x v="19"/>
    <s v="Winter"/>
    <x v="6"/>
    <s v="No"/>
    <s v="Store Pickup"/>
    <s v="No"/>
    <s v="No"/>
    <n v="43"/>
    <n v="18"/>
    <s v="PayPal"/>
    <s v="Quarterly"/>
  </r>
  <r>
    <n v="2882"/>
    <n v="38"/>
    <s v="Female"/>
    <x v="21"/>
    <x v="3"/>
    <n v="90"/>
    <x v="21"/>
    <x v="2"/>
    <x v="17"/>
    <s v="Winter"/>
    <x v="19"/>
    <s v="No"/>
    <s v="Free Shipping"/>
    <s v="No"/>
    <s v="No"/>
    <n v="6"/>
    <n v="84"/>
    <s v="Bank Transfer"/>
    <s v="Annually"/>
  </r>
  <r>
    <n v="2883"/>
    <n v="59"/>
    <s v="Female"/>
    <x v="0"/>
    <x v="0"/>
    <n v="51"/>
    <x v="19"/>
    <x v="0"/>
    <x v="9"/>
    <s v="Winter"/>
    <x v="5"/>
    <s v="No"/>
    <s v="Store Pickup"/>
    <s v="No"/>
    <s v="No"/>
    <n v="23"/>
    <n v="28"/>
    <s v="Credit Card"/>
    <s v="Bi-Weekly"/>
  </r>
  <r>
    <n v="2884"/>
    <n v="22"/>
    <s v="Female"/>
    <x v="20"/>
    <x v="0"/>
    <n v="48"/>
    <x v="3"/>
    <x v="3"/>
    <x v="5"/>
    <s v="Spring"/>
    <x v="4"/>
    <s v="No"/>
    <s v="Standard"/>
    <s v="No"/>
    <s v="No"/>
    <n v="10"/>
    <n v="38"/>
    <s v="PayPal"/>
    <s v="Weekly"/>
  </r>
  <r>
    <n v="2885"/>
    <n v="55"/>
    <s v="Female"/>
    <x v="23"/>
    <x v="1"/>
    <n v="50"/>
    <x v="10"/>
    <x v="2"/>
    <x v="7"/>
    <s v="Summer"/>
    <x v="23"/>
    <s v="No"/>
    <s v="2-Day Shipping"/>
    <s v="No"/>
    <s v="No"/>
    <n v="47"/>
    <n v="3"/>
    <s v="Credit Card"/>
    <s v="Every 3 Months"/>
  </r>
  <r>
    <n v="2886"/>
    <n v="29"/>
    <s v="Female"/>
    <x v="21"/>
    <x v="3"/>
    <n v="82"/>
    <x v="22"/>
    <x v="2"/>
    <x v="22"/>
    <s v="Summer"/>
    <x v="1"/>
    <s v="No"/>
    <s v="Next Day Air"/>
    <s v="No"/>
    <s v="No"/>
    <n v="14"/>
    <n v="68"/>
    <s v="Credit Card"/>
    <s v="Bi-Weekly"/>
  </r>
  <r>
    <n v="2887"/>
    <n v="42"/>
    <s v="Female"/>
    <x v="19"/>
    <x v="3"/>
    <n v="33"/>
    <x v="40"/>
    <x v="0"/>
    <x v="24"/>
    <s v="Spring"/>
    <x v="19"/>
    <s v="No"/>
    <s v="Free Shipping"/>
    <s v="No"/>
    <s v="No"/>
    <n v="29"/>
    <n v="4"/>
    <s v="PayPal"/>
    <s v="Weekly"/>
  </r>
  <r>
    <n v="2888"/>
    <n v="23"/>
    <s v="Female"/>
    <x v="3"/>
    <x v="1"/>
    <n v="28"/>
    <x v="0"/>
    <x v="0"/>
    <x v="24"/>
    <s v="Winter"/>
    <x v="11"/>
    <s v="No"/>
    <s v="Express"/>
    <s v="No"/>
    <s v="No"/>
    <n v="12"/>
    <n v="16"/>
    <s v="Cash"/>
    <s v="Bi-Weekly"/>
  </r>
  <r>
    <n v="2889"/>
    <n v="70"/>
    <s v="Female"/>
    <x v="15"/>
    <x v="0"/>
    <n v="42"/>
    <x v="48"/>
    <x v="0"/>
    <x v="14"/>
    <s v="Spring"/>
    <x v="16"/>
    <s v="No"/>
    <s v="2-Day Shipping"/>
    <s v="No"/>
    <s v="No"/>
    <n v="25"/>
    <n v="17"/>
    <s v="Debit Card"/>
    <s v="Quarterly"/>
  </r>
  <r>
    <n v="2890"/>
    <n v="64"/>
    <s v="Female"/>
    <x v="12"/>
    <x v="3"/>
    <n v="43"/>
    <x v="46"/>
    <x v="2"/>
    <x v="4"/>
    <s v="Fall"/>
    <x v="13"/>
    <s v="No"/>
    <s v="Store Pickup"/>
    <s v="No"/>
    <s v="No"/>
    <n v="21"/>
    <n v="22"/>
    <s v="Venmo"/>
    <s v="Annually"/>
  </r>
  <r>
    <n v="2891"/>
    <n v="39"/>
    <s v="Female"/>
    <x v="2"/>
    <x v="0"/>
    <n v="55"/>
    <x v="25"/>
    <x v="2"/>
    <x v="10"/>
    <s v="Winter"/>
    <x v="18"/>
    <s v="No"/>
    <s v="Free Shipping"/>
    <s v="No"/>
    <s v="No"/>
    <n v="23"/>
    <n v="32"/>
    <s v="Credit Card"/>
    <s v="Monthly"/>
  </r>
  <r>
    <n v="2892"/>
    <n v="47"/>
    <s v="Female"/>
    <x v="17"/>
    <x v="0"/>
    <n v="73"/>
    <x v="31"/>
    <x v="3"/>
    <x v="13"/>
    <s v="Winter"/>
    <x v="25"/>
    <s v="No"/>
    <s v="Free Shipping"/>
    <s v="No"/>
    <s v="No"/>
    <n v="10"/>
    <n v="63"/>
    <s v="PayPal"/>
    <s v="Monthly"/>
  </r>
  <r>
    <n v="2893"/>
    <n v="22"/>
    <s v="Female"/>
    <x v="10"/>
    <x v="0"/>
    <n v="39"/>
    <x v="22"/>
    <x v="2"/>
    <x v="11"/>
    <s v="Spring"/>
    <x v="4"/>
    <s v="No"/>
    <s v="Standard"/>
    <s v="No"/>
    <s v="No"/>
    <n v="47"/>
    <n v="-8"/>
    <s v="Credit Card"/>
    <s v="Monthly"/>
  </r>
  <r>
    <n v="2894"/>
    <n v="69"/>
    <s v="Female"/>
    <x v="22"/>
    <x v="3"/>
    <n v="20"/>
    <x v="0"/>
    <x v="1"/>
    <x v="20"/>
    <s v="Spring"/>
    <x v="0"/>
    <s v="No"/>
    <s v="Free Shipping"/>
    <s v="No"/>
    <s v="No"/>
    <n v="44"/>
    <n v="-24"/>
    <s v="Debit Card"/>
    <s v="Every 3 Months"/>
  </r>
  <r>
    <n v="2895"/>
    <n v="35"/>
    <s v="Female"/>
    <x v="16"/>
    <x v="3"/>
    <n v="32"/>
    <x v="0"/>
    <x v="1"/>
    <x v="18"/>
    <s v="Spring"/>
    <x v="1"/>
    <s v="No"/>
    <s v="Standard"/>
    <s v="No"/>
    <s v="No"/>
    <n v="41"/>
    <n v="-9"/>
    <s v="Venmo"/>
    <s v="Annually"/>
  </r>
  <r>
    <n v="2896"/>
    <n v="56"/>
    <s v="Female"/>
    <x v="15"/>
    <x v="0"/>
    <n v="86"/>
    <x v="6"/>
    <x v="0"/>
    <x v="14"/>
    <s v="Summer"/>
    <x v="12"/>
    <s v="No"/>
    <s v="Standard"/>
    <s v="No"/>
    <s v="No"/>
    <n v="29"/>
    <n v="57"/>
    <s v="Bank Transfer"/>
    <s v="Monthly"/>
  </r>
  <r>
    <n v="2897"/>
    <n v="30"/>
    <s v="Female"/>
    <x v="0"/>
    <x v="0"/>
    <n v="91"/>
    <x v="12"/>
    <x v="2"/>
    <x v="5"/>
    <s v="Summer"/>
    <x v="13"/>
    <s v="No"/>
    <s v="Free Shipping"/>
    <s v="No"/>
    <s v="No"/>
    <n v="2"/>
    <n v="89"/>
    <s v="Venmo"/>
    <s v="Every 3 Months"/>
  </r>
  <r>
    <n v="2898"/>
    <n v="43"/>
    <s v="Female"/>
    <x v="14"/>
    <x v="2"/>
    <n v="59"/>
    <x v="6"/>
    <x v="0"/>
    <x v="10"/>
    <s v="Fall"/>
    <x v="25"/>
    <s v="No"/>
    <s v="Free Shipping"/>
    <s v="No"/>
    <s v="No"/>
    <n v="2"/>
    <n v="57"/>
    <s v="Cash"/>
    <s v="Fortnightly"/>
  </r>
  <r>
    <n v="2899"/>
    <n v="23"/>
    <s v="Female"/>
    <x v="4"/>
    <x v="1"/>
    <n v="33"/>
    <x v="32"/>
    <x v="3"/>
    <x v="15"/>
    <s v="Summer"/>
    <x v="12"/>
    <s v="No"/>
    <s v="Express"/>
    <s v="No"/>
    <s v="No"/>
    <n v="29"/>
    <n v="4"/>
    <s v="Credit Card"/>
    <s v="Annually"/>
  </r>
  <r>
    <n v="2900"/>
    <n v="50"/>
    <s v="Female"/>
    <x v="23"/>
    <x v="1"/>
    <n v="64"/>
    <x v="43"/>
    <x v="2"/>
    <x v="9"/>
    <s v="Spring"/>
    <x v="19"/>
    <s v="No"/>
    <s v="2-Day Shipping"/>
    <s v="No"/>
    <s v="No"/>
    <n v="22"/>
    <n v="42"/>
    <s v="Bank Transfer"/>
    <s v="Fortnightly"/>
  </r>
  <r>
    <n v="2901"/>
    <n v="41"/>
    <s v="Female"/>
    <x v="0"/>
    <x v="0"/>
    <n v="67"/>
    <x v="33"/>
    <x v="3"/>
    <x v="10"/>
    <s v="Winter"/>
    <x v="17"/>
    <s v="No"/>
    <s v="Standard"/>
    <s v="No"/>
    <s v="No"/>
    <n v="23"/>
    <n v="44"/>
    <s v="Cash"/>
    <s v="Bi-Weekly"/>
  </r>
  <r>
    <n v="2902"/>
    <n v="41"/>
    <s v="Female"/>
    <x v="0"/>
    <x v="0"/>
    <n v="43"/>
    <x v="15"/>
    <x v="0"/>
    <x v="8"/>
    <s v="Winter"/>
    <x v="5"/>
    <s v="No"/>
    <s v="Free Shipping"/>
    <s v="No"/>
    <s v="No"/>
    <n v="46"/>
    <n v="-3"/>
    <s v="Credit Card"/>
    <s v="Quarterly"/>
  </r>
  <r>
    <n v="2903"/>
    <n v="27"/>
    <s v="Female"/>
    <x v="23"/>
    <x v="1"/>
    <n v="32"/>
    <x v="17"/>
    <x v="1"/>
    <x v="20"/>
    <s v="Spring"/>
    <x v="12"/>
    <s v="No"/>
    <s v="Standard"/>
    <s v="No"/>
    <s v="No"/>
    <n v="19"/>
    <n v="13"/>
    <s v="PayPal"/>
    <s v="Bi-Weekly"/>
  </r>
  <r>
    <n v="2904"/>
    <n v="38"/>
    <s v="Female"/>
    <x v="18"/>
    <x v="3"/>
    <n v="39"/>
    <x v="12"/>
    <x v="1"/>
    <x v="11"/>
    <s v="Spring"/>
    <x v="1"/>
    <s v="No"/>
    <s v="2-Day Shipping"/>
    <s v="No"/>
    <s v="No"/>
    <n v="24"/>
    <n v="15"/>
    <s v="Credit Card"/>
    <s v="Every 3 Months"/>
  </r>
  <r>
    <n v="2905"/>
    <n v="41"/>
    <s v="Female"/>
    <x v="3"/>
    <x v="1"/>
    <n v="41"/>
    <x v="44"/>
    <x v="2"/>
    <x v="0"/>
    <s v="Spring"/>
    <x v="17"/>
    <s v="No"/>
    <s v="2-Day Shipping"/>
    <s v="No"/>
    <s v="No"/>
    <n v="43"/>
    <n v="-2"/>
    <s v="Venmo"/>
    <s v="Monthly"/>
  </r>
  <r>
    <n v="2906"/>
    <n v="58"/>
    <s v="Female"/>
    <x v="12"/>
    <x v="3"/>
    <n v="53"/>
    <x v="14"/>
    <x v="0"/>
    <x v="13"/>
    <s v="Winter"/>
    <x v="6"/>
    <s v="No"/>
    <s v="Standard"/>
    <s v="No"/>
    <s v="No"/>
    <n v="14"/>
    <n v="39"/>
    <s v="Debit Card"/>
    <s v="Fortnightly"/>
  </r>
  <r>
    <n v="2907"/>
    <n v="58"/>
    <s v="Female"/>
    <x v="7"/>
    <x v="2"/>
    <n v="27"/>
    <x v="41"/>
    <x v="2"/>
    <x v="21"/>
    <s v="Spring"/>
    <x v="20"/>
    <s v="No"/>
    <s v="Standard"/>
    <s v="No"/>
    <s v="No"/>
    <n v="7"/>
    <n v="20"/>
    <s v="Venmo"/>
    <s v="Annually"/>
  </r>
  <r>
    <n v="2908"/>
    <n v="19"/>
    <s v="Female"/>
    <x v="12"/>
    <x v="3"/>
    <n v="82"/>
    <x v="33"/>
    <x v="3"/>
    <x v="12"/>
    <s v="Summer"/>
    <x v="18"/>
    <s v="No"/>
    <s v="Next Day Air"/>
    <s v="No"/>
    <s v="No"/>
    <n v="50"/>
    <n v="32"/>
    <s v="PayPal"/>
    <s v="Bi-Weekly"/>
  </r>
  <r>
    <n v="2909"/>
    <n v="43"/>
    <s v="Female"/>
    <x v="0"/>
    <x v="0"/>
    <n v="87"/>
    <x v="21"/>
    <x v="2"/>
    <x v="19"/>
    <s v="Winter"/>
    <x v="0"/>
    <s v="No"/>
    <s v="Store Pickup"/>
    <s v="No"/>
    <s v="No"/>
    <n v="15"/>
    <n v="72"/>
    <s v="Debit Card"/>
    <s v="Every 3 Months"/>
  </r>
  <r>
    <n v="2910"/>
    <n v="27"/>
    <s v="Female"/>
    <x v="21"/>
    <x v="3"/>
    <n v="78"/>
    <x v="7"/>
    <x v="2"/>
    <x v="21"/>
    <s v="Winter"/>
    <x v="21"/>
    <s v="No"/>
    <s v="Next Day Air"/>
    <s v="No"/>
    <s v="No"/>
    <n v="40"/>
    <n v="38"/>
    <s v="Credit Card"/>
    <s v="Every 3 Months"/>
  </r>
  <r>
    <n v="2911"/>
    <n v="32"/>
    <s v="Female"/>
    <x v="22"/>
    <x v="3"/>
    <n v="32"/>
    <x v="16"/>
    <x v="2"/>
    <x v="24"/>
    <s v="Summer"/>
    <x v="3"/>
    <s v="No"/>
    <s v="Store Pickup"/>
    <s v="No"/>
    <s v="No"/>
    <n v="41"/>
    <n v="-9"/>
    <s v="Credit Card"/>
    <s v="Monthly"/>
  </r>
  <r>
    <n v="2912"/>
    <n v="28"/>
    <s v="Female"/>
    <x v="20"/>
    <x v="0"/>
    <n v="38"/>
    <x v="31"/>
    <x v="3"/>
    <x v="20"/>
    <s v="Fall"/>
    <x v="3"/>
    <s v="No"/>
    <s v="Next Day Air"/>
    <s v="No"/>
    <s v="No"/>
    <n v="34"/>
    <n v="4"/>
    <s v="Venmo"/>
    <s v="Quarterly"/>
  </r>
  <r>
    <n v="2913"/>
    <n v="48"/>
    <s v="Female"/>
    <x v="9"/>
    <x v="1"/>
    <n v="37"/>
    <x v="4"/>
    <x v="2"/>
    <x v="22"/>
    <s v="Winter"/>
    <x v="17"/>
    <s v="No"/>
    <s v="Standard"/>
    <s v="No"/>
    <s v="No"/>
    <n v="27"/>
    <n v="10"/>
    <s v="Cash"/>
    <s v="Bi-Weekly"/>
  </r>
  <r>
    <n v="2914"/>
    <n v="43"/>
    <s v="Female"/>
    <x v="7"/>
    <x v="2"/>
    <n v="83"/>
    <x v="5"/>
    <x v="0"/>
    <x v="17"/>
    <s v="Winter"/>
    <x v="1"/>
    <s v="No"/>
    <s v="Express"/>
    <s v="No"/>
    <s v="No"/>
    <n v="12"/>
    <n v="71"/>
    <s v="Cash"/>
    <s v="Every 3 Months"/>
  </r>
  <r>
    <n v="2915"/>
    <n v="45"/>
    <s v="Female"/>
    <x v="1"/>
    <x v="0"/>
    <n v="72"/>
    <x v="38"/>
    <x v="2"/>
    <x v="22"/>
    <s v="Fall"/>
    <x v="22"/>
    <s v="No"/>
    <s v="Express"/>
    <s v="No"/>
    <s v="No"/>
    <n v="1"/>
    <n v="71"/>
    <s v="Debit Card"/>
    <s v="Bi-Weekly"/>
  </r>
  <r>
    <n v="2916"/>
    <n v="26"/>
    <s v="Female"/>
    <x v="5"/>
    <x v="0"/>
    <n v="30"/>
    <x v="4"/>
    <x v="2"/>
    <x v="17"/>
    <s v="Fall"/>
    <x v="9"/>
    <s v="No"/>
    <s v="Express"/>
    <s v="No"/>
    <s v="No"/>
    <n v="39"/>
    <n v="-9"/>
    <s v="Debit Card"/>
    <s v="Bi-Weekly"/>
  </r>
  <r>
    <n v="2917"/>
    <n v="62"/>
    <s v="Female"/>
    <x v="6"/>
    <x v="0"/>
    <n v="66"/>
    <x v="19"/>
    <x v="2"/>
    <x v="14"/>
    <s v="Winter"/>
    <x v="2"/>
    <s v="No"/>
    <s v="Express"/>
    <s v="No"/>
    <s v="No"/>
    <n v="13"/>
    <n v="53"/>
    <s v="Credit Card"/>
    <s v="Bi-Weekly"/>
  </r>
  <r>
    <n v="2918"/>
    <n v="58"/>
    <s v="Female"/>
    <x v="5"/>
    <x v="0"/>
    <n v="45"/>
    <x v="24"/>
    <x v="3"/>
    <x v="3"/>
    <s v="Winter"/>
    <x v="3"/>
    <s v="No"/>
    <s v="Store Pickup"/>
    <s v="No"/>
    <s v="No"/>
    <n v="50"/>
    <n v="-5"/>
    <s v="Venmo"/>
    <s v="Annually"/>
  </r>
  <r>
    <n v="2919"/>
    <n v="19"/>
    <s v="Female"/>
    <x v="12"/>
    <x v="3"/>
    <n v="73"/>
    <x v="14"/>
    <x v="1"/>
    <x v="13"/>
    <s v="Fall"/>
    <x v="8"/>
    <s v="No"/>
    <s v="Free Shipping"/>
    <s v="No"/>
    <s v="No"/>
    <n v="36"/>
    <n v="37"/>
    <s v="Cash"/>
    <s v="Weekly"/>
  </r>
  <r>
    <n v="2920"/>
    <n v="64"/>
    <s v="Female"/>
    <x v="9"/>
    <x v="1"/>
    <n v="67"/>
    <x v="46"/>
    <x v="0"/>
    <x v="4"/>
    <s v="Winter"/>
    <x v="22"/>
    <s v="No"/>
    <s v="Standard"/>
    <s v="No"/>
    <s v="No"/>
    <n v="31"/>
    <n v="36"/>
    <s v="Debit Card"/>
    <s v="Monthly"/>
  </r>
  <r>
    <n v="2921"/>
    <n v="33"/>
    <s v="Female"/>
    <x v="12"/>
    <x v="3"/>
    <n v="72"/>
    <x v="21"/>
    <x v="3"/>
    <x v="18"/>
    <s v="Spring"/>
    <x v="8"/>
    <s v="No"/>
    <s v="Free Shipping"/>
    <s v="No"/>
    <s v="No"/>
    <n v="3"/>
    <n v="69"/>
    <s v="Debit Card"/>
    <s v="Bi-Weekly"/>
  </r>
  <r>
    <n v="2922"/>
    <n v="20"/>
    <s v="Female"/>
    <x v="8"/>
    <x v="3"/>
    <n v="24"/>
    <x v="48"/>
    <x v="2"/>
    <x v="17"/>
    <s v="Fall"/>
    <x v="12"/>
    <s v="No"/>
    <s v="Standard"/>
    <s v="No"/>
    <s v="No"/>
    <n v="11"/>
    <n v="13"/>
    <s v="Cash"/>
    <s v="Fortnightly"/>
  </r>
  <r>
    <n v="2923"/>
    <n v="45"/>
    <s v="Female"/>
    <x v="12"/>
    <x v="3"/>
    <n v="68"/>
    <x v="0"/>
    <x v="0"/>
    <x v="19"/>
    <s v="Winter"/>
    <x v="1"/>
    <s v="No"/>
    <s v="Express"/>
    <s v="No"/>
    <s v="No"/>
    <n v="16"/>
    <n v="52"/>
    <s v="PayPal"/>
    <s v="Quarterly"/>
  </r>
  <r>
    <n v="2924"/>
    <n v="28"/>
    <s v="Female"/>
    <x v="5"/>
    <x v="0"/>
    <n v="70"/>
    <x v="38"/>
    <x v="2"/>
    <x v="23"/>
    <s v="Spring"/>
    <x v="19"/>
    <s v="No"/>
    <s v="2-Day Shipping"/>
    <s v="No"/>
    <s v="No"/>
    <n v="12"/>
    <n v="58"/>
    <s v="Cash"/>
    <s v="Quarterly"/>
  </r>
  <r>
    <n v="2925"/>
    <n v="47"/>
    <s v="Female"/>
    <x v="5"/>
    <x v="0"/>
    <n v="64"/>
    <x v="3"/>
    <x v="0"/>
    <x v="21"/>
    <s v="Winter"/>
    <x v="18"/>
    <s v="No"/>
    <s v="Free Shipping"/>
    <s v="No"/>
    <s v="No"/>
    <n v="37"/>
    <n v="27"/>
    <s v="Debit Card"/>
    <s v="Every 3 Months"/>
  </r>
  <r>
    <n v="2926"/>
    <n v="54"/>
    <s v="Female"/>
    <x v="1"/>
    <x v="0"/>
    <n v="91"/>
    <x v="26"/>
    <x v="2"/>
    <x v="1"/>
    <s v="Spring"/>
    <x v="11"/>
    <s v="No"/>
    <s v="Store Pickup"/>
    <s v="No"/>
    <s v="No"/>
    <n v="43"/>
    <n v="48"/>
    <s v="Credit Card"/>
    <s v="Every 3 Months"/>
  </r>
  <r>
    <n v="2927"/>
    <n v="64"/>
    <s v="Female"/>
    <x v="8"/>
    <x v="3"/>
    <n v="82"/>
    <x v="33"/>
    <x v="2"/>
    <x v="0"/>
    <s v="Winter"/>
    <x v="6"/>
    <s v="No"/>
    <s v="2-Day Shipping"/>
    <s v="No"/>
    <s v="No"/>
    <n v="9"/>
    <n v="73"/>
    <s v="Cash"/>
    <s v="Weekly"/>
  </r>
  <r>
    <n v="2928"/>
    <n v="45"/>
    <s v="Female"/>
    <x v="5"/>
    <x v="0"/>
    <n v="24"/>
    <x v="9"/>
    <x v="2"/>
    <x v="13"/>
    <s v="Summer"/>
    <x v="2"/>
    <s v="No"/>
    <s v="Express"/>
    <s v="No"/>
    <s v="No"/>
    <n v="15"/>
    <n v="9"/>
    <s v="Venmo"/>
    <s v="Bi-Weekly"/>
  </r>
  <r>
    <n v="2929"/>
    <n v="40"/>
    <s v="Female"/>
    <x v="16"/>
    <x v="3"/>
    <n v="80"/>
    <x v="15"/>
    <x v="0"/>
    <x v="22"/>
    <s v="Spring"/>
    <x v="15"/>
    <s v="No"/>
    <s v="Store Pickup"/>
    <s v="No"/>
    <s v="No"/>
    <n v="17"/>
    <n v="63"/>
    <s v="Credit Card"/>
    <s v="Weekly"/>
  </r>
  <r>
    <n v="2930"/>
    <n v="31"/>
    <s v="Female"/>
    <x v="20"/>
    <x v="0"/>
    <n v="53"/>
    <x v="1"/>
    <x v="3"/>
    <x v="3"/>
    <s v="Winter"/>
    <x v="9"/>
    <s v="No"/>
    <s v="Next Day Air"/>
    <s v="No"/>
    <s v="No"/>
    <n v="42"/>
    <n v="11"/>
    <s v="Venmo"/>
    <s v="Fortnightly"/>
  </r>
  <r>
    <n v="2931"/>
    <n v="38"/>
    <s v="Female"/>
    <x v="17"/>
    <x v="0"/>
    <n v="50"/>
    <x v="16"/>
    <x v="2"/>
    <x v="20"/>
    <s v="Spring"/>
    <x v="17"/>
    <s v="No"/>
    <s v="Free Shipping"/>
    <s v="No"/>
    <s v="No"/>
    <n v="14"/>
    <n v="36"/>
    <s v="Venmo"/>
    <s v="Monthly"/>
  </r>
  <r>
    <n v="2932"/>
    <n v="36"/>
    <s v="Female"/>
    <x v="16"/>
    <x v="3"/>
    <n v="31"/>
    <x v="15"/>
    <x v="2"/>
    <x v="23"/>
    <s v="Fall"/>
    <x v="9"/>
    <s v="No"/>
    <s v="2-Day Shipping"/>
    <s v="No"/>
    <s v="No"/>
    <n v="49"/>
    <n v="-18"/>
    <s v="Credit Card"/>
    <s v="Bi-Weekly"/>
  </r>
  <r>
    <n v="2933"/>
    <n v="65"/>
    <s v="Female"/>
    <x v="21"/>
    <x v="3"/>
    <n v="88"/>
    <x v="29"/>
    <x v="0"/>
    <x v="13"/>
    <s v="Spring"/>
    <x v="20"/>
    <s v="No"/>
    <s v="Express"/>
    <s v="No"/>
    <s v="No"/>
    <n v="3"/>
    <n v="85"/>
    <s v="PayPal"/>
    <s v="Quarterly"/>
  </r>
  <r>
    <n v="2934"/>
    <n v="27"/>
    <s v="Female"/>
    <x v="19"/>
    <x v="3"/>
    <n v="52"/>
    <x v="26"/>
    <x v="2"/>
    <x v="18"/>
    <s v="Summer"/>
    <x v="22"/>
    <s v="No"/>
    <s v="Standard"/>
    <s v="No"/>
    <s v="No"/>
    <n v="28"/>
    <n v="24"/>
    <s v="Venmo"/>
    <s v="Monthly"/>
  </r>
  <r>
    <n v="2935"/>
    <n v="38"/>
    <s v="Female"/>
    <x v="24"/>
    <x v="3"/>
    <n v="22"/>
    <x v="37"/>
    <x v="2"/>
    <x v="20"/>
    <s v="Fall"/>
    <x v="10"/>
    <s v="No"/>
    <s v="Next Day Air"/>
    <s v="No"/>
    <s v="No"/>
    <n v="41"/>
    <n v="-19"/>
    <s v="Bank Transfer"/>
    <s v="Quarterly"/>
  </r>
  <r>
    <n v="2936"/>
    <n v="58"/>
    <s v="Female"/>
    <x v="4"/>
    <x v="1"/>
    <n v="27"/>
    <x v="17"/>
    <x v="3"/>
    <x v="0"/>
    <s v="Spring"/>
    <x v="12"/>
    <s v="No"/>
    <s v="Standard"/>
    <s v="No"/>
    <s v="No"/>
    <n v="11"/>
    <n v="16"/>
    <s v="Venmo"/>
    <s v="Weekly"/>
  </r>
  <r>
    <n v="2937"/>
    <n v="31"/>
    <s v="Female"/>
    <x v="11"/>
    <x v="0"/>
    <n v="34"/>
    <x v="47"/>
    <x v="2"/>
    <x v="3"/>
    <s v="Spring"/>
    <x v="15"/>
    <s v="No"/>
    <s v="Express"/>
    <s v="No"/>
    <s v="No"/>
    <n v="46"/>
    <n v="-12"/>
    <s v="PayPal"/>
    <s v="Weekly"/>
  </r>
  <r>
    <n v="2938"/>
    <n v="28"/>
    <s v="Female"/>
    <x v="8"/>
    <x v="3"/>
    <n v="39"/>
    <x v="8"/>
    <x v="2"/>
    <x v="3"/>
    <s v="Spring"/>
    <x v="24"/>
    <s v="No"/>
    <s v="2-Day Shipping"/>
    <s v="No"/>
    <s v="No"/>
    <n v="15"/>
    <n v="24"/>
    <s v="Credit Card"/>
    <s v="Weekly"/>
  </r>
  <r>
    <n v="2939"/>
    <n v="28"/>
    <s v="Female"/>
    <x v="12"/>
    <x v="3"/>
    <n v="53"/>
    <x v="1"/>
    <x v="2"/>
    <x v="10"/>
    <s v="Fall"/>
    <x v="21"/>
    <s v="No"/>
    <s v="Standard"/>
    <s v="No"/>
    <s v="No"/>
    <n v="15"/>
    <n v="38"/>
    <s v="Cash"/>
    <s v="Monthly"/>
  </r>
  <r>
    <n v="2940"/>
    <n v="32"/>
    <s v="Female"/>
    <x v="1"/>
    <x v="0"/>
    <n v="46"/>
    <x v="0"/>
    <x v="2"/>
    <x v="19"/>
    <s v="Winter"/>
    <x v="24"/>
    <s v="No"/>
    <s v="Express"/>
    <s v="No"/>
    <s v="No"/>
    <n v="34"/>
    <n v="12"/>
    <s v="Venmo"/>
    <s v="Weekly"/>
  </r>
  <r>
    <n v="2941"/>
    <n v="61"/>
    <s v="Female"/>
    <x v="8"/>
    <x v="3"/>
    <n v="85"/>
    <x v="2"/>
    <x v="0"/>
    <x v="19"/>
    <s v="Summer"/>
    <x v="6"/>
    <s v="No"/>
    <s v="Next Day Air"/>
    <s v="No"/>
    <s v="No"/>
    <n v="13"/>
    <n v="72"/>
    <s v="Cash"/>
    <s v="Monthly"/>
  </r>
  <r>
    <n v="2942"/>
    <n v="38"/>
    <s v="Female"/>
    <x v="11"/>
    <x v="0"/>
    <n v="86"/>
    <x v="38"/>
    <x v="0"/>
    <x v="7"/>
    <s v="Spring"/>
    <x v="18"/>
    <s v="No"/>
    <s v="Free Shipping"/>
    <s v="No"/>
    <s v="No"/>
    <n v="27"/>
    <n v="59"/>
    <s v="PayPal"/>
    <s v="Monthly"/>
  </r>
  <r>
    <n v="2943"/>
    <n v="54"/>
    <s v="Female"/>
    <x v="20"/>
    <x v="0"/>
    <n v="63"/>
    <x v="11"/>
    <x v="2"/>
    <x v="18"/>
    <s v="Summer"/>
    <x v="5"/>
    <s v="No"/>
    <s v="Free Shipping"/>
    <s v="No"/>
    <s v="No"/>
    <n v="37"/>
    <n v="26"/>
    <s v="Bank Transfer"/>
    <s v="Weekly"/>
  </r>
  <r>
    <n v="2944"/>
    <n v="29"/>
    <s v="Female"/>
    <x v="5"/>
    <x v="0"/>
    <n v="44"/>
    <x v="41"/>
    <x v="2"/>
    <x v="20"/>
    <s v="Spring"/>
    <x v="23"/>
    <s v="No"/>
    <s v="Standard"/>
    <s v="No"/>
    <s v="No"/>
    <n v="37"/>
    <n v="7"/>
    <s v="Credit Card"/>
    <s v="Monthly"/>
  </r>
  <r>
    <n v="2945"/>
    <n v="50"/>
    <s v="Female"/>
    <x v="4"/>
    <x v="1"/>
    <n v="95"/>
    <x v="14"/>
    <x v="3"/>
    <x v="17"/>
    <s v="Summer"/>
    <x v="20"/>
    <s v="No"/>
    <s v="Free Shipping"/>
    <s v="No"/>
    <s v="No"/>
    <n v="4"/>
    <n v="91"/>
    <s v="Venmo"/>
    <s v="Every 3 Months"/>
  </r>
  <r>
    <n v="2946"/>
    <n v="32"/>
    <s v="Female"/>
    <x v="22"/>
    <x v="3"/>
    <n v="49"/>
    <x v="12"/>
    <x v="2"/>
    <x v="4"/>
    <s v="Summer"/>
    <x v="6"/>
    <s v="No"/>
    <s v="Free Shipping"/>
    <s v="No"/>
    <s v="No"/>
    <n v="1"/>
    <n v="48"/>
    <s v="Credit Card"/>
    <s v="Every 3 Months"/>
  </r>
  <r>
    <n v="2947"/>
    <n v="38"/>
    <s v="Female"/>
    <x v="13"/>
    <x v="0"/>
    <n v="77"/>
    <x v="11"/>
    <x v="0"/>
    <x v="7"/>
    <s v="Spring"/>
    <x v="11"/>
    <s v="No"/>
    <s v="Free Shipping"/>
    <s v="No"/>
    <s v="No"/>
    <n v="29"/>
    <n v="48"/>
    <s v="Bank Transfer"/>
    <s v="Quarterly"/>
  </r>
  <r>
    <n v="2948"/>
    <n v="52"/>
    <s v="Female"/>
    <x v="16"/>
    <x v="3"/>
    <n v="63"/>
    <x v="43"/>
    <x v="0"/>
    <x v="15"/>
    <s v="Spring"/>
    <x v="14"/>
    <s v="No"/>
    <s v="Standard"/>
    <s v="No"/>
    <s v="No"/>
    <n v="50"/>
    <n v="13"/>
    <s v="Venmo"/>
    <s v="Annually"/>
  </r>
  <r>
    <n v="2949"/>
    <n v="61"/>
    <s v="Female"/>
    <x v="13"/>
    <x v="0"/>
    <n v="83"/>
    <x v="34"/>
    <x v="2"/>
    <x v="10"/>
    <s v="Winter"/>
    <x v="0"/>
    <s v="No"/>
    <s v="Standard"/>
    <s v="No"/>
    <s v="No"/>
    <n v="38"/>
    <n v="45"/>
    <s v="Debit Card"/>
    <s v="Bi-Weekly"/>
  </r>
  <r>
    <n v="2950"/>
    <n v="25"/>
    <s v="Female"/>
    <x v="16"/>
    <x v="3"/>
    <n v="93"/>
    <x v="44"/>
    <x v="2"/>
    <x v="15"/>
    <s v="Spring"/>
    <x v="22"/>
    <s v="No"/>
    <s v="Store Pickup"/>
    <s v="No"/>
    <s v="No"/>
    <n v="15"/>
    <n v="78"/>
    <s v="PayPal"/>
    <s v="Annually"/>
  </r>
  <r>
    <n v="2951"/>
    <n v="22"/>
    <s v="Female"/>
    <x v="2"/>
    <x v="0"/>
    <n v="91"/>
    <x v="44"/>
    <x v="1"/>
    <x v="1"/>
    <s v="Winter"/>
    <x v="7"/>
    <s v="No"/>
    <s v="2-Day Shipping"/>
    <s v="No"/>
    <s v="No"/>
    <n v="44"/>
    <n v="47"/>
    <s v="Debit Card"/>
    <s v="Every 3 Months"/>
  </r>
  <r>
    <n v="2952"/>
    <n v="47"/>
    <s v="Female"/>
    <x v="18"/>
    <x v="3"/>
    <n v="99"/>
    <x v="10"/>
    <x v="0"/>
    <x v="1"/>
    <s v="Fall"/>
    <x v="12"/>
    <s v="No"/>
    <s v="Free Shipping"/>
    <s v="No"/>
    <s v="No"/>
    <n v="14"/>
    <n v="85"/>
    <s v="Cash"/>
    <s v="Weekly"/>
  </r>
  <r>
    <n v="2953"/>
    <n v="50"/>
    <s v="Female"/>
    <x v="22"/>
    <x v="3"/>
    <n v="24"/>
    <x v="15"/>
    <x v="2"/>
    <x v="15"/>
    <s v="Spring"/>
    <x v="8"/>
    <s v="No"/>
    <s v="Next Day Air"/>
    <s v="No"/>
    <s v="No"/>
    <n v="5"/>
    <n v="19"/>
    <s v="Debit Card"/>
    <s v="Monthly"/>
  </r>
  <r>
    <n v="2954"/>
    <n v="45"/>
    <s v="Female"/>
    <x v="10"/>
    <x v="0"/>
    <n v="82"/>
    <x v="33"/>
    <x v="2"/>
    <x v="5"/>
    <s v="Summer"/>
    <x v="6"/>
    <s v="No"/>
    <s v="Next Day Air"/>
    <s v="No"/>
    <s v="No"/>
    <n v="11"/>
    <n v="71"/>
    <s v="Credit Card"/>
    <s v="Annually"/>
  </r>
  <r>
    <n v="2955"/>
    <n v="33"/>
    <s v="Female"/>
    <x v="17"/>
    <x v="0"/>
    <n v="28"/>
    <x v="45"/>
    <x v="2"/>
    <x v="21"/>
    <s v="Winter"/>
    <x v="20"/>
    <s v="No"/>
    <s v="Express"/>
    <s v="No"/>
    <s v="No"/>
    <n v="15"/>
    <n v="13"/>
    <s v="Credit Card"/>
    <s v="Annually"/>
  </r>
  <r>
    <n v="2956"/>
    <n v="42"/>
    <s v="Female"/>
    <x v="23"/>
    <x v="1"/>
    <n v="67"/>
    <x v="34"/>
    <x v="2"/>
    <x v="5"/>
    <s v="Winter"/>
    <x v="5"/>
    <s v="No"/>
    <s v="Free Shipping"/>
    <s v="No"/>
    <s v="No"/>
    <n v="46"/>
    <n v="21"/>
    <s v="Credit Card"/>
    <s v="Annually"/>
  </r>
  <r>
    <n v="2957"/>
    <n v="52"/>
    <s v="Female"/>
    <x v="10"/>
    <x v="0"/>
    <n v="88"/>
    <x v="6"/>
    <x v="2"/>
    <x v="8"/>
    <s v="Fall"/>
    <x v="18"/>
    <s v="No"/>
    <s v="Standard"/>
    <s v="No"/>
    <s v="No"/>
    <n v="30"/>
    <n v="58"/>
    <s v="Venmo"/>
    <s v="Monthly"/>
  </r>
  <r>
    <n v="2958"/>
    <n v="69"/>
    <s v="Female"/>
    <x v="16"/>
    <x v="3"/>
    <n v="70"/>
    <x v="45"/>
    <x v="1"/>
    <x v="0"/>
    <s v="Fall"/>
    <x v="10"/>
    <s v="No"/>
    <s v="Standard"/>
    <s v="No"/>
    <s v="No"/>
    <n v="2"/>
    <n v="68"/>
    <s v="Cash"/>
    <s v="Annually"/>
  </r>
  <r>
    <n v="2959"/>
    <n v="55"/>
    <s v="Female"/>
    <x v="11"/>
    <x v="0"/>
    <n v="100"/>
    <x v="31"/>
    <x v="2"/>
    <x v="13"/>
    <s v="Summer"/>
    <x v="9"/>
    <s v="No"/>
    <s v="Standard"/>
    <s v="No"/>
    <s v="No"/>
    <n v="28"/>
    <n v="72"/>
    <s v="PayPal"/>
    <s v="Monthly"/>
  </r>
  <r>
    <n v="2960"/>
    <n v="38"/>
    <s v="Female"/>
    <x v="8"/>
    <x v="3"/>
    <n v="28"/>
    <x v="21"/>
    <x v="0"/>
    <x v="1"/>
    <s v="Summer"/>
    <x v="10"/>
    <s v="No"/>
    <s v="Free Shipping"/>
    <s v="No"/>
    <s v="No"/>
    <n v="9"/>
    <n v="19"/>
    <s v="PayPal"/>
    <s v="Quarterly"/>
  </r>
  <r>
    <n v="2961"/>
    <n v="57"/>
    <s v="Female"/>
    <x v="7"/>
    <x v="2"/>
    <n v="48"/>
    <x v="27"/>
    <x v="1"/>
    <x v="8"/>
    <s v="Spring"/>
    <x v="15"/>
    <s v="No"/>
    <s v="Standard"/>
    <s v="No"/>
    <s v="No"/>
    <n v="47"/>
    <n v="1"/>
    <s v="Credit Card"/>
    <s v="Weekly"/>
  </r>
  <r>
    <n v="2962"/>
    <n v="33"/>
    <s v="Female"/>
    <x v="15"/>
    <x v="0"/>
    <n v="43"/>
    <x v="13"/>
    <x v="1"/>
    <x v="9"/>
    <s v="Fall"/>
    <x v="11"/>
    <s v="No"/>
    <s v="Free Shipping"/>
    <s v="No"/>
    <s v="No"/>
    <n v="21"/>
    <n v="22"/>
    <s v="Debit Card"/>
    <s v="Bi-Weekly"/>
  </r>
  <r>
    <n v="2963"/>
    <n v="57"/>
    <s v="Female"/>
    <x v="13"/>
    <x v="0"/>
    <n v="40"/>
    <x v="18"/>
    <x v="0"/>
    <x v="6"/>
    <s v="Fall"/>
    <x v="17"/>
    <s v="No"/>
    <s v="Express"/>
    <s v="No"/>
    <s v="No"/>
    <n v="42"/>
    <n v="-2"/>
    <s v="Credit Card"/>
    <s v="Every 3 Months"/>
  </r>
  <r>
    <n v="2964"/>
    <n v="52"/>
    <s v="Female"/>
    <x v="23"/>
    <x v="1"/>
    <n v="97"/>
    <x v="1"/>
    <x v="2"/>
    <x v="18"/>
    <s v="Spring"/>
    <x v="15"/>
    <s v="No"/>
    <s v="Free Shipping"/>
    <s v="No"/>
    <s v="No"/>
    <n v="28"/>
    <n v="69"/>
    <s v="Credit Card"/>
    <s v="Weekly"/>
  </r>
  <r>
    <n v="2965"/>
    <n v="44"/>
    <s v="Female"/>
    <x v="7"/>
    <x v="2"/>
    <n v="25"/>
    <x v="31"/>
    <x v="1"/>
    <x v="3"/>
    <s v="Fall"/>
    <x v="22"/>
    <s v="No"/>
    <s v="2-Day Shipping"/>
    <s v="No"/>
    <s v="No"/>
    <n v="13"/>
    <n v="12"/>
    <s v="Venmo"/>
    <s v="Fortnightly"/>
  </r>
  <r>
    <n v="2966"/>
    <n v="48"/>
    <s v="Female"/>
    <x v="18"/>
    <x v="3"/>
    <n v="45"/>
    <x v="12"/>
    <x v="2"/>
    <x v="24"/>
    <s v="Summer"/>
    <x v="14"/>
    <s v="No"/>
    <s v="Standard"/>
    <s v="No"/>
    <s v="No"/>
    <n v="25"/>
    <n v="20"/>
    <s v="PayPal"/>
    <s v="Fortnightly"/>
  </r>
  <r>
    <n v="2967"/>
    <n v="52"/>
    <s v="Female"/>
    <x v="23"/>
    <x v="1"/>
    <n v="49"/>
    <x v="19"/>
    <x v="0"/>
    <x v="20"/>
    <s v="Fall"/>
    <x v="11"/>
    <s v="No"/>
    <s v="Store Pickup"/>
    <s v="No"/>
    <s v="No"/>
    <n v="38"/>
    <n v="11"/>
    <s v="Debit Card"/>
    <s v="Every 3 Months"/>
  </r>
  <r>
    <n v="2968"/>
    <n v="34"/>
    <s v="Female"/>
    <x v="4"/>
    <x v="1"/>
    <n v="36"/>
    <x v="27"/>
    <x v="0"/>
    <x v="5"/>
    <s v="Summer"/>
    <x v="23"/>
    <s v="No"/>
    <s v="Free Shipping"/>
    <s v="No"/>
    <s v="No"/>
    <n v="40"/>
    <n v="-4"/>
    <s v="Venmo"/>
    <s v="Annually"/>
  </r>
  <r>
    <n v="2969"/>
    <n v="26"/>
    <s v="Female"/>
    <x v="1"/>
    <x v="0"/>
    <n v="48"/>
    <x v="36"/>
    <x v="1"/>
    <x v="0"/>
    <s v="Fall"/>
    <x v="8"/>
    <s v="No"/>
    <s v="Express"/>
    <s v="No"/>
    <s v="No"/>
    <n v="25"/>
    <n v="23"/>
    <s v="Cash"/>
    <s v="Every 3 Months"/>
  </r>
  <r>
    <n v="2970"/>
    <n v="36"/>
    <s v="Female"/>
    <x v="22"/>
    <x v="3"/>
    <n v="62"/>
    <x v="34"/>
    <x v="1"/>
    <x v="24"/>
    <s v="Fall"/>
    <x v="24"/>
    <s v="No"/>
    <s v="Next Day Air"/>
    <s v="No"/>
    <s v="No"/>
    <n v="20"/>
    <n v="42"/>
    <s v="Cash"/>
    <s v="Every 3 Months"/>
  </r>
  <r>
    <n v="2971"/>
    <n v="24"/>
    <s v="Female"/>
    <x v="16"/>
    <x v="3"/>
    <n v="74"/>
    <x v="23"/>
    <x v="2"/>
    <x v="3"/>
    <s v="Winter"/>
    <x v="23"/>
    <s v="No"/>
    <s v="Free Shipping"/>
    <s v="No"/>
    <s v="No"/>
    <n v="44"/>
    <n v="30"/>
    <s v="Credit Card"/>
    <s v="Bi-Weekly"/>
  </r>
  <r>
    <n v="2972"/>
    <n v="30"/>
    <s v="Female"/>
    <x v="8"/>
    <x v="3"/>
    <n v="100"/>
    <x v="40"/>
    <x v="0"/>
    <x v="22"/>
    <s v="Fall"/>
    <x v="20"/>
    <s v="No"/>
    <s v="Next Day Air"/>
    <s v="No"/>
    <s v="No"/>
    <n v="9"/>
    <n v="91"/>
    <s v="PayPal"/>
    <s v="Every 3 Months"/>
  </r>
  <r>
    <n v="2973"/>
    <n v="31"/>
    <s v="Female"/>
    <x v="14"/>
    <x v="2"/>
    <n v="39"/>
    <x v="14"/>
    <x v="1"/>
    <x v="21"/>
    <s v="Fall"/>
    <x v="19"/>
    <s v="No"/>
    <s v="Free Shipping"/>
    <s v="No"/>
    <s v="No"/>
    <n v="11"/>
    <n v="28"/>
    <s v="Venmo"/>
    <s v="Every 3 Months"/>
  </r>
  <r>
    <n v="2974"/>
    <n v="25"/>
    <s v="Female"/>
    <x v="23"/>
    <x v="1"/>
    <n v="65"/>
    <x v="27"/>
    <x v="2"/>
    <x v="24"/>
    <s v="Summer"/>
    <x v="2"/>
    <s v="No"/>
    <s v="Store Pickup"/>
    <s v="No"/>
    <s v="No"/>
    <n v="3"/>
    <n v="62"/>
    <s v="Bank Transfer"/>
    <s v="Fortnightly"/>
  </r>
  <r>
    <n v="2975"/>
    <n v="57"/>
    <s v="Female"/>
    <x v="4"/>
    <x v="1"/>
    <n v="99"/>
    <x v="30"/>
    <x v="3"/>
    <x v="15"/>
    <s v="Summer"/>
    <x v="7"/>
    <s v="No"/>
    <s v="Store Pickup"/>
    <s v="No"/>
    <s v="No"/>
    <n v="34"/>
    <n v="65"/>
    <s v="Credit Card"/>
    <s v="Weekly"/>
  </r>
  <r>
    <n v="2976"/>
    <n v="61"/>
    <s v="Female"/>
    <x v="18"/>
    <x v="3"/>
    <n v="68"/>
    <x v="42"/>
    <x v="3"/>
    <x v="12"/>
    <s v="Winter"/>
    <x v="9"/>
    <s v="No"/>
    <s v="2-Day Shipping"/>
    <s v="No"/>
    <s v="No"/>
    <n v="48"/>
    <n v="20"/>
    <s v="Cash"/>
    <s v="Every 3 Months"/>
  </r>
  <r>
    <n v="2977"/>
    <n v="30"/>
    <s v="Female"/>
    <x v="7"/>
    <x v="2"/>
    <n v="97"/>
    <x v="43"/>
    <x v="2"/>
    <x v="5"/>
    <s v="Summer"/>
    <x v="11"/>
    <s v="No"/>
    <s v="Express"/>
    <s v="No"/>
    <s v="No"/>
    <n v="28"/>
    <n v="69"/>
    <s v="Cash"/>
    <s v="Fortnightly"/>
  </r>
  <r>
    <n v="2978"/>
    <n v="38"/>
    <s v="Female"/>
    <x v="6"/>
    <x v="0"/>
    <n v="47"/>
    <x v="47"/>
    <x v="0"/>
    <x v="9"/>
    <s v="Winter"/>
    <x v="23"/>
    <s v="No"/>
    <s v="Standard"/>
    <s v="No"/>
    <s v="No"/>
    <n v="20"/>
    <n v="27"/>
    <s v="Venmo"/>
    <s v="Annually"/>
  </r>
  <r>
    <n v="2979"/>
    <n v="53"/>
    <s v="Female"/>
    <x v="6"/>
    <x v="0"/>
    <n v="56"/>
    <x v="37"/>
    <x v="1"/>
    <x v="17"/>
    <s v="Spring"/>
    <x v="20"/>
    <s v="No"/>
    <s v="Free Shipping"/>
    <s v="No"/>
    <s v="No"/>
    <n v="49"/>
    <n v="7"/>
    <s v="Bank Transfer"/>
    <s v="Fortnightly"/>
  </r>
  <r>
    <n v="2980"/>
    <n v="31"/>
    <s v="Female"/>
    <x v="2"/>
    <x v="0"/>
    <n v="91"/>
    <x v="7"/>
    <x v="0"/>
    <x v="8"/>
    <s v="Fall"/>
    <x v="5"/>
    <s v="No"/>
    <s v="Next Day Air"/>
    <s v="No"/>
    <s v="No"/>
    <n v="14"/>
    <n v="77"/>
    <s v="PayPal"/>
    <s v="Weekly"/>
  </r>
  <r>
    <n v="2981"/>
    <n v="70"/>
    <s v="Female"/>
    <x v="24"/>
    <x v="3"/>
    <n v="93"/>
    <x v="32"/>
    <x v="0"/>
    <x v="11"/>
    <s v="Fall"/>
    <x v="14"/>
    <s v="No"/>
    <s v="2-Day Shipping"/>
    <s v="No"/>
    <s v="No"/>
    <n v="9"/>
    <n v="84"/>
    <s v="Bank Transfer"/>
    <s v="Monthly"/>
  </r>
  <r>
    <n v="2982"/>
    <n v="21"/>
    <s v="Female"/>
    <x v="13"/>
    <x v="0"/>
    <n v="36"/>
    <x v="12"/>
    <x v="0"/>
    <x v="6"/>
    <s v="Winter"/>
    <x v="8"/>
    <s v="No"/>
    <s v="Standard"/>
    <s v="No"/>
    <s v="No"/>
    <n v="37"/>
    <n v="-1"/>
    <s v="Venmo"/>
    <s v="Annually"/>
  </r>
  <r>
    <n v="2983"/>
    <n v="33"/>
    <s v="Female"/>
    <x v="10"/>
    <x v="0"/>
    <n v="45"/>
    <x v="48"/>
    <x v="2"/>
    <x v="20"/>
    <s v="Summer"/>
    <x v="15"/>
    <s v="No"/>
    <s v="Store Pickup"/>
    <s v="No"/>
    <s v="No"/>
    <n v="4"/>
    <n v="41"/>
    <s v="Credit Card"/>
    <s v="Weekly"/>
  </r>
  <r>
    <n v="2984"/>
    <n v="60"/>
    <s v="Female"/>
    <x v="13"/>
    <x v="0"/>
    <n v="44"/>
    <x v="8"/>
    <x v="2"/>
    <x v="4"/>
    <s v="Winter"/>
    <x v="11"/>
    <s v="No"/>
    <s v="2-Day Shipping"/>
    <s v="No"/>
    <s v="No"/>
    <n v="1"/>
    <n v="43"/>
    <s v="Credit Card"/>
    <s v="Quarterly"/>
  </r>
  <r>
    <n v="2985"/>
    <n v="45"/>
    <s v="Female"/>
    <x v="24"/>
    <x v="3"/>
    <n v="32"/>
    <x v="21"/>
    <x v="0"/>
    <x v="16"/>
    <s v="Spring"/>
    <x v="24"/>
    <s v="No"/>
    <s v="2-Day Shipping"/>
    <s v="No"/>
    <s v="No"/>
    <n v="36"/>
    <n v="-4"/>
    <s v="Debit Card"/>
    <s v="Bi-Weekly"/>
  </r>
  <r>
    <n v="2986"/>
    <n v="46"/>
    <s v="Female"/>
    <x v="22"/>
    <x v="3"/>
    <n v="36"/>
    <x v="11"/>
    <x v="1"/>
    <x v="11"/>
    <s v="Summer"/>
    <x v="21"/>
    <s v="No"/>
    <s v="Express"/>
    <s v="No"/>
    <s v="No"/>
    <n v="21"/>
    <n v="15"/>
    <s v="Cash"/>
    <s v="Bi-Weekly"/>
  </r>
  <r>
    <n v="2987"/>
    <n v="62"/>
    <s v="Female"/>
    <x v="22"/>
    <x v="3"/>
    <n v="85"/>
    <x v="28"/>
    <x v="1"/>
    <x v="5"/>
    <s v="Summer"/>
    <x v="13"/>
    <s v="No"/>
    <s v="2-Day Shipping"/>
    <s v="No"/>
    <s v="No"/>
    <n v="16"/>
    <n v="69"/>
    <s v="Credit Card"/>
    <s v="Monthly"/>
  </r>
  <r>
    <n v="2988"/>
    <n v="63"/>
    <s v="Female"/>
    <x v="11"/>
    <x v="0"/>
    <n v="36"/>
    <x v="7"/>
    <x v="0"/>
    <x v="13"/>
    <s v="Winter"/>
    <x v="25"/>
    <s v="No"/>
    <s v="Store Pickup"/>
    <s v="No"/>
    <s v="No"/>
    <n v="42"/>
    <n v="-6"/>
    <s v="Cash"/>
    <s v="Monthly"/>
  </r>
  <r>
    <n v="2989"/>
    <n v="69"/>
    <s v="Female"/>
    <x v="20"/>
    <x v="0"/>
    <n v="55"/>
    <x v="22"/>
    <x v="1"/>
    <x v="6"/>
    <s v="Spring"/>
    <x v="16"/>
    <s v="No"/>
    <s v="2-Day Shipping"/>
    <s v="No"/>
    <s v="No"/>
    <n v="31"/>
    <n v="24"/>
    <s v="Debit Card"/>
    <s v="Monthly"/>
  </r>
  <r>
    <n v="2990"/>
    <n v="46"/>
    <s v="Female"/>
    <x v="22"/>
    <x v="3"/>
    <n v="20"/>
    <x v="3"/>
    <x v="3"/>
    <x v="11"/>
    <s v="Summer"/>
    <x v="24"/>
    <s v="No"/>
    <s v="2-Day Shipping"/>
    <s v="No"/>
    <s v="No"/>
    <n v="6"/>
    <n v="14"/>
    <s v="Credit Card"/>
    <s v="Weekly"/>
  </r>
  <r>
    <n v="2991"/>
    <n v="69"/>
    <s v="Female"/>
    <x v="5"/>
    <x v="0"/>
    <n v="91"/>
    <x v="26"/>
    <x v="2"/>
    <x v="11"/>
    <s v="Fall"/>
    <x v="19"/>
    <s v="No"/>
    <s v="Free Shipping"/>
    <s v="No"/>
    <s v="No"/>
    <n v="24"/>
    <n v="67"/>
    <s v="Venmo"/>
    <s v="Monthly"/>
  </r>
  <r>
    <n v="2992"/>
    <n v="66"/>
    <s v="Female"/>
    <x v="10"/>
    <x v="0"/>
    <n v="71"/>
    <x v="40"/>
    <x v="0"/>
    <x v="14"/>
    <s v="Summer"/>
    <x v="20"/>
    <s v="No"/>
    <s v="Standard"/>
    <s v="No"/>
    <s v="No"/>
    <n v="7"/>
    <n v="64"/>
    <s v="PayPal"/>
    <s v="Bi-Weekly"/>
  </r>
  <r>
    <n v="2993"/>
    <n v="41"/>
    <s v="Female"/>
    <x v="20"/>
    <x v="0"/>
    <n v="64"/>
    <x v="25"/>
    <x v="2"/>
    <x v="4"/>
    <s v="Spring"/>
    <x v="20"/>
    <s v="No"/>
    <s v="Store Pickup"/>
    <s v="No"/>
    <s v="No"/>
    <n v="25"/>
    <n v="39"/>
    <s v="Venmo"/>
    <s v="Weekly"/>
  </r>
  <r>
    <n v="2994"/>
    <n v="32"/>
    <s v="Female"/>
    <x v="14"/>
    <x v="2"/>
    <n v="21"/>
    <x v="23"/>
    <x v="0"/>
    <x v="21"/>
    <s v="Spring"/>
    <x v="19"/>
    <s v="No"/>
    <s v="Free Shipping"/>
    <s v="No"/>
    <s v="No"/>
    <n v="18"/>
    <n v="3"/>
    <s v="Cash"/>
    <s v="Bi-Weekly"/>
  </r>
  <r>
    <n v="2995"/>
    <n v="69"/>
    <s v="Female"/>
    <x v="1"/>
    <x v="0"/>
    <n v="100"/>
    <x v="22"/>
    <x v="1"/>
    <x v="3"/>
    <s v="Winter"/>
    <x v="1"/>
    <s v="No"/>
    <s v="Store Pickup"/>
    <s v="No"/>
    <s v="No"/>
    <n v="14"/>
    <n v="86"/>
    <s v="Bank Transfer"/>
    <s v="Quarterly"/>
  </r>
  <r>
    <n v="2996"/>
    <n v="29"/>
    <s v="Female"/>
    <x v="2"/>
    <x v="0"/>
    <n v="96"/>
    <x v="41"/>
    <x v="2"/>
    <x v="20"/>
    <s v="Summer"/>
    <x v="25"/>
    <s v="No"/>
    <s v="Standard"/>
    <s v="No"/>
    <s v="No"/>
    <n v="42"/>
    <n v="54"/>
    <s v="Debit Card"/>
    <s v="Bi-Weekly"/>
  </r>
  <r>
    <n v="2997"/>
    <n v="70"/>
    <s v="Female"/>
    <x v="16"/>
    <x v="3"/>
    <n v="91"/>
    <x v="40"/>
    <x v="2"/>
    <x v="3"/>
    <s v="Spring"/>
    <x v="3"/>
    <s v="No"/>
    <s v="Express"/>
    <s v="No"/>
    <s v="No"/>
    <n v="6"/>
    <n v="85"/>
    <s v="Venmo"/>
    <s v="Every 3 Months"/>
  </r>
  <r>
    <n v="2998"/>
    <n v="41"/>
    <s v="Female"/>
    <x v="1"/>
    <x v="0"/>
    <n v="40"/>
    <x v="37"/>
    <x v="1"/>
    <x v="22"/>
    <s v="Spring"/>
    <x v="2"/>
    <s v="No"/>
    <s v="Next Day Air"/>
    <s v="No"/>
    <s v="No"/>
    <n v="14"/>
    <n v="26"/>
    <s v="Venmo"/>
    <s v="Every 3 Months"/>
  </r>
  <r>
    <n v="2999"/>
    <n v="31"/>
    <s v="Female"/>
    <x v="15"/>
    <x v="0"/>
    <n v="53"/>
    <x v="29"/>
    <x v="2"/>
    <x v="16"/>
    <s v="Summer"/>
    <x v="10"/>
    <s v="No"/>
    <s v="Express"/>
    <s v="No"/>
    <s v="No"/>
    <n v="30"/>
    <n v="23"/>
    <s v="Debit Card"/>
    <s v="Quarterly"/>
  </r>
  <r>
    <n v="3000"/>
    <n v="31"/>
    <s v="Female"/>
    <x v="12"/>
    <x v="3"/>
    <n v="48"/>
    <x v="13"/>
    <x v="1"/>
    <x v="4"/>
    <s v="Winter"/>
    <x v="22"/>
    <s v="No"/>
    <s v="Standard"/>
    <s v="No"/>
    <s v="No"/>
    <n v="10"/>
    <n v="38"/>
    <s v="Cash"/>
    <s v="Monthly"/>
  </r>
  <r>
    <n v="3001"/>
    <n v="57"/>
    <s v="Female"/>
    <x v="3"/>
    <x v="1"/>
    <n v="70"/>
    <x v="31"/>
    <x v="2"/>
    <x v="12"/>
    <s v="Winter"/>
    <x v="18"/>
    <s v="No"/>
    <s v="Express"/>
    <s v="No"/>
    <s v="No"/>
    <n v="7"/>
    <n v="63"/>
    <s v="PayPal"/>
    <s v="Weekly"/>
  </r>
  <r>
    <n v="3002"/>
    <n v="29"/>
    <s v="Female"/>
    <x v="7"/>
    <x v="2"/>
    <n v="29"/>
    <x v="6"/>
    <x v="0"/>
    <x v="4"/>
    <s v="Summer"/>
    <x v="10"/>
    <s v="No"/>
    <s v="Express"/>
    <s v="No"/>
    <s v="No"/>
    <n v="28"/>
    <n v="1"/>
    <s v="Credit Card"/>
    <s v="Quarterly"/>
  </r>
  <r>
    <n v="3003"/>
    <n v="70"/>
    <s v="Female"/>
    <x v="22"/>
    <x v="3"/>
    <n v="29"/>
    <x v="7"/>
    <x v="2"/>
    <x v="1"/>
    <s v="Fall"/>
    <x v="15"/>
    <s v="No"/>
    <s v="Next Day Air"/>
    <s v="No"/>
    <s v="No"/>
    <n v="19"/>
    <n v="10"/>
    <s v="Bank Transfer"/>
    <s v="Quarterly"/>
  </r>
  <r>
    <n v="3004"/>
    <n v="51"/>
    <s v="Female"/>
    <x v="0"/>
    <x v="0"/>
    <n v="53"/>
    <x v="4"/>
    <x v="2"/>
    <x v="18"/>
    <s v="Fall"/>
    <x v="11"/>
    <s v="No"/>
    <s v="Express"/>
    <s v="No"/>
    <s v="No"/>
    <n v="13"/>
    <n v="40"/>
    <s v="Credit Card"/>
    <s v="Every 3 Months"/>
  </r>
  <r>
    <n v="3005"/>
    <n v="45"/>
    <s v="Female"/>
    <x v="11"/>
    <x v="0"/>
    <n v="79"/>
    <x v="28"/>
    <x v="2"/>
    <x v="12"/>
    <s v="Winter"/>
    <x v="18"/>
    <s v="No"/>
    <s v="Store Pickup"/>
    <s v="No"/>
    <s v="No"/>
    <n v="23"/>
    <n v="56"/>
    <s v="Venmo"/>
    <s v="Fortnightly"/>
  </r>
  <r>
    <n v="3006"/>
    <n v="18"/>
    <s v="Female"/>
    <x v="6"/>
    <x v="0"/>
    <n v="65"/>
    <x v="29"/>
    <x v="3"/>
    <x v="18"/>
    <s v="Spring"/>
    <x v="1"/>
    <s v="No"/>
    <s v="Express"/>
    <s v="No"/>
    <s v="No"/>
    <n v="5"/>
    <n v="60"/>
    <s v="Venmo"/>
    <s v="Weekly"/>
  </r>
  <r>
    <n v="3007"/>
    <n v="37"/>
    <s v="Female"/>
    <x v="10"/>
    <x v="0"/>
    <n v="99"/>
    <x v="40"/>
    <x v="2"/>
    <x v="8"/>
    <s v="Summer"/>
    <x v="18"/>
    <s v="No"/>
    <s v="Store Pickup"/>
    <s v="No"/>
    <s v="No"/>
    <n v="17"/>
    <n v="82"/>
    <s v="Venmo"/>
    <s v="Bi-Weekly"/>
  </r>
  <r>
    <n v="3008"/>
    <n v="23"/>
    <s v="Female"/>
    <x v="12"/>
    <x v="3"/>
    <n v="60"/>
    <x v="14"/>
    <x v="0"/>
    <x v="12"/>
    <s v="Winter"/>
    <x v="21"/>
    <s v="No"/>
    <s v="Next Day Air"/>
    <s v="No"/>
    <s v="No"/>
    <n v="31"/>
    <n v="29"/>
    <s v="Venmo"/>
    <s v="Weekly"/>
  </r>
  <r>
    <n v="3009"/>
    <n v="39"/>
    <s v="Female"/>
    <x v="9"/>
    <x v="1"/>
    <n v="86"/>
    <x v="35"/>
    <x v="2"/>
    <x v="9"/>
    <s v="Winter"/>
    <x v="8"/>
    <s v="No"/>
    <s v="Free Shipping"/>
    <s v="No"/>
    <s v="No"/>
    <n v="19"/>
    <n v="67"/>
    <s v="PayPal"/>
    <s v="Weekly"/>
  </r>
  <r>
    <n v="3010"/>
    <n v="62"/>
    <s v="Female"/>
    <x v="22"/>
    <x v="3"/>
    <n v="73"/>
    <x v="7"/>
    <x v="2"/>
    <x v="5"/>
    <s v="Winter"/>
    <x v="12"/>
    <s v="No"/>
    <s v="Free Shipping"/>
    <s v="No"/>
    <s v="No"/>
    <n v="8"/>
    <n v="65"/>
    <s v="Venmo"/>
    <s v="Fortnightly"/>
  </r>
  <r>
    <n v="3011"/>
    <n v="70"/>
    <s v="Female"/>
    <x v="22"/>
    <x v="3"/>
    <n v="45"/>
    <x v="31"/>
    <x v="2"/>
    <x v="10"/>
    <s v="Winter"/>
    <x v="13"/>
    <s v="No"/>
    <s v="Free Shipping"/>
    <s v="No"/>
    <s v="No"/>
    <n v="15"/>
    <n v="30"/>
    <s v="Credit Card"/>
    <s v="Annually"/>
  </r>
  <r>
    <n v="3012"/>
    <n v="20"/>
    <s v="Female"/>
    <x v="22"/>
    <x v="3"/>
    <n v="70"/>
    <x v="22"/>
    <x v="1"/>
    <x v="18"/>
    <s v="Summer"/>
    <x v="21"/>
    <s v="No"/>
    <s v="Next Day Air"/>
    <s v="No"/>
    <s v="No"/>
    <n v="18"/>
    <n v="52"/>
    <s v="Credit Card"/>
    <s v="Every 3 Months"/>
  </r>
  <r>
    <n v="3013"/>
    <n v="42"/>
    <s v="Female"/>
    <x v="22"/>
    <x v="3"/>
    <n v="65"/>
    <x v="37"/>
    <x v="2"/>
    <x v="11"/>
    <s v="Fall"/>
    <x v="1"/>
    <s v="No"/>
    <s v="Standard"/>
    <s v="No"/>
    <s v="No"/>
    <n v="16"/>
    <n v="49"/>
    <s v="PayPal"/>
    <s v="Annually"/>
  </r>
  <r>
    <n v="3014"/>
    <n v="41"/>
    <s v="Female"/>
    <x v="11"/>
    <x v="0"/>
    <n v="55"/>
    <x v="28"/>
    <x v="0"/>
    <x v="15"/>
    <s v="Summer"/>
    <x v="19"/>
    <s v="No"/>
    <s v="Store Pickup"/>
    <s v="No"/>
    <s v="No"/>
    <n v="13"/>
    <n v="42"/>
    <s v="Cash"/>
    <s v="Monthly"/>
  </r>
  <r>
    <n v="3015"/>
    <n v="24"/>
    <s v="Female"/>
    <x v="17"/>
    <x v="0"/>
    <n v="65"/>
    <x v="40"/>
    <x v="2"/>
    <x v="1"/>
    <s v="Spring"/>
    <x v="9"/>
    <s v="No"/>
    <s v="Express"/>
    <s v="No"/>
    <s v="No"/>
    <n v="38"/>
    <n v="27"/>
    <s v="PayPal"/>
    <s v="Every 3 Months"/>
  </r>
  <r>
    <n v="3016"/>
    <n v="37"/>
    <s v="Female"/>
    <x v="18"/>
    <x v="3"/>
    <n v="21"/>
    <x v="5"/>
    <x v="3"/>
    <x v="12"/>
    <s v="Spring"/>
    <x v="11"/>
    <s v="No"/>
    <s v="Express"/>
    <s v="No"/>
    <s v="No"/>
    <n v="27"/>
    <n v="-6"/>
    <s v="Bank Transfer"/>
    <s v="Bi-Weekly"/>
  </r>
  <r>
    <n v="3017"/>
    <n v="30"/>
    <s v="Female"/>
    <x v="0"/>
    <x v="0"/>
    <n v="26"/>
    <x v="27"/>
    <x v="0"/>
    <x v="12"/>
    <s v="Summer"/>
    <x v="8"/>
    <s v="No"/>
    <s v="Store Pickup"/>
    <s v="No"/>
    <s v="No"/>
    <n v="31"/>
    <n v="-5"/>
    <s v="Bank Transfer"/>
    <s v="Quarterly"/>
  </r>
  <r>
    <n v="3018"/>
    <n v="58"/>
    <s v="Female"/>
    <x v="12"/>
    <x v="3"/>
    <n v="71"/>
    <x v="48"/>
    <x v="1"/>
    <x v="7"/>
    <s v="Summer"/>
    <x v="13"/>
    <s v="No"/>
    <s v="Next Day Air"/>
    <s v="No"/>
    <s v="No"/>
    <n v="24"/>
    <n v="47"/>
    <s v="Cash"/>
    <s v="Bi-Weekly"/>
  </r>
  <r>
    <n v="3019"/>
    <n v="43"/>
    <s v="Female"/>
    <x v="23"/>
    <x v="1"/>
    <n v="41"/>
    <x v="21"/>
    <x v="2"/>
    <x v="14"/>
    <s v="Summer"/>
    <x v="21"/>
    <s v="No"/>
    <s v="Free Shipping"/>
    <s v="No"/>
    <s v="No"/>
    <n v="21"/>
    <n v="20"/>
    <s v="Debit Card"/>
    <s v="Bi-Weekly"/>
  </r>
  <r>
    <n v="3020"/>
    <n v="19"/>
    <s v="Female"/>
    <x v="14"/>
    <x v="2"/>
    <n v="44"/>
    <x v="40"/>
    <x v="2"/>
    <x v="22"/>
    <s v="Winter"/>
    <x v="20"/>
    <s v="No"/>
    <s v="2-Day Shipping"/>
    <s v="No"/>
    <s v="No"/>
    <n v="15"/>
    <n v="29"/>
    <s v="PayPal"/>
    <s v="Annually"/>
  </r>
  <r>
    <n v="3021"/>
    <n v="23"/>
    <s v="Female"/>
    <x v="2"/>
    <x v="0"/>
    <n v="81"/>
    <x v="10"/>
    <x v="1"/>
    <x v="4"/>
    <s v="Fall"/>
    <x v="11"/>
    <s v="No"/>
    <s v="Store Pickup"/>
    <s v="No"/>
    <s v="No"/>
    <n v="48"/>
    <n v="33"/>
    <s v="Venmo"/>
    <s v="Every 3 Months"/>
  </r>
  <r>
    <n v="3022"/>
    <n v="65"/>
    <s v="Female"/>
    <x v="12"/>
    <x v="3"/>
    <n v="77"/>
    <x v="38"/>
    <x v="1"/>
    <x v="24"/>
    <s v="Summer"/>
    <x v="9"/>
    <s v="No"/>
    <s v="2-Day Shipping"/>
    <s v="No"/>
    <s v="No"/>
    <n v="47"/>
    <n v="30"/>
    <s v="Cash"/>
    <s v="Quarterly"/>
  </r>
  <r>
    <n v="3023"/>
    <n v="58"/>
    <s v="Female"/>
    <x v="3"/>
    <x v="1"/>
    <n v="26"/>
    <x v="42"/>
    <x v="2"/>
    <x v="12"/>
    <s v="Fall"/>
    <x v="17"/>
    <s v="No"/>
    <s v="Free Shipping"/>
    <s v="No"/>
    <s v="No"/>
    <n v="23"/>
    <n v="3"/>
    <s v="PayPal"/>
    <s v="Weekly"/>
  </r>
  <r>
    <n v="3024"/>
    <n v="50"/>
    <s v="Female"/>
    <x v="21"/>
    <x v="3"/>
    <n v="31"/>
    <x v="27"/>
    <x v="2"/>
    <x v="18"/>
    <s v="Summer"/>
    <x v="3"/>
    <s v="No"/>
    <s v="Express"/>
    <s v="No"/>
    <s v="No"/>
    <n v="4"/>
    <n v="27"/>
    <s v="PayPal"/>
    <s v="Quarterly"/>
  </r>
  <r>
    <n v="3025"/>
    <n v="67"/>
    <s v="Female"/>
    <x v="0"/>
    <x v="0"/>
    <n v="82"/>
    <x v="37"/>
    <x v="1"/>
    <x v="3"/>
    <s v="Spring"/>
    <x v="17"/>
    <s v="No"/>
    <s v="Free Shipping"/>
    <s v="No"/>
    <s v="No"/>
    <n v="47"/>
    <n v="35"/>
    <s v="Credit Card"/>
    <s v="Every 3 Months"/>
  </r>
  <r>
    <n v="3026"/>
    <n v="40"/>
    <s v="Female"/>
    <x v="9"/>
    <x v="1"/>
    <n v="60"/>
    <x v="6"/>
    <x v="3"/>
    <x v="14"/>
    <s v="Summer"/>
    <x v="23"/>
    <s v="No"/>
    <s v="Store Pickup"/>
    <s v="No"/>
    <s v="No"/>
    <n v="7"/>
    <n v="53"/>
    <s v="PayPal"/>
    <s v="Monthly"/>
  </r>
  <r>
    <n v="3027"/>
    <n v="55"/>
    <s v="Female"/>
    <x v="5"/>
    <x v="0"/>
    <n v="70"/>
    <x v="30"/>
    <x v="0"/>
    <x v="23"/>
    <s v="Fall"/>
    <x v="25"/>
    <s v="No"/>
    <s v="Free Shipping"/>
    <s v="No"/>
    <s v="No"/>
    <n v="6"/>
    <n v="64"/>
    <s v="Credit Card"/>
    <s v="Annually"/>
  </r>
  <r>
    <n v="3028"/>
    <n v="52"/>
    <s v="Female"/>
    <x v="15"/>
    <x v="0"/>
    <n v="26"/>
    <x v="8"/>
    <x v="3"/>
    <x v="15"/>
    <s v="Winter"/>
    <x v="11"/>
    <s v="No"/>
    <s v="2-Day Shipping"/>
    <s v="No"/>
    <s v="No"/>
    <n v="47"/>
    <n v="-21"/>
    <s v="Credit Card"/>
    <s v="Quarterly"/>
  </r>
  <r>
    <n v="3029"/>
    <n v="62"/>
    <s v="Female"/>
    <x v="10"/>
    <x v="0"/>
    <n v="100"/>
    <x v="18"/>
    <x v="0"/>
    <x v="4"/>
    <s v="Summer"/>
    <x v="21"/>
    <s v="No"/>
    <s v="Free Shipping"/>
    <s v="No"/>
    <s v="No"/>
    <n v="7"/>
    <n v="93"/>
    <s v="PayPal"/>
    <s v="Every 3 Months"/>
  </r>
  <r>
    <n v="3030"/>
    <n v="64"/>
    <s v="Female"/>
    <x v="10"/>
    <x v="0"/>
    <n v="82"/>
    <x v="42"/>
    <x v="2"/>
    <x v="9"/>
    <s v="Summer"/>
    <x v="0"/>
    <s v="No"/>
    <s v="Free Shipping"/>
    <s v="No"/>
    <s v="No"/>
    <n v="1"/>
    <n v="81"/>
    <s v="Debit Card"/>
    <s v="Quarterly"/>
  </r>
  <r>
    <n v="3031"/>
    <n v="43"/>
    <s v="Female"/>
    <x v="4"/>
    <x v="1"/>
    <n v="24"/>
    <x v="33"/>
    <x v="3"/>
    <x v="7"/>
    <s v="Spring"/>
    <x v="5"/>
    <s v="No"/>
    <s v="2-Day Shipping"/>
    <s v="No"/>
    <s v="No"/>
    <n v="23"/>
    <n v="1"/>
    <s v="Credit Card"/>
    <s v="Weekly"/>
  </r>
  <r>
    <n v="3032"/>
    <n v="61"/>
    <s v="Female"/>
    <x v="0"/>
    <x v="0"/>
    <n v="74"/>
    <x v="37"/>
    <x v="0"/>
    <x v="11"/>
    <s v="Summer"/>
    <x v="8"/>
    <s v="No"/>
    <s v="2-Day Shipping"/>
    <s v="No"/>
    <s v="No"/>
    <n v="30"/>
    <n v="44"/>
    <s v="Credit Card"/>
    <s v="Monthly"/>
  </r>
  <r>
    <n v="3033"/>
    <n v="26"/>
    <s v="Female"/>
    <x v="21"/>
    <x v="3"/>
    <n v="58"/>
    <x v="18"/>
    <x v="3"/>
    <x v="14"/>
    <s v="Summer"/>
    <x v="1"/>
    <s v="No"/>
    <s v="Next Day Air"/>
    <s v="No"/>
    <s v="No"/>
    <n v="24"/>
    <n v="34"/>
    <s v="Credit Card"/>
    <s v="Quarterly"/>
  </r>
  <r>
    <n v="3034"/>
    <n v="22"/>
    <s v="Female"/>
    <x v="1"/>
    <x v="0"/>
    <n v="56"/>
    <x v="15"/>
    <x v="0"/>
    <x v="20"/>
    <s v="Spring"/>
    <x v="5"/>
    <s v="No"/>
    <s v="Store Pickup"/>
    <s v="No"/>
    <s v="No"/>
    <n v="9"/>
    <n v="47"/>
    <s v="PayPal"/>
    <s v="Weekly"/>
  </r>
  <r>
    <n v="3035"/>
    <n v="51"/>
    <s v="Female"/>
    <x v="23"/>
    <x v="1"/>
    <n v="37"/>
    <x v="40"/>
    <x v="0"/>
    <x v="15"/>
    <s v="Spring"/>
    <x v="1"/>
    <s v="No"/>
    <s v="2-Day Shipping"/>
    <s v="No"/>
    <s v="No"/>
    <n v="25"/>
    <n v="12"/>
    <s v="Credit Card"/>
    <s v="Quarterly"/>
  </r>
  <r>
    <n v="3036"/>
    <n v="69"/>
    <s v="Female"/>
    <x v="8"/>
    <x v="3"/>
    <n v="64"/>
    <x v="0"/>
    <x v="2"/>
    <x v="9"/>
    <s v="Spring"/>
    <x v="9"/>
    <s v="No"/>
    <s v="Free Shipping"/>
    <s v="No"/>
    <s v="No"/>
    <n v="18"/>
    <n v="46"/>
    <s v="Cash"/>
    <s v="Bi-Weekly"/>
  </r>
  <r>
    <n v="3037"/>
    <n v="50"/>
    <s v="Female"/>
    <x v="15"/>
    <x v="0"/>
    <n v="58"/>
    <x v="34"/>
    <x v="1"/>
    <x v="10"/>
    <s v="Spring"/>
    <x v="24"/>
    <s v="No"/>
    <s v="Next Day Air"/>
    <s v="No"/>
    <s v="No"/>
    <n v="7"/>
    <n v="51"/>
    <s v="Venmo"/>
    <s v="Fortnightly"/>
  </r>
  <r>
    <n v="3038"/>
    <n v="51"/>
    <s v="Female"/>
    <x v="22"/>
    <x v="3"/>
    <n v="44"/>
    <x v="44"/>
    <x v="0"/>
    <x v="4"/>
    <s v="Summer"/>
    <x v="6"/>
    <s v="No"/>
    <s v="Next Day Air"/>
    <s v="No"/>
    <s v="No"/>
    <n v="2"/>
    <n v="42"/>
    <s v="Cash"/>
    <s v="Annually"/>
  </r>
  <r>
    <n v="3039"/>
    <n v="56"/>
    <s v="Female"/>
    <x v="16"/>
    <x v="3"/>
    <n v="39"/>
    <x v="42"/>
    <x v="2"/>
    <x v="18"/>
    <s v="Summer"/>
    <x v="19"/>
    <s v="No"/>
    <s v="Free Shipping"/>
    <s v="No"/>
    <s v="No"/>
    <n v="36"/>
    <n v="3"/>
    <s v="Debit Card"/>
    <s v="Annually"/>
  </r>
  <r>
    <n v="3040"/>
    <n v="59"/>
    <s v="Female"/>
    <x v="0"/>
    <x v="0"/>
    <n v="48"/>
    <x v="15"/>
    <x v="0"/>
    <x v="24"/>
    <s v="Spring"/>
    <x v="4"/>
    <s v="No"/>
    <s v="Next Day Air"/>
    <s v="No"/>
    <s v="No"/>
    <n v="31"/>
    <n v="17"/>
    <s v="PayPal"/>
    <s v="Bi-Weekly"/>
  </r>
  <r>
    <n v="3041"/>
    <n v="18"/>
    <s v="Female"/>
    <x v="8"/>
    <x v="3"/>
    <n v="32"/>
    <x v="43"/>
    <x v="2"/>
    <x v="9"/>
    <s v="Fall"/>
    <x v="7"/>
    <s v="No"/>
    <s v="Express"/>
    <s v="No"/>
    <s v="No"/>
    <n v="10"/>
    <n v="22"/>
    <s v="Cash"/>
    <s v="Fortnightly"/>
  </r>
  <r>
    <n v="3042"/>
    <n v="48"/>
    <s v="Female"/>
    <x v="8"/>
    <x v="3"/>
    <n v="79"/>
    <x v="3"/>
    <x v="2"/>
    <x v="20"/>
    <s v="Winter"/>
    <x v="17"/>
    <s v="No"/>
    <s v="Express"/>
    <s v="No"/>
    <s v="No"/>
    <n v="27"/>
    <n v="52"/>
    <s v="PayPal"/>
    <s v="Monthly"/>
  </r>
  <r>
    <n v="3043"/>
    <n v="53"/>
    <s v="Female"/>
    <x v="7"/>
    <x v="2"/>
    <n v="27"/>
    <x v="45"/>
    <x v="0"/>
    <x v="2"/>
    <s v="Winter"/>
    <x v="3"/>
    <s v="No"/>
    <s v="Next Day Air"/>
    <s v="No"/>
    <s v="No"/>
    <n v="14"/>
    <n v="13"/>
    <s v="PayPal"/>
    <s v="Every 3 Months"/>
  </r>
  <r>
    <n v="3044"/>
    <n v="45"/>
    <s v="Female"/>
    <x v="22"/>
    <x v="3"/>
    <n v="98"/>
    <x v="26"/>
    <x v="1"/>
    <x v="15"/>
    <s v="Fall"/>
    <x v="5"/>
    <s v="No"/>
    <s v="Store Pickup"/>
    <s v="No"/>
    <s v="No"/>
    <n v="17"/>
    <n v="81"/>
    <s v="Credit Card"/>
    <s v="Monthly"/>
  </r>
  <r>
    <n v="3045"/>
    <n v="21"/>
    <s v="Female"/>
    <x v="23"/>
    <x v="1"/>
    <n v="67"/>
    <x v="17"/>
    <x v="2"/>
    <x v="23"/>
    <s v="Winter"/>
    <x v="2"/>
    <s v="No"/>
    <s v="Free Shipping"/>
    <s v="No"/>
    <s v="No"/>
    <n v="10"/>
    <n v="57"/>
    <s v="Bank Transfer"/>
    <s v="Quarterly"/>
  </r>
  <r>
    <n v="3046"/>
    <n v="42"/>
    <s v="Female"/>
    <x v="20"/>
    <x v="0"/>
    <n v="37"/>
    <x v="20"/>
    <x v="0"/>
    <x v="13"/>
    <s v="Winter"/>
    <x v="12"/>
    <s v="No"/>
    <s v="2-Day Shipping"/>
    <s v="No"/>
    <s v="No"/>
    <n v="4"/>
    <n v="33"/>
    <s v="PayPal"/>
    <s v="Bi-Weekly"/>
  </r>
  <r>
    <n v="3047"/>
    <n v="60"/>
    <s v="Female"/>
    <x v="9"/>
    <x v="1"/>
    <n v="49"/>
    <x v="38"/>
    <x v="2"/>
    <x v="3"/>
    <s v="Spring"/>
    <x v="4"/>
    <s v="No"/>
    <s v="Store Pickup"/>
    <s v="No"/>
    <s v="No"/>
    <n v="25"/>
    <n v="24"/>
    <s v="Cash"/>
    <s v="Every 3 Months"/>
  </r>
  <r>
    <n v="3048"/>
    <n v="21"/>
    <s v="Female"/>
    <x v="4"/>
    <x v="1"/>
    <n v="74"/>
    <x v="34"/>
    <x v="2"/>
    <x v="10"/>
    <s v="Fall"/>
    <x v="7"/>
    <s v="No"/>
    <s v="2-Day Shipping"/>
    <s v="No"/>
    <s v="No"/>
    <n v="3"/>
    <n v="71"/>
    <s v="PayPal"/>
    <s v="Bi-Weekly"/>
  </r>
  <r>
    <n v="3049"/>
    <n v="69"/>
    <s v="Female"/>
    <x v="16"/>
    <x v="3"/>
    <n v="93"/>
    <x v="24"/>
    <x v="2"/>
    <x v="8"/>
    <s v="Summer"/>
    <x v="20"/>
    <s v="No"/>
    <s v="Standard"/>
    <s v="No"/>
    <s v="No"/>
    <n v="47"/>
    <n v="46"/>
    <s v="Venmo"/>
    <s v="Fortnightly"/>
  </r>
  <r>
    <n v="3050"/>
    <n v="40"/>
    <s v="Female"/>
    <x v="8"/>
    <x v="3"/>
    <n v="60"/>
    <x v="40"/>
    <x v="0"/>
    <x v="16"/>
    <s v="Summer"/>
    <x v="21"/>
    <s v="No"/>
    <s v="Next Day Air"/>
    <s v="No"/>
    <s v="No"/>
    <n v="41"/>
    <n v="19"/>
    <s v="Bank Transfer"/>
    <s v="Bi-Weekly"/>
  </r>
  <r>
    <n v="3051"/>
    <n v="31"/>
    <s v="Female"/>
    <x v="7"/>
    <x v="2"/>
    <n v="76"/>
    <x v="0"/>
    <x v="1"/>
    <x v="14"/>
    <s v="Spring"/>
    <x v="15"/>
    <s v="No"/>
    <s v="Standard"/>
    <s v="No"/>
    <s v="No"/>
    <n v="28"/>
    <n v="48"/>
    <s v="Venmo"/>
    <s v="Every 3 Months"/>
  </r>
  <r>
    <n v="3052"/>
    <n v="44"/>
    <s v="Female"/>
    <x v="12"/>
    <x v="3"/>
    <n v="64"/>
    <x v="5"/>
    <x v="0"/>
    <x v="9"/>
    <s v="Summer"/>
    <x v="12"/>
    <s v="No"/>
    <s v="Express"/>
    <s v="No"/>
    <s v="No"/>
    <n v="49"/>
    <n v="15"/>
    <s v="Debit Card"/>
    <s v="Every 3 Months"/>
  </r>
  <r>
    <n v="3053"/>
    <n v="48"/>
    <s v="Female"/>
    <x v="9"/>
    <x v="1"/>
    <n v="38"/>
    <x v="1"/>
    <x v="3"/>
    <x v="8"/>
    <s v="Spring"/>
    <x v="9"/>
    <s v="No"/>
    <s v="Store Pickup"/>
    <s v="No"/>
    <s v="No"/>
    <n v="7"/>
    <n v="31"/>
    <s v="Bank Transfer"/>
    <s v="Fortnightly"/>
  </r>
  <r>
    <n v="3054"/>
    <n v="32"/>
    <s v="Female"/>
    <x v="9"/>
    <x v="1"/>
    <n v="91"/>
    <x v="1"/>
    <x v="0"/>
    <x v="18"/>
    <s v="Winter"/>
    <x v="4"/>
    <s v="No"/>
    <s v="Next Day Air"/>
    <s v="No"/>
    <s v="No"/>
    <n v="22"/>
    <n v="69"/>
    <s v="Bank Transfer"/>
    <s v="Monthly"/>
  </r>
  <r>
    <n v="3055"/>
    <n v="42"/>
    <s v="Female"/>
    <x v="23"/>
    <x v="1"/>
    <n v="70"/>
    <x v="13"/>
    <x v="1"/>
    <x v="23"/>
    <s v="Summer"/>
    <x v="8"/>
    <s v="No"/>
    <s v="2-Day Shipping"/>
    <s v="No"/>
    <s v="No"/>
    <n v="34"/>
    <n v="36"/>
    <s v="Venmo"/>
    <s v="Monthly"/>
  </r>
  <r>
    <n v="3056"/>
    <n v="27"/>
    <s v="Female"/>
    <x v="3"/>
    <x v="1"/>
    <n v="22"/>
    <x v="23"/>
    <x v="2"/>
    <x v="10"/>
    <s v="Fall"/>
    <x v="16"/>
    <s v="No"/>
    <s v="Standard"/>
    <s v="No"/>
    <s v="No"/>
    <n v="5"/>
    <n v="17"/>
    <s v="Debit Card"/>
    <s v="Bi-Weekly"/>
  </r>
  <r>
    <n v="3057"/>
    <n v="69"/>
    <s v="Female"/>
    <x v="24"/>
    <x v="3"/>
    <n v="59"/>
    <x v="32"/>
    <x v="2"/>
    <x v="19"/>
    <s v="Spring"/>
    <x v="22"/>
    <s v="No"/>
    <s v="Standard"/>
    <s v="No"/>
    <s v="No"/>
    <n v="15"/>
    <n v="44"/>
    <s v="Cash"/>
    <s v="Bi-Weekly"/>
  </r>
  <r>
    <n v="3058"/>
    <n v="67"/>
    <s v="Female"/>
    <x v="21"/>
    <x v="3"/>
    <n v="22"/>
    <x v="17"/>
    <x v="2"/>
    <x v="24"/>
    <s v="Spring"/>
    <x v="23"/>
    <s v="No"/>
    <s v="Next Day Air"/>
    <s v="No"/>
    <s v="No"/>
    <n v="26"/>
    <n v="-4"/>
    <s v="Bank Transfer"/>
    <s v="Weekly"/>
  </r>
  <r>
    <n v="3059"/>
    <n v="41"/>
    <s v="Female"/>
    <x v="8"/>
    <x v="3"/>
    <n v="74"/>
    <x v="8"/>
    <x v="1"/>
    <x v="20"/>
    <s v="Winter"/>
    <x v="22"/>
    <s v="No"/>
    <s v="Store Pickup"/>
    <s v="No"/>
    <s v="No"/>
    <n v="3"/>
    <n v="71"/>
    <s v="Bank Transfer"/>
    <s v="Fortnightly"/>
  </r>
  <r>
    <n v="3060"/>
    <n v="46"/>
    <s v="Female"/>
    <x v="1"/>
    <x v="0"/>
    <n v="71"/>
    <x v="0"/>
    <x v="0"/>
    <x v="1"/>
    <s v="Spring"/>
    <x v="4"/>
    <s v="No"/>
    <s v="Express"/>
    <s v="No"/>
    <s v="No"/>
    <n v="42"/>
    <n v="29"/>
    <s v="Credit Card"/>
    <s v="Quarterly"/>
  </r>
  <r>
    <n v="3061"/>
    <n v="47"/>
    <s v="Female"/>
    <x v="7"/>
    <x v="2"/>
    <n v="80"/>
    <x v="18"/>
    <x v="1"/>
    <x v="4"/>
    <s v="Summer"/>
    <x v="10"/>
    <s v="No"/>
    <s v="Store Pickup"/>
    <s v="No"/>
    <s v="No"/>
    <n v="1"/>
    <n v="79"/>
    <s v="Venmo"/>
    <s v="Monthly"/>
  </r>
  <r>
    <n v="3062"/>
    <n v="33"/>
    <s v="Female"/>
    <x v="17"/>
    <x v="0"/>
    <n v="59"/>
    <x v="45"/>
    <x v="0"/>
    <x v="8"/>
    <s v="Fall"/>
    <x v="9"/>
    <s v="No"/>
    <s v="Express"/>
    <s v="No"/>
    <s v="No"/>
    <n v="20"/>
    <n v="39"/>
    <s v="PayPal"/>
    <s v="Every 3 Months"/>
  </r>
  <r>
    <n v="3063"/>
    <n v="51"/>
    <s v="Female"/>
    <x v="21"/>
    <x v="3"/>
    <n v="96"/>
    <x v="18"/>
    <x v="0"/>
    <x v="14"/>
    <s v="Fall"/>
    <x v="13"/>
    <s v="No"/>
    <s v="Standard"/>
    <s v="No"/>
    <s v="No"/>
    <n v="39"/>
    <n v="57"/>
    <s v="PayPal"/>
    <s v="Monthly"/>
  </r>
  <r>
    <n v="3064"/>
    <n v="26"/>
    <s v="Female"/>
    <x v="12"/>
    <x v="3"/>
    <n v="43"/>
    <x v="39"/>
    <x v="0"/>
    <x v="18"/>
    <s v="Winter"/>
    <x v="20"/>
    <s v="No"/>
    <s v="Store Pickup"/>
    <s v="No"/>
    <s v="No"/>
    <n v="24"/>
    <n v="19"/>
    <s v="Credit Card"/>
    <s v="Fortnightly"/>
  </r>
  <r>
    <n v="3065"/>
    <n v="22"/>
    <s v="Female"/>
    <x v="22"/>
    <x v="3"/>
    <n v="76"/>
    <x v="37"/>
    <x v="1"/>
    <x v="17"/>
    <s v="Winter"/>
    <x v="15"/>
    <s v="No"/>
    <s v="Express"/>
    <s v="No"/>
    <s v="No"/>
    <n v="49"/>
    <n v="27"/>
    <s v="Bank Transfer"/>
    <s v="Quarterly"/>
  </r>
  <r>
    <n v="3066"/>
    <n v="49"/>
    <s v="Female"/>
    <x v="14"/>
    <x v="2"/>
    <n v="59"/>
    <x v="25"/>
    <x v="2"/>
    <x v="19"/>
    <s v="Fall"/>
    <x v="11"/>
    <s v="No"/>
    <s v="Store Pickup"/>
    <s v="No"/>
    <s v="No"/>
    <n v="7"/>
    <n v="52"/>
    <s v="Venmo"/>
    <s v="Bi-Weekly"/>
  </r>
  <r>
    <n v="3067"/>
    <n v="58"/>
    <s v="Female"/>
    <x v="11"/>
    <x v="0"/>
    <n v="48"/>
    <x v="49"/>
    <x v="0"/>
    <x v="11"/>
    <s v="Summer"/>
    <x v="24"/>
    <s v="No"/>
    <s v="Free Shipping"/>
    <s v="No"/>
    <s v="No"/>
    <n v="13"/>
    <n v="35"/>
    <s v="Venmo"/>
    <s v="Every 3 Months"/>
  </r>
  <r>
    <n v="3068"/>
    <n v="70"/>
    <s v="Female"/>
    <x v="22"/>
    <x v="3"/>
    <n v="22"/>
    <x v="9"/>
    <x v="1"/>
    <x v="0"/>
    <s v="Spring"/>
    <x v="1"/>
    <s v="No"/>
    <s v="Free Shipping"/>
    <s v="No"/>
    <s v="No"/>
    <n v="2"/>
    <n v="20"/>
    <s v="Cash"/>
    <s v="Weekly"/>
  </r>
  <r>
    <n v="3069"/>
    <n v="32"/>
    <s v="Female"/>
    <x v="23"/>
    <x v="1"/>
    <n v="40"/>
    <x v="18"/>
    <x v="2"/>
    <x v="21"/>
    <s v="Winter"/>
    <x v="19"/>
    <s v="No"/>
    <s v="Express"/>
    <s v="No"/>
    <s v="No"/>
    <n v="4"/>
    <n v="36"/>
    <s v="Debit Card"/>
    <s v="Weekly"/>
  </r>
  <r>
    <n v="3070"/>
    <n v="62"/>
    <s v="Female"/>
    <x v="2"/>
    <x v="0"/>
    <n v="73"/>
    <x v="12"/>
    <x v="0"/>
    <x v="23"/>
    <s v="Spring"/>
    <x v="12"/>
    <s v="No"/>
    <s v="Express"/>
    <s v="No"/>
    <s v="No"/>
    <n v="17"/>
    <n v="56"/>
    <s v="Debit Card"/>
    <s v="Quarterly"/>
  </r>
  <r>
    <n v="3071"/>
    <n v="52"/>
    <s v="Female"/>
    <x v="9"/>
    <x v="1"/>
    <n v="26"/>
    <x v="15"/>
    <x v="3"/>
    <x v="16"/>
    <s v="Fall"/>
    <x v="5"/>
    <s v="No"/>
    <s v="Free Shipping"/>
    <s v="No"/>
    <s v="No"/>
    <n v="43"/>
    <n v="-17"/>
    <s v="PayPal"/>
    <s v="Bi-Weekly"/>
  </r>
  <r>
    <n v="3072"/>
    <n v="23"/>
    <s v="Female"/>
    <x v="1"/>
    <x v="0"/>
    <n v="41"/>
    <x v="13"/>
    <x v="0"/>
    <x v="2"/>
    <s v="Spring"/>
    <x v="23"/>
    <s v="No"/>
    <s v="Next Day Air"/>
    <s v="No"/>
    <s v="No"/>
    <n v="6"/>
    <n v="35"/>
    <s v="PayPal"/>
    <s v="Monthly"/>
  </r>
  <r>
    <n v="3073"/>
    <n v="26"/>
    <s v="Female"/>
    <x v="16"/>
    <x v="3"/>
    <n v="98"/>
    <x v="14"/>
    <x v="0"/>
    <x v="15"/>
    <s v="Spring"/>
    <x v="0"/>
    <s v="No"/>
    <s v="Standard"/>
    <s v="No"/>
    <s v="No"/>
    <n v="46"/>
    <n v="52"/>
    <s v="PayPal"/>
    <s v="Quarterly"/>
  </r>
  <r>
    <n v="3074"/>
    <n v="58"/>
    <s v="Female"/>
    <x v="5"/>
    <x v="0"/>
    <n v="63"/>
    <x v="4"/>
    <x v="0"/>
    <x v="3"/>
    <s v="Winter"/>
    <x v="15"/>
    <s v="No"/>
    <s v="Free Shipping"/>
    <s v="No"/>
    <s v="No"/>
    <n v="7"/>
    <n v="56"/>
    <s v="Debit Card"/>
    <s v="Bi-Weekly"/>
  </r>
  <r>
    <n v="3075"/>
    <n v="26"/>
    <s v="Female"/>
    <x v="23"/>
    <x v="1"/>
    <n v="55"/>
    <x v="2"/>
    <x v="0"/>
    <x v="1"/>
    <s v="Winter"/>
    <x v="19"/>
    <s v="No"/>
    <s v="Next Day Air"/>
    <s v="No"/>
    <s v="No"/>
    <n v="34"/>
    <n v="21"/>
    <s v="Debit Card"/>
    <s v="Fortnightly"/>
  </r>
  <r>
    <n v="3076"/>
    <n v="54"/>
    <s v="Female"/>
    <x v="6"/>
    <x v="0"/>
    <n v="90"/>
    <x v="40"/>
    <x v="3"/>
    <x v="19"/>
    <s v="Winter"/>
    <x v="15"/>
    <s v="No"/>
    <s v="Standard"/>
    <s v="No"/>
    <s v="No"/>
    <n v="21"/>
    <n v="69"/>
    <s v="PayPal"/>
    <s v="Every 3 Months"/>
  </r>
  <r>
    <n v="3077"/>
    <n v="66"/>
    <s v="Female"/>
    <x v="8"/>
    <x v="3"/>
    <n v="46"/>
    <x v="13"/>
    <x v="2"/>
    <x v="24"/>
    <s v="Summer"/>
    <x v="15"/>
    <s v="No"/>
    <s v="Express"/>
    <s v="No"/>
    <s v="No"/>
    <n v="13"/>
    <n v="33"/>
    <s v="Venmo"/>
    <s v="Bi-Weekly"/>
  </r>
  <r>
    <n v="3078"/>
    <n v="60"/>
    <s v="Female"/>
    <x v="1"/>
    <x v="0"/>
    <n v="88"/>
    <x v="26"/>
    <x v="1"/>
    <x v="16"/>
    <s v="Spring"/>
    <x v="21"/>
    <s v="No"/>
    <s v="Store Pickup"/>
    <s v="No"/>
    <s v="No"/>
    <n v="33"/>
    <n v="55"/>
    <s v="Debit Card"/>
    <s v="Bi-Weekly"/>
  </r>
  <r>
    <n v="3079"/>
    <n v="32"/>
    <s v="Female"/>
    <x v="22"/>
    <x v="3"/>
    <n v="95"/>
    <x v="29"/>
    <x v="2"/>
    <x v="24"/>
    <s v="Spring"/>
    <x v="25"/>
    <s v="No"/>
    <s v="2-Day Shipping"/>
    <s v="No"/>
    <s v="No"/>
    <n v="24"/>
    <n v="71"/>
    <s v="Bank Transfer"/>
    <s v="Bi-Weekly"/>
  </r>
  <r>
    <n v="3080"/>
    <n v="48"/>
    <s v="Female"/>
    <x v="22"/>
    <x v="3"/>
    <n v="31"/>
    <x v="5"/>
    <x v="2"/>
    <x v="1"/>
    <s v="Fall"/>
    <x v="17"/>
    <s v="No"/>
    <s v="Store Pickup"/>
    <s v="No"/>
    <s v="No"/>
    <n v="4"/>
    <n v="27"/>
    <s v="Bank Transfer"/>
    <s v="Annually"/>
  </r>
  <r>
    <n v="3081"/>
    <n v="69"/>
    <s v="Female"/>
    <x v="15"/>
    <x v="0"/>
    <n v="42"/>
    <x v="24"/>
    <x v="0"/>
    <x v="22"/>
    <s v="Spring"/>
    <x v="7"/>
    <s v="No"/>
    <s v="Next Day Air"/>
    <s v="No"/>
    <s v="No"/>
    <n v="5"/>
    <n v="37"/>
    <s v="Cash"/>
    <s v="Bi-Weekly"/>
  </r>
  <r>
    <n v="3082"/>
    <n v="64"/>
    <s v="Female"/>
    <x v="4"/>
    <x v="1"/>
    <n v="44"/>
    <x v="34"/>
    <x v="0"/>
    <x v="6"/>
    <s v="Winter"/>
    <x v="8"/>
    <s v="No"/>
    <s v="Next Day Air"/>
    <s v="No"/>
    <s v="No"/>
    <n v="11"/>
    <n v="33"/>
    <s v="Credit Card"/>
    <s v="Weekly"/>
  </r>
  <r>
    <n v="3083"/>
    <n v="56"/>
    <s v="Female"/>
    <x v="17"/>
    <x v="0"/>
    <n v="99"/>
    <x v="40"/>
    <x v="2"/>
    <x v="1"/>
    <s v="Spring"/>
    <x v="17"/>
    <s v="No"/>
    <s v="Next Day Air"/>
    <s v="No"/>
    <s v="No"/>
    <n v="20"/>
    <n v="79"/>
    <s v="Bank Transfer"/>
    <s v="Annually"/>
  </r>
  <r>
    <n v="3084"/>
    <n v="22"/>
    <s v="Female"/>
    <x v="13"/>
    <x v="0"/>
    <n v="20"/>
    <x v="26"/>
    <x v="1"/>
    <x v="7"/>
    <s v="Summer"/>
    <x v="1"/>
    <s v="No"/>
    <s v="Store Pickup"/>
    <s v="No"/>
    <s v="No"/>
    <n v="28"/>
    <n v="-8"/>
    <s v="PayPal"/>
    <s v="Quarterly"/>
  </r>
  <r>
    <n v="3085"/>
    <n v="46"/>
    <s v="Female"/>
    <x v="18"/>
    <x v="3"/>
    <n v="37"/>
    <x v="37"/>
    <x v="1"/>
    <x v="21"/>
    <s v="Spring"/>
    <x v="4"/>
    <s v="No"/>
    <s v="Store Pickup"/>
    <s v="No"/>
    <s v="No"/>
    <n v="43"/>
    <n v="-6"/>
    <s v="PayPal"/>
    <s v="Monthly"/>
  </r>
  <r>
    <n v="3086"/>
    <n v="24"/>
    <s v="Female"/>
    <x v="1"/>
    <x v="0"/>
    <n v="50"/>
    <x v="22"/>
    <x v="0"/>
    <x v="0"/>
    <s v="Winter"/>
    <x v="11"/>
    <s v="No"/>
    <s v="Store Pickup"/>
    <s v="No"/>
    <s v="No"/>
    <n v="10"/>
    <n v="40"/>
    <s v="Venmo"/>
    <s v="Every 3 Months"/>
  </r>
  <r>
    <n v="3087"/>
    <n v="47"/>
    <s v="Female"/>
    <x v="8"/>
    <x v="3"/>
    <n v="73"/>
    <x v="40"/>
    <x v="2"/>
    <x v="12"/>
    <s v="Summer"/>
    <x v="1"/>
    <s v="No"/>
    <s v="Next Day Air"/>
    <s v="No"/>
    <s v="No"/>
    <n v="26"/>
    <n v="47"/>
    <s v="Venmo"/>
    <s v="Every 3 Months"/>
  </r>
  <r>
    <n v="3088"/>
    <n v="62"/>
    <s v="Female"/>
    <x v="5"/>
    <x v="0"/>
    <n v="84"/>
    <x v="17"/>
    <x v="2"/>
    <x v="4"/>
    <s v="Spring"/>
    <x v="0"/>
    <s v="No"/>
    <s v="Free Shipping"/>
    <s v="No"/>
    <s v="No"/>
    <n v="29"/>
    <n v="55"/>
    <s v="Bank Transfer"/>
    <s v="Monthly"/>
  </r>
  <r>
    <n v="3089"/>
    <n v="34"/>
    <s v="Female"/>
    <x v="10"/>
    <x v="0"/>
    <n v="64"/>
    <x v="10"/>
    <x v="2"/>
    <x v="11"/>
    <s v="Spring"/>
    <x v="13"/>
    <s v="No"/>
    <s v="Store Pickup"/>
    <s v="No"/>
    <s v="No"/>
    <n v="35"/>
    <n v="29"/>
    <s v="Bank Transfer"/>
    <s v="Quarterly"/>
  </r>
  <r>
    <n v="3090"/>
    <n v="50"/>
    <s v="Female"/>
    <x v="3"/>
    <x v="1"/>
    <n v="21"/>
    <x v="17"/>
    <x v="0"/>
    <x v="24"/>
    <s v="Fall"/>
    <x v="12"/>
    <s v="No"/>
    <s v="Free Shipping"/>
    <s v="No"/>
    <s v="No"/>
    <n v="23"/>
    <n v="-2"/>
    <s v="Cash"/>
    <s v="Bi-Weekly"/>
  </r>
  <r>
    <n v="3091"/>
    <n v="29"/>
    <s v="Female"/>
    <x v="5"/>
    <x v="0"/>
    <n v="36"/>
    <x v="21"/>
    <x v="2"/>
    <x v="15"/>
    <s v="Summer"/>
    <x v="8"/>
    <s v="No"/>
    <s v="Store Pickup"/>
    <s v="No"/>
    <s v="No"/>
    <n v="15"/>
    <n v="21"/>
    <s v="Bank Transfer"/>
    <s v="Quarterly"/>
  </r>
  <r>
    <n v="3092"/>
    <n v="68"/>
    <s v="Female"/>
    <x v="10"/>
    <x v="0"/>
    <n v="81"/>
    <x v="22"/>
    <x v="0"/>
    <x v="20"/>
    <s v="Winter"/>
    <x v="23"/>
    <s v="No"/>
    <s v="2-Day Shipping"/>
    <s v="No"/>
    <s v="No"/>
    <n v="46"/>
    <n v="35"/>
    <s v="Credit Card"/>
    <s v="Annually"/>
  </r>
  <r>
    <n v="3093"/>
    <n v="52"/>
    <s v="Female"/>
    <x v="12"/>
    <x v="3"/>
    <n v="54"/>
    <x v="40"/>
    <x v="0"/>
    <x v="5"/>
    <s v="Fall"/>
    <x v="1"/>
    <s v="No"/>
    <s v="Next Day Air"/>
    <s v="No"/>
    <s v="No"/>
    <n v="14"/>
    <n v="40"/>
    <s v="Bank Transfer"/>
    <s v="Bi-Weekly"/>
  </r>
  <r>
    <n v="3094"/>
    <n v="29"/>
    <s v="Female"/>
    <x v="20"/>
    <x v="0"/>
    <n v="63"/>
    <x v="38"/>
    <x v="0"/>
    <x v="16"/>
    <s v="Summer"/>
    <x v="6"/>
    <s v="No"/>
    <s v="Store Pickup"/>
    <s v="No"/>
    <s v="No"/>
    <n v="17"/>
    <n v="46"/>
    <s v="Cash"/>
    <s v="Every 3 Months"/>
  </r>
  <r>
    <n v="3095"/>
    <n v="22"/>
    <s v="Female"/>
    <x v="3"/>
    <x v="1"/>
    <n v="59"/>
    <x v="42"/>
    <x v="2"/>
    <x v="0"/>
    <s v="Summer"/>
    <x v="2"/>
    <s v="No"/>
    <s v="Store Pickup"/>
    <s v="No"/>
    <s v="No"/>
    <n v="9"/>
    <n v="50"/>
    <s v="Cash"/>
    <s v="Weekly"/>
  </r>
  <r>
    <n v="3096"/>
    <n v="62"/>
    <s v="Female"/>
    <x v="19"/>
    <x v="3"/>
    <n v="53"/>
    <x v="46"/>
    <x v="1"/>
    <x v="19"/>
    <s v="Fall"/>
    <x v="23"/>
    <s v="No"/>
    <s v="Standard"/>
    <s v="No"/>
    <s v="No"/>
    <n v="13"/>
    <n v="40"/>
    <s v="Venmo"/>
    <s v="Fortnightly"/>
  </r>
  <r>
    <n v="3097"/>
    <n v="69"/>
    <s v="Female"/>
    <x v="5"/>
    <x v="0"/>
    <n v="63"/>
    <x v="23"/>
    <x v="0"/>
    <x v="3"/>
    <s v="Winter"/>
    <x v="1"/>
    <s v="No"/>
    <s v="Next Day Air"/>
    <s v="No"/>
    <s v="No"/>
    <n v="20"/>
    <n v="43"/>
    <s v="Bank Transfer"/>
    <s v="Monthly"/>
  </r>
  <r>
    <n v="3098"/>
    <n v="48"/>
    <s v="Female"/>
    <x v="9"/>
    <x v="1"/>
    <n v="33"/>
    <x v="12"/>
    <x v="2"/>
    <x v="5"/>
    <s v="Fall"/>
    <x v="18"/>
    <s v="No"/>
    <s v="Free Shipping"/>
    <s v="No"/>
    <s v="No"/>
    <n v="39"/>
    <n v="-6"/>
    <s v="Bank Transfer"/>
    <s v="Quarterly"/>
  </r>
  <r>
    <n v="3099"/>
    <n v="66"/>
    <s v="Female"/>
    <x v="13"/>
    <x v="0"/>
    <n v="64"/>
    <x v="35"/>
    <x v="0"/>
    <x v="17"/>
    <s v="Summer"/>
    <x v="13"/>
    <s v="No"/>
    <s v="Next Day Air"/>
    <s v="No"/>
    <s v="No"/>
    <n v="50"/>
    <n v="14"/>
    <s v="Bank Transfer"/>
    <s v="Quarterly"/>
  </r>
  <r>
    <n v="3100"/>
    <n v="42"/>
    <s v="Female"/>
    <x v="5"/>
    <x v="0"/>
    <n v="98"/>
    <x v="49"/>
    <x v="1"/>
    <x v="1"/>
    <s v="Fall"/>
    <x v="3"/>
    <s v="No"/>
    <s v="Free Shipping"/>
    <s v="No"/>
    <s v="No"/>
    <n v="21"/>
    <n v="77"/>
    <s v="Bank Transfer"/>
    <s v="Bi-Weekly"/>
  </r>
  <r>
    <n v="3101"/>
    <n v="50"/>
    <s v="Female"/>
    <x v="19"/>
    <x v="3"/>
    <n v="85"/>
    <x v="34"/>
    <x v="0"/>
    <x v="7"/>
    <s v="Winter"/>
    <x v="20"/>
    <s v="No"/>
    <s v="Express"/>
    <s v="No"/>
    <s v="No"/>
    <n v="3"/>
    <n v="82"/>
    <s v="Bank Transfer"/>
    <s v="Weekly"/>
  </r>
  <r>
    <n v="3102"/>
    <n v="32"/>
    <s v="Female"/>
    <x v="16"/>
    <x v="3"/>
    <n v="82"/>
    <x v="37"/>
    <x v="1"/>
    <x v="18"/>
    <s v="Summer"/>
    <x v="2"/>
    <s v="No"/>
    <s v="Express"/>
    <s v="No"/>
    <s v="No"/>
    <n v="9"/>
    <n v="73"/>
    <s v="PayPal"/>
    <s v="Fortnightly"/>
  </r>
  <r>
    <n v="3103"/>
    <n v="51"/>
    <s v="Female"/>
    <x v="14"/>
    <x v="2"/>
    <n v="85"/>
    <x v="45"/>
    <x v="2"/>
    <x v="14"/>
    <s v="Summer"/>
    <x v="24"/>
    <s v="No"/>
    <s v="Standard"/>
    <s v="No"/>
    <s v="No"/>
    <n v="29"/>
    <n v="56"/>
    <s v="Cash"/>
    <s v="Bi-Weekly"/>
  </r>
  <r>
    <n v="3104"/>
    <n v="27"/>
    <s v="Female"/>
    <x v="5"/>
    <x v="0"/>
    <n v="37"/>
    <x v="26"/>
    <x v="1"/>
    <x v="15"/>
    <s v="Winter"/>
    <x v="21"/>
    <s v="No"/>
    <s v="2-Day Shipping"/>
    <s v="No"/>
    <s v="No"/>
    <n v="42"/>
    <n v="-5"/>
    <s v="Bank Transfer"/>
    <s v="Weekly"/>
  </r>
  <r>
    <n v="3105"/>
    <n v="43"/>
    <s v="Female"/>
    <x v="13"/>
    <x v="0"/>
    <n v="56"/>
    <x v="42"/>
    <x v="1"/>
    <x v="2"/>
    <s v="Summer"/>
    <x v="16"/>
    <s v="No"/>
    <s v="2-Day Shipping"/>
    <s v="No"/>
    <s v="No"/>
    <n v="41"/>
    <n v="15"/>
    <s v="Debit Card"/>
    <s v="Fortnightly"/>
  </r>
  <r>
    <n v="3106"/>
    <n v="48"/>
    <s v="Female"/>
    <x v="11"/>
    <x v="0"/>
    <n v="33"/>
    <x v="4"/>
    <x v="2"/>
    <x v="8"/>
    <s v="Fall"/>
    <x v="2"/>
    <s v="No"/>
    <s v="Express"/>
    <s v="No"/>
    <s v="No"/>
    <n v="17"/>
    <n v="16"/>
    <s v="Debit Card"/>
    <s v="Monthly"/>
  </r>
  <r>
    <n v="3107"/>
    <n v="62"/>
    <s v="Female"/>
    <x v="3"/>
    <x v="1"/>
    <n v="57"/>
    <x v="15"/>
    <x v="2"/>
    <x v="22"/>
    <s v="Winter"/>
    <x v="10"/>
    <s v="No"/>
    <s v="Next Day Air"/>
    <s v="No"/>
    <s v="No"/>
    <n v="20"/>
    <n v="37"/>
    <s v="PayPal"/>
    <s v="Annually"/>
  </r>
  <r>
    <n v="3108"/>
    <n v="65"/>
    <s v="Female"/>
    <x v="0"/>
    <x v="0"/>
    <n v="31"/>
    <x v="11"/>
    <x v="0"/>
    <x v="0"/>
    <s v="Winter"/>
    <x v="12"/>
    <s v="No"/>
    <s v="Standard"/>
    <s v="No"/>
    <s v="No"/>
    <n v="18"/>
    <n v="13"/>
    <s v="Credit Card"/>
    <s v="Bi-Weekly"/>
  </r>
  <r>
    <n v="3109"/>
    <n v="50"/>
    <s v="Female"/>
    <x v="20"/>
    <x v="0"/>
    <n v="69"/>
    <x v="4"/>
    <x v="2"/>
    <x v="7"/>
    <s v="Fall"/>
    <x v="4"/>
    <s v="No"/>
    <s v="2-Day Shipping"/>
    <s v="No"/>
    <s v="No"/>
    <n v="7"/>
    <n v="62"/>
    <s v="PayPal"/>
    <s v="Monthly"/>
  </r>
  <r>
    <n v="3110"/>
    <n v="60"/>
    <s v="Female"/>
    <x v="14"/>
    <x v="2"/>
    <n v="92"/>
    <x v="26"/>
    <x v="2"/>
    <x v="0"/>
    <s v="Winter"/>
    <x v="24"/>
    <s v="No"/>
    <s v="Free Shipping"/>
    <s v="No"/>
    <s v="No"/>
    <n v="47"/>
    <n v="45"/>
    <s v="Bank Transfer"/>
    <s v="Fortnightly"/>
  </r>
  <r>
    <n v="3111"/>
    <n v="19"/>
    <s v="Female"/>
    <x v="8"/>
    <x v="3"/>
    <n v="46"/>
    <x v="21"/>
    <x v="0"/>
    <x v="12"/>
    <s v="Fall"/>
    <x v="12"/>
    <s v="No"/>
    <s v="Next Day Air"/>
    <s v="No"/>
    <s v="No"/>
    <n v="2"/>
    <n v="44"/>
    <s v="Bank Transfer"/>
    <s v="Bi-Weekly"/>
  </r>
  <r>
    <n v="3112"/>
    <n v="21"/>
    <s v="Female"/>
    <x v="22"/>
    <x v="3"/>
    <n v="81"/>
    <x v="23"/>
    <x v="3"/>
    <x v="21"/>
    <s v="Spring"/>
    <x v="8"/>
    <s v="No"/>
    <s v="Free Shipping"/>
    <s v="No"/>
    <s v="No"/>
    <n v="25"/>
    <n v="56"/>
    <s v="Debit Card"/>
    <s v="Quarterly"/>
  </r>
  <r>
    <n v="3113"/>
    <n v="19"/>
    <s v="Female"/>
    <x v="0"/>
    <x v="0"/>
    <n v="97"/>
    <x v="21"/>
    <x v="1"/>
    <x v="14"/>
    <s v="Fall"/>
    <x v="22"/>
    <s v="No"/>
    <s v="Express"/>
    <s v="No"/>
    <s v="No"/>
    <n v="26"/>
    <n v="71"/>
    <s v="Venmo"/>
    <s v="Annually"/>
  </r>
  <r>
    <n v="3114"/>
    <n v="46"/>
    <s v="Female"/>
    <x v="5"/>
    <x v="0"/>
    <n v="93"/>
    <x v="43"/>
    <x v="0"/>
    <x v="14"/>
    <s v="Summer"/>
    <x v="5"/>
    <s v="No"/>
    <s v="Express"/>
    <s v="No"/>
    <s v="No"/>
    <n v="2"/>
    <n v="91"/>
    <s v="Debit Card"/>
    <s v="Weekly"/>
  </r>
  <r>
    <n v="3115"/>
    <n v="21"/>
    <s v="Female"/>
    <x v="8"/>
    <x v="3"/>
    <n v="56"/>
    <x v="10"/>
    <x v="2"/>
    <x v="8"/>
    <s v="Spring"/>
    <x v="10"/>
    <s v="No"/>
    <s v="Store Pickup"/>
    <s v="No"/>
    <s v="No"/>
    <n v="45"/>
    <n v="11"/>
    <s v="Venmo"/>
    <s v="Bi-Weekly"/>
  </r>
  <r>
    <n v="3116"/>
    <n v="26"/>
    <s v="Female"/>
    <x v="18"/>
    <x v="3"/>
    <n v="53"/>
    <x v="45"/>
    <x v="2"/>
    <x v="4"/>
    <s v="Fall"/>
    <x v="7"/>
    <s v="No"/>
    <s v="Free Shipping"/>
    <s v="No"/>
    <s v="No"/>
    <n v="9"/>
    <n v="44"/>
    <s v="Bank Transfer"/>
    <s v="Bi-Weekly"/>
  </r>
  <r>
    <n v="3117"/>
    <n v="50"/>
    <s v="Female"/>
    <x v="7"/>
    <x v="2"/>
    <n v="66"/>
    <x v="6"/>
    <x v="0"/>
    <x v="0"/>
    <s v="Spring"/>
    <x v="18"/>
    <s v="No"/>
    <s v="Store Pickup"/>
    <s v="No"/>
    <s v="No"/>
    <n v="1"/>
    <n v="65"/>
    <s v="Venmo"/>
    <s v="Weekly"/>
  </r>
  <r>
    <n v="3118"/>
    <n v="43"/>
    <s v="Female"/>
    <x v="15"/>
    <x v="0"/>
    <n v="50"/>
    <x v="20"/>
    <x v="2"/>
    <x v="8"/>
    <s v="Fall"/>
    <x v="21"/>
    <s v="No"/>
    <s v="Free Shipping"/>
    <s v="No"/>
    <s v="No"/>
    <n v="4"/>
    <n v="46"/>
    <s v="PayPal"/>
    <s v="Bi-Weekly"/>
  </r>
  <r>
    <n v="3119"/>
    <n v="61"/>
    <s v="Female"/>
    <x v="6"/>
    <x v="0"/>
    <n v="97"/>
    <x v="41"/>
    <x v="0"/>
    <x v="24"/>
    <s v="Summer"/>
    <x v="10"/>
    <s v="No"/>
    <s v="Standard"/>
    <s v="No"/>
    <s v="No"/>
    <n v="31"/>
    <n v="66"/>
    <s v="Debit Card"/>
    <s v="Quarterly"/>
  </r>
  <r>
    <n v="3120"/>
    <n v="63"/>
    <s v="Female"/>
    <x v="3"/>
    <x v="1"/>
    <n v="79"/>
    <x v="7"/>
    <x v="3"/>
    <x v="5"/>
    <s v="Winter"/>
    <x v="10"/>
    <s v="No"/>
    <s v="2-Day Shipping"/>
    <s v="No"/>
    <s v="No"/>
    <n v="21"/>
    <n v="58"/>
    <s v="Credit Card"/>
    <s v="Every 3 Months"/>
  </r>
  <r>
    <n v="3121"/>
    <n v="46"/>
    <s v="Female"/>
    <x v="5"/>
    <x v="0"/>
    <n v="76"/>
    <x v="7"/>
    <x v="2"/>
    <x v="23"/>
    <s v="Fall"/>
    <x v="17"/>
    <s v="No"/>
    <s v="Store Pickup"/>
    <s v="No"/>
    <s v="No"/>
    <n v="32"/>
    <n v="44"/>
    <s v="Debit Card"/>
    <s v="Fortnightly"/>
  </r>
  <r>
    <n v="3122"/>
    <n v="63"/>
    <s v="Female"/>
    <x v="15"/>
    <x v="0"/>
    <n v="38"/>
    <x v="7"/>
    <x v="0"/>
    <x v="13"/>
    <s v="Fall"/>
    <x v="5"/>
    <s v="No"/>
    <s v="Standard"/>
    <s v="No"/>
    <s v="No"/>
    <n v="16"/>
    <n v="22"/>
    <s v="Venmo"/>
    <s v="Weekly"/>
  </r>
  <r>
    <n v="3123"/>
    <n v="23"/>
    <s v="Female"/>
    <x v="20"/>
    <x v="0"/>
    <n v="45"/>
    <x v="42"/>
    <x v="2"/>
    <x v="6"/>
    <s v="Fall"/>
    <x v="21"/>
    <s v="No"/>
    <s v="Express"/>
    <s v="No"/>
    <s v="No"/>
    <n v="34"/>
    <n v="11"/>
    <s v="Credit Card"/>
    <s v="Fortnightly"/>
  </r>
  <r>
    <n v="3124"/>
    <n v="57"/>
    <s v="Female"/>
    <x v="8"/>
    <x v="3"/>
    <n v="77"/>
    <x v="44"/>
    <x v="3"/>
    <x v="16"/>
    <s v="Fall"/>
    <x v="13"/>
    <s v="No"/>
    <s v="Next Day Air"/>
    <s v="No"/>
    <s v="No"/>
    <n v="40"/>
    <n v="37"/>
    <s v="Venmo"/>
    <s v="Bi-Weekly"/>
  </r>
  <r>
    <n v="3125"/>
    <n v="57"/>
    <s v="Female"/>
    <x v="16"/>
    <x v="3"/>
    <n v="51"/>
    <x v="18"/>
    <x v="2"/>
    <x v="15"/>
    <s v="Summer"/>
    <x v="23"/>
    <s v="No"/>
    <s v="Standard"/>
    <s v="No"/>
    <s v="No"/>
    <n v="4"/>
    <n v="47"/>
    <s v="Cash"/>
    <s v="Every 3 Months"/>
  </r>
  <r>
    <n v="3126"/>
    <n v="33"/>
    <s v="Female"/>
    <x v="7"/>
    <x v="2"/>
    <n v="26"/>
    <x v="4"/>
    <x v="0"/>
    <x v="12"/>
    <s v="Spring"/>
    <x v="17"/>
    <s v="No"/>
    <s v="Standard"/>
    <s v="No"/>
    <s v="No"/>
    <n v="3"/>
    <n v="23"/>
    <s v="Cash"/>
    <s v="Quarterly"/>
  </r>
  <r>
    <n v="3127"/>
    <n v="57"/>
    <s v="Female"/>
    <x v="12"/>
    <x v="3"/>
    <n v="76"/>
    <x v="1"/>
    <x v="0"/>
    <x v="12"/>
    <s v="Winter"/>
    <x v="5"/>
    <s v="No"/>
    <s v="Store Pickup"/>
    <s v="No"/>
    <s v="No"/>
    <n v="28"/>
    <n v="48"/>
    <s v="Bank Transfer"/>
    <s v="Bi-Weekly"/>
  </r>
  <r>
    <n v="3128"/>
    <n v="55"/>
    <s v="Female"/>
    <x v="24"/>
    <x v="3"/>
    <n v="94"/>
    <x v="7"/>
    <x v="2"/>
    <x v="19"/>
    <s v="Winter"/>
    <x v="23"/>
    <s v="No"/>
    <s v="Free Shipping"/>
    <s v="No"/>
    <s v="No"/>
    <n v="43"/>
    <n v="51"/>
    <s v="Credit Card"/>
    <s v="Every 3 Months"/>
  </r>
  <r>
    <n v="3129"/>
    <n v="65"/>
    <s v="Female"/>
    <x v="14"/>
    <x v="2"/>
    <n v="32"/>
    <x v="10"/>
    <x v="1"/>
    <x v="21"/>
    <s v="Fall"/>
    <x v="14"/>
    <s v="No"/>
    <s v="Standard"/>
    <s v="No"/>
    <s v="No"/>
    <n v="20"/>
    <n v="12"/>
    <s v="Cash"/>
    <s v="Annually"/>
  </r>
  <r>
    <n v="3130"/>
    <n v="60"/>
    <s v="Female"/>
    <x v="3"/>
    <x v="1"/>
    <n v="20"/>
    <x v="33"/>
    <x v="1"/>
    <x v="17"/>
    <s v="Summer"/>
    <x v="10"/>
    <s v="No"/>
    <s v="Express"/>
    <s v="No"/>
    <s v="No"/>
    <n v="40"/>
    <n v="-20"/>
    <s v="Venmo"/>
    <s v="Every 3 Months"/>
  </r>
  <r>
    <n v="3131"/>
    <n v="52"/>
    <s v="Female"/>
    <x v="13"/>
    <x v="0"/>
    <n v="20"/>
    <x v="34"/>
    <x v="2"/>
    <x v="22"/>
    <s v="Summer"/>
    <x v="9"/>
    <s v="No"/>
    <s v="Store Pickup"/>
    <s v="No"/>
    <s v="No"/>
    <n v="34"/>
    <n v="-14"/>
    <s v="Venmo"/>
    <s v="Every 3 Months"/>
  </r>
  <r>
    <n v="3132"/>
    <n v="34"/>
    <s v="Female"/>
    <x v="14"/>
    <x v="2"/>
    <n v="59"/>
    <x v="25"/>
    <x v="2"/>
    <x v="15"/>
    <s v="Fall"/>
    <x v="3"/>
    <s v="No"/>
    <s v="Store Pickup"/>
    <s v="No"/>
    <s v="No"/>
    <n v="11"/>
    <n v="48"/>
    <s v="Bank Transfer"/>
    <s v="Every 3 Months"/>
  </r>
  <r>
    <n v="3133"/>
    <n v="33"/>
    <s v="Female"/>
    <x v="1"/>
    <x v="0"/>
    <n v="97"/>
    <x v="49"/>
    <x v="2"/>
    <x v="22"/>
    <s v="Summer"/>
    <x v="19"/>
    <s v="No"/>
    <s v="Express"/>
    <s v="No"/>
    <s v="No"/>
    <n v="26"/>
    <n v="71"/>
    <s v="Cash"/>
    <s v="Quarterly"/>
  </r>
  <r>
    <n v="3134"/>
    <n v="58"/>
    <s v="Female"/>
    <x v="17"/>
    <x v="0"/>
    <n v="68"/>
    <x v="10"/>
    <x v="2"/>
    <x v="20"/>
    <s v="Spring"/>
    <x v="7"/>
    <s v="No"/>
    <s v="Next Day Air"/>
    <s v="No"/>
    <s v="No"/>
    <n v="29"/>
    <n v="39"/>
    <s v="Cash"/>
    <s v="Bi-Weekly"/>
  </r>
  <r>
    <n v="3135"/>
    <n v="35"/>
    <s v="Female"/>
    <x v="23"/>
    <x v="1"/>
    <n v="66"/>
    <x v="0"/>
    <x v="0"/>
    <x v="0"/>
    <s v="Spring"/>
    <x v="14"/>
    <s v="No"/>
    <s v="Store Pickup"/>
    <s v="No"/>
    <s v="No"/>
    <n v="47"/>
    <n v="19"/>
    <s v="Bank Transfer"/>
    <s v="Weekly"/>
  </r>
  <r>
    <n v="3136"/>
    <n v="68"/>
    <s v="Female"/>
    <x v="9"/>
    <x v="1"/>
    <n v="85"/>
    <x v="27"/>
    <x v="0"/>
    <x v="22"/>
    <s v="Spring"/>
    <x v="10"/>
    <s v="No"/>
    <s v="Free Shipping"/>
    <s v="No"/>
    <s v="No"/>
    <n v="48"/>
    <n v="37"/>
    <s v="Venmo"/>
    <s v="Fortnightly"/>
  </r>
  <r>
    <n v="3137"/>
    <n v="58"/>
    <s v="Female"/>
    <x v="11"/>
    <x v="0"/>
    <n v="32"/>
    <x v="46"/>
    <x v="2"/>
    <x v="0"/>
    <s v="Fall"/>
    <x v="0"/>
    <s v="No"/>
    <s v="Next Day Air"/>
    <s v="No"/>
    <s v="No"/>
    <n v="29"/>
    <n v="3"/>
    <s v="Cash"/>
    <s v="Bi-Weekly"/>
  </r>
  <r>
    <n v="3138"/>
    <n v="34"/>
    <s v="Female"/>
    <x v="7"/>
    <x v="2"/>
    <n v="44"/>
    <x v="7"/>
    <x v="2"/>
    <x v="2"/>
    <s v="Spring"/>
    <x v="2"/>
    <s v="No"/>
    <s v="2-Day Shipping"/>
    <s v="No"/>
    <s v="No"/>
    <n v="14"/>
    <n v="30"/>
    <s v="Bank Transfer"/>
    <s v="Monthly"/>
  </r>
  <r>
    <n v="3139"/>
    <n v="47"/>
    <s v="Female"/>
    <x v="0"/>
    <x v="0"/>
    <n v="95"/>
    <x v="0"/>
    <x v="0"/>
    <x v="0"/>
    <s v="Fall"/>
    <x v="12"/>
    <s v="No"/>
    <s v="Next Day Air"/>
    <s v="No"/>
    <s v="No"/>
    <n v="40"/>
    <n v="55"/>
    <s v="Cash"/>
    <s v="Every 3 Months"/>
  </r>
  <r>
    <n v="3140"/>
    <n v="35"/>
    <s v="Female"/>
    <x v="12"/>
    <x v="3"/>
    <n v="85"/>
    <x v="42"/>
    <x v="2"/>
    <x v="8"/>
    <s v="Winter"/>
    <x v="14"/>
    <s v="No"/>
    <s v="Next Day Air"/>
    <s v="No"/>
    <s v="No"/>
    <n v="4"/>
    <n v="81"/>
    <s v="Venmo"/>
    <s v="Weekly"/>
  </r>
  <r>
    <n v="3141"/>
    <n v="34"/>
    <s v="Female"/>
    <x v="24"/>
    <x v="3"/>
    <n v="44"/>
    <x v="29"/>
    <x v="3"/>
    <x v="15"/>
    <s v="Summer"/>
    <x v="12"/>
    <s v="No"/>
    <s v="Free Shipping"/>
    <s v="No"/>
    <s v="No"/>
    <n v="37"/>
    <n v="7"/>
    <s v="Bank Transfer"/>
    <s v="Weekly"/>
  </r>
  <r>
    <n v="3142"/>
    <n v="36"/>
    <s v="Female"/>
    <x v="12"/>
    <x v="3"/>
    <n v="30"/>
    <x v="16"/>
    <x v="1"/>
    <x v="15"/>
    <s v="Winter"/>
    <x v="8"/>
    <s v="No"/>
    <s v="Express"/>
    <s v="No"/>
    <s v="No"/>
    <n v="47"/>
    <n v="-17"/>
    <s v="Credit Card"/>
    <s v="Bi-Weekly"/>
  </r>
  <r>
    <n v="3143"/>
    <n v="23"/>
    <s v="Female"/>
    <x v="4"/>
    <x v="1"/>
    <n v="21"/>
    <x v="23"/>
    <x v="0"/>
    <x v="23"/>
    <s v="Winter"/>
    <x v="17"/>
    <s v="No"/>
    <s v="2-Day Shipping"/>
    <s v="No"/>
    <s v="No"/>
    <n v="1"/>
    <n v="20"/>
    <s v="Venmo"/>
    <s v="Quarterly"/>
  </r>
  <r>
    <n v="3144"/>
    <n v="68"/>
    <s v="Female"/>
    <x v="15"/>
    <x v="0"/>
    <n v="22"/>
    <x v="28"/>
    <x v="2"/>
    <x v="7"/>
    <s v="Summer"/>
    <x v="3"/>
    <s v="No"/>
    <s v="Store Pickup"/>
    <s v="No"/>
    <s v="No"/>
    <n v="26"/>
    <n v="-4"/>
    <s v="Cash"/>
    <s v="Quarterly"/>
  </r>
  <r>
    <n v="3145"/>
    <n v="23"/>
    <s v="Female"/>
    <x v="23"/>
    <x v="1"/>
    <n v="70"/>
    <x v="1"/>
    <x v="0"/>
    <x v="19"/>
    <s v="Spring"/>
    <x v="5"/>
    <s v="No"/>
    <s v="Free Shipping"/>
    <s v="No"/>
    <s v="No"/>
    <n v="12"/>
    <n v="58"/>
    <s v="Debit Card"/>
    <s v="Quarterly"/>
  </r>
  <r>
    <n v="3146"/>
    <n v="57"/>
    <s v="Female"/>
    <x v="8"/>
    <x v="3"/>
    <n v="29"/>
    <x v="21"/>
    <x v="3"/>
    <x v="7"/>
    <s v="Spring"/>
    <x v="12"/>
    <s v="No"/>
    <s v="Standard"/>
    <s v="No"/>
    <s v="No"/>
    <n v="16"/>
    <n v="13"/>
    <s v="PayPal"/>
    <s v="Fortnightly"/>
  </r>
  <r>
    <n v="3147"/>
    <n v="21"/>
    <s v="Female"/>
    <x v="5"/>
    <x v="0"/>
    <n v="83"/>
    <x v="41"/>
    <x v="1"/>
    <x v="22"/>
    <s v="Winter"/>
    <x v="8"/>
    <s v="No"/>
    <s v="Free Shipping"/>
    <s v="No"/>
    <s v="No"/>
    <n v="19"/>
    <n v="64"/>
    <s v="PayPal"/>
    <s v="Annually"/>
  </r>
  <r>
    <n v="3148"/>
    <n v="45"/>
    <s v="Female"/>
    <x v="1"/>
    <x v="0"/>
    <n v="99"/>
    <x v="25"/>
    <x v="2"/>
    <x v="6"/>
    <s v="Winter"/>
    <x v="24"/>
    <s v="No"/>
    <s v="Express"/>
    <s v="No"/>
    <s v="No"/>
    <n v="21"/>
    <n v="78"/>
    <s v="Credit Card"/>
    <s v="Weekly"/>
  </r>
  <r>
    <n v="3149"/>
    <n v="37"/>
    <s v="Female"/>
    <x v="6"/>
    <x v="0"/>
    <n v="35"/>
    <x v="8"/>
    <x v="0"/>
    <x v="7"/>
    <s v="Fall"/>
    <x v="24"/>
    <s v="No"/>
    <s v="Free Shipping"/>
    <s v="No"/>
    <s v="No"/>
    <n v="15"/>
    <n v="20"/>
    <s v="Venmo"/>
    <s v="Weekly"/>
  </r>
  <r>
    <n v="3150"/>
    <n v="18"/>
    <s v="Female"/>
    <x v="22"/>
    <x v="3"/>
    <n v="40"/>
    <x v="17"/>
    <x v="2"/>
    <x v="12"/>
    <s v="Winter"/>
    <x v="12"/>
    <s v="No"/>
    <s v="Free Shipping"/>
    <s v="No"/>
    <s v="No"/>
    <n v="9"/>
    <n v="31"/>
    <s v="Venmo"/>
    <s v="Annually"/>
  </r>
  <r>
    <n v="3151"/>
    <n v="55"/>
    <s v="Female"/>
    <x v="0"/>
    <x v="0"/>
    <n v="25"/>
    <x v="42"/>
    <x v="2"/>
    <x v="15"/>
    <s v="Spring"/>
    <x v="5"/>
    <s v="No"/>
    <s v="Express"/>
    <s v="No"/>
    <s v="No"/>
    <n v="7"/>
    <n v="18"/>
    <s v="Bank Transfer"/>
    <s v="Bi-Weekly"/>
  </r>
  <r>
    <n v="3152"/>
    <n v="52"/>
    <s v="Female"/>
    <x v="17"/>
    <x v="0"/>
    <n v="64"/>
    <x v="35"/>
    <x v="0"/>
    <x v="20"/>
    <s v="Fall"/>
    <x v="0"/>
    <s v="No"/>
    <s v="2-Day Shipping"/>
    <s v="No"/>
    <s v="No"/>
    <n v="47"/>
    <n v="17"/>
    <s v="Bank Transfer"/>
    <s v="Quarterly"/>
  </r>
  <r>
    <n v="3153"/>
    <n v="49"/>
    <s v="Female"/>
    <x v="22"/>
    <x v="3"/>
    <n v="90"/>
    <x v="17"/>
    <x v="2"/>
    <x v="16"/>
    <s v="Fall"/>
    <x v="0"/>
    <s v="No"/>
    <s v="Store Pickup"/>
    <s v="No"/>
    <s v="No"/>
    <n v="17"/>
    <n v="73"/>
    <s v="PayPal"/>
    <s v="Monthly"/>
  </r>
  <r>
    <n v="3154"/>
    <n v="56"/>
    <s v="Female"/>
    <x v="20"/>
    <x v="0"/>
    <n v="88"/>
    <x v="15"/>
    <x v="0"/>
    <x v="16"/>
    <s v="Fall"/>
    <x v="0"/>
    <s v="No"/>
    <s v="Next Day Air"/>
    <s v="No"/>
    <s v="No"/>
    <n v="46"/>
    <n v="42"/>
    <s v="Venmo"/>
    <s v="Fortnightly"/>
  </r>
  <r>
    <n v="3155"/>
    <n v="27"/>
    <s v="Female"/>
    <x v="22"/>
    <x v="3"/>
    <n v="55"/>
    <x v="39"/>
    <x v="2"/>
    <x v="9"/>
    <s v="Winter"/>
    <x v="14"/>
    <s v="No"/>
    <s v="Standard"/>
    <s v="No"/>
    <s v="No"/>
    <n v="32"/>
    <n v="23"/>
    <s v="Cash"/>
    <s v="Quarterly"/>
  </r>
  <r>
    <n v="3156"/>
    <n v="22"/>
    <s v="Female"/>
    <x v="8"/>
    <x v="3"/>
    <n v="90"/>
    <x v="6"/>
    <x v="2"/>
    <x v="18"/>
    <s v="Fall"/>
    <x v="24"/>
    <s v="No"/>
    <s v="Free Shipping"/>
    <s v="No"/>
    <s v="No"/>
    <n v="34"/>
    <n v="56"/>
    <s v="Cash"/>
    <s v="Annually"/>
  </r>
  <r>
    <n v="3157"/>
    <n v="18"/>
    <s v="Female"/>
    <x v="5"/>
    <x v="0"/>
    <n v="50"/>
    <x v="6"/>
    <x v="2"/>
    <x v="13"/>
    <s v="Winter"/>
    <x v="0"/>
    <s v="No"/>
    <s v="2-Day Shipping"/>
    <s v="No"/>
    <s v="No"/>
    <n v="18"/>
    <n v="32"/>
    <s v="Cash"/>
    <s v="Monthly"/>
  </r>
  <r>
    <n v="3158"/>
    <n v="21"/>
    <s v="Female"/>
    <x v="22"/>
    <x v="3"/>
    <n v="34"/>
    <x v="1"/>
    <x v="0"/>
    <x v="16"/>
    <s v="Fall"/>
    <x v="0"/>
    <s v="No"/>
    <s v="Store Pickup"/>
    <s v="No"/>
    <s v="No"/>
    <n v="5"/>
    <n v="29"/>
    <s v="Debit Card"/>
    <s v="Fortnightly"/>
  </r>
  <r>
    <n v="3159"/>
    <n v="30"/>
    <s v="Female"/>
    <x v="16"/>
    <x v="3"/>
    <n v="77"/>
    <x v="16"/>
    <x v="2"/>
    <x v="0"/>
    <s v="Winter"/>
    <x v="8"/>
    <s v="No"/>
    <s v="2-Day Shipping"/>
    <s v="No"/>
    <s v="No"/>
    <n v="44"/>
    <n v="33"/>
    <s v="Credit Card"/>
    <s v="Monthly"/>
  </r>
  <r>
    <n v="3160"/>
    <n v="62"/>
    <s v="Female"/>
    <x v="19"/>
    <x v="3"/>
    <n v="89"/>
    <x v="7"/>
    <x v="0"/>
    <x v="6"/>
    <s v="Winter"/>
    <x v="3"/>
    <s v="No"/>
    <s v="Store Pickup"/>
    <s v="No"/>
    <s v="No"/>
    <n v="4"/>
    <n v="85"/>
    <s v="Bank Transfer"/>
    <s v="Quarterly"/>
  </r>
  <r>
    <n v="3161"/>
    <n v="28"/>
    <s v="Female"/>
    <x v="21"/>
    <x v="3"/>
    <n v="87"/>
    <x v="43"/>
    <x v="3"/>
    <x v="2"/>
    <s v="Fall"/>
    <x v="22"/>
    <s v="No"/>
    <s v="Next Day Air"/>
    <s v="No"/>
    <s v="No"/>
    <n v="37"/>
    <n v="50"/>
    <s v="Cash"/>
    <s v="Fortnightly"/>
  </r>
  <r>
    <n v="3162"/>
    <n v="66"/>
    <s v="Female"/>
    <x v="10"/>
    <x v="0"/>
    <n v="77"/>
    <x v="2"/>
    <x v="1"/>
    <x v="4"/>
    <s v="Winter"/>
    <x v="19"/>
    <s v="No"/>
    <s v="2-Day Shipping"/>
    <s v="No"/>
    <s v="No"/>
    <n v="43"/>
    <n v="34"/>
    <s v="Cash"/>
    <s v="Monthly"/>
  </r>
  <r>
    <n v="3163"/>
    <n v="66"/>
    <s v="Female"/>
    <x v="9"/>
    <x v="1"/>
    <n v="85"/>
    <x v="48"/>
    <x v="0"/>
    <x v="24"/>
    <s v="Winter"/>
    <x v="20"/>
    <s v="No"/>
    <s v="Standard"/>
    <s v="No"/>
    <s v="No"/>
    <n v="28"/>
    <n v="57"/>
    <s v="Bank Transfer"/>
    <s v="Quarterly"/>
  </r>
  <r>
    <n v="3164"/>
    <n v="49"/>
    <s v="Female"/>
    <x v="13"/>
    <x v="0"/>
    <n v="66"/>
    <x v="43"/>
    <x v="3"/>
    <x v="2"/>
    <s v="Summer"/>
    <x v="11"/>
    <s v="No"/>
    <s v="Express"/>
    <s v="No"/>
    <s v="No"/>
    <n v="36"/>
    <n v="30"/>
    <s v="Cash"/>
    <s v="Monthly"/>
  </r>
  <r>
    <n v="3165"/>
    <n v="40"/>
    <s v="Female"/>
    <x v="10"/>
    <x v="0"/>
    <n v="32"/>
    <x v="28"/>
    <x v="0"/>
    <x v="5"/>
    <s v="Winter"/>
    <x v="5"/>
    <s v="No"/>
    <s v="Standard"/>
    <s v="No"/>
    <s v="No"/>
    <n v="16"/>
    <n v="16"/>
    <s v="Credit Card"/>
    <s v="Annually"/>
  </r>
  <r>
    <n v="3166"/>
    <n v="49"/>
    <s v="Female"/>
    <x v="14"/>
    <x v="2"/>
    <n v="92"/>
    <x v="11"/>
    <x v="2"/>
    <x v="12"/>
    <s v="Spring"/>
    <x v="21"/>
    <s v="No"/>
    <s v="Store Pickup"/>
    <s v="No"/>
    <s v="No"/>
    <n v="38"/>
    <n v="54"/>
    <s v="Bank Transfer"/>
    <s v="Every 3 Months"/>
  </r>
  <r>
    <n v="3167"/>
    <n v="19"/>
    <s v="Female"/>
    <x v="5"/>
    <x v="0"/>
    <n v="80"/>
    <x v="42"/>
    <x v="2"/>
    <x v="9"/>
    <s v="Winter"/>
    <x v="2"/>
    <s v="No"/>
    <s v="Next Day Air"/>
    <s v="No"/>
    <s v="No"/>
    <n v="37"/>
    <n v="43"/>
    <s v="Bank Transfer"/>
    <s v="Fortnightly"/>
  </r>
  <r>
    <n v="3168"/>
    <n v="24"/>
    <s v="Female"/>
    <x v="10"/>
    <x v="0"/>
    <n v="78"/>
    <x v="4"/>
    <x v="2"/>
    <x v="24"/>
    <s v="Fall"/>
    <x v="11"/>
    <s v="No"/>
    <s v="2-Day Shipping"/>
    <s v="No"/>
    <s v="No"/>
    <n v="9"/>
    <n v="69"/>
    <s v="Cash"/>
    <s v="Bi-Weekly"/>
  </r>
  <r>
    <n v="3169"/>
    <n v="31"/>
    <s v="Female"/>
    <x v="2"/>
    <x v="0"/>
    <n v="24"/>
    <x v="6"/>
    <x v="2"/>
    <x v="20"/>
    <s v="Spring"/>
    <x v="3"/>
    <s v="No"/>
    <s v="2-Day Shipping"/>
    <s v="No"/>
    <s v="No"/>
    <n v="14"/>
    <n v="10"/>
    <s v="PayPal"/>
    <s v="Fortnightly"/>
  </r>
  <r>
    <n v="3170"/>
    <n v="35"/>
    <s v="Female"/>
    <x v="17"/>
    <x v="0"/>
    <n v="59"/>
    <x v="42"/>
    <x v="2"/>
    <x v="3"/>
    <s v="Fall"/>
    <x v="22"/>
    <s v="No"/>
    <s v="Free Shipping"/>
    <s v="No"/>
    <s v="No"/>
    <n v="3"/>
    <n v="56"/>
    <s v="Venmo"/>
    <s v="Weekly"/>
  </r>
  <r>
    <n v="3171"/>
    <n v="65"/>
    <s v="Female"/>
    <x v="12"/>
    <x v="3"/>
    <n v="41"/>
    <x v="3"/>
    <x v="3"/>
    <x v="4"/>
    <s v="Spring"/>
    <x v="14"/>
    <s v="No"/>
    <s v="Express"/>
    <s v="No"/>
    <s v="No"/>
    <n v="10"/>
    <n v="31"/>
    <s v="Credit Card"/>
    <s v="Fortnightly"/>
  </r>
  <r>
    <n v="3172"/>
    <n v="68"/>
    <s v="Female"/>
    <x v="16"/>
    <x v="3"/>
    <n v="26"/>
    <x v="30"/>
    <x v="2"/>
    <x v="1"/>
    <s v="Spring"/>
    <x v="0"/>
    <s v="No"/>
    <s v="Express"/>
    <s v="No"/>
    <s v="No"/>
    <n v="26"/>
    <n v="0"/>
    <s v="Bank Transfer"/>
    <s v="Bi-Weekly"/>
  </r>
  <r>
    <n v="3173"/>
    <n v="57"/>
    <s v="Female"/>
    <x v="20"/>
    <x v="0"/>
    <n v="52"/>
    <x v="9"/>
    <x v="2"/>
    <x v="8"/>
    <s v="Fall"/>
    <x v="18"/>
    <s v="No"/>
    <s v="Standard"/>
    <s v="No"/>
    <s v="No"/>
    <n v="30"/>
    <n v="22"/>
    <s v="Debit Card"/>
    <s v="Bi-Weekly"/>
  </r>
  <r>
    <n v="3174"/>
    <n v="69"/>
    <s v="Female"/>
    <x v="11"/>
    <x v="0"/>
    <n v="46"/>
    <x v="47"/>
    <x v="0"/>
    <x v="11"/>
    <s v="Summer"/>
    <x v="8"/>
    <s v="No"/>
    <s v="Next Day Air"/>
    <s v="No"/>
    <s v="No"/>
    <n v="32"/>
    <n v="14"/>
    <s v="PayPal"/>
    <s v="Fortnightly"/>
  </r>
  <r>
    <n v="3175"/>
    <n v="45"/>
    <s v="Female"/>
    <x v="13"/>
    <x v="0"/>
    <n v="52"/>
    <x v="19"/>
    <x v="0"/>
    <x v="20"/>
    <s v="Winter"/>
    <x v="22"/>
    <s v="No"/>
    <s v="Store Pickup"/>
    <s v="No"/>
    <s v="No"/>
    <n v="35"/>
    <n v="17"/>
    <s v="PayPal"/>
    <s v="Monthly"/>
  </r>
  <r>
    <n v="3176"/>
    <n v="35"/>
    <s v="Female"/>
    <x v="20"/>
    <x v="0"/>
    <n v="42"/>
    <x v="39"/>
    <x v="2"/>
    <x v="1"/>
    <s v="Fall"/>
    <x v="23"/>
    <s v="No"/>
    <s v="Store Pickup"/>
    <s v="No"/>
    <s v="No"/>
    <n v="26"/>
    <n v="16"/>
    <s v="Debit Card"/>
    <s v="Every 3 Months"/>
  </r>
  <r>
    <n v="3177"/>
    <n v="36"/>
    <s v="Female"/>
    <x v="3"/>
    <x v="1"/>
    <n v="37"/>
    <x v="10"/>
    <x v="3"/>
    <x v="2"/>
    <s v="Spring"/>
    <x v="12"/>
    <s v="No"/>
    <s v="2-Day Shipping"/>
    <s v="No"/>
    <s v="No"/>
    <n v="39"/>
    <n v="-2"/>
    <s v="Credit Card"/>
    <s v="Monthly"/>
  </r>
  <r>
    <n v="3178"/>
    <n v="55"/>
    <s v="Female"/>
    <x v="22"/>
    <x v="3"/>
    <n v="52"/>
    <x v="9"/>
    <x v="0"/>
    <x v="19"/>
    <s v="Fall"/>
    <x v="4"/>
    <s v="No"/>
    <s v="Standard"/>
    <s v="No"/>
    <s v="No"/>
    <n v="31"/>
    <n v="21"/>
    <s v="Credit Card"/>
    <s v="Monthly"/>
  </r>
  <r>
    <n v="3179"/>
    <n v="66"/>
    <s v="Female"/>
    <x v="3"/>
    <x v="1"/>
    <n v="34"/>
    <x v="47"/>
    <x v="0"/>
    <x v="19"/>
    <s v="Spring"/>
    <x v="2"/>
    <s v="No"/>
    <s v="Free Shipping"/>
    <s v="No"/>
    <s v="No"/>
    <n v="28"/>
    <n v="6"/>
    <s v="Credit Card"/>
    <s v="Annually"/>
  </r>
  <r>
    <n v="3180"/>
    <n v="57"/>
    <s v="Female"/>
    <x v="6"/>
    <x v="0"/>
    <n v="88"/>
    <x v="37"/>
    <x v="2"/>
    <x v="8"/>
    <s v="Spring"/>
    <x v="24"/>
    <s v="No"/>
    <s v="Free Shipping"/>
    <s v="No"/>
    <s v="No"/>
    <n v="12"/>
    <n v="76"/>
    <s v="Debit Card"/>
    <s v="Bi-Weekly"/>
  </r>
  <r>
    <n v="3181"/>
    <n v="18"/>
    <s v="Female"/>
    <x v="8"/>
    <x v="3"/>
    <n v="88"/>
    <x v="6"/>
    <x v="0"/>
    <x v="2"/>
    <s v="Fall"/>
    <x v="22"/>
    <s v="No"/>
    <s v="Standard"/>
    <s v="No"/>
    <s v="No"/>
    <n v="46"/>
    <n v="42"/>
    <s v="PayPal"/>
    <s v="Weekly"/>
  </r>
  <r>
    <n v="3182"/>
    <n v="31"/>
    <s v="Female"/>
    <x v="14"/>
    <x v="2"/>
    <n v="51"/>
    <x v="6"/>
    <x v="2"/>
    <x v="4"/>
    <s v="Summer"/>
    <x v="14"/>
    <s v="No"/>
    <s v="Free Shipping"/>
    <s v="No"/>
    <s v="No"/>
    <n v="27"/>
    <n v="24"/>
    <s v="PayPal"/>
    <s v="Every 3 Months"/>
  </r>
  <r>
    <n v="3183"/>
    <n v="50"/>
    <s v="Female"/>
    <x v="12"/>
    <x v="3"/>
    <n v="97"/>
    <x v="42"/>
    <x v="0"/>
    <x v="14"/>
    <s v="Fall"/>
    <x v="15"/>
    <s v="No"/>
    <s v="Free Shipping"/>
    <s v="No"/>
    <s v="No"/>
    <n v="4"/>
    <n v="93"/>
    <s v="Credit Card"/>
    <s v="Annually"/>
  </r>
  <r>
    <n v="3184"/>
    <n v="50"/>
    <s v="Female"/>
    <x v="4"/>
    <x v="1"/>
    <n v="56"/>
    <x v="16"/>
    <x v="2"/>
    <x v="14"/>
    <s v="Winter"/>
    <x v="1"/>
    <s v="No"/>
    <s v="Standard"/>
    <s v="No"/>
    <s v="No"/>
    <n v="14"/>
    <n v="42"/>
    <s v="Cash"/>
    <s v="Every 3 Months"/>
  </r>
  <r>
    <n v="3185"/>
    <n v="61"/>
    <s v="Female"/>
    <x v="1"/>
    <x v="0"/>
    <n v="53"/>
    <x v="11"/>
    <x v="0"/>
    <x v="14"/>
    <s v="Spring"/>
    <x v="19"/>
    <s v="No"/>
    <s v="2-Day Shipping"/>
    <s v="No"/>
    <s v="No"/>
    <n v="30"/>
    <n v="23"/>
    <s v="Venmo"/>
    <s v="Quarterly"/>
  </r>
  <r>
    <n v="3186"/>
    <n v="52"/>
    <s v="Female"/>
    <x v="11"/>
    <x v="0"/>
    <n v="71"/>
    <x v="31"/>
    <x v="0"/>
    <x v="9"/>
    <s v="Fall"/>
    <x v="10"/>
    <s v="No"/>
    <s v="Express"/>
    <s v="No"/>
    <s v="No"/>
    <n v="6"/>
    <n v="65"/>
    <s v="PayPal"/>
    <s v="Annually"/>
  </r>
  <r>
    <n v="3187"/>
    <n v="38"/>
    <s v="Female"/>
    <x v="16"/>
    <x v="3"/>
    <n v="93"/>
    <x v="41"/>
    <x v="1"/>
    <x v="17"/>
    <s v="Winter"/>
    <x v="6"/>
    <s v="No"/>
    <s v="Store Pickup"/>
    <s v="No"/>
    <s v="No"/>
    <n v="43"/>
    <n v="50"/>
    <s v="Venmo"/>
    <s v="Annually"/>
  </r>
  <r>
    <n v="3188"/>
    <n v="67"/>
    <s v="Female"/>
    <x v="0"/>
    <x v="0"/>
    <n v="72"/>
    <x v="21"/>
    <x v="0"/>
    <x v="21"/>
    <s v="Winter"/>
    <x v="4"/>
    <s v="No"/>
    <s v="Free Shipping"/>
    <s v="No"/>
    <s v="No"/>
    <n v="28"/>
    <n v="44"/>
    <s v="Debit Card"/>
    <s v="Weekly"/>
  </r>
  <r>
    <n v="3189"/>
    <n v="42"/>
    <s v="Female"/>
    <x v="0"/>
    <x v="0"/>
    <n v="59"/>
    <x v="34"/>
    <x v="2"/>
    <x v="12"/>
    <s v="Winter"/>
    <x v="1"/>
    <s v="No"/>
    <s v="Standard"/>
    <s v="No"/>
    <s v="No"/>
    <n v="39"/>
    <n v="20"/>
    <s v="Bank Transfer"/>
    <s v="Monthly"/>
  </r>
  <r>
    <n v="3190"/>
    <n v="25"/>
    <s v="Female"/>
    <x v="23"/>
    <x v="1"/>
    <n v="87"/>
    <x v="23"/>
    <x v="2"/>
    <x v="19"/>
    <s v="Summer"/>
    <x v="19"/>
    <s v="No"/>
    <s v="Store Pickup"/>
    <s v="No"/>
    <s v="No"/>
    <n v="30"/>
    <n v="57"/>
    <s v="PayPal"/>
    <s v="Bi-Weekly"/>
  </r>
  <r>
    <n v="3191"/>
    <n v="41"/>
    <s v="Female"/>
    <x v="2"/>
    <x v="0"/>
    <n v="78"/>
    <x v="18"/>
    <x v="1"/>
    <x v="7"/>
    <s v="Fall"/>
    <x v="23"/>
    <s v="No"/>
    <s v="Free Shipping"/>
    <s v="No"/>
    <s v="No"/>
    <n v="5"/>
    <n v="73"/>
    <s v="Credit Card"/>
    <s v="Fortnightly"/>
  </r>
  <r>
    <n v="3192"/>
    <n v="62"/>
    <s v="Female"/>
    <x v="15"/>
    <x v="0"/>
    <n v="68"/>
    <x v="16"/>
    <x v="3"/>
    <x v="1"/>
    <s v="Winter"/>
    <x v="10"/>
    <s v="No"/>
    <s v="Store Pickup"/>
    <s v="No"/>
    <s v="No"/>
    <n v="42"/>
    <n v="26"/>
    <s v="Credit Card"/>
    <s v="Every 3 Months"/>
  </r>
  <r>
    <n v="3193"/>
    <n v="19"/>
    <s v="Female"/>
    <x v="1"/>
    <x v="0"/>
    <n v="76"/>
    <x v="44"/>
    <x v="1"/>
    <x v="1"/>
    <s v="Fall"/>
    <x v="21"/>
    <s v="No"/>
    <s v="Free Shipping"/>
    <s v="No"/>
    <s v="No"/>
    <n v="20"/>
    <n v="56"/>
    <s v="Cash"/>
    <s v="Fortnightly"/>
  </r>
  <r>
    <n v="3194"/>
    <n v="63"/>
    <s v="Female"/>
    <x v="24"/>
    <x v="3"/>
    <n v="99"/>
    <x v="41"/>
    <x v="0"/>
    <x v="11"/>
    <s v="Winter"/>
    <x v="17"/>
    <s v="No"/>
    <s v="Express"/>
    <s v="No"/>
    <s v="No"/>
    <n v="35"/>
    <n v="64"/>
    <s v="Credit Card"/>
    <s v="Fortnightly"/>
  </r>
  <r>
    <n v="3195"/>
    <n v="43"/>
    <s v="Female"/>
    <x v="4"/>
    <x v="1"/>
    <n v="52"/>
    <x v="33"/>
    <x v="0"/>
    <x v="9"/>
    <s v="Summer"/>
    <x v="12"/>
    <s v="No"/>
    <s v="Standard"/>
    <s v="No"/>
    <s v="No"/>
    <n v="10"/>
    <n v="42"/>
    <s v="Credit Card"/>
    <s v="Bi-Weekly"/>
  </r>
  <r>
    <n v="3196"/>
    <n v="68"/>
    <s v="Female"/>
    <x v="12"/>
    <x v="3"/>
    <n v="58"/>
    <x v="9"/>
    <x v="1"/>
    <x v="16"/>
    <s v="Spring"/>
    <x v="8"/>
    <s v="No"/>
    <s v="Next Day Air"/>
    <s v="No"/>
    <s v="No"/>
    <n v="36"/>
    <n v="22"/>
    <s v="Credit Card"/>
    <s v="Quarterly"/>
  </r>
  <r>
    <n v="3197"/>
    <n v="24"/>
    <s v="Female"/>
    <x v="22"/>
    <x v="3"/>
    <n v="59"/>
    <x v="48"/>
    <x v="0"/>
    <x v="1"/>
    <s v="Winter"/>
    <x v="11"/>
    <s v="No"/>
    <s v="Express"/>
    <s v="No"/>
    <s v="No"/>
    <n v="21"/>
    <n v="38"/>
    <s v="Debit Card"/>
    <s v="Fortnightly"/>
  </r>
  <r>
    <n v="3198"/>
    <n v="27"/>
    <s v="Female"/>
    <x v="1"/>
    <x v="0"/>
    <n v="71"/>
    <x v="1"/>
    <x v="2"/>
    <x v="11"/>
    <s v="Spring"/>
    <x v="4"/>
    <s v="No"/>
    <s v="Free Shipping"/>
    <s v="No"/>
    <s v="No"/>
    <n v="29"/>
    <n v="42"/>
    <s v="Credit Card"/>
    <s v="Every 3 Months"/>
  </r>
  <r>
    <n v="3199"/>
    <n v="61"/>
    <s v="Female"/>
    <x v="24"/>
    <x v="3"/>
    <n v="94"/>
    <x v="38"/>
    <x v="0"/>
    <x v="15"/>
    <s v="Winter"/>
    <x v="11"/>
    <s v="No"/>
    <s v="Free Shipping"/>
    <s v="No"/>
    <s v="No"/>
    <n v="39"/>
    <n v="55"/>
    <s v="Debit Card"/>
    <s v="Weekly"/>
  </r>
  <r>
    <n v="3200"/>
    <n v="59"/>
    <s v="Female"/>
    <x v="8"/>
    <x v="3"/>
    <n v="40"/>
    <x v="1"/>
    <x v="3"/>
    <x v="6"/>
    <s v="Winter"/>
    <x v="19"/>
    <s v="No"/>
    <s v="Express"/>
    <s v="No"/>
    <s v="No"/>
    <n v="16"/>
    <n v="24"/>
    <s v="PayPal"/>
    <s v="Monthly"/>
  </r>
  <r>
    <n v="3201"/>
    <n v="67"/>
    <s v="Female"/>
    <x v="20"/>
    <x v="0"/>
    <n v="24"/>
    <x v="9"/>
    <x v="0"/>
    <x v="13"/>
    <s v="Spring"/>
    <x v="6"/>
    <s v="No"/>
    <s v="Free Shipping"/>
    <s v="No"/>
    <s v="No"/>
    <n v="32"/>
    <n v="-8"/>
    <s v="Credit Card"/>
    <s v="Monthly"/>
  </r>
  <r>
    <n v="3202"/>
    <n v="46"/>
    <s v="Female"/>
    <x v="13"/>
    <x v="0"/>
    <n v="38"/>
    <x v="34"/>
    <x v="1"/>
    <x v="21"/>
    <s v="Fall"/>
    <x v="11"/>
    <s v="No"/>
    <s v="2-Day Shipping"/>
    <s v="No"/>
    <s v="No"/>
    <n v="34"/>
    <n v="4"/>
    <s v="Cash"/>
    <s v="Monthly"/>
  </r>
  <r>
    <n v="3203"/>
    <n v="65"/>
    <s v="Female"/>
    <x v="18"/>
    <x v="3"/>
    <n v="37"/>
    <x v="48"/>
    <x v="0"/>
    <x v="14"/>
    <s v="Fall"/>
    <x v="9"/>
    <s v="No"/>
    <s v="Standard"/>
    <s v="No"/>
    <s v="No"/>
    <n v="38"/>
    <n v="-1"/>
    <s v="Venmo"/>
    <s v="Annually"/>
  </r>
  <r>
    <n v="3204"/>
    <n v="63"/>
    <s v="Female"/>
    <x v="7"/>
    <x v="2"/>
    <n v="29"/>
    <x v="32"/>
    <x v="0"/>
    <x v="11"/>
    <s v="Spring"/>
    <x v="7"/>
    <s v="No"/>
    <s v="Express"/>
    <s v="No"/>
    <s v="No"/>
    <n v="14"/>
    <n v="15"/>
    <s v="Venmo"/>
    <s v="Annually"/>
  </r>
  <r>
    <n v="3205"/>
    <n v="57"/>
    <s v="Female"/>
    <x v="14"/>
    <x v="2"/>
    <n v="92"/>
    <x v="35"/>
    <x v="3"/>
    <x v="12"/>
    <s v="Fall"/>
    <x v="24"/>
    <s v="No"/>
    <s v="Free Shipping"/>
    <s v="No"/>
    <s v="No"/>
    <n v="23"/>
    <n v="69"/>
    <s v="Debit Card"/>
    <s v="Bi-Weekly"/>
  </r>
  <r>
    <n v="3206"/>
    <n v="40"/>
    <s v="Female"/>
    <x v="15"/>
    <x v="0"/>
    <n v="24"/>
    <x v="24"/>
    <x v="3"/>
    <x v="23"/>
    <s v="Fall"/>
    <x v="14"/>
    <s v="No"/>
    <s v="2-Day Shipping"/>
    <s v="No"/>
    <s v="No"/>
    <n v="50"/>
    <n v="-26"/>
    <s v="Bank Transfer"/>
    <s v="Every 3 Months"/>
  </r>
  <r>
    <n v="3207"/>
    <n v="36"/>
    <s v="Female"/>
    <x v="23"/>
    <x v="1"/>
    <n v="52"/>
    <x v="18"/>
    <x v="2"/>
    <x v="18"/>
    <s v="Winter"/>
    <x v="21"/>
    <s v="No"/>
    <s v="Free Shipping"/>
    <s v="No"/>
    <s v="No"/>
    <n v="49"/>
    <n v="3"/>
    <s v="PayPal"/>
    <s v="Monthly"/>
  </r>
  <r>
    <n v="3208"/>
    <n v="67"/>
    <s v="Female"/>
    <x v="20"/>
    <x v="0"/>
    <n v="29"/>
    <x v="28"/>
    <x v="3"/>
    <x v="19"/>
    <s v="Summer"/>
    <x v="2"/>
    <s v="No"/>
    <s v="Next Day Air"/>
    <s v="No"/>
    <s v="No"/>
    <n v="14"/>
    <n v="15"/>
    <s v="PayPal"/>
    <s v="Annually"/>
  </r>
  <r>
    <n v="3209"/>
    <n v="61"/>
    <s v="Female"/>
    <x v="16"/>
    <x v="3"/>
    <n v="30"/>
    <x v="27"/>
    <x v="0"/>
    <x v="21"/>
    <s v="Winter"/>
    <x v="13"/>
    <s v="No"/>
    <s v="2-Day Shipping"/>
    <s v="No"/>
    <s v="No"/>
    <n v="42"/>
    <n v="-12"/>
    <s v="PayPal"/>
    <s v="Weekly"/>
  </r>
  <r>
    <n v="3210"/>
    <n v="64"/>
    <s v="Female"/>
    <x v="9"/>
    <x v="1"/>
    <n v="31"/>
    <x v="10"/>
    <x v="0"/>
    <x v="15"/>
    <s v="Fall"/>
    <x v="24"/>
    <s v="No"/>
    <s v="Standard"/>
    <s v="No"/>
    <s v="No"/>
    <n v="39"/>
    <n v="-8"/>
    <s v="Debit Card"/>
    <s v="Annually"/>
  </r>
  <r>
    <n v="3211"/>
    <n v="30"/>
    <s v="Female"/>
    <x v="20"/>
    <x v="0"/>
    <n v="67"/>
    <x v="22"/>
    <x v="2"/>
    <x v="23"/>
    <s v="Summer"/>
    <x v="3"/>
    <s v="No"/>
    <s v="Express"/>
    <s v="No"/>
    <s v="No"/>
    <n v="43"/>
    <n v="24"/>
    <s v="Venmo"/>
    <s v="Bi-Weekly"/>
  </r>
  <r>
    <n v="3212"/>
    <n v="53"/>
    <s v="Female"/>
    <x v="13"/>
    <x v="0"/>
    <n v="65"/>
    <x v="3"/>
    <x v="0"/>
    <x v="2"/>
    <s v="Winter"/>
    <x v="8"/>
    <s v="No"/>
    <s v="Standard"/>
    <s v="No"/>
    <s v="No"/>
    <n v="12"/>
    <n v="53"/>
    <s v="Cash"/>
    <s v="Monthly"/>
  </r>
  <r>
    <n v="3213"/>
    <n v="27"/>
    <s v="Female"/>
    <x v="4"/>
    <x v="1"/>
    <n v="22"/>
    <x v="5"/>
    <x v="2"/>
    <x v="21"/>
    <s v="Winter"/>
    <x v="15"/>
    <s v="No"/>
    <s v="2-Day Shipping"/>
    <s v="No"/>
    <s v="No"/>
    <n v="21"/>
    <n v="1"/>
    <s v="Debit Card"/>
    <s v="Weekly"/>
  </r>
  <r>
    <n v="3214"/>
    <n v="27"/>
    <s v="Female"/>
    <x v="12"/>
    <x v="3"/>
    <n v="56"/>
    <x v="21"/>
    <x v="2"/>
    <x v="18"/>
    <s v="Winter"/>
    <x v="13"/>
    <s v="No"/>
    <s v="Standard"/>
    <s v="No"/>
    <s v="No"/>
    <n v="33"/>
    <n v="23"/>
    <s v="Credit Card"/>
    <s v="Monthly"/>
  </r>
  <r>
    <n v="3215"/>
    <n v="53"/>
    <s v="Female"/>
    <x v="11"/>
    <x v="0"/>
    <n v="78"/>
    <x v="47"/>
    <x v="2"/>
    <x v="22"/>
    <s v="Spring"/>
    <x v="0"/>
    <s v="No"/>
    <s v="Free Shipping"/>
    <s v="No"/>
    <s v="No"/>
    <n v="6"/>
    <n v="72"/>
    <s v="Debit Card"/>
    <s v="Annually"/>
  </r>
  <r>
    <n v="3216"/>
    <n v="34"/>
    <s v="Female"/>
    <x v="7"/>
    <x v="2"/>
    <n v="90"/>
    <x v="3"/>
    <x v="2"/>
    <x v="23"/>
    <s v="Summer"/>
    <x v="2"/>
    <s v="No"/>
    <s v="Free Shipping"/>
    <s v="No"/>
    <s v="No"/>
    <n v="10"/>
    <n v="80"/>
    <s v="PayPal"/>
    <s v="Every 3 Months"/>
  </r>
  <r>
    <n v="3217"/>
    <n v="39"/>
    <s v="Female"/>
    <x v="15"/>
    <x v="0"/>
    <n v="85"/>
    <x v="26"/>
    <x v="1"/>
    <x v="8"/>
    <s v="Winter"/>
    <x v="23"/>
    <s v="No"/>
    <s v="Next Day Air"/>
    <s v="No"/>
    <s v="No"/>
    <n v="18"/>
    <n v="67"/>
    <s v="Cash"/>
    <s v="Weekly"/>
  </r>
  <r>
    <n v="3218"/>
    <n v="44"/>
    <s v="Female"/>
    <x v="12"/>
    <x v="3"/>
    <n v="58"/>
    <x v="4"/>
    <x v="2"/>
    <x v="5"/>
    <s v="Fall"/>
    <x v="23"/>
    <s v="No"/>
    <s v="Express"/>
    <s v="No"/>
    <s v="No"/>
    <n v="46"/>
    <n v="12"/>
    <s v="Venmo"/>
    <s v="Weekly"/>
  </r>
  <r>
    <n v="3219"/>
    <n v="37"/>
    <s v="Female"/>
    <x v="11"/>
    <x v="0"/>
    <n v="34"/>
    <x v="20"/>
    <x v="2"/>
    <x v="11"/>
    <s v="Fall"/>
    <x v="20"/>
    <s v="No"/>
    <s v="Express"/>
    <s v="No"/>
    <s v="No"/>
    <n v="49"/>
    <n v="-15"/>
    <s v="PayPal"/>
    <s v="Monthly"/>
  </r>
  <r>
    <n v="3220"/>
    <n v="57"/>
    <s v="Female"/>
    <x v="7"/>
    <x v="2"/>
    <n v="40"/>
    <x v="23"/>
    <x v="0"/>
    <x v="3"/>
    <s v="Summer"/>
    <x v="1"/>
    <s v="No"/>
    <s v="2-Day Shipping"/>
    <s v="No"/>
    <s v="No"/>
    <n v="39"/>
    <n v="1"/>
    <s v="Credit Card"/>
    <s v="Weekly"/>
  </r>
  <r>
    <n v="3221"/>
    <n v="38"/>
    <s v="Female"/>
    <x v="8"/>
    <x v="3"/>
    <n v="29"/>
    <x v="25"/>
    <x v="2"/>
    <x v="24"/>
    <s v="Fall"/>
    <x v="7"/>
    <s v="No"/>
    <s v="Free Shipping"/>
    <s v="No"/>
    <s v="No"/>
    <n v="16"/>
    <n v="13"/>
    <s v="Cash"/>
    <s v="Monthly"/>
  </r>
  <r>
    <n v="3222"/>
    <n v="21"/>
    <s v="Female"/>
    <x v="17"/>
    <x v="0"/>
    <n v="76"/>
    <x v="13"/>
    <x v="2"/>
    <x v="22"/>
    <s v="Winter"/>
    <x v="4"/>
    <s v="No"/>
    <s v="Standard"/>
    <s v="No"/>
    <s v="No"/>
    <n v="28"/>
    <n v="48"/>
    <s v="Cash"/>
    <s v="Annually"/>
  </r>
  <r>
    <n v="3223"/>
    <n v="45"/>
    <s v="Female"/>
    <x v="12"/>
    <x v="3"/>
    <n v="84"/>
    <x v="21"/>
    <x v="1"/>
    <x v="1"/>
    <s v="Fall"/>
    <x v="12"/>
    <s v="No"/>
    <s v="Store Pickup"/>
    <s v="No"/>
    <s v="No"/>
    <n v="22"/>
    <n v="62"/>
    <s v="PayPal"/>
    <s v="Quarterly"/>
  </r>
  <r>
    <n v="3224"/>
    <n v="68"/>
    <s v="Female"/>
    <x v="5"/>
    <x v="0"/>
    <n v="65"/>
    <x v="6"/>
    <x v="1"/>
    <x v="0"/>
    <s v="Spring"/>
    <x v="20"/>
    <s v="No"/>
    <s v="Standard"/>
    <s v="No"/>
    <s v="No"/>
    <n v="36"/>
    <n v="29"/>
    <s v="Venmo"/>
    <s v="Bi-Weekly"/>
  </r>
  <r>
    <n v="3225"/>
    <n v="37"/>
    <s v="Female"/>
    <x v="15"/>
    <x v="0"/>
    <n v="80"/>
    <x v="12"/>
    <x v="0"/>
    <x v="21"/>
    <s v="Winter"/>
    <x v="2"/>
    <s v="No"/>
    <s v="Free Shipping"/>
    <s v="No"/>
    <s v="No"/>
    <n v="18"/>
    <n v="62"/>
    <s v="PayPal"/>
    <s v="Monthly"/>
  </r>
  <r>
    <n v="3226"/>
    <n v="53"/>
    <s v="Female"/>
    <x v="0"/>
    <x v="0"/>
    <n v="98"/>
    <x v="13"/>
    <x v="2"/>
    <x v="6"/>
    <s v="Fall"/>
    <x v="21"/>
    <s v="No"/>
    <s v="Store Pickup"/>
    <s v="No"/>
    <s v="No"/>
    <n v="31"/>
    <n v="67"/>
    <s v="Credit Card"/>
    <s v="Weekly"/>
  </r>
  <r>
    <n v="3227"/>
    <n v="57"/>
    <s v="Female"/>
    <x v="4"/>
    <x v="1"/>
    <n v="71"/>
    <x v="46"/>
    <x v="3"/>
    <x v="19"/>
    <s v="Spring"/>
    <x v="13"/>
    <s v="No"/>
    <s v="Next Day Air"/>
    <s v="No"/>
    <s v="No"/>
    <n v="38"/>
    <n v="33"/>
    <s v="Bank Transfer"/>
    <s v="Fortnightly"/>
  </r>
  <r>
    <n v="3228"/>
    <n v="28"/>
    <s v="Female"/>
    <x v="18"/>
    <x v="3"/>
    <n v="69"/>
    <x v="29"/>
    <x v="3"/>
    <x v="3"/>
    <s v="Fall"/>
    <x v="2"/>
    <s v="No"/>
    <s v="Free Shipping"/>
    <s v="No"/>
    <s v="No"/>
    <n v="42"/>
    <n v="27"/>
    <s v="Debit Card"/>
    <s v="Quarterly"/>
  </r>
  <r>
    <n v="3229"/>
    <n v="37"/>
    <s v="Female"/>
    <x v="16"/>
    <x v="3"/>
    <n v="95"/>
    <x v="39"/>
    <x v="2"/>
    <x v="22"/>
    <s v="Spring"/>
    <x v="12"/>
    <s v="No"/>
    <s v="2-Day Shipping"/>
    <s v="No"/>
    <s v="No"/>
    <n v="27"/>
    <n v="68"/>
    <s v="PayPal"/>
    <s v="Annually"/>
  </r>
  <r>
    <n v="3230"/>
    <n v="54"/>
    <s v="Female"/>
    <x v="13"/>
    <x v="0"/>
    <n v="67"/>
    <x v="39"/>
    <x v="2"/>
    <x v="11"/>
    <s v="Fall"/>
    <x v="2"/>
    <s v="No"/>
    <s v="Express"/>
    <s v="No"/>
    <s v="No"/>
    <n v="24"/>
    <n v="43"/>
    <s v="Cash"/>
    <s v="Monthly"/>
  </r>
  <r>
    <n v="3231"/>
    <n v="49"/>
    <s v="Female"/>
    <x v="4"/>
    <x v="1"/>
    <n v="49"/>
    <x v="23"/>
    <x v="2"/>
    <x v="8"/>
    <s v="Summer"/>
    <x v="25"/>
    <s v="No"/>
    <s v="Next Day Air"/>
    <s v="No"/>
    <s v="No"/>
    <n v="38"/>
    <n v="11"/>
    <s v="Debit Card"/>
    <s v="Annually"/>
  </r>
  <r>
    <n v="3232"/>
    <n v="62"/>
    <s v="Female"/>
    <x v="9"/>
    <x v="1"/>
    <n v="97"/>
    <x v="22"/>
    <x v="2"/>
    <x v="1"/>
    <s v="Winter"/>
    <x v="14"/>
    <s v="No"/>
    <s v="Free Shipping"/>
    <s v="No"/>
    <s v="No"/>
    <n v="9"/>
    <n v="88"/>
    <s v="Credit Card"/>
    <s v="Annually"/>
  </r>
  <r>
    <n v="3233"/>
    <n v="45"/>
    <s v="Female"/>
    <x v="17"/>
    <x v="0"/>
    <n v="34"/>
    <x v="2"/>
    <x v="2"/>
    <x v="3"/>
    <s v="Spring"/>
    <x v="17"/>
    <s v="No"/>
    <s v="Next Day Air"/>
    <s v="No"/>
    <s v="No"/>
    <n v="19"/>
    <n v="15"/>
    <s v="Bank Transfer"/>
    <s v="Monthly"/>
  </r>
  <r>
    <n v="3234"/>
    <n v="45"/>
    <s v="Female"/>
    <x v="22"/>
    <x v="3"/>
    <n v="74"/>
    <x v="27"/>
    <x v="2"/>
    <x v="12"/>
    <s v="Fall"/>
    <x v="22"/>
    <s v="No"/>
    <s v="Express"/>
    <s v="No"/>
    <s v="No"/>
    <n v="11"/>
    <n v="63"/>
    <s v="Debit Card"/>
    <s v="Bi-Weekly"/>
  </r>
  <r>
    <n v="3235"/>
    <n v="49"/>
    <s v="Female"/>
    <x v="16"/>
    <x v="3"/>
    <n v="96"/>
    <x v="47"/>
    <x v="2"/>
    <x v="13"/>
    <s v="Winter"/>
    <x v="25"/>
    <s v="No"/>
    <s v="2-Day Shipping"/>
    <s v="No"/>
    <s v="No"/>
    <n v="16"/>
    <n v="80"/>
    <s v="Debit Card"/>
    <s v="Quarterly"/>
  </r>
  <r>
    <n v="3236"/>
    <n v="27"/>
    <s v="Female"/>
    <x v="22"/>
    <x v="3"/>
    <n v="68"/>
    <x v="23"/>
    <x v="2"/>
    <x v="14"/>
    <s v="Summer"/>
    <x v="17"/>
    <s v="No"/>
    <s v="Free Shipping"/>
    <s v="No"/>
    <s v="No"/>
    <n v="18"/>
    <n v="50"/>
    <s v="Venmo"/>
    <s v="Monthly"/>
  </r>
  <r>
    <n v="3237"/>
    <n v="63"/>
    <s v="Female"/>
    <x v="22"/>
    <x v="3"/>
    <n v="84"/>
    <x v="36"/>
    <x v="0"/>
    <x v="8"/>
    <s v="Fall"/>
    <x v="7"/>
    <s v="No"/>
    <s v="Next Day Air"/>
    <s v="No"/>
    <s v="No"/>
    <n v="8"/>
    <n v="76"/>
    <s v="Cash"/>
    <s v="Monthly"/>
  </r>
  <r>
    <n v="3238"/>
    <n v="61"/>
    <s v="Female"/>
    <x v="17"/>
    <x v="0"/>
    <n v="57"/>
    <x v="34"/>
    <x v="2"/>
    <x v="0"/>
    <s v="Summer"/>
    <x v="11"/>
    <s v="No"/>
    <s v="Express"/>
    <s v="No"/>
    <s v="No"/>
    <n v="4"/>
    <n v="53"/>
    <s v="Cash"/>
    <s v="Weekly"/>
  </r>
  <r>
    <n v="3239"/>
    <n v="25"/>
    <s v="Female"/>
    <x v="4"/>
    <x v="1"/>
    <n v="84"/>
    <x v="5"/>
    <x v="3"/>
    <x v="11"/>
    <s v="Fall"/>
    <x v="23"/>
    <s v="No"/>
    <s v="2-Day Shipping"/>
    <s v="No"/>
    <s v="No"/>
    <n v="37"/>
    <n v="47"/>
    <s v="Cash"/>
    <s v="Quarterly"/>
  </r>
  <r>
    <n v="3240"/>
    <n v="33"/>
    <s v="Female"/>
    <x v="12"/>
    <x v="3"/>
    <n v="32"/>
    <x v="24"/>
    <x v="2"/>
    <x v="4"/>
    <s v="Fall"/>
    <x v="2"/>
    <s v="No"/>
    <s v="2-Day Shipping"/>
    <s v="No"/>
    <s v="No"/>
    <n v="30"/>
    <n v="2"/>
    <s v="Cash"/>
    <s v="Monthly"/>
  </r>
  <r>
    <n v="3241"/>
    <n v="56"/>
    <s v="Female"/>
    <x v="3"/>
    <x v="1"/>
    <n v="37"/>
    <x v="8"/>
    <x v="2"/>
    <x v="10"/>
    <s v="Fall"/>
    <x v="22"/>
    <s v="No"/>
    <s v="2-Day Shipping"/>
    <s v="No"/>
    <s v="No"/>
    <n v="37"/>
    <n v="0"/>
    <s v="Bank Transfer"/>
    <s v="Monthly"/>
  </r>
  <r>
    <n v="3242"/>
    <n v="50"/>
    <s v="Female"/>
    <x v="8"/>
    <x v="3"/>
    <n v="58"/>
    <x v="39"/>
    <x v="2"/>
    <x v="12"/>
    <s v="Summer"/>
    <x v="14"/>
    <s v="No"/>
    <s v="Store Pickup"/>
    <s v="No"/>
    <s v="No"/>
    <n v="30"/>
    <n v="28"/>
    <s v="PayPal"/>
    <s v="Quarterly"/>
  </r>
  <r>
    <n v="3243"/>
    <n v="45"/>
    <s v="Female"/>
    <x v="20"/>
    <x v="0"/>
    <n v="74"/>
    <x v="4"/>
    <x v="1"/>
    <x v="19"/>
    <s v="Fall"/>
    <x v="11"/>
    <s v="No"/>
    <s v="Express"/>
    <s v="No"/>
    <s v="No"/>
    <n v="17"/>
    <n v="57"/>
    <s v="Venmo"/>
    <s v="Weekly"/>
  </r>
  <r>
    <n v="3244"/>
    <n v="45"/>
    <s v="Female"/>
    <x v="15"/>
    <x v="0"/>
    <n v="99"/>
    <x v="37"/>
    <x v="0"/>
    <x v="13"/>
    <s v="Summer"/>
    <x v="16"/>
    <s v="No"/>
    <s v="Store Pickup"/>
    <s v="No"/>
    <s v="No"/>
    <n v="11"/>
    <n v="88"/>
    <s v="Bank Transfer"/>
    <s v="Every 3 Months"/>
  </r>
  <r>
    <n v="3245"/>
    <n v="65"/>
    <s v="Female"/>
    <x v="1"/>
    <x v="0"/>
    <n v="81"/>
    <x v="10"/>
    <x v="2"/>
    <x v="13"/>
    <s v="Fall"/>
    <x v="10"/>
    <s v="No"/>
    <s v="Express"/>
    <s v="No"/>
    <s v="No"/>
    <n v="42"/>
    <n v="39"/>
    <s v="Credit Card"/>
    <s v="Annually"/>
  </r>
  <r>
    <n v="3246"/>
    <n v="63"/>
    <s v="Female"/>
    <x v="13"/>
    <x v="0"/>
    <n v="76"/>
    <x v="23"/>
    <x v="2"/>
    <x v="7"/>
    <s v="Fall"/>
    <x v="4"/>
    <s v="No"/>
    <s v="Next Day Air"/>
    <s v="No"/>
    <s v="No"/>
    <n v="20"/>
    <n v="56"/>
    <s v="Cash"/>
    <s v="Weekly"/>
  </r>
  <r>
    <n v="3247"/>
    <n v="70"/>
    <s v="Female"/>
    <x v="4"/>
    <x v="1"/>
    <n v="98"/>
    <x v="49"/>
    <x v="2"/>
    <x v="23"/>
    <s v="Summer"/>
    <x v="3"/>
    <s v="No"/>
    <s v="Store Pickup"/>
    <s v="No"/>
    <s v="No"/>
    <n v="37"/>
    <n v="61"/>
    <s v="Cash"/>
    <s v="Monthly"/>
  </r>
  <r>
    <n v="3248"/>
    <n v="53"/>
    <s v="Female"/>
    <x v="24"/>
    <x v="3"/>
    <n v="91"/>
    <x v="10"/>
    <x v="2"/>
    <x v="11"/>
    <s v="Summer"/>
    <x v="18"/>
    <s v="No"/>
    <s v="Express"/>
    <s v="No"/>
    <s v="No"/>
    <n v="12"/>
    <n v="79"/>
    <s v="PayPal"/>
    <s v="Fortnightly"/>
  </r>
  <r>
    <n v="3249"/>
    <n v="22"/>
    <s v="Female"/>
    <x v="17"/>
    <x v="0"/>
    <n v="79"/>
    <x v="38"/>
    <x v="1"/>
    <x v="11"/>
    <s v="Summer"/>
    <x v="19"/>
    <s v="No"/>
    <s v="Free Shipping"/>
    <s v="No"/>
    <s v="No"/>
    <n v="41"/>
    <n v="38"/>
    <s v="Bank Transfer"/>
    <s v="Quarterly"/>
  </r>
  <r>
    <n v="3250"/>
    <n v="26"/>
    <s v="Female"/>
    <x v="21"/>
    <x v="3"/>
    <n v="83"/>
    <x v="41"/>
    <x v="2"/>
    <x v="6"/>
    <s v="Summer"/>
    <x v="23"/>
    <s v="No"/>
    <s v="Express"/>
    <s v="No"/>
    <s v="No"/>
    <n v="32"/>
    <n v="51"/>
    <s v="Credit Card"/>
    <s v="Quarterly"/>
  </r>
  <r>
    <n v="3251"/>
    <n v="23"/>
    <s v="Female"/>
    <x v="7"/>
    <x v="2"/>
    <n v="90"/>
    <x v="46"/>
    <x v="2"/>
    <x v="11"/>
    <s v="Spring"/>
    <x v="3"/>
    <s v="No"/>
    <s v="2-Day Shipping"/>
    <s v="No"/>
    <s v="No"/>
    <n v="15"/>
    <n v="75"/>
    <s v="Venmo"/>
    <s v="Weekly"/>
  </r>
  <r>
    <n v="3252"/>
    <n v="25"/>
    <s v="Female"/>
    <x v="7"/>
    <x v="2"/>
    <n v="20"/>
    <x v="22"/>
    <x v="2"/>
    <x v="9"/>
    <s v="Winter"/>
    <x v="18"/>
    <s v="No"/>
    <s v="Standard"/>
    <s v="No"/>
    <s v="No"/>
    <n v="39"/>
    <n v="-19"/>
    <s v="Venmo"/>
    <s v="Quarterly"/>
  </r>
  <r>
    <n v="3253"/>
    <n v="69"/>
    <s v="Female"/>
    <x v="3"/>
    <x v="1"/>
    <n v="21"/>
    <x v="6"/>
    <x v="0"/>
    <x v="18"/>
    <s v="Spring"/>
    <x v="2"/>
    <s v="No"/>
    <s v="Store Pickup"/>
    <s v="No"/>
    <s v="No"/>
    <n v="48"/>
    <n v="-27"/>
    <s v="Credit Card"/>
    <s v="Fortnightly"/>
  </r>
  <r>
    <n v="3254"/>
    <n v="36"/>
    <s v="Female"/>
    <x v="21"/>
    <x v="3"/>
    <n v="60"/>
    <x v="43"/>
    <x v="2"/>
    <x v="18"/>
    <s v="Fall"/>
    <x v="4"/>
    <s v="No"/>
    <s v="2-Day Shipping"/>
    <s v="No"/>
    <s v="No"/>
    <n v="8"/>
    <n v="52"/>
    <s v="Venmo"/>
    <s v="Fortnightly"/>
  </r>
  <r>
    <n v="3255"/>
    <n v="21"/>
    <s v="Female"/>
    <x v="1"/>
    <x v="0"/>
    <n v="31"/>
    <x v="27"/>
    <x v="1"/>
    <x v="23"/>
    <s v="Winter"/>
    <x v="8"/>
    <s v="No"/>
    <s v="Store Pickup"/>
    <s v="No"/>
    <s v="No"/>
    <n v="11"/>
    <n v="20"/>
    <s v="Bank Transfer"/>
    <s v="Every 3 Months"/>
  </r>
  <r>
    <n v="3256"/>
    <n v="57"/>
    <s v="Female"/>
    <x v="6"/>
    <x v="0"/>
    <n v="40"/>
    <x v="32"/>
    <x v="2"/>
    <x v="13"/>
    <s v="Fall"/>
    <x v="11"/>
    <s v="No"/>
    <s v="Next Day Air"/>
    <s v="No"/>
    <s v="No"/>
    <n v="36"/>
    <n v="4"/>
    <s v="Bank Transfer"/>
    <s v="Monthly"/>
  </r>
  <r>
    <n v="3257"/>
    <n v="60"/>
    <s v="Female"/>
    <x v="12"/>
    <x v="3"/>
    <n v="26"/>
    <x v="48"/>
    <x v="0"/>
    <x v="11"/>
    <s v="Winter"/>
    <x v="10"/>
    <s v="No"/>
    <s v="Free Shipping"/>
    <s v="No"/>
    <s v="No"/>
    <n v="50"/>
    <n v="-24"/>
    <s v="Venmo"/>
    <s v="Every 3 Months"/>
  </r>
  <r>
    <n v="3258"/>
    <n v="44"/>
    <s v="Female"/>
    <x v="5"/>
    <x v="0"/>
    <n v="98"/>
    <x v="46"/>
    <x v="2"/>
    <x v="18"/>
    <s v="Fall"/>
    <x v="13"/>
    <s v="No"/>
    <s v="Express"/>
    <s v="No"/>
    <s v="No"/>
    <n v="39"/>
    <n v="59"/>
    <s v="Venmo"/>
    <s v="Every 3 Months"/>
  </r>
  <r>
    <n v="3259"/>
    <n v="31"/>
    <s v="Female"/>
    <x v="9"/>
    <x v="1"/>
    <n v="51"/>
    <x v="32"/>
    <x v="2"/>
    <x v="23"/>
    <s v="Spring"/>
    <x v="24"/>
    <s v="No"/>
    <s v="Express"/>
    <s v="No"/>
    <s v="No"/>
    <n v="11"/>
    <n v="40"/>
    <s v="Credit Card"/>
    <s v="Bi-Weekly"/>
  </r>
  <r>
    <n v="3260"/>
    <n v="57"/>
    <s v="Female"/>
    <x v="19"/>
    <x v="3"/>
    <n v="95"/>
    <x v="19"/>
    <x v="3"/>
    <x v="21"/>
    <s v="Fall"/>
    <x v="18"/>
    <s v="No"/>
    <s v="2-Day Shipping"/>
    <s v="No"/>
    <s v="No"/>
    <n v="5"/>
    <n v="90"/>
    <s v="Debit Card"/>
    <s v="Every 3 Months"/>
  </r>
  <r>
    <n v="3261"/>
    <n v="39"/>
    <s v="Female"/>
    <x v="18"/>
    <x v="3"/>
    <n v="36"/>
    <x v="48"/>
    <x v="2"/>
    <x v="10"/>
    <s v="Summer"/>
    <x v="9"/>
    <s v="No"/>
    <s v="2-Day Shipping"/>
    <s v="No"/>
    <s v="No"/>
    <n v="7"/>
    <n v="29"/>
    <s v="Credit Card"/>
    <s v="Annually"/>
  </r>
  <r>
    <n v="3262"/>
    <n v="48"/>
    <s v="Female"/>
    <x v="22"/>
    <x v="3"/>
    <n v="52"/>
    <x v="3"/>
    <x v="0"/>
    <x v="17"/>
    <s v="Winter"/>
    <x v="23"/>
    <s v="No"/>
    <s v="Store Pickup"/>
    <s v="No"/>
    <s v="No"/>
    <n v="50"/>
    <n v="2"/>
    <s v="Debit Card"/>
    <s v="Weekly"/>
  </r>
  <r>
    <n v="3263"/>
    <n v="42"/>
    <s v="Female"/>
    <x v="17"/>
    <x v="0"/>
    <n v="35"/>
    <x v="27"/>
    <x v="2"/>
    <x v="10"/>
    <s v="Spring"/>
    <x v="2"/>
    <s v="No"/>
    <s v="Standard"/>
    <s v="No"/>
    <s v="No"/>
    <n v="21"/>
    <n v="14"/>
    <s v="Cash"/>
    <s v="Every 3 Months"/>
  </r>
  <r>
    <n v="3264"/>
    <n v="56"/>
    <s v="Female"/>
    <x v="6"/>
    <x v="0"/>
    <n v="68"/>
    <x v="34"/>
    <x v="1"/>
    <x v="13"/>
    <s v="Fall"/>
    <x v="14"/>
    <s v="No"/>
    <s v="Express"/>
    <s v="No"/>
    <s v="No"/>
    <n v="31"/>
    <n v="37"/>
    <s v="Debit Card"/>
    <s v="Fortnightly"/>
  </r>
  <r>
    <n v="3265"/>
    <n v="28"/>
    <s v="Female"/>
    <x v="13"/>
    <x v="0"/>
    <n v="50"/>
    <x v="1"/>
    <x v="1"/>
    <x v="4"/>
    <s v="Winter"/>
    <x v="17"/>
    <s v="No"/>
    <s v="Express"/>
    <s v="No"/>
    <s v="No"/>
    <n v="39"/>
    <n v="11"/>
    <s v="Cash"/>
    <s v="Bi-Weekly"/>
  </r>
  <r>
    <n v="3266"/>
    <n v="40"/>
    <s v="Female"/>
    <x v="12"/>
    <x v="3"/>
    <n v="100"/>
    <x v="15"/>
    <x v="2"/>
    <x v="3"/>
    <s v="Winter"/>
    <x v="4"/>
    <s v="No"/>
    <s v="Express"/>
    <s v="No"/>
    <s v="No"/>
    <n v="28"/>
    <n v="72"/>
    <s v="Credit Card"/>
    <s v="Fortnightly"/>
  </r>
  <r>
    <n v="3267"/>
    <n v="49"/>
    <s v="Female"/>
    <x v="7"/>
    <x v="2"/>
    <n v="74"/>
    <x v="15"/>
    <x v="1"/>
    <x v="0"/>
    <s v="Winter"/>
    <x v="19"/>
    <s v="No"/>
    <s v="Next Day Air"/>
    <s v="No"/>
    <s v="No"/>
    <n v="33"/>
    <n v="41"/>
    <s v="Bank Transfer"/>
    <s v="Weekly"/>
  </r>
  <r>
    <n v="3268"/>
    <n v="37"/>
    <s v="Female"/>
    <x v="15"/>
    <x v="0"/>
    <n v="45"/>
    <x v="37"/>
    <x v="0"/>
    <x v="6"/>
    <s v="Winter"/>
    <x v="21"/>
    <s v="No"/>
    <s v="Store Pickup"/>
    <s v="No"/>
    <s v="No"/>
    <n v="42"/>
    <n v="3"/>
    <s v="Credit Card"/>
    <s v="Quarterly"/>
  </r>
  <r>
    <n v="3269"/>
    <n v="22"/>
    <s v="Female"/>
    <x v="10"/>
    <x v="0"/>
    <n v="97"/>
    <x v="10"/>
    <x v="2"/>
    <x v="17"/>
    <s v="Fall"/>
    <x v="11"/>
    <s v="No"/>
    <s v="Free Shipping"/>
    <s v="No"/>
    <s v="No"/>
    <n v="5"/>
    <n v="92"/>
    <s v="Bank Transfer"/>
    <s v="Every 3 Months"/>
  </r>
  <r>
    <n v="3270"/>
    <n v="27"/>
    <s v="Female"/>
    <x v="0"/>
    <x v="0"/>
    <n v="60"/>
    <x v="31"/>
    <x v="2"/>
    <x v="24"/>
    <s v="Winter"/>
    <x v="8"/>
    <s v="No"/>
    <s v="Express"/>
    <s v="No"/>
    <s v="No"/>
    <n v="25"/>
    <n v="35"/>
    <s v="Cash"/>
    <s v="Monthly"/>
  </r>
  <r>
    <n v="3271"/>
    <n v="59"/>
    <s v="Female"/>
    <x v="20"/>
    <x v="0"/>
    <n v="25"/>
    <x v="26"/>
    <x v="2"/>
    <x v="21"/>
    <s v="Winter"/>
    <x v="10"/>
    <s v="No"/>
    <s v="Express"/>
    <s v="No"/>
    <s v="No"/>
    <n v="48"/>
    <n v="-23"/>
    <s v="PayPal"/>
    <s v="Annually"/>
  </r>
  <r>
    <n v="3272"/>
    <n v="35"/>
    <s v="Female"/>
    <x v="20"/>
    <x v="0"/>
    <n v="55"/>
    <x v="22"/>
    <x v="3"/>
    <x v="23"/>
    <s v="Spring"/>
    <x v="14"/>
    <s v="No"/>
    <s v="Standard"/>
    <s v="No"/>
    <s v="No"/>
    <n v="30"/>
    <n v="25"/>
    <s v="Credit Card"/>
    <s v="Weekly"/>
  </r>
  <r>
    <n v="3273"/>
    <n v="58"/>
    <s v="Female"/>
    <x v="9"/>
    <x v="1"/>
    <n v="99"/>
    <x v="21"/>
    <x v="2"/>
    <x v="12"/>
    <s v="Winter"/>
    <x v="0"/>
    <s v="No"/>
    <s v="Next Day Air"/>
    <s v="No"/>
    <s v="No"/>
    <n v="34"/>
    <n v="65"/>
    <s v="PayPal"/>
    <s v="Quarterly"/>
  </r>
  <r>
    <n v="3274"/>
    <n v="58"/>
    <s v="Female"/>
    <x v="22"/>
    <x v="3"/>
    <n v="45"/>
    <x v="22"/>
    <x v="1"/>
    <x v="20"/>
    <s v="Summer"/>
    <x v="5"/>
    <s v="No"/>
    <s v="Free Shipping"/>
    <s v="No"/>
    <s v="No"/>
    <n v="34"/>
    <n v="11"/>
    <s v="PayPal"/>
    <s v="Every 3 Months"/>
  </r>
  <r>
    <n v="3275"/>
    <n v="46"/>
    <s v="Female"/>
    <x v="1"/>
    <x v="0"/>
    <n v="20"/>
    <x v="19"/>
    <x v="2"/>
    <x v="17"/>
    <s v="Spring"/>
    <x v="20"/>
    <s v="No"/>
    <s v="Store Pickup"/>
    <s v="No"/>
    <s v="No"/>
    <n v="14"/>
    <n v="6"/>
    <s v="Cash"/>
    <s v="Fortnightly"/>
  </r>
  <r>
    <n v="3276"/>
    <n v="43"/>
    <s v="Female"/>
    <x v="13"/>
    <x v="0"/>
    <n v="88"/>
    <x v="15"/>
    <x v="3"/>
    <x v="14"/>
    <s v="Summer"/>
    <x v="5"/>
    <s v="No"/>
    <s v="2-Day Shipping"/>
    <s v="No"/>
    <s v="No"/>
    <n v="2"/>
    <n v="86"/>
    <s v="Debit Card"/>
    <s v="Weekly"/>
  </r>
  <r>
    <n v="3277"/>
    <n v="39"/>
    <s v="Female"/>
    <x v="18"/>
    <x v="3"/>
    <n v="99"/>
    <x v="45"/>
    <x v="2"/>
    <x v="3"/>
    <s v="Summer"/>
    <x v="17"/>
    <s v="No"/>
    <s v="Store Pickup"/>
    <s v="No"/>
    <s v="No"/>
    <n v="41"/>
    <n v="58"/>
    <s v="PayPal"/>
    <s v="Every 3 Months"/>
  </r>
  <r>
    <n v="3278"/>
    <n v="59"/>
    <s v="Female"/>
    <x v="11"/>
    <x v="0"/>
    <n v="86"/>
    <x v="21"/>
    <x v="2"/>
    <x v="24"/>
    <s v="Spring"/>
    <x v="8"/>
    <s v="No"/>
    <s v="Store Pickup"/>
    <s v="No"/>
    <s v="No"/>
    <n v="3"/>
    <n v="83"/>
    <s v="Credit Card"/>
    <s v="Monthly"/>
  </r>
  <r>
    <n v="3279"/>
    <n v="59"/>
    <s v="Female"/>
    <x v="10"/>
    <x v="0"/>
    <n v="70"/>
    <x v="6"/>
    <x v="2"/>
    <x v="13"/>
    <s v="Summer"/>
    <x v="13"/>
    <s v="No"/>
    <s v="2-Day Shipping"/>
    <s v="No"/>
    <s v="No"/>
    <n v="18"/>
    <n v="52"/>
    <s v="Bank Transfer"/>
    <s v="Weekly"/>
  </r>
  <r>
    <n v="3280"/>
    <n v="59"/>
    <s v="Female"/>
    <x v="19"/>
    <x v="3"/>
    <n v="50"/>
    <x v="5"/>
    <x v="1"/>
    <x v="16"/>
    <s v="Fall"/>
    <x v="21"/>
    <s v="No"/>
    <s v="Express"/>
    <s v="No"/>
    <s v="No"/>
    <n v="1"/>
    <n v="49"/>
    <s v="Debit Card"/>
    <s v="Fortnightly"/>
  </r>
  <r>
    <n v="3281"/>
    <n v="45"/>
    <s v="Female"/>
    <x v="8"/>
    <x v="3"/>
    <n v="57"/>
    <x v="14"/>
    <x v="0"/>
    <x v="16"/>
    <s v="Winter"/>
    <x v="2"/>
    <s v="No"/>
    <s v="Next Day Air"/>
    <s v="No"/>
    <s v="No"/>
    <n v="5"/>
    <n v="52"/>
    <s v="PayPal"/>
    <s v="Monthly"/>
  </r>
  <r>
    <n v="3282"/>
    <n v="27"/>
    <s v="Female"/>
    <x v="13"/>
    <x v="0"/>
    <n v="69"/>
    <x v="4"/>
    <x v="0"/>
    <x v="9"/>
    <s v="Winter"/>
    <x v="0"/>
    <s v="No"/>
    <s v="Free Shipping"/>
    <s v="No"/>
    <s v="No"/>
    <n v="41"/>
    <n v="28"/>
    <s v="Bank Transfer"/>
    <s v="Annually"/>
  </r>
  <r>
    <n v="3283"/>
    <n v="24"/>
    <s v="Female"/>
    <x v="17"/>
    <x v="0"/>
    <n v="94"/>
    <x v="18"/>
    <x v="2"/>
    <x v="16"/>
    <s v="Fall"/>
    <x v="6"/>
    <s v="No"/>
    <s v="Next Day Air"/>
    <s v="No"/>
    <s v="No"/>
    <n v="5"/>
    <n v="89"/>
    <s v="Credit Card"/>
    <s v="Monthly"/>
  </r>
  <r>
    <n v="3284"/>
    <n v="47"/>
    <s v="Female"/>
    <x v="14"/>
    <x v="2"/>
    <n v="24"/>
    <x v="17"/>
    <x v="0"/>
    <x v="7"/>
    <s v="Spring"/>
    <x v="3"/>
    <s v="No"/>
    <s v="Express"/>
    <s v="No"/>
    <s v="No"/>
    <n v="10"/>
    <n v="14"/>
    <s v="Debit Card"/>
    <s v="Every 3 Months"/>
  </r>
  <r>
    <n v="3285"/>
    <n v="70"/>
    <s v="Female"/>
    <x v="18"/>
    <x v="3"/>
    <n v="79"/>
    <x v="0"/>
    <x v="0"/>
    <x v="3"/>
    <s v="Spring"/>
    <x v="9"/>
    <s v="No"/>
    <s v="2-Day Shipping"/>
    <s v="No"/>
    <s v="No"/>
    <n v="20"/>
    <n v="59"/>
    <s v="Venmo"/>
    <s v="Annually"/>
  </r>
  <r>
    <n v="3286"/>
    <n v="58"/>
    <s v="Female"/>
    <x v="19"/>
    <x v="3"/>
    <n v="31"/>
    <x v="11"/>
    <x v="3"/>
    <x v="23"/>
    <s v="Fall"/>
    <x v="12"/>
    <s v="No"/>
    <s v="Free Shipping"/>
    <s v="No"/>
    <s v="No"/>
    <n v="11"/>
    <n v="20"/>
    <s v="Cash"/>
    <s v="Weekly"/>
  </r>
  <r>
    <n v="3287"/>
    <n v="45"/>
    <s v="Female"/>
    <x v="14"/>
    <x v="2"/>
    <n v="67"/>
    <x v="26"/>
    <x v="0"/>
    <x v="6"/>
    <s v="Winter"/>
    <x v="16"/>
    <s v="No"/>
    <s v="Express"/>
    <s v="No"/>
    <s v="No"/>
    <n v="4"/>
    <n v="63"/>
    <s v="Venmo"/>
    <s v="Fortnightly"/>
  </r>
  <r>
    <n v="3288"/>
    <n v="24"/>
    <s v="Female"/>
    <x v="11"/>
    <x v="0"/>
    <n v="63"/>
    <x v="8"/>
    <x v="0"/>
    <x v="13"/>
    <s v="Spring"/>
    <x v="24"/>
    <s v="No"/>
    <s v="2-Day Shipping"/>
    <s v="No"/>
    <s v="No"/>
    <n v="38"/>
    <n v="25"/>
    <s v="Credit Card"/>
    <s v="Weekly"/>
  </r>
  <r>
    <n v="3289"/>
    <n v="67"/>
    <s v="Female"/>
    <x v="8"/>
    <x v="3"/>
    <n v="61"/>
    <x v="36"/>
    <x v="3"/>
    <x v="3"/>
    <s v="Spring"/>
    <x v="8"/>
    <s v="No"/>
    <s v="Next Day Air"/>
    <s v="No"/>
    <s v="No"/>
    <n v="19"/>
    <n v="42"/>
    <s v="Credit Card"/>
    <s v="Bi-Weekly"/>
  </r>
  <r>
    <n v="3290"/>
    <n v="31"/>
    <s v="Female"/>
    <x v="21"/>
    <x v="3"/>
    <n v="50"/>
    <x v="6"/>
    <x v="2"/>
    <x v="1"/>
    <s v="Summer"/>
    <x v="17"/>
    <s v="No"/>
    <s v="2-Day Shipping"/>
    <s v="No"/>
    <s v="No"/>
    <n v="16"/>
    <n v="34"/>
    <s v="Venmo"/>
    <s v="Every 3 Months"/>
  </r>
  <r>
    <n v="3291"/>
    <n v="52"/>
    <s v="Female"/>
    <x v="7"/>
    <x v="2"/>
    <n v="82"/>
    <x v="25"/>
    <x v="0"/>
    <x v="13"/>
    <s v="Spring"/>
    <x v="0"/>
    <s v="No"/>
    <s v="Free Shipping"/>
    <s v="No"/>
    <s v="No"/>
    <n v="2"/>
    <n v="80"/>
    <s v="PayPal"/>
    <s v="Monthly"/>
  </r>
  <r>
    <n v="3292"/>
    <n v="29"/>
    <s v="Female"/>
    <x v="22"/>
    <x v="3"/>
    <n v="51"/>
    <x v="35"/>
    <x v="0"/>
    <x v="8"/>
    <s v="Fall"/>
    <x v="5"/>
    <s v="No"/>
    <s v="2-Day Shipping"/>
    <s v="No"/>
    <s v="No"/>
    <n v="11"/>
    <n v="40"/>
    <s v="Cash"/>
    <s v="Monthly"/>
  </r>
  <r>
    <n v="3293"/>
    <n v="62"/>
    <s v="Female"/>
    <x v="8"/>
    <x v="3"/>
    <n v="23"/>
    <x v="9"/>
    <x v="0"/>
    <x v="0"/>
    <s v="Spring"/>
    <x v="8"/>
    <s v="No"/>
    <s v="Standard"/>
    <s v="No"/>
    <s v="No"/>
    <n v="18"/>
    <n v="5"/>
    <s v="Bank Transfer"/>
    <s v="Fortnightly"/>
  </r>
  <r>
    <n v="3294"/>
    <n v="19"/>
    <s v="Female"/>
    <x v="7"/>
    <x v="2"/>
    <n v="91"/>
    <x v="8"/>
    <x v="2"/>
    <x v="9"/>
    <s v="Spring"/>
    <x v="1"/>
    <s v="No"/>
    <s v="2-Day Shipping"/>
    <s v="No"/>
    <s v="No"/>
    <n v="47"/>
    <n v="44"/>
    <s v="Credit Card"/>
    <s v="Fortnightly"/>
  </r>
  <r>
    <n v="3295"/>
    <n v="62"/>
    <s v="Female"/>
    <x v="1"/>
    <x v="0"/>
    <n v="60"/>
    <x v="36"/>
    <x v="1"/>
    <x v="23"/>
    <s v="Spring"/>
    <x v="9"/>
    <s v="No"/>
    <s v="Store Pickup"/>
    <s v="No"/>
    <s v="No"/>
    <n v="15"/>
    <n v="45"/>
    <s v="Bank Transfer"/>
    <s v="Bi-Weekly"/>
  </r>
  <r>
    <n v="3296"/>
    <n v="70"/>
    <s v="Female"/>
    <x v="0"/>
    <x v="0"/>
    <n v="34"/>
    <x v="8"/>
    <x v="1"/>
    <x v="12"/>
    <s v="Summer"/>
    <x v="11"/>
    <s v="No"/>
    <s v="Next Day Air"/>
    <s v="No"/>
    <s v="No"/>
    <n v="15"/>
    <n v="19"/>
    <s v="Cash"/>
    <s v="Weekly"/>
  </r>
  <r>
    <n v="3297"/>
    <n v="20"/>
    <s v="Female"/>
    <x v="0"/>
    <x v="0"/>
    <n v="23"/>
    <x v="29"/>
    <x v="2"/>
    <x v="14"/>
    <s v="Spring"/>
    <x v="19"/>
    <s v="No"/>
    <s v="Next Day Air"/>
    <s v="No"/>
    <s v="No"/>
    <n v="47"/>
    <n v="-24"/>
    <s v="Venmo"/>
    <s v="Quarterly"/>
  </r>
  <r>
    <n v="3298"/>
    <n v="67"/>
    <s v="Female"/>
    <x v="22"/>
    <x v="3"/>
    <n v="82"/>
    <x v="8"/>
    <x v="2"/>
    <x v="10"/>
    <s v="Fall"/>
    <x v="7"/>
    <s v="No"/>
    <s v="Free Shipping"/>
    <s v="No"/>
    <s v="No"/>
    <n v="47"/>
    <n v="35"/>
    <s v="PayPal"/>
    <s v="Monthly"/>
  </r>
  <r>
    <n v="3299"/>
    <n v="65"/>
    <s v="Female"/>
    <x v="14"/>
    <x v="2"/>
    <n v="73"/>
    <x v="35"/>
    <x v="2"/>
    <x v="18"/>
    <s v="Fall"/>
    <x v="1"/>
    <s v="No"/>
    <s v="Express"/>
    <s v="No"/>
    <s v="No"/>
    <n v="6"/>
    <n v="67"/>
    <s v="Bank Transfer"/>
    <s v="Every 3 Months"/>
  </r>
  <r>
    <n v="3300"/>
    <n v="45"/>
    <s v="Female"/>
    <x v="6"/>
    <x v="0"/>
    <n v="32"/>
    <x v="45"/>
    <x v="0"/>
    <x v="11"/>
    <s v="Spring"/>
    <x v="17"/>
    <s v="No"/>
    <s v="2-Day Shipping"/>
    <s v="No"/>
    <s v="No"/>
    <n v="18"/>
    <n v="14"/>
    <s v="Venmo"/>
    <s v="Monthly"/>
  </r>
  <r>
    <n v="3301"/>
    <n v="26"/>
    <s v="Female"/>
    <x v="19"/>
    <x v="3"/>
    <n v="80"/>
    <x v="19"/>
    <x v="2"/>
    <x v="4"/>
    <s v="Spring"/>
    <x v="17"/>
    <s v="No"/>
    <s v="Express"/>
    <s v="No"/>
    <s v="No"/>
    <n v="40"/>
    <n v="40"/>
    <s v="Bank Transfer"/>
    <s v="Bi-Weekly"/>
  </r>
  <r>
    <n v="3302"/>
    <n v="36"/>
    <s v="Female"/>
    <x v="13"/>
    <x v="0"/>
    <n v="58"/>
    <x v="19"/>
    <x v="3"/>
    <x v="4"/>
    <s v="Summer"/>
    <x v="25"/>
    <s v="No"/>
    <s v="Free Shipping"/>
    <s v="No"/>
    <s v="No"/>
    <n v="31"/>
    <n v="27"/>
    <s v="Credit Card"/>
    <s v="Fortnightly"/>
  </r>
  <r>
    <n v="3303"/>
    <n v="36"/>
    <s v="Female"/>
    <x v="0"/>
    <x v="0"/>
    <n v="82"/>
    <x v="15"/>
    <x v="3"/>
    <x v="19"/>
    <s v="Winter"/>
    <x v="19"/>
    <s v="No"/>
    <s v="Standard"/>
    <s v="No"/>
    <s v="No"/>
    <n v="31"/>
    <n v="51"/>
    <s v="Venmo"/>
    <s v="Bi-Weekly"/>
  </r>
  <r>
    <n v="3304"/>
    <n v="20"/>
    <s v="Female"/>
    <x v="22"/>
    <x v="3"/>
    <n v="60"/>
    <x v="16"/>
    <x v="1"/>
    <x v="2"/>
    <s v="Summer"/>
    <x v="23"/>
    <s v="No"/>
    <s v="Next Day Air"/>
    <s v="No"/>
    <s v="No"/>
    <n v="4"/>
    <n v="56"/>
    <s v="Credit Card"/>
    <s v="Fortnightly"/>
  </r>
  <r>
    <n v="3305"/>
    <n v="30"/>
    <s v="Female"/>
    <x v="8"/>
    <x v="3"/>
    <n v="79"/>
    <x v="16"/>
    <x v="3"/>
    <x v="20"/>
    <s v="Fall"/>
    <x v="6"/>
    <s v="No"/>
    <s v="Next Day Air"/>
    <s v="No"/>
    <s v="No"/>
    <n v="36"/>
    <n v="43"/>
    <s v="Bank Transfer"/>
    <s v="Every 3 Months"/>
  </r>
  <r>
    <n v="3306"/>
    <n v="34"/>
    <s v="Female"/>
    <x v="15"/>
    <x v="0"/>
    <n v="41"/>
    <x v="43"/>
    <x v="0"/>
    <x v="17"/>
    <s v="Summer"/>
    <x v="8"/>
    <s v="No"/>
    <s v="Standard"/>
    <s v="No"/>
    <s v="No"/>
    <n v="31"/>
    <n v="10"/>
    <s v="PayPal"/>
    <s v="Bi-Weekly"/>
  </r>
  <r>
    <n v="3307"/>
    <n v="63"/>
    <s v="Female"/>
    <x v="14"/>
    <x v="2"/>
    <n v="39"/>
    <x v="24"/>
    <x v="0"/>
    <x v="20"/>
    <s v="Summer"/>
    <x v="15"/>
    <s v="No"/>
    <s v="Store Pickup"/>
    <s v="No"/>
    <s v="No"/>
    <n v="6"/>
    <n v="33"/>
    <s v="Venmo"/>
    <s v="Fortnightly"/>
  </r>
  <r>
    <n v="3308"/>
    <n v="18"/>
    <s v="Female"/>
    <x v="18"/>
    <x v="3"/>
    <n v="36"/>
    <x v="38"/>
    <x v="1"/>
    <x v="14"/>
    <s v="Winter"/>
    <x v="17"/>
    <s v="No"/>
    <s v="Store Pickup"/>
    <s v="No"/>
    <s v="No"/>
    <n v="1"/>
    <n v="35"/>
    <s v="Cash"/>
    <s v="Monthly"/>
  </r>
  <r>
    <n v="3309"/>
    <n v="55"/>
    <s v="Female"/>
    <x v="2"/>
    <x v="0"/>
    <n v="70"/>
    <x v="40"/>
    <x v="2"/>
    <x v="6"/>
    <s v="Fall"/>
    <x v="5"/>
    <s v="No"/>
    <s v="Express"/>
    <s v="No"/>
    <s v="No"/>
    <n v="29"/>
    <n v="41"/>
    <s v="Cash"/>
    <s v="Monthly"/>
  </r>
  <r>
    <n v="3310"/>
    <n v="48"/>
    <s v="Female"/>
    <x v="8"/>
    <x v="3"/>
    <n v="47"/>
    <x v="2"/>
    <x v="2"/>
    <x v="24"/>
    <s v="Summer"/>
    <x v="0"/>
    <s v="No"/>
    <s v="Store Pickup"/>
    <s v="No"/>
    <s v="No"/>
    <n v="19"/>
    <n v="28"/>
    <s v="PayPal"/>
    <s v="Monthly"/>
  </r>
  <r>
    <n v="3311"/>
    <n v="45"/>
    <s v="Female"/>
    <x v="14"/>
    <x v="2"/>
    <n v="27"/>
    <x v="44"/>
    <x v="2"/>
    <x v="6"/>
    <s v="Winter"/>
    <x v="15"/>
    <s v="No"/>
    <s v="Free Shipping"/>
    <s v="No"/>
    <s v="No"/>
    <n v="12"/>
    <n v="15"/>
    <s v="PayPal"/>
    <s v="Fortnightly"/>
  </r>
  <r>
    <n v="3312"/>
    <n v="29"/>
    <s v="Female"/>
    <x v="19"/>
    <x v="3"/>
    <n v="52"/>
    <x v="20"/>
    <x v="0"/>
    <x v="24"/>
    <s v="Summer"/>
    <x v="17"/>
    <s v="No"/>
    <s v="Express"/>
    <s v="No"/>
    <s v="No"/>
    <n v="18"/>
    <n v="34"/>
    <s v="Bank Transfer"/>
    <s v="Annually"/>
  </r>
  <r>
    <n v="3313"/>
    <n v="55"/>
    <s v="Female"/>
    <x v="4"/>
    <x v="1"/>
    <n v="75"/>
    <x v="7"/>
    <x v="0"/>
    <x v="13"/>
    <s v="Summer"/>
    <x v="20"/>
    <s v="No"/>
    <s v="Next Day Air"/>
    <s v="No"/>
    <s v="No"/>
    <n v="45"/>
    <n v="30"/>
    <s v="Cash"/>
    <s v="Quarterly"/>
  </r>
  <r>
    <n v="3314"/>
    <n v="55"/>
    <s v="Female"/>
    <x v="19"/>
    <x v="3"/>
    <n v="30"/>
    <x v="23"/>
    <x v="3"/>
    <x v="13"/>
    <s v="Fall"/>
    <x v="20"/>
    <s v="No"/>
    <s v="Express"/>
    <s v="No"/>
    <s v="No"/>
    <n v="45"/>
    <n v="-15"/>
    <s v="Credit Card"/>
    <s v="Monthly"/>
  </r>
  <r>
    <n v="3315"/>
    <n v="55"/>
    <s v="Female"/>
    <x v="20"/>
    <x v="0"/>
    <n v="94"/>
    <x v="23"/>
    <x v="2"/>
    <x v="10"/>
    <s v="Spring"/>
    <x v="13"/>
    <s v="No"/>
    <s v="Standard"/>
    <s v="No"/>
    <s v="No"/>
    <n v="8"/>
    <n v="86"/>
    <s v="Credit Card"/>
    <s v="Quarterly"/>
  </r>
  <r>
    <n v="3316"/>
    <n v="48"/>
    <s v="Female"/>
    <x v="18"/>
    <x v="3"/>
    <n v="68"/>
    <x v="0"/>
    <x v="1"/>
    <x v="9"/>
    <s v="Summer"/>
    <x v="3"/>
    <s v="No"/>
    <s v="Standard"/>
    <s v="No"/>
    <s v="No"/>
    <n v="4"/>
    <n v="64"/>
    <s v="PayPal"/>
    <s v="Every 3 Months"/>
  </r>
  <r>
    <n v="3317"/>
    <n v="42"/>
    <s v="Female"/>
    <x v="20"/>
    <x v="0"/>
    <n v="45"/>
    <x v="35"/>
    <x v="2"/>
    <x v="8"/>
    <s v="Summer"/>
    <x v="0"/>
    <s v="No"/>
    <s v="Free Shipping"/>
    <s v="No"/>
    <s v="No"/>
    <n v="5"/>
    <n v="40"/>
    <s v="Debit Card"/>
    <s v="Fortnightly"/>
  </r>
  <r>
    <n v="3318"/>
    <n v="21"/>
    <s v="Female"/>
    <x v="19"/>
    <x v="3"/>
    <n v="67"/>
    <x v="17"/>
    <x v="3"/>
    <x v="6"/>
    <s v="Summer"/>
    <x v="10"/>
    <s v="No"/>
    <s v="Standard"/>
    <s v="No"/>
    <s v="No"/>
    <n v="30"/>
    <n v="37"/>
    <s v="Cash"/>
    <s v="Quarterly"/>
  </r>
  <r>
    <n v="3319"/>
    <n v="45"/>
    <s v="Female"/>
    <x v="14"/>
    <x v="2"/>
    <n v="46"/>
    <x v="25"/>
    <x v="2"/>
    <x v="8"/>
    <s v="Summer"/>
    <x v="20"/>
    <s v="No"/>
    <s v="Free Shipping"/>
    <s v="No"/>
    <s v="No"/>
    <n v="15"/>
    <n v="31"/>
    <s v="PayPal"/>
    <s v="Monthly"/>
  </r>
  <r>
    <n v="3320"/>
    <n v="23"/>
    <s v="Female"/>
    <x v="6"/>
    <x v="0"/>
    <n v="31"/>
    <x v="25"/>
    <x v="2"/>
    <x v="21"/>
    <s v="Summer"/>
    <x v="24"/>
    <s v="No"/>
    <s v="Next Day Air"/>
    <s v="No"/>
    <s v="No"/>
    <n v="17"/>
    <n v="14"/>
    <s v="Credit Card"/>
    <s v="Every 3 Months"/>
  </r>
  <r>
    <n v="3321"/>
    <n v="66"/>
    <s v="Female"/>
    <x v="0"/>
    <x v="0"/>
    <n v="44"/>
    <x v="26"/>
    <x v="3"/>
    <x v="5"/>
    <s v="Fall"/>
    <x v="19"/>
    <s v="No"/>
    <s v="2-Day Shipping"/>
    <s v="No"/>
    <s v="No"/>
    <n v="45"/>
    <n v="-1"/>
    <s v="Cash"/>
    <s v="Every 3 Months"/>
  </r>
  <r>
    <n v="3322"/>
    <n v="32"/>
    <s v="Female"/>
    <x v="7"/>
    <x v="2"/>
    <n v="100"/>
    <x v="1"/>
    <x v="1"/>
    <x v="4"/>
    <s v="Winter"/>
    <x v="24"/>
    <s v="No"/>
    <s v="Next Day Air"/>
    <s v="No"/>
    <s v="No"/>
    <n v="3"/>
    <n v="97"/>
    <s v="Venmo"/>
    <s v="Annually"/>
  </r>
  <r>
    <n v="3323"/>
    <n v="52"/>
    <s v="Female"/>
    <x v="1"/>
    <x v="0"/>
    <n v="92"/>
    <x v="27"/>
    <x v="3"/>
    <x v="20"/>
    <s v="Winter"/>
    <x v="12"/>
    <s v="No"/>
    <s v="Next Day Air"/>
    <s v="No"/>
    <s v="No"/>
    <n v="43"/>
    <n v="49"/>
    <s v="PayPal"/>
    <s v="Weekly"/>
  </r>
  <r>
    <n v="3324"/>
    <n v="54"/>
    <s v="Female"/>
    <x v="8"/>
    <x v="3"/>
    <n v="78"/>
    <x v="25"/>
    <x v="2"/>
    <x v="22"/>
    <s v="Winter"/>
    <x v="22"/>
    <s v="No"/>
    <s v="Free Shipping"/>
    <s v="No"/>
    <s v="No"/>
    <n v="4"/>
    <n v="74"/>
    <s v="Credit Card"/>
    <s v="Monthly"/>
  </r>
  <r>
    <n v="3325"/>
    <n v="37"/>
    <s v="Female"/>
    <x v="17"/>
    <x v="0"/>
    <n v="32"/>
    <x v="9"/>
    <x v="1"/>
    <x v="16"/>
    <s v="Fall"/>
    <x v="13"/>
    <s v="No"/>
    <s v="Standard"/>
    <s v="No"/>
    <s v="No"/>
    <n v="41"/>
    <n v="-9"/>
    <s v="Venmo"/>
    <s v="Weekly"/>
  </r>
  <r>
    <n v="3326"/>
    <n v="29"/>
    <s v="Female"/>
    <x v="3"/>
    <x v="1"/>
    <n v="97"/>
    <x v="29"/>
    <x v="2"/>
    <x v="1"/>
    <s v="Fall"/>
    <x v="18"/>
    <s v="No"/>
    <s v="2-Day Shipping"/>
    <s v="No"/>
    <s v="No"/>
    <n v="16"/>
    <n v="81"/>
    <s v="Venmo"/>
    <s v="Monthly"/>
  </r>
  <r>
    <n v="3327"/>
    <n v="47"/>
    <s v="Female"/>
    <x v="24"/>
    <x v="3"/>
    <n v="95"/>
    <x v="25"/>
    <x v="2"/>
    <x v="23"/>
    <s v="Summer"/>
    <x v="24"/>
    <s v="No"/>
    <s v="Standard"/>
    <s v="No"/>
    <s v="No"/>
    <n v="10"/>
    <n v="85"/>
    <s v="Debit Card"/>
    <s v="Annually"/>
  </r>
  <r>
    <n v="3328"/>
    <n v="47"/>
    <s v="Female"/>
    <x v="6"/>
    <x v="0"/>
    <n v="64"/>
    <x v="39"/>
    <x v="2"/>
    <x v="13"/>
    <s v="Spring"/>
    <x v="7"/>
    <s v="No"/>
    <s v="Express"/>
    <s v="No"/>
    <s v="No"/>
    <n v="2"/>
    <n v="62"/>
    <s v="Debit Card"/>
    <s v="Quarterly"/>
  </r>
  <r>
    <n v="3329"/>
    <n v="42"/>
    <s v="Female"/>
    <x v="3"/>
    <x v="1"/>
    <n v="35"/>
    <x v="48"/>
    <x v="2"/>
    <x v="10"/>
    <s v="Spring"/>
    <x v="4"/>
    <s v="No"/>
    <s v="Free Shipping"/>
    <s v="No"/>
    <s v="No"/>
    <n v="11"/>
    <n v="24"/>
    <s v="Cash"/>
    <s v="Bi-Weekly"/>
  </r>
  <r>
    <n v="3330"/>
    <n v="34"/>
    <s v="Female"/>
    <x v="21"/>
    <x v="3"/>
    <n v="54"/>
    <x v="32"/>
    <x v="2"/>
    <x v="0"/>
    <s v="Winter"/>
    <x v="22"/>
    <s v="No"/>
    <s v="Express"/>
    <s v="No"/>
    <s v="No"/>
    <n v="1"/>
    <n v="53"/>
    <s v="Debit Card"/>
    <s v="Bi-Weekly"/>
  </r>
  <r>
    <n v="3331"/>
    <n v="38"/>
    <s v="Female"/>
    <x v="4"/>
    <x v="1"/>
    <n v="96"/>
    <x v="9"/>
    <x v="2"/>
    <x v="13"/>
    <s v="Spring"/>
    <x v="4"/>
    <s v="No"/>
    <s v="2-Day Shipping"/>
    <s v="No"/>
    <s v="No"/>
    <n v="41"/>
    <n v="55"/>
    <s v="Bank Transfer"/>
    <s v="Quarterly"/>
  </r>
  <r>
    <n v="3332"/>
    <n v="55"/>
    <s v="Female"/>
    <x v="12"/>
    <x v="3"/>
    <n v="58"/>
    <x v="18"/>
    <x v="2"/>
    <x v="6"/>
    <s v="Summer"/>
    <x v="1"/>
    <s v="No"/>
    <s v="Free Shipping"/>
    <s v="No"/>
    <s v="No"/>
    <n v="39"/>
    <n v="19"/>
    <s v="PayPal"/>
    <s v="Quarterly"/>
  </r>
  <r>
    <n v="3333"/>
    <n v="27"/>
    <s v="Female"/>
    <x v="17"/>
    <x v="0"/>
    <n v="23"/>
    <x v="47"/>
    <x v="2"/>
    <x v="5"/>
    <s v="Summer"/>
    <x v="0"/>
    <s v="No"/>
    <s v="2-Day Shipping"/>
    <s v="No"/>
    <s v="No"/>
    <n v="1"/>
    <n v="22"/>
    <s v="PayPal"/>
    <s v="Bi-Weekly"/>
  </r>
  <r>
    <n v="3334"/>
    <n v="55"/>
    <s v="Female"/>
    <x v="2"/>
    <x v="0"/>
    <n v="35"/>
    <x v="46"/>
    <x v="2"/>
    <x v="10"/>
    <s v="Spring"/>
    <x v="19"/>
    <s v="No"/>
    <s v="Express"/>
    <s v="No"/>
    <s v="No"/>
    <n v="3"/>
    <n v="32"/>
    <s v="PayPal"/>
    <s v="Monthly"/>
  </r>
  <r>
    <n v="3335"/>
    <n v="66"/>
    <s v="Female"/>
    <x v="5"/>
    <x v="0"/>
    <n v="23"/>
    <x v="18"/>
    <x v="2"/>
    <x v="19"/>
    <s v="Summer"/>
    <x v="23"/>
    <s v="No"/>
    <s v="Free Shipping"/>
    <s v="No"/>
    <s v="No"/>
    <n v="21"/>
    <n v="2"/>
    <s v="Credit Card"/>
    <s v="Annually"/>
  </r>
  <r>
    <n v="3336"/>
    <n v="44"/>
    <s v="Female"/>
    <x v="19"/>
    <x v="3"/>
    <n v="94"/>
    <x v="21"/>
    <x v="3"/>
    <x v="17"/>
    <s v="Winter"/>
    <x v="1"/>
    <s v="No"/>
    <s v="Express"/>
    <s v="No"/>
    <s v="No"/>
    <n v="48"/>
    <n v="46"/>
    <s v="Bank Transfer"/>
    <s v="Quarterly"/>
  </r>
  <r>
    <n v="3337"/>
    <n v="39"/>
    <s v="Female"/>
    <x v="0"/>
    <x v="0"/>
    <n v="45"/>
    <x v="6"/>
    <x v="2"/>
    <x v="18"/>
    <s v="Fall"/>
    <x v="17"/>
    <s v="No"/>
    <s v="Free Shipping"/>
    <s v="No"/>
    <s v="No"/>
    <n v="24"/>
    <n v="21"/>
    <s v="Debit Card"/>
    <s v="Annually"/>
  </r>
  <r>
    <n v="3338"/>
    <n v="23"/>
    <s v="Female"/>
    <x v="14"/>
    <x v="2"/>
    <n v="23"/>
    <x v="28"/>
    <x v="0"/>
    <x v="24"/>
    <s v="Winter"/>
    <x v="14"/>
    <s v="No"/>
    <s v="2-Day Shipping"/>
    <s v="No"/>
    <s v="No"/>
    <n v="45"/>
    <n v="-22"/>
    <s v="Bank Transfer"/>
    <s v="Bi-Weekly"/>
  </r>
  <r>
    <n v="3339"/>
    <n v="29"/>
    <s v="Female"/>
    <x v="11"/>
    <x v="0"/>
    <n v="94"/>
    <x v="46"/>
    <x v="0"/>
    <x v="3"/>
    <s v="Winter"/>
    <x v="3"/>
    <s v="No"/>
    <s v="2-Day Shipping"/>
    <s v="No"/>
    <s v="No"/>
    <n v="46"/>
    <n v="48"/>
    <s v="Credit Card"/>
    <s v="Monthly"/>
  </r>
  <r>
    <n v="3340"/>
    <n v="20"/>
    <s v="Female"/>
    <x v="24"/>
    <x v="3"/>
    <n v="99"/>
    <x v="43"/>
    <x v="2"/>
    <x v="17"/>
    <s v="Fall"/>
    <x v="15"/>
    <s v="No"/>
    <s v="Store Pickup"/>
    <s v="No"/>
    <s v="No"/>
    <n v="35"/>
    <n v="64"/>
    <s v="Cash"/>
    <s v="Fortnightly"/>
  </r>
  <r>
    <n v="3341"/>
    <n v="42"/>
    <s v="Female"/>
    <x v="17"/>
    <x v="0"/>
    <n v="36"/>
    <x v="41"/>
    <x v="3"/>
    <x v="1"/>
    <s v="Fall"/>
    <x v="14"/>
    <s v="No"/>
    <s v="Free Shipping"/>
    <s v="No"/>
    <s v="No"/>
    <n v="47"/>
    <n v="-11"/>
    <s v="Credit Card"/>
    <s v="Fortnightly"/>
  </r>
  <r>
    <n v="3342"/>
    <n v="55"/>
    <s v="Female"/>
    <x v="14"/>
    <x v="2"/>
    <n v="50"/>
    <x v="39"/>
    <x v="3"/>
    <x v="8"/>
    <s v="Summer"/>
    <x v="9"/>
    <s v="No"/>
    <s v="Standard"/>
    <s v="No"/>
    <s v="No"/>
    <n v="35"/>
    <n v="15"/>
    <s v="Credit Card"/>
    <s v="Monthly"/>
  </r>
  <r>
    <n v="3343"/>
    <n v="66"/>
    <s v="Female"/>
    <x v="14"/>
    <x v="2"/>
    <n v="81"/>
    <x v="32"/>
    <x v="2"/>
    <x v="10"/>
    <s v="Spring"/>
    <x v="22"/>
    <s v="No"/>
    <s v="Free Shipping"/>
    <s v="No"/>
    <s v="No"/>
    <n v="45"/>
    <n v="36"/>
    <s v="Credit Card"/>
    <s v="Weekly"/>
  </r>
  <r>
    <n v="3344"/>
    <n v="24"/>
    <s v="Female"/>
    <x v="6"/>
    <x v="0"/>
    <n v="31"/>
    <x v="0"/>
    <x v="3"/>
    <x v="14"/>
    <s v="Winter"/>
    <x v="15"/>
    <s v="No"/>
    <s v="2-Day Shipping"/>
    <s v="No"/>
    <s v="No"/>
    <n v="6"/>
    <n v="25"/>
    <s v="Cash"/>
    <s v="Bi-Weekly"/>
  </r>
  <r>
    <n v="3345"/>
    <n v="62"/>
    <s v="Female"/>
    <x v="19"/>
    <x v="3"/>
    <n v="48"/>
    <x v="47"/>
    <x v="3"/>
    <x v="23"/>
    <s v="Fall"/>
    <x v="24"/>
    <s v="No"/>
    <s v="Free Shipping"/>
    <s v="No"/>
    <s v="No"/>
    <n v="20"/>
    <n v="28"/>
    <s v="Cash"/>
    <s v="Annually"/>
  </r>
  <r>
    <n v="3346"/>
    <n v="28"/>
    <s v="Female"/>
    <x v="8"/>
    <x v="3"/>
    <n v="91"/>
    <x v="20"/>
    <x v="2"/>
    <x v="2"/>
    <s v="Summer"/>
    <x v="17"/>
    <s v="No"/>
    <s v="2-Day Shipping"/>
    <s v="No"/>
    <s v="No"/>
    <n v="3"/>
    <n v="88"/>
    <s v="Venmo"/>
    <s v="Bi-Weekly"/>
  </r>
  <r>
    <n v="3347"/>
    <n v="30"/>
    <s v="Female"/>
    <x v="2"/>
    <x v="0"/>
    <n v="99"/>
    <x v="19"/>
    <x v="2"/>
    <x v="13"/>
    <s v="Summer"/>
    <x v="23"/>
    <s v="No"/>
    <s v="Express"/>
    <s v="No"/>
    <s v="No"/>
    <n v="30"/>
    <n v="69"/>
    <s v="Venmo"/>
    <s v="Quarterly"/>
  </r>
  <r>
    <n v="3348"/>
    <n v="22"/>
    <s v="Female"/>
    <x v="9"/>
    <x v="1"/>
    <n v="70"/>
    <x v="44"/>
    <x v="3"/>
    <x v="17"/>
    <s v="Summer"/>
    <x v="14"/>
    <s v="No"/>
    <s v="Standard"/>
    <s v="No"/>
    <s v="No"/>
    <n v="28"/>
    <n v="42"/>
    <s v="PayPal"/>
    <s v="Bi-Weekly"/>
  </r>
  <r>
    <n v="3349"/>
    <n v="28"/>
    <s v="Female"/>
    <x v="17"/>
    <x v="0"/>
    <n v="74"/>
    <x v="13"/>
    <x v="0"/>
    <x v="0"/>
    <s v="Winter"/>
    <x v="11"/>
    <s v="No"/>
    <s v="Standard"/>
    <s v="No"/>
    <s v="No"/>
    <n v="15"/>
    <n v="59"/>
    <s v="Cash"/>
    <s v="Every 3 Months"/>
  </r>
  <r>
    <n v="3350"/>
    <n v="35"/>
    <s v="Female"/>
    <x v="16"/>
    <x v="3"/>
    <n v="79"/>
    <x v="42"/>
    <x v="2"/>
    <x v="16"/>
    <s v="Fall"/>
    <x v="11"/>
    <s v="No"/>
    <s v="Store Pickup"/>
    <s v="No"/>
    <s v="No"/>
    <n v="29"/>
    <n v="50"/>
    <s v="PayPal"/>
    <s v="Quarterly"/>
  </r>
  <r>
    <n v="3351"/>
    <n v="45"/>
    <s v="Female"/>
    <x v="8"/>
    <x v="3"/>
    <n v="33"/>
    <x v="16"/>
    <x v="1"/>
    <x v="8"/>
    <s v="Fall"/>
    <x v="8"/>
    <s v="No"/>
    <s v="2-Day Shipping"/>
    <s v="No"/>
    <s v="No"/>
    <n v="15"/>
    <n v="18"/>
    <s v="Cash"/>
    <s v="Bi-Weekly"/>
  </r>
  <r>
    <n v="3352"/>
    <n v="43"/>
    <s v="Female"/>
    <x v="5"/>
    <x v="0"/>
    <n v="49"/>
    <x v="13"/>
    <x v="0"/>
    <x v="17"/>
    <s v="Spring"/>
    <x v="19"/>
    <s v="No"/>
    <s v="2-Day Shipping"/>
    <s v="No"/>
    <s v="No"/>
    <n v="18"/>
    <n v="31"/>
    <s v="Bank Transfer"/>
    <s v="Fortnightly"/>
  </r>
  <r>
    <n v="3353"/>
    <n v="55"/>
    <s v="Female"/>
    <x v="22"/>
    <x v="3"/>
    <n v="96"/>
    <x v="47"/>
    <x v="2"/>
    <x v="11"/>
    <s v="Summer"/>
    <x v="3"/>
    <s v="No"/>
    <s v="Next Day Air"/>
    <s v="No"/>
    <s v="No"/>
    <n v="7"/>
    <n v="89"/>
    <s v="Bank Transfer"/>
    <s v="Bi-Weekly"/>
  </r>
  <r>
    <n v="3354"/>
    <n v="31"/>
    <s v="Female"/>
    <x v="10"/>
    <x v="0"/>
    <n v="66"/>
    <x v="31"/>
    <x v="0"/>
    <x v="11"/>
    <s v="Fall"/>
    <x v="12"/>
    <s v="No"/>
    <s v="Free Shipping"/>
    <s v="No"/>
    <s v="No"/>
    <n v="19"/>
    <n v="47"/>
    <s v="Credit Card"/>
    <s v="Every 3 Months"/>
  </r>
  <r>
    <n v="3355"/>
    <n v="42"/>
    <s v="Female"/>
    <x v="11"/>
    <x v="0"/>
    <n v="45"/>
    <x v="33"/>
    <x v="2"/>
    <x v="20"/>
    <s v="Fall"/>
    <x v="11"/>
    <s v="No"/>
    <s v="Next Day Air"/>
    <s v="No"/>
    <s v="No"/>
    <n v="15"/>
    <n v="30"/>
    <s v="PayPal"/>
    <s v="Weekly"/>
  </r>
  <r>
    <n v="3356"/>
    <n v="40"/>
    <s v="Female"/>
    <x v="0"/>
    <x v="0"/>
    <n v="28"/>
    <x v="12"/>
    <x v="2"/>
    <x v="15"/>
    <s v="Spring"/>
    <x v="5"/>
    <s v="No"/>
    <s v="Store Pickup"/>
    <s v="No"/>
    <s v="No"/>
    <n v="3"/>
    <n v="25"/>
    <s v="Bank Transfer"/>
    <s v="Bi-Weekly"/>
  </r>
  <r>
    <n v="3357"/>
    <n v="39"/>
    <s v="Female"/>
    <x v="2"/>
    <x v="0"/>
    <n v="48"/>
    <x v="30"/>
    <x v="2"/>
    <x v="5"/>
    <s v="Summer"/>
    <x v="1"/>
    <s v="No"/>
    <s v="Store Pickup"/>
    <s v="No"/>
    <s v="No"/>
    <n v="13"/>
    <n v="35"/>
    <s v="PayPal"/>
    <s v="Bi-Weekly"/>
  </r>
  <r>
    <n v="3358"/>
    <n v="41"/>
    <s v="Female"/>
    <x v="15"/>
    <x v="0"/>
    <n v="67"/>
    <x v="10"/>
    <x v="2"/>
    <x v="6"/>
    <s v="Winter"/>
    <x v="1"/>
    <s v="No"/>
    <s v="Free Shipping"/>
    <s v="No"/>
    <s v="No"/>
    <n v="37"/>
    <n v="30"/>
    <s v="Credit Card"/>
    <s v="Monthly"/>
  </r>
  <r>
    <n v="3359"/>
    <n v="56"/>
    <s v="Female"/>
    <x v="17"/>
    <x v="0"/>
    <n v="59"/>
    <x v="30"/>
    <x v="2"/>
    <x v="23"/>
    <s v="Fall"/>
    <x v="23"/>
    <s v="No"/>
    <s v="2-Day Shipping"/>
    <s v="No"/>
    <s v="No"/>
    <n v="26"/>
    <n v="33"/>
    <s v="Cash"/>
    <s v="Annually"/>
  </r>
  <r>
    <n v="3360"/>
    <n v="43"/>
    <s v="Female"/>
    <x v="12"/>
    <x v="3"/>
    <n v="74"/>
    <x v="13"/>
    <x v="0"/>
    <x v="16"/>
    <s v="Fall"/>
    <x v="20"/>
    <s v="No"/>
    <s v="Next Day Air"/>
    <s v="No"/>
    <s v="No"/>
    <n v="29"/>
    <n v="45"/>
    <s v="Debit Card"/>
    <s v="Monthly"/>
  </r>
  <r>
    <n v="3361"/>
    <n v="22"/>
    <s v="Female"/>
    <x v="14"/>
    <x v="2"/>
    <n v="81"/>
    <x v="46"/>
    <x v="2"/>
    <x v="1"/>
    <s v="Spring"/>
    <x v="13"/>
    <s v="No"/>
    <s v="2-Day Shipping"/>
    <s v="No"/>
    <s v="No"/>
    <n v="47"/>
    <n v="34"/>
    <s v="Cash"/>
    <s v="Every 3 Months"/>
  </r>
  <r>
    <n v="3362"/>
    <n v="47"/>
    <s v="Female"/>
    <x v="9"/>
    <x v="1"/>
    <n v="26"/>
    <x v="20"/>
    <x v="2"/>
    <x v="5"/>
    <s v="Spring"/>
    <x v="7"/>
    <s v="No"/>
    <s v="Free Shipping"/>
    <s v="No"/>
    <s v="No"/>
    <n v="47"/>
    <n v="-21"/>
    <s v="Credit Card"/>
    <s v="Bi-Weekly"/>
  </r>
  <r>
    <n v="3363"/>
    <n v="50"/>
    <s v="Female"/>
    <x v="8"/>
    <x v="3"/>
    <n v="61"/>
    <x v="30"/>
    <x v="2"/>
    <x v="0"/>
    <s v="Summer"/>
    <x v="21"/>
    <s v="No"/>
    <s v="Next Day Air"/>
    <s v="No"/>
    <s v="No"/>
    <n v="48"/>
    <n v="13"/>
    <s v="Venmo"/>
    <s v="Fortnightly"/>
  </r>
  <r>
    <n v="3364"/>
    <n v="58"/>
    <s v="Female"/>
    <x v="1"/>
    <x v="0"/>
    <n v="23"/>
    <x v="18"/>
    <x v="2"/>
    <x v="2"/>
    <s v="Winter"/>
    <x v="21"/>
    <s v="No"/>
    <s v="Next Day Air"/>
    <s v="No"/>
    <s v="No"/>
    <n v="46"/>
    <n v="-23"/>
    <s v="Bank Transfer"/>
    <s v="Bi-Weekly"/>
  </r>
  <r>
    <n v="3365"/>
    <n v="50"/>
    <s v="Female"/>
    <x v="18"/>
    <x v="3"/>
    <n v="33"/>
    <x v="4"/>
    <x v="2"/>
    <x v="15"/>
    <s v="Fall"/>
    <x v="4"/>
    <s v="No"/>
    <s v="Standard"/>
    <s v="No"/>
    <s v="No"/>
    <n v="7"/>
    <n v="26"/>
    <s v="Credit Card"/>
    <s v="Monthly"/>
  </r>
  <r>
    <n v="3366"/>
    <n v="43"/>
    <s v="Female"/>
    <x v="11"/>
    <x v="0"/>
    <n v="58"/>
    <x v="30"/>
    <x v="0"/>
    <x v="11"/>
    <s v="Fall"/>
    <x v="20"/>
    <s v="No"/>
    <s v="Express"/>
    <s v="No"/>
    <s v="No"/>
    <n v="45"/>
    <n v="13"/>
    <s v="Credit Card"/>
    <s v="Every 3 Months"/>
  </r>
  <r>
    <n v="3367"/>
    <n v="38"/>
    <s v="Female"/>
    <x v="24"/>
    <x v="3"/>
    <n v="65"/>
    <x v="17"/>
    <x v="2"/>
    <x v="16"/>
    <s v="Spring"/>
    <x v="15"/>
    <s v="No"/>
    <s v="2-Day Shipping"/>
    <s v="No"/>
    <s v="No"/>
    <n v="47"/>
    <n v="18"/>
    <s v="Debit Card"/>
    <s v="Quarterly"/>
  </r>
  <r>
    <n v="3368"/>
    <n v="44"/>
    <s v="Female"/>
    <x v="17"/>
    <x v="0"/>
    <n v="48"/>
    <x v="30"/>
    <x v="2"/>
    <x v="24"/>
    <s v="Summer"/>
    <x v="0"/>
    <s v="No"/>
    <s v="Store Pickup"/>
    <s v="No"/>
    <s v="No"/>
    <n v="6"/>
    <n v="42"/>
    <s v="Venmo"/>
    <s v="Fortnightly"/>
  </r>
  <r>
    <n v="3369"/>
    <n v="30"/>
    <s v="Female"/>
    <x v="3"/>
    <x v="1"/>
    <n v="25"/>
    <x v="43"/>
    <x v="2"/>
    <x v="24"/>
    <s v="Spring"/>
    <x v="6"/>
    <s v="No"/>
    <s v="Express"/>
    <s v="No"/>
    <s v="No"/>
    <n v="29"/>
    <n v="-4"/>
    <s v="Bank Transfer"/>
    <s v="Every 3 Months"/>
  </r>
  <r>
    <n v="3370"/>
    <n v="47"/>
    <s v="Female"/>
    <x v="1"/>
    <x v="0"/>
    <n v="51"/>
    <x v="1"/>
    <x v="2"/>
    <x v="21"/>
    <s v="Winter"/>
    <x v="22"/>
    <s v="No"/>
    <s v="2-Day Shipping"/>
    <s v="No"/>
    <s v="No"/>
    <n v="42"/>
    <n v="9"/>
    <s v="Cash"/>
    <s v="Monthly"/>
  </r>
  <r>
    <n v="3371"/>
    <n v="30"/>
    <s v="Female"/>
    <x v="22"/>
    <x v="3"/>
    <n v="31"/>
    <x v="26"/>
    <x v="2"/>
    <x v="4"/>
    <s v="Summer"/>
    <x v="11"/>
    <s v="No"/>
    <s v="Store Pickup"/>
    <s v="No"/>
    <s v="No"/>
    <n v="46"/>
    <n v="-15"/>
    <s v="Cash"/>
    <s v="Fortnightly"/>
  </r>
  <r>
    <n v="3372"/>
    <n v="49"/>
    <s v="Female"/>
    <x v="15"/>
    <x v="0"/>
    <n v="99"/>
    <x v="24"/>
    <x v="1"/>
    <x v="2"/>
    <s v="Winter"/>
    <x v="17"/>
    <s v="No"/>
    <s v="Next Day Air"/>
    <s v="No"/>
    <s v="No"/>
    <n v="28"/>
    <n v="71"/>
    <s v="PayPal"/>
    <s v="Annually"/>
  </r>
  <r>
    <n v="3373"/>
    <n v="56"/>
    <s v="Female"/>
    <x v="20"/>
    <x v="0"/>
    <n v="25"/>
    <x v="38"/>
    <x v="2"/>
    <x v="1"/>
    <s v="Winter"/>
    <x v="12"/>
    <s v="No"/>
    <s v="Free Shipping"/>
    <s v="No"/>
    <s v="No"/>
    <n v="14"/>
    <n v="11"/>
    <s v="Credit Card"/>
    <s v="Every 3 Months"/>
  </r>
  <r>
    <n v="3374"/>
    <n v="70"/>
    <s v="Female"/>
    <x v="3"/>
    <x v="1"/>
    <n v="52"/>
    <x v="46"/>
    <x v="2"/>
    <x v="7"/>
    <s v="Spring"/>
    <x v="1"/>
    <s v="No"/>
    <s v="Store Pickup"/>
    <s v="No"/>
    <s v="No"/>
    <n v="12"/>
    <n v="40"/>
    <s v="Debit Card"/>
    <s v="Every 3 Months"/>
  </r>
  <r>
    <n v="3375"/>
    <n v="22"/>
    <s v="Female"/>
    <x v="0"/>
    <x v="0"/>
    <n v="47"/>
    <x v="22"/>
    <x v="1"/>
    <x v="12"/>
    <s v="Spring"/>
    <x v="18"/>
    <s v="No"/>
    <s v="2-Day Shipping"/>
    <s v="No"/>
    <s v="No"/>
    <n v="41"/>
    <n v="6"/>
    <s v="Debit Card"/>
    <s v="Annually"/>
  </r>
  <r>
    <n v="3376"/>
    <n v="51"/>
    <s v="Female"/>
    <x v="23"/>
    <x v="1"/>
    <n v="98"/>
    <x v="39"/>
    <x v="3"/>
    <x v="22"/>
    <s v="Fall"/>
    <x v="8"/>
    <s v="No"/>
    <s v="Express"/>
    <s v="No"/>
    <s v="No"/>
    <n v="8"/>
    <n v="90"/>
    <s v="Credit Card"/>
    <s v="Annually"/>
  </r>
  <r>
    <n v="3377"/>
    <n v="22"/>
    <s v="Female"/>
    <x v="19"/>
    <x v="3"/>
    <n v="46"/>
    <x v="31"/>
    <x v="2"/>
    <x v="14"/>
    <s v="Winter"/>
    <x v="7"/>
    <s v="No"/>
    <s v="Store Pickup"/>
    <s v="No"/>
    <s v="No"/>
    <n v="24"/>
    <n v="22"/>
    <s v="Cash"/>
    <s v="Quarterly"/>
  </r>
  <r>
    <n v="3378"/>
    <n v="37"/>
    <s v="Female"/>
    <x v="5"/>
    <x v="0"/>
    <n v="32"/>
    <x v="0"/>
    <x v="2"/>
    <x v="22"/>
    <s v="Winter"/>
    <x v="12"/>
    <s v="No"/>
    <s v="Next Day Air"/>
    <s v="No"/>
    <s v="No"/>
    <n v="18"/>
    <n v="14"/>
    <s v="PayPal"/>
    <s v="Fortnightly"/>
  </r>
  <r>
    <n v="3379"/>
    <n v="49"/>
    <s v="Female"/>
    <x v="6"/>
    <x v="0"/>
    <n v="75"/>
    <x v="46"/>
    <x v="0"/>
    <x v="9"/>
    <s v="Fall"/>
    <x v="9"/>
    <s v="No"/>
    <s v="Next Day Air"/>
    <s v="No"/>
    <s v="No"/>
    <n v="6"/>
    <n v="69"/>
    <s v="Cash"/>
    <s v="Quarterly"/>
  </r>
  <r>
    <n v="3380"/>
    <n v="61"/>
    <s v="Female"/>
    <x v="8"/>
    <x v="3"/>
    <n v="51"/>
    <x v="30"/>
    <x v="0"/>
    <x v="2"/>
    <s v="Summer"/>
    <x v="16"/>
    <s v="No"/>
    <s v="Store Pickup"/>
    <s v="No"/>
    <s v="No"/>
    <n v="40"/>
    <n v="11"/>
    <s v="Cash"/>
    <s v="Weekly"/>
  </r>
  <r>
    <n v="3381"/>
    <n v="41"/>
    <s v="Female"/>
    <x v="10"/>
    <x v="0"/>
    <n v="52"/>
    <x v="25"/>
    <x v="0"/>
    <x v="24"/>
    <s v="Summer"/>
    <x v="22"/>
    <s v="No"/>
    <s v="Standard"/>
    <s v="No"/>
    <s v="No"/>
    <n v="6"/>
    <n v="46"/>
    <s v="PayPal"/>
    <s v="Every 3 Months"/>
  </r>
  <r>
    <n v="3382"/>
    <n v="57"/>
    <s v="Female"/>
    <x v="19"/>
    <x v="3"/>
    <n v="66"/>
    <x v="46"/>
    <x v="0"/>
    <x v="2"/>
    <s v="Winter"/>
    <x v="10"/>
    <s v="No"/>
    <s v="Standard"/>
    <s v="No"/>
    <s v="No"/>
    <n v="27"/>
    <n v="39"/>
    <s v="Credit Card"/>
    <s v="Quarterly"/>
  </r>
  <r>
    <n v="3383"/>
    <n v="34"/>
    <s v="Female"/>
    <x v="1"/>
    <x v="0"/>
    <n v="35"/>
    <x v="43"/>
    <x v="2"/>
    <x v="1"/>
    <s v="Spring"/>
    <x v="11"/>
    <s v="No"/>
    <s v="Express"/>
    <s v="No"/>
    <s v="No"/>
    <n v="2"/>
    <n v="33"/>
    <s v="Bank Transfer"/>
    <s v="Weekly"/>
  </r>
  <r>
    <n v="3384"/>
    <n v="27"/>
    <s v="Female"/>
    <x v="7"/>
    <x v="2"/>
    <n v="43"/>
    <x v="12"/>
    <x v="2"/>
    <x v="6"/>
    <s v="Fall"/>
    <x v="5"/>
    <s v="No"/>
    <s v="Next Day Air"/>
    <s v="No"/>
    <s v="No"/>
    <n v="39"/>
    <n v="4"/>
    <s v="Venmo"/>
    <s v="Bi-Weekly"/>
  </r>
  <r>
    <n v="3385"/>
    <n v="39"/>
    <s v="Female"/>
    <x v="15"/>
    <x v="0"/>
    <n v="24"/>
    <x v="46"/>
    <x v="0"/>
    <x v="1"/>
    <s v="Summer"/>
    <x v="22"/>
    <s v="No"/>
    <s v="Free Shipping"/>
    <s v="No"/>
    <s v="No"/>
    <n v="9"/>
    <n v="15"/>
    <s v="Venmo"/>
    <s v="Quarterly"/>
  </r>
  <r>
    <n v="3386"/>
    <n v="62"/>
    <s v="Female"/>
    <x v="16"/>
    <x v="3"/>
    <n v="83"/>
    <x v="3"/>
    <x v="2"/>
    <x v="8"/>
    <s v="Winter"/>
    <x v="11"/>
    <s v="No"/>
    <s v="Standard"/>
    <s v="No"/>
    <s v="No"/>
    <n v="16"/>
    <n v="67"/>
    <s v="Credit Card"/>
    <s v="Every 3 Months"/>
  </r>
  <r>
    <n v="3387"/>
    <n v="34"/>
    <s v="Female"/>
    <x v="17"/>
    <x v="0"/>
    <n v="62"/>
    <x v="49"/>
    <x v="2"/>
    <x v="12"/>
    <s v="Fall"/>
    <x v="5"/>
    <s v="No"/>
    <s v="2-Day Shipping"/>
    <s v="No"/>
    <s v="No"/>
    <n v="36"/>
    <n v="26"/>
    <s v="Cash"/>
    <s v="Quarterly"/>
  </r>
  <r>
    <n v="3388"/>
    <n v="53"/>
    <s v="Female"/>
    <x v="13"/>
    <x v="0"/>
    <n v="78"/>
    <x v="32"/>
    <x v="1"/>
    <x v="6"/>
    <s v="Spring"/>
    <x v="23"/>
    <s v="No"/>
    <s v="2-Day Shipping"/>
    <s v="No"/>
    <s v="No"/>
    <n v="2"/>
    <n v="76"/>
    <s v="Credit Card"/>
    <s v="Bi-Weekly"/>
  </r>
  <r>
    <n v="3389"/>
    <n v="35"/>
    <s v="Female"/>
    <x v="1"/>
    <x v="0"/>
    <n v="61"/>
    <x v="45"/>
    <x v="2"/>
    <x v="17"/>
    <s v="Spring"/>
    <x v="9"/>
    <s v="No"/>
    <s v="Store Pickup"/>
    <s v="No"/>
    <s v="No"/>
    <n v="21"/>
    <n v="40"/>
    <s v="Credit Card"/>
    <s v="Weekly"/>
  </r>
  <r>
    <n v="3390"/>
    <n v="38"/>
    <s v="Female"/>
    <x v="13"/>
    <x v="0"/>
    <n v="57"/>
    <x v="17"/>
    <x v="0"/>
    <x v="1"/>
    <s v="Fall"/>
    <x v="22"/>
    <s v="No"/>
    <s v="Free Shipping"/>
    <s v="No"/>
    <s v="No"/>
    <n v="39"/>
    <n v="18"/>
    <s v="Venmo"/>
    <s v="Annually"/>
  </r>
  <r>
    <n v="3391"/>
    <n v="32"/>
    <s v="Female"/>
    <x v="20"/>
    <x v="0"/>
    <n v="70"/>
    <x v="4"/>
    <x v="1"/>
    <x v="16"/>
    <s v="Summer"/>
    <x v="21"/>
    <s v="No"/>
    <s v="Next Day Air"/>
    <s v="No"/>
    <s v="No"/>
    <n v="38"/>
    <n v="32"/>
    <s v="PayPal"/>
    <s v="Annually"/>
  </r>
  <r>
    <n v="3392"/>
    <n v="47"/>
    <s v="Female"/>
    <x v="15"/>
    <x v="0"/>
    <n v="57"/>
    <x v="6"/>
    <x v="2"/>
    <x v="5"/>
    <s v="Fall"/>
    <x v="18"/>
    <s v="No"/>
    <s v="2-Day Shipping"/>
    <s v="No"/>
    <s v="No"/>
    <n v="6"/>
    <n v="51"/>
    <s v="Debit Card"/>
    <s v="Every 3 Months"/>
  </r>
  <r>
    <n v="3393"/>
    <n v="53"/>
    <s v="Female"/>
    <x v="18"/>
    <x v="3"/>
    <n v="74"/>
    <x v="32"/>
    <x v="3"/>
    <x v="24"/>
    <s v="Winter"/>
    <x v="14"/>
    <s v="No"/>
    <s v="Free Shipping"/>
    <s v="No"/>
    <s v="No"/>
    <n v="6"/>
    <n v="68"/>
    <s v="Venmo"/>
    <s v="Bi-Weekly"/>
  </r>
  <r>
    <n v="3394"/>
    <n v="60"/>
    <s v="Female"/>
    <x v="10"/>
    <x v="0"/>
    <n v="90"/>
    <x v="28"/>
    <x v="2"/>
    <x v="9"/>
    <s v="Fall"/>
    <x v="0"/>
    <s v="No"/>
    <s v="Next Day Air"/>
    <s v="No"/>
    <s v="No"/>
    <n v="50"/>
    <n v="40"/>
    <s v="Debit Card"/>
    <s v="Monthly"/>
  </r>
  <r>
    <n v="3395"/>
    <n v="31"/>
    <s v="Female"/>
    <x v="3"/>
    <x v="1"/>
    <n v="98"/>
    <x v="34"/>
    <x v="1"/>
    <x v="22"/>
    <s v="Spring"/>
    <x v="19"/>
    <s v="No"/>
    <s v="Store Pickup"/>
    <s v="No"/>
    <s v="No"/>
    <n v="9"/>
    <n v="89"/>
    <s v="PayPal"/>
    <s v="Annually"/>
  </r>
  <r>
    <n v="3396"/>
    <n v="44"/>
    <s v="Female"/>
    <x v="10"/>
    <x v="0"/>
    <n v="43"/>
    <x v="24"/>
    <x v="2"/>
    <x v="5"/>
    <s v="Winter"/>
    <x v="0"/>
    <s v="No"/>
    <s v="Free Shipping"/>
    <s v="No"/>
    <s v="No"/>
    <n v="15"/>
    <n v="28"/>
    <s v="Debit Card"/>
    <s v="Every 3 Months"/>
  </r>
  <r>
    <n v="3397"/>
    <n v="29"/>
    <s v="Female"/>
    <x v="13"/>
    <x v="0"/>
    <n v="37"/>
    <x v="30"/>
    <x v="3"/>
    <x v="13"/>
    <s v="Winter"/>
    <x v="16"/>
    <s v="No"/>
    <s v="Next Day Air"/>
    <s v="No"/>
    <s v="No"/>
    <n v="5"/>
    <n v="32"/>
    <s v="PayPal"/>
    <s v="Quarterly"/>
  </r>
  <r>
    <n v="3398"/>
    <n v="19"/>
    <s v="Female"/>
    <x v="0"/>
    <x v="0"/>
    <n v="38"/>
    <x v="32"/>
    <x v="0"/>
    <x v="22"/>
    <s v="Summer"/>
    <x v="2"/>
    <s v="No"/>
    <s v="Standard"/>
    <s v="No"/>
    <s v="No"/>
    <n v="13"/>
    <n v="25"/>
    <s v="Bank Transfer"/>
    <s v="Bi-Weekly"/>
  </r>
  <r>
    <n v="3399"/>
    <n v="54"/>
    <s v="Female"/>
    <x v="2"/>
    <x v="0"/>
    <n v="60"/>
    <x v="6"/>
    <x v="0"/>
    <x v="6"/>
    <s v="Winter"/>
    <x v="22"/>
    <s v="No"/>
    <s v="Standard"/>
    <s v="No"/>
    <s v="No"/>
    <n v="44"/>
    <n v="16"/>
    <s v="Cash"/>
    <s v="Fortnightly"/>
  </r>
  <r>
    <n v="3400"/>
    <n v="40"/>
    <s v="Female"/>
    <x v="13"/>
    <x v="0"/>
    <n v="55"/>
    <x v="6"/>
    <x v="3"/>
    <x v="22"/>
    <s v="Winter"/>
    <x v="13"/>
    <s v="No"/>
    <s v="Standard"/>
    <s v="No"/>
    <s v="No"/>
    <n v="36"/>
    <n v="19"/>
    <s v="Debit Card"/>
    <s v="Annually"/>
  </r>
  <r>
    <n v="3401"/>
    <n v="39"/>
    <s v="Female"/>
    <x v="12"/>
    <x v="3"/>
    <n v="51"/>
    <x v="22"/>
    <x v="2"/>
    <x v="12"/>
    <s v="Fall"/>
    <x v="6"/>
    <s v="No"/>
    <s v="Free Shipping"/>
    <s v="No"/>
    <s v="No"/>
    <n v="18"/>
    <n v="33"/>
    <s v="Venmo"/>
    <s v="Fortnightly"/>
  </r>
  <r>
    <n v="3402"/>
    <n v="44"/>
    <s v="Female"/>
    <x v="21"/>
    <x v="3"/>
    <n v="71"/>
    <x v="22"/>
    <x v="0"/>
    <x v="15"/>
    <s v="Winter"/>
    <x v="23"/>
    <s v="No"/>
    <s v="Standard"/>
    <s v="No"/>
    <s v="No"/>
    <n v="39"/>
    <n v="32"/>
    <s v="Credit Card"/>
    <s v="Weekly"/>
  </r>
  <r>
    <n v="3403"/>
    <n v="22"/>
    <s v="Female"/>
    <x v="15"/>
    <x v="0"/>
    <n v="61"/>
    <x v="7"/>
    <x v="2"/>
    <x v="13"/>
    <s v="Spring"/>
    <x v="14"/>
    <s v="No"/>
    <s v="2-Day Shipping"/>
    <s v="No"/>
    <s v="No"/>
    <n v="11"/>
    <n v="50"/>
    <s v="PayPal"/>
    <s v="Every 3 Months"/>
  </r>
  <r>
    <n v="3404"/>
    <n v="30"/>
    <s v="Female"/>
    <x v="23"/>
    <x v="1"/>
    <n v="65"/>
    <x v="26"/>
    <x v="2"/>
    <x v="8"/>
    <s v="Summer"/>
    <x v="20"/>
    <s v="No"/>
    <s v="Standard"/>
    <s v="No"/>
    <s v="No"/>
    <n v="1"/>
    <n v="64"/>
    <s v="Cash"/>
    <s v="Bi-Weekly"/>
  </r>
  <r>
    <n v="3405"/>
    <n v="69"/>
    <s v="Female"/>
    <x v="24"/>
    <x v="3"/>
    <n v="34"/>
    <x v="36"/>
    <x v="0"/>
    <x v="8"/>
    <s v="Fall"/>
    <x v="20"/>
    <s v="No"/>
    <s v="2-Day Shipping"/>
    <s v="No"/>
    <s v="No"/>
    <n v="34"/>
    <n v="0"/>
    <s v="Credit Card"/>
    <s v="Annually"/>
  </r>
  <r>
    <n v="3406"/>
    <n v="28"/>
    <s v="Female"/>
    <x v="0"/>
    <x v="0"/>
    <n v="87"/>
    <x v="47"/>
    <x v="2"/>
    <x v="3"/>
    <s v="Summer"/>
    <x v="19"/>
    <s v="No"/>
    <s v="Store Pickup"/>
    <s v="No"/>
    <s v="No"/>
    <n v="47"/>
    <n v="40"/>
    <s v="Bank Transfer"/>
    <s v="Bi-Weekly"/>
  </r>
  <r>
    <n v="3407"/>
    <n v="57"/>
    <s v="Female"/>
    <x v="1"/>
    <x v="0"/>
    <n v="79"/>
    <x v="43"/>
    <x v="2"/>
    <x v="16"/>
    <s v="Spring"/>
    <x v="17"/>
    <s v="No"/>
    <s v="Store Pickup"/>
    <s v="No"/>
    <s v="No"/>
    <n v="24"/>
    <n v="55"/>
    <s v="Venmo"/>
    <s v="Quarterly"/>
  </r>
  <r>
    <n v="3408"/>
    <n v="46"/>
    <s v="Female"/>
    <x v="10"/>
    <x v="0"/>
    <n v="46"/>
    <x v="15"/>
    <x v="1"/>
    <x v="7"/>
    <s v="Spring"/>
    <x v="5"/>
    <s v="No"/>
    <s v="Store Pickup"/>
    <s v="No"/>
    <s v="No"/>
    <n v="20"/>
    <n v="26"/>
    <s v="Cash"/>
    <s v="Quarterly"/>
  </r>
  <r>
    <n v="3409"/>
    <n v="48"/>
    <s v="Female"/>
    <x v="20"/>
    <x v="0"/>
    <n v="72"/>
    <x v="6"/>
    <x v="0"/>
    <x v="7"/>
    <s v="Summer"/>
    <x v="14"/>
    <s v="No"/>
    <s v="Standard"/>
    <s v="No"/>
    <s v="No"/>
    <n v="11"/>
    <n v="61"/>
    <s v="Bank Transfer"/>
    <s v="Annually"/>
  </r>
  <r>
    <n v="3410"/>
    <n v="24"/>
    <s v="Female"/>
    <x v="5"/>
    <x v="0"/>
    <n v="93"/>
    <x v="46"/>
    <x v="2"/>
    <x v="11"/>
    <s v="Summer"/>
    <x v="4"/>
    <s v="No"/>
    <s v="Next Day Air"/>
    <s v="No"/>
    <s v="No"/>
    <n v="3"/>
    <n v="90"/>
    <s v="Credit Card"/>
    <s v="Every 3 Months"/>
  </r>
  <r>
    <n v="3411"/>
    <n v="50"/>
    <s v="Female"/>
    <x v="3"/>
    <x v="1"/>
    <n v="76"/>
    <x v="31"/>
    <x v="0"/>
    <x v="11"/>
    <s v="Summer"/>
    <x v="24"/>
    <s v="No"/>
    <s v="Free Shipping"/>
    <s v="No"/>
    <s v="No"/>
    <n v="38"/>
    <n v="38"/>
    <s v="Bank Transfer"/>
    <s v="Bi-Weekly"/>
  </r>
  <r>
    <n v="3412"/>
    <n v="29"/>
    <s v="Female"/>
    <x v="9"/>
    <x v="1"/>
    <n v="56"/>
    <x v="14"/>
    <x v="0"/>
    <x v="0"/>
    <s v="Winter"/>
    <x v="8"/>
    <s v="No"/>
    <s v="2-Day Shipping"/>
    <s v="No"/>
    <s v="No"/>
    <n v="45"/>
    <n v="11"/>
    <s v="Cash"/>
    <s v="Weekly"/>
  </r>
  <r>
    <n v="3413"/>
    <n v="61"/>
    <s v="Female"/>
    <x v="3"/>
    <x v="1"/>
    <n v="83"/>
    <x v="27"/>
    <x v="2"/>
    <x v="23"/>
    <s v="Fall"/>
    <x v="22"/>
    <s v="No"/>
    <s v="Store Pickup"/>
    <s v="No"/>
    <s v="No"/>
    <n v="31"/>
    <n v="52"/>
    <s v="Venmo"/>
    <s v="Quarterly"/>
  </r>
  <r>
    <n v="3414"/>
    <n v="34"/>
    <s v="Female"/>
    <x v="24"/>
    <x v="3"/>
    <n v="90"/>
    <x v="12"/>
    <x v="3"/>
    <x v="13"/>
    <s v="Winter"/>
    <x v="25"/>
    <s v="No"/>
    <s v="Express"/>
    <s v="No"/>
    <s v="No"/>
    <n v="16"/>
    <n v="74"/>
    <s v="PayPal"/>
    <s v="Bi-Weekly"/>
  </r>
  <r>
    <n v="3415"/>
    <n v="27"/>
    <s v="Female"/>
    <x v="23"/>
    <x v="1"/>
    <n v="94"/>
    <x v="39"/>
    <x v="2"/>
    <x v="1"/>
    <s v="Spring"/>
    <x v="8"/>
    <s v="No"/>
    <s v="Next Day Air"/>
    <s v="No"/>
    <s v="No"/>
    <n v="3"/>
    <n v="91"/>
    <s v="Bank Transfer"/>
    <s v="Quarterly"/>
  </r>
  <r>
    <n v="3416"/>
    <n v="38"/>
    <s v="Female"/>
    <x v="0"/>
    <x v="0"/>
    <n v="68"/>
    <x v="14"/>
    <x v="2"/>
    <x v="9"/>
    <s v="Fall"/>
    <x v="21"/>
    <s v="No"/>
    <s v="2-Day Shipping"/>
    <s v="No"/>
    <s v="No"/>
    <n v="15"/>
    <n v="53"/>
    <s v="Bank Transfer"/>
    <s v="Annually"/>
  </r>
  <r>
    <n v="3417"/>
    <n v="25"/>
    <s v="Female"/>
    <x v="3"/>
    <x v="1"/>
    <n v="53"/>
    <x v="15"/>
    <x v="2"/>
    <x v="7"/>
    <s v="Spring"/>
    <x v="4"/>
    <s v="No"/>
    <s v="Store Pickup"/>
    <s v="No"/>
    <s v="No"/>
    <n v="11"/>
    <n v="42"/>
    <s v="Bank Transfer"/>
    <s v="Every 3 Months"/>
  </r>
  <r>
    <n v="3418"/>
    <n v="54"/>
    <s v="Female"/>
    <x v="7"/>
    <x v="2"/>
    <n v="35"/>
    <x v="2"/>
    <x v="2"/>
    <x v="24"/>
    <s v="Summer"/>
    <x v="3"/>
    <s v="No"/>
    <s v="2-Day Shipping"/>
    <s v="No"/>
    <s v="No"/>
    <n v="22"/>
    <n v="13"/>
    <s v="Debit Card"/>
    <s v="Fortnightly"/>
  </r>
  <r>
    <n v="3419"/>
    <n v="53"/>
    <s v="Female"/>
    <x v="14"/>
    <x v="2"/>
    <n v="30"/>
    <x v="36"/>
    <x v="2"/>
    <x v="19"/>
    <s v="Summer"/>
    <x v="11"/>
    <s v="No"/>
    <s v="Free Shipping"/>
    <s v="No"/>
    <s v="No"/>
    <n v="35"/>
    <n v="-5"/>
    <s v="Debit Card"/>
    <s v="Annually"/>
  </r>
  <r>
    <n v="3420"/>
    <n v="23"/>
    <s v="Female"/>
    <x v="16"/>
    <x v="3"/>
    <n v="26"/>
    <x v="8"/>
    <x v="0"/>
    <x v="21"/>
    <s v="Winter"/>
    <x v="0"/>
    <s v="No"/>
    <s v="Store Pickup"/>
    <s v="No"/>
    <s v="No"/>
    <n v="5"/>
    <n v="21"/>
    <s v="Venmo"/>
    <s v="Bi-Weekly"/>
  </r>
  <r>
    <n v="3421"/>
    <n v="19"/>
    <s v="Female"/>
    <x v="19"/>
    <x v="3"/>
    <n v="60"/>
    <x v="0"/>
    <x v="2"/>
    <x v="7"/>
    <s v="Winter"/>
    <x v="23"/>
    <s v="No"/>
    <s v="Express"/>
    <s v="No"/>
    <s v="No"/>
    <n v="35"/>
    <n v="25"/>
    <s v="PayPal"/>
    <s v="Bi-Weekly"/>
  </r>
  <r>
    <n v="3422"/>
    <n v="57"/>
    <s v="Female"/>
    <x v="9"/>
    <x v="1"/>
    <n v="30"/>
    <x v="32"/>
    <x v="2"/>
    <x v="1"/>
    <s v="Summer"/>
    <x v="3"/>
    <s v="No"/>
    <s v="Free Shipping"/>
    <s v="No"/>
    <s v="No"/>
    <n v="27"/>
    <n v="3"/>
    <s v="PayPal"/>
    <s v="Weekly"/>
  </r>
  <r>
    <n v="3423"/>
    <n v="19"/>
    <s v="Female"/>
    <x v="7"/>
    <x v="2"/>
    <n v="91"/>
    <x v="14"/>
    <x v="0"/>
    <x v="19"/>
    <s v="Winter"/>
    <x v="4"/>
    <s v="No"/>
    <s v="Next Day Air"/>
    <s v="No"/>
    <s v="No"/>
    <n v="9"/>
    <n v="82"/>
    <s v="Venmo"/>
    <s v="Monthly"/>
  </r>
  <r>
    <n v="3424"/>
    <n v="33"/>
    <s v="Female"/>
    <x v="23"/>
    <x v="1"/>
    <n v="71"/>
    <x v="2"/>
    <x v="2"/>
    <x v="18"/>
    <s v="Spring"/>
    <x v="22"/>
    <s v="No"/>
    <s v="Next Day Air"/>
    <s v="No"/>
    <s v="No"/>
    <n v="21"/>
    <n v="50"/>
    <s v="PayPal"/>
    <s v="Bi-Weekly"/>
  </r>
  <r>
    <n v="3425"/>
    <n v="33"/>
    <s v="Female"/>
    <x v="18"/>
    <x v="3"/>
    <n v="64"/>
    <x v="20"/>
    <x v="0"/>
    <x v="14"/>
    <s v="Summer"/>
    <x v="15"/>
    <s v="No"/>
    <s v="2-Day Shipping"/>
    <s v="No"/>
    <s v="No"/>
    <n v="23"/>
    <n v="41"/>
    <s v="Credit Card"/>
    <s v="Monthly"/>
  </r>
  <r>
    <n v="3426"/>
    <n v="38"/>
    <s v="Female"/>
    <x v="19"/>
    <x v="3"/>
    <n v="54"/>
    <x v="49"/>
    <x v="2"/>
    <x v="24"/>
    <s v="Summer"/>
    <x v="24"/>
    <s v="No"/>
    <s v="Next Day Air"/>
    <s v="No"/>
    <s v="No"/>
    <n v="3"/>
    <n v="51"/>
    <s v="Debit Card"/>
    <s v="Bi-Weekly"/>
  </r>
  <r>
    <n v="3427"/>
    <n v="47"/>
    <s v="Female"/>
    <x v="20"/>
    <x v="0"/>
    <n v="35"/>
    <x v="4"/>
    <x v="3"/>
    <x v="23"/>
    <s v="Fall"/>
    <x v="6"/>
    <s v="No"/>
    <s v="2-Day Shipping"/>
    <s v="No"/>
    <s v="No"/>
    <n v="31"/>
    <n v="4"/>
    <s v="Credit Card"/>
    <s v="Annually"/>
  </r>
  <r>
    <n v="3428"/>
    <n v="39"/>
    <s v="Female"/>
    <x v="17"/>
    <x v="0"/>
    <n v="38"/>
    <x v="49"/>
    <x v="3"/>
    <x v="2"/>
    <s v="Winter"/>
    <x v="25"/>
    <s v="No"/>
    <s v="Store Pickup"/>
    <s v="No"/>
    <s v="No"/>
    <n v="44"/>
    <n v="-6"/>
    <s v="Cash"/>
    <s v="Annually"/>
  </r>
  <r>
    <n v="3429"/>
    <n v="32"/>
    <s v="Female"/>
    <x v="16"/>
    <x v="3"/>
    <n v="69"/>
    <x v="47"/>
    <x v="2"/>
    <x v="0"/>
    <s v="Fall"/>
    <x v="25"/>
    <s v="No"/>
    <s v="Next Day Air"/>
    <s v="No"/>
    <s v="No"/>
    <n v="20"/>
    <n v="49"/>
    <s v="Venmo"/>
    <s v="Monthly"/>
  </r>
  <r>
    <n v="3430"/>
    <n v="27"/>
    <s v="Female"/>
    <x v="11"/>
    <x v="0"/>
    <n v="96"/>
    <x v="29"/>
    <x v="1"/>
    <x v="7"/>
    <s v="Winter"/>
    <x v="12"/>
    <s v="No"/>
    <s v="Express"/>
    <s v="No"/>
    <s v="No"/>
    <n v="34"/>
    <n v="62"/>
    <s v="Debit Card"/>
    <s v="Weekly"/>
  </r>
  <r>
    <n v="3431"/>
    <n v="67"/>
    <s v="Female"/>
    <x v="20"/>
    <x v="0"/>
    <n v="73"/>
    <x v="6"/>
    <x v="2"/>
    <x v="12"/>
    <s v="Winter"/>
    <x v="19"/>
    <s v="No"/>
    <s v="Next Day Air"/>
    <s v="No"/>
    <s v="No"/>
    <n v="17"/>
    <n v="56"/>
    <s v="Bank Transfer"/>
    <s v="Every 3 Months"/>
  </r>
  <r>
    <n v="3432"/>
    <n v="46"/>
    <s v="Female"/>
    <x v="22"/>
    <x v="3"/>
    <n v="49"/>
    <x v="35"/>
    <x v="1"/>
    <x v="14"/>
    <s v="Summer"/>
    <x v="19"/>
    <s v="No"/>
    <s v="Express"/>
    <s v="No"/>
    <s v="No"/>
    <n v="20"/>
    <n v="29"/>
    <s v="Venmo"/>
    <s v="Annually"/>
  </r>
  <r>
    <n v="3433"/>
    <n v="36"/>
    <s v="Female"/>
    <x v="23"/>
    <x v="1"/>
    <n v="44"/>
    <x v="39"/>
    <x v="2"/>
    <x v="0"/>
    <s v="Summer"/>
    <x v="6"/>
    <s v="No"/>
    <s v="2-Day Shipping"/>
    <s v="No"/>
    <s v="No"/>
    <n v="46"/>
    <n v="-2"/>
    <s v="PayPal"/>
    <s v="Every 3 Months"/>
  </r>
  <r>
    <n v="3434"/>
    <n v="62"/>
    <s v="Female"/>
    <x v="20"/>
    <x v="0"/>
    <n v="93"/>
    <x v="29"/>
    <x v="2"/>
    <x v="22"/>
    <s v="Spring"/>
    <x v="9"/>
    <s v="No"/>
    <s v="Free Shipping"/>
    <s v="No"/>
    <s v="No"/>
    <n v="28"/>
    <n v="65"/>
    <s v="PayPal"/>
    <s v="Annually"/>
  </r>
  <r>
    <n v="3435"/>
    <n v="31"/>
    <s v="Female"/>
    <x v="13"/>
    <x v="0"/>
    <n v="72"/>
    <x v="31"/>
    <x v="1"/>
    <x v="20"/>
    <s v="Summer"/>
    <x v="13"/>
    <s v="No"/>
    <s v="2-Day Shipping"/>
    <s v="No"/>
    <s v="No"/>
    <n v="6"/>
    <n v="66"/>
    <s v="Venmo"/>
    <s v="Fortnightly"/>
  </r>
  <r>
    <n v="3436"/>
    <n v="68"/>
    <s v="Female"/>
    <x v="20"/>
    <x v="0"/>
    <n v="91"/>
    <x v="6"/>
    <x v="2"/>
    <x v="19"/>
    <s v="Summer"/>
    <x v="2"/>
    <s v="No"/>
    <s v="2-Day Shipping"/>
    <s v="No"/>
    <s v="No"/>
    <n v="50"/>
    <n v="41"/>
    <s v="Debit Card"/>
    <s v="Bi-Weekly"/>
  </r>
  <r>
    <n v="3437"/>
    <n v="57"/>
    <s v="Female"/>
    <x v="22"/>
    <x v="3"/>
    <n v="83"/>
    <x v="43"/>
    <x v="0"/>
    <x v="15"/>
    <s v="Winter"/>
    <x v="11"/>
    <s v="No"/>
    <s v="2-Day Shipping"/>
    <s v="No"/>
    <s v="No"/>
    <n v="41"/>
    <n v="42"/>
    <s v="Bank Transfer"/>
    <s v="Monthly"/>
  </r>
  <r>
    <n v="3438"/>
    <n v="22"/>
    <s v="Female"/>
    <x v="14"/>
    <x v="2"/>
    <n v="62"/>
    <x v="19"/>
    <x v="1"/>
    <x v="14"/>
    <s v="Winter"/>
    <x v="1"/>
    <s v="No"/>
    <s v="2-Day Shipping"/>
    <s v="No"/>
    <s v="No"/>
    <n v="50"/>
    <n v="12"/>
    <s v="PayPal"/>
    <s v="Annually"/>
  </r>
  <r>
    <n v="3439"/>
    <n v="26"/>
    <s v="Female"/>
    <x v="5"/>
    <x v="0"/>
    <n v="71"/>
    <x v="0"/>
    <x v="2"/>
    <x v="10"/>
    <s v="Fall"/>
    <x v="21"/>
    <s v="No"/>
    <s v="Store Pickup"/>
    <s v="No"/>
    <s v="No"/>
    <n v="33"/>
    <n v="38"/>
    <s v="Credit Card"/>
    <s v="Monthly"/>
  </r>
  <r>
    <n v="3440"/>
    <n v="43"/>
    <s v="Female"/>
    <x v="24"/>
    <x v="3"/>
    <n v="93"/>
    <x v="37"/>
    <x v="2"/>
    <x v="0"/>
    <s v="Summer"/>
    <x v="9"/>
    <s v="No"/>
    <s v="Express"/>
    <s v="No"/>
    <s v="No"/>
    <n v="25"/>
    <n v="68"/>
    <s v="Venmo"/>
    <s v="Quarterly"/>
  </r>
  <r>
    <n v="3441"/>
    <n v="45"/>
    <s v="Female"/>
    <x v="8"/>
    <x v="3"/>
    <n v="63"/>
    <x v="33"/>
    <x v="0"/>
    <x v="23"/>
    <s v="Fall"/>
    <x v="24"/>
    <s v="No"/>
    <s v="2-Day Shipping"/>
    <s v="No"/>
    <s v="No"/>
    <n v="2"/>
    <n v="61"/>
    <s v="PayPal"/>
    <s v="Weekly"/>
  </r>
  <r>
    <n v="3442"/>
    <n v="64"/>
    <s v="Female"/>
    <x v="1"/>
    <x v="0"/>
    <n v="96"/>
    <x v="30"/>
    <x v="3"/>
    <x v="4"/>
    <s v="Fall"/>
    <x v="7"/>
    <s v="No"/>
    <s v="Standard"/>
    <s v="No"/>
    <s v="No"/>
    <n v="15"/>
    <n v="81"/>
    <s v="Credit Card"/>
    <s v="Annually"/>
  </r>
  <r>
    <n v="3443"/>
    <n v="28"/>
    <s v="Female"/>
    <x v="11"/>
    <x v="0"/>
    <n v="78"/>
    <x v="49"/>
    <x v="2"/>
    <x v="10"/>
    <s v="Spring"/>
    <x v="24"/>
    <s v="No"/>
    <s v="Next Day Air"/>
    <s v="No"/>
    <s v="No"/>
    <n v="12"/>
    <n v="66"/>
    <s v="PayPal"/>
    <s v="Weekly"/>
  </r>
  <r>
    <n v="3444"/>
    <n v="47"/>
    <s v="Female"/>
    <x v="10"/>
    <x v="0"/>
    <n v="24"/>
    <x v="30"/>
    <x v="0"/>
    <x v="5"/>
    <s v="Summer"/>
    <x v="16"/>
    <s v="No"/>
    <s v="Free Shipping"/>
    <s v="No"/>
    <s v="No"/>
    <n v="28"/>
    <n v="-4"/>
    <s v="Cash"/>
    <s v="Bi-Weekly"/>
  </r>
  <r>
    <n v="3445"/>
    <n v="53"/>
    <s v="Female"/>
    <x v="13"/>
    <x v="0"/>
    <n v="63"/>
    <x v="3"/>
    <x v="1"/>
    <x v="14"/>
    <s v="Summer"/>
    <x v="22"/>
    <s v="No"/>
    <s v="2-Day Shipping"/>
    <s v="No"/>
    <s v="No"/>
    <n v="12"/>
    <n v="51"/>
    <s v="Bank Transfer"/>
    <s v="Bi-Weekly"/>
  </r>
  <r>
    <n v="3446"/>
    <n v="42"/>
    <s v="Female"/>
    <x v="19"/>
    <x v="3"/>
    <n v="58"/>
    <x v="20"/>
    <x v="2"/>
    <x v="23"/>
    <s v="Fall"/>
    <x v="8"/>
    <s v="No"/>
    <s v="Standard"/>
    <s v="No"/>
    <s v="No"/>
    <n v="3"/>
    <n v="55"/>
    <s v="Debit Card"/>
    <s v="Annually"/>
  </r>
  <r>
    <n v="3447"/>
    <n v="51"/>
    <s v="Female"/>
    <x v="23"/>
    <x v="1"/>
    <n v="55"/>
    <x v="7"/>
    <x v="1"/>
    <x v="7"/>
    <s v="Spring"/>
    <x v="16"/>
    <s v="No"/>
    <s v="2-Day Shipping"/>
    <s v="No"/>
    <s v="No"/>
    <n v="20"/>
    <n v="35"/>
    <s v="Cash"/>
    <s v="Weekly"/>
  </r>
  <r>
    <n v="3448"/>
    <n v="62"/>
    <s v="Female"/>
    <x v="3"/>
    <x v="1"/>
    <n v="58"/>
    <x v="10"/>
    <x v="2"/>
    <x v="24"/>
    <s v="Fall"/>
    <x v="24"/>
    <s v="No"/>
    <s v="Express"/>
    <s v="No"/>
    <s v="No"/>
    <n v="3"/>
    <n v="55"/>
    <s v="Bank Transfer"/>
    <s v="Bi-Weekly"/>
  </r>
  <r>
    <n v="3449"/>
    <n v="18"/>
    <s v="Female"/>
    <x v="7"/>
    <x v="2"/>
    <n v="28"/>
    <x v="0"/>
    <x v="1"/>
    <x v="22"/>
    <s v="Winter"/>
    <x v="7"/>
    <s v="No"/>
    <s v="Express"/>
    <s v="No"/>
    <s v="No"/>
    <n v="32"/>
    <n v="-4"/>
    <s v="Bank Transfer"/>
    <s v="Fortnightly"/>
  </r>
  <r>
    <n v="3450"/>
    <n v="48"/>
    <s v="Female"/>
    <x v="0"/>
    <x v="0"/>
    <n v="37"/>
    <x v="23"/>
    <x v="2"/>
    <x v="18"/>
    <s v="Spring"/>
    <x v="9"/>
    <s v="No"/>
    <s v="Standard"/>
    <s v="No"/>
    <s v="No"/>
    <n v="35"/>
    <n v="2"/>
    <s v="Cash"/>
    <s v="Monthly"/>
  </r>
  <r>
    <n v="3451"/>
    <n v="20"/>
    <s v="Female"/>
    <x v="6"/>
    <x v="0"/>
    <n v="78"/>
    <x v="34"/>
    <x v="2"/>
    <x v="6"/>
    <s v="Spring"/>
    <x v="15"/>
    <s v="No"/>
    <s v="Store Pickup"/>
    <s v="No"/>
    <s v="No"/>
    <n v="31"/>
    <n v="47"/>
    <s v="PayPal"/>
    <s v="Monthly"/>
  </r>
  <r>
    <n v="3452"/>
    <n v="32"/>
    <s v="Female"/>
    <x v="0"/>
    <x v="0"/>
    <n v="73"/>
    <x v="22"/>
    <x v="3"/>
    <x v="5"/>
    <s v="Fall"/>
    <x v="21"/>
    <s v="No"/>
    <s v="Free Shipping"/>
    <s v="No"/>
    <s v="No"/>
    <n v="13"/>
    <n v="60"/>
    <s v="Credit Card"/>
    <s v="Annually"/>
  </r>
  <r>
    <n v="3453"/>
    <n v="26"/>
    <s v="Female"/>
    <x v="14"/>
    <x v="2"/>
    <n v="20"/>
    <x v="19"/>
    <x v="2"/>
    <x v="21"/>
    <s v="Spring"/>
    <x v="18"/>
    <s v="No"/>
    <s v="Next Day Air"/>
    <s v="No"/>
    <s v="No"/>
    <n v="3"/>
    <n v="17"/>
    <s v="Venmo"/>
    <s v="Fortnightly"/>
  </r>
  <r>
    <n v="3454"/>
    <n v="31"/>
    <s v="Female"/>
    <x v="5"/>
    <x v="0"/>
    <n v="60"/>
    <x v="15"/>
    <x v="0"/>
    <x v="6"/>
    <s v="Winter"/>
    <x v="24"/>
    <s v="No"/>
    <s v="Standard"/>
    <s v="No"/>
    <s v="No"/>
    <n v="48"/>
    <n v="12"/>
    <s v="Venmo"/>
    <s v="Bi-Weekly"/>
  </r>
  <r>
    <n v="3455"/>
    <n v="55"/>
    <s v="Female"/>
    <x v="8"/>
    <x v="3"/>
    <n v="71"/>
    <x v="7"/>
    <x v="1"/>
    <x v="12"/>
    <s v="Fall"/>
    <x v="12"/>
    <s v="No"/>
    <s v="Store Pickup"/>
    <s v="No"/>
    <s v="No"/>
    <n v="15"/>
    <n v="56"/>
    <s v="PayPal"/>
    <s v="Bi-Weekly"/>
  </r>
  <r>
    <n v="3456"/>
    <n v="49"/>
    <s v="Female"/>
    <x v="17"/>
    <x v="0"/>
    <n v="89"/>
    <x v="31"/>
    <x v="2"/>
    <x v="20"/>
    <s v="Fall"/>
    <x v="10"/>
    <s v="No"/>
    <s v="Standard"/>
    <s v="No"/>
    <s v="No"/>
    <n v="13"/>
    <n v="76"/>
    <s v="Venmo"/>
    <s v="Annually"/>
  </r>
  <r>
    <n v="3457"/>
    <n v="42"/>
    <s v="Female"/>
    <x v="15"/>
    <x v="0"/>
    <n v="53"/>
    <x v="21"/>
    <x v="2"/>
    <x v="16"/>
    <s v="Fall"/>
    <x v="12"/>
    <s v="No"/>
    <s v="Express"/>
    <s v="No"/>
    <s v="No"/>
    <n v="21"/>
    <n v="32"/>
    <s v="Venmo"/>
    <s v="Monthly"/>
  </r>
  <r>
    <n v="3458"/>
    <n v="64"/>
    <s v="Female"/>
    <x v="16"/>
    <x v="3"/>
    <n v="87"/>
    <x v="33"/>
    <x v="2"/>
    <x v="0"/>
    <s v="Summer"/>
    <x v="21"/>
    <s v="No"/>
    <s v="Express"/>
    <s v="No"/>
    <s v="No"/>
    <n v="29"/>
    <n v="58"/>
    <s v="Cash"/>
    <s v="Fortnightly"/>
  </r>
  <r>
    <n v="3459"/>
    <n v="68"/>
    <s v="Female"/>
    <x v="16"/>
    <x v="3"/>
    <n v="37"/>
    <x v="8"/>
    <x v="0"/>
    <x v="10"/>
    <s v="Spring"/>
    <x v="23"/>
    <s v="No"/>
    <s v="Standard"/>
    <s v="No"/>
    <s v="No"/>
    <n v="24"/>
    <n v="13"/>
    <s v="Venmo"/>
    <s v="Quarterly"/>
  </r>
  <r>
    <n v="3460"/>
    <n v="68"/>
    <s v="Female"/>
    <x v="15"/>
    <x v="0"/>
    <n v="37"/>
    <x v="31"/>
    <x v="0"/>
    <x v="14"/>
    <s v="Fall"/>
    <x v="22"/>
    <s v="No"/>
    <s v="Express"/>
    <s v="No"/>
    <s v="No"/>
    <n v="21"/>
    <n v="16"/>
    <s v="PayPal"/>
    <s v="Annually"/>
  </r>
  <r>
    <n v="3461"/>
    <n v="41"/>
    <s v="Female"/>
    <x v="18"/>
    <x v="3"/>
    <n v="78"/>
    <x v="27"/>
    <x v="2"/>
    <x v="9"/>
    <s v="Spring"/>
    <x v="0"/>
    <s v="No"/>
    <s v="Express"/>
    <s v="No"/>
    <s v="No"/>
    <n v="5"/>
    <n v="73"/>
    <s v="Bank Transfer"/>
    <s v="Bi-Weekly"/>
  </r>
  <r>
    <n v="3462"/>
    <n v="51"/>
    <s v="Female"/>
    <x v="9"/>
    <x v="1"/>
    <n v="23"/>
    <x v="5"/>
    <x v="1"/>
    <x v="1"/>
    <s v="Spring"/>
    <x v="14"/>
    <s v="No"/>
    <s v="Standard"/>
    <s v="No"/>
    <s v="No"/>
    <n v="47"/>
    <n v="-24"/>
    <s v="Cash"/>
    <s v="Quarterly"/>
  </r>
  <r>
    <n v="3463"/>
    <n v="44"/>
    <s v="Female"/>
    <x v="2"/>
    <x v="0"/>
    <n v="73"/>
    <x v="49"/>
    <x v="0"/>
    <x v="8"/>
    <s v="Spring"/>
    <x v="9"/>
    <s v="No"/>
    <s v="Standard"/>
    <s v="No"/>
    <s v="No"/>
    <n v="34"/>
    <n v="39"/>
    <s v="Credit Card"/>
    <s v="Every 3 Months"/>
  </r>
  <r>
    <n v="3464"/>
    <n v="27"/>
    <s v="Female"/>
    <x v="16"/>
    <x v="3"/>
    <n v="27"/>
    <x v="1"/>
    <x v="2"/>
    <x v="22"/>
    <s v="Fall"/>
    <x v="11"/>
    <s v="No"/>
    <s v="2-Day Shipping"/>
    <s v="No"/>
    <s v="No"/>
    <n v="45"/>
    <n v="-18"/>
    <s v="PayPal"/>
    <s v="Fortnightly"/>
  </r>
  <r>
    <n v="3465"/>
    <n v="36"/>
    <s v="Female"/>
    <x v="7"/>
    <x v="2"/>
    <n v="59"/>
    <x v="40"/>
    <x v="1"/>
    <x v="15"/>
    <s v="Winter"/>
    <x v="2"/>
    <s v="No"/>
    <s v="Next Day Air"/>
    <s v="No"/>
    <s v="No"/>
    <n v="12"/>
    <n v="47"/>
    <s v="PayPal"/>
    <s v="Annually"/>
  </r>
  <r>
    <n v="3466"/>
    <n v="19"/>
    <s v="Female"/>
    <x v="21"/>
    <x v="3"/>
    <n v="53"/>
    <x v="44"/>
    <x v="2"/>
    <x v="9"/>
    <s v="Spring"/>
    <x v="23"/>
    <s v="No"/>
    <s v="Standard"/>
    <s v="No"/>
    <s v="No"/>
    <n v="31"/>
    <n v="22"/>
    <s v="Debit Card"/>
    <s v="Weekly"/>
  </r>
  <r>
    <n v="3467"/>
    <n v="49"/>
    <s v="Female"/>
    <x v="20"/>
    <x v="0"/>
    <n v="42"/>
    <x v="33"/>
    <x v="1"/>
    <x v="7"/>
    <s v="Summer"/>
    <x v="12"/>
    <s v="No"/>
    <s v="Standard"/>
    <s v="No"/>
    <s v="No"/>
    <n v="43"/>
    <n v="-1"/>
    <s v="Bank Transfer"/>
    <s v="Annually"/>
  </r>
  <r>
    <n v="3468"/>
    <n v="18"/>
    <s v="Female"/>
    <x v="18"/>
    <x v="3"/>
    <n v="45"/>
    <x v="21"/>
    <x v="2"/>
    <x v="4"/>
    <s v="Fall"/>
    <x v="16"/>
    <s v="No"/>
    <s v="Next Day Air"/>
    <s v="No"/>
    <s v="No"/>
    <n v="5"/>
    <n v="40"/>
    <s v="Credit Card"/>
    <s v="Annually"/>
  </r>
  <r>
    <n v="3469"/>
    <n v="36"/>
    <s v="Female"/>
    <x v="12"/>
    <x v="3"/>
    <n v="89"/>
    <x v="31"/>
    <x v="1"/>
    <x v="21"/>
    <s v="Winter"/>
    <x v="1"/>
    <s v="No"/>
    <s v="Standard"/>
    <s v="No"/>
    <s v="No"/>
    <n v="36"/>
    <n v="53"/>
    <s v="Debit Card"/>
    <s v="Quarterly"/>
  </r>
  <r>
    <n v="3470"/>
    <n v="36"/>
    <s v="Female"/>
    <x v="20"/>
    <x v="0"/>
    <n v="85"/>
    <x v="25"/>
    <x v="0"/>
    <x v="23"/>
    <s v="Fall"/>
    <x v="13"/>
    <s v="No"/>
    <s v="Store Pickup"/>
    <s v="No"/>
    <s v="No"/>
    <n v="12"/>
    <n v="73"/>
    <s v="Cash"/>
    <s v="Annually"/>
  </r>
  <r>
    <n v="3471"/>
    <n v="19"/>
    <s v="Female"/>
    <x v="7"/>
    <x v="2"/>
    <n v="69"/>
    <x v="8"/>
    <x v="1"/>
    <x v="8"/>
    <s v="Summer"/>
    <x v="9"/>
    <s v="No"/>
    <s v="Free Shipping"/>
    <s v="No"/>
    <s v="No"/>
    <n v="31"/>
    <n v="38"/>
    <s v="Cash"/>
    <s v="Bi-Weekly"/>
  </r>
  <r>
    <n v="3472"/>
    <n v="43"/>
    <s v="Female"/>
    <x v="3"/>
    <x v="1"/>
    <n v="66"/>
    <x v="17"/>
    <x v="1"/>
    <x v="24"/>
    <s v="Spring"/>
    <x v="0"/>
    <s v="No"/>
    <s v="Store Pickup"/>
    <s v="No"/>
    <s v="No"/>
    <n v="31"/>
    <n v="35"/>
    <s v="Cash"/>
    <s v="Bi-Weekly"/>
  </r>
  <r>
    <n v="3473"/>
    <n v="31"/>
    <s v="Female"/>
    <x v="0"/>
    <x v="0"/>
    <n v="42"/>
    <x v="42"/>
    <x v="1"/>
    <x v="3"/>
    <s v="Summer"/>
    <x v="17"/>
    <s v="No"/>
    <s v="Free Shipping"/>
    <s v="No"/>
    <s v="No"/>
    <n v="15"/>
    <n v="27"/>
    <s v="Debit Card"/>
    <s v="Weekly"/>
  </r>
  <r>
    <n v="3474"/>
    <n v="63"/>
    <s v="Female"/>
    <x v="10"/>
    <x v="0"/>
    <n v="40"/>
    <x v="23"/>
    <x v="2"/>
    <x v="17"/>
    <s v="Spring"/>
    <x v="25"/>
    <s v="No"/>
    <s v="Express"/>
    <s v="No"/>
    <s v="No"/>
    <n v="11"/>
    <n v="29"/>
    <s v="Cash"/>
    <s v="Weekly"/>
  </r>
  <r>
    <n v="3475"/>
    <n v="41"/>
    <s v="Female"/>
    <x v="13"/>
    <x v="0"/>
    <n v="82"/>
    <x v="1"/>
    <x v="2"/>
    <x v="17"/>
    <s v="Winter"/>
    <x v="14"/>
    <s v="No"/>
    <s v="Store Pickup"/>
    <s v="No"/>
    <s v="No"/>
    <n v="18"/>
    <n v="64"/>
    <s v="Venmo"/>
    <s v="Monthly"/>
  </r>
  <r>
    <n v="3476"/>
    <n v="48"/>
    <s v="Female"/>
    <x v="4"/>
    <x v="1"/>
    <n v="88"/>
    <x v="36"/>
    <x v="2"/>
    <x v="20"/>
    <s v="Spring"/>
    <x v="14"/>
    <s v="No"/>
    <s v="Express"/>
    <s v="No"/>
    <s v="No"/>
    <n v="9"/>
    <n v="79"/>
    <s v="Cash"/>
    <s v="Quarterly"/>
  </r>
  <r>
    <n v="3477"/>
    <n v="68"/>
    <s v="Female"/>
    <x v="23"/>
    <x v="1"/>
    <n v="99"/>
    <x v="36"/>
    <x v="3"/>
    <x v="20"/>
    <s v="Summer"/>
    <x v="4"/>
    <s v="No"/>
    <s v="Free Shipping"/>
    <s v="No"/>
    <s v="No"/>
    <n v="11"/>
    <n v="88"/>
    <s v="Cash"/>
    <s v="Weekly"/>
  </r>
  <r>
    <n v="3478"/>
    <n v="53"/>
    <s v="Female"/>
    <x v="8"/>
    <x v="3"/>
    <n v="85"/>
    <x v="0"/>
    <x v="1"/>
    <x v="11"/>
    <s v="Spring"/>
    <x v="22"/>
    <s v="No"/>
    <s v="Store Pickup"/>
    <s v="No"/>
    <s v="No"/>
    <n v="38"/>
    <n v="47"/>
    <s v="Debit Card"/>
    <s v="Bi-Weekly"/>
  </r>
  <r>
    <n v="3479"/>
    <n v="36"/>
    <s v="Female"/>
    <x v="8"/>
    <x v="3"/>
    <n v="57"/>
    <x v="28"/>
    <x v="2"/>
    <x v="23"/>
    <s v="Fall"/>
    <x v="12"/>
    <s v="No"/>
    <s v="Store Pickup"/>
    <s v="No"/>
    <s v="No"/>
    <n v="42"/>
    <n v="15"/>
    <s v="PayPal"/>
    <s v="Quarterly"/>
  </r>
  <r>
    <n v="3480"/>
    <n v="46"/>
    <s v="Female"/>
    <x v="1"/>
    <x v="0"/>
    <n v="56"/>
    <x v="14"/>
    <x v="1"/>
    <x v="20"/>
    <s v="Summer"/>
    <x v="8"/>
    <s v="No"/>
    <s v="Standard"/>
    <s v="No"/>
    <s v="No"/>
    <n v="41"/>
    <n v="15"/>
    <s v="Cash"/>
    <s v="Monthly"/>
  </r>
  <r>
    <n v="3481"/>
    <n v="21"/>
    <s v="Female"/>
    <x v="3"/>
    <x v="1"/>
    <n v="79"/>
    <x v="13"/>
    <x v="0"/>
    <x v="15"/>
    <s v="Winter"/>
    <x v="1"/>
    <s v="No"/>
    <s v="Free Shipping"/>
    <s v="No"/>
    <s v="No"/>
    <n v="45"/>
    <n v="34"/>
    <s v="PayPal"/>
    <s v="Monthly"/>
  </r>
  <r>
    <n v="3482"/>
    <n v="52"/>
    <s v="Female"/>
    <x v="20"/>
    <x v="0"/>
    <n v="67"/>
    <x v="31"/>
    <x v="1"/>
    <x v="1"/>
    <s v="Summer"/>
    <x v="23"/>
    <s v="No"/>
    <s v="Store Pickup"/>
    <s v="No"/>
    <s v="No"/>
    <n v="41"/>
    <n v="26"/>
    <s v="Debit Card"/>
    <s v="Bi-Weekly"/>
  </r>
  <r>
    <n v="3483"/>
    <n v="66"/>
    <s v="Female"/>
    <x v="24"/>
    <x v="3"/>
    <n v="61"/>
    <x v="11"/>
    <x v="2"/>
    <x v="9"/>
    <s v="Winter"/>
    <x v="20"/>
    <s v="No"/>
    <s v="Next Day Air"/>
    <s v="No"/>
    <s v="No"/>
    <n v="35"/>
    <n v="26"/>
    <s v="Debit Card"/>
    <s v="Weekly"/>
  </r>
  <r>
    <n v="3484"/>
    <n v="19"/>
    <s v="Female"/>
    <x v="15"/>
    <x v="0"/>
    <n v="37"/>
    <x v="21"/>
    <x v="0"/>
    <x v="3"/>
    <s v="Winter"/>
    <x v="20"/>
    <s v="No"/>
    <s v="Express"/>
    <s v="No"/>
    <s v="No"/>
    <n v="21"/>
    <n v="16"/>
    <s v="Credit Card"/>
    <s v="Every 3 Months"/>
  </r>
  <r>
    <n v="3485"/>
    <n v="44"/>
    <s v="Female"/>
    <x v="10"/>
    <x v="0"/>
    <n v="75"/>
    <x v="26"/>
    <x v="0"/>
    <x v="0"/>
    <s v="Fall"/>
    <x v="19"/>
    <s v="No"/>
    <s v="Free Shipping"/>
    <s v="No"/>
    <s v="No"/>
    <n v="13"/>
    <n v="62"/>
    <s v="Credit Card"/>
    <s v="Bi-Weekly"/>
  </r>
  <r>
    <n v="3486"/>
    <n v="50"/>
    <s v="Female"/>
    <x v="5"/>
    <x v="0"/>
    <n v="21"/>
    <x v="2"/>
    <x v="3"/>
    <x v="18"/>
    <s v="Winter"/>
    <x v="23"/>
    <s v="No"/>
    <s v="Standard"/>
    <s v="No"/>
    <s v="No"/>
    <n v="23"/>
    <n v="-2"/>
    <s v="Debit Card"/>
    <s v="Fortnightly"/>
  </r>
  <r>
    <n v="3487"/>
    <n v="51"/>
    <s v="Female"/>
    <x v="6"/>
    <x v="0"/>
    <n v="89"/>
    <x v="17"/>
    <x v="0"/>
    <x v="4"/>
    <s v="Winter"/>
    <x v="8"/>
    <s v="No"/>
    <s v="Standard"/>
    <s v="No"/>
    <s v="No"/>
    <n v="6"/>
    <n v="83"/>
    <s v="PayPal"/>
    <s v="Weekly"/>
  </r>
  <r>
    <n v="3488"/>
    <n v="25"/>
    <s v="Female"/>
    <x v="3"/>
    <x v="1"/>
    <n v="24"/>
    <x v="8"/>
    <x v="0"/>
    <x v="19"/>
    <s v="Fall"/>
    <x v="3"/>
    <s v="No"/>
    <s v="Store Pickup"/>
    <s v="No"/>
    <s v="No"/>
    <n v="39"/>
    <n v="-15"/>
    <s v="Bank Transfer"/>
    <s v="Annually"/>
  </r>
  <r>
    <n v="3489"/>
    <n v="62"/>
    <s v="Female"/>
    <x v="1"/>
    <x v="0"/>
    <n v="27"/>
    <x v="12"/>
    <x v="3"/>
    <x v="11"/>
    <s v="Spring"/>
    <x v="8"/>
    <s v="No"/>
    <s v="Store Pickup"/>
    <s v="No"/>
    <s v="No"/>
    <n v="7"/>
    <n v="20"/>
    <s v="Cash"/>
    <s v="Quarterly"/>
  </r>
  <r>
    <n v="3490"/>
    <n v="48"/>
    <s v="Female"/>
    <x v="10"/>
    <x v="0"/>
    <n v="26"/>
    <x v="37"/>
    <x v="0"/>
    <x v="13"/>
    <s v="Summer"/>
    <x v="12"/>
    <s v="No"/>
    <s v="2-Day Shipping"/>
    <s v="No"/>
    <s v="No"/>
    <n v="32"/>
    <n v="-6"/>
    <s v="PayPal"/>
    <s v="Every 3 Months"/>
  </r>
  <r>
    <n v="3491"/>
    <n v="62"/>
    <s v="Female"/>
    <x v="23"/>
    <x v="1"/>
    <n v="82"/>
    <x v="4"/>
    <x v="2"/>
    <x v="10"/>
    <s v="Spring"/>
    <x v="15"/>
    <s v="No"/>
    <s v="Store Pickup"/>
    <s v="No"/>
    <s v="No"/>
    <n v="43"/>
    <n v="39"/>
    <s v="Credit Card"/>
    <s v="Quarterly"/>
  </r>
  <r>
    <n v="3492"/>
    <n v="22"/>
    <s v="Female"/>
    <x v="13"/>
    <x v="0"/>
    <n v="28"/>
    <x v="1"/>
    <x v="2"/>
    <x v="20"/>
    <s v="Winter"/>
    <x v="24"/>
    <s v="No"/>
    <s v="Express"/>
    <s v="No"/>
    <s v="No"/>
    <n v="15"/>
    <n v="13"/>
    <s v="Cash"/>
    <s v="Monthly"/>
  </r>
  <r>
    <n v="3493"/>
    <n v="48"/>
    <s v="Female"/>
    <x v="24"/>
    <x v="3"/>
    <n v="65"/>
    <x v="45"/>
    <x v="2"/>
    <x v="2"/>
    <s v="Fall"/>
    <x v="12"/>
    <s v="No"/>
    <s v="Standard"/>
    <s v="No"/>
    <s v="No"/>
    <n v="48"/>
    <n v="17"/>
    <s v="Bank Transfer"/>
    <s v="Annually"/>
  </r>
  <r>
    <n v="3494"/>
    <n v="48"/>
    <s v="Female"/>
    <x v="13"/>
    <x v="0"/>
    <n v="82"/>
    <x v="35"/>
    <x v="3"/>
    <x v="13"/>
    <s v="Winter"/>
    <x v="10"/>
    <s v="No"/>
    <s v="Store Pickup"/>
    <s v="No"/>
    <s v="No"/>
    <n v="35"/>
    <n v="47"/>
    <s v="Credit Card"/>
    <s v="Weekly"/>
  </r>
  <r>
    <n v="3495"/>
    <n v="62"/>
    <s v="Female"/>
    <x v="18"/>
    <x v="3"/>
    <n v="38"/>
    <x v="47"/>
    <x v="2"/>
    <x v="5"/>
    <s v="Winter"/>
    <x v="1"/>
    <s v="No"/>
    <s v="Free Shipping"/>
    <s v="No"/>
    <s v="No"/>
    <n v="41"/>
    <n v="-3"/>
    <s v="PayPal"/>
    <s v="Quarterly"/>
  </r>
  <r>
    <n v="3496"/>
    <n v="24"/>
    <s v="Female"/>
    <x v="6"/>
    <x v="0"/>
    <n v="33"/>
    <x v="42"/>
    <x v="3"/>
    <x v="0"/>
    <s v="Spring"/>
    <x v="11"/>
    <s v="No"/>
    <s v="Free Shipping"/>
    <s v="No"/>
    <s v="No"/>
    <n v="14"/>
    <n v="19"/>
    <s v="Cash"/>
    <s v="Weekly"/>
  </r>
  <r>
    <n v="3497"/>
    <n v="39"/>
    <s v="Female"/>
    <x v="9"/>
    <x v="1"/>
    <n v="38"/>
    <x v="37"/>
    <x v="2"/>
    <x v="6"/>
    <s v="Summer"/>
    <x v="17"/>
    <s v="No"/>
    <s v="Free Shipping"/>
    <s v="No"/>
    <s v="No"/>
    <n v="22"/>
    <n v="16"/>
    <s v="PayPal"/>
    <s v="Monthly"/>
  </r>
  <r>
    <n v="3498"/>
    <n v="35"/>
    <s v="Female"/>
    <x v="8"/>
    <x v="3"/>
    <n v="48"/>
    <x v="24"/>
    <x v="2"/>
    <x v="16"/>
    <s v="Spring"/>
    <x v="24"/>
    <s v="No"/>
    <s v="Store Pickup"/>
    <s v="No"/>
    <s v="No"/>
    <n v="16"/>
    <n v="32"/>
    <s v="Venmo"/>
    <s v="Every 3 Months"/>
  </r>
  <r>
    <n v="3499"/>
    <n v="47"/>
    <s v="Female"/>
    <x v="3"/>
    <x v="1"/>
    <n v="35"/>
    <x v="0"/>
    <x v="2"/>
    <x v="12"/>
    <s v="Summer"/>
    <x v="22"/>
    <s v="No"/>
    <s v="Standard"/>
    <s v="No"/>
    <s v="No"/>
    <n v="2"/>
    <n v="33"/>
    <s v="Bank Transfer"/>
    <s v="Bi-Weekly"/>
  </r>
  <r>
    <n v="3500"/>
    <n v="22"/>
    <s v="Female"/>
    <x v="20"/>
    <x v="0"/>
    <n v="29"/>
    <x v="32"/>
    <x v="0"/>
    <x v="21"/>
    <s v="Fall"/>
    <x v="21"/>
    <s v="No"/>
    <s v="Next Day Air"/>
    <s v="No"/>
    <s v="No"/>
    <n v="13"/>
    <n v="16"/>
    <s v="PayPal"/>
    <s v="Every 3 Months"/>
  </r>
  <r>
    <n v="3501"/>
    <n v="38"/>
    <s v="Female"/>
    <x v="5"/>
    <x v="0"/>
    <n v="48"/>
    <x v="4"/>
    <x v="1"/>
    <x v="5"/>
    <s v="Fall"/>
    <x v="12"/>
    <s v="No"/>
    <s v="Next Day Air"/>
    <s v="No"/>
    <s v="No"/>
    <n v="38"/>
    <n v="10"/>
    <s v="Debit Card"/>
    <s v="Fortnightly"/>
  </r>
  <r>
    <n v="3502"/>
    <n v="53"/>
    <s v="Female"/>
    <x v="9"/>
    <x v="1"/>
    <n v="87"/>
    <x v="43"/>
    <x v="2"/>
    <x v="5"/>
    <s v="Fall"/>
    <x v="6"/>
    <s v="No"/>
    <s v="Standard"/>
    <s v="No"/>
    <s v="No"/>
    <n v="43"/>
    <n v="44"/>
    <s v="Bank Transfer"/>
    <s v="Weekly"/>
  </r>
  <r>
    <n v="3503"/>
    <n v="31"/>
    <s v="Female"/>
    <x v="21"/>
    <x v="3"/>
    <n v="62"/>
    <x v="2"/>
    <x v="2"/>
    <x v="14"/>
    <s v="Fall"/>
    <x v="10"/>
    <s v="No"/>
    <s v="Next Day Air"/>
    <s v="No"/>
    <s v="No"/>
    <n v="26"/>
    <n v="36"/>
    <s v="Bank Transfer"/>
    <s v="Quarterly"/>
  </r>
  <r>
    <n v="3504"/>
    <n v="31"/>
    <s v="Female"/>
    <x v="5"/>
    <x v="0"/>
    <n v="96"/>
    <x v="43"/>
    <x v="2"/>
    <x v="6"/>
    <s v="Spring"/>
    <x v="20"/>
    <s v="No"/>
    <s v="Free Shipping"/>
    <s v="No"/>
    <s v="No"/>
    <n v="39"/>
    <n v="57"/>
    <s v="Cash"/>
    <s v="Weekly"/>
  </r>
  <r>
    <n v="3505"/>
    <n v="65"/>
    <s v="Female"/>
    <x v="8"/>
    <x v="3"/>
    <n v="41"/>
    <x v="11"/>
    <x v="1"/>
    <x v="10"/>
    <s v="Fall"/>
    <x v="17"/>
    <s v="No"/>
    <s v="Next Day Air"/>
    <s v="No"/>
    <s v="No"/>
    <n v="50"/>
    <n v="-9"/>
    <s v="Venmo"/>
    <s v="Monthly"/>
  </r>
  <r>
    <n v="3506"/>
    <n v="48"/>
    <s v="Female"/>
    <x v="16"/>
    <x v="3"/>
    <n v="42"/>
    <x v="27"/>
    <x v="0"/>
    <x v="16"/>
    <s v="Winter"/>
    <x v="18"/>
    <s v="No"/>
    <s v="2-Day Shipping"/>
    <s v="No"/>
    <s v="No"/>
    <n v="40"/>
    <n v="2"/>
    <s v="Bank Transfer"/>
    <s v="Every 3 Months"/>
  </r>
  <r>
    <n v="3507"/>
    <n v="18"/>
    <s v="Female"/>
    <x v="5"/>
    <x v="0"/>
    <n v="57"/>
    <x v="26"/>
    <x v="0"/>
    <x v="8"/>
    <s v="Winter"/>
    <x v="18"/>
    <s v="No"/>
    <s v="2-Day Shipping"/>
    <s v="No"/>
    <s v="No"/>
    <n v="12"/>
    <n v="45"/>
    <s v="Cash"/>
    <s v="Fortnightly"/>
  </r>
  <r>
    <n v="3508"/>
    <n v="46"/>
    <s v="Female"/>
    <x v="8"/>
    <x v="3"/>
    <n v="65"/>
    <x v="24"/>
    <x v="1"/>
    <x v="7"/>
    <s v="Spring"/>
    <x v="19"/>
    <s v="No"/>
    <s v="Store Pickup"/>
    <s v="No"/>
    <s v="No"/>
    <n v="33"/>
    <n v="32"/>
    <s v="Credit Card"/>
    <s v="Every 3 Months"/>
  </r>
  <r>
    <n v="3509"/>
    <n v="52"/>
    <s v="Female"/>
    <x v="13"/>
    <x v="0"/>
    <n v="54"/>
    <x v="38"/>
    <x v="2"/>
    <x v="0"/>
    <s v="Fall"/>
    <x v="10"/>
    <s v="No"/>
    <s v="Standard"/>
    <s v="No"/>
    <s v="No"/>
    <n v="49"/>
    <n v="5"/>
    <s v="Bank Transfer"/>
    <s v="Weekly"/>
  </r>
  <r>
    <n v="3510"/>
    <n v="50"/>
    <s v="Female"/>
    <x v="17"/>
    <x v="0"/>
    <n v="22"/>
    <x v="31"/>
    <x v="0"/>
    <x v="18"/>
    <s v="Winter"/>
    <x v="24"/>
    <s v="No"/>
    <s v="Next Day Air"/>
    <s v="No"/>
    <s v="No"/>
    <n v="43"/>
    <n v="-21"/>
    <s v="Venmo"/>
    <s v="Bi-Weekly"/>
  </r>
  <r>
    <n v="3511"/>
    <n v="49"/>
    <s v="Female"/>
    <x v="4"/>
    <x v="1"/>
    <n v="96"/>
    <x v="38"/>
    <x v="1"/>
    <x v="20"/>
    <s v="Fall"/>
    <x v="8"/>
    <s v="No"/>
    <s v="2-Day Shipping"/>
    <s v="No"/>
    <s v="No"/>
    <n v="14"/>
    <n v="82"/>
    <s v="Venmo"/>
    <s v="Monthly"/>
  </r>
  <r>
    <n v="3512"/>
    <n v="69"/>
    <s v="Female"/>
    <x v="16"/>
    <x v="3"/>
    <n v="81"/>
    <x v="16"/>
    <x v="2"/>
    <x v="24"/>
    <s v="Summer"/>
    <x v="20"/>
    <s v="No"/>
    <s v="2-Day Shipping"/>
    <s v="No"/>
    <s v="No"/>
    <n v="21"/>
    <n v="60"/>
    <s v="Credit Card"/>
    <s v="Every 3 Months"/>
  </r>
  <r>
    <n v="3513"/>
    <n v="36"/>
    <s v="Female"/>
    <x v="5"/>
    <x v="0"/>
    <n v="46"/>
    <x v="0"/>
    <x v="2"/>
    <x v="3"/>
    <s v="Fall"/>
    <x v="23"/>
    <s v="No"/>
    <s v="Free Shipping"/>
    <s v="No"/>
    <s v="No"/>
    <n v="31"/>
    <n v="15"/>
    <s v="Debit Card"/>
    <s v="Quarterly"/>
  </r>
  <r>
    <n v="3514"/>
    <n v="30"/>
    <s v="Female"/>
    <x v="0"/>
    <x v="0"/>
    <n v="74"/>
    <x v="29"/>
    <x v="3"/>
    <x v="4"/>
    <s v="Spring"/>
    <x v="19"/>
    <s v="No"/>
    <s v="Store Pickup"/>
    <s v="No"/>
    <s v="No"/>
    <n v="29"/>
    <n v="45"/>
    <s v="Credit Card"/>
    <s v="Fortnightly"/>
  </r>
  <r>
    <n v="3515"/>
    <n v="25"/>
    <s v="Female"/>
    <x v="4"/>
    <x v="1"/>
    <n v="50"/>
    <x v="42"/>
    <x v="3"/>
    <x v="0"/>
    <s v="Winter"/>
    <x v="10"/>
    <s v="No"/>
    <s v="Express"/>
    <s v="No"/>
    <s v="No"/>
    <n v="32"/>
    <n v="18"/>
    <s v="Cash"/>
    <s v="Monthly"/>
  </r>
  <r>
    <n v="3516"/>
    <n v="19"/>
    <s v="Female"/>
    <x v="10"/>
    <x v="0"/>
    <n v="80"/>
    <x v="45"/>
    <x v="3"/>
    <x v="4"/>
    <s v="Winter"/>
    <x v="17"/>
    <s v="No"/>
    <s v="Next Day Air"/>
    <s v="No"/>
    <s v="No"/>
    <n v="16"/>
    <n v="64"/>
    <s v="Debit Card"/>
    <s v="Bi-Weekly"/>
  </r>
  <r>
    <n v="3517"/>
    <n v="34"/>
    <s v="Female"/>
    <x v="23"/>
    <x v="1"/>
    <n v="56"/>
    <x v="36"/>
    <x v="1"/>
    <x v="3"/>
    <s v="Summer"/>
    <x v="17"/>
    <s v="No"/>
    <s v="Free Shipping"/>
    <s v="No"/>
    <s v="No"/>
    <n v="38"/>
    <n v="18"/>
    <s v="PayPal"/>
    <s v="Bi-Weekly"/>
  </r>
  <r>
    <n v="3518"/>
    <n v="29"/>
    <s v="Female"/>
    <x v="11"/>
    <x v="0"/>
    <n v="69"/>
    <x v="30"/>
    <x v="2"/>
    <x v="20"/>
    <s v="Winter"/>
    <x v="0"/>
    <s v="No"/>
    <s v="Next Day Air"/>
    <s v="No"/>
    <s v="No"/>
    <n v="34"/>
    <n v="35"/>
    <s v="Debit Card"/>
    <s v="Every 3 Months"/>
  </r>
  <r>
    <n v="3519"/>
    <n v="50"/>
    <s v="Female"/>
    <x v="5"/>
    <x v="0"/>
    <n v="97"/>
    <x v="24"/>
    <x v="2"/>
    <x v="13"/>
    <s v="Spring"/>
    <x v="19"/>
    <s v="No"/>
    <s v="Standard"/>
    <s v="No"/>
    <s v="No"/>
    <n v="30"/>
    <n v="67"/>
    <s v="PayPal"/>
    <s v="Quarterly"/>
  </r>
  <r>
    <n v="3520"/>
    <n v="31"/>
    <s v="Female"/>
    <x v="6"/>
    <x v="0"/>
    <n v="66"/>
    <x v="48"/>
    <x v="2"/>
    <x v="3"/>
    <s v="Winter"/>
    <x v="18"/>
    <s v="No"/>
    <s v="Next Day Air"/>
    <s v="No"/>
    <s v="No"/>
    <n v="14"/>
    <n v="52"/>
    <s v="Bank Transfer"/>
    <s v="Fortnightly"/>
  </r>
  <r>
    <n v="3521"/>
    <n v="41"/>
    <s v="Female"/>
    <x v="19"/>
    <x v="3"/>
    <n v="70"/>
    <x v="42"/>
    <x v="1"/>
    <x v="18"/>
    <s v="Spring"/>
    <x v="0"/>
    <s v="No"/>
    <s v="Express"/>
    <s v="No"/>
    <s v="No"/>
    <n v="33"/>
    <n v="37"/>
    <s v="Bank Transfer"/>
    <s v="Monthly"/>
  </r>
  <r>
    <n v="3522"/>
    <n v="52"/>
    <s v="Female"/>
    <x v="9"/>
    <x v="1"/>
    <n v="50"/>
    <x v="33"/>
    <x v="2"/>
    <x v="6"/>
    <s v="Winter"/>
    <x v="18"/>
    <s v="No"/>
    <s v="Store Pickup"/>
    <s v="No"/>
    <s v="No"/>
    <n v="35"/>
    <n v="15"/>
    <s v="Venmo"/>
    <s v="Weekly"/>
  </r>
  <r>
    <n v="3523"/>
    <n v="27"/>
    <s v="Female"/>
    <x v="13"/>
    <x v="0"/>
    <n v="85"/>
    <x v="32"/>
    <x v="2"/>
    <x v="22"/>
    <s v="Spring"/>
    <x v="4"/>
    <s v="No"/>
    <s v="Store Pickup"/>
    <s v="No"/>
    <s v="No"/>
    <n v="13"/>
    <n v="72"/>
    <s v="Cash"/>
    <s v="Quarterly"/>
  </r>
  <r>
    <n v="3524"/>
    <n v="49"/>
    <s v="Female"/>
    <x v="21"/>
    <x v="3"/>
    <n v="59"/>
    <x v="22"/>
    <x v="2"/>
    <x v="17"/>
    <s v="Summer"/>
    <x v="11"/>
    <s v="No"/>
    <s v="Standard"/>
    <s v="No"/>
    <s v="No"/>
    <n v="30"/>
    <n v="29"/>
    <s v="Cash"/>
    <s v="Fortnightly"/>
  </r>
  <r>
    <n v="3525"/>
    <n v="69"/>
    <s v="Female"/>
    <x v="13"/>
    <x v="0"/>
    <n v="74"/>
    <x v="49"/>
    <x v="0"/>
    <x v="5"/>
    <s v="Summer"/>
    <x v="3"/>
    <s v="No"/>
    <s v="Free Shipping"/>
    <s v="No"/>
    <s v="No"/>
    <n v="30"/>
    <n v="44"/>
    <s v="Credit Card"/>
    <s v="Monthly"/>
  </r>
  <r>
    <n v="3526"/>
    <n v="45"/>
    <s v="Female"/>
    <x v="12"/>
    <x v="3"/>
    <n v="38"/>
    <x v="5"/>
    <x v="0"/>
    <x v="8"/>
    <s v="Winter"/>
    <x v="1"/>
    <s v="No"/>
    <s v="Standard"/>
    <s v="No"/>
    <s v="No"/>
    <n v="47"/>
    <n v="-9"/>
    <s v="Bank Transfer"/>
    <s v="Annually"/>
  </r>
  <r>
    <n v="3527"/>
    <n v="20"/>
    <s v="Female"/>
    <x v="1"/>
    <x v="0"/>
    <n v="99"/>
    <x v="2"/>
    <x v="2"/>
    <x v="8"/>
    <s v="Spring"/>
    <x v="22"/>
    <s v="No"/>
    <s v="Express"/>
    <s v="No"/>
    <s v="No"/>
    <n v="1"/>
    <n v="98"/>
    <s v="PayPal"/>
    <s v="Every 3 Months"/>
  </r>
  <r>
    <n v="3528"/>
    <n v="25"/>
    <s v="Female"/>
    <x v="0"/>
    <x v="0"/>
    <n v="97"/>
    <x v="47"/>
    <x v="1"/>
    <x v="4"/>
    <s v="Spring"/>
    <x v="10"/>
    <s v="No"/>
    <s v="Free Shipping"/>
    <s v="No"/>
    <s v="No"/>
    <n v="1"/>
    <n v="96"/>
    <s v="Cash"/>
    <s v="Weekly"/>
  </r>
  <r>
    <n v="3529"/>
    <n v="38"/>
    <s v="Female"/>
    <x v="18"/>
    <x v="3"/>
    <n v="67"/>
    <x v="1"/>
    <x v="0"/>
    <x v="0"/>
    <s v="Summer"/>
    <x v="9"/>
    <s v="No"/>
    <s v="Free Shipping"/>
    <s v="No"/>
    <s v="No"/>
    <n v="33"/>
    <n v="34"/>
    <s v="PayPal"/>
    <s v="Annually"/>
  </r>
  <r>
    <n v="3530"/>
    <n v="55"/>
    <s v="Female"/>
    <x v="17"/>
    <x v="0"/>
    <n v="20"/>
    <x v="6"/>
    <x v="1"/>
    <x v="1"/>
    <s v="Winter"/>
    <x v="20"/>
    <s v="No"/>
    <s v="Next Day Air"/>
    <s v="No"/>
    <s v="No"/>
    <n v="43"/>
    <n v="-23"/>
    <s v="Bank Transfer"/>
    <s v="Weekly"/>
  </r>
  <r>
    <n v="3531"/>
    <n v="62"/>
    <s v="Female"/>
    <x v="12"/>
    <x v="3"/>
    <n v="45"/>
    <x v="19"/>
    <x v="0"/>
    <x v="13"/>
    <s v="Spring"/>
    <x v="23"/>
    <s v="No"/>
    <s v="Express"/>
    <s v="No"/>
    <s v="No"/>
    <n v="37"/>
    <n v="8"/>
    <s v="PayPal"/>
    <s v="Weekly"/>
  </r>
  <r>
    <n v="3532"/>
    <n v="54"/>
    <s v="Female"/>
    <x v="9"/>
    <x v="1"/>
    <n v="52"/>
    <x v="25"/>
    <x v="3"/>
    <x v="10"/>
    <s v="Winter"/>
    <x v="12"/>
    <s v="No"/>
    <s v="2-Day Shipping"/>
    <s v="No"/>
    <s v="No"/>
    <n v="23"/>
    <n v="29"/>
    <s v="Cash"/>
    <s v="Quarterly"/>
  </r>
  <r>
    <n v="3533"/>
    <n v="61"/>
    <s v="Female"/>
    <x v="13"/>
    <x v="0"/>
    <n v="68"/>
    <x v="39"/>
    <x v="0"/>
    <x v="21"/>
    <s v="Fall"/>
    <x v="12"/>
    <s v="No"/>
    <s v="Standard"/>
    <s v="No"/>
    <s v="No"/>
    <n v="12"/>
    <n v="56"/>
    <s v="Credit Card"/>
    <s v="Annually"/>
  </r>
  <r>
    <n v="3534"/>
    <n v="50"/>
    <s v="Female"/>
    <x v="4"/>
    <x v="1"/>
    <n v="98"/>
    <x v="21"/>
    <x v="0"/>
    <x v="22"/>
    <s v="Fall"/>
    <x v="10"/>
    <s v="No"/>
    <s v="Standard"/>
    <s v="No"/>
    <s v="No"/>
    <n v="30"/>
    <n v="68"/>
    <s v="Venmo"/>
    <s v="Fortnightly"/>
  </r>
  <r>
    <n v="3535"/>
    <n v="65"/>
    <s v="Female"/>
    <x v="9"/>
    <x v="1"/>
    <n v="83"/>
    <x v="12"/>
    <x v="2"/>
    <x v="0"/>
    <s v="Fall"/>
    <x v="4"/>
    <s v="No"/>
    <s v="Express"/>
    <s v="No"/>
    <s v="No"/>
    <n v="7"/>
    <n v="76"/>
    <s v="Cash"/>
    <s v="Weekly"/>
  </r>
  <r>
    <n v="3536"/>
    <n v="68"/>
    <s v="Female"/>
    <x v="6"/>
    <x v="0"/>
    <n v="51"/>
    <x v="16"/>
    <x v="2"/>
    <x v="16"/>
    <s v="Summer"/>
    <x v="16"/>
    <s v="No"/>
    <s v="Express"/>
    <s v="No"/>
    <s v="No"/>
    <n v="20"/>
    <n v="31"/>
    <s v="Debit Card"/>
    <s v="Monthly"/>
  </r>
  <r>
    <n v="3537"/>
    <n v="55"/>
    <s v="Female"/>
    <x v="8"/>
    <x v="3"/>
    <n v="21"/>
    <x v="46"/>
    <x v="0"/>
    <x v="15"/>
    <s v="Spring"/>
    <x v="9"/>
    <s v="No"/>
    <s v="Express"/>
    <s v="No"/>
    <s v="No"/>
    <n v="10"/>
    <n v="11"/>
    <s v="Venmo"/>
    <s v="Monthly"/>
  </r>
  <r>
    <n v="3538"/>
    <n v="57"/>
    <s v="Female"/>
    <x v="8"/>
    <x v="3"/>
    <n v="92"/>
    <x v="42"/>
    <x v="2"/>
    <x v="0"/>
    <s v="Spring"/>
    <x v="1"/>
    <s v="No"/>
    <s v="Standard"/>
    <s v="No"/>
    <s v="No"/>
    <n v="40"/>
    <n v="52"/>
    <s v="Credit Card"/>
    <s v="Every 3 Months"/>
  </r>
  <r>
    <n v="3539"/>
    <n v="56"/>
    <s v="Female"/>
    <x v="9"/>
    <x v="1"/>
    <n v="63"/>
    <x v="44"/>
    <x v="1"/>
    <x v="3"/>
    <s v="Spring"/>
    <x v="9"/>
    <s v="No"/>
    <s v="Store Pickup"/>
    <s v="No"/>
    <s v="No"/>
    <n v="21"/>
    <n v="42"/>
    <s v="Venmo"/>
    <s v="Monthly"/>
  </r>
  <r>
    <n v="3540"/>
    <n v="29"/>
    <s v="Female"/>
    <x v="16"/>
    <x v="3"/>
    <n v="56"/>
    <x v="14"/>
    <x v="1"/>
    <x v="14"/>
    <s v="Spring"/>
    <x v="4"/>
    <s v="No"/>
    <s v="Express"/>
    <s v="No"/>
    <s v="No"/>
    <n v="17"/>
    <n v="39"/>
    <s v="Credit Card"/>
    <s v="Bi-Weekly"/>
  </r>
  <r>
    <n v="3541"/>
    <n v="24"/>
    <s v="Female"/>
    <x v="6"/>
    <x v="0"/>
    <n v="95"/>
    <x v="22"/>
    <x v="2"/>
    <x v="23"/>
    <s v="Spring"/>
    <x v="12"/>
    <s v="No"/>
    <s v="Free Shipping"/>
    <s v="No"/>
    <s v="No"/>
    <n v="5"/>
    <n v="90"/>
    <s v="Bank Transfer"/>
    <s v="Weekly"/>
  </r>
  <r>
    <n v="3542"/>
    <n v="59"/>
    <s v="Female"/>
    <x v="0"/>
    <x v="0"/>
    <n v="66"/>
    <x v="41"/>
    <x v="2"/>
    <x v="8"/>
    <s v="Winter"/>
    <x v="17"/>
    <s v="No"/>
    <s v="Next Day Air"/>
    <s v="No"/>
    <s v="No"/>
    <n v="22"/>
    <n v="44"/>
    <s v="PayPal"/>
    <s v="Annually"/>
  </r>
  <r>
    <n v="3543"/>
    <n v="62"/>
    <s v="Female"/>
    <x v="7"/>
    <x v="2"/>
    <n v="28"/>
    <x v="37"/>
    <x v="1"/>
    <x v="8"/>
    <s v="Spring"/>
    <x v="19"/>
    <s v="No"/>
    <s v="Express"/>
    <s v="No"/>
    <s v="No"/>
    <n v="5"/>
    <n v="23"/>
    <s v="Venmo"/>
    <s v="Weekly"/>
  </r>
  <r>
    <n v="3544"/>
    <n v="58"/>
    <s v="Female"/>
    <x v="19"/>
    <x v="3"/>
    <n v="83"/>
    <x v="24"/>
    <x v="2"/>
    <x v="24"/>
    <s v="Winter"/>
    <x v="7"/>
    <s v="No"/>
    <s v="Standard"/>
    <s v="No"/>
    <s v="No"/>
    <n v="18"/>
    <n v="65"/>
    <s v="PayPal"/>
    <s v="Every 3 Months"/>
  </r>
  <r>
    <n v="3545"/>
    <n v="64"/>
    <s v="Female"/>
    <x v="20"/>
    <x v="0"/>
    <n v="55"/>
    <x v="48"/>
    <x v="3"/>
    <x v="4"/>
    <s v="Fall"/>
    <x v="15"/>
    <s v="No"/>
    <s v="2-Day Shipping"/>
    <s v="No"/>
    <s v="No"/>
    <n v="42"/>
    <n v="13"/>
    <s v="Cash"/>
    <s v="Every 3 Months"/>
  </r>
  <r>
    <n v="3546"/>
    <n v="48"/>
    <s v="Female"/>
    <x v="3"/>
    <x v="1"/>
    <n v="28"/>
    <x v="39"/>
    <x v="2"/>
    <x v="22"/>
    <s v="Spring"/>
    <x v="18"/>
    <s v="No"/>
    <s v="2-Day Shipping"/>
    <s v="No"/>
    <s v="No"/>
    <n v="22"/>
    <n v="6"/>
    <s v="Debit Card"/>
    <s v="Annually"/>
  </r>
  <r>
    <n v="3547"/>
    <n v="60"/>
    <s v="Female"/>
    <x v="18"/>
    <x v="3"/>
    <n v="79"/>
    <x v="23"/>
    <x v="2"/>
    <x v="10"/>
    <s v="Summer"/>
    <x v="15"/>
    <s v="No"/>
    <s v="Free Shipping"/>
    <s v="No"/>
    <s v="No"/>
    <n v="37"/>
    <n v="42"/>
    <s v="Bank Transfer"/>
    <s v="Bi-Weekly"/>
  </r>
  <r>
    <n v="3548"/>
    <n v="52"/>
    <s v="Female"/>
    <x v="18"/>
    <x v="3"/>
    <n v="31"/>
    <x v="38"/>
    <x v="0"/>
    <x v="23"/>
    <s v="Summer"/>
    <x v="22"/>
    <s v="No"/>
    <s v="Standard"/>
    <s v="No"/>
    <s v="No"/>
    <n v="23"/>
    <n v="8"/>
    <s v="Credit Card"/>
    <s v="Annually"/>
  </r>
  <r>
    <n v="3549"/>
    <n v="63"/>
    <s v="Female"/>
    <x v="0"/>
    <x v="0"/>
    <n v="37"/>
    <x v="40"/>
    <x v="2"/>
    <x v="16"/>
    <s v="Fall"/>
    <x v="21"/>
    <s v="No"/>
    <s v="Standard"/>
    <s v="No"/>
    <s v="No"/>
    <n v="47"/>
    <n v="-10"/>
    <s v="Debit Card"/>
    <s v="Fortnightly"/>
  </r>
  <r>
    <n v="3550"/>
    <n v="44"/>
    <s v="Female"/>
    <x v="17"/>
    <x v="0"/>
    <n v="34"/>
    <x v="4"/>
    <x v="2"/>
    <x v="17"/>
    <s v="Summer"/>
    <x v="23"/>
    <s v="No"/>
    <s v="2-Day Shipping"/>
    <s v="No"/>
    <s v="No"/>
    <n v="11"/>
    <n v="23"/>
    <s v="Bank Transfer"/>
    <s v="Fortnightly"/>
  </r>
  <r>
    <n v="3551"/>
    <n v="63"/>
    <s v="Female"/>
    <x v="9"/>
    <x v="1"/>
    <n v="74"/>
    <x v="8"/>
    <x v="1"/>
    <x v="20"/>
    <s v="Winter"/>
    <x v="6"/>
    <s v="No"/>
    <s v="Standard"/>
    <s v="No"/>
    <s v="No"/>
    <n v="32"/>
    <n v="42"/>
    <s v="Cash"/>
    <s v="Weekly"/>
  </r>
  <r>
    <n v="3552"/>
    <n v="66"/>
    <s v="Female"/>
    <x v="24"/>
    <x v="3"/>
    <n v="31"/>
    <x v="6"/>
    <x v="0"/>
    <x v="13"/>
    <s v="Spring"/>
    <x v="5"/>
    <s v="No"/>
    <s v="Store Pickup"/>
    <s v="No"/>
    <s v="No"/>
    <n v="20"/>
    <n v="11"/>
    <s v="Venmo"/>
    <s v="Weekly"/>
  </r>
  <r>
    <n v="3553"/>
    <n v="22"/>
    <s v="Female"/>
    <x v="12"/>
    <x v="3"/>
    <n v="66"/>
    <x v="0"/>
    <x v="2"/>
    <x v="24"/>
    <s v="Winter"/>
    <x v="3"/>
    <s v="No"/>
    <s v="Next Day Air"/>
    <s v="No"/>
    <s v="No"/>
    <n v="3"/>
    <n v="63"/>
    <s v="PayPal"/>
    <s v="Quarterly"/>
  </r>
  <r>
    <n v="3554"/>
    <n v="62"/>
    <s v="Female"/>
    <x v="9"/>
    <x v="1"/>
    <n v="99"/>
    <x v="46"/>
    <x v="2"/>
    <x v="4"/>
    <s v="Spring"/>
    <x v="8"/>
    <s v="No"/>
    <s v="Free Shipping"/>
    <s v="No"/>
    <s v="No"/>
    <n v="32"/>
    <n v="67"/>
    <s v="Bank Transfer"/>
    <s v="Weekly"/>
  </r>
  <r>
    <n v="3555"/>
    <n v="39"/>
    <s v="Female"/>
    <x v="10"/>
    <x v="0"/>
    <n v="55"/>
    <x v="7"/>
    <x v="2"/>
    <x v="21"/>
    <s v="Spring"/>
    <x v="16"/>
    <s v="No"/>
    <s v="Free Shipping"/>
    <s v="No"/>
    <s v="No"/>
    <n v="5"/>
    <n v="50"/>
    <s v="Credit Card"/>
    <s v="Fortnightly"/>
  </r>
  <r>
    <n v="3556"/>
    <n v="25"/>
    <s v="Female"/>
    <x v="0"/>
    <x v="0"/>
    <n v="23"/>
    <x v="12"/>
    <x v="0"/>
    <x v="5"/>
    <s v="Spring"/>
    <x v="12"/>
    <s v="No"/>
    <s v="Next Day Air"/>
    <s v="No"/>
    <s v="No"/>
    <n v="45"/>
    <n v="-22"/>
    <s v="Cash"/>
    <s v="Quarterly"/>
  </r>
  <r>
    <n v="3557"/>
    <n v="70"/>
    <s v="Female"/>
    <x v="1"/>
    <x v="0"/>
    <n v="88"/>
    <x v="28"/>
    <x v="2"/>
    <x v="18"/>
    <s v="Fall"/>
    <x v="19"/>
    <s v="No"/>
    <s v="Express"/>
    <s v="No"/>
    <s v="No"/>
    <n v="43"/>
    <n v="45"/>
    <s v="Cash"/>
    <s v="Bi-Weekly"/>
  </r>
  <r>
    <n v="3558"/>
    <n v="52"/>
    <s v="Female"/>
    <x v="14"/>
    <x v="2"/>
    <n v="26"/>
    <x v="22"/>
    <x v="2"/>
    <x v="15"/>
    <s v="Summer"/>
    <x v="8"/>
    <s v="No"/>
    <s v="Next Day Air"/>
    <s v="No"/>
    <s v="No"/>
    <n v="1"/>
    <n v="25"/>
    <s v="PayPal"/>
    <s v="Every 3 Months"/>
  </r>
  <r>
    <n v="3559"/>
    <n v="68"/>
    <s v="Female"/>
    <x v="21"/>
    <x v="3"/>
    <n v="94"/>
    <x v="29"/>
    <x v="0"/>
    <x v="23"/>
    <s v="Summer"/>
    <x v="6"/>
    <s v="No"/>
    <s v="Standard"/>
    <s v="No"/>
    <s v="No"/>
    <n v="9"/>
    <n v="85"/>
    <s v="Venmo"/>
    <s v="Quarterly"/>
  </r>
  <r>
    <n v="3560"/>
    <n v="18"/>
    <s v="Female"/>
    <x v="6"/>
    <x v="0"/>
    <n v="25"/>
    <x v="40"/>
    <x v="2"/>
    <x v="19"/>
    <s v="Fall"/>
    <x v="21"/>
    <s v="No"/>
    <s v="Next Day Air"/>
    <s v="No"/>
    <s v="No"/>
    <n v="13"/>
    <n v="12"/>
    <s v="Venmo"/>
    <s v="Every 3 Months"/>
  </r>
  <r>
    <n v="3561"/>
    <n v="18"/>
    <s v="Female"/>
    <x v="20"/>
    <x v="0"/>
    <n v="96"/>
    <x v="23"/>
    <x v="3"/>
    <x v="10"/>
    <s v="Fall"/>
    <x v="1"/>
    <s v="No"/>
    <s v="Express"/>
    <s v="No"/>
    <s v="No"/>
    <n v="5"/>
    <n v="91"/>
    <s v="Credit Card"/>
    <s v="Annually"/>
  </r>
  <r>
    <n v="3562"/>
    <n v="63"/>
    <s v="Female"/>
    <x v="4"/>
    <x v="1"/>
    <n v="29"/>
    <x v="17"/>
    <x v="0"/>
    <x v="13"/>
    <s v="Spring"/>
    <x v="23"/>
    <s v="No"/>
    <s v="Standard"/>
    <s v="No"/>
    <s v="No"/>
    <n v="39"/>
    <n v="-10"/>
    <s v="Credit Card"/>
    <s v="Fortnightly"/>
  </r>
  <r>
    <n v="3563"/>
    <n v="47"/>
    <s v="Female"/>
    <x v="4"/>
    <x v="1"/>
    <n v="36"/>
    <x v="33"/>
    <x v="2"/>
    <x v="17"/>
    <s v="Winter"/>
    <x v="23"/>
    <s v="No"/>
    <s v="Free Shipping"/>
    <s v="No"/>
    <s v="No"/>
    <n v="7"/>
    <n v="29"/>
    <s v="Bank Transfer"/>
    <s v="Weekly"/>
  </r>
  <r>
    <n v="3564"/>
    <n v="43"/>
    <s v="Female"/>
    <x v="0"/>
    <x v="0"/>
    <n v="90"/>
    <x v="1"/>
    <x v="2"/>
    <x v="14"/>
    <s v="Summer"/>
    <x v="8"/>
    <s v="No"/>
    <s v="Standard"/>
    <s v="No"/>
    <s v="No"/>
    <n v="8"/>
    <n v="82"/>
    <s v="Credit Card"/>
    <s v="Every 3 Months"/>
  </r>
  <r>
    <n v="3565"/>
    <n v="60"/>
    <s v="Female"/>
    <x v="24"/>
    <x v="3"/>
    <n v="38"/>
    <x v="26"/>
    <x v="1"/>
    <x v="18"/>
    <s v="Summer"/>
    <x v="14"/>
    <s v="No"/>
    <s v="Free Shipping"/>
    <s v="No"/>
    <s v="No"/>
    <n v="40"/>
    <n v="-2"/>
    <s v="Venmo"/>
    <s v="Annually"/>
  </r>
  <r>
    <n v="3566"/>
    <n v="49"/>
    <s v="Female"/>
    <x v="8"/>
    <x v="3"/>
    <n v="52"/>
    <x v="38"/>
    <x v="1"/>
    <x v="0"/>
    <s v="Spring"/>
    <x v="19"/>
    <s v="No"/>
    <s v="Store Pickup"/>
    <s v="No"/>
    <s v="No"/>
    <n v="35"/>
    <n v="17"/>
    <s v="PayPal"/>
    <s v="Monthly"/>
  </r>
  <r>
    <n v="3567"/>
    <n v="28"/>
    <s v="Female"/>
    <x v="2"/>
    <x v="0"/>
    <n v="88"/>
    <x v="29"/>
    <x v="1"/>
    <x v="20"/>
    <s v="Spring"/>
    <x v="0"/>
    <s v="No"/>
    <s v="Next Day Air"/>
    <s v="No"/>
    <s v="No"/>
    <n v="14"/>
    <n v="74"/>
    <s v="Venmo"/>
    <s v="Monthly"/>
  </r>
  <r>
    <n v="3568"/>
    <n v="32"/>
    <s v="Female"/>
    <x v="18"/>
    <x v="3"/>
    <n v="56"/>
    <x v="35"/>
    <x v="1"/>
    <x v="5"/>
    <s v="Summer"/>
    <x v="17"/>
    <s v="No"/>
    <s v="Next Day Air"/>
    <s v="No"/>
    <s v="No"/>
    <n v="26"/>
    <n v="30"/>
    <s v="Credit Card"/>
    <s v="Monthly"/>
  </r>
  <r>
    <n v="3569"/>
    <n v="29"/>
    <s v="Female"/>
    <x v="3"/>
    <x v="1"/>
    <n v="71"/>
    <x v="10"/>
    <x v="2"/>
    <x v="7"/>
    <s v="Spring"/>
    <x v="6"/>
    <s v="No"/>
    <s v="Next Day Air"/>
    <s v="No"/>
    <s v="No"/>
    <n v="14"/>
    <n v="57"/>
    <s v="PayPal"/>
    <s v="Quarterly"/>
  </r>
  <r>
    <n v="3570"/>
    <n v="35"/>
    <s v="Female"/>
    <x v="3"/>
    <x v="1"/>
    <n v="94"/>
    <x v="29"/>
    <x v="2"/>
    <x v="8"/>
    <s v="Fall"/>
    <x v="13"/>
    <s v="No"/>
    <s v="Express"/>
    <s v="No"/>
    <s v="No"/>
    <n v="9"/>
    <n v="85"/>
    <s v="Bank Transfer"/>
    <s v="Fortnightly"/>
  </r>
  <r>
    <n v="3571"/>
    <n v="23"/>
    <s v="Female"/>
    <x v="10"/>
    <x v="0"/>
    <n v="97"/>
    <x v="7"/>
    <x v="3"/>
    <x v="11"/>
    <s v="Winter"/>
    <x v="10"/>
    <s v="No"/>
    <s v="Standard"/>
    <s v="No"/>
    <s v="No"/>
    <n v="32"/>
    <n v="65"/>
    <s v="Debit Card"/>
    <s v="Annually"/>
  </r>
  <r>
    <n v="3572"/>
    <n v="70"/>
    <s v="Female"/>
    <x v="11"/>
    <x v="0"/>
    <n v="27"/>
    <x v="25"/>
    <x v="2"/>
    <x v="3"/>
    <s v="Summer"/>
    <x v="4"/>
    <s v="No"/>
    <s v="Standard"/>
    <s v="No"/>
    <s v="No"/>
    <n v="15"/>
    <n v="12"/>
    <s v="Bank Transfer"/>
    <s v="Every 3 Months"/>
  </r>
  <r>
    <n v="3573"/>
    <n v="23"/>
    <s v="Female"/>
    <x v="6"/>
    <x v="0"/>
    <n v="28"/>
    <x v="3"/>
    <x v="2"/>
    <x v="13"/>
    <s v="Spring"/>
    <x v="16"/>
    <s v="No"/>
    <s v="Standard"/>
    <s v="No"/>
    <s v="No"/>
    <n v="25"/>
    <n v="3"/>
    <s v="Credit Card"/>
    <s v="Monthly"/>
  </r>
  <r>
    <n v="3574"/>
    <n v="43"/>
    <s v="Female"/>
    <x v="2"/>
    <x v="0"/>
    <n v="67"/>
    <x v="39"/>
    <x v="0"/>
    <x v="1"/>
    <s v="Fall"/>
    <x v="8"/>
    <s v="No"/>
    <s v="Free Shipping"/>
    <s v="No"/>
    <s v="No"/>
    <n v="27"/>
    <n v="40"/>
    <s v="PayPal"/>
    <s v="Monthly"/>
  </r>
  <r>
    <n v="3575"/>
    <n v="29"/>
    <s v="Female"/>
    <x v="20"/>
    <x v="0"/>
    <n v="70"/>
    <x v="14"/>
    <x v="2"/>
    <x v="17"/>
    <s v="Fall"/>
    <x v="8"/>
    <s v="No"/>
    <s v="Express"/>
    <s v="No"/>
    <s v="No"/>
    <n v="39"/>
    <n v="31"/>
    <s v="Bank Transfer"/>
    <s v="Quarterly"/>
  </r>
  <r>
    <n v="3576"/>
    <n v="61"/>
    <s v="Female"/>
    <x v="7"/>
    <x v="2"/>
    <n v="95"/>
    <x v="0"/>
    <x v="2"/>
    <x v="10"/>
    <s v="Fall"/>
    <x v="18"/>
    <s v="No"/>
    <s v="Express"/>
    <s v="No"/>
    <s v="No"/>
    <n v="49"/>
    <n v="46"/>
    <s v="Venmo"/>
    <s v="Bi-Weekly"/>
  </r>
  <r>
    <n v="3577"/>
    <n v="29"/>
    <s v="Female"/>
    <x v="23"/>
    <x v="1"/>
    <n v="24"/>
    <x v="1"/>
    <x v="0"/>
    <x v="22"/>
    <s v="Spring"/>
    <x v="21"/>
    <s v="No"/>
    <s v="Express"/>
    <s v="No"/>
    <s v="No"/>
    <n v="12"/>
    <n v="12"/>
    <s v="Venmo"/>
    <s v="Bi-Weekly"/>
  </r>
  <r>
    <n v="3578"/>
    <n v="66"/>
    <s v="Female"/>
    <x v="22"/>
    <x v="3"/>
    <n v="35"/>
    <x v="9"/>
    <x v="1"/>
    <x v="22"/>
    <s v="Winter"/>
    <x v="5"/>
    <s v="No"/>
    <s v="Standard"/>
    <s v="No"/>
    <s v="No"/>
    <n v="13"/>
    <n v="22"/>
    <s v="Bank Transfer"/>
    <s v="Weekly"/>
  </r>
  <r>
    <n v="3579"/>
    <n v="46"/>
    <s v="Female"/>
    <x v="9"/>
    <x v="1"/>
    <n v="22"/>
    <x v="42"/>
    <x v="0"/>
    <x v="8"/>
    <s v="Winter"/>
    <x v="5"/>
    <s v="No"/>
    <s v="Standard"/>
    <s v="No"/>
    <s v="No"/>
    <n v="22"/>
    <n v="0"/>
    <s v="Bank Transfer"/>
    <s v="Quarterly"/>
  </r>
  <r>
    <n v="3580"/>
    <n v="34"/>
    <s v="Female"/>
    <x v="18"/>
    <x v="3"/>
    <n v="66"/>
    <x v="28"/>
    <x v="0"/>
    <x v="8"/>
    <s v="Fall"/>
    <x v="6"/>
    <s v="No"/>
    <s v="Standard"/>
    <s v="No"/>
    <s v="No"/>
    <n v="19"/>
    <n v="47"/>
    <s v="Credit Card"/>
    <s v="Every 3 Months"/>
  </r>
  <r>
    <n v="3581"/>
    <n v="51"/>
    <s v="Female"/>
    <x v="0"/>
    <x v="0"/>
    <n v="83"/>
    <x v="13"/>
    <x v="2"/>
    <x v="23"/>
    <s v="Summer"/>
    <x v="4"/>
    <s v="No"/>
    <s v="2-Day Shipping"/>
    <s v="No"/>
    <s v="No"/>
    <n v="3"/>
    <n v="80"/>
    <s v="Cash"/>
    <s v="Bi-Weekly"/>
  </r>
  <r>
    <n v="3582"/>
    <n v="26"/>
    <s v="Female"/>
    <x v="10"/>
    <x v="0"/>
    <n v="95"/>
    <x v="42"/>
    <x v="2"/>
    <x v="20"/>
    <s v="Fall"/>
    <x v="8"/>
    <s v="No"/>
    <s v="Next Day Air"/>
    <s v="No"/>
    <s v="No"/>
    <n v="50"/>
    <n v="45"/>
    <s v="Credit Card"/>
    <s v="Weekly"/>
  </r>
  <r>
    <n v="3583"/>
    <n v="23"/>
    <s v="Female"/>
    <x v="6"/>
    <x v="0"/>
    <n v="41"/>
    <x v="18"/>
    <x v="1"/>
    <x v="19"/>
    <s v="Summer"/>
    <x v="23"/>
    <s v="No"/>
    <s v="2-Day Shipping"/>
    <s v="No"/>
    <s v="No"/>
    <n v="15"/>
    <n v="26"/>
    <s v="PayPal"/>
    <s v="Annually"/>
  </r>
  <r>
    <n v="3584"/>
    <n v="52"/>
    <s v="Female"/>
    <x v="0"/>
    <x v="0"/>
    <n v="77"/>
    <x v="28"/>
    <x v="0"/>
    <x v="18"/>
    <s v="Summer"/>
    <x v="2"/>
    <s v="No"/>
    <s v="Store Pickup"/>
    <s v="No"/>
    <s v="No"/>
    <n v="44"/>
    <n v="33"/>
    <s v="Credit Card"/>
    <s v="Every 3 Months"/>
  </r>
  <r>
    <n v="3585"/>
    <n v="39"/>
    <s v="Female"/>
    <x v="4"/>
    <x v="1"/>
    <n v="52"/>
    <x v="20"/>
    <x v="0"/>
    <x v="21"/>
    <s v="Fall"/>
    <x v="6"/>
    <s v="No"/>
    <s v="Express"/>
    <s v="No"/>
    <s v="No"/>
    <n v="48"/>
    <n v="4"/>
    <s v="Debit Card"/>
    <s v="Monthly"/>
  </r>
  <r>
    <n v="3586"/>
    <n v="39"/>
    <s v="Female"/>
    <x v="24"/>
    <x v="3"/>
    <n v="41"/>
    <x v="14"/>
    <x v="3"/>
    <x v="0"/>
    <s v="Winter"/>
    <x v="7"/>
    <s v="No"/>
    <s v="Standard"/>
    <s v="No"/>
    <s v="No"/>
    <n v="4"/>
    <n v="37"/>
    <s v="Venmo"/>
    <s v="Bi-Weekly"/>
  </r>
  <r>
    <n v="3587"/>
    <n v="33"/>
    <s v="Female"/>
    <x v="15"/>
    <x v="0"/>
    <n v="28"/>
    <x v="37"/>
    <x v="2"/>
    <x v="22"/>
    <s v="Winter"/>
    <x v="12"/>
    <s v="No"/>
    <s v="Store Pickup"/>
    <s v="No"/>
    <s v="No"/>
    <n v="12"/>
    <n v="16"/>
    <s v="PayPal"/>
    <s v="Bi-Weekly"/>
  </r>
  <r>
    <n v="3588"/>
    <n v="33"/>
    <s v="Female"/>
    <x v="1"/>
    <x v="0"/>
    <n v="90"/>
    <x v="41"/>
    <x v="1"/>
    <x v="10"/>
    <s v="Summer"/>
    <x v="14"/>
    <s v="No"/>
    <s v="Standard"/>
    <s v="No"/>
    <s v="No"/>
    <n v="33"/>
    <n v="57"/>
    <s v="Debit Card"/>
    <s v="Annually"/>
  </r>
  <r>
    <n v="3589"/>
    <n v="23"/>
    <s v="Female"/>
    <x v="12"/>
    <x v="3"/>
    <n v="55"/>
    <x v="49"/>
    <x v="2"/>
    <x v="23"/>
    <s v="Spring"/>
    <x v="1"/>
    <s v="No"/>
    <s v="2-Day Shipping"/>
    <s v="No"/>
    <s v="No"/>
    <n v="40"/>
    <n v="15"/>
    <s v="Cash"/>
    <s v="Annually"/>
  </r>
  <r>
    <n v="3590"/>
    <n v="31"/>
    <s v="Female"/>
    <x v="22"/>
    <x v="3"/>
    <n v="73"/>
    <x v="13"/>
    <x v="2"/>
    <x v="24"/>
    <s v="Spring"/>
    <x v="6"/>
    <s v="No"/>
    <s v="Next Day Air"/>
    <s v="No"/>
    <s v="No"/>
    <n v="38"/>
    <n v="35"/>
    <s v="Cash"/>
    <s v="Every 3 Months"/>
  </r>
  <r>
    <n v="3591"/>
    <n v="27"/>
    <s v="Female"/>
    <x v="10"/>
    <x v="0"/>
    <n v="87"/>
    <x v="45"/>
    <x v="2"/>
    <x v="0"/>
    <s v="Fall"/>
    <x v="3"/>
    <s v="No"/>
    <s v="2-Day Shipping"/>
    <s v="No"/>
    <s v="No"/>
    <n v="19"/>
    <n v="68"/>
    <s v="Venmo"/>
    <s v="Every 3 Months"/>
  </r>
  <r>
    <n v="3592"/>
    <n v="48"/>
    <s v="Female"/>
    <x v="14"/>
    <x v="2"/>
    <n v="89"/>
    <x v="45"/>
    <x v="2"/>
    <x v="9"/>
    <s v="Winter"/>
    <x v="4"/>
    <s v="No"/>
    <s v="2-Day Shipping"/>
    <s v="No"/>
    <s v="No"/>
    <n v="38"/>
    <n v="51"/>
    <s v="Bank Transfer"/>
    <s v="Quarterly"/>
  </r>
  <r>
    <n v="3593"/>
    <n v="61"/>
    <s v="Female"/>
    <x v="23"/>
    <x v="1"/>
    <n v="82"/>
    <x v="32"/>
    <x v="0"/>
    <x v="12"/>
    <s v="Spring"/>
    <x v="14"/>
    <s v="No"/>
    <s v="2-Day Shipping"/>
    <s v="No"/>
    <s v="No"/>
    <n v="18"/>
    <n v="64"/>
    <s v="Venmo"/>
    <s v="Fortnightly"/>
  </r>
  <r>
    <n v="3594"/>
    <n v="63"/>
    <s v="Female"/>
    <x v="3"/>
    <x v="1"/>
    <n v="80"/>
    <x v="5"/>
    <x v="2"/>
    <x v="13"/>
    <s v="Spring"/>
    <x v="12"/>
    <s v="No"/>
    <s v="Next Day Air"/>
    <s v="No"/>
    <s v="No"/>
    <n v="24"/>
    <n v="56"/>
    <s v="PayPal"/>
    <s v="Monthly"/>
  </r>
  <r>
    <n v="3595"/>
    <n v="19"/>
    <s v="Female"/>
    <x v="18"/>
    <x v="3"/>
    <n v="87"/>
    <x v="15"/>
    <x v="0"/>
    <x v="4"/>
    <s v="Summer"/>
    <x v="5"/>
    <s v="No"/>
    <s v="2-Day Shipping"/>
    <s v="No"/>
    <s v="No"/>
    <n v="29"/>
    <n v="58"/>
    <s v="Venmo"/>
    <s v="Quarterly"/>
  </r>
  <r>
    <n v="3596"/>
    <n v="21"/>
    <s v="Female"/>
    <x v="0"/>
    <x v="0"/>
    <n v="41"/>
    <x v="45"/>
    <x v="2"/>
    <x v="10"/>
    <s v="Spring"/>
    <x v="0"/>
    <s v="No"/>
    <s v="Store Pickup"/>
    <s v="No"/>
    <s v="No"/>
    <n v="14"/>
    <n v="27"/>
    <s v="PayPal"/>
    <s v="Annually"/>
  </r>
  <r>
    <n v="3597"/>
    <n v="28"/>
    <s v="Female"/>
    <x v="15"/>
    <x v="0"/>
    <n v="83"/>
    <x v="36"/>
    <x v="2"/>
    <x v="4"/>
    <s v="Spring"/>
    <x v="24"/>
    <s v="No"/>
    <s v="Standard"/>
    <s v="No"/>
    <s v="No"/>
    <n v="44"/>
    <n v="39"/>
    <s v="Cash"/>
    <s v="Fortnightly"/>
  </r>
  <r>
    <n v="3598"/>
    <n v="29"/>
    <s v="Female"/>
    <x v="12"/>
    <x v="3"/>
    <n v="71"/>
    <x v="35"/>
    <x v="2"/>
    <x v="1"/>
    <s v="Summer"/>
    <x v="0"/>
    <s v="No"/>
    <s v="Standard"/>
    <s v="No"/>
    <s v="No"/>
    <n v="18"/>
    <n v="53"/>
    <s v="Bank Transfer"/>
    <s v="Quarterly"/>
  </r>
  <r>
    <n v="3599"/>
    <n v="23"/>
    <s v="Female"/>
    <x v="15"/>
    <x v="0"/>
    <n v="76"/>
    <x v="39"/>
    <x v="3"/>
    <x v="7"/>
    <s v="Spring"/>
    <x v="12"/>
    <s v="No"/>
    <s v="Store Pickup"/>
    <s v="No"/>
    <s v="No"/>
    <n v="19"/>
    <n v="57"/>
    <s v="Bank Transfer"/>
    <s v="Bi-Weekly"/>
  </r>
  <r>
    <n v="3600"/>
    <n v="37"/>
    <s v="Female"/>
    <x v="18"/>
    <x v="3"/>
    <n v="34"/>
    <x v="23"/>
    <x v="1"/>
    <x v="15"/>
    <s v="Spring"/>
    <x v="12"/>
    <s v="No"/>
    <s v="Express"/>
    <s v="No"/>
    <s v="No"/>
    <n v="4"/>
    <n v="30"/>
    <s v="Cash"/>
    <s v="Weekly"/>
  </r>
  <r>
    <n v="3601"/>
    <n v="67"/>
    <s v="Female"/>
    <x v="10"/>
    <x v="0"/>
    <n v="81"/>
    <x v="36"/>
    <x v="3"/>
    <x v="8"/>
    <s v="Spring"/>
    <x v="2"/>
    <s v="No"/>
    <s v="Free Shipping"/>
    <s v="No"/>
    <s v="No"/>
    <n v="25"/>
    <n v="56"/>
    <s v="Cash"/>
    <s v="Bi-Weekly"/>
  </r>
  <r>
    <n v="3602"/>
    <n v="34"/>
    <s v="Female"/>
    <x v="17"/>
    <x v="0"/>
    <n v="47"/>
    <x v="17"/>
    <x v="2"/>
    <x v="21"/>
    <s v="Summer"/>
    <x v="21"/>
    <s v="No"/>
    <s v="Next Day Air"/>
    <s v="No"/>
    <s v="No"/>
    <n v="3"/>
    <n v="44"/>
    <s v="PayPal"/>
    <s v="Monthly"/>
  </r>
  <r>
    <n v="3603"/>
    <n v="58"/>
    <s v="Female"/>
    <x v="11"/>
    <x v="0"/>
    <n v="36"/>
    <x v="5"/>
    <x v="1"/>
    <x v="23"/>
    <s v="Summer"/>
    <x v="13"/>
    <s v="No"/>
    <s v="Store Pickup"/>
    <s v="No"/>
    <s v="No"/>
    <n v="40"/>
    <n v="-4"/>
    <s v="Debit Card"/>
    <s v="Quarterly"/>
  </r>
  <r>
    <n v="3604"/>
    <n v="45"/>
    <s v="Female"/>
    <x v="2"/>
    <x v="0"/>
    <n v="51"/>
    <x v="7"/>
    <x v="2"/>
    <x v="9"/>
    <s v="Spring"/>
    <x v="2"/>
    <s v="No"/>
    <s v="Free Shipping"/>
    <s v="No"/>
    <s v="No"/>
    <n v="5"/>
    <n v="46"/>
    <s v="Cash"/>
    <s v="Weekly"/>
  </r>
  <r>
    <n v="3605"/>
    <n v="63"/>
    <s v="Female"/>
    <x v="15"/>
    <x v="0"/>
    <n v="86"/>
    <x v="7"/>
    <x v="2"/>
    <x v="20"/>
    <s v="Fall"/>
    <x v="13"/>
    <s v="No"/>
    <s v="Standard"/>
    <s v="No"/>
    <s v="No"/>
    <n v="17"/>
    <n v="69"/>
    <s v="Debit Card"/>
    <s v="Annually"/>
  </r>
  <r>
    <n v="3606"/>
    <n v="68"/>
    <s v="Female"/>
    <x v="2"/>
    <x v="0"/>
    <n v="41"/>
    <x v="15"/>
    <x v="2"/>
    <x v="9"/>
    <s v="Fall"/>
    <x v="24"/>
    <s v="No"/>
    <s v="Store Pickup"/>
    <s v="No"/>
    <s v="No"/>
    <n v="36"/>
    <n v="5"/>
    <s v="Bank Transfer"/>
    <s v="Every 3 Months"/>
  </r>
  <r>
    <n v="3607"/>
    <n v="41"/>
    <s v="Female"/>
    <x v="3"/>
    <x v="1"/>
    <n v="90"/>
    <x v="46"/>
    <x v="3"/>
    <x v="7"/>
    <s v="Fall"/>
    <x v="6"/>
    <s v="No"/>
    <s v="Express"/>
    <s v="No"/>
    <s v="No"/>
    <n v="41"/>
    <n v="49"/>
    <s v="Venmo"/>
    <s v="Annually"/>
  </r>
  <r>
    <n v="3608"/>
    <n v="50"/>
    <s v="Female"/>
    <x v="19"/>
    <x v="3"/>
    <n v="93"/>
    <x v="35"/>
    <x v="0"/>
    <x v="4"/>
    <s v="Fall"/>
    <x v="13"/>
    <s v="No"/>
    <s v="Standard"/>
    <s v="No"/>
    <s v="No"/>
    <n v="20"/>
    <n v="73"/>
    <s v="Venmo"/>
    <s v="Bi-Weekly"/>
  </r>
  <r>
    <n v="3609"/>
    <n v="24"/>
    <s v="Female"/>
    <x v="24"/>
    <x v="3"/>
    <n v="56"/>
    <x v="30"/>
    <x v="2"/>
    <x v="17"/>
    <s v="Fall"/>
    <x v="24"/>
    <s v="No"/>
    <s v="Next Day Air"/>
    <s v="No"/>
    <s v="No"/>
    <n v="2"/>
    <n v="54"/>
    <s v="Cash"/>
    <s v="Every 3 Months"/>
  </r>
  <r>
    <n v="3610"/>
    <n v="21"/>
    <s v="Female"/>
    <x v="20"/>
    <x v="0"/>
    <n v="39"/>
    <x v="35"/>
    <x v="2"/>
    <x v="17"/>
    <s v="Summer"/>
    <x v="21"/>
    <s v="No"/>
    <s v="2-Day Shipping"/>
    <s v="No"/>
    <s v="No"/>
    <n v="31"/>
    <n v="8"/>
    <s v="Debit Card"/>
    <s v="Monthly"/>
  </r>
  <r>
    <n v="3611"/>
    <n v="18"/>
    <s v="Female"/>
    <x v="14"/>
    <x v="2"/>
    <n v="86"/>
    <x v="21"/>
    <x v="3"/>
    <x v="14"/>
    <s v="Fall"/>
    <x v="6"/>
    <s v="No"/>
    <s v="2-Day Shipping"/>
    <s v="No"/>
    <s v="No"/>
    <n v="23"/>
    <n v="63"/>
    <s v="Bank Transfer"/>
    <s v="Fortnightly"/>
  </r>
  <r>
    <n v="3612"/>
    <n v="63"/>
    <s v="Female"/>
    <x v="17"/>
    <x v="0"/>
    <n v="82"/>
    <x v="47"/>
    <x v="2"/>
    <x v="5"/>
    <s v="Spring"/>
    <x v="3"/>
    <s v="No"/>
    <s v="Standard"/>
    <s v="No"/>
    <s v="No"/>
    <n v="30"/>
    <n v="52"/>
    <s v="Credit Card"/>
    <s v="Annually"/>
  </r>
  <r>
    <n v="3613"/>
    <n v="47"/>
    <s v="Female"/>
    <x v="3"/>
    <x v="1"/>
    <n v="29"/>
    <x v="49"/>
    <x v="2"/>
    <x v="11"/>
    <s v="Summer"/>
    <x v="15"/>
    <s v="No"/>
    <s v="Standard"/>
    <s v="No"/>
    <s v="No"/>
    <n v="26"/>
    <n v="3"/>
    <s v="Cash"/>
    <s v="Every 3 Months"/>
  </r>
  <r>
    <n v="3614"/>
    <n v="58"/>
    <s v="Female"/>
    <x v="19"/>
    <x v="3"/>
    <n v="27"/>
    <x v="46"/>
    <x v="2"/>
    <x v="23"/>
    <s v="Fall"/>
    <x v="1"/>
    <s v="No"/>
    <s v="Store Pickup"/>
    <s v="No"/>
    <s v="No"/>
    <n v="40"/>
    <n v="-13"/>
    <s v="Venmo"/>
    <s v="Annually"/>
  </r>
  <r>
    <n v="3615"/>
    <n v="46"/>
    <s v="Female"/>
    <x v="24"/>
    <x v="3"/>
    <n v="25"/>
    <x v="12"/>
    <x v="0"/>
    <x v="1"/>
    <s v="Spring"/>
    <x v="10"/>
    <s v="No"/>
    <s v="2-Day Shipping"/>
    <s v="No"/>
    <s v="No"/>
    <n v="19"/>
    <n v="6"/>
    <s v="Bank Transfer"/>
    <s v="Annually"/>
  </r>
  <r>
    <n v="3616"/>
    <n v="35"/>
    <s v="Female"/>
    <x v="10"/>
    <x v="0"/>
    <n v="31"/>
    <x v="18"/>
    <x v="2"/>
    <x v="9"/>
    <s v="Winter"/>
    <x v="14"/>
    <s v="No"/>
    <s v="Free Shipping"/>
    <s v="No"/>
    <s v="No"/>
    <n v="4"/>
    <n v="27"/>
    <s v="Credit Card"/>
    <s v="Monthly"/>
  </r>
  <r>
    <n v="3617"/>
    <n v="42"/>
    <s v="Female"/>
    <x v="15"/>
    <x v="0"/>
    <n v="23"/>
    <x v="48"/>
    <x v="0"/>
    <x v="7"/>
    <s v="Winter"/>
    <x v="13"/>
    <s v="No"/>
    <s v="Store Pickup"/>
    <s v="No"/>
    <s v="No"/>
    <n v="33"/>
    <n v="-10"/>
    <s v="Debit Card"/>
    <s v="Fortnightly"/>
  </r>
  <r>
    <n v="3618"/>
    <n v="48"/>
    <s v="Female"/>
    <x v="22"/>
    <x v="3"/>
    <n v="47"/>
    <x v="0"/>
    <x v="2"/>
    <x v="12"/>
    <s v="Fall"/>
    <x v="24"/>
    <s v="No"/>
    <s v="Express"/>
    <s v="No"/>
    <s v="No"/>
    <n v="29"/>
    <n v="18"/>
    <s v="Debit Card"/>
    <s v="Monthly"/>
  </r>
  <r>
    <n v="3619"/>
    <n v="28"/>
    <s v="Female"/>
    <x v="24"/>
    <x v="3"/>
    <n v="67"/>
    <x v="22"/>
    <x v="2"/>
    <x v="1"/>
    <s v="Fall"/>
    <x v="17"/>
    <s v="No"/>
    <s v="2-Day Shipping"/>
    <s v="No"/>
    <s v="No"/>
    <n v="47"/>
    <n v="20"/>
    <s v="PayPal"/>
    <s v="Bi-Weekly"/>
  </r>
  <r>
    <n v="3620"/>
    <n v="44"/>
    <s v="Female"/>
    <x v="18"/>
    <x v="3"/>
    <n v="75"/>
    <x v="17"/>
    <x v="1"/>
    <x v="23"/>
    <s v="Winter"/>
    <x v="8"/>
    <s v="No"/>
    <s v="2-Day Shipping"/>
    <s v="No"/>
    <s v="No"/>
    <n v="50"/>
    <n v="25"/>
    <s v="Venmo"/>
    <s v="Weekly"/>
  </r>
  <r>
    <n v="3621"/>
    <n v="60"/>
    <s v="Female"/>
    <x v="3"/>
    <x v="1"/>
    <n v="82"/>
    <x v="7"/>
    <x v="2"/>
    <x v="2"/>
    <s v="Summer"/>
    <x v="3"/>
    <s v="No"/>
    <s v="Express"/>
    <s v="No"/>
    <s v="No"/>
    <n v="28"/>
    <n v="54"/>
    <s v="Credit Card"/>
    <s v="Fortnightly"/>
  </r>
  <r>
    <n v="3622"/>
    <n v="38"/>
    <s v="Female"/>
    <x v="4"/>
    <x v="1"/>
    <n v="32"/>
    <x v="32"/>
    <x v="3"/>
    <x v="5"/>
    <s v="Summer"/>
    <x v="17"/>
    <s v="No"/>
    <s v="2-Day Shipping"/>
    <s v="No"/>
    <s v="No"/>
    <n v="5"/>
    <n v="27"/>
    <s v="Cash"/>
    <s v="Fortnightly"/>
  </r>
  <r>
    <n v="3623"/>
    <n v="46"/>
    <s v="Female"/>
    <x v="10"/>
    <x v="0"/>
    <n v="41"/>
    <x v="48"/>
    <x v="2"/>
    <x v="7"/>
    <s v="Fall"/>
    <x v="24"/>
    <s v="No"/>
    <s v="Store Pickup"/>
    <s v="No"/>
    <s v="No"/>
    <n v="12"/>
    <n v="29"/>
    <s v="Credit Card"/>
    <s v="Annually"/>
  </r>
  <r>
    <n v="3624"/>
    <n v="39"/>
    <s v="Female"/>
    <x v="16"/>
    <x v="3"/>
    <n v="89"/>
    <x v="10"/>
    <x v="2"/>
    <x v="10"/>
    <s v="Winter"/>
    <x v="2"/>
    <s v="No"/>
    <s v="2-Day Shipping"/>
    <s v="No"/>
    <s v="No"/>
    <n v="4"/>
    <n v="85"/>
    <s v="PayPal"/>
    <s v="Weekly"/>
  </r>
  <r>
    <n v="3625"/>
    <n v="22"/>
    <s v="Female"/>
    <x v="19"/>
    <x v="3"/>
    <n v="82"/>
    <x v="21"/>
    <x v="3"/>
    <x v="15"/>
    <s v="Fall"/>
    <x v="16"/>
    <s v="No"/>
    <s v="Store Pickup"/>
    <s v="No"/>
    <s v="No"/>
    <n v="22"/>
    <n v="60"/>
    <s v="Bank Transfer"/>
    <s v="Bi-Weekly"/>
  </r>
  <r>
    <n v="3626"/>
    <n v="44"/>
    <s v="Female"/>
    <x v="18"/>
    <x v="3"/>
    <n v="99"/>
    <x v="26"/>
    <x v="0"/>
    <x v="14"/>
    <s v="Winter"/>
    <x v="14"/>
    <s v="No"/>
    <s v="Express"/>
    <s v="No"/>
    <s v="No"/>
    <n v="32"/>
    <n v="67"/>
    <s v="PayPal"/>
    <s v="Weekly"/>
  </r>
  <r>
    <n v="3627"/>
    <n v="69"/>
    <s v="Female"/>
    <x v="0"/>
    <x v="0"/>
    <n v="98"/>
    <x v="16"/>
    <x v="0"/>
    <x v="11"/>
    <s v="Fall"/>
    <x v="1"/>
    <s v="No"/>
    <s v="Express"/>
    <s v="No"/>
    <s v="No"/>
    <n v="32"/>
    <n v="66"/>
    <s v="Venmo"/>
    <s v="Quarterly"/>
  </r>
  <r>
    <n v="3628"/>
    <n v="39"/>
    <s v="Female"/>
    <x v="22"/>
    <x v="3"/>
    <n v="54"/>
    <x v="12"/>
    <x v="2"/>
    <x v="5"/>
    <s v="Winter"/>
    <x v="13"/>
    <s v="No"/>
    <s v="Next Day Air"/>
    <s v="No"/>
    <s v="No"/>
    <n v="48"/>
    <n v="6"/>
    <s v="Cash"/>
    <s v="Every 3 Months"/>
  </r>
  <r>
    <n v="3629"/>
    <n v="53"/>
    <s v="Female"/>
    <x v="0"/>
    <x v="0"/>
    <n v="88"/>
    <x v="42"/>
    <x v="0"/>
    <x v="7"/>
    <s v="Summer"/>
    <x v="22"/>
    <s v="No"/>
    <s v="Free Shipping"/>
    <s v="No"/>
    <s v="No"/>
    <n v="35"/>
    <n v="53"/>
    <s v="Credit Card"/>
    <s v="Monthly"/>
  </r>
  <r>
    <n v="3630"/>
    <n v="52"/>
    <s v="Female"/>
    <x v="17"/>
    <x v="0"/>
    <n v="43"/>
    <x v="23"/>
    <x v="0"/>
    <x v="12"/>
    <s v="Summer"/>
    <x v="9"/>
    <s v="No"/>
    <s v="Standard"/>
    <s v="No"/>
    <s v="No"/>
    <n v="44"/>
    <n v="-1"/>
    <s v="Debit Card"/>
    <s v="Fortnightly"/>
  </r>
  <r>
    <n v="3631"/>
    <n v="65"/>
    <s v="Female"/>
    <x v="19"/>
    <x v="3"/>
    <n v="73"/>
    <x v="19"/>
    <x v="2"/>
    <x v="12"/>
    <s v="Winter"/>
    <x v="6"/>
    <s v="No"/>
    <s v="Store Pickup"/>
    <s v="No"/>
    <s v="No"/>
    <n v="29"/>
    <n v="44"/>
    <s v="Cash"/>
    <s v="Weekly"/>
  </r>
  <r>
    <n v="3632"/>
    <n v="48"/>
    <s v="Female"/>
    <x v="19"/>
    <x v="3"/>
    <n v="50"/>
    <x v="32"/>
    <x v="2"/>
    <x v="15"/>
    <s v="Fall"/>
    <x v="3"/>
    <s v="No"/>
    <s v="Store Pickup"/>
    <s v="No"/>
    <s v="No"/>
    <n v="26"/>
    <n v="24"/>
    <s v="Credit Card"/>
    <s v="Monthly"/>
  </r>
  <r>
    <n v="3633"/>
    <n v="27"/>
    <s v="Female"/>
    <x v="4"/>
    <x v="1"/>
    <n v="73"/>
    <x v="40"/>
    <x v="0"/>
    <x v="14"/>
    <s v="Spring"/>
    <x v="4"/>
    <s v="No"/>
    <s v="Express"/>
    <s v="No"/>
    <s v="No"/>
    <n v="3"/>
    <n v="70"/>
    <s v="Debit Card"/>
    <s v="Quarterly"/>
  </r>
  <r>
    <n v="3634"/>
    <n v="39"/>
    <s v="Female"/>
    <x v="24"/>
    <x v="3"/>
    <n v="51"/>
    <x v="6"/>
    <x v="2"/>
    <x v="20"/>
    <s v="Spring"/>
    <x v="11"/>
    <s v="No"/>
    <s v="Free Shipping"/>
    <s v="No"/>
    <s v="No"/>
    <n v="1"/>
    <n v="50"/>
    <s v="Bank Transfer"/>
    <s v="Bi-Weekly"/>
  </r>
  <r>
    <n v="3635"/>
    <n v="59"/>
    <s v="Female"/>
    <x v="20"/>
    <x v="0"/>
    <n v="22"/>
    <x v="31"/>
    <x v="2"/>
    <x v="6"/>
    <s v="Winter"/>
    <x v="13"/>
    <s v="No"/>
    <s v="Standard"/>
    <s v="No"/>
    <s v="No"/>
    <n v="17"/>
    <n v="5"/>
    <s v="PayPal"/>
    <s v="Annually"/>
  </r>
  <r>
    <n v="3636"/>
    <n v="52"/>
    <s v="Female"/>
    <x v="3"/>
    <x v="1"/>
    <n v="32"/>
    <x v="24"/>
    <x v="0"/>
    <x v="17"/>
    <s v="Fall"/>
    <x v="13"/>
    <s v="No"/>
    <s v="Free Shipping"/>
    <s v="No"/>
    <s v="No"/>
    <n v="17"/>
    <n v="15"/>
    <s v="Credit Card"/>
    <s v="Fortnightly"/>
  </r>
  <r>
    <n v="3637"/>
    <n v="50"/>
    <s v="Female"/>
    <x v="3"/>
    <x v="1"/>
    <n v="38"/>
    <x v="18"/>
    <x v="0"/>
    <x v="12"/>
    <s v="Summer"/>
    <x v="19"/>
    <s v="No"/>
    <s v="2-Day Shipping"/>
    <s v="No"/>
    <s v="No"/>
    <n v="36"/>
    <n v="2"/>
    <s v="Cash"/>
    <s v="Weekly"/>
  </r>
  <r>
    <n v="3638"/>
    <n v="32"/>
    <s v="Female"/>
    <x v="23"/>
    <x v="1"/>
    <n v="66"/>
    <x v="40"/>
    <x v="0"/>
    <x v="22"/>
    <s v="Winter"/>
    <x v="15"/>
    <s v="No"/>
    <s v="Express"/>
    <s v="No"/>
    <s v="No"/>
    <n v="32"/>
    <n v="34"/>
    <s v="Credit Card"/>
    <s v="Fortnightly"/>
  </r>
  <r>
    <n v="3639"/>
    <n v="40"/>
    <s v="Female"/>
    <x v="21"/>
    <x v="3"/>
    <n v="20"/>
    <x v="23"/>
    <x v="2"/>
    <x v="8"/>
    <s v="Spring"/>
    <x v="12"/>
    <s v="No"/>
    <s v="Express"/>
    <s v="No"/>
    <s v="No"/>
    <n v="50"/>
    <n v="-30"/>
    <s v="PayPal"/>
    <s v="Bi-Weekly"/>
  </r>
  <r>
    <n v="3640"/>
    <n v="26"/>
    <s v="Female"/>
    <x v="7"/>
    <x v="2"/>
    <n v="44"/>
    <x v="26"/>
    <x v="2"/>
    <x v="18"/>
    <s v="Summer"/>
    <x v="15"/>
    <s v="No"/>
    <s v="2-Day Shipping"/>
    <s v="No"/>
    <s v="No"/>
    <n v="39"/>
    <n v="5"/>
    <s v="Venmo"/>
    <s v="Annually"/>
  </r>
  <r>
    <n v="3641"/>
    <n v="47"/>
    <s v="Female"/>
    <x v="12"/>
    <x v="3"/>
    <n v="31"/>
    <x v="46"/>
    <x v="0"/>
    <x v="6"/>
    <s v="Spring"/>
    <x v="17"/>
    <s v="No"/>
    <s v="Next Day Air"/>
    <s v="No"/>
    <s v="No"/>
    <n v="17"/>
    <n v="14"/>
    <s v="PayPal"/>
    <s v="Monthly"/>
  </r>
  <r>
    <n v="3642"/>
    <n v="51"/>
    <s v="Female"/>
    <x v="14"/>
    <x v="2"/>
    <n v="45"/>
    <x v="14"/>
    <x v="2"/>
    <x v="17"/>
    <s v="Fall"/>
    <x v="2"/>
    <s v="No"/>
    <s v="Free Shipping"/>
    <s v="No"/>
    <s v="No"/>
    <n v="39"/>
    <n v="6"/>
    <s v="Bank Transfer"/>
    <s v="Every 3 Months"/>
  </r>
  <r>
    <n v="3643"/>
    <n v="47"/>
    <s v="Female"/>
    <x v="10"/>
    <x v="0"/>
    <n v="71"/>
    <x v="28"/>
    <x v="0"/>
    <x v="1"/>
    <s v="Summer"/>
    <x v="14"/>
    <s v="No"/>
    <s v="Store Pickup"/>
    <s v="No"/>
    <s v="No"/>
    <n v="5"/>
    <n v="66"/>
    <s v="PayPal"/>
    <s v="Annually"/>
  </r>
  <r>
    <n v="3644"/>
    <n v="53"/>
    <s v="Female"/>
    <x v="18"/>
    <x v="3"/>
    <n v="96"/>
    <x v="30"/>
    <x v="3"/>
    <x v="23"/>
    <s v="Fall"/>
    <x v="4"/>
    <s v="No"/>
    <s v="Standard"/>
    <s v="No"/>
    <s v="No"/>
    <n v="47"/>
    <n v="49"/>
    <s v="Debit Card"/>
    <s v="Annually"/>
  </r>
  <r>
    <n v="3645"/>
    <n v="35"/>
    <s v="Female"/>
    <x v="0"/>
    <x v="0"/>
    <n v="32"/>
    <x v="10"/>
    <x v="2"/>
    <x v="10"/>
    <s v="Winter"/>
    <x v="5"/>
    <s v="No"/>
    <s v="Next Day Air"/>
    <s v="No"/>
    <s v="No"/>
    <n v="18"/>
    <n v="14"/>
    <s v="Venmo"/>
    <s v="Weekly"/>
  </r>
  <r>
    <n v="3646"/>
    <n v="38"/>
    <s v="Female"/>
    <x v="21"/>
    <x v="3"/>
    <n v="90"/>
    <x v="24"/>
    <x v="0"/>
    <x v="5"/>
    <s v="Summer"/>
    <x v="23"/>
    <s v="No"/>
    <s v="Free Shipping"/>
    <s v="No"/>
    <s v="No"/>
    <n v="31"/>
    <n v="59"/>
    <s v="Credit Card"/>
    <s v="Every 3 Months"/>
  </r>
  <r>
    <n v="3647"/>
    <n v="69"/>
    <s v="Female"/>
    <x v="16"/>
    <x v="3"/>
    <n v="68"/>
    <x v="22"/>
    <x v="2"/>
    <x v="1"/>
    <s v="Spring"/>
    <x v="16"/>
    <s v="No"/>
    <s v="2-Day Shipping"/>
    <s v="No"/>
    <s v="No"/>
    <n v="39"/>
    <n v="29"/>
    <s v="Debit Card"/>
    <s v="Fortnightly"/>
  </r>
  <r>
    <n v="3648"/>
    <n v="47"/>
    <s v="Female"/>
    <x v="6"/>
    <x v="0"/>
    <n v="45"/>
    <x v="23"/>
    <x v="2"/>
    <x v="0"/>
    <s v="Winter"/>
    <x v="3"/>
    <s v="No"/>
    <s v="Store Pickup"/>
    <s v="No"/>
    <s v="No"/>
    <n v="12"/>
    <n v="33"/>
    <s v="Bank Transfer"/>
    <s v="Weekly"/>
  </r>
  <r>
    <n v="3649"/>
    <n v="31"/>
    <s v="Female"/>
    <x v="11"/>
    <x v="0"/>
    <n v="67"/>
    <x v="14"/>
    <x v="2"/>
    <x v="3"/>
    <s v="Winter"/>
    <x v="16"/>
    <s v="No"/>
    <s v="Free Shipping"/>
    <s v="No"/>
    <s v="No"/>
    <n v="45"/>
    <n v="22"/>
    <s v="Cash"/>
    <s v="Bi-Weekly"/>
  </r>
  <r>
    <n v="3650"/>
    <n v="68"/>
    <s v="Female"/>
    <x v="11"/>
    <x v="0"/>
    <n v="57"/>
    <x v="46"/>
    <x v="2"/>
    <x v="18"/>
    <s v="Fall"/>
    <x v="14"/>
    <s v="No"/>
    <s v="Standard"/>
    <s v="No"/>
    <s v="No"/>
    <n v="33"/>
    <n v="24"/>
    <s v="Credit Card"/>
    <s v="Fortnightly"/>
  </r>
  <r>
    <n v="3651"/>
    <n v="51"/>
    <s v="Female"/>
    <x v="2"/>
    <x v="0"/>
    <n v="60"/>
    <x v="31"/>
    <x v="2"/>
    <x v="5"/>
    <s v="Summer"/>
    <x v="1"/>
    <s v="No"/>
    <s v="2-Day Shipping"/>
    <s v="No"/>
    <s v="No"/>
    <n v="3"/>
    <n v="57"/>
    <s v="PayPal"/>
    <s v="Annually"/>
  </r>
  <r>
    <n v="3652"/>
    <n v="20"/>
    <s v="Female"/>
    <x v="8"/>
    <x v="3"/>
    <n v="32"/>
    <x v="28"/>
    <x v="2"/>
    <x v="22"/>
    <s v="Spring"/>
    <x v="22"/>
    <s v="No"/>
    <s v="Express"/>
    <s v="No"/>
    <s v="No"/>
    <n v="5"/>
    <n v="27"/>
    <s v="Venmo"/>
    <s v="Every 3 Months"/>
  </r>
  <r>
    <n v="3653"/>
    <n v="27"/>
    <s v="Female"/>
    <x v="8"/>
    <x v="3"/>
    <n v="29"/>
    <x v="0"/>
    <x v="1"/>
    <x v="23"/>
    <s v="Fall"/>
    <x v="22"/>
    <s v="No"/>
    <s v="Store Pickup"/>
    <s v="No"/>
    <s v="No"/>
    <n v="23"/>
    <n v="6"/>
    <s v="Debit Card"/>
    <s v="Monthly"/>
  </r>
  <r>
    <n v="3654"/>
    <n v="67"/>
    <s v="Female"/>
    <x v="7"/>
    <x v="2"/>
    <n v="20"/>
    <x v="46"/>
    <x v="2"/>
    <x v="24"/>
    <s v="Spring"/>
    <x v="20"/>
    <s v="No"/>
    <s v="Next Day Air"/>
    <s v="No"/>
    <s v="No"/>
    <n v="39"/>
    <n v="-19"/>
    <s v="Credit Card"/>
    <s v="Fortnightly"/>
  </r>
  <r>
    <n v="3655"/>
    <n v="21"/>
    <s v="Female"/>
    <x v="16"/>
    <x v="3"/>
    <n v="98"/>
    <x v="10"/>
    <x v="2"/>
    <x v="14"/>
    <s v="Winter"/>
    <x v="13"/>
    <s v="No"/>
    <s v="Next Day Air"/>
    <s v="No"/>
    <s v="No"/>
    <n v="10"/>
    <n v="88"/>
    <s v="Credit Card"/>
    <s v="Annually"/>
  </r>
  <r>
    <n v="3656"/>
    <n v="20"/>
    <s v="Female"/>
    <x v="1"/>
    <x v="0"/>
    <n v="27"/>
    <x v="5"/>
    <x v="2"/>
    <x v="22"/>
    <s v="Fall"/>
    <x v="3"/>
    <s v="No"/>
    <s v="Next Day Air"/>
    <s v="No"/>
    <s v="No"/>
    <n v="4"/>
    <n v="23"/>
    <s v="Credit Card"/>
    <s v="Bi-Weekly"/>
  </r>
  <r>
    <n v="3657"/>
    <n v="35"/>
    <s v="Female"/>
    <x v="14"/>
    <x v="2"/>
    <n v="67"/>
    <x v="25"/>
    <x v="3"/>
    <x v="17"/>
    <s v="Spring"/>
    <x v="18"/>
    <s v="No"/>
    <s v="2-Day Shipping"/>
    <s v="No"/>
    <s v="No"/>
    <n v="18"/>
    <n v="49"/>
    <s v="Credit Card"/>
    <s v="Monthly"/>
  </r>
  <r>
    <n v="3658"/>
    <n v="58"/>
    <s v="Female"/>
    <x v="9"/>
    <x v="1"/>
    <n v="82"/>
    <x v="15"/>
    <x v="0"/>
    <x v="9"/>
    <s v="Winter"/>
    <x v="18"/>
    <s v="No"/>
    <s v="Express"/>
    <s v="No"/>
    <s v="No"/>
    <n v="1"/>
    <n v="81"/>
    <s v="Debit Card"/>
    <s v="Every 3 Months"/>
  </r>
  <r>
    <n v="3659"/>
    <n v="28"/>
    <s v="Female"/>
    <x v="17"/>
    <x v="0"/>
    <n v="72"/>
    <x v="16"/>
    <x v="2"/>
    <x v="23"/>
    <s v="Fall"/>
    <x v="12"/>
    <s v="No"/>
    <s v="Standard"/>
    <s v="No"/>
    <s v="No"/>
    <n v="18"/>
    <n v="54"/>
    <s v="PayPal"/>
    <s v="Fortnightly"/>
  </r>
  <r>
    <n v="3660"/>
    <n v="27"/>
    <s v="Female"/>
    <x v="3"/>
    <x v="1"/>
    <n v="77"/>
    <x v="26"/>
    <x v="1"/>
    <x v="0"/>
    <s v="Fall"/>
    <x v="8"/>
    <s v="No"/>
    <s v="Store Pickup"/>
    <s v="No"/>
    <s v="No"/>
    <n v="46"/>
    <n v="31"/>
    <s v="Bank Transfer"/>
    <s v="Annually"/>
  </r>
  <r>
    <n v="3661"/>
    <n v="19"/>
    <s v="Female"/>
    <x v="9"/>
    <x v="1"/>
    <n v="74"/>
    <x v="10"/>
    <x v="0"/>
    <x v="21"/>
    <s v="Winter"/>
    <x v="0"/>
    <s v="No"/>
    <s v="2-Day Shipping"/>
    <s v="No"/>
    <s v="No"/>
    <n v="13"/>
    <n v="61"/>
    <s v="Bank Transfer"/>
    <s v="Fortnightly"/>
  </r>
  <r>
    <n v="3662"/>
    <n v="63"/>
    <s v="Female"/>
    <x v="3"/>
    <x v="1"/>
    <n v="39"/>
    <x v="23"/>
    <x v="1"/>
    <x v="3"/>
    <s v="Winter"/>
    <x v="1"/>
    <s v="No"/>
    <s v="Next Day Air"/>
    <s v="No"/>
    <s v="No"/>
    <n v="5"/>
    <n v="34"/>
    <s v="Credit Card"/>
    <s v="Fortnightly"/>
  </r>
  <r>
    <n v="3663"/>
    <n v="69"/>
    <s v="Female"/>
    <x v="6"/>
    <x v="0"/>
    <n v="80"/>
    <x v="3"/>
    <x v="2"/>
    <x v="21"/>
    <s v="Spring"/>
    <x v="8"/>
    <s v="No"/>
    <s v="Next Day Air"/>
    <s v="No"/>
    <s v="No"/>
    <n v="11"/>
    <n v="69"/>
    <s v="Debit Card"/>
    <s v="Weekly"/>
  </r>
  <r>
    <n v="3664"/>
    <n v="65"/>
    <s v="Female"/>
    <x v="21"/>
    <x v="3"/>
    <n v="59"/>
    <x v="20"/>
    <x v="2"/>
    <x v="14"/>
    <s v="Summer"/>
    <x v="14"/>
    <s v="No"/>
    <s v="Express"/>
    <s v="No"/>
    <s v="No"/>
    <n v="49"/>
    <n v="10"/>
    <s v="Credit Card"/>
    <s v="Weekly"/>
  </r>
  <r>
    <n v="3665"/>
    <n v="63"/>
    <s v="Female"/>
    <x v="14"/>
    <x v="2"/>
    <n v="68"/>
    <x v="9"/>
    <x v="2"/>
    <x v="2"/>
    <s v="Fall"/>
    <x v="14"/>
    <s v="No"/>
    <s v="Store Pickup"/>
    <s v="No"/>
    <s v="No"/>
    <n v="1"/>
    <n v="67"/>
    <s v="Debit Card"/>
    <s v="Fortnightly"/>
  </r>
  <r>
    <n v="3666"/>
    <n v="28"/>
    <s v="Female"/>
    <x v="20"/>
    <x v="0"/>
    <n v="77"/>
    <x v="17"/>
    <x v="2"/>
    <x v="15"/>
    <s v="Fall"/>
    <x v="23"/>
    <s v="No"/>
    <s v="Next Day Air"/>
    <s v="No"/>
    <s v="No"/>
    <n v="11"/>
    <n v="66"/>
    <s v="Credit Card"/>
    <s v="Quarterly"/>
  </r>
  <r>
    <n v="3667"/>
    <n v="67"/>
    <s v="Female"/>
    <x v="16"/>
    <x v="3"/>
    <n v="50"/>
    <x v="15"/>
    <x v="2"/>
    <x v="8"/>
    <s v="Winter"/>
    <x v="21"/>
    <s v="No"/>
    <s v="2-Day Shipping"/>
    <s v="No"/>
    <s v="No"/>
    <n v="47"/>
    <n v="3"/>
    <s v="Cash"/>
    <s v="Every 3 Months"/>
  </r>
  <r>
    <n v="3668"/>
    <n v="51"/>
    <s v="Female"/>
    <x v="13"/>
    <x v="0"/>
    <n v="45"/>
    <x v="47"/>
    <x v="0"/>
    <x v="17"/>
    <s v="Fall"/>
    <x v="5"/>
    <s v="No"/>
    <s v="Next Day Air"/>
    <s v="No"/>
    <s v="No"/>
    <n v="20"/>
    <n v="25"/>
    <s v="Venmo"/>
    <s v="Monthly"/>
  </r>
  <r>
    <n v="3669"/>
    <n v="59"/>
    <s v="Female"/>
    <x v="0"/>
    <x v="0"/>
    <n v="71"/>
    <x v="49"/>
    <x v="3"/>
    <x v="23"/>
    <s v="Summer"/>
    <x v="4"/>
    <s v="No"/>
    <s v="Store Pickup"/>
    <s v="No"/>
    <s v="No"/>
    <n v="18"/>
    <n v="53"/>
    <s v="Venmo"/>
    <s v="Annually"/>
  </r>
  <r>
    <n v="3670"/>
    <n v="25"/>
    <s v="Female"/>
    <x v="20"/>
    <x v="0"/>
    <n v="52"/>
    <x v="47"/>
    <x v="1"/>
    <x v="5"/>
    <s v="Fall"/>
    <x v="12"/>
    <s v="No"/>
    <s v="Store Pickup"/>
    <s v="No"/>
    <s v="No"/>
    <n v="43"/>
    <n v="9"/>
    <s v="PayPal"/>
    <s v="Quarterly"/>
  </r>
  <r>
    <n v="3671"/>
    <n v="31"/>
    <s v="Female"/>
    <x v="9"/>
    <x v="1"/>
    <n v="50"/>
    <x v="34"/>
    <x v="1"/>
    <x v="3"/>
    <s v="Winter"/>
    <x v="22"/>
    <s v="No"/>
    <s v="Free Shipping"/>
    <s v="No"/>
    <s v="No"/>
    <n v="4"/>
    <n v="46"/>
    <s v="PayPal"/>
    <s v="Every 3 Months"/>
  </r>
  <r>
    <n v="3672"/>
    <n v="62"/>
    <s v="Female"/>
    <x v="8"/>
    <x v="3"/>
    <n v="66"/>
    <x v="26"/>
    <x v="0"/>
    <x v="6"/>
    <s v="Summer"/>
    <x v="6"/>
    <s v="No"/>
    <s v="2-Day Shipping"/>
    <s v="No"/>
    <s v="No"/>
    <n v="20"/>
    <n v="46"/>
    <s v="Venmo"/>
    <s v="Quarterly"/>
  </r>
  <r>
    <n v="3673"/>
    <n v="51"/>
    <s v="Female"/>
    <x v="3"/>
    <x v="1"/>
    <n v="81"/>
    <x v="14"/>
    <x v="1"/>
    <x v="6"/>
    <s v="Fall"/>
    <x v="9"/>
    <s v="No"/>
    <s v="Free Shipping"/>
    <s v="No"/>
    <s v="No"/>
    <n v="7"/>
    <n v="74"/>
    <s v="PayPal"/>
    <s v="Monthly"/>
  </r>
  <r>
    <n v="3674"/>
    <n v="32"/>
    <s v="Female"/>
    <x v="20"/>
    <x v="0"/>
    <n v="28"/>
    <x v="3"/>
    <x v="2"/>
    <x v="6"/>
    <s v="Summer"/>
    <x v="19"/>
    <s v="No"/>
    <s v="2-Day Shipping"/>
    <s v="No"/>
    <s v="No"/>
    <n v="31"/>
    <n v="-3"/>
    <s v="Bank Transfer"/>
    <s v="Fortnightly"/>
  </r>
  <r>
    <n v="3675"/>
    <n v="35"/>
    <s v="Female"/>
    <x v="8"/>
    <x v="3"/>
    <n v="65"/>
    <x v="47"/>
    <x v="2"/>
    <x v="24"/>
    <s v="Winter"/>
    <x v="2"/>
    <s v="No"/>
    <s v="2-Day Shipping"/>
    <s v="No"/>
    <s v="No"/>
    <n v="41"/>
    <n v="24"/>
    <s v="Venmo"/>
    <s v="Fortnightly"/>
  </r>
  <r>
    <n v="3676"/>
    <n v="70"/>
    <s v="Female"/>
    <x v="19"/>
    <x v="3"/>
    <n v="80"/>
    <x v="41"/>
    <x v="2"/>
    <x v="3"/>
    <s v="Winter"/>
    <x v="9"/>
    <s v="No"/>
    <s v="Express"/>
    <s v="No"/>
    <s v="No"/>
    <n v="3"/>
    <n v="77"/>
    <s v="Bank Transfer"/>
    <s v="Monthly"/>
  </r>
  <r>
    <n v="3677"/>
    <n v="19"/>
    <s v="Female"/>
    <x v="16"/>
    <x v="3"/>
    <n v="94"/>
    <x v="48"/>
    <x v="1"/>
    <x v="11"/>
    <s v="Spring"/>
    <x v="8"/>
    <s v="No"/>
    <s v="Free Shipping"/>
    <s v="No"/>
    <s v="No"/>
    <n v="16"/>
    <n v="78"/>
    <s v="PayPal"/>
    <s v="Monthly"/>
  </r>
  <r>
    <n v="3678"/>
    <n v="32"/>
    <s v="Female"/>
    <x v="21"/>
    <x v="3"/>
    <n v="30"/>
    <x v="49"/>
    <x v="2"/>
    <x v="0"/>
    <s v="Fall"/>
    <x v="11"/>
    <s v="No"/>
    <s v="Standard"/>
    <s v="No"/>
    <s v="No"/>
    <n v="43"/>
    <n v="-13"/>
    <s v="Cash"/>
    <s v="Annually"/>
  </r>
  <r>
    <n v="3679"/>
    <n v="56"/>
    <s v="Female"/>
    <x v="5"/>
    <x v="0"/>
    <n v="45"/>
    <x v="21"/>
    <x v="1"/>
    <x v="19"/>
    <s v="Fall"/>
    <x v="1"/>
    <s v="No"/>
    <s v="Standard"/>
    <s v="No"/>
    <s v="No"/>
    <n v="29"/>
    <n v="16"/>
    <s v="Bank Transfer"/>
    <s v="Fortnightly"/>
  </r>
  <r>
    <n v="3680"/>
    <n v="53"/>
    <s v="Female"/>
    <x v="7"/>
    <x v="2"/>
    <n v="91"/>
    <x v="37"/>
    <x v="2"/>
    <x v="10"/>
    <s v="Summer"/>
    <x v="25"/>
    <s v="No"/>
    <s v="Store Pickup"/>
    <s v="No"/>
    <s v="No"/>
    <n v="5"/>
    <n v="86"/>
    <s v="Cash"/>
    <s v="Bi-Weekly"/>
  </r>
  <r>
    <n v="3681"/>
    <n v="22"/>
    <s v="Female"/>
    <x v="12"/>
    <x v="3"/>
    <n v="36"/>
    <x v="44"/>
    <x v="1"/>
    <x v="24"/>
    <s v="Winter"/>
    <x v="3"/>
    <s v="No"/>
    <s v="Standard"/>
    <s v="No"/>
    <s v="No"/>
    <n v="30"/>
    <n v="6"/>
    <s v="Debit Card"/>
    <s v="Quarterly"/>
  </r>
  <r>
    <n v="3682"/>
    <n v="26"/>
    <s v="Female"/>
    <x v="24"/>
    <x v="3"/>
    <n v="73"/>
    <x v="39"/>
    <x v="3"/>
    <x v="23"/>
    <s v="Fall"/>
    <x v="19"/>
    <s v="No"/>
    <s v="Next Day Air"/>
    <s v="No"/>
    <s v="No"/>
    <n v="33"/>
    <n v="40"/>
    <s v="Debit Card"/>
    <s v="Monthly"/>
  </r>
  <r>
    <n v="3683"/>
    <n v="42"/>
    <s v="Female"/>
    <x v="5"/>
    <x v="0"/>
    <n v="60"/>
    <x v="5"/>
    <x v="2"/>
    <x v="1"/>
    <s v="Fall"/>
    <x v="12"/>
    <s v="No"/>
    <s v="Store Pickup"/>
    <s v="No"/>
    <s v="No"/>
    <n v="46"/>
    <n v="14"/>
    <s v="Venmo"/>
    <s v="Bi-Weekly"/>
  </r>
  <r>
    <n v="3684"/>
    <n v="30"/>
    <s v="Female"/>
    <x v="20"/>
    <x v="0"/>
    <n v="77"/>
    <x v="16"/>
    <x v="2"/>
    <x v="7"/>
    <s v="Winter"/>
    <x v="21"/>
    <s v="No"/>
    <s v="Free Shipping"/>
    <s v="No"/>
    <s v="No"/>
    <n v="17"/>
    <n v="60"/>
    <s v="Venmo"/>
    <s v="Fortnightly"/>
  </r>
  <r>
    <n v="3685"/>
    <n v="29"/>
    <s v="Female"/>
    <x v="11"/>
    <x v="0"/>
    <n v="86"/>
    <x v="38"/>
    <x v="0"/>
    <x v="4"/>
    <s v="Spring"/>
    <x v="14"/>
    <s v="No"/>
    <s v="Free Shipping"/>
    <s v="No"/>
    <s v="No"/>
    <n v="47"/>
    <n v="39"/>
    <s v="Credit Card"/>
    <s v="Bi-Weekly"/>
  </r>
  <r>
    <n v="3686"/>
    <n v="47"/>
    <s v="Female"/>
    <x v="6"/>
    <x v="0"/>
    <n v="42"/>
    <x v="30"/>
    <x v="0"/>
    <x v="16"/>
    <s v="Summer"/>
    <x v="5"/>
    <s v="No"/>
    <s v="Standard"/>
    <s v="No"/>
    <s v="No"/>
    <n v="17"/>
    <n v="25"/>
    <s v="Cash"/>
    <s v="Bi-Weekly"/>
  </r>
  <r>
    <n v="3687"/>
    <n v="59"/>
    <s v="Female"/>
    <x v="3"/>
    <x v="1"/>
    <n v="70"/>
    <x v="7"/>
    <x v="2"/>
    <x v="4"/>
    <s v="Spring"/>
    <x v="6"/>
    <s v="No"/>
    <s v="Free Shipping"/>
    <s v="No"/>
    <s v="No"/>
    <n v="17"/>
    <n v="53"/>
    <s v="Cash"/>
    <s v="Bi-Weekly"/>
  </r>
  <r>
    <n v="3688"/>
    <n v="34"/>
    <s v="Female"/>
    <x v="5"/>
    <x v="0"/>
    <n v="44"/>
    <x v="10"/>
    <x v="0"/>
    <x v="12"/>
    <s v="Summer"/>
    <x v="3"/>
    <s v="No"/>
    <s v="Next Day Air"/>
    <s v="No"/>
    <s v="No"/>
    <n v="28"/>
    <n v="16"/>
    <s v="Bank Transfer"/>
    <s v="Every 3 Months"/>
  </r>
  <r>
    <n v="3689"/>
    <n v="52"/>
    <s v="Female"/>
    <x v="12"/>
    <x v="3"/>
    <n v="91"/>
    <x v="8"/>
    <x v="0"/>
    <x v="3"/>
    <s v="Spring"/>
    <x v="21"/>
    <s v="No"/>
    <s v="Next Day Air"/>
    <s v="No"/>
    <s v="No"/>
    <n v="8"/>
    <n v="83"/>
    <s v="Cash"/>
    <s v="Monthly"/>
  </r>
  <r>
    <n v="3690"/>
    <n v="47"/>
    <s v="Female"/>
    <x v="16"/>
    <x v="3"/>
    <n v="30"/>
    <x v="36"/>
    <x v="0"/>
    <x v="16"/>
    <s v="Fall"/>
    <x v="9"/>
    <s v="No"/>
    <s v="Standard"/>
    <s v="No"/>
    <s v="No"/>
    <n v="8"/>
    <n v="22"/>
    <s v="Bank Transfer"/>
    <s v="Quarterly"/>
  </r>
  <r>
    <n v="3691"/>
    <n v="24"/>
    <s v="Female"/>
    <x v="0"/>
    <x v="0"/>
    <n v="23"/>
    <x v="23"/>
    <x v="1"/>
    <x v="10"/>
    <s v="Fall"/>
    <x v="18"/>
    <s v="No"/>
    <s v="Store Pickup"/>
    <s v="No"/>
    <s v="No"/>
    <n v="4"/>
    <n v="19"/>
    <s v="Bank Transfer"/>
    <s v="Bi-Weekly"/>
  </r>
  <r>
    <n v="3692"/>
    <n v="63"/>
    <s v="Female"/>
    <x v="3"/>
    <x v="1"/>
    <n v="21"/>
    <x v="49"/>
    <x v="3"/>
    <x v="20"/>
    <s v="Summer"/>
    <x v="6"/>
    <s v="No"/>
    <s v="Next Day Air"/>
    <s v="No"/>
    <s v="No"/>
    <n v="24"/>
    <n v="-3"/>
    <s v="PayPal"/>
    <s v="Weekly"/>
  </r>
  <r>
    <n v="3693"/>
    <n v="59"/>
    <s v="Female"/>
    <x v="7"/>
    <x v="2"/>
    <n v="34"/>
    <x v="15"/>
    <x v="0"/>
    <x v="2"/>
    <s v="Spring"/>
    <x v="6"/>
    <s v="No"/>
    <s v="Free Shipping"/>
    <s v="No"/>
    <s v="No"/>
    <n v="29"/>
    <n v="5"/>
    <s v="Cash"/>
    <s v="Fortnightly"/>
  </r>
  <r>
    <n v="3694"/>
    <n v="66"/>
    <s v="Female"/>
    <x v="0"/>
    <x v="0"/>
    <n v="46"/>
    <x v="45"/>
    <x v="2"/>
    <x v="10"/>
    <s v="Summer"/>
    <x v="10"/>
    <s v="No"/>
    <s v="2-Day Shipping"/>
    <s v="No"/>
    <s v="No"/>
    <n v="10"/>
    <n v="36"/>
    <s v="Venmo"/>
    <s v="Weekly"/>
  </r>
  <r>
    <n v="3695"/>
    <n v="45"/>
    <s v="Female"/>
    <x v="1"/>
    <x v="0"/>
    <n v="41"/>
    <x v="3"/>
    <x v="2"/>
    <x v="24"/>
    <s v="Winter"/>
    <x v="5"/>
    <s v="No"/>
    <s v="Express"/>
    <s v="No"/>
    <s v="No"/>
    <n v="11"/>
    <n v="30"/>
    <s v="PayPal"/>
    <s v="Bi-Weekly"/>
  </r>
  <r>
    <n v="3696"/>
    <n v="38"/>
    <s v="Female"/>
    <x v="11"/>
    <x v="0"/>
    <n v="33"/>
    <x v="20"/>
    <x v="2"/>
    <x v="3"/>
    <s v="Fall"/>
    <x v="12"/>
    <s v="No"/>
    <s v="Standard"/>
    <s v="No"/>
    <s v="No"/>
    <n v="18"/>
    <n v="15"/>
    <s v="Bank Transfer"/>
    <s v="Fortnightly"/>
  </r>
  <r>
    <n v="3697"/>
    <n v="63"/>
    <s v="Female"/>
    <x v="0"/>
    <x v="0"/>
    <n v="48"/>
    <x v="39"/>
    <x v="0"/>
    <x v="2"/>
    <s v="Fall"/>
    <x v="23"/>
    <s v="No"/>
    <s v="Next Day Air"/>
    <s v="No"/>
    <s v="No"/>
    <n v="26"/>
    <n v="22"/>
    <s v="Bank Transfer"/>
    <s v="Annually"/>
  </r>
  <r>
    <n v="3698"/>
    <n v="55"/>
    <s v="Female"/>
    <x v="15"/>
    <x v="0"/>
    <n v="66"/>
    <x v="38"/>
    <x v="0"/>
    <x v="6"/>
    <s v="Winter"/>
    <x v="21"/>
    <s v="No"/>
    <s v="Standard"/>
    <s v="No"/>
    <s v="No"/>
    <n v="39"/>
    <n v="27"/>
    <s v="Cash"/>
    <s v="Weekly"/>
  </r>
  <r>
    <n v="3699"/>
    <n v="25"/>
    <s v="Female"/>
    <x v="11"/>
    <x v="0"/>
    <n v="54"/>
    <x v="18"/>
    <x v="3"/>
    <x v="1"/>
    <s v="Spring"/>
    <x v="17"/>
    <s v="No"/>
    <s v="2-Day Shipping"/>
    <s v="No"/>
    <s v="No"/>
    <n v="4"/>
    <n v="50"/>
    <s v="Venmo"/>
    <s v="Annually"/>
  </r>
  <r>
    <n v="3700"/>
    <n v="51"/>
    <s v="Female"/>
    <x v="21"/>
    <x v="3"/>
    <n v="55"/>
    <x v="19"/>
    <x v="2"/>
    <x v="8"/>
    <s v="Fall"/>
    <x v="5"/>
    <s v="No"/>
    <s v="Store Pickup"/>
    <s v="No"/>
    <s v="No"/>
    <n v="24"/>
    <n v="31"/>
    <s v="Bank Transfer"/>
    <s v="Weekly"/>
  </r>
  <r>
    <n v="3701"/>
    <n v="28"/>
    <s v="Female"/>
    <x v="8"/>
    <x v="3"/>
    <n v="84"/>
    <x v="25"/>
    <x v="3"/>
    <x v="4"/>
    <s v="Summer"/>
    <x v="23"/>
    <s v="No"/>
    <s v="Store Pickup"/>
    <s v="No"/>
    <s v="No"/>
    <n v="2"/>
    <n v="82"/>
    <s v="Bank Transfer"/>
    <s v="Every 3 Months"/>
  </r>
  <r>
    <n v="3702"/>
    <n v="46"/>
    <s v="Female"/>
    <x v="3"/>
    <x v="1"/>
    <n v="66"/>
    <x v="35"/>
    <x v="2"/>
    <x v="4"/>
    <s v="Spring"/>
    <x v="9"/>
    <s v="No"/>
    <s v="Store Pickup"/>
    <s v="No"/>
    <s v="No"/>
    <n v="36"/>
    <n v="30"/>
    <s v="Cash"/>
    <s v="Annually"/>
  </r>
  <r>
    <n v="3703"/>
    <n v="58"/>
    <s v="Female"/>
    <x v="9"/>
    <x v="1"/>
    <n v="65"/>
    <x v="36"/>
    <x v="2"/>
    <x v="21"/>
    <s v="Spring"/>
    <x v="2"/>
    <s v="No"/>
    <s v="Store Pickup"/>
    <s v="No"/>
    <s v="No"/>
    <n v="36"/>
    <n v="29"/>
    <s v="Venmo"/>
    <s v="Weekly"/>
  </r>
  <r>
    <n v="3704"/>
    <n v="30"/>
    <s v="Female"/>
    <x v="3"/>
    <x v="1"/>
    <n v="83"/>
    <x v="49"/>
    <x v="1"/>
    <x v="11"/>
    <s v="Fall"/>
    <x v="3"/>
    <s v="No"/>
    <s v="Standard"/>
    <s v="No"/>
    <s v="No"/>
    <n v="23"/>
    <n v="60"/>
    <s v="PayPal"/>
    <s v="Every 3 Months"/>
  </r>
  <r>
    <n v="3705"/>
    <n v="68"/>
    <s v="Female"/>
    <x v="12"/>
    <x v="3"/>
    <n v="61"/>
    <x v="9"/>
    <x v="0"/>
    <x v="13"/>
    <s v="Winter"/>
    <x v="17"/>
    <s v="No"/>
    <s v="Store Pickup"/>
    <s v="No"/>
    <s v="No"/>
    <n v="36"/>
    <n v="25"/>
    <s v="Credit Card"/>
    <s v="Quarterly"/>
  </r>
  <r>
    <n v="3706"/>
    <n v="28"/>
    <s v="Female"/>
    <x v="11"/>
    <x v="0"/>
    <n v="65"/>
    <x v="24"/>
    <x v="0"/>
    <x v="11"/>
    <s v="Summer"/>
    <x v="4"/>
    <s v="No"/>
    <s v="Free Shipping"/>
    <s v="No"/>
    <s v="No"/>
    <n v="2"/>
    <n v="63"/>
    <s v="Debit Card"/>
    <s v="Annually"/>
  </r>
  <r>
    <n v="3707"/>
    <n v="26"/>
    <s v="Female"/>
    <x v="3"/>
    <x v="1"/>
    <n v="55"/>
    <x v="23"/>
    <x v="2"/>
    <x v="14"/>
    <s v="Spring"/>
    <x v="17"/>
    <s v="No"/>
    <s v="Store Pickup"/>
    <s v="No"/>
    <s v="No"/>
    <n v="17"/>
    <n v="38"/>
    <s v="Cash"/>
    <s v="Bi-Weekly"/>
  </r>
  <r>
    <n v="3708"/>
    <n v="35"/>
    <s v="Female"/>
    <x v="24"/>
    <x v="3"/>
    <n v="79"/>
    <x v="26"/>
    <x v="2"/>
    <x v="9"/>
    <s v="Fall"/>
    <x v="23"/>
    <s v="No"/>
    <s v="2-Day Shipping"/>
    <s v="No"/>
    <s v="No"/>
    <n v="19"/>
    <n v="60"/>
    <s v="Venmo"/>
    <s v="Weekly"/>
  </r>
  <r>
    <n v="3709"/>
    <n v="40"/>
    <s v="Female"/>
    <x v="15"/>
    <x v="0"/>
    <n v="96"/>
    <x v="36"/>
    <x v="2"/>
    <x v="16"/>
    <s v="Fall"/>
    <x v="8"/>
    <s v="No"/>
    <s v="Express"/>
    <s v="No"/>
    <s v="No"/>
    <n v="41"/>
    <n v="55"/>
    <s v="PayPal"/>
    <s v="Monthly"/>
  </r>
  <r>
    <n v="3710"/>
    <n v="31"/>
    <s v="Female"/>
    <x v="20"/>
    <x v="0"/>
    <n v="43"/>
    <x v="40"/>
    <x v="2"/>
    <x v="5"/>
    <s v="Fall"/>
    <x v="15"/>
    <s v="No"/>
    <s v="Free Shipping"/>
    <s v="No"/>
    <s v="No"/>
    <n v="27"/>
    <n v="16"/>
    <s v="PayPal"/>
    <s v="Quarterly"/>
  </r>
  <r>
    <n v="3711"/>
    <n v="60"/>
    <s v="Female"/>
    <x v="16"/>
    <x v="3"/>
    <n v="40"/>
    <x v="11"/>
    <x v="2"/>
    <x v="22"/>
    <s v="Summer"/>
    <x v="15"/>
    <s v="No"/>
    <s v="2-Day Shipping"/>
    <s v="No"/>
    <s v="No"/>
    <n v="32"/>
    <n v="8"/>
    <s v="Bank Transfer"/>
    <s v="Fortnightly"/>
  </r>
  <r>
    <n v="3712"/>
    <n v="69"/>
    <s v="Female"/>
    <x v="19"/>
    <x v="3"/>
    <n v="62"/>
    <x v="21"/>
    <x v="3"/>
    <x v="15"/>
    <s v="Fall"/>
    <x v="4"/>
    <s v="No"/>
    <s v="Free Shipping"/>
    <s v="No"/>
    <s v="No"/>
    <n v="33"/>
    <n v="29"/>
    <s v="Cash"/>
    <s v="Annually"/>
  </r>
  <r>
    <n v="3713"/>
    <n v="51"/>
    <s v="Female"/>
    <x v="0"/>
    <x v="0"/>
    <n v="72"/>
    <x v="4"/>
    <x v="2"/>
    <x v="2"/>
    <s v="Spring"/>
    <x v="18"/>
    <s v="No"/>
    <s v="2-Day Shipping"/>
    <s v="No"/>
    <s v="No"/>
    <n v="24"/>
    <n v="48"/>
    <s v="PayPal"/>
    <s v="Quarterly"/>
  </r>
  <r>
    <n v="3714"/>
    <n v="49"/>
    <s v="Female"/>
    <x v="9"/>
    <x v="1"/>
    <n v="87"/>
    <x v="28"/>
    <x v="2"/>
    <x v="15"/>
    <s v="Spring"/>
    <x v="5"/>
    <s v="No"/>
    <s v="Express"/>
    <s v="No"/>
    <s v="No"/>
    <n v="31"/>
    <n v="56"/>
    <s v="Debit Card"/>
    <s v="Every 3 Months"/>
  </r>
  <r>
    <n v="3715"/>
    <n v="18"/>
    <s v="Female"/>
    <x v="19"/>
    <x v="3"/>
    <n v="31"/>
    <x v="14"/>
    <x v="1"/>
    <x v="15"/>
    <s v="Winter"/>
    <x v="20"/>
    <s v="No"/>
    <s v="Express"/>
    <s v="No"/>
    <s v="No"/>
    <n v="35"/>
    <n v="-4"/>
    <s v="Credit Card"/>
    <s v="Weekly"/>
  </r>
  <r>
    <n v="3716"/>
    <n v="63"/>
    <s v="Female"/>
    <x v="12"/>
    <x v="3"/>
    <n v="34"/>
    <x v="43"/>
    <x v="1"/>
    <x v="20"/>
    <s v="Fall"/>
    <x v="23"/>
    <s v="No"/>
    <s v="Free Shipping"/>
    <s v="No"/>
    <s v="No"/>
    <n v="2"/>
    <n v="32"/>
    <s v="Bank Transfer"/>
    <s v="Monthly"/>
  </r>
  <r>
    <n v="3717"/>
    <n v="57"/>
    <s v="Female"/>
    <x v="5"/>
    <x v="0"/>
    <n v="53"/>
    <x v="34"/>
    <x v="2"/>
    <x v="4"/>
    <s v="Fall"/>
    <x v="23"/>
    <s v="No"/>
    <s v="Next Day Air"/>
    <s v="No"/>
    <s v="No"/>
    <n v="42"/>
    <n v="11"/>
    <s v="Debit Card"/>
    <s v="Every 3 Months"/>
  </r>
  <r>
    <n v="3718"/>
    <n v="45"/>
    <s v="Female"/>
    <x v="17"/>
    <x v="0"/>
    <n v="85"/>
    <x v="33"/>
    <x v="3"/>
    <x v="3"/>
    <s v="Summer"/>
    <x v="19"/>
    <s v="No"/>
    <s v="Express"/>
    <s v="No"/>
    <s v="No"/>
    <n v="47"/>
    <n v="38"/>
    <s v="Bank Transfer"/>
    <s v="Every 3 Months"/>
  </r>
  <r>
    <n v="3719"/>
    <n v="36"/>
    <s v="Female"/>
    <x v="13"/>
    <x v="0"/>
    <n v="50"/>
    <x v="30"/>
    <x v="0"/>
    <x v="2"/>
    <s v="Fall"/>
    <x v="3"/>
    <s v="No"/>
    <s v="Standard"/>
    <s v="No"/>
    <s v="No"/>
    <n v="44"/>
    <n v="6"/>
    <s v="Bank Transfer"/>
    <s v="Bi-Weekly"/>
  </r>
  <r>
    <n v="3720"/>
    <n v="20"/>
    <s v="Female"/>
    <x v="13"/>
    <x v="0"/>
    <n v="91"/>
    <x v="38"/>
    <x v="2"/>
    <x v="16"/>
    <s v="Summer"/>
    <x v="7"/>
    <s v="No"/>
    <s v="Free Shipping"/>
    <s v="No"/>
    <s v="No"/>
    <n v="8"/>
    <n v="83"/>
    <s v="Bank Transfer"/>
    <s v="Every 3 Months"/>
  </r>
  <r>
    <n v="3721"/>
    <n v="21"/>
    <s v="Female"/>
    <x v="19"/>
    <x v="3"/>
    <n v="56"/>
    <x v="36"/>
    <x v="2"/>
    <x v="15"/>
    <s v="Fall"/>
    <x v="15"/>
    <s v="No"/>
    <s v="Free Shipping"/>
    <s v="No"/>
    <s v="No"/>
    <n v="13"/>
    <n v="43"/>
    <s v="Credit Card"/>
    <s v="Quarterly"/>
  </r>
  <r>
    <n v="3722"/>
    <n v="62"/>
    <s v="Female"/>
    <x v="7"/>
    <x v="2"/>
    <n v="60"/>
    <x v="39"/>
    <x v="0"/>
    <x v="6"/>
    <s v="Fall"/>
    <x v="17"/>
    <s v="No"/>
    <s v="Next Day Air"/>
    <s v="No"/>
    <s v="No"/>
    <n v="10"/>
    <n v="50"/>
    <s v="Cash"/>
    <s v="Annually"/>
  </r>
  <r>
    <n v="3723"/>
    <n v="23"/>
    <s v="Female"/>
    <x v="14"/>
    <x v="2"/>
    <n v="34"/>
    <x v="0"/>
    <x v="3"/>
    <x v="22"/>
    <s v="Fall"/>
    <x v="17"/>
    <s v="No"/>
    <s v="Standard"/>
    <s v="No"/>
    <s v="No"/>
    <n v="1"/>
    <n v="33"/>
    <s v="Credit Card"/>
    <s v="Fortnightly"/>
  </r>
  <r>
    <n v="3724"/>
    <n v="26"/>
    <s v="Female"/>
    <x v="3"/>
    <x v="1"/>
    <n v="30"/>
    <x v="3"/>
    <x v="2"/>
    <x v="19"/>
    <s v="Spring"/>
    <x v="15"/>
    <s v="No"/>
    <s v="Free Shipping"/>
    <s v="No"/>
    <s v="No"/>
    <n v="1"/>
    <n v="29"/>
    <s v="Debit Card"/>
    <s v="Monthly"/>
  </r>
  <r>
    <n v="3725"/>
    <n v="30"/>
    <s v="Female"/>
    <x v="24"/>
    <x v="3"/>
    <n v="71"/>
    <x v="24"/>
    <x v="0"/>
    <x v="14"/>
    <s v="Winter"/>
    <x v="0"/>
    <s v="No"/>
    <s v="Express"/>
    <s v="No"/>
    <s v="No"/>
    <n v="18"/>
    <n v="53"/>
    <s v="Bank Transfer"/>
    <s v="Annually"/>
  </r>
  <r>
    <n v="3726"/>
    <n v="18"/>
    <s v="Female"/>
    <x v="10"/>
    <x v="0"/>
    <n v="100"/>
    <x v="19"/>
    <x v="1"/>
    <x v="2"/>
    <s v="Winter"/>
    <x v="14"/>
    <s v="No"/>
    <s v="Next Day Air"/>
    <s v="No"/>
    <s v="No"/>
    <n v="2"/>
    <n v="98"/>
    <s v="PayPal"/>
    <s v="Annually"/>
  </r>
  <r>
    <n v="3727"/>
    <n v="47"/>
    <s v="Female"/>
    <x v="22"/>
    <x v="3"/>
    <n v="85"/>
    <x v="37"/>
    <x v="3"/>
    <x v="20"/>
    <s v="Fall"/>
    <x v="24"/>
    <s v="No"/>
    <s v="Next Day Air"/>
    <s v="No"/>
    <s v="No"/>
    <n v="36"/>
    <n v="49"/>
    <s v="Debit Card"/>
    <s v="Every 3 Months"/>
  </r>
  <r>
    <n v="3728"/>
    <n v="41"/>
    <s v="Female"/>
    <x v="20"/>
    <x v="0"/>
    <n v="83"/>
    <x v="1"/>
    <x v="2"/>
    <x v="9"/>
    <s v="Summer"/>
    <x v="1"/>
    <s v="No"/>
    <s v="Next Day Air"/>
    <s v="No"/>
    <s v="No"/>
    <n v="17"/>
    <n v="66"/>
    <s v="Debit Card"/>
    <s v="Bi-Weekly"/>
  </r>
  <r>
    <n v="3729"/>
    <n v="62"/>
    <s v="Female"/>
    <x v="14"/>
    <x v="2"/>
    <n v="31"/>
    <x v="34"/>
    <x v="0"/>
    <x v="16"/>
    <s v="Winter"/>
    <x v="21"/>
    <s v="No"/>
    <s v="Standard"/>
    <s v="No"/>
    <s v="No"/>
    <n v="1"/>
    <n v="30"/>
    <s v="Debit Card"/>
    <s v="Annually"/>
  </r>
  <r>
    <n v="3730"/>
    <n v="28"/>
    <s v="Female"/>
    <x v="23"/>
    <x v="1"/>
    <n v="82"/>
    <x v="3"/>
    <x v="2"/>
    <x v="11"/>
    <s v="Spring"/>
    <x v="10"/>
    <s v="No"/>
    <s v="2-Day Shipping"/>
    <s v="No"/>
    <s v="No"/>
    <n v="50"/>
    <n v="32"/>
    <s v="Cash"/>
    <s v="Quarterly"/>
  </r>
  <r>
    <n v="3731"/>
    <n v="46"/>
    <s v="Female"/>
    <x v="5"/>
    <x v="0"/>
    <n v="79"/>
    <x v="20"/>
    <x v="2"/>
    <x v="11"/>
    <s v="Summer"/>
    <x v="25"/>
    <s v="No"/>
    <s v="2-Day Shipping"/>
    <s v="No"/>
    <s v="No"/>
    <n v="3"/>
    <n v="76"/>
    <s v="Credit Card"/>
    <s v="Bi-Weekly"/>
  </r>
  <r>
    <n v="3732"/>
    <n v="54"/>
    <s v="Female"/>
    <x v="19"/>
    <x v="3"/>
    <n v="62"/>
    <x v="8"/>
    <x v="2"/>
    <x v="12"/>
    <s v="Spring"/>
    <x v="0"/>
    <s v="No"/>
    <s v="2-Day Shipping"/>
    <s v="No"/>
    <s v="No"/>
    <n v="45"/>
    <n v="17"/>
    <s v="PayPal"/>
    <s v="Quarterly"/>
  </r>
  <r>
    <n v="3733"/>
    <n v="36"/>
    <s v="Female"/>
    <x v="9"/>
    <x v="1"/>
    <n v="92"/>
    <x v="27"/>
    <x v="0"/>
    <x v="6"/>
    <s v="Spring"/>
    <x v="13"/>
    <s v="No"/>
    <s v="Free Shipping"/>
    <s v="No"/>
    <s v="No"/>
    <n v="28"/>
    <n v="64"/>
    <s v="PayPal"/>
    <s v="Annually"/>
  </r>
  <r>
    <n v="3734"/>
    <n v="25"/>
    <s v="Female"/>
    <x v="20"/>
    <x v="0"/>
    <n v="58"/>
    <x v="26"/>
    <x v="2"/>
    <x v="1"/>
    <s v="Fall"/>
    <x v="10"/>
    <s v="No"/>
    <s v="Next Day Air"/>
    <s v="No"/>
    <s v="No"/>
    <n v="6"/>
    <n v="52"/>
    <s v="Debit Card"/>
    <s v="Every 3 Months"/>
  </r>
  <r>
    <n v="3735"/>
    <n v="38"/>
    <s v="Female"/>
    <x v="15"/>
    <x v="0"/>
    <n v="88"/>
    <x v="18"/>
    <x v="2"/>
    <x v="19"/>
    <s v="Spring"/>
    <x v="23"/>
    <s v="No"/>
    <s v="Next Day Air"/>
    <s v="No"/>
    <s v="No"/>
    <n v="33"/>
    <n v="55"/>
    <s v="Debit Card"/>
    <s v="Every 3 Months"/>
  </r>
  <r>
    <n v="3736"/>
    <n v="38"/>
    <s v="Female"/>
    <x v="3"/>
    <x v="1"/>
    <n v="44"/>
    <x v="2"/>
    <x v="0"/>
    <x v="20"/>
    <s v="Spring"/>
    <x v="0"/>
    <s v="No"/>
    <s v="2-Day Shipping"/>
    <s v="No"/>
    <s v="No"/>
    <n v="29"/>
    <n v="15"/>
    <s v="PayPal"/>
    <s v="Annually"/>
  </r>
  <r>
    <n v="3737"/>
    <n v="42"/>
    <s v="Female"/>
    <x v="2"/>
    <x v="0"/>
    <n v="56"/>
    <x v="37"/>
    <x v="2"/>
    <x v="16"/>
    <s v="Spring"/>
    <x v="12"/>
    <s v="No"/>
    <s v="Store Pickup"/>
    <s v="No"/>
    <s v="No"/>
    <n v="2"/>
    <n v="54"/>
    <s v="PayPal"/>
    <s v="Every 3 Months"/>
  </r>
  <r>
    <n v="3738"/>
    <n v="19"/>
    <s v="Female"/>
    <x v="16"/>
    <x v="3"/>
    <n v="23"/>
    <x v="0"/>
    <x v="1"/>
    <x v="1"/>
    <s v="Winter"/>
    <x v="8"/>
    <s v="No"/>
    <s v="Free Shipping"/>
    <s v="No"/>
    <s v="No"/>
    <n v="43"/>
    <n v="-20"/>
    <s v="PayPal"/>
    <s v="Bi-Weekly"/>
  </r>
  <r>
    <n v="3739"/>
    <n v="34"/>
    <s v="Female"/>
    <x v="6"/>
    <x v="0"/>
    <n v="45"/>
    <x v="12"/>
    <x v="2"/>
    <x v="18"/>
    <s v="Spring"/>
    <x v="2"/>
    <s v="No"/>
    <s v="Free Shipping"/>
    <s v="No"/>
    <s v="No"/>
    <n v="48"/>
    <n v="-3"/>
    <s v="Cash"/>
    <s v="Fortnightly"/>
  </r>
  <r>
    <n v="3740"/>
    <n v="38"/>
    <s v="Female"/>
    <x v="12"/>
    <x v="3"/>
    <n v="31"/>
    <x v="37"/>
    <x v="2"/>
    <x v="8"/>
    <s v="Fall"/>
    <x v="19"/>
    <s v="No"/>
    <s v="Free Shipping"/>
    <s v="No"/>
    <s v="No"/>
    <n v="43"/>
    <n v="-12"/>
    <s v="Credit Card"/>
    <s v="Weekly"/>
  </r>
  <r>
    <n v="3741"/>
    <n v="42"/>
    <s v="Female"/>
    <x v="13"/>
    <x v="0"/>
    <n v="96"/>
    <x v="41"/>
    <x v="2"/>
    <x v="5"/>
    <s v="Summer"/>
    <x v="5"/>
    <s v="No"/>
    <s v="Store Pickup"/>
    <s v="No"/>
    <s v="No"/>
    <n v="26"/>
    <n v="70"/>
    <s v="Debit Card"/>
    <s v="Bi-Weekly"/>
  </r>
  <r>
    <n v="3742"/>
    <n v="58"/>
    <s v="Female"/>
    <x v="5"/>
    <x v="0"/>
    <n v="96"/>
    <x v="28"/>
    <x v="2"/>
    <x v="7"/>
    <s v="Spring"/>
    <x v="4"/>
    <s v="No"/>
    <s v="2-Day Shipping"/>
    <s v="No"/>
    <s v="No"/>
    <n v="26"/>
    <n v="70"/>
    <s v="Debit Card"/>
    <s v="Bi-Weekly"/>
  </r>
  <r>
    <n v="3743"/>
    <n v="56"/>
    <s v="Female"/>
    <x v="5"/>
    <x v="0"/>
    <n v="80"/>
    <x v="33"/>
    <x v="2"/>
    <x v="0"/>
    <s v="Fall"/>
    <x v="14"/>
    <s v="No"/>
    <s v="Standard"/>
    <s v="No"/>
    <s v="No"/>
    <n v="50"/>
    <n v="30"/>
    <s v="Credit Card"/>
    <s v="Bi-Weekly"/>
  </r>
  <r>
    <n v="3744"/>
    <n v="62"/>
    <s v="Female"/>
    <x v="13"/>
    <x v="0"/>
    <n v="28"/>
    <x v="37"/>
    <x v="0"/>
    <x v="17"/>
    <s v="Fall"/>
    <x v="15"/>
    <s v="No"/>
    <s v="Free Shipping"/>
    <s v="No"/>
    <s v="No"/>
    <n v="36"/>
    <n v="-8"/>
    <s v="Debit Card"/>
    <s v="Quarterly"/>
  </r>
  <r>
    <n v="3745"/>
    <n v="24"/>
    <s v="Female"/>
    <x v="15"/>
    <x v="0"/>
    <n v="51"/>
    <x v="32"/>
    <x v="2"/>
    <x v="0"/>
    <s v="Summer"/>
    <x v="2"/>
    <s v="No"/>
    <s v="Next Day Air"/>
    <s v="No"/>
    <s v="No"/>
    <n v="26"/>
    <n v="25"/>
    <s v="Bank Transfer"/>
    <s v="Fortnightly"/>
  </r>
  <r>
    <n v="3746"/>
    <n v="60"/>
    <s v="Female"/>
    <x v="20"/>
    <x v="0"/>
    <n v="41"/>
    <x v="47"/>
    <x v="0"/>
    <x v="9"/>
    <s v="Spring"/>
    <x v="24"/>
    <s v="No"/>
    <s v="Express"/>
    <s v="No"/>
    <s v="No"/>
    <n v="2"/>
    <n v="39"/>
    <s v="Debit Card"/>
    <s v="Monthly"/>
  </r>
  <r>
    <n v="3747"/>
    <n v="53"/>
    <s v="Female"/>
    <x v="7"/>
    <x v="2"/>
    <n v="99"/>
    <x v="37"/>
    <x v="3"/>
    <x v="17"/>
    <s v="Summer"/>
    <x v="5"/>
    <s v="No"/>
    <s v="Next Day Air"/>
    <s v="No"/>
    <s v="No"/>
    <n v="49"/>
    <n v="50"/>
    <s v="PayPal"/>
    <s v="Monthly"/>
  </r>
  <r>
    <n v="3748"/>
    <n v="26"/>
    <s v="Female"/>
    <x v="1"/>
    <x v="0"/>
    <n v="53"/>
    <x v="3"/>
    <x v="0"/>
    <x v="8"/>
    <s v="Spring"/>
    <x v="24"/>
    <s v="No"/>
    <s v="Store Pickup"/>
    <s v="No"/>
    <s v="No"/>
    <n v="32"/>
    <n v="21"/>
    <s v="Bank Transfer"/>
    <s v="Bi-Weekly"/>
  </r>
  <r>
    <n v="3749"/>
    <n v="34"/>
    <s v="Female"/>
    <x v="21"/>
    <x v="3"/>
    <n v="25"/>
    <x v="12"/>
    <x v="2"/>
    <x v="10"/>
    <s v="Fall"/>
    <x v="20"/>
    <s v="No"/>
    <s v="2-Day Shipping"/>
    <s v="No"/>
    <s v="No"/>
    <n v="3"/>
    <n v="22"/>
    <s v="Venmo"/>
    <s v="Annually"/>
  </r>
  <r>
    <n v="3750"/>
    <n v="24"/>
    <s v="Female"/>
    <x v="0"/>
    <x v="0"/>
    <n v="95"/>
    <x v="29"/>
    <x v="0"/>
    <x v="22"/>
    <s v="Winter"/>
    <x v="3"/>
    <s v="No"/>
    <s v="2-Day Shipping"/>
    <s v="No"/>
    <s v="No"/>
    <n v="38"/>
    <n v="57"/>
    <s v="Venmo"/>
    <s v="Every 3 Months"/>
  </r>
  <r>
    <n v="3751"/>
    <n v="42"/>
    <s v="Female"/>
    <x v="15"/>
    <x v="0"/>
    <n v="88"/>
    <x v="28"/>
    <x v="2"/>
    <x v="9"/>
    <s v="Fall"/>
    <x v="0"/>
    <s v="No"/>
    <s v="Free Shipping"/>
    <s v="No"/>
    <s v="No"/>
    <n v="5"/>
    <n v="83"/>
    <s v="PayPal"/>
    <s v="Monthly"/>
  </r>
  <r>
    <n v="3752"/>
    <n v="36"/>
    <s v="Female"/>
    <x v="16"/>
    <x v="3"/>
    <n v="97"/>
    <x v="15"/>
    <x v="1"/>
    <x v="5"/>
    <s v="Fall"/>
    <x v="19"/>
    <s v="No"/>
    <s v="Free Shipping"/>
    <s v="No"/>
    <s v="No"/>
    <n v="8"/>
    <n v="89"/>
    <s v="Credit Card"/>
    <s v="Every 3 Months"/>
  </r>
  <r>
    <n v="3753"/>
    <n v="24"/>
    <s v="Female"/>
    <x v="7"/>
    <x v="2"/>
    <n v="81"/>
    <x v="47"/>
    <x v="0"/>
    <x v="6"/>
    <s v="Winter"/>
    <x v="7"/>
    <s v="No"/>
    <s v="2-Day Shipping"/>
    <s v="No"/>
    <s v="No"/>
    <n v="43"/>
    <n v="38"/>
    <s v="Venmo"/>
    <s v="Weekly"/>
  </r>
  <r>
    <n v="3754"/>
    <n v="39"/>
    <s v="Female"/>
    <x v="12"/>
    <x v="3"/>
    <n v="26"/>
    <x v="7"/>
    <x v="1"/>
    <x v="2"/>
    <s v="Winter"/>
    <x v="19"/>
    <s v="No"/>
    <s v="Next Day Air"/>
    <s v="No"/>
    <s v="No"/>
    <n v="22"/>
    <n v="4"/>
    <s v="Bank Transfer"/>
    <s v="Fortnightly"/>
  </r>
  <r>
    <n v="3755"/>
    <n v="46"/>
    <s v="Female"/>
    <x v="9"/>
    <x v="1"/>
    <n v="41"/>
    <x v="43"/>
    <x v="2"/>
    <x v="2"/>
    <s v="Summer"/>
    <x v="14"/>
    <s v="No"/>
    <s v="Express"/>
    <s v="No"/>
    <s v="No"/>
    <n v="10"/>
    <n v="31"/>
    <s v="Cash"/>
    <s v="Every 3 Months"/>
  </r>
  <r>
    <n v="3756"/>
    <n v="64"/>
    <s v="Female"/>
    <x v="11"/>
    <x v="0"/>
    <n v="93"/>
    <x v="38"/>
    <x v="2"/>
    <x v="15"/>
    <s v="Fall"/>
    <x v="23"/>
    <s v="No"/>
    <s v="Free Shipping"/>
    <s v="No"/>
    <s v="No"/>
    <n v="26"/>
    <n v="67"/>
    <s v="Credit Card"/>
    <s v="Monthly"/>
  </r>
  <r>
    <n v="3757"/>
    <n v="64"/>
    <s v="Female"/>
    <x v="11"/>
    <x v="0"/>
    <n v="69"/>
    <x v="36"/>
    <x v="0"/>
    <x v="11"/>
    <s v="Spring"/>
    <x v="6"/>
    <s v="No"/>
    <s v="Express"/>
    <s v="No"/>
    <s v="No"/>
    <n v="42"/>
    <n v="27"/>
    <s v="Debit Card"/>
    <s v="Bi-Weekly"/>
  </r>
  <r>
    <n v="3758"/>
    <n v="61"/>
    <s v="Female"/>
    <x v="11"/>
    <x v="0"/>
    <n v="44"/>
    <x v="18"/>
    <x v="0"/>
    <x v="16"/>
    <s v="Fall"/>
    <x v="9"/>
    <s v="No"/>
    <s v="2-Day Shipping"/>
    <s v="No"/>
    <s v="No"/>
    <n v="33"/>
    <n v="11"/>
    <s v="Cash"/>
    <s v="Weekly"/>
  </r>
  <r>
    <n v="3759"/>
    <n v="61"/>
    <s v="Female"/>
    <x v="3"/>
    <x v="1"/>
    <n v="54"/>
    <x v="27"/>
    <x v="1"/>
    <x v="13"/>
    <s v="Spring"/>
    <x v="2"/>
    <s v="No"/>
    <s v="Store Pickup"/>
    <s v="No"/>
    <s v="No"/>
    <n v="23"/>
    <n v="31"/>
    <s v="Bank Transfer"/>
    <s v="Quarterly"/>
  </r>
  <r>
    <n v="3760"/>
    <n v="44"/>
    <s v="Female"/>
    <x v="4"/>
    <x v="1"/>
    <n v="61"/>
    <x v="9"/>
    <x v="2"/>
    <x v="6"/>
    <s v="Spring"/>
    <x v="1"/>
    <s v="No"/>
    <s v="Store Pickup"/>
    <s v="No"/>
    <s v="No"/>
    <n v="30"/>
    <n v="31"/>
    <s v="Venmo"/>
    <s v="Quarterly"/>
  </r>
  <r>
    <n v="3761"/>
    <n v="65"/>
    <s v="Female"/>
    <x v="20"/>
    <x v="0"/>
    <n v="80"/>
    <x v="39"/>
    <x v="2"/>
    <x v="15"/>
    <s v="Fall"/>
    <x v="0"/>
    <s v="No"/>
    <s v="Next Day Air"/>
    <s v="No"/>
    <s v="No"/>
    <n v="36"/>
    <n v="44"/>
    <s v="PayPal"/>
    <s v="Weekly"/>
  </r>
  <r>
    <n v="3762"/>
    <n v="60"/>
    <s v="Female"/>
    <x v="21"/>
    <x v="3"/>
    <n v="30"/>
    <x v="22"/>
    <x v="2"/>
    <x v="14"/>
    <s v="Summer"/>
    <x v="11"/>
    <s v="No"/>
    <s v="Next Day Air"/>
    <s v="No"/>
    <s v="No"/>
    <n v="3"/>
    <n v="27"/>
    <s v="Venmo"/>
    <s v="Every 3 Months"/>
  </r>
  <r>
    <n v="3763"/>
    <n v="65"/>
    <s v="Female"/>
    <x v="6"/>
    <x v="0"/>
    <n v="94"/>
    <x v="14"/>
    <x v="0"/>
    <x v="14"/>
    <s v="Fall"/>
    <x v="3"/>
    <s v="No"/>
    <s v="Store Pickup"/>
    <s v="No"/>
    <s v="No"/>
    <n v="13"/>
    <n v="81"/>
    <s v="PayPal"/>
    <s v="Annually"/>
  </r>
  <r>
    <n v="3764"/>
    <n v="27"/>
    <s v="Female"/>
    <x v="5"/>
    <x v="0"/>
    <n v="24"/>
    <x v="19"/>
    <x v="3"/>
    <x v="16"/>
    <s v="Winter"/>
    <x v="9"/>
    <s v="No"/>
    <s v="Standard"/>
    <s v="No"/>
    <s v="No"/>
    <n v="38"/>
    <n v="-14"/>
    <s v="Cash"/>
    <s v="Every 3 Months"/>
  </r>
  <r>
    <n v="3765"/>
    <n v="36"/>
    <s v="Female"/>
    <x v="20"/>
    <x v="0"/>
    <n v="21"/>
    <x v="45"/>
    <x v="2"/>
    <x v="1"/>
    <s v="Fall"/>
    <x v="1"/>
    <s v="No"/>
    <s v="Next Day Air"/>
    <s v="No"/>
    <s v="No"/>
    <n v="19"/>
    <n v="2"/>
    <s v="Venmo"/>
    <s v="Monthly"/>
  </r>
  <r>
    <n v="3766"/>
    <n v="22"/>
    <s v="Female"/>
    <x v="16"/>
    <x v="3"/>
    <n v="52"/>
    <x v="9"/>
    <x v="2"/>
    <x v="14"/>
    <s v="Summer"/>
    <x v="24"/>
    <s v="No"/>
    <s v="Standard"/>
    <s v="No"/>
    <s v="No"/>
    <n v="14"/>
    <n v="38"/>
    <s v="Bank Transfer"/>
    <s v="Bi-Weekly"/>
  </r>
  <r>
    <n v="3767"/>
    <n v="62"/>
    <s v="Female"/>
    <x v="8"/>
    <x v="3"/>
    <n v="59"/>
    <x v="21"/>
    <x v="2"/>
    <x v="13"/>
    <s v="Fall"/>
    <x v="8"/>
    <s v="No"/>
    <s v="Next Day Air"/>
    <s v="No"/>
    <s v="No"/>
    <n v="43"/>
    <n v="16"/>
    <s v="Debit Card"/>
    <s v="Annually"/>
  </r>
  <r>
    <n v="3768"/>
    <n v="59"/>
    <s v="Female"/>
    <x v="6"/>
    <x v="0"/>
    <n v="51"/>
    <x v="14"/>
    <x v="3"/>
    <x v="13"/>
    <s v="Summer"/>
    <x v="0"/>
    <s v="No"/>
    <s v="Free Shipping"/>
    <s v="No"/>
    <s v="No"/>
    <n v="10"/>
    <n v="41"/>
    <s v="Bank Transfer"/>
    <s v="Fortnightly"/>
  </r>
  <r>
    <n v="3769"/>
    <n v="50"/>
    <s v="Female"/>
    <x v="1"/>
    <x v="0"/>
    <n v="35"/>
    <x v="34"/>
    <x v="2"/>
    <x v="22"/>
    <s v="Winter"/>
    <x v="17"/>
    <s v="No"/>
    <s v="Free Shipping"/>
    <s v="No"/>
    <s v="No"/>
    <n v="34"/>
    <n v="1"/>
    <s v="Bank Transfer"/>
    <s v="Quarterly"/>
  </r>
  <r>
    <n v="3770"/>
    <n v="51"/>
    <s v="Female"/>
    <x v="24"/>
    <x v="3"/>
    <n v="87"/>
    <x v="28"/>
    <x v="0"/>
    <x v="14"/>
    <s v="Summer"/>
    <x v="15"/>
    <s v="No"/>
    <s v="Standard"/>
    <s v="No"/>
    <s v="No"/>
    <n v="31"/>
    <n v="56"/>
    <s v="Venmo"/>
    <s v="Annually"/>
  </r>
  <r>
    <n v="3771"/>
    <n v="23"/>
    <s v="Female"/>
    <x v="13"/>
    <x v="0"/>
    <n v="42"/>
    <x v="6"/>
    <x v="0"/>
    <x v="13"/>
    <s v="Summer"/>
    <x v="17"/>
    <s v="No"/>
    <s v="Store Pickup"/>
    <s v="No"/>
    <s v="No"/>
    <n v="34"/>
    <n v="8"/>
    <s v="Bank Transfer"/>
    <s v="Weekly"/>
  </r>
  <r>
    <n v="3772"/>
    <n v="21"/>
    <s v="Female"/>
    <x v="17"/>
    <x v="0"/>
    <n v="86"/>
    <x v="19"/>
    <x v="2"/>
    <x v="16"/>
    <s v="Winter"/>
    <x v="5"/>
    <s v="No"/>
    <s v="Express"/>
    <s v="No"/>
    <s v="No"/>
    <n v="28"/>
    <n v="58"/>
    <s v="Venmo"/>
    <s v="Bi-Weekly"/>
  </r>
  <r>
    <n v="3773"/>
    <n v="44"/>
    <s v="Female"/>
    <x v="13"/>
    <x v="0"/>
    <n v="26"/>
    <x v="13"/>
    <x v="0"/>
    <x v="22"/>
    <s v="Fall"/>
    <x v="0"/>
    <s v="No"/>
    <s v="Next Day Air"/>
    <s v="No"/>
    <s v="No"/>
    <n v="35"/>
    <n v="-9"/>
    <s v="Cash"/>
    <s v="Annually"/>
  </r>
  <r>
    <n v="3774"/>
    <n v="25"/>
    <s v="Female"/>
    <x v="1"/>
    <x v="0"/>
    <n v="60"/>
    <x v="48"/>
    <x v="2"/>
    <x v="10"/>
    <s v="Summer"/>
    <x v="1"/>
    <s v="No"/>
    <s v="Store Pickup"/>
    <s v="No"/>
    <s v="No"/>
    <n v="41"/>
    <n v="19"/>
    <s v="Cash"/>
    <s v="Quarterly"/>
  </r>
  <r>
    <n v="3775"/>
    <n v="57"/>
    <s v="Female"/>
    <x v="24"/>
    <x v="3"/>
    <n v="83"/>
    <x v="29"/>
    <x v="1"/>
    <x v="17"/>
    <s v="Winter"/>
    <x v="20"/>
    <s v="No"/>
    <s v="Standard"/>
    <s v="No"/>
    <s v="No"/>
    <n v="48"/>
    <n v="35"/>
    <s v="PayPal"/>
    <s v="Fortnightly"/>
  </r>
  <r>
    <n v="3776"/>
    <n v="41"/>
    <s v="Female"/>
    <x v="22"/>
    <x v="3"/>
    <n v="63"/>
    <x v="45"/>
    <x v="1"/>
    <x v="6"/>
    <s v="Spring"/>
    <x v="2"/>
    <s v="No"/>
    <s v="2-Day Shipping"/>
    <s v="No"/>
    <s v="No"/>
    <n v="45"/>
    <n v="18"/>
    <s v="Cash"/>
    <s v="Quarterly"/>
  </r>
  <r>
    <n v="3777"/>
    <n v="19"/>
    <s v="Female"/>
    <x v="4"/>
    <x v="1"/>
    <n v="25"/>
    <x v="29"/>
    <x v="0"/>
    <x v="8"/>
    <s v="Spring"/>
    <x v="7"/>
    <s v="No"/>
    <s v="Standard"/>
    <s v="No"/>
    <s v="No"/>
    <n v="10"/>
    <n v="15"/>
    <s v="Credit Card"/>
    <s v="Fortnightly"/>
  </r>
  <r>
    <n v="3778"/>
    <n v="43"/>
    <s v="Female"/>
    <x v="6"/>
    <x v="0"/>
    <n v="65"/>
    <x v="40"/>
    <x v="2"/>
    <x v="1"/>
    <s v="Fall"/>
    <x v="24"/>
    <s v="No"/>
    <s v="Express"/>
    <s v="No"/>
    <s v="No"/>
    <n v="9"/>
    <n v="56"/>
    <s v="Cash"/>
    <s v="Weekly"/>
  </r>
  <r>
    <n v="3779"/>
    <n v="25"/>
    <s v="Female"/>
    <x v="4"/>
    <x v="1"/>
    <n v="60"/>
    <x v="45"/>
    <x v="2"/>
    <x v="17"/>
    <s v="Fall"/>
    <x v="3"/>
    <s v="No"/>
    <s v="Free Shipping"/>
    <s v="No"/>
    <s v="No"/>
    <n v="30"/>
    <n v="30"/>
    <s v="Debit Card"/>
    <s v="Annually"/>
  </r>
  <r>
    <n v="3780"/>
    <n v="60"/>
    <s v="Female"/>
    <x v="2"/>
    <x v="0"/>
    <n v="75"/>
    <x v="18"/>
    <x v="3"/>
    <x v="12"/>
    <s v="Spring"/>
    <x v="17"/>
    <s v="No"/>
    <s v="Express"/>
    <s v="No"/>
    <s v="No"/>
    <n v="45"/>
    <n v="30"/>
    <s v="PayPal"/>
    <s v="Annually"/>
  </r>
  <r>
    <n v="3781"/>
    <n v="54"/>
    <s v="Female"/>
    <x v="4"/>
    <x v="1"/>
    <n v="57"/>
    <x v="16"/>
    <x v="0"/>
    <x v="22"/>
    <s v="Fall"/>
    <x v="7"/>
    <s v="No"/>
    <s v="Free Shipping"/>
    <s v="No"/>
    <s v="No"/>
    <n v="41"/>
    <n v="16"/>
    <s v="Venmo"/>
    <s v="Quarterly"/>
  </r>
  <r>
    <n v="3782"/>
    <n v="52"/>
    <s v="Female"/>
    <x v="23"/>
    <x v="1"/>
    <n v="99"/>
    <x v="30"/>
    <x v="2"/>
    <x v="6"/>
    <s v="Winter"/>
    <x v="18"/>
    <s v="No"/>
    <s v="Standard"/>
    <s v="No"/>
    <s v="No"/>
    <n v="40"/>
    <n v="59"/>
    <s v="PayPal"/>
    <s v="Fortnightly"/>
  </r>
  <r>
    <n v="3783"/>
    <n v="40"/>
    <s v="Female"/>
    <x v="14"/>
    <x v="2"/>
    <n v="45"/>
    <x v="15"/>
    <x v="0"/>
    <x v="20"/>
    <s v="Spring"/>
    <x v="11"/>
    <s v="No"/>
    <s v="Free Shipping"/>
    <s v="No"/>
    <s v="No"/>
    <n v="42"/>
    <n v="3"/>
    <s v="PayPal"/>
    <s v="Fortnightly"/>
  </r>
  <r>
    <n v="3784"/>
    <n v="39"/>
    <s v="Female"/>
    <x v="24"/>
    <x v="3"/>
    <n v="66"/>
    <x v="1"/>
    <x v="3"/>
    <x v="20"/>
    <s v="Summer"/>
    <x v="4"/>
    <s v="No"/>
    <s v="Free Shipping"/>
    <s v="No"/>
    <s v="No"/>
    <n v="17"/>
    <n v="49"/>
    <s v="Debit Card"/>
    <s v="Fortnightly"/>
  </r>
  <r>
    <n v="3785"/>
    <n v="54"/>
    <s v="Female"/>
    <x v="20"/>
    <x v="0"/>
    <n v="53"/>
    <x v="41"/>
    <x v="2"/>
    <x v="10"/>
    <s v="Winter"/>
    <x v="9"/>
    <s v="No"/>
    <s v="Next Day Air"/>
    <s v="No"/>
    <s v="No"/>
    <n v="4"/>
    <n v="49"/>
    <s v="Venmo"/>
    <s v="Annually"/>
  </r>
  <r>
    <n v="3786"/>
    <n v="64"/>
    <s v="Female"/>
    <x v="2"/>
    <x v="0"/>
    <n v="94"/>
    <x v="13"/>
    <x v="0"/>
    <x v="12"/>
    <s v="Winter"/>
    <x v="22"/>
    <s v="No"/>
    <s v="Standard"/>
    <s v="No"/>
    <s v="No"/>
    <n v="6"/>
    <n v="88"/>
    <s v="Cash"/>
    <s v="Monthly"/>
  </r>
  <r>
    <n v="3787"/>
    <n v="31"/>
    <s v="Female"/>
    <x v="23"/>
    <x v="1"/>
    <n v="47"/>
    <x v="30"/>
    <x v="0"/>
    <x v="22"/>
    <s v="Fall"/>
    <x v="15"/>
    <s v="No"/>
    <s v="2-Day Shipping"/>
    <s v="No"/>
    <s v="No"/>
    <n v="22"/>
    <n v="25"/>
    <s v="Venmo"/>
    <s v="Weekly"/>
  </r>
  <r>
    <n v="3788"/>
    <n v="37"/>
    <s v="Female"/>
    <x v="0"/>
    <x v="0"/>
    <n v="80"/>
    <x v="14"/>
    <x v="2"/>
    <x v="6"/>
    <s v="Fall"/>
    <x v="15"/>
    <s v="No"/>
    <s v="2-Day Shipping"/>
    <s v="No"/>
    <s v="No"/>
    <n v="46"/>
    <n v="34"/>
    <s v="PayPal"/>
    <s v="Every 3 Months"/>
  </r>
  <r>
    <n v="3789"/>
    <n v="43"/>
    <s v="Female"/>
    <x v="19"/>
    <x v="3"/>
    <n v="65"/>
    <x v="23"/>
    <x v="3"/>
    <x v="11"/>
    <s v="Spring"/>
    <x v="4"/>
    <s v="No"/>
    <s v="Next Day Air"/>
    <s v="No"/>
    <s v="No"/>
    <n v="27"/>
    <n v="38"/>
    <s v="Debit Card"/>
    <s v="Monthly"/>
  </r>
  <r>
    <n v="3790"/>
    <n v="56"/>
    <s v="Female"/>
    <x v="5"/>
    <x v="0"/>
    <n v="75"/>
    <x v="25"/>
    <x v="2"/>
    <x v="23"/>
    <s v="Summer"/>
    <x v="22"/>
    <s v="No"/>
    <s v="Express"/>
    <s v="No"/>
    <s v="No"/>
    <n v="18"/>
    <n v="57"/>
    <s v="Bank Transfer"/>
    <s v="Every 3 Months"/>
  </r>
  <r>
    <n v="3791"/>
    <n v="27"/>
    <s v="Female"/>
    <x v="8"/>
    <x v="3"/>
    <n v="45"/>
    <x v="29"/>
    <x v="3"/>
    <x v="19"/>
    <s v="Summer"/>
    <x v="14"/>
    <s v="No"/>
    <s v="Standard"/>
    <s v="No"/>
    <s v="No"/>
    <n v="31"/>
    <n v="14"/>
    <s v="Credit Card"/>
    <s v="Weekly"/>
  </r>
  <r>
    <n v="3792"/>
    <n v="40"/>
    <s v="Female"/>
    <x v="12"/>
    <x v="3"/>
    <n v="51"/>
    <x v="21"/>
    <x v="2"/>
    <x v="0"/>
    <s v="Spring"/>
    <x v="18"/>
    <s v="No"/>
    <s v="Store Pickup"/>
    <s v="No"/>
    <s v="No"/>
    <n v="1"/>
    <n v="50"/>
    <s v="Venmo"/>
    <s v="Weekly"/>
  </r>
  <r>
    <n v="3793"/>
    <n v="43"/>
    <s v="Female"/>
    <x v="18"/>
    <x v="3"/>
    <n v="58"/>
    <x v="2"/>
    <x v="1"/>
    <x v="2"/>
    <s v="Summer"/>
    <x v="5"/>
    <s v="No"/>
    <s v="Express"/>
    <s v="No"/>
    <s v="No"/>
    <n v="2"/>
    <n v="56"/>
    <s v="PayPal"/>
    <s v="Fortnightly"/>
  </r>
  <r>
    <n v="3794"/>
    <n v="62"/>
    <s v="Female"/>
    <x v="12"/>
    <x v="3"/>
    <n v="20"/>
    <x v="12"/>
    <x v="2"/>
    <x v="6"/>
    <s v="Fall"/>
    <x v="17"/>
    <s v="No"/>
    <s v="Standard"/>
    <s v="No"/>
    <s v="No"/>
    <n v="46"/>
    <n v="-26"/>
    <s v="Bank Transfer"/>
    <s v="Annually"/>
  </r>
  <r>
    <n v="3795"/>
    <n v="44"/>
    <s v="Female"/>
    <x v="18"/>
    <x v="3"/>
    <n v="82"/>
    <x v="45"/>
    <x v="2"/>
    <x v="10"/>
    <s v="Summer"/>
    <x v="15"/>
    <s v="No"/>
    <s v="2-Day Shipping"/>
    <s v="No"/>
    <s v="No"/>
    <n v="27"/>
    <n v="55"/>
    <s v="Venmo"/>
    <s v="Weekly"/>
  </r>
  <r>
    <n v="3796"/>
    <n v="45"/>
    <s v="Female"/>
    <x v="24"/>
    <x v="3"/>
    <n v="92"/>
    <x v="10"/>
    <x v="2"/>
    <x v="4"/>
    <s v="Spring"/>
    <x v="25"/>
    <s v="No"/>
    <s v="Express"/>
    <s v="No"/>
    <s v="No"/>
    <n v="3"/>
    <n v="89"/>
    <s v="Cash"/>
    <s v="Weekly"/>
  </r>
  <r>
    <n v="3797"/>
    <n v="40"/>
    <s v="Female"/>
    <x v="6"/>
    <x v="0"/>
    <n v="81"/>
    <x v="40"/>
    <x v="2"/>
    <x v="12"/>
    <s v="Fall"/>
    <x v="4"/>
    <s v="No"/>
    <s v="Free Shipping"/>
    <s v="No"/>
    <s v="No"/>
    <n v="47"/>
    <n v="34"/>
    <s v="Bank Transfer"/>
    <s v="Quarterly"/>
  </r>
  <r>
    <n v="3798"/>
    <n v="68"/>
    <s v="Female"/>
    <x v="12"/>
    <x v="3"/>
    <n v="44"/>
    <x v="18"/>
    <x v="2"/>
    <x v="0"/>
    <s v="Summer"/>
    <x v="25"/>
    <s v="No"/>
    <s v="Next Day Air"/>
    <s v="No"/>
    <s v="No"/>
    <n v="20"/>
    <n v="24"/>
    <s v="Cash"/>
    <s v="Quarterly"/>
  </r>
  <r>
    <n v="3799"/>
    <n v="63"/>
    <s v="Female"/>
    <x v="16"/>
    <x v="3"/>
    <n v="72"/>
    <x v="3"/>
    <x v="1"/>
    <x v="18"/>
    <s v="Winter"/>
    <x v="4"/>
    <s v="No"/>
    <s v="Next Day Air"/>
    <s v="No"/>
    <s v="No"/>
    <n v="23"/>
    <n v="49"/>
    <s v="Credit Card"/>
    <s v="Annually"/>
  </r>
  <r>
    <n v="3800"/>
    <n v="60"/>
    <s v="Female"/>
    <x v="14"/>
    <x v="2"/>
    <n v="26"/>
    <x v="19"/>
    <x v="0"/>
    <x v="10"/>
    <s v="Winter"/>
    <x v="5"/>
    <s v="No"/>
    <s v="Store Pickup"/>
    <s v="No"/>
    <s v="No"/>
    <n v="13"/>
    <n v="13"/>
    <s v="Credit Card"/>
    <s v="Monthly"/>
  </r>
  <r>
    <n v="3801"/>
    <n v="19"/>
    <s v="Female"/>
    <x v="1"/>
    <x v="0"/>
    <n v="26"/>
    <x v="34"/>
    <x v="2"/>
    <x v="2"/>
    <s v="Fall"/>
    <x v="6"/>
    <s v="No"/>
    <s v="Next Day Air"/>
    <s v="No"/>
    <s v="No"/>
    <n v="12"/>
    <n v="14"/>
    <s v="Venmo"/>
    <s v="Bi-Weekly"/>
  </r>
  <r>
    <n v="3802"/>
    <n v="26"/>
    <s v="Female"/>
    <x v="0"/>
    <x v="0"/>
    <n v="84"/>
    <x v="0"/>
    <x v="2"/>
    <x v="15"/>
    <s v="Spring"/>
    <x v="16"/>
    <s v="No"/>
    <s v="Store Pickup"/>
    <s v="No"/>
    <s v="No"/>
    <n v="36"/>
    <n v="48"/>
    <s v="PayPal"/>
    <s v="Fortnightly"/>
  </r>
  <r>
    <n v="3803"/>
    <n v="70"/>
    <s v="Female"/>
    <x v="18"/>
    <x v="3"/>
    <n v="72"/>
    <x v="26"/>
    <x v="1"/>
    <x v="2"/>
    <s v="Spring"/>
    <x v="4"/>
    <s v="No"/>
    <s v="2-Day Shipping"/>
    <s v="No"/>
    <s v="No"/>
    <n v="1"/>
    <n v="71"/>
    <s v="Bank Transfer"/>
    <s v="Monthly"/>
  </r>
  <r>
    <n v="3804"/>
    <n v="48"/>
    <s v="Female"/>
    <x v="8"/>
    <x v="3"/>
    <n v="55"/>
    <x v="39"/>
    <x v="2"/>
    <x v="10"/>
    <s v="Spring"/>
    <x v="15"/>
    <s v="No"/>
    <s v="Standard"/>
    <s v="No"/>
    <s v="No"/>
    <n v="14"/>
    <n v="41"/>
    <s v="Debit Card"/>
    <s v="Weekly"/>
  </r>
  <r>
    <n v="3805"/>
    <n v="37"/>
    <s v="Female"/>
    <x v="19"/>
    <x v="3"/>
    <n v="77"/>
    <x v="20"/>
    <x v="2"/>
    <x v="8"/>
    <s v="Fall"/>
    <x v="2"/>
    <s v="No"/>
    <s v="2-Day Shipping"/>
    <s v="No"/>
    <s v="No"/>
    <n v="45"/>
    <n v="32"/>
    <s v="Cash"/>
    <s v="Annually"/>
  </r>
  <r>
    <n v="3806"/>
    <n v="48"/>
    <s v="Female"/>
    <x v="18"/>
    <x v="3"/>
    <n v="57"/>
    <x v="32"/>
    <x v="2"/>
    <x v="14"/>
    <s v="Fall"/>
    <x v="0"/>
    <s v="No"/>
    <s v="Standard"/>
    <s v="No"/>
    <s v="No"/>
    <n v="31"/>
    <n v="26"/>
    <s v="Credit Card"/>
    <s v="Quarterly"/>
  </r>
  <r>
    <n v="3807"/>
    <n v="18"/>
    <s v="Female"/>
    <x v="23"/>
    <x v="1"/>
    <n v="71"/>
    <x v="9"/>
    <x v="2"/>
    <x v="11"/>
    <s v="Spring"/>
    <x v="21"/>
    <s v="No"/>
    <s v="Standard"/>
    <s v="No"/>
    <s v="No"/>
    <n v="41"/>
    <n v="30"/>
    <s v="PayPal"/>
    <s v="Weekly"/>
  </r>
  <r>
    <n v="3808"/>
    <n v="38"/>
    <s v="Female"/>
    <x v="0"/>
    <x v="0"/>
    <n v="39"/>
    <x v="49"/>
    <x v="0"/>
    <x v="15"/>
    <s v="Spring"/>
    <x v="3"/>
    <s v="No"/>
    <s v="Next Day Air"/>
    <s v="No"/>
    <s v="No"/>
    <n v="36"/>
    <n v="3"/>
    <s v="PayPal"/>
    <s v="Annually"/>
  </r>
  <r>
    <n v="3809"/>
    <n v="33"/>
    <s v="Female"/>
    <x v="20"/>
    <x v="0"/>
    <n v="28"/>
    <x v="47"/>
    <x v="2"/>
    <x v="6"/>
    <s v="Winter"/>
    <x v="10"/>
    <s v="No"/>
    <s v="Express"/>
    <s v="No"/>
    <s v="No"/>
    <n v="6"/>
    <n v="22"/>
    <s v="Debit Card"/>
    <s v="Bi-Weekly"/>
  </r>
  <r>
    <n v="3810"/>
    <n v="57"/>
    <s v="Female"/>
    <x v="9"/>
    <x v="1"/>
    <n v="33"/>
    <x v="14"/>
    <x v="1"/>
    <x v="1"/>
    <s v="Winter"/>
    <x v="18"/>
    <s v="No"/>
    <s v="Standard"/>
    <s v="No"/>
    <s v="No"/>
    <n v="28"/>
    <n v="5"/>
    <s v="Credit Card"/>
    <s v="Annually"/>
  </r>
  <r>
    <n v="3811"/>
    <n v="46"/>
    <s v="Female"/>
    <x v="11"/>
    <x v="0"/>
    <n v="79"/>
    <x v="48"/>
    <x v="0"/>
    <x v="15"/>
    <s v="Fall"/>
    <x v="20"/>
    <s v="No"/>
    <s v="Free Shipping"/>
    <s v="No"/>
    <s v="No"/>
    <n v="29"/>
    <n v="50"/>
    <s v="Venmo"/>
    <s v="Monthly"/>
  </r>
  <r>
    <n v="3812"/>
    <n v="46"/>
    <s v="Female"/>
    <x v="22"/>
    <x v="3"/>
    <n v="30"/>
    <x v="37"/>
    <x v="2"/>
    <x v="1"/>
    <s v="Winter"/>
    <x v="17"/>
    <s v="No"/>
    <s v="Standard"/>
    <s v="No"/>
    <s v="No"/>
    <n v="14"/>
    <n v="16"/>
    <s v="Cash"/>
    <s v="Monthly"/>
  </r>
  <r>
    <n v="3813"/>
    <n v="50"/>
    <s v="Female"/>
    <x v="11"/>
    <x v="0"/>
    <n v="75"/>
    <x v="49"/>
    <x v="2"/>
    <x v="6"/>
    <s v="Spring"/>
    <x v="11"/>
    <s v="No"/>
    <s v="Next Day Air"/>
    <s v="No"/>
    <s v="No"/>
    <n v="7"/>
    <n v="68"/>
    <s v="Bank Transfer"/>
    <s v="Every 3 Months"/>
  </r>
  <r>
    <n v="3814"/>
    <n v="61"/>
    <s v="Female"/>
    <x v="13"/>
    <x v="0"/>
    <n v="89"/>
    <x v="42"/>
    <x v="2"/>
    <x v="20"/>
    <s v="Summer"/>
    <x v="7"/>
    <s v="No"/>
    <s v="Express"/>
    <s v="No"/>
    <s v="No"/>
    <n v="31"/>
    <n v="58"/>
    <s v="Venmo"/>
    <s v="Bi-Weekly"/>
  </r>
  <r>
    <n v="3815"/>
    <n v="45"/>
    <s v="Female"/>
    <x v="10"/>
    <x v="0"/>
    <n v="95"/>
    <x v="49"/>
    <x v="2"/>
    <x v="20"/>
    <s v="Winter"/>
    <x v="19"/>
    <s v="No"/>
    <s v="Free Shipping"/>
    <s v="No"/>
    <s v="No"/>
    <n v="26"/>
    <n v="69"/>
    <s v="Bank Transfer"/>
    <s v="Every 3 Months"/>
  </r>
  <r>
    <n v="3816"/>
    <n v="32"/>
    <s v="Female"/>
    <x v="19"/>
    <x v="3"/>
    <n v="44"/>
    <x v="1"/>
    <x v="2"/>
    <x v="18"/>
    <s v="Fall"/>
    <x v="24"/>
    <s v="No"/>
    <s v="Express"/>
    <s v="No"/>
    <s v="No"/>
    <n v="12"/>
    <n v="32"/>
    <s v="Venmo"/>
    <s v="Fortnightly"/>
  </r>
  <r>
    <n v="3817"/>
    <n v="29"/>
    <s v="Female"/>
    <x v="7"/>
    <x v="2"/>
    <n v="86"/>
    <x v="33"/>
    <x v="1"/>
    <x v="5"/>
    <s v="Summer"/>
    <x v="24"/>
    <s v="No"/>
    <s v="Store Pickup"/>
    <s v="No"/>
    <s v="No"/>
    <n v="45"/>
    <n v="41"/>
    <s v="Credit Card"/>
    <s v="Fortnightly"/>
  </r>
  <r>
    <n v="3818"/>
    <n v="66"/>
    <s v="Female"/>
    <x v="18"/>
    <x v="3"/>
    <n v="91"/>
    <x v="9"/>
    <x v="2"/>
    <x v="23"/>
    <s v="Fall"/>
    <x v="5"/>
    <s v="No"/>
    <s v="Express"/>
    <s v="No"/>
    <s v="No"/>
    <n v="40"/>
    <n v="51"/>
    <s v="PayPal"/>
    <s v="Annually"/>
  </r>
  <r>
    <n v="3819"/>
    <n v="70"/>
    <s v="Female"/>
    <x v="4"/>
    <x v="1"/>
    <n v="41"/>
    <x v="4"/>
    <x v="3"/>
    <x v="21"/>
    <s v="Winter"/>
    <x v="22"/>
    <s v="No"/>
    <s v="Free Shipping"/>
    <s v="No"/>
    <s v="No"/>
    <n v="42"/>
    <n v="-1"/>
    <s v="Cash"/>
    <s v="Monthly"/>
  </r>
  <r>
    <n v="3820"/>
    <n v="36"/>
    <s v="Female"/>
    <x v="13"/>
    <x v="0"/>
    <n v="99"/>
    <x v="10"/>
    <x v="1"/>
    <x v="9"/>
    <s v="Spring"/>
    <x v="3"/>
    <s v="No"/>
    <s v="Express"/>
    <s v="No"/>
    <s v="No"/>
    <n v="45"/>
    <n v="54"/>
    <s v="Cash"/>
    <s v="Quarterly"/>
  </r>
  <r>
    <n v="3821"/>
    <n v="34"/>
    <s v="Female"/>
    <x v="22"/>
    <x v="3"/>
    <n v="65"/>
    <x v="13"/>
    <x v="2"/>
    <x v="7"/>
    <s v="Winter"/>
    <x v="16"/>
    <s v="No"/>
    <s v="Standard"/>
    <s v="No"/>
    <s v="No"/>
    <n v="34"/>
    <n v="31"/>
    <s v="Debit Card"/>
    <s v="Quarterly"/>
  </r>
  <r>
    <n v="3822"/>
    <n v="20"/>
    <s v="Female"/>
    <x v="4"/>
    <x v="1"/>
    <n v="48"/>
    <x v="4"/>
    <x v="2"/>
    <x v="9"/>
    <s v="Summer"/>
    <x v="12"/>
    <s v="No"/>
    <s v="Free Shipping"/>
    <s v="No"/>
    <s v="No"/>
    <n v="34"/>
    <n v="14"/>
    <s v="Credit Card"/>
    <s v="Every 3 Months"/>
  </r>
  <r>
    <n v="3823"/>
    <n v="70"/>
    <s v="Female"/>
    <x v="19"/>
    <x v="3"/>
    <n v="41"/>
    <x v="23"/>
    <x v="1"/>
    <x v="9"/>
    <s v="Spring"/>
    <x v="4"/>
    <s v="No"/>
    <s v="Free Shipping"/>
    <s v="No"/>
    <s v="No"/>
    <n v="17"/>
    <n v="24"/>
    <s v="PayPal"/>
    <s v="Every 3 Months"/>
  </r>
  <r>
    <n v="3824"/>
    <n v="50"/>
    <s v="Female"/>
    <x v="5"/>
    <x v="0"/>
    <n v="42"/>
    <x v="18"/>
    <x v="2"/>
    <x v="9"/>
    <s v="Summer"/>
    <x v="21"/>
    <s v="No"/>
    <s v="Standard"/>
    <s v="No"/>
    <s v="No"/>
    <n v="27"/>
    <n v="15"/>
    <s v="Bank Transfer"/>
    <s v="Weekly"/>
  </r>
  <r>
    <n v="3825"/>
    <n v="54"/>
    <s v="Female"/>
    <x v="6"/>
    <x v="0"/>
    <n v="26"/>
    <x v="42"/>
    <x v="2"/>
    <x v="8"/>
    <s v="Summer"/>
    <x v="17"/>
    <s v="No"/>
    <s v="Free Shipping"/>
    <s v="No"/>
    <s v="No"/>
    <n v="31"/>
    <n v="-5"/>
    <s v="Credit Card"/>
    <s v="Quarterly"/>
  </r>
  <r>
    <n v="3826"/>
    <n v="49"/>
    <s v="Female"/>
    <x v="6"/>
    <x v="0"/>
    <n v="35"/>
    <x v="11"/>
    <x v="0"/>
    <x v="14"/>
    <s v="Fall"/>
    <x v="7"/>
    <s v="No"/>
    <s v="Express"/>
    <s v="No"/>
    <s v="No"/>
    <n v="47"/>
    <n v="-12"/>
    <s v="Debit Card"/>
    <s v="Fortnightly"/>
  </r>
  <r>
    <n v="3827"/>
    <n v="50"/>
    <s v="Female"/>
    <x v="14"/>
    <x v="2"/>
    <n v="31"/>
    <x v="6"/>
    <x v="2"/>
    <x v="0"/>
    <s v="Summer"/>
    <x v="17"/>
    <s v="No"/>
    <s v="Express"/>
    <s v="No"/>
    <s v="No"/>
    <n v="25"/>
    <n v="6"/>
    <s v="Bank Transfer"/>
    <s v="Annually"/>
  </r>
  <r>
    <n v="3828"/>
    <n v="62"/>
    <s v="Female"/>
    <x v="16"/>
    <x v="3"/>
    <n v="73"/>
    <x v="6"/>
    <x v="2"/>
    <x v="16"/>
    <s v="Summer"/>
    <x v="7"/>
    <s v="No"/>
    <s v="Standard"/>
    <s v="No"/>
    <s v="No"/>
    <n v="47"/>
    <n v="26"/>
    <s v="Cash"/>
    <s v="Fortnightly"/>
  </r>
  <r>
    <n v="3829"/>
    <n v="42"/>
    <s v="Female"/>
    <x v="0"/>
    <x v="0"/>
    <n v="82"/>
    <x v="16"/>
    <x v="2"/>
    <x v="4"/>
    <s v="Spring"/>
    <x v="23"/>
    <s v="No"/>
    <s v="Free Shipping"/>
    <s v="No"/>
    <s v="No"/>
    <n v="8"/>
    <n v="74"/>
    <s v="Cash"/>
    <s v="Weekly"/>
  </r>
  <r>
    <n v="3830"/>
    <n v="69"/>
    <s v="Female"/>
    <x v="13"/>
    <x v="0"/>
    <n v="32"/>
    <x v="47"/>
    <x v="2"/>
    <x v="21"/>
    <s v="Spring"/>
    <x v="3"/>
    <s v="No"/>
    <s v="Free Shipping"/>
    <s v="No"/>
    <s v="No"/>
    <n v="32"/>
    <n v="0"/>
    <s v="Debit Card"/>
    <s v="Fortnightly"/>
  </r>
  <r>
    <n v="3831"/>
    <n v="22"/>
    <s v="Female"/>
    <x v="19"/>
    <x v="3"/>
    <n v="27"/>
    <x v="38"/>
    <x v="2"/>
    <x v="21"/>
    <s v="Summer"/>
    <x v="21"/>
    <s v="No"/>
    <s v="2-Day Shipping"/>
    <s v="No"/>
    <s v="No"/>
    <n v="33"/>
    <n v="-6"/>
    <s v="Bank Transfer"/>
    <s v="Every 3 Months"/>
  </r>
  <r>
    <n v="3832"/>
    <n v="36"/>
    <s v="Female"/>
    <x v="21"/>
    <x v="3"/>
    <n v="86"/>
    <x v="22"/>
    <x v="0"/>
    <x v="5"/>
    <s v="Spring"/>
    <x v="17"/>
    <s v="No"/>
    <s v="Next Day Air"/>
    <s v="No"/>
    <s v="No"/>
    <n v="16"/>
    <n v="70"/>
    <s v="Debit Card"/>
    <s v="Every 3 Months"/>
  </r>
  <r>
    <n v="3833"/>
    <n v="64"/>
    <s v="Female"/>
    <x v="23"/>
    <x v="1"/>
    <n v="38"/>
    <x v="23"/>
    <x v="3"/>
    <x v="7"/>
    <s v="Winter"/>
    <x v="6"/>
    <s v="No"/>
    <s v="2-Day Shipping"/>
    <s v="No"/>
    <s v="No"/>
    <n v="27"/>
    <n v="11"/>
    <s v="Cash"/>
    <s v="Weekly"/>
  </r>
  <r>
    <n v="3834"/>
    <n v="44"/>
    <s v="Female"/>
    <x v="14"/>
    <x v="2"/>
    <n v="93"/>
    <x v="28"/>
    <x v="0"/>
    <x v="0"/>
    <s v="Summer"/>
    <x v="12"/>
    <s v="No"/>
    <s v="Free Shipping"/>
    <s v="No"/>
    <s v="No"/>
    <n v="17"/>
    <n v="76"/>
    <s v="PayPal"/>
    <s v="Every 3 Months"/>
  </r>
  <r>
    <n v="3835"/>
    <n v="43"/>
    <s v="Female"/>
    <x v="15"/>
    <x v="0"/>
    <n v="59"/>
    <x v="30"/>
    <x v="2"/>
    <x v="23"/>
    <s v="Winter"/>
    <x v="7"/>
    <s v="No"/>
    <s v="2-Day Shipping"/>
    <s v="No"/>
    <s v="No"/>
    <n v="17"/>
    <n v="42"/>
    <s v="Cash"/>
    <s v="Quarterly"/>
  </r>
  <r>
    <n v="3836"/>
    <n v="58"/>
    <s v="Female"/>
    <x v="3"/>
    <x v="1"/>
    <n v="58"/>
    <x v="38"/>
    <x v="0"/>
    <x v="5"/>
    <s v="Winter"/>
    <x v="5"/>
    <s v="No"/>
    <s v="Express"/>
    <s v="No"/>
    <s v="No"/>
    <n v="28"/>
    <n v="30"/>
    <s v="PayPal"/>
    <s v="Bi-Weekly"/>
  </r>
  <r>
    <n v="3837"/>
    <n v="62"/>
    <s v="Female"/>
    <x v="11"/>
    <x v="0"/>
    <n v="84"/>
    <x v="29"/>
    <x v="2"/>
    <x v="10"/>
    <s v="Spring"/>
    <x v="25"/>
    <s v="No"/>
    <s v="Free Shipping"/>
    <s v="No"/>
    <s v="No"/>
    <n v="38"/>
    <n v="46"/>
    <s v="PayPal"/>
    <s v="Fortnightly"/>
  </r>
  <r>
    <n v="3838"/>
    <n v="45"/>
    <s v="Female"/>
    <x v="15"/>
    <x v="0"/>
    <n v="100"/>
    <x v="35"/>
    <x v="2"/>
    <x v="14"/>
    <s v="Spring"/>
    <x v="6"/>
    <s v="No"/>
    <s v="Free Shipping"/>
    <s v="No"/>
    <s v="No"/>
    <n v="33"/>
    <n v="67"/>
    <s v="Bank Transfer"/>
    <s v="Fortnightly"/>
  </r>
  <r>
    <n v="3839"/>
    <n v="47"/>
    <s v="Female"/>
    <x v="10"/>
    <x v="0"/>
    <n v="25"/>
    <x v="3"/>
    <x v="0"/>
    <x v="14"/>
    <s v="Summer"/>
    <x v="19"/>
    <s v="No"/>
    <s v="Express"/>
    <s v="No"/>
    <s v="No"/>
    <n v="24"/>
    <n v="1"/>
    <s v="Venmo"/>
    <s v="Every 3 Months"/>
  </r>
  <r>
    <n v="3840"/>
    <n v="66"/>
    <s v="Female"/>
    <x v="3"/>
    <x v="1"/>
    <n v="29"/>
    <x v="39"/>
    <x v="2"/>
    <x v="15"/>
    <s v="Spring"/>
    <x v="20"/>
    <s v="No"/>
    <s v="Free Shipping"/>
    <s v="No"/>
    <s v="No"/>
    <n v="14"/>
    <n v="15"/>
    <s v="Venmo"/>
    <s v="Quarterly"/>
  </r>
  <r>
    <n v="3841"/>
    <n v="30"/>
    <s v="Female"/>
    <x v="2"/>
    <x v="0"/>
    <n v="42"/>
    <x v="37"/>
    <x v="2"/>
    <x v="2"/>
    <s v="Spring"/>
    <x v="18"/>
    <s v="No"/>
    <s v="Express"/>
    <s v="No"/>
    <s v="No"/>
    <n v="5"/>
    <n v="37"/>
    <s v="Venmo"/>
    <s v="Fortnightly"/>
  </r>
  <r>
    <n v="3842"/>
    <n v="68"/>
    <s v="Female"/>
    <x v="2"/>
    <x v="0"/>
    <n v="57"/>
    <x v="16"/>
    <x v="0"/>
    <x v="6"/>
    <s v="Fall"/>
    <x v="19"/>
    <s v="No"/>
    <s v="2-Day Shipping"/>
    <s v="No"/>
    <s v="No"/>
    <n v="8"/>
    <n v="49"/>
    <s v="Bank Transfer"/>
    <s v="Monthly"/>
  </r>
  <r>
    <n v="3843"/>
    <n v="35"/>
    <s v="Female"/>
    <x v="14"/>
    <x v="2"/>
    <n v="84"/>
    <x v="24"/>
    <x v="0"/>
    <x v="12"/>
    <s v="Winter"/>
    <x v="19"/>
    <s v="No"/>
    <s v="Next Day Air"/>
    <s v="No"/>
    <s v="No"/>
    <n v="42"/>
    <n v="42"/>
    <s v="Debit Card"/>
    <s v="Monthly"/>
  </r>
  <r>
    <n v="3844"/>
    <n v="64"/>
    <s v="Female"/>
    <x v="19"/>
    <x v="3"/>
    <n v="71"/>
    <x v="42"/>
    <x v="0"/>
    <x v="5"/>
    <s v="Winter"/>
    <x v="17"/>
    <s v="No"/>
    <s v="Free Shipping"/>
    <s v="No"/>
    <s v="No"/>
    <n v="48"/>
    <n v="23"/>
    <s v="Venmo"/>
    <s v="Every 3 Months"/>
  </r>
  <r>
    <n v="3845"/>
    <n v="30"/>
    <s v="Female"/>
    <x v="6"/>
    <x v="0"/>
    <n v="87"/>
    <x v="6"/>
    <x v="1"/>
    <x v="17"/>
    <s v="Fall"/>
    <x v="16"/>
    <s v="No"/>
    <s v="Next Day Air"/>
    <s v="No"/>
    <s v="No"/>
    <n v="40"/>
    <n v="47"/>
    <s v="Venmo"/>
    <s v="Quarterly"/>
  </r>
  <r>
    <n v="3846"/>
    <n v="58"/>
    <s v="Female"/>
    <x v="1"/>
    <x v="0"/>
    <n v="52"/>
    <x v="18"/>
    <x v="2"/>
    <x v="14"/>
    <s v="Winter"/>
    <x v="8"/>
    <s v="No"/>
    <s v="Standard"/>
    <s v="No"/>
    <s v="No"/>
    <n v="46"/>
    <n v="6"/>
    <s v="Venmo"/>
    <s v="Annually"/>
  </r>
  <r>
    <n v="3847"/>
    <n v="57"/>
    <s v="Female"/>
    <x v="0"/>
    <x v="0"/>
    <n v="58"/>
    <x v="38"/>
    <x v="0"/>
    <x v="20"/>
    <s v="Summer"/>
    <x v="17"/>
    <s v="No"/>
    <s v="Express"/>
    <s v="No"/>
    <s v="No"/>
    <n v="40"/>
    <n v="18"/>
    <s v="PayPal"/>
    <s v="Every 3 Months"/>
  </r>
  <r>
    <n v="3848"/>
    <n v="60"/>
    <s v="Female"/>
    <x v="1"/>
    <x v="0"/>
    <n v="34"/>
    <x v="12"/>
    <x v="1"/>
    <x v="24"/>
    <s v="Fall"/>
    <x v="4"/>
    <s v="No"/>
    <s v="2-Day Shipping"/>
    <s v="No"/>
    <s v="No"/>
    <n v="31"/>
    <n v="3"/>
    <s v="PayPal"/>
    <s v="Fortnightly"/>
  </r>
  <r>
    <n v="3849"/>
    <n v="22"/>
    <s v="Female"/>
    <x v="16"/>
    <x v="3"/>
    <n v="60"/>
    <x v="13"/>
    <x v="2"/>
    <x v="23"/>
    <s v="Winter"/>
    <x v="21"/>
    <s v="No"/>
    <s v="Next Day Air"/>
    <s v="No"/>
    <s v="No"/>
    <n v="39"/>
    <n v="21"/>
    <s v="Cash"/>
    <s v="Every 3 Months"/>
  </r>
  <r>
    <n v="3850"/>
    <n v="46"/>
    <s v="Female"/>
    <x v="15"/>
    <x v="0"/>
    <n v="68"/>
    <x v="20"/>
    <x v="1"/>
    <x v="17"/>
    <s v="Winter"/>
    <x v="5"/>
    <s v="No"/>
    <s v="Express"/>
    <s v="No"/>
    <s v="No"/>
    <n v="36"/>
    <n v="32"/>
    <s v="PayPal"/>
    <s v="Fortnightly"/>
  </r>
  <r>
    <n v="3851"/>
    <n v="27"/>
    <s v="Female"/>
    <x v="16"/>
    <x v="3"/>
    <n v="74"/>
    <x v="16"/>
    <x v="0"/>
    <x v="21"/>
    <s v="Summer"/>
    <x v="14"/>
    <s v="No"/>
    <s v="2-Day Shipping"/>
    <s v="No"/>
    <s v="No"/>
    <n v="25"/>
    <n v="49"/>
    <s v="Debit Card"/>
    <s v="Every 3 Months"/>
  </r>
  <r>
    <n v="3852"/>
    <n v="50"/>
    <s v="Female"/>
    <x v="18"/>
    <x v="3"/>
    <n v="83"/>
    <x v="6"/>
    <x v="2"/>
    <x v="6"/>
    <s v="Summer"/>
    <x v="20"/>
    <s v="No"/>
    <s v="Free Shipping"/>
    <s v="No"/>
    <s v="No"/>
    <n v="24"/>
    <n v="59"/>
    <s v="Debit Card"/>
    <s v="Annually"/>
  </r>
  <r>
    <n v="3853"/>
    <n v="65"/>
    <s v="Female"/>
    <x v="19"/>
    <x v="3"/>
    <n v="79"/>
    <x v="16"/>
    <x v="2"/>
    <x v="15"/>
    <s v="Fall"/>
    <x v="17"/>
    <s v="No"/>
    <s v="2-Day Shipping"/>
    <s v="No"/>
    <s v="No"/>
    <n v="19"/>
    <n v="60"/>
    <s v="PayPal"/>
    <s v="Weekly"/>
  </r>
  <r>
    <n v="3854"/>
    <n v="61"/>
    <s v="Female"/>
    <x v="12"/>
    <x v="3"/>
    <n v="76"/>
    <x v="30"/>
    <x v="2"/>
    <x v="12"/>
    <s v="Fall"/>
    <x v="17"/>
    <s v="No"/>
    <s v="Store Pickup"/>
    <s v="No"/>
    <s v="No"/>
    <n v="49"/>
    <n v="27"/>
    <s v="Debit Card"/>
    <s v="Bi-Weekly"/>
  </r>
  <r>
    <n v="3855"/>
    <n v="57"/>
    <s v="Female"/>
    <x v="17"/>
    <x v="0"/>
    <n v="20"/>
    <x v="20"/>
    <x v="2"/>
    <x v="13"/>
    <s v="Spring"/>
    <x v="19"/>
    <s v="No"/>
    <s v="Free Shipping"/>
    <s v="No"/>
    <s v="No"/>
    <n v="4"/>
    <n v="16"/>
    <s v="Venmo"/>
    <s v="Annually"/>
  </r>
  <r>
    <n v="3856"/>
    <n v="40"/>
    <s v="Female"/>
    <x v="5"/>
    <x v="0"/>
    <n v="61"/>
    <x v="26"/>
    <x v="3"/>
    <x v="12"/>
    <s v="Summer"/>
    <x v="14"/>
    <s v="No"/>
    <s v="Next Day Air"/>
    <s v="No"/>
    <s v="No"/>
    <n v="36"/>
    <n v="25"/>
    <s v="Cash"/>
    <s v="Quarterly"/>
  </r>
  <r>
    <n v="3857"/>
    <n v="39"/>
    <s v="Female"/>
    <x v="3"/>
    <x v="1"/>
    <n v="78"/>
    <x v="41"/>
    <x v="1"/>
    <x v="18"/>
    <s v="Summer"/>
    <x v="25"/>
    <s v="No"/>
    <s v="Free Shipping"/>
    <s v="No"/>
    <s v="No"/>
    <n v="8"/>
    <n v="70"/>
    <s v="Debit Card"/>
    <s v="Quarterly"/>
  </r>
  <r>
    <n v="3858"/>
    <n v="42"/>
    <s v="Female"/>
    <x v="19"/>
    <x v="3"/>
    <n v="21"/>
    <x v="21"/>
    <x v="1"/>
    <x v="22"/>
    <s v="Summer"/>
    <x v="0"/>
    <s v="No"/>
    <s v="Store Pickup"/>
    <s v="No"/>
    <s v="No"/>
    <n v="29"/>
    <n v="-8"/>
    <s v="Credit Card"/>
    <s v="Every 3 Months"/>
  </r>
  <r>
    <n v="3859"/>
    <n v="30"/>
    <s v="Female"/>
    <x v="17"/>
    <x v="0"/>
    <n v="77"/>
    <x v="9"/>
    <x v="2"/>
    <x v="8"/>
    <s v="Winter"/>
    <x v="1"/>
    <s v="No"/>
    <s v="Store Pickup"/>
    <s v="No"/>
    <s v="No"/>
    <n v="26"/>
    <n v="51"/>
    <s v="Credit Card"/>
    <s v="Quarterly"/>
  </r>
  <r>
    <n v="3860"/>
    <n v="65"/>
    <s v="Female"/>
    <x v="6"/>
    <x v="0"/>
    <n v="88"/>
    <x v="16"/>
    <x v="1"/>
    <x v="24"/>
    <s v="Fall"/>
    <x v="21"/>
    <s v="No"/>
    <s v="2-Day Shipping"/>
    <s v="No"/>
    <s v="No"/>
    <n v="47"/>
    <n v="41"/>
    <s v="Bank Transfer"/>
    <s v="Bi-Weekly"/>
  </r>
  <r>
    <n v="3861"/>
    <n v="57"/>
    <s v="Female"/>
    <x v="12"/>
    <x v="3"/>
    <n v="64"/>
    <x v="38"/>
    <x v="2"/>
    <x v="2"/>
    <s v="Summer"/>
    <x v="14"/>
    <s v="No"/>
    <s v="Next Day Air"/>
    <s v="No"/>
    <s v="No"/>
    <n v="44"/>
    <n v="20"/>
    <s v="Cash"/>
    <s v="Annually"/>
  </r>
  <r>
    <n v="3862"/>
    <n v="64"/>
    <s v="Female"/>
    <x v="14"/>
    <x v="2"/>
    <n v="57"/>
    <x v="5"/>
    <x v="2"/>
    <x v="22"/>
    <s v="Spring"/>
    <x v="8"/>
    <s v="No"/>
    <s v="Standard"/>
    <s v="No"/>
    <s v="No"/>
    <n v="49"/>
    <n v="8"/>
    <s v="Credit Card"/>
    <s v="Monthly"/>
  </r>
  <r>
    <n v="3863"/>
    <n v="56"/>
    <s v="Female"/>
    <x v="5"/>
    <x v="0"/>
    <n v="49"/>
    <x v="37"/>
    <x v="0"/>
    <x v="2"/>
    <s v="Winter"/>
    <x v="11"/>
    <s v="No"/>
    <s v="Next Day Air"/>
    <s v="No"/>
    <s v="No"/>
    <n v="9"/>
    <n v="40"/>
    <s v="Venmo"/>
    <s v="Monthly"/>
  </r>
  <r>
    <n v="3864"/>
    <n v="40"/>
    <s v="Female"/>
    <x v="18"/>
    <x v="3"/>
    <n v="35"/>
    <x v="13"/>
    <x v="2"/>
    <x v="20"/>
    <s v="Summer"/>
    <x v="13"/>
    <s v="No"/>
    <s v="Free Shipping"/>
    <s v="No"/>
    <s v="No"/>
    <n v="28"/>
    <n v="7"/>
    <s v="Cash"/>
    <s v="Fortnightly"/>
  </r>
  <r>
    <n v="3865"/>
    <n v="55"/>
    <s v="Female"/>
    <x v="17"/>
    <x v="0"/>
    <n v="99"/>
    <x v="5"/>
    <x v="1"/>
    <x v="24"/>
    <s v="Winter"/>
    <x v="8"/>
    <s v="No"/>
    <s v="Express"/>
    <s v="No"/>
    <s v="No"/>
    <n v="1"/>
    <n v="98"/>
    <s v="Debit Card"/>
    <s v="Fortnightly"/>
  </r>
  <r>
    <n v="3866"/>
    <n v="25"/>
    <s v="Female"/>
    <x v="6"/>
    <x v="0"/>
    <n v="42"/>
    <x v="43"/>
    <x v="2"/>
    <x v="8"/>
    <s v="Spring"/>
    <x v="19"/>
    <s v="No"/>
    <s v="Store Pickup"/>
    <s v="No"/>
    <s v="No"/>
    <n v="28"/>
    <n v="14"/>
    <s v="Cash"/>
    <s v="Every 3 Months"/>
  </r>
  <r>
    <n v="3867"/>
    <n v="58"/>
    <s v="Female"/>
    <x v="19"/>
    <x v="3"/>
    <n v="32"/>
    <x v="29"/>
    <x v="2"/>
    <x v="19"/>
    <s v="Winter"/>
    <x v="13"/>
    <s v="No"/>
    <s v="2-Day Shipping"/>
    <s v="No"/>
    <s v="No"/>
    <n v="33"/>
    <n v="-1"/>
    <s v="Credit Card"/>
    <s v="Fortnightly"/>
  </r>
  <r>
    <n v="3868"/>
    <n v="46"/>
    <s v="Female"/>
    <x v="14"/>
    <x v="2"/>
    <n v="21"/>
    <x v="33"/>
    <x v="0"/>
    <x v="12"/>
    <s v="Summer"/>
    <x v="2"/>
    <s v="No"/>
    <s v="Standard"/>
    <s v="No"/>
    <s v="No"/>
    <n v="28"/>
    <n v="-7"/>
    <s v="Credit Card"/>
    <s v="Monthly"/>
  </r>
  <r>
    <n v="3869"/>
    <n v="18"/>
    <s v="Female"/>
    <x v="10"/>
    <x v="0"/>
    <n v="29"/>
    <x v="33"/>
    <x v="3"/>
    <x v="23"/>
    <s v="Winter"/>
    <x v="13"/>
    <s v="No"/>
    <s v="2-Day Shipping"/>
    <s v="No"/>
    <s v="No"/>
    <n v="9"/>
    <n v="20"/>
    <s v="Cash"/>
    <s v="Annually"/>
  </r>
  <r>
    <n v="3870"/>
    <n v="26"/>
    <s v="Female"/>
    <x v="7"/>
    <x v="2"/>
    <n v="64"/>
    <x v="28"/>
    <x v="0"/>
    <x v="17"/>
    <s v="Spring"/>
    <x v="22"/>
    <s v="No"/>
    <s v="Free Shipping"/>
    <s v="No"/>
    <s v="No"/>
    <n v="28"/>
    <n v="36"/>
    <s v="Bank Transfer"/>
    <s v="Annually"/>
  </r>
  <r>
    <n v="3871"/>
    <n v="61"/>
    <s v="Female"/>
    <x v="3"/>
    <x v="1"/>
    <n v="46"/>
    <x v="31"/>
    <x v="0"/>
    <x v="12"/>
    <s v="Fall"/>
    <x v="4"/>
    <s v="No"/>
    <s v="Next Day Air"/>
    <s v="No"/>
    <s v="No"/>
    <n v="19"/>
    <n v="27"/>
    <s v="Cash"/>
    <s v="Every 3 Months"/>
  </r>
  <r>
    <n v="3872"/>
    <n v="55"/>
    <s v="Female"/>
    <x v="17"/>
    <x v="0"/>
    <n v="97"/>
    <x v="46"/>
    <x v="2"/>
    <x v="13"/>
    <s v="Fall"/>
    <x v="7"/>
    <s v="No"/>
    <s v="2-Day Shipping"/>
    <s v="No"/>
    <s v="No"/>
    <n v="20"/>
    <n v="77"/>
    <s v="Bank Transfer"/>
    <s v="Every 3 Months"/>
  </r>
  <r>
    <n v="3873"/>
    <n v="41"/>
    <s v="Female"/>
    <x v="14"/>
    <x v="2"/>
    <n v="94"/>
    <x v="13"/>
    <x v="2"/>
    <x v="14"/>
    <s v="Spring"/>
    <x v="24"/>
    <s v="No"/>
    <s v="Standard"/>
    <s v="No"/>
    <s v="No"/>
    <n v="3"/>
    <n v="91"/>
    <s v="Cash"/>
    <s v="Monthly"/>
  </r>
  <r>
    <n v="3874"/>
    <n v="42"/>
    <s v="Female"/>
    <x v="3"/>
    <x v="1"/>
    <n v="43"/>
    <x v="7"/>
    <x v="0"/>
    <x v="5"/>
    <s v="Summer"/>
    <x v="17"/>
    <s v="No"/>
    <s v="Standard"/>
    <s v="No"/>
    <s v="No"/>
    <n v="22"/>
    <n v="21"/>
    <s v="Credit Card"/>
    <s v="Weekly"/>
  </r>
  <r>
    <n v="3875"/>
    <n v="70"/>
    <s v="Female"/>
    <x v="1"/>
    <x v="0"/>
    <n v="54"/>
    <x v="22"/>
    <x v="3"/>
    <x v="19"/>
    <s v="Summer"/>
    <x v="20"/>
    <s v="No"/>
    <s v="2-Day Shipping"/>
    <s v="No"/>
    <s v="No"/>
    <n v="33"/>
    <n v="21"/>
    <s v="Credit Card"/>
    <s v="Bi-Weekly"/>
  </r>
  <r>
    <n v="3876"/>
    <n v="63"/>
    <s v="Female"/>
    <x v="19"/>
    <x v="3"/>
    <n v="51"/>
    <x v="13"/>
    <x v="2"/>
    <x v="6"/>
    <s v="Winter"/>
    <x v="13"/>
    <s v="No"/>
    <s v="2-Day Shipping"/>
    <s v="No"/>
    <s v="No"/>
    <n v="21"/>
    <n v="30"/>
    <s v="Credit Card"/>
    <s v="Annually"/>
  </r>
  <r>
    <n v="3877"/>
    <n v="60"/>
    <s v="Female"/>
    <x v="9"/>
    <x v="1"/>
    <n v="85"/>
    <x v="48"/>
    <x v="1"/>
    <x v="17"/>
    <s v="Fall"/>
    <x v="5"/>
    <s v="No"/>
    <s v="2-Day Shipping"/>
    <s v="No"/>
    <s v="No"/>
    <n v="7"/>
    <n v="78"/>
    <s v="Cash"/>
    <s v="Annually"/>
  </r>
  <r>
    <n v="3878"/>
    <n v="28"/>
    <s v="Female"/>
    <x v="15"/>
    <x v="0"/>
    <n v="96"/>
    <x v="22"/>
    <x v="2"/>
    <x v="8"/>
    <s v="Spring"/>
    <x v="19"/>
    <s v="No"/>
    <s v="Next Day Air"/>
    <s v="No"/>
    <s v="No"/>
    <n v="46"/>
    <n v="50"/>
    <s v="Debit Card"/>
    <s v="Monthly"/>
  </r>
  <r>
    <n v="3879"/>
    <n v="60"/>
    <s v="Female"/>
    <x v="19"/>
    <x v="3"/>
    <n v="42"/>
    <x v="36"/>
    <x v="2"/>
    <x v="6"/>
    <s v="Summer"/>
    <x v="23"/>
    <s v="No"/>
    <s v="2-Day Shipping"/>
    <s v="No"/>
    <s v="No"/>
    <n v="24"/>
    <n v="18"/>
    <s v="Credit Card"/>
    <s v="Annually"/>
  </r>
  <r>
    <n v="3880"/>
    <n v="26"/>
    <s v="Female"/>
    <x v="11"/>
    <x v="0"/>
    <n v="63"/>
    <x v="20"/>
    <x v="0"/>
    <x v="1"/>
    <s v="Winter"/>
    <x v="7"/>
    <s v="No"/>
    <s v="Free Shipping"/>
    <s v="No"/>
    <s v="No"/>
    <n v="6"/>
    <n v="57"/>
    <s v="Debit Card"/>
    <s v="Quarterly"/>
  </r>
  <r>
    <n v="3881"/>
    <n v="42"/>
    <s v="Female"/>
    <x v="5"/>
    <x v="0"/>
    <n v="20"/>
    <x v="2"/>
    <x v="2"/>
    <x v="16"/>
    <s v="Winter"/>
    <x v="20"/>
    <s v="No"/>
    <s v="Free Shipping"/>
    <s v="No"/>
    <s v="No"/>
    <n v="40"/>
    <n v="-20"/>
    <s v="PayPal"/>
    <s v="Monthly"/>
  </r>
  <r>
    <n v="3882"/>
    <n v="56"/>
    <s v="Female"/>
    <x v="18"/>
    <x v="3"/>
    <n v="25"/>
    <x v="42"/>
    <x v="0"/>
    <x v="5"/>
    <s v="Spring"/>
    <x v="11"/>
    <s v="No"/>
    <s v="2-Day Shipping"/>
    <s v="No"/>
    <s v="No"/>
    <n v="17"/>
    <n v="8"/>
    <s v="Debit Card"/>
    <s v="Weekly"/>
  </r>
  <r>
    <n v="3883"/>
    <n v="35"/>
    <s v="Female"/>
    <x v="13"/>
    <x v="0"/>
    <n v="95"/>
    <x v="25"/>
    <x v="0"/>
    <x v="24"/>
    <s v="Fall"/>
    <x v="5"/>
    <s v="No"/>
    <s v="Free Shipping"/>
    <s v="No"/>
    <s v="No"/>
    <n v="24"/>
    <n v="71"/>
    <s v="Cash"/>
    <s v="Fortnightly"/>
  </r>
  <r>
    <n v="3884"/>
    <n v="34"/>
    <s v="Female"/>
    <x v="19"/>
    <x v="3"/>
    <n v="38"/>
    <x v="25"/>
    <x v="3"/>
    <x v="7"/>
    <s v="Fall"/>
    <x v="17"/>
    <s v="No"/>
    <s v="Next Day Air"/>
    <s v="No"/>
    <s v="No"/>
    <n v="22"/>
    <n v="16"/>
    <s v="Cash"/>
    <s v="Fortnightly"/>
  </r>
  <r>
    <n v="3885"/>
    <n v="47"/>
    <s v="Female"/>
    <x v="3"/>
    <x v="1"/>
    <n v="29"/>
    <x v="33"/>
    <x v="2"/>
    <x v="18"/>
    <s v="Fall"/>
    <x v="8"/>
    <s v="No"/>
    <s v="Express"/>
    <s v="No"/>
    <s v="No"/>
    <n v="3"/>
    <n v="26"/>
    <s v="PayPal"/>
    <s v="Weekly"/>
  </r>
  <r>
    <n v="3886"/>
    <n v="49"/>
    <s v="Female"/>
    <x v="20"/>
    <x v="0"/>
    <n v="64"/>
    <x v="35"/>
    <x v="0"/>
    <x v="7"/>
    <s v="Winter"/>
    <x v="4"/>
    <s v="No"/>
    <s v="Free Shipping"/>
    <s v="No"/>
    <s v="No"/>
    <n v="39"/>
    <n v="25"/>
    <s v="Cash"/>
    <s v="Quarterly"/>
  </r>
  <r>
    <n v="3887"/>
    <n v="37"/>
    <s v="Female"/>
    <x v="16"/>
    <x v="3"/>
    <n v="92"/>
    <x v="44"/>
    <x v="1"/>
    <x v="18"/>
    <s v="Summer"/>
    <x v="20"/>
    <s v="No"/>
    <s v="Express"/>
    <s v="No"/>
    <s v="No"/>
    <n v="40"/>
    <n v="52"/>
    <s v="Debit Card"/>
    <s v="Quarterly"/>
  </r>
  <r>
    <n v="3888"/>
    <n v="40"/>
    <s v="Female"/>
    <x v="5"/>
    <x v="0"/>
    <n v="34"/>
    <x v="23"/>
    <x v="2"/>
    <x v="4"/>
    <s v="Spring"/>
    <x v="2"/>
    <s v="No"/>
    <s v="Express"/>
    <s v="No"/>
    <s v="No"/>
    <n v="1"/>
    <n v="33"/>
    <s v="Credit Card"/>
    <s v="Quarterly"/>
  </r>
  <r>
    <n v="3889"/>
    <n v="45"/>
    <s v="Female"/>
    <x v="4"/>
    <x v="1"/>
    <n v="69"/>
    <x v="41"/>
    <x v="2"/>
    <x v="10"/>
    <s v="Spring"/>
    <x v="23"/>
    <s v="No"/>
    <s v="Standard"/>
    <s v="No"/>
    <s v="No"/>
    <n v="14"/>
    <n v="55"/>
    <s v="Venmo"/>
    <s v="Bi-Weekly"/>
  </r>
  <r>
    <n v="3890"/>
    <n v="57"/>
    <s v="Female"/>
    <x v="10"/>
    <x v="0"/>
    <n v="65"/>
    <x v="29"/>
    <x v="1"/>
    <x v="22"/>
    <s v="Spring"/>
    <x v="1"/>
    <s v="No"/>
    <s v="Express"/>
    <s v="No"/>
    <s v="No"/>
    <n v="49"/>
    <n v="16"/>
    <s v="Bank Transfer"/>
    <s v="Annually"/>
  </r>
  <r>
    <n v="3891"/>
    <n v="35"/>
    <s v="Female"/>
    <x v="5"/>
    <x v="0"/>
    <n v="81"/>
    <x v="43"/>
    <x v="3"/>
    <x v="14"/>
    <s v="Winter"/>
    <x v="5"/>
    <s v="No"/>
    <s v="Standard"/>
    <s v="No"/>
    <s v="No"/>
    <n v="33"/>
    <n v="48"/>
    <s v="Debit Card"/>
    <s v="Annually"/>
  </r>
  <r>
    <n v="3892"/>
    <n v="36"/>
    <s v="Female"/>
    <x v="10"/>
    <x v="0"/>
    <n v="30"/>
    <x v="24"/>
    <x v="0"/>
    <x v="15"/>
    <s v="Winter"/>
    <x v="10"/>
    <s v="No"/>
    <s v="Free Shipping"/>
    <s v="No"/>
    <s v="No"/>
    <n v="6"/>
    <n v="24"/>
    <s v="Bank Transfer"/>
    <s v="Quarterly"/>
  </r>
  <r>
    <n v="3893"/>
    <n v="35"/>
    <s v="Female"/>
    <x v="16"/>
    <x v="3"/>
    <n v="86"/>
    <x v="49"/>
    <x v="0"/>
    <x v="21"/>
    <s v="Summer"/>
    <x v="1"/>
    <s v="No"/>
    <s v="Standard"/>
    <s v="No"/>
    <s v="No"/>
    <n v="5"/>
    <n v="81"/>
    <s v="PayPal"/>
    <s v="Fortnightly"/>
  </r>
  <r>
    <n v="3894"/>
    <n v="21"/>
    <s v="Female"/>
    <x v="19"/>
    <x v="3"/>
    <n v="64"/>
    <x v="2"/>
    <x v="0"/>
    <x v="3"/>
    <s v="Fall"/>
    <x v="13"/>
    <s v="No"/>
    <s v="Store Pickup"/>
    <s v="No"/>
    <s v="No"/>
    <n v="29"/>
    <n v="35"/>
    <s v="Bank Transfer"/>
    <s v="Bi-Weekly"/>
  </r>
  <r>
    <n v="3895"/>
    <n v="66"/>
    <s v="Female"/>
    <x v="11"/>
    <x v="0"/>
    <n v="78"/>
    <x v="39"/>
    <x v="0"/>
    <x v="3"/>
    <s v="Spring"/>
    <x v="20"/>
    <s v="No"/>
    <s v="2-Day Shipping"/>
    <s v="No"/>
    <s v="No"/>
    <n v="44"/>
    <n v="34"/>
    <s v="Credit Card"/>
    <s v="Every 3 Months"/>
  </r>
  <r>
    <n v="3896"/>
    <n v="40"/>
    <s v="Female"/>
    <x v="15"/>
    <x v="0"/>
    <n v="28"/>
    <x v="41"/>
    <x v="0"/>
    <x v="2"/>
    <s v="Summer"/>
    <x v="19"/>
    <s v="No"/>
    <s v="2-Day Shipping"/>
    <s v="No"/>
    <s v="No"/>
    <n v="32"/>
    <n v="-4"/>
    <s v="Venmo"/>
    <s v="Weekly"/>
  </r>
  <r>
    <n v="3897"/>
    <n v="52"/>
    <s v="Female"/>
    <x v="21"/>
    <x v="3"/>
    <n v="49"/>
    <x v="44"/>
    <x v="0"/>
    <x v="3"/>
    <s v="Spring"/>
    <x v="9"/>
    <s v="No"/>
    <s v="Store Pickup"/>
    <s v="No"/>
    <s v="No"/>
    <n v="41"/>
    <n v="8"/>
    <s v="Bank Transfer"/>
    <s v="Bi-Weekly"/>
  </r>
  <r>
    <n v="3898"/>
    <n v="46"/>
    <s v="Female"/>
    <x v="22"/>
    <x v="3"/>
    <n v="33"/>
    <x v="32"/>
    <x v="0"/>
    <x v="14"/>
    <s v="Spring"/>
    <x v="3"/>
    <s v="No"/>
    <s v="Standard"/>
    <s v="No"/>
    <s v="No"/>
    <n v="24"/>
    <n v="9"/>
    <s v="Venmo"/>
    <s v="Quarterly"/>
  </r>
  <r>
    <n v="3899"/>
    <n v="44"/>
    <s v="Female"/>
    <x v="9"/>
    <x v="1"/>
    <n v="77"/>
    <x v="46"/>
    <x v="1"/>
    <x v="18"/>
    <s v="Summer"/>
    <x v="22"/>
    <s v="No"/>
    <s v="Express"/>
    <s v="No"/>
    <s v="No"/>
    <n v="24"/>
    <n v="53"/>
    <s v="Venmo"/>
    <s v="Weekly"/>
  </r>
  <r>
    <n v="3900"/>
    <n v="52"/>
    <s v="Female"/>
    <x v="8"/>
    <x v="3"/>
    <n v="81"/>
    <x v="18"/>
    <x v="2"/>
    <x v="19"/>
    <s v="Spring"/>
    <x v="0"/>
    <s v="No"/>
    <s v="Store Pickup"/>
    <s v="No"/>
    <s v="No"/>
    <n v="33"/>
    <n v="48"/>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E6BFF0-840E-48AD-A60D-500604E06434}" name="Frequenc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6:B41"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4"/>
  </rowFields>
  <rowItems count="5">
    <i>
      <x/>
    </i>
    <i>
      <x v="1"/>
    </i>
    <i>
      <x v="2"/>
    </i>
    <i>
      <x v="3"/>
    </i>
    <i t="grand">
      <x/>
    </i>
  </rowItems>
  <colItems count="1">
    <i/>
  </colItems>
  <dataFields count="1">
    <dataField name="Count of Frequency of Purchases" fld="18" subtotal="count" baseField="0" baseItem="0"/>
  </dataFields>
  <chartFormats count="30">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4" count="1" selected="0">
            <x v="0"/>
          </reference>
        </references>
      </pivotArea>
    </chartFormat>
    <chartFormat chart="12" format="3">
      <pivotArea type="data" outline="0" fieldPosition="0">
        <references count="2">
          <reference field="4294967294" count="1" selected="0">
            <x v="0"/>
          </reference>
          <reference field="4" count="1" selected="0">
            <x v="1"/>
          </reference>
        </references>
      </pivotArea>
    </chartFormat>
    <chartFormat chart="12" format="4">
      <pivotArea type="data" outline="0" fieldPosition="0">
        <references count="2">
          <reference field="4294967294" count="1" selected="0">
            <x v="0"/>
          </reference>
          <reference field="4" count="1" selected="0">
            <x v="2"/>
          </reference>
        </references>
      </pivotArea>
    </chartFormat>
    <chartFormat chart="12" format="5">
      <pivotArea type="data" outline="0" fieldPosition="0">
        <references count="2">
          <reference field="4294967294" count="1" selected="0">
            <x v="0"/>
          </reference>
          <reference field="4"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4" count="1" selected="0">
            <x v="0"/>
          </reference>
        </references>
      </pivotArea>
    </chartFormat>
    <chartFormat chart="22" format="12">
      <pivotArea type="data" outline="0" fieldPosition="0">
        <references count="2">
          <reference field="4294967294" count="1" selected="0">
            <x v="0"/>
          </reference>
          <reference field="4" count="1" selected="0">
            <x v="1"/>
          </reference>
        </references>
      </pivotArea>
    </chartFormat>
    <chartFormat chart="22" format="13">
      <pivotArea type="data" outline="0" fieldPosition="0">
        <references count="2">
          <reference field="4294967294" count="1" selected="0">
            <x v="0"/>
          </reference>
          <reference field="4" count="1" selected="0">
            <x v="2"/>
          </reference>
        </references>
      </pivotArea>
    </chartFormat>
    <chartFormat chart="2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CE3E81-3282-430B-81DC-990A72CAF1AC}" name="Itemspurchae_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20:N46" firstHeaderRow="0" firstDataRow="1" firstDataCol="1"/>
  <pivotFields count="19">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Count of Frequency of Purchases" fld="18" subtotal="count" baseField="0" baseItem="0"/>
    <dataField name="Sum of Purchase Amount (USD)" fld="5" showDataAs="percentOfTotal" baseField="0" baseItem="0" numFmtId="1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6F565A-37D3-45EE-962D-750555781C22}" name="Previouspurchasetota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0:I25"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4"/>
  </rowFields>
  <rowItems count="5">
    <i>
      <x/>
    </i>
    <i>
      <x v="1"/>
    </i>
    <i>
      <x v="2"/>
    </i>
    <i>
      <x v="3"/>
    </i>
    <i t="grand">
      <x/>
    </i>
  </rowItems>
  <colItems count="1">
    <i/>
  </colItems>
  <dataFields count="1">
    <dataField name="Sum of Previous Purchases" fld="15" baseField="0" baseItem="0"/>
  </dataFields>
  <chartFormats count="1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4" count="1" selected="0">
            <x v="0"/>
          </reference>
        </references>
      </pivotArea>
    </chartFormat>
    <chartFormat chart="7" format="13">
      <pivotArea type="data" outline="0" fieldPosition="0">
        <references count="2">
          <reference field="4294967294" count="1" selected="0">
            <x v="0"/>
          </reference>
          <reference field="4" count="1" selected="0">
            <x v="1"/>
          </reference>
        </references>
      </pivotArea>
    </chartFormat>
    <chartFormat chart="7" format="14">
      <pivotArea type="data" outline="0" fieldPosition="0">
        <references count="2">
          <reference field="4294967294" count="1" selected="0">
            <x v="0"/>
          </reference>
          <reference field="4" count="1" selected="0">
            <x v="2"/>
          </reference>
        </references>
      </pivotArea>
    </chartFormat>
    <chartFormat chart="7" format="15">
      <pivotArea type="data" outline="0" fieldPosition="0">
        <references count="2">
          <reference field="4294967294" count="1" selected="0">
            <x v="0"/>
          </reference>
          <reference field="4"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4" count="1" selected="0">
            <x v="0"/>
          </reference>
        </references>
      </pivotArea>
    </chartFormat>
    <chartFormat chart="15" format="13">
      <pivotArea type="data" outline="0" fieldPosition="0">
        <references count="2">
          <reference field="4294967294" count="1" selected="0">
            <x v="0"/>
          </reference>
          <reference field="4" count="1" selected="0">
            <x v="1"/>
          </reference>
        </references>
      </pivotArea>
    </chartFormat>
    <chartFormat chart="15" format="14">
      <pivotArea type="data" outline="0" fieldPosition="0">
        <references count="2">
          <reference field="4294967294" count="1" selected="0">
            <x v="0"/>
          </reference>
          <reference field="4" count="1" selected="0">
            <x v="2"/>
          </reference>
        </references>
      </pivotArea>
    </chartFormat>
    <chartFormat chart="15"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6A52E-F618-48AE-9C67-5B37D689B987}" name="Itempurchase_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0:R46" firstHeaderRow="1" firstDataRow="1" firstDataCol="1"/>
  <pivotFields count="19">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evious Purchases" fld="15"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FE6775-48F0-4A21-80CF-68D22C998B58}" name="Locationpurcha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20:AE71" firstHeaderRow="0" firstDataRow="1" firstDataCol="1"/>
  <pivotFields count="19">
    <pivotField showAll="0"/>
    <pivotField showAll="0"/>
    <pivotField showAll="0"/>
    <pivotField showAll="0"/>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Previous Purchases" fld="15" baseField="0" baseItem="0"/>
    <dataField name="Sum of Purchase Amount (USD)"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BC5023-9A6F-4B51-A89E-D002FC455C45}" name="Totalpurchas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0:B25"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6" format="5">
      <pivotArea type="data" outline="0" fieldPosition="0">
        <references count="2">
          <reference field="4294967294" count="1" selected="0">
            <x v="0"/>
          </reference>
          <reference field="4"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8" format="15">
      <pivotArea type="data" outline="0" fieldPosition="0">
        <references count="2">
          <reference field="4294967294" count="1" selected="0">
            <x v="0"/>
          </reference>
          <reference field="4"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 chart="9" format="13">
      <pivotArea type="data" outline="0" fieldPosition="0">
        <references count="2">
          <reference field="4294967294" count="1" selected="0">
            <x v="0"/>
          </reference>
          <reference field="4" count="1" selected="0">
            <x v="1"/>
          </reference>
        </references>
      </pivotArea>
    </chartFormat>
    <chartFormat chart="9" format="14">
      <pivotArea type="data" outline="0" fieldPosition="0">
        <references count="2">
          <reference field="4294967294" count="1" selected="0">
            <x v="0"/>
          </reference>
          <reference field="4" count="1" selected="0">
            <x v="2"/>
          </reference>
        </references>
      </pivotArea>
    </chartFormat>
    <chartFormat chart="9" format="15">
      <pivotArea type="data" outline="0" fieldPosition="0">
        <references count="2">
          <reference field="4294967294" count="1" selected="0">
            <x v="0"/>
          </reference>
          <reference field="4"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4" count="1" selected="0">
            <x v="0"/>
          </reference>
        </references>
      </pivotArea>
    </chartFormat>
    <chartFormat chart="17" format="13">
      <pivotArea type="data" outline="0" fieldPosition="0">
        <references count="2">
          <reference field="4294967294" count="1" selected="0">
            <x v="0"/>
          </reference>
          <reference field="4" count="1" selected="0">
            <x v="1"/>
          </reference>
        </references>
      </pivotArea>
    </chartFormat>
    <chartFormat chart="17" format="14">
      <pivotArea type="data" outline="0" fieldPosition="0">
        <references count="2">
          <reference field="4294967294" count="1" selected="0">
            <x v="0"/>
          </reference>
          <reference field="4" count="1" selected="0">
            <x v="2"/>
          </reference>
        </references>
      </pivotArea>
    </chartFormat>
    <chartFormat chart="17"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5FBDB7-238D-4AD1-8F48-D4AEE5A63E34}" name="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20:E25"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dataField="1" numFmtId="164" showAll="0"/>
    <pivotField showAll="0"/>
    <pivotField showAll="0"/>
  </pivotFields>
  <rowFields count="1">
    <field x="4"/>
  </rowFields>
  <rowItems count="5">
    <i>
      <x/>
    </i>
    <i>
      <x v="1"/>
    </i>
    <i>
      <x v="2"/>
    </i>
    <i>
      <x v="3"/>
    </i>
    <i t="grand">
      <x/>
    </i>
  </rowItems>
  <colItems count="1">
    <i/>
  </colItems>
  <dataFields count="1">
    <dataField name="Sum of Profit" fld="16" baseField="0" baseItem="0" numFmtId="164"/>
  </dataFields>
  <chartFormats count="30">
    <chartFormat chart="9"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4" count="1" selected="0">
            <x v="0"/>
          </reference>
        </references>
      </pivotArea>
    </chartFormat>
    <chartFormat chart="15" format="3">
      <pivotArea type="data" outline="0" fieldPosition="0">
        <references count="2">
          <reference field="4294967294" count="1" selected="0">
            <x v="0"/>
          </reference>
          <reference field="4" count="1" selected="0">
            <x v="1"/>
          </reference>
        </references>
      </pivotArea>
    </chartFormat>
    <chartFormat chart="15" format="4">
      <pivotArea type="data" outline="0" fieldPosition="0">
        <references count="2">
          <reference field="4294967294" count="1" selected="0">
            <x v="0"/>
          </reference>
          <reference field="4" count="1" selected="0">
            <x v="2"/>
          </reference>
        </references>
      </pivotArea>
    </chartFormat>
    <chartFormat chart="15" format="5">
      <pivotArea type="data" outline="0" fieldPosition="0">
        <references count="2">
          <reference field="4294967294" count="1" selected="0">
            <x v="0"/>
          </reference>
          <reference field="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 chart="9" format="4">
      <pivotArea type="data" outline="0" fieldPosition="0">
        <references count="2">
          <reference field="4294967294" count="1" selected="0">
            <x v="0"/>
          </reference>
          <reference field="4"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4" count="1" selected="0">
            <x v="0"/>
          </reference>
        </references>
      </pivotArea>
    </chartFormat>
    <chartFormat chart="25" format="12">
      <pivotArea type="data" outline="0" fieldPosition="0">
        <references count="2">
          <reference field="4294967294" count="1" selected="0">
            <x v="0"/>
          </reference>
          <reference field="4" count="1" selected="0">
            <x v="1"/>
          </reference>
        </references>
      </pivotArea>
    </chartFormat>
    <chartFormat chart="25" format="13">
      <pivotArea type="data" outline="0" fieldPosition="0">
        <references count="2">
          <reference field="4294967294" count="1" selected="0">
            <x v="0"/>
          </reference>
          <reference field="4" count="1" selected="0">
            <x v="2"/>
          </reference>
        </references>
      </pivotArea>
    </chartFormat>
    <chartFormat chart="2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EA61CE-44F6-4557-9CF5-85F93FF5EBD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20:V71"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A656C4-010F-4659-9BE0-7C29D6C0D22A}" name="Genderpe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B16" firstHeaderRow="1" firstDataRow="1" firstDataCol="1"/>
  <pivotFields count="18">
    <pivotField showAll="0"/>
    <pivotField showAll="0">
      <items count="13">
        <item x="0"/>
        <item x="1"/>
        <item x="2"/>
        <item x="3"/>
        <item x="4"/>
        <item x="5"/>
        <item x="6"/>
        <item x="7"/>
        <item x="8"/>
        <item x="9"/>
        <item x="10"/>
        <item x="11"/>
        <item t="default"/>
      </items>
    </pivotField>
    <pivotField axis="axisRow" showAll="0">
      <items count="3">
        <item x="1"/>
        <item x="0"/>
        <item t="default"/>
      </items>
    </pivotField>
    <pivotField showAll="0"/>
    <pivotField showAll="0">
      <items count="5">
        <item x="3"/>
        <item x="0"/>
        <item x="1"/>
        <item x="2"/>
        <item t="default"/>
      </items>
    </pivotField>
    <pivotField dataField="1"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USD)" fld="5"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2AE852-66F1-4037-B341-BB6E1DF6AF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X25:AY30"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dataField="1" showAll="0"/>
    <pivotField numFmtId="164" showAll="0"/>
    <pivotField showAll="0"/>
    <pivotField showAll="0"/>
  </pivotFields>
  <rowFields count="1">
    <field x="4"/>
  </rowFields>
  <rowItems count="5">
    <i>
      <x/>
    </i>
    <i>
      <x v="1"/>
    </i>
    <i>
      <x v="2"/>
    </i>
    <i>
      <x v="3"/>
    </i>
    <i t="grand">
      <x/>
    </i>
  </rowItems>
  <colItems count="1">
    <i/>
  </colItems>
  <dataFields count="1">
    <dataField name="Sum of Previous Purchases" fld="15" baseField="0" baseItem="0"/>
  </dataFields>
  <chartFormats count="1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4" count="1" selected="0">
            <x v="0"/>
          </reference>
        </references>
      </pivotArea>
    </chartFormat>
    <chartFormat chart="7" format="13">
      <pivotArea type="data" outline="0" fieldPosition="0">
        <references count="2">
          <reference field="4294967294" count="1" selected="0">
            <x v="0"/>
          </reference>
          <reference field="4" count="1" selected="0">
            <x v="1"/>
          </reference>
        </references>
      </pivotArea>
    </chartFormat>
    <chartFormat chart="7" format="14">
      <pivotArea type="data" outline="0" fieldPosition="0">
        <references count="2">
          <reference field="4294967294" count="1" selected="0">
            <x v="0"/>
          </reference>
          <reference field="4" count="1" selected="0">
            <x v="2"/>
          </reference>
        </references>
      </pivotArea>
    </chartFormat>
    <chartFormat chart="7" format="15">
      <pivotArea type="data" outline="0" fieldPosition="0">
        <references count="2">
          <reference field="4294967294" count="1" selected="0">
            <x v="0"/>
          </reference>
          <reference field="4"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4" count="1" selected="0">
            <x v="0"/>
          </reference>
        </references>
      </pivotArea>
    </chartFormat>
    <chartFormat chart="15" format="13">
      <pivotArea type="data" outline="0" fieldPosition="0">
        <references count="2">
          <reference field="4294967294" count="1" selected="0">
            <x v="0"/>
          </reference>
          <reference field="4" count="1" selected="0">
            <x v="1"/>
          </reference>
        </references>
      </pivotArea>
    </chartFormat>
    <chartFormat chart="15" format="14">
      <pivotArea type="data" outline="0" fieldPosition="0">
        <references count="2">
          <reference field="4294967294" count="1" selected="0">
            <x v="0"/>
          </reference>
          <reference field="4" count="1" selected="0">
            <x v="2"/>
          </reference>
        </references>
      </pivotArea>
    </chartFormat>
    <chartFormat chart="15"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5F0907-9EA6-449E-B251-43D0B83FCF2A}" name="frequenc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50"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4"/>
  </rowFields>
  <rowItems count="5">
    <i>
      <x/>
    </i>
    <i>
      <x v="1"/>
    </i>
    <i>
      <x v="2"/>
    </i>
    <i>
      <x v="3"/>
    </i>
    <i t="grand">
      <x/>
    </i>
  </rowItems>
  <colItems count="1">
    <i/>
  </colItems>
  <dataFields count="1">
    <dataField name="Count of Frequency of Purchase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0BA69D-E6AA-4243-9631-55BC87B4AAE1}" name="itemspuch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7:AA43" firstHeaderRow="0"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Count of Frequency of Purchases" fld="17" subtotal="count" baseField="0" baseItem="0"/>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CD576B-4DD8-49A0-8F6F-1A65013251E7}" name="Size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49:AE54"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axis="axisRow"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7"/>
  </rowFields>
  <rowItems count="5">
    <i>
      <x/>
    </i>
    <i>
      <x v="1"/>
    </i>
    <i>
      <x v="2"/>
    </i>
    <i>
      <x v="3"/>
    </i>
    <i t="grand">
      <x/>
    </i>
  </rowItems>
  <colItems count="1">
    <i/>
  </colItems>
  <dataFields count="1">
    <dataField name="Count of Frequency of Purchase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DD5FC9-B5DE-4D77-9DA5-B84EA4F66AE9}" name="Age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I17:AN26" firstHeaderRow="1" firstDataRow="2" firstDataCol="1"/>
  <pivotFields count="18">
    <pivotField showAll="0"/>
    <pivotField axis="axisRow" showAll="0">
      <items count="13">
        <item x="0"/>
        <item x="1"/>
        <item n="0-17" x="2"/>
        <item n="18-25" x="3"/>
        <item n="26-39"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1"/>
  </rowFields>
  <rowItems count="8">
    <i>
      <x v="2"/>
    </i>
    <i>
      <x v="3"/>
    </i>
    <i>
      <x v="4"/>
    </i>
    <i>
      <x v="5"/>
    </i>
    <i>
      <x v="6"/>
    </i>
    <i>
      <x v="7"/>
    </i>
    <i>
      <x v="8"/>
    </i>
    <i t="grand">
      <x/>
    </i>
  </rowItems>
  <colFields count="1">
    <field x="4"/>
  </colFields>
  <colItems count="5">
    <i>
      <x/>
    </i>
    <i>
      <x v="1"/>
    </i>
    <i>
      <x v="2"/>
    </i>
    <i>
      <x v="3"/>
    </i>
    <i t="grand">
      <x/>
    </i>
  </colItems>
  <dataFields count="1">
    <dataField name="Count of Frequency of Purchases" fld="17" subtotal="count" baseField="0" baseItem="0"/>
  </dataFields>
  <chartFormats count="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D0DA16-B8FD-4828-9A25-AD8F70DB2C1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Q25:AR30"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6" format="5">
      <pivotArea type="data" outline="0" fieldPosition="0">
        <references count="2">
          <reference field="4294967294" count="1" selected="0">
            <x v="0"/>
          </reference>
          <reference field="4"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8" format="15">
      <pivotArea type="data" outline="0" fieldPosition="0">
        <references count="2">
          <reference field="4294967294" count="1" selected="0">
            <x v="0"/>
          </reference>
          <reference field="4"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 chart="9" format="13">
      <pivotArea type="data" outline="0" fieldPosition="0">
        <references count="2">
          <reference field="4294967294" count="1" selected="0">
            <x v="0"/>
          </reference>
          <reference field="4" count="1" selected="0">
            <x v="1"/>
          </reference>
        </references>
      </pivotArea>
    </chartFormat>
    <chartFormat chart="9" format="14">
      <pivotArea type="data" outline="0" fieldPosition="0">
        <references count="2">
          <reference field="4294967294" count="1" selected="0">
            <x v="0"/>
          </reference>
          <reference field="4" count="1" selected="0">
            <x v="2"/>
          </reference>
        </references>
      </pivotArea>
    </chartFormat>
    <chartFormat chart="9" format="15">
      <pivotArea type="data" outline="0" fieldPosition="0">
        <references count="2">
          <reference field="4294967294" count="1" selected="0">
            <x v="0"/>
          </reference>
          <reference field="4"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4" count="1" selected="0">
            <x v="0"/>
          </reference>
        </references>
      </pivotArea>
    </chartFormat>
    <chartFormat chart="17" format="13">
      <pivotArea type="data" outline="0" fieldPosition="0">
        <references count="2">
          <reference field="4294967294" count="1" selected="0">
            <x v="0"/>
          </reference>
          <reference field="4" count="1" selected="0">
            <x v="1"/>
          </reference>
        </references>
      </pivotArea>
    </chartFormat>
    <chartFormat chart="17" format="14">
      <pivotArea type="data" outline="0" fieldPosition="0">
        <references count="2">
          <reference field="4294967294" count="1" selected="0">
            <x v="0"/>
          </reference>
          <reference field="4" count="1" selected="0">
            <x v="2"/>
          </reference>
        </references>
      </pivotArea>
    </chartFormat>
    <chartFormat chart="17"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321DD01-6498-463A-A733-BEFB3B93C8D3}" name="Comparision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7:AF22" firstHeaderRow="0"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dataField="1" showAll="0"/>
    <pivotField showAll="0">
      <items count="7">
        <item x="4"/>
        <item x="1"/>
        <item x="2"/>
        <item x="5"/>
        <item x="3"/>
        <item x="0"/>
        <item t="default"/>
      </items>
    </pivotField>
    <pivotField showAll="0">
      <items count="8">
        <item x="2"/>
        <item x="4"/>
        <item x="6"/>
        <item x="0"/>
        <item x="5"/>
        <item x="3"/>
        <item x="1"/>
        <item t="default"/>
      </items>
    </pivotField>
  </pivotFields>
  <rowFields count="1">
    <field x="4"/>
  </rowFields>
  <rowItems count="5">
    <i>
      <x/>
    </i>
    <i>
      <x v="1"/>
    </i>
    <i>
      <x v="2"/>
    </i>
    <i>
      <x v="3"/>
    </i>
    <i t="grand">
      <x/>
    </i>
  </rowItems>
  <colFields count="1">
    <field x="-2"/>
  </colFields>
  <colItems count="2">
    <i>
      <x/>
    </i>
    <i i="1">
      <x v="1"/>
    </i>
  </colItems>
  <dataFields count="2">
    <dataField name="Sum of Previous Purchases" fld="15" baseField="0" baseItem="0"/>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2A4C2EC-DFD3-4CA3-8C31-0FBF61CAF320}" name="City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7:R68"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dataField="1"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Discount Applie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4F496AB-24C2-4E25-A1D5-A77D0A8045C8}" name="Discount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B31"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axis="axisRow" showAll="0">
      <items count="3">
        <item x="1"/>
        <item x="0"/>
        <item t="default"/>
      </items>
    </pivotField>
    <pivotField showAll="0"/>
    <pivotField showAll="0"/>
    <pivotField showAll="0"/>
    <pivotField showAll="0"/>
  </pivotFields>
  <rowFields count="1">
    <field x="13"/>
  </rowFields>
  <rowItems count="3">
    <i>
      <x/>
    </i>
    <i>
      <x v="1"/>
    </i>
    <i t="grand">
      <x/>
    </i>
  </rowItems>
  <colItems count="1">
    <i/>
  </colItems>
  <dataFields count="1">
    <dataField name="Sum of Purchase Amount (USD)" fld="5"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E1CA449-0DC3-4F48-B263-2E8CD242448D}" name="Item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43"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dataField="1" showAll="0">
      <items count="8">
        <item x="2"/>
        <item x="4"/>
        <item x="6"/>
        <item x="0"/>
        <item x="5"/>
        <item x="3"/>
        <item x="1"/>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Frequency of Purchase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273DC89-A905-4344-97E1-C22C4FF9F606}" name="Paymentmethod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3:F20" firstHeaderRow="1" firstDataRow="1" firstDataCol="1"/>
  <pivotFields count="18">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items count="5">
        <item x="3"/>
        <item x="0"/>
        <item x="1"/>
        <item x="2"/>
        <item t="default"/>
      </items>
    </pivotField>
    <pivotField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items count="3">
        <item x="1"/>
        <item x="0"/>
        <item t="default"/>
      </items>
    </pivotField>
    <pivotField showAll="0"/>
    <pivotField showAll="0"/>
    <pivotField axis="axisRow" showAll="0">
      <items count="7">
        <item x="4"/>
        <item x="1"/>
        <item x="2"/>
        <item x="5"/>
        <item x="3"/>
        <item x="0"/>
        <item t="default"/>
      </items>
    </pivotField>
    <pivotField dataField="1" showAll="0">
      <items count="8">
        <item x="2"/>
        <item x="4"/>
        <item x="6"/>
        <item x="0"/>
        <item x="5"/>
        <item x="3"/>
        <item x="1"/>
        <item t="default"/>
      </items>
    </pivotField>
  </pivotFields>
  <rowFields count="1">
    <field x="16"/>
  </rowFields>
  <rowItems count="7">
    <i>
      <x/>
    </i>
    <i>
      <x v="1"/>
    </i>
    <i>
      <x v="2"/>
    </i>
    <i>
      <x v="3"/>
    </i>
    <i>
      <x v="4"/>
    </i>
    <i>
      <x v="5"/>
    </i>
    <i t="grand">
      <x/>
    </i>
  </rowItems>
  <colItems count="1">
    <i/>
  </colItems>
  <dataFields count="1">
    <dataField name="Count of Frequency of Purchases" fld="17" subtotal="count"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2"/>
          </reference>
        </references>
      </pivotArea>
    </chartFormat>
    <chartFormat chart="1" format="4">
      <pivotArea type="data" outline="0" fieldPosition="0">
        <references count="2">
          <reference field="4294967294" count="1" selected="0">
            <x v="0"/>
          </reference>
          <reference field="16" count="1" selected="0">
            <x v="3"/>
          </reference>
        </references>
      </pivotArea>
    </chartFormat>
    <chartFormat chart="1" format="5">
      <pivotArea type="data" outline="0" fieldPosition="0">
        <references count="2">
          <reference field="4294967294" count="1" selected="0">
            <x v="0"/>
          </reference>
          <reference field="16" count="1" selected="0">
            <x v="4"/>
          </reference>
        </references>
      </pivotArea>
    </chartFormat>
    <chartFormat chart="1" format="6">
      <pivotArea type="data" outline="0" fieldPosition="0">
        <references count="2">
          <reference field="4294967294" count="1" selected="0">
            <x v="0"/>
          </reference>
          <reference field="16"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6" count="1" selected="0">
            <x v="0"/>
          </reference>
        </references>
      </pivotArea>
    </chartFormat>
    <chartFormat chart="4" format="16">
      <pivotArea type="data" outline="0" fieldPosition="0">
        <references count="2">
          <reference field="4294967294" count="1" selected="0">
            <x v="0"/>
          </reference>
          <reference field="16" count="1" selected="0">
            <x v="1"/>
          </reference>
        </references>
      </pivotArea>
    </chartFormat>
    <chartFormat chart="4" format="17">
      <pivotArea type="data" outline="0" fieldPosition="0">
        <references count="2">
          <reference field="4294967294" count="1" selected="0">
            <x v="0"/>
          </reference>
          <reference field="16" count="1" selected="0">
            <x v="2"/>
          </reference>
        </references>
      </pivotArea>
    </chartFormat>
    <chartFormat chart="4" format="18">
      <pivotArea type="data" outline="0" fieldPosition="0">
        <references count="2">
          <reference field="4294967294" count="1" selected="0">
            <x v="0"/>
          </reference>
          <reference field="16" count="1" selected="0">
            <x v="3"/>
          </reference>
        </references>
      </pivotArea>
    </chartFormat>
    <chartFormat chart="4" format="19">
      <pivotArea type="data" outline="0" fieldPosition="0">
        <references count="2">
          <reference field="4294967294" count="1" selected="0">
            <x v="0"/>
          </reference>
          <reference field="16" count="1" selected="0">
            <x v="4"/>
          </reference>
        </references>
      </pivotArea>
    </chartFormat>
    <chartFormat chart="4"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C355F8F-2E18-4E72-8F61-E02C4D109A5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Q41:AR46"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numFmtId="164" showAll="0"/>
    <pivotField showAll="0"/>
    <pivotField dataField="1" showAll="0"/>
  </pivotFields>
  <rowFields count="1">
    <field x="4"/>
  </rowFields>
  <rowItems count="5">
    <i>
      <x/>
    </i>
    <i>
      <x v="1"/>
    </i>
    <i>
      <x v="2"/>
    </i>
    <i>
      <x v="3"/>
    </i>
    <i t="grand">
      <x/>
    </i>
  </rowItems>
  <colItems count="1">
    <i/>
  </colItems>
  <dataFields count="1">
    <dataField name="Count of Frequency of Purchases" fld="18" subtotal="count" baseField="0" baseItem="0"/>
  </dataFields>
  <chartFormats count="30">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4" count="1" selected="0">
            <x v="0"/>
          </reference>
        </references>
      </pivotArea>
    </chartFormat>
    <chartFormat chart="12" format="3">
      <pivotArea type="data" outline="0" fieldPosition="0">
        <references count="2">
          <reference field="4294967294" count="1" selected="0">
            <x v="0"/>
          </reference>
          <reference field="4" count="1" selected="0">
            <x v="1"/>
          </reference>
        </references>
      </pivotArea>
    </chartFormat>
    <chartFormat chart="12" format="4">
      <pivotArea type="data" outline="0" fieldPosition="0">
        <references count="2">
          <reference field="4294967294" count="1" selected="0">
            <x v="0"/>
          </reference>
          <reference field="4" count="1" selected="0">
            <x v="2"/>
          </reference>
        </references>
      </pivotArea>
    </chartFormat>
    <chartFormat chart="12" format="5">
      <pivotArea type="data" outline="0" fieldPosition="0">
        <references count="2">
          <reference field="4294967294" count="1" selected="0">
            <x v="0"/>
          </reference>
          <reference field="4"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4" count="1" selected="0">
            <x v="0"/>
          </reference>
        </references>
      </pivotArea>
    </chartFormat>
    <chartFormat chart="22" format="12">
      <pivotArea type="data" outline="0" fieldPosition="0">
        <references count="2">
          <reference field="4294967294" count="1" selected="0">
            <x v="0"/>
          </reference>
          <reference field="4" count="1" selected="0">
            <x v="1"/>
          </reference>
        </references>
      </pivotArea>
    </chartFormat>
    <chartFormat chart="22" format="13">
      <pivotArea type="data" outline="0" fieldPosition="0">
        <references count="2">
          <reference field="4294967294" count="1" selected="0">
            <x v="0"/>
          </reference>
          <reference field="4" count="1" selected="0">
            <x v="2"/>
          </reference>
        </references>
      </pivotArea>
    </chartFormat>
    <chartFormat chart="2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587E4D7-02AE-4497-963B-C233648112C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T25:AU30"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dataField="1" numFmtId="164" showAll="0"/>
    <pivotField showAll="0"/>
    <pivotField showAll="0"/>
  </pivotFields>
  <rowFields count="1">
    <field x="4"/>
  </rowFields>
  <rowItems count="5">
    <i>
      <x/>
    </i>
    <i>
      <x v="1"/>
    </i>
    <i>
      <x v="2"/>
    </i>
    <i>
      <x v="3"/>
    </i>
    <i t="grand">
      <x/>
    </i>
  </rowItems>
  <colItems count="1">
    <i/>
  </colItems>
  <dataFields count="1">
    <dataField name="Sum of Profit" fld="16" baseField="0" baseItem="0" numFmtId="164"/>
  </dataFields>
  <chartFormats count="30">
    <chartFormat chart="9"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4" count="1" selected="0">
            <x v="0"/>
          </reference>
        </references>
      </pivotArea>
    </chartFormat>
    <chartFormat chart="15" format="3">
      <pivotArea type="data" outline="0" fieldPosition="0">
        <references count="2">
          <reference field="4294967294" count="1" selected="0">
            <x v="0"/>
          </reference>
          <reference field="4" count="1" selected="0">
            <x v="1"/>
          </reference>
        </references>
      </pivotArea>
    </chartFormat>
    <chartFormat chart="15" format="4">
      <pivotArea type="data" outline="0" fieldPosition="0">
        <references count="2">
          <reference field="4294967294" count="1" selected="0">
            <x v="0"/>
          </reference>
          <reference field="4" count="1" selected="0">
            <x v="2"/>
          </reference>
        </references>
      </pivotArea>
    </chartFormat>
    <chartFormat chart="15" format="5">
      <pivotArea type="data" outline="0" fieldPosition="0">
        <references count="2">
          <reference field="4294967294" count="1" selected="0">
            <x v="0"/>
          </reference>
          <reference field="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 chart="9" format="4">
      <pivotArea type="data" outline="0" fieldPosition="0">
        <references count="2">
          <reference field="4294967294" count="1" selected="0">
            <x v="0"/>
          </reference>
          <reference field="4"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4" count="1" selected="0">
            <x v="0"/>
          </reference>
        </references>
      </pivotArea>
    </chartFormat>
    <chartFormat chart="25" format="12">
      <pivotArea type="data" outline="0" fieldPosition="0">
        <references count="2">
          <reference field="4294967294" count="1" selected="0">
            <x v="0"/>
          </reference>
          <reference field="4" count="1" selected="0">
            <x v="1"/>
          </reference>
        </references>
      </pivotArea>
    </chartFormat>
    <chartFormat chart="25" format="13">
      <pivotArea type="data" outline="0" fieldPosition="0">
        <references count="2">
          <reference field="4294967294" count="1" selected="0">
            <x v="0"/>
          </reference>
          <reference field="4" count="1" selected="0">
            <x v="2"/>
          </reference>
        </references>
      </pivotArea>
    </chartFormat>
    <chartFormat chart="2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ADA5BF6-BEF4-4E55-B42A-32BE6D4FE5C4}" name="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3:F48"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items count="5">
        <item x="0"/>
        <item x="2"/>
        <item x="1"/>
        <item x="3"/>
        <item t="default"/>
      </items>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dataField="1" numFmtId="164" showAll="0"/>
    <pivotField showAll="0"/>
    <pivotField showAll="0"/>
  </pivotFields>
  <rowFields count="1">
    <field x="4"/>
  </rowFields>
  <rowItems count="5">
    <i>
      <x/>
    </i>
    <i>
      <x v="1"/>
    </i>
    <i>
      <x v="2"/>
    </i>
    <i>
      <x v="3"/>
    </i>
    <i t="grand">
      <x/>
    </i>
  </rowItems>
  <colItems count="1">
    <i/>
  </colItems>
  <dataFields count="1">
    <dataField name="Sum of Profit" fld="16" baseField="0" baseItem="0" numFmtId="164"/>
  </dataFields>
  <chartFormats count="6">
    <chartFormat chart="9"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DCC575-B905-44F4-881B-B724A5F39CC1}" sourceName="Category">
  <pivotTables>
    <pivotTable tabId="2" name="Totalpurchased"/>
    <pivotTable tabId="2" name="Previouspurchasetotal"/>
    <pivotTable tabId="2" name="Itempurchase_2"/>
    <pivotTable tabId="2" name="Itemspurchae_1"/>
    <pivotTable tabId="2" name="Locationpurchase"/>
    <pivotTable tabId="2" name="PivotTable2"/>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6E417E1-1211-405E-9621-73B3FD1B95B2}" sourceName="Size">
  <pivotTables>
    <pivotTable tabId="2" name="Itemspurchae_1"/>
    <pivotTable tabId="2" name="Itempurchase_2"/>
    <pivotTable tabId="2" name="Locationpurchase"/>
    <pivotTable tabId="2" name="PivotTable2"/>
    <pivotTable tabId="2" name="Previouspurchasetotal"/>
    <pivotTable tabId="2" name="Totalpurchased"/>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259709C-5C0B-4D08-B1D1-B03313B2877E}" sourceName="Color">
  <pivotTables>
    <pivotTable tabId="2" name="Itemspurchae_1"/>
    <pivotTable tabId="2" name="Itempurchase_2"/>
    <pivotTable tabId="2" name="Locationpurchase"/>
    <pivotTable tabId="2" name="PivotTable2"/>
    <pivotTable tabId="2" name="Previouspurchasetotal"/>
    <pivotTable tabId="2" name="Totalpurchased"/>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25">
        <i x="19" s="1"/>
        <i x="13" s="1"/>
        <i x="24" s="1"/>
        <i x="18" s="1"/>
        <i x="4" s="1"/>
        <i x="17" s="1"/>
        <i x="9" s="1"/>
        <i x="0" s="1"/>
        <i x="14" s="1"/>
        <i x="21" s="1"/>
        <i x="12" s="1"/>
        <i x="23" s="1"/>
        <i x="1" s="1"/>
        <i x="8" s="1"/>
        <i x="20" s="1"/>
        <i x="15" s="1"/>
        <i x="6" s="1"/>
        <i x="7" s="1"/>
        <i x="16" s="1"/>
        <i x="5" s="1"/>
        <i x="11" s="1"/>
        <i x="2" s="1"/>
        <i x="10" s="1"/>
        <i x="3" s="1"/>
        <i x="2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ating" xr10:uid="{ED1D5442-0E95-4490-B9A2-47AC208FE3C1}" sourceName="Review Rating">
  <pivotTables>
    <pivotTable tabId="2" name="Itemspurchae_1"/>
    <pivotTable tabId="2" name="Itempurchase_2"/>
    <pivotTable tabId="2" name="Locationpurchase"/>
    <pivotTable tabId="2" name="PivotTable2"/>
    <pivotTable tabId="2" name="Previouspurchasetotal"/>
    <pivotTable tabId="2" name="Totalpurchased"/>
    <pivotTable tabId="2" name="Frequency"/>
    <pivotTable tabId="4" name="frequency"/>
    <pivotTable tabId="2" name="profit"/>
    <pivotTable tabId="4" name="profit"/>
    <pivotTable tabId="4" name="PivotTable1"/>
    <pivotTable tabId="4" name="PivotTable2"/>
    <pivotTable tabId="4" name="PivotTable3"/>
    <pivotTable tabId="4" name="PivotTable4"/>
  </pivotTables>
  <data>
    <tabular pivotCacheId="144008715">
      <items count="26">
        <i x="25" s="1"/>
        <i x="5" s="1"/>
        <i x="2" s="1"/>
        <i x="11" s="1"/>
        <i x="3" s="1"/>
        <i x="21" s="1"/>
        <i x="0" s="1"/>
        <i x="4" s="1"/>
        <i x="13" s="1"/>
        <i x="23" s="1"/>
        <i x="1" s="1"/>
        <i x="15" s="1"/>
        <i x="18" s="1"/>
        <i x="22" s="1"/>
        <i x="20" s="1"/>
        <i x="17" s="1"/>
        <i x="7" s="1"/>
        <i x="19" s="1"/>
        <i x="24" s="1"/>
        <i x="14" s="1"/>
        <i x="9" s="1"/>
        <i x="12" s="1"/>
        <i x="10" s="1"/>
        <i x="6" s="1"/>
        <i x="8" s="1"/>
        <i x="1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33F9FF12-254D-404E-99ED-B391331042F5}" sourceName="Subscription Status">
  <pivotTables>
    <pivotTable tabId="4" name="Paymentmethodpurchase"/>
    <pivotTable tabId="4" name="Agepurchase"/>
    <pivotTable tabId="4" name="Citydiscount"/>
    <pivotTable tabId="4" name="Comparisionpurchase"/>
    <pivotTable tabId="4" name="Discountpurchase"/>
    <pivotTable tabId="4" name="Genderperchase"/>
    <pivotTable tabId="4" name="Itempurchase"/>
    <pivotTable tabId="4" name="itemspuchased"/>
    <pivotTable tabId="4" name="Sizepurchase"/>
  </pivotTables>
  <data>
    <tabular pivotCacheId="106628317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1C7AB85-D542-4260-8C1A-9DFDA38A9DDC}" sourceName="Category">
  <pivotTables>
    <pivotTable tabId="4" name="Genderperchase"/>
    <pivotTable tabId="4" name="Discountpurchase"/>
    <pivotTable tabId="4" name="Paymentmethodpurchase"/>
    <pivotTable tabId="4" name="itemspuchased"/>
    <pivotTable tabId="4" name="Itempurchase"/>
    <pivotTable tabId="4" name="Comparisionpurchase"/>
  </pivotTables>
  <data>
    <tabular pivotCacheId="1066283174">
      <items count="4">
        <i x="3" s="1"/>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2" xr10:uid="{FDF63504-359A-43CC-8986-1F14FFDBA037}" sourceName="Color">
  <pivotTables>
    <pivotTable tabId="4" name="Agepurchase"/>
    <pivotTable tabId="4" name="Citydiscount"/>
    <pivotTable tabId="4" name="Discountpurchase"/>
    <pivotTable tabId="4" name="Genderperchase"/>
    <pivotTable tabId="4" name="Itempurchase"/>
    <pivotTable tabId="4" name="itemspuchased"/>
    <pivotTable tabId="4" name="Sizepurchase"/>
    <pivotTable tabId="4" name="Comparisionpurchase"/>
    <pivotTable tabId="4" name="Paymentmethodpurchase"/>
  </pivotTables>
  <data>
    <tabular pivotCacheId="1066283174">
      <items count="25">
        <i x="19" s="1"/>
        <i x="13" s="1"/>
        <i x="24" s="1"/>
        <i x="18" s="1"/>
        <i x="4" s="1"/>
        <i x="17" s="1"/>
        <i x="9" s="1"/>
        <i x="0" s="1"/>
        <i x="14" s="1"/>
        <i x="21" s="1"/>
        <i x="12" s="1"/>
        <i x="23" s="1"/>
        <i x="1" s="1"/>
        <i x="8" s="1"/>
        <i x="20" s="1"/>
        <i x="15" s="1"/>
        <i x="6" s="1"/>
        <i x="7" s="1"/>
        <i x="16" s="1"/>
        <i x="5" s="1"/>
        <i x="11" s="1"/>
        <i x="2" s="1"/>
        <i x="10" s="1"/>
        <i x="3" s="1"/>
        <i x="2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EDE401F-A974-44A3-A22D-138B3EEE3494}" sourceName="Season">
  <pivotTables>
    <pivotTable tabId="4" name="Agepurchase"/>
    <pivotTable tabId="4" name="Citydiscount"/>
    <pivotTable tabId="4" name="Discountpurchase"/>
    <pivotTable tabId="4" name="Genderperchase"/>
    <pivotTable tabId="4" name="Itempurchase"/>
    <pivotTable tabId="4" name="itemspuchased"/>
    <pivotTable tabId="4" name="Sizepurchase"/>
    <pivotTable tabId="4" name="Comparisionpurchase"/>
    <pivotTable tabId="4" name="Paymentmethodpurchase"/>
  </pivotTables>
  <data>
    <tabular pivotCacheId="106628317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4AA99BE-C5BE-4D75-B081-98F5971E0514}" cache="Slicer_Category" caption="Category" style="SlicerStyleDark6" rowHeight="234950"/>
  <slicer name="Size" xr10:uid="{BDB55BCE-022C-475D-BBE0-E0EB840CF631}" cache="Slicer_Size" caption="Size" style="SlicerStyleDark6" rowHeight="234950"/>
  <slicer name="Color" xr10:uid="{08C55BA9-1E29-42AE-8FA2-3991695C69E8}" cache="Slicer_Color" caption="Color" startItem="16" style="SlicerStyleDark6" rowHeight="234950"/>
  <slicer name="Review Rating" xr10:uid="{C9550127-208E-4E88-AF66-88BA858BB13D}" cache="Slicer_Review_Rating" caption="Review Rating" startItem="18"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07FCE103-FD69-4004-A12F-4DA5BDF6F1F8}" cache="Slicer_Category" caption="Category" style="SlicerStyleLight6" rowHeight="234950"/>
  <slicer name="Size 1" xr10:uid="{D46DEE03-7D10-45A8-83A9-815F044E2EFA}" cache="Slicer_Size" caption="Size" style="SlicerStyleLight6" rowHeight="234950"/>
  <slicer name="Review Rating 1" xr10:uid="{193492F7-3207-41A3-904C-C4B3EBA9DE6E}" cache="Slicer_Review_Rating" caption="Review Rating" startItem="1" style="SlicerStyleLight6" rowHeight="234950"/>
  <slicer name="Subscription Status 1" xr10:uid="{E3AD91AE-618D-4594-9428-83FBA25BE01D}" cache="Slicer_Subscription_Status" caption="Subscription Status" style="SlicerStyleLight6" rowHeight="234950"/>
  <slicer name="Color 3" xr10:uid="{27C19735-E2B0-4ED1-976B-A4AC205DAC87}" cache="Slicer_Color2" caption="Color" style="SlicerStyleLight6" rowHeight="234950"/>
  <slicer name="Season 1" xr10:uid="{5839B5D5-337D-4A33-A5F8-1F11826911D7}" cache="Slicer_Season" caption="Season"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Status" xr10:uid="{D45F96E7-C21E-409D-B2A1-00317F07732D}" cache="Slicer_Subscription_Status" caption="Subscription Status" rowHeight="234950"/>
  <slicer name="Category 1" xr10:uid="{18F5325C-7607-4AA8-80EF-890DDD041F43}" cache="Slicer_Category1" caption="Category" rowHeight="234950"/>
  <slicer name="Color 2" xr10:uid="{3252FB81-E8B5-4930-B20B-D2FA0166A159}" cache="Slicer_Color2" caption="Color" rowHeight="234950"/>
  <slicer name="Color 1" xr10:uid="{3908E72D-01A2-43B7-870E-F59AE18D7931}" cache="Slicer_Color2" caption="Color" rowHeight="234950"/>
  <slicer name="Season" xr10:uid="{DD865B3D-9580-42A6-879B-3B1F4FD4F694}" cache="Slicer_Season" caption="S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6B700-2C1B-4950-82D7-059BF1B6E912}" name="Table1" displayName="Table1" ref="A1:S3901" totalsRowShown="0" dataDxfId="19">
  <autoFilter ref="A1:S3901" xr:uid="{5F96B700-2C1B-4950-82D7-059BF1B6E912}"/>
  <tableColumns count="19">
    <tableColumn id="1" xr3:uid="{1F485B38-D2C5-4E48-98A3-E7B6873C2611}" name="Customer ID" dataDxfId="18"/>
    <tableColumn id="2" xr3:uid="{F344D99D-DCDE-4324-A1CF-3037A8FBFB8A}" name="Age" dataDxfId="17"/>
    <tableColumn id="3" xr3:uid="{683EDE59-0405-4F18-9DDB-E5BEF0FD1A37}" name="Gender" dataDxfId="16"/>
    <tableColumn id="4" xr3:uid="{5C45F48D-A225-45AF-9A66-A1A469D19512}" name="Item Purchased" dataDxfId="15"/>
    <tableColumn id="5" xr3:uid="{C6965768-C710-4D9D-813F-C3037FD97A17}" name="Category" dataDxfId="14"/>
    <tableColumn id="6" xr3:uid="{4275F463-A9E7-42B6-919D-7C2DB5196D97}" name="Purchase Amount (USD)" dataDxfId="13"/>
    <tableColumn id="7" xr3:uid="{B4607014-0500-47EA-BFBE-AB22FE33B0DF}" name="Location" dataDxfId="12"/>
    <tableColumn id="8" xr3:uid="{EEF0E43E-AD05-4F00-8284-83F0796EC2DA}" name="Size" dataDxfId="11"/>
    <tableColumn id="9" xr3:uid="{58E3E035-878C-48B8-8686-B81697F18477}" name="Color" dataDxfId="10"/>
    <tableColumn id="10" xr3:uid="{021DF9A4-770C-424A-A9D5-FCC46C3FA5F1}" name="Season" dataDxfId="9"/>
    <tableColumn id="11" xr3:uid="{CDB270CB-D7B4-46D5-B11C-DF9CF4543B7B}" name="Review Rating" dataDxfId="8"/>
    <tableColumn id="12" xr3:uid="{B496AED6-7C3E-4188-83FC-D4654C770060}" name="Subscription Status" dataDxfId="7"/>
    <tableColumn id="13" xr3:uid="{2591342A-B57C-445E-A557-D491BC3C9E1A}" name="Shipping Type" dataDxfId="6"/>
    <tableColumn id="14" xr3:uid="{17B7D9C3-8D2F-4AFC-8FD7-047F68846C58}" name="Discount Applied" dataDxfId="5"/>
    <tableColumn id="15" xr3:uid="{01D502F3-43F3-4521-A94C-86F4B9A09D90}" name="Promo Code Used" dataDxfId="4"/>
    <tableColumn id="16" xr3:uid="{CF30F87B-D42C-43CF-8C88-724E8D5F0E9B}" name="Previous Purchases" dataDxfId="3"/>
    <tableColumn id="20" xr3:uid="{E9583A88-0265-4A5F-A613-086900B5E2A7}" name="Profit" dataDxfId="2">
      <calculatedColumnFormula>Table1[[#This Row],[Purchase Amount (USD)]]-Table1[[#This Row],[Previous Purchases]]</calculatedColumnFormula>
    </tableColumn>
    <tableColumn id="17" xr3:uid="{63C2BD77-FF13-490C-B49D-6311477143DD}" name="Payment Method" dataDxfId="1"/>
    <tableColumn id="18" xr3:uid="{9403E823-0723-48A9-8D14-64757FDCAFEC}" name="Frequency of Purchas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microsoft.com/office/2007/relationships/slicer" Target="../slicers/slicer3.xml"/><Relationship Id="rId2" Type="http://schemas.openxmlformats.org/officeDocument/2006/relationships/pivotTable" Target="../pivotTables/pivotTable10.xml"/><Relationship Id="rId16" Type="http://schemas.openxmlformats.org/officeDocument/2006/relationships/drawing" Target="../drawings/drawing3.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C3F2-8B8A-43FD-BE23-C02B9402AA20}">
  <dimension ref="A17:AI78"/>
  <sheetViews>
    <sheetView zoomScale="70" zoomScaleNormal="70" workbookViewId="0">
      <selection activeCell="E9" sqref="E9"/>
    </sheetView>
  </sheetViews>
  <sheetFormatPr defaultRowHeight="14.4" x14ac:dyDescent="0.3"/>
  <cols>
    <col min="1" max="1" width="13.88671875" bestFit="1" customWidth="1"/>
    <col min="2" max="2" width="30" bestFit="1" customWidth="1"/>
    <col min="3" max="3" width="28.88671875" customWidth="1"/>
    <col min="4" max="4" width="13.88671875" customWidth="1"/>
    <col min="5" max="5" width="12.44140625" customWidth="1"/>
    <col min="6" max="6" width="15.21875" customWidth="1"/>
    <col min="7" max="7" width="16.5546875" customWidth="1"/>
    <col min="8" max="8" width="13.88671875" bestFit="1" customWidth="1"/>
    <col min="9" max="9" width="24.5546875" bestFit="1" customWidth="1"/>
    <col min="10" max="10" width="24.77734375" customWidth="1"/>
    <col min="11" max="11" width="14" customWidth="1"/>
    <col min="12" max="12" width="13.88671875" bestFit="1" customWidth="1"/>
    <col min="13" max="13" width="30" bestFit="1" customWidth="1"/>
    <col min="14" max="14" width="28.88671875" bestFit="1" customWidth="1"/>
    <col min="15" max="15" width="28.21875" customWidth="1"/>
    <col min="16" max="16" width="23.88671875" bestFit="1" customWidth="1"/>
    <col min="17" max="17" width="13.88671875" bestFit="1" customWidth="1"/>
    <col min="18" max="18" width="24.5546875" bestFit="1" customWidth="1"/>
    <col min="19" max="19" width="23.88671875" customWidth="1"/>
    <col min="20" max="20" width="29.109375" bestFit="1" customWidth="1"/>
    <col min="21" max="21" width="14.88671875" bestFit="1" customWidth="1"/>
    <col min="22" max="22" width="28.88671875" bestFit="1" customWidth="1"/>
    <col min="23" max="23" width="28.44140625" bestFit="1" customWidth="1"/>
    <col min="24" max="26" width="28.44140625" customWidth="1"/>
    <col min="27" max="27" width="14" bestFit="1" customWidth="1"/>
    <col min="28" max="28" width="15.44140625" customWidth="1"/>
    <col min="29" max="29" width="14.88671875" bestFit="1" customWidth="1"/>
    <col min="30" max="30" width="24.5546875" bestFit="1" customWidth="1"/>
    <col min="31" max="31" width="28.88671875" bestFit="1" customWidth="1"/>
    <col min="33" max="33" width="14.88671875" bestFit="1" customWidth="1"/>
    <col min="34" max="34" width="24.33203125" bestFit="1" customWidth="1"/>
    <col min="35" max="35" width="28.44140625" bestFit="1" customWidth="1"/>
  </cols>
  <sheetData>
    <row r="17" spans="1:35" x14ac:dyDescent="0.3">
      <c r="B17">
        <f>GETPIVOTDATA("Purchase Amount (USD)",$A$20)</f>
        <v>233081</v>
      </c>
      <c r="I17">
        <f>GETPIVOTDATA("Previous Purchases",$H$20)</f>
        <v>98871</v>
      </c>
    </row>
    <row r="19" spans="1:35" x14ac:dyDescent="0.3">
      <c r="E19">
        <f>GETPIVOTDATA("Profit",$D$20)</f>
        <v>134210</v>
      </c>
    </row>
    <row r="20" spans="1:35" x14ac:dyDescent="0.3">
      <c r="A20" s="5" t="s">
        <v>154</v>
      </c>
      <c r="B20" t="s">
        <v>153</v>
      </c>
      <c r="D20" s="5" t="s">
        <v>154</v>
      </c>
      <c r="E20" t="s">
        <v>168</v>
      </c>
      <c r="H20" s="5" t="s">
        <v>154</v>
      </c>
      <c r="I20" t="s">
        <v>157</v>
      </c>
      <c r="L20" s="5" t="s">
        <v>154</v>
      </c>
      <c r="M20" t="s">
        <v>156</v>
      </c>
      <c r="N20" t="s">
        <v>153</v>
      </c>
      <c r="Q20" s="5" t="s">
        <v>154</v>
      </c>
      <c r="R20" t="s">
        <v>157</v>
      </c>
      <c r="U20" s="5" t="s">
        <v>154</v>
      </c>
      <c r="V20" t="s">
        <v>153</v>
      </c>
      <c r="X20" s="8" t="s">
        <v>154</v>
      </c>
      <c r="Y20" s="8" t="s">
        <v>153</v>
      </c>
      <c r="AC20" s="5" t="s">
        <v>154</v>
      </c>
      <c r="AD20" t="s">
        <v>157</v>
      </c>
      <c r="AE20" t="s">
        <v>153</v>
      </c>
      <c r="AG20" s="8" t="s">
        <v>154</v>
      </c>
      <c r="AH20" s="8" t="s">
        <v>157</v>
      </c>
      <c r="AI20" s="8" t="s">
        <v>153</v>
      </c>
    </row>
    <row r="21" spans="1:35" x14ac:dyDescent="0.3">
      <c r="A21" s="6" t="s">
        <v>66</v>
      </c>
      <c r="B21" s="16">
        <v>74200</v>
      </c>
      <c r="D21" s="6" t="s">
        <v>66</v>
      </c>
      <c r="E21" s="15">
        <v>42300</v>
      </c>
      <c r="H21" s="6" t="s">
        <v>66</v>
      </c>
      <c r="I21" s="16">
        <v>31900</v>
      </c>
      <c r="L21" s="6" t="s">
        <v>131</v>
      </c>
      <c r="M21" s="16">
        <v>143</v>
      </c>
      <c r="N21" s="7">
        <v>3.7051497119027291E-2</v>
      </c>
      <c r="O21" s="7"/>
      <c r="Q21" s="6" t="s">
        <v>131</v>
      </c>
      <c r="R21" s="16">
        <v>3370</v>
      </c>
      <c r="U21" s="6" t="s">
        <v>89</v>
      </c>
      <c r="V21" s="7">
        <v>2.2571552378786774E-2</v>
      </c>
      <c r="X21" s="6" t="s">
        <v>89</v>
      </c>
      <c r="Y21">
        <f>GETPIVOTDATA("Purchase Amount (USD)",$U$20,"Location",X21)</f>
        <v>2.2571552378786774E-2</v>
      </c>
      <c r="AC21" s="6" t="s">
        <v>89</v>
      </c>
      <c r="AD21" s="16">
        <v>2443</v>
      </c>
      <c r="AE21" s="7">
        <v>2.2571552378786774E-2</v>
      </c>
      <c r="AG21" s="6" t="s">
        <v>89</v>
      </c>
      <c r="AH21">
        <f>GETPIVOTDATA("Sum of Previous Purchases",$AC$20,"Location",AC21)</f>
        <v>2443</v>
      </c>
      <c r="AI21">
        <f>GETPIVOTDATA("Sum of Purchase Amount (USD)",$AC$20,"Location",AG21)</f>
        <v>2.2571552378786774E-2</v>
      </c>
    </row>
    <row r="22" spans="1:35" x14ac:dyDescent="0.3">
      <c r="A22" s="6" t="s">
        <v>20</v>
      </c>
      <c r="B22" s="16">
        <v>104264</v>
      </c>
      <c r="D22" s="6" t="s">
        <v>20</v>
      </c>
      <c r="E22" s="15">
        <v>60493</v>
      </c>
      <c r="H22" s="6" t="s">
        <v>20</v>
      </c>
      <c r="I22" s="16">
        <v>43771</v>
      </c>
      <c r="L22" s="6" t="s">
        <v>132</v>
      </c>
      <c r="M22" s="16">
        <v>161</v>
      </c>
      <c r="N22" s="7">
        <v>4.1337560762138487E-2</v>
      </c>
      <c r="O22" s="7"/>
      <c r="Q22" s="6" t="s">
        <v>132</v>
      </c>
      <c r="R22" s="16">
        <v>3877</v>
      </c>
      <c r="U22" s="6" t="s">
        <v>119</v>
      </c>
      <c r="V22" s="7">
        <v>2.0881152903926104E-2</v>
      </c>
      <c r="X22" s="6" t="s">
        <v>119</v>
      </c>
      <c r="Y22">
        <f t="shared" ref="Y22:Y70" si="0">GETPIVOTDATA("Purchase Amount (USD)",$U$20,"Location",X22)</f>
        <v>2.0881152903926104E-2</v>
      </c>
      <c r="AC22" s="6" t="s">
        <v>119</v>
      </c>
      <c r="AD22" s="16">
        <v>2023</v>
      </c>
      <c r="AE22" s="7">
        <v>2.0881152903926104E-2</v>
      </c>
      <c r="AG22" s="6" t="s">
        <v>119</v>
      </c>
      <c r="AH22">
        <f t="shared" ref="AH22:AH70" si="1">GETPIVOTDATA("Sum of Previous Purchases",$AC$20,"Location",AC22)</f>
        <v>2023</v>
      </c>
      <c r="AI22">
        <f t="shared" ref="AI22:AI70" si="2">GETPIVOTDATA("Sum of Purchase Amount (USD)",$AC$20,"Location",AG22)</f>
        <v>2.0881152903926104E-2</v>
      </c>
    </row>
    <row r="23" spans="1:35" x14ac:dyDescent="0.3">
      <c r="A23" s="6" t="s">
        <v>41</v>
      </c>
      <c r="B23" s="16">
        <v>36093</v>
      </c>
      <c r="D23" s="6" t="s">
        <v>41</v>
      </c>
      <c r="E23" s="15">
        <v>20979</v>
      </c>
      <c r="H23" s="6" t="s">
        <v>41</v>
      </c>
      <c r="I23" s="16">
        <v>15114</v>
      </c>
      <c r="L23" s="6" t="s">
        <v>19</v>
      </c>
      <c r="M23" s="16">
        <v>171</v>
      </c>
      <c r="N23" s="7">
        <v>4.4662585109897415E-2</v>
      </c>
      <c r="O23" s="7"/>
      <c r="Q23" s="6" t="s">
        <v>19</v>
      </c>
      <c r="R23" s="16">
        <v>4563</v>
      </c>
      <c r="U23" s="6" t="s">
        <v>116</v>
      </c>
      <c r="V23" s="7">
        <v>1.8560071391490511E-2</v>
      </c>
      <c r="X23" s="6" t="s">
        <v>116</v>
      </c>
      <c r="Y23">
        <f t="shared" si="0"/>
        <v>1.8560071391490511E-2</v>
      </c>
      <c r="AC23" s="6" t="s">
        <v>116</v>
      </c>
      <c r="AD23" s="16">
        <v>1844</v>
      </c>
      <c r="AE23" s="7">
        <v>1.8560071391490511E-2</v>
      </c>
      <c r="AG23" s="6" t="s">
        <v>116</v>
      </c>
      <c r="AH23">
        <f t="shared" si="1"/>
        <v>1844</v>
      </c>
      <c r="AI23">
        <f t="shared" si="2"/>
        <v>1.8560071391490511E-2</v>
      </c>
    </row>
    <row r="24" spans="1:35" x14ac:dyDescent="0.3">
      <c r="A24" s="6" t="s">
        <v>62</v>
      </c>
      <c r="B24" s="16">
        <v>18524</v>
      </c>
      <c r="D24" s="6" t="s">
        <v>62</v>
      </c>
      <c r="E24" s="15">
        <v>10438</v>
      </c>
      <c r="H24" s="6" t="s">
        <v>62</v>
      </c>
      <c r="I24" s="16">
        <v>8086</v>
      </c>
      <c r="L24" s="6" t="s">
        <v>136</v>
      </c>
      <c r="M24" s="16">
        <v>144</v>
      </c>
      <c r="N24" s="7">
        <v>3.8690412345922659E-2</v>
      </c>
      <c r="O24" s="7"/>
      <c r="Q24" s="6" t="s">
        <v>136</v>
      </c>
      <c r="R24" s="16">
        <v>3796</v>
      </c>
      <c r="U24" s="6" t="s">
        <v>71</v>
      </c>
      <c r="V24" s="7">
        <v>2.0713829098038879E-2</v>
      </c>
      <c r="X24" s="6" t="s">
        <v>71</v>
      </c>
      <c r="Y24">
        <f t="shared" si="0"/>
        <v>2.0713829098038879E-2</v>
      </c>
      <c r="AC24" s="6" t="s">
        <v>71</v>
      </c>
      <c r="AD24" s="16">
        <v>2138</v>
      </c>
      <c r="AE24" s="7">
        <v>2.0713829098038879E-2</v>
      </c>
      <c r="AG24" s="6" t="s">
        <v>71</v>
      </c>
      <c r="AH24">
        <f t="shared" si="1"/>
        <v>2138</v>
      </c>
      <c r="AI24">
        <f t="shared" si="2"/>
        <v>2.0713829098038879E-2</v>
      </c>
    </row>
    <row r="25" spans="1:35" x14ac:dyDescent="0.3">
      <c r="A25" s="6" t="s">
        <v>155</v>
      </c>
      <c r="B25" s="16">
        <v>233081</v>
      </c>
      <c r="D25" s="6" t="s">
        <v>155</v>
      </c>
      <c r="E25" s="15">
        <v>134210</v>
      </c>
      <c r="H25" s="6" t="s">
        <v>155</v>
      </c>
      <c r="I25" s="16">
        <v>98871</v>
      </c>
      <c r="L25" s="6" t="s">
        <v>61</v>
      </c>
      <c r="M25" s="16">
        <v>161</v>
      </c>
      <c r="N25" s="7">
        <v>3.9793033323179496E-2</v>
      </c>
      <c r="O25" s="7"/>
      <c r="Q25" s="6" t="s">
        <v>61</v>
      </c>
      <c r="R25" s="16">
        <v>4317</v>
      </c>
      <c r="U25" s="6" t="s">
        <v>98</v>
      </c>
      <c r="V25" s="7">
        <v>2.4047434153792031E-2</v>
      </c>
      <c r="X25" s="6" t="s">
        <v>98</v>
      </c>
      <c r="Y25">
        <f t="shared" si="0"/>
        <v>2.4047434153792031E-2</v>
      </c>
      <c r="AC25" s="6" t="s">
        <v>98</v>
      </c>
      <c r="AD25" s="16">
        <v>2327</v>
      </c>
      <c r="AE25" s="7">
        <v>2.4047434153792031E-2</v>
      </c>
      <c r="AG25" s="6" t="s">
        <v>98</v>
      </c>
      <c r="AH25">
        <f t="shared" si="1"/>
        <v>2327</v>
      </c>
      <c r="AI25">
        <f t="shared" si="2"/>
        <v>2.4047434153792031E-2</v>
      </c>
    </row>
    <row r="26" spans="1:35" x14ac:dyDescent="0.3">
      <c r="L26" s="6" t="s">
        <v>80</v>
      </c>
      <c r="M26" s="16">
        <v>166</v>
      </c>
      <c r="N26" s="7">
        <v>4.4276453250157673E-2</v>
      </c>
      <c r="O26" s="7"/>
      <c r="Q26" s="6" t="s">
        <v>80</v>
      </c>
      <c r="R26" s="16">
        <v>4407</v>
      </c>
      <c r="U26" s="6" t="s">
        <v>111</v>
      </c>
      <c r="V26" s="7">
        <v>1.811387457579125E-2</v>
      </c>
      <c r="X26" s="6" t="s">
        <v>111</v>
      </c>
      <c r="Y26">
        <f t="shared" si="0"/>
        <v>1.811387457579125E-2</v>
      </c>
      <c r="AC26" s="6" t="s">
        <v>111</v>
      </c>
      <c r="AD26" s="16">
        <v>1798</v>
      </c>
      <c r="AE26" s="7">
        <v>1.811387457579125E-2</v>
      </c>
      <c r="AG26" s="6" t="s">
        <v>111</v>
      </c>
      <c r="AH26">
        <f t="shared" si="1"/>
        <v>1798</v>
      </c>
      <c r="AI26">
        <f t="shared" si="2"/>
        <v>1.811387457579125E-2</v>
      </c>
    </row>
    <row r="27" spans="1:35" x14ac:dyDescent="0.3">
      <c r="L27" s="6" t="s">
        <v>142</v>
      </c>
      <c r="M27" s="16">
        <v>140</v>
      </c>
      <c r="N27" s="7">
        <v>3.6369330833487069E-2</v>
      </c>
      <c r="O27" s="7"/>
      <c r="Q27" s="6" t="s">
        <v>142</v>
      </c>
      <c r="R27" s="16">
        <v>3702</v>
      </c>
      <c r="U27" s="6" t="s">
        <v>138</v>
      </c>
      <c r="V27" s="7">
        <v>1.8131035991779683E-2</v>
      </c>
      <c r="X27" s="6" t="s">
        <v>138</v>
      </c>
      <c r="Y27">
        <f t="shared" si="0"/>
        <v>1.8131035991779683E-2</v>
      </c>
      <c r="AC27" s="6" t="s">
        <v>138</v>
      </c>
      <c r="AD27" s="16">
        <v>1872</v>
      </c>
      <c r="AE27" s="7">
        <v>1.8131035991779683E-2</v>
      </c>
      <c r="AG27" s="6" t="s">
        <v>138</v>
      </c>
      <c r="AH27">
        <f t="shared" si="1"/>
        <v>1872</v>
      </c>
      <c r="AI27">
        <f t="shared" si="2"/>
        <v>1.8131035991779683E-2</v>
      </c>
    </row>
    <row r="28" spans="1:35" x14ac:dyDescent="0.3">
      <c r="L28" s="6" t="s">
        <v>65</v>
      </c>
      <c r="M28" s="16">
        <v>153</v>
      </c>
      <c r="N28" s="7">
        <v>3.7999665352388225E-2</v>
      </c>
      <c r="O28" s="7"/>
      <c r="Q28" s="6" t="s">
        <v>65</v>
      </c>
      <c r="R28" s="16">
        <v>3781</v>
      </c>
      <c r="U28" s="6" t="s">
        <v>78</v>
      </c>
      <c r="V28" s="7">
        <v>2.0413504318241297E-2</v>
      </c>
      <c r="X28" s="6" t="s">
        <v>78</v>
      </c>
      <c r="Y28">
        <f t="shared" si="0"/>
        <v>2.0413504318241297E-2</v>
      </c>
      <c r="AC28" s="6" t="s">
        <v>78</v>
      </c>
      <c r="AD28" s="16">
        <v>2118</v>
      </c>
      <c r="AE28" s="7">
        <v>2.0413504318241297E-2</v>
      </c>
      <c r="AG28" s="6" t="s">
        <v>78</v>
      </c>
      <c r="AH28">
        <f t="shared" si="1"/>
        <v>2118</v>
      </c>
      <c r="AI28">
        <f t="shared" si="2"/>
        <v>2.0413504318241297E-2</v>
      </c>
    </row>
    <row r="29" spans="1:35" x14ac:dyDescent="0.3">
      <c r="L29" s="6" t="s">
        <v>123</v>
      </c>
      <c r="M29" s="16">
        <v>154</v>
      </c>
      <c r="N29" s="7">
        <v>4.0222068722890324E-2</v>
      </c>
      <c r="O29" s="7"/>
      <c r="Q29" s="6" t="s">
        <v>123</v>
      </c>
      <c r="R29" s="16">
        <v>3901</v>
      </c>
      <c r="U29" s="6" t="s">
        <v>102</v>
      </c>
      <c r="V29" s="7">
        <v>1.629476448101733E-2</v>
      </c>
      <c r="X29" s="6" t="s">
        <v>102</v>
      </c>
      <c r="Y29">
        <f t="shared" si="0"/>
        <v>1.629476448101733E-2</v>
      </c>
      <c r="AC29" s="6" t="s">
        <v>102</v>
      </c>
      <c r="AD29" s="16">
        <v>1777</v>
      </c>
      <c r="AE29" s="7">
        <v>1.629476448101733E-2</v>
      </c>
      <c r="AG29" s="6" t="s">
        <v>102</v>
      </c>
      <c r="AH29">
        <f t="shared" si="1"/>
        <v>1777</v>
      </c>
      <c r="AI29">
        <f t="shared" si="2"/>
        <v>1.629476448101733E-2</v>
      </c>
    </row>
    <row r="30" spans="1:35" x14ac:dyDescent="0.3">
      <c r="L30" s="6" t="s">
        <v>103</v>
      </c>
      <c r="M30" s="16">
        <v>151</v>
      </c>
      <c r="N30" s="7">
        <v>3.7613533492648475E-2</v>
      </c>
      <c r="O30" s="7"/>
      <c r="Q30" s="6" t="s">
        <v>103</v>
      </c>
      <c r="R30" s="16">
        <v>3673</v>
      </c>
      <c r="U30" s="6" t="s">
        <v>141</v>
      </c>
      <c r="V30" s="7">
        <v>1.992869431656806E-2</v>
      </c>
      <c r="X30" s="6" t="s">
        <v>141</v>
      </c>
      <c r="Y30">
        <f t="shared" si="0"/>
        <v>1.992869431656806E-2</v>
      </c>
      <c r="AC30" s="6" t="s">
        <v>141</v>
      </c>
      <c r="AD30" s="16">
        <v>1981</v>
      </c>
      <c r="AE30" s="7">
        <v>1.992869431656806E-2</v>
      </c>
      <c r="AG30" s="6" t="s">
        <v>141</v>
      </c>
      <c r="AH30">
        <f t="shared" si="1"/>
        <v>1981</v>
      </c>
      <c r="AI30">
        <f t="shared" si="2"/>
        <v>1.992869431656806E-2</v>
      </c>
    </row>
    <row r="31" spans="1:35" x14ac:dyDescent="0.3">
      <c r="L31" s="6" t="s">
        <v>101</v>
      </c>
      <c r="M31" s="16">
        <v>163</v>
      </c>
      <c r="N31" s="7">
        <v>3.9681484119254679E-2</v>
      </c>
      <c r="O31" s="7"/>
      <c r="Q31" s="6" t="s">
        <v>101</v>
      </c>
      <c r="R31" s="16">
        <v>3769</v>
      </c>
      <c r="U31" s="6" t="s">
        <v>76</v>
      </c>
      <c r="V31" s="7">
        <v>1.6097408197150345E-2</v>
      </c>
      <c r="X31" s="6" t="s">
        <v>76</v>
      </c>
      <c r="Y31">
        <f t="shared" si="0"/>
        <v>1.6097408197150345E-2</v>
      </c>
      <c r="AC31" s="6" t="s">
        <v>76</v>
      </c>
      <c r="AD31" s="16">
        <v>1896</v>
      </c>
      <c r="AE31" s="7">
        <v>1.6097408197150345E-2</v>
      </c>
      <c r="AG31" s="6" t="s">
        <v>76</v>
      </c>
      <c r="AH31">
        <f t="shared" si="1"/>
        <v>1896</v>
      </c>
      <c r="AI31">
        <f t="shared" si="2"/>
        <v>1.6097408197150345E-2</v>
      </c>
    </row>
    <row r="32" spans="1:35" x14ac:dyDescent="0.3">
      <c r="L32" s="6" t="s">
        <v>33</v>
      </c>
      <c r="M32" s="16">
        <v>124</v>
      </c>
      <c r="N32" s="7">
        <v>3.2383591970173459E-2</v>
      </c>
      <c r="O32" s="7"/>
      <c r="Q32" s="6" t="s">
        <v>33</v>
      </c>
      <c r="R32" s="16">
        <v>2663</v>
      </c>
      <c r="U32" s="6" t="s">
        <v>134</v>
      </c>
      <c r="V32" s="7">
        <v>2.3970207781844079E-2</v>
      </c>
      <c r="X32" s="6" t="s">
        <v>134</v>
      </c>
      <c r="Y32">
        <f t="shared" si="0"/>
        <v>2.3970207781844079E-2</v>
      </c>
      <c r="AC32" s="6" t="s">
        <v>134</v>
      </c>
      <c r="AD32" s="16">
        <v>2251</v>
      </c>
      <c r="AE32" s="7">
        <v>2.3970207781844079E-2</v>
      </c>
      <c r="AG32" s="6" t="s">
        <v>134</v>
      </c>
      <c r="AH32">
        <f t="shared" si="1"/>
        <v>2251</v>
      </c>
      <c r="AI32">
        <f t="shared" si="2"/>
        <v>2.3970207781844079E-2</v>
      </c>
    </row>
    <row r="33" spans="1:35" x14ac:dyDescent="0.3">
      <c r="L33" s="6" t="s">
        <v>105</v>
      </c>
      <c r="M33" s="16">
        <v>171</v>
      </c>
      <c r="N33" s="7">
        <v>4.2946443511054096E-2</v>
      </c>
      <c r="O33" s="7"/>
      <c r="Q33" s="6" t="s">
        <v>105</v>
      </c>
      <c r="R33" s="16">
        <v>4943</v>
      </c>
      <c r="U33" s="6" t="s">
        <v>114</v>
      </c>
      <c r="V33" s="7">
        <v>2.4098918401757329E-2</v>
      </c>
      <c r="X33" s="6" t="s">
        <v>114</v>
      </c>
      <c r="Y33">
        <f t="shared" si="0"/>
        <v>2.4098918401757329E-2</v>
      </c>
      <c r="AC33" s="6" t="s">
        <v>114</v>
      </c>
      <c r="AD33" s="16">
        <v>2447</v>
      </c>
      <c r="AE33" s="7">
        <v>2.4098918401757329E-2</v>
      </c>
      <c r="AG33" s="6" t="s">
        <v>114</v>
      </c>
      <c r="AH33">
        <f t="shared" si="1"/>
        <v>2447</v>
      </c>
      <c r="AI33">
        <f t="shared" si="2"/>
        <v>2.4098918401757329E-2</v>
      </c>
    </row>
    <row r="34" spans="1:35" x14ac:dyDescent="0.3">
      <c r="L34" s="6" t="s">
        <v>94</v>
      </c>
      <c r="M34" s="16">
        <v>171</v>
      </c>
      <c r="N34" s="7">
        <v>4.328967183082276E-2</v>
      </c>
      <c r="O34" s="7"/>
      <c r="Q34" s="6" t="s">
        <v>94</v>
      </c>
      <c r="R34" s="16">
        <v>4302</v>
      </c>
      <c r="U34" s="6" t="s">
        <v>115</v>
      </c>
      <c r="V34" s="7">
        <v>1.9971597856539142E-2</v>
      </c>
      <c r="X34" s="6" t="s">
        <v>115</v>
      </c>
      <c r="Y34">
        <f t="shared" si="0"/>
        <v>1.9971597856539142E-2</v>
      </c>
      <c r="AC34" s="6" t="s">
        <v>115</v>
      </c>
      <c r="AD34" s="16">
        <v>2040</v>
      </c>
      <c r="AE34" s="7">
        <v>1.9971597856539142E-2</v>
      </c>
      <c r="AG34" s="6" t="s">
        <v>115</v>
      </c>
      <c r="AH34">
        <f t="shared" si="1"/>
        <v>2040</v>
      </c>
      <c r="AI34">
        <f t="shared" si="2"/>
        <v>1.9971597856539142E-2</v>
      </c>
    </row>
    <row r="35" spans="1:35" x14ac:dyDescent="0.3">
      <c r="B35">
        <f>GETPIVOTDATA("Frequency of Purchases",$A$36)</f>
        <v>3900</v>
      </c>
      <c r="L35" s="6" t="s">
        <v>40</v>
      </c>
      <c r="M35" s="16">
        <v>160</v>
      </c>
      <c r="N35" s="7">
        <v>3.9471256773396371E-2</v>
      </c>
      <c r="O35" s="7"/>
      <c r="Q35" s="6" t="s">
        <v>40</v>
      </c>
      <c r="R35" s="16">
        <v>3869</v>
      </c>
      <c r="U35" s="6" t="s">
        <v>145</v>
      </c>
      <c r="V35" s="7">
        <v>1.8023777141851976E-2</v>
      </c>
      <c r="X35" s="6" t="s">
        <v>145</v>
      </c>
      <c r="Y35">
        <f t="shared" si="0"/>
        <v>1.8023777141851976E-2</v>
      </c>
      <c r="AC35" s="6" t="s">
        <v>145</v>
      </c>
      <c r="AD35" s="16">
        <v>1905</v>
      </c>
      <c r="AE35" s="7">
        <v>1.8023777141851976E-2</v>
      </c>
      <c r="AG35" s="6" t="s">
        <v>145</v>
      </c>
      <c r="AH35">
        <f t="shared" si="1"/>
        <v>1905</v>
      </c>
      <c r="AI35">
        <f t="shared" si="2"/>
        <v>1.8023777141851976E-2</v>
      </c>
    </row>
    <row r="36" spans="1:35" x14ac:dyDescent="0.3">
      <c r="A36" s="5" t="s">
        <v>154</v>
      </c>
      <c r="B36" t="s">
        <v>156</v>
      </c>
      <c r="L36" s="6" t="s">
        <v>118</v>
      </c>
      <c r="M36" s="16">
        <v>157</v>
      </c>
      <c r="N36" s="7">
        <v>4.1020074566352469E-2</v>
      </c>
      <c r="O36" s="7"/>
      <c r="Q36" s="6" t="s">
        <v>118</v>
      </c>
      <c r="R36" s="16">
        <v>4205</v>
      </c>
      <c r="U36" s="6" t="s">
        <v>110</v>
      </c>
      <c r="V36" s="7">
        <v>1.4745946688061232E-2</v>
      </c>
      <c r="X36" s="6" t="s">
        <v>110</v>
      </c>
      <c r="Y36">
        <f t="shared" si="0"/>
        <v>1.4745946688061232E-2</v>
      </c>
      <c r="AC36" s="6" t="s">
        <v>110</v>
      </c>
      <c r="AD36" s="16">
        <v>1473</v>
      </c>
      <c r="AE36" s="7">
        <v>1.4745946688061232E-2</v>
      </c>
      <c r="AG36" s="6" t="s">
        <v>110</v>
      </c>
      <c r="AH36">
        <f t="shared" si="1"/>
        <v>1473</v>
      </c>
      <c r="AI36">
        <f t="shared" si="2"/>
        <v>1.4745946688061232E-2</v>
      </c>
    </row>
    <row r="37" spans="1:35" x14ac:dyDescent="0.3">
      <c r="A37" s="6" t="s">
        <v>66</v>
      </c>
      <c r="B37" s="16">
        <v>1240</v>
      </c>
      <c r="L37" s="6" t="s">
        <v>54</v>
      </c>
      <c r="M37" s="16">
        <v>169</v>
      </c>
      <c r="N37" s="7">
        <v>4.4327937498122971E-2</v>
      </c>
      <c r="O37" s="7"/>
      <c r="Q37" s="6" t="s">
        <v>54</v>
      </c>
      <c r="R37" s="16">
        <v>4338</v>
      </c>
      <c r="U37" s="6" t="s">
        <v>21</v>
      </c>
      <c r="V37" s="7">
        <v>1.8886138295270742E-2</v>
      </c>
      <c r="X37" s="6" t="s">
        <v>21</v>
      </c>
      <c r="Y37">
        <f t="shared" si="0"/>
        <v>1.8886138295270742E-2</v>
      </c>
      <c r="AC37" s="6" t="s">
        <v>21</v>
      </c>
      <c r="AD37" s="16">
        <v>2087</v>
      </c>
      <c r="AE37" s="7">
        <v>1.8886138295270742E-2</v>
      </c>
      <c r="AG37" s="6" t="s">
        <v>21</v>
      </c>
      <c r="AH37">
        <f t="shared" si="1"/>
        <v>2087</v>
      </c>
      <c r="AI37">
        <f t="shared" si="2"/>
        <v>1.8886138295270742E-2</v>
      </c>
    </row>
    <row r="38" spans="1:35" x14ac:dyDescent="0.3">
      <c r="A38" s="6" t="s">
        <v>20</v>
      </c>
      <c r="B38" s="16">
        <v>1737</v>
      </c>
      <c r="L38" s="6" t="s">
        <v>70</v>
      </c>
      <c r="M38" s="16">
        <v>150</v>
      </c>
      <c r="N38" s="7">
        <v>3.9642870933280706E-2</v>
      </c>
      <c r="O38" s="7"/>
      <c r="Q38" s="6" t="s">
        <v>70</v>
      </c>
      <c r="R38" s="16">
        <v>3790</v>
      </c>
      <c r="U38" s="6" t="s">
        <v>59</v>
      </c>
      <c r="V38" s="7">
        <v>2.0799636177981046E-2</v>
      </c>
      <c r="X38" s="6" t="s">
        <v>59</v>
      </c>
      <c r="Y38">
        <f t="shared" si="0"/>
        <v>2.0799636177981046E-2</v>
      </c>
      <c r="AC38" s="6" t="s">
        <v>59</v>
      </c>
      <c r="AD38" s="16">
        <v>1969</v>
      </c>
      <c r="AE38" s="7">
        <v>2.0799636177981046E-2</v>
      </c>
      <c r="AG38" s="6" t="s">
        <v>59</v>
      </c>
      <c r="AH38">
        <f t="shared" si="1"/>
        <v>1969</v>
      </c>
      <c r="AI38">
        <f t="shared" si="2"/>
        <v>2.0799636177981046E-2</v>
      </c>
    </row>
    <row r="39" spans="1:35" x14ac:dyDescent="0.3">
      <c r="A39" s="6" t="s">
        <v>41</v>
      </c>
      <c r="B39" s="16">
        <v>599</v>
      </c>
      <c r="L39" s="6" t="s">
        <v>58</v>
      </c>
      <c r="M39" s="16">
        <v>157</v>
      </c>
      <c r="N39" s="7">
        <v>4.047090925472261E-2</v>
      </c>
      <c r="O39" s="7"/>
      <c r="Q39" s="6" t="s">
        <v>58</v>
      </c>
      <c r="R39" s="16">
        <v>4088</v>
      </c>
      <c r="U39" s="6" t="s">
        <v>30</v>
      </c>
      <c r="V39" s="7">
        <v>1.8826073339311227E-2</v>
      </c>
      <c r="X39" s="6" t="s">
        <v>30</v>
      </c>
      <c r="Y39">
        <f t="shared" si="0"/>
        <v>1.8826073339311227E-2</v>
      </c>
      <c r="AC39" s="6" t="s">
        <v>30</v>
      </c>
      <c r="AD39" s="16">
        <v>1744</v>
      </c>
      <c r="AE39" s="7">
        <v>1.8826073339311227E-2</v>
      </c>
      <c r="AG39" s="6" t="s">
        <v>30</v>
      </c>
      <c r="AH39">
        <f t="shared" si="1"/>
        <v>1744</v>
      </c>
      <c r="AI39">
        <f t="shared" si="2"/>
        <v>1.8826073339311227E-2</v>
      </c>
    </row>
    <row r="40" spans="1:35" x14ac:dyDescent="0.3">
      <c r="A40" s="6" t="s">
        <v>62</v>
      </c>
      <c r="B40" s="16">
        <v>324</v>
      </c>
      <c r="L40" s="6" t="s">
        <v>86</v>
      </c>
      <c r="M40" s="16">
        <v>158</v>
      </c>
      <c r="N40" s="7">
        <v>4.0337908280812247E-2</v>
      </c>
      <c r="O40" s="7"/>
      <c r="Q40" s="6" t="s">
        <v>86</v>
      </c>
      <c r="R40" s="16">
        <v>3925</v>
      </c>
      <c r="U40" s="6" t="s">
        <v>127</v>
      </c>
      <c r="V40" s="7">
        <v>2.0572247416134306E-2</v>
      </c>
      <c r="X40" s="6" t="s">
        <v>127</v>
      </c>
      <c r="Y40">
        <f t="shared" si="0"/>
        <v>2.0572247416134306E-2</v>
      </c>
      <c r="AC40" s="6" t="s">
        <v>127</v>
      </c>
      <c r="AD40" s="16">
        <v>2282</v>
      </c>
      <c r="AE40" s="7">
        <v>2.0572247416134306E-2</v>
      </c>
      <c r="AG40" s="6" t="s">
        <v>127</v>
      </c>
      <c r="AH40">
        <f t="shared" si="1"/>
        <v>2282</v>
      </c>
      <c r="AI40">
        <f t="shared" si="2"/>
        <v>2.0572247416134306E-2</v>
      </c>
    </row>
    <row r="41" spans="1:35" x14ac:dyDescent="0.3">
      <c r="A41" s="6" t="s">
        <v>155</v>
      </c>
      <c r="B41" s="16">
        <v>3900</v>
      </c>
      <c r="L41" s="6" t="s">
        <v>49</v>
      </c>
      <c r="M41" s="16">
        <v>145</v>
      </c>
      <c r="N41" s="7">
        <v>3.7047206765030184E-2</v>
      </c>
      <c r="O41" s="7"/>
      <c r="Q41" s="6" t="s">
        <v>49</v>
      </c>
      <c r="R41" s="16">
        <v>3659</v>
      </c>
      <c r="U41" s="6" t="s">
        <v>34</v>
      </c>
      <c r="V41" s="7">
        <v>1.8808911923322794E-2</v>
      </c>
      <c r="X41" s="6" t="s">
        <v>34</v>
      </c>
      <c r="Y41">
        <f t="shared" si="0"/>
        <v>1.8808911923322794E-2</v>
      </c>
      <c r="AC41" s="6" t="s">
        <v>34</v>
      </c>
      <c r="AD41" s="16">
        <v>1657</v>
      </c>
      <c r="AE41" s="7">
        <v>1.8808911923322794E-2</v>
      </c>
      <c r="AG41" s="6" t="s">
        <v>34</v>
      </c>
      <c r="AH41">
        <f t="shared" si="1"/>
        <v>1657</v>
      </c>
      <c r="AI41">
        <f t="shared" si="2"/>
        <v>1.8808911923322794E-2</v>
      </c>
    </row>
    <row r="42" spans="1:35" x14ac:dyDescent="0.3">
      <c r="L42" s="6" t="s">
        <v>124</v>
      </c>
      <c r="M42" s="16">
        <v>159</v>
      </c>
      <c r="N42" s="7">
        <v>3.9694355181246005E-2</v>
      </c>
      <c r="O42" s="7"/>
      <c r="Q42" s="6" t="s">
        <v>124</v>
      </c>
      <c r="R42" s="16">
        <v>3965</v>
      </c>
      <c r="U42" s="6" t="s">
        <v>150</v>
      </c>
      <c r="V42" s="7">
        <v>1.944817466889193E-2</v>
      </c>
      <c r="X42" s="6" t="s">
        <v>150</v>
      </c>
      <c r="Y42">
        <f t="shared" si="0"/>
        <v>1.944817466889193E-2</v>
      </c>
      <c r="AC42" s="6" t="s">
        <v>150</v>
      </c>
      <c r="AD42" s="16">
        <v>1967</v>
      </c>
      <c r="AE42" s="7">
        <v>1.944817466889193E-2</v>
      </c>
      <c r="AG42" s="6" t="s">
        <v>150</v>
      </c>
      <c r="AH42">
        <f t="shared" si="1"/>
        <v>1967</v>
      </c>
      <c r="AI42">
        <f t="shared" si="2"/>
        <v>1.944817466889193E-2</v>
      </c>
    </row>
    <row r="43" spans="1:35" x14ac:dyDescent="0.3">
      <c r="L43" s="6" t="s">
        <v>88</v>
      </c>
      <c r="M43" s="16">
        <v>161</v>
      </c>
      <c r="N43" s="7">
        <v>4.1397625718097998E-2</v>
      </c>
      <c r="O43" s="7"/>
      <c r="Q43" s="6" t="s">
        <v>88</v>
      </c>
      <c r="R43" s="16">
        <v>4121</v>
      </c>
      <c r="U43" s="6" t="s">
        <v>147</v>
      </c>
      <c r="V43" s="7">
        <v>2.1353091843608014E-2</v>
      </c>
      <c r="X43" s="6" t="s">
        <v>147</v>
      </c>
      <c r="Y43">
        <f t="shared" si="0"/>
        <v>2.1353091843608014E-2</v>
      </c>
      <c r="AC43" s="6" t="s">
        <v>147</v>
      </c>
      <c r="AD43" s="16">
        <v>2307</v>
      </c>
      <c r="AE43" s="7">
        <v>2.1353091843608014E-2</v>
      </c>
      <c r="AG43" s="6" t="s">
        <v>147</v>
      </c>
      <c r="AH43">
        <f t="shared" si="1"/>
        <v>2307</v>
      </c>
      <c r="AI43">
        <f t="shared" si="2"/>
        <v>2.1353091843608014E-2</v>
      </c>
    </row>
    <row r="44" spans="1:35" x14ac:dyDescent="0.3">
      <c r="L44" s="6" t="s">
        <v>29</v>
      </c>
      <c r="M44" s="16">
        <v>164</v>
      </c>
      <c r="N44" s="7">
        <v>4.0595329520638747E-2</v>
      </c>
      <c r="O44" s="7"/>
      <c r="Q44" s="6" t="s">
        <v>29</v>
      </c>
      <c r="R44" s="16">
        <v>4199</v>
      </c>
      <c r="U44" s="6" t="s">
        <v>90</v>
      </c>
      <c r="V44" s="7">
        <v>2.0949798567879836E-2</v>
      </c>
      <c r="X44" s="6" t="s">
        <v>90</v>
      </c>
      <c r="Y44">
        <f t="shared" si="0"/>
        <v>2.0949798567879836E-2</v>
      </c>
      <c r="AC44" s="6" t="s">
        <v>90</v>
      </c>
      <c r="AD44" s="16">
        <v>2081</v>
      </c>
      <c r="AE44" s="7">
        <v>2.0949798567879836E-2</v>
      </c>
      <c r="AG44" s="6" t="s">
        <v>90</v>
      </c>
      <c r="AH44">
        <f t="shared" si="1"/>
        <v>2081</v>
      </c>
      <c r="AI44">
        <f t="shared" si="2"/>
        <v>2.0949798567879836E-2</v>
      </c>
    </row>
    <row r="45" spans="1:35" x14ac:dyDescent="0.3">
      <c r="L45" s="6" t="s">
        <v>112</v>
      </c>
      <c r="M45" s="16">
        <v>147</v>
      </c>
      <c r="N45" s="7">
        <v>3.9677193765257572E-2</v>
      </c>
      <c r="O45" s="7"/>
      <c r="Q45" s="6" t="s">
        <v>112</v>
      </c>
      <c r="R45" s="16">
        <v>3648</v>
      </c>
      <c r="U45" s="6" t="s">
        <v>67</v>
      </c>
      <c r="V45" s="7">
        <v>2.0126050600435041E-2</v>
      </c>
      <c r="X45" s="6" t="s">
        <v>67</v>
      </c>
      <c r="Y45">
        <f t="shared" si="0"/>
        <v>2.0126050600435041E-2</v>
      </c>
      <c r="AC45" s="6" t="s">
        <v>67</v>
      </c>
      <c r="AD45" s="16">
        <v>2280</v>
      </c>
      <c r="AE45" s="7">
        <v>2.0126050600435041E-2</v>
      </c>
      <c r="AG45" s="6" t="s">
        <v>67</v>
      </c>
      <c r="AH45">
        <f t="shared" si="1"/>
        <v>2280</v>
      </c>
      <c r="AI45">
        <f t="shared" si="2"/>
        <v>2.0126050600435041E-2</v>
      </c>
    </row>
    <row r="46" spans="1:35" x14ac:dyDescent="0.3">
      <c r="L46" s="6" t="s">
        <v>155</v>
      </c>
      <c r="M46" s="16">
        <v>3900</v>
      </c>
      <c r="N46" s="7">
        <v>1</v>
      </c>
      <c r="O46" s="7"/>
      <c r="Q46" s="6" t="s">
        <v>155</v>
      </c>
      <c r="R46" s="16">
        <v>98871</v>
      </c>
      <c r="U46" s="6" t="s">
        <v>55</v>
      </c>
      <c r="V46" s="7">
        <v>2.4815407519274416E-2</v>
      </c>
      <c r="X46" s="6" t="s">
        <v>55</v>
      </c>
      <c r="Y46">
        <f t="shared" si="0"/>
        <v>2.4815407519274416E-2</v>
      </c>
      <c r="AC46" s="6" t="s">
        <v>55</v>
      </c>
      <c r="AD46" s="16">
        <v>2426</v>
      </c>
      <c r="AE46" s="7">
        <v>2.4815407519274416E-2</v>
      </c>
      <c r="AG46" s="6" t="s">
        <v>55</v>
      </c>
      <c r="AH46">
        <f t="shared" si="1"/>
        <v>2426</v>
      </c>
      <c r="AI46">
        <f t="shared" si="2"/>
        <v>2.4815407519274416E-2</v>
      </c>
    </row>
    <row r="47" spans="1:35" x14ac:dyDescent="0.3">
      <c r="U47" s="6" t="s">
        <v>144</v>
      </c>
      <c r="V47" s="7">
        <v>2.2189710873044135E-2</v>
      </c>
      <c r="X47" s="6" t="s">
        <v>144</v>
      </c>
      <c r="Y47">
        <f t="shared" si="0"/>
        <v>2.2189710873044135E-2</v>
      </c>
      <c r="AC47" s="6" t="s">
        <v>144</v>
      </c>
      <c r="AD47" s="16">
        <v>2154</v>
      </c>
      <c r="AE47" s="7">
        <v>2.2189710873044135E-2</v>
      </c>
      <c r="AG47" s="6" t="s">
        <v>144</v>
      </c>
      <c r="AH47">
        <f t="shared" si="1"/>
        <v>2154</v>
      </c>
      <c r="AI47">
        <f t="shared" si="2"/>
        <v>2.2189710873044135E-2</v>
      </c>
    </row>
    <row r="48" spans="1:35" x14ac:dyDescent="0.3">
      <c r="U48" s="6" t="s">
        <v>106</v>
      </c>
      <c r="V48" s="7">
        <v>2.3657011940055175E-2</v>
      </c>
      <c r="X48" s="6" t="s">
        <v>106</v>
      </c>
      <c r="Y48">
        <f t="shared" si="0"/>
        <v>2.3657011940055175E-2</v>
      </c>
      <c r="AC48" s="6" t="s">
        <v>106</v>
      </c>
      <c r="AD48" s="16">
        <v>2265</v>
      </c>
      <c r="AE48" s="7">
        <v>2.3657011940055175E-2</v>
      </c>
      <c r="AG48" s="6" t="s">
        <v>106</v>
      </c>
      <c r="AH48">
        <f t="shared" si="1"/>
        <v>2265</v>
      </c>
      <c r="AI48">
        <f t="shared" si="2"/>
        <v>2.3657011940055175E-2</v>
      </c>
    </row>
    <row r="49" spans="12:35" x14ac:dyDescent="0.3">
      <c r="U49" s="6" t="s">
        <v>81</v>
      </c>
      <c r="V49" s="7">
        <v>1.8101003513799924E-2</v>
      </c>
      <c r="X49" s="6" t="s">
        <v>81</v>
      </c>
      <c r="Y49">
        <f t="shared" si="0"/>
        <v>1.8101003513799924E-2</v>
      </c>
      <c r="AC49" s="6" t="s">
        <v>81</v>
      </c>
      <c r="AD49" s="16">
        <v>1924</v>
      </c>
      <c r="AE49" s="7">
        <v>1.8101003513799924E-2</v>
      </c>
      <c r="AG49" s="6" t="s">
        <v>81</v>
      </c>
      <c r="AH49">
        <f t="shared" si="1"/>
        <v>1924</v>
      </c>
      <c r="AI49">
        <f t="shared" si="2"/>
        <v>1.8101003513799924E-2</v>
      </c>
    </row>
    <row r="50" spans="12:35" x14ac:dyDescent="0.3">
      <c r="U50" s="6" t="s">
        <v>126</v>
      </c>
      <c r="V50" s="7">
        <v>1.6311925897005763E-2</v>
      </c>
      <c r="X50" s="6" t="s">
        <v>126</v>
      </c>
      <c r="Y50">
        <f t="shared" si="0"/>
        <v>1.6311925897005763E-2</v>
      </c>
      <c r="AC50" s="6" t="s">
        <v>126</v>
      </c>
      <c r="AD50" s="16">
        <v>1592</v>
      </c>
      <c r="AE50" s="7">
        <v>1.6311925897005763E-2</v>
      </c>
      <c r="AG50" s="6" t="s">
        <v>126</v>
      </c>
      <c r="AH50">
        <f t="shared" si="1"/>
        <v>1592</v>
      </c>
      <c r="AI50">
        <f t="shared" si="2"/>
        <v>1.6311925897005763E-2</v>
      </c>
    </row>
    <row r="51" spans="12:35" x14ac:dyDescent="0.3">
      <c r="U51" s="6" t="s">
        <v>129</v>
      </c>
      <c r="V51" s="7">
        <v>2.1511834941501023E-2</v>
      </c>
      <c r="X51" s="6" t="s">
        <v>129</v>
      </c>
      <c r="Y51">
        <f t="shared" si="0"/>
        <v>2.1511834941501023E-2</v>
      </c>
      <c r="AC51" s="6" t="s">
        <v>129</v>
      </c>
      <c r="AD51" s="16">
        <v>2109</v>
      </c>
      <c r="AE51" s="7">
        <v>2.1511834941501023E-2</v>
      </c>
      <c r="AG51" s="6" t="s">
        <v>129</v>
      </c>
      <c r="AH51">
        <f t="shared" si="1"/>
        <v>2109</v>
      </c>
      <c r="AI51">
        <f t="shared" si="2"/>
        <v>2.1511834941501023E-2</v>
      </c>
    </row>
    <row r="52" spans="12:35" x14ac:dyDescent="0.3">
      <c r="U52" s="6" t="s">
        <v>83</v>
      </c>
      <c r="V52" s="7">
        <v>2.2554390962798342E-2</v>
      </c>
      <c r="X52" s="6" t="s">
        <v>83</v>
      </c>
      <c r="Y52">
        <f t="shared" si="0"/>
        <v>2.2554390962798342E-2</v>
      </c>
      <c r="AC52" s="6" t="s">
        <v>83</v>
      </c>
      <c r="AD52" s="16">
        <v>2109</v>
      </c>
      <c r="AE52" s="7">
        <v>2.2554390962798342E-2</v>
      </c>
      <c r="AG52" s="6" t="s">
        <v>83</v>
      </c>
      <c r="AH52">
        <f t="shared" si="1"/>
        <v>2109</v>
      </c>
      <c r="AI52">
        <f t="shared" si="2"/>
        <v>2.2554390962798342E-2</v>
      </c>
    </row>
    <row r="53" spans="12:35" x14ac:dyDescent="0.3">
      <c r="L53" s="8" t="s">
        <v>154</v>
      </c>
      <c r="M53" s="8" t="s">
        <v>156</v>
      </c>
      <c r="N53" s="8" t="s">
        <v>153</v>
      </c>
      <c r="U53" s="6" t="s">
        <v>97</v>
      </c>
      <c r="V53" s="7">
        <v>2.0344858654287565E-2</v>
      </c>
      <c r="X53" s="6" t="s">
        <v>97</v>
      </c>
      <c r="Y53">
        <f t="shared" si="0"/>
        <v>2.0344858654287565E-2</v>
      </c>
      <c r="AC53" s="6" t="s">
        <v>97</v>
      </c>
      <c r="AD53" s="16">
        <v>1932</v>
      </c>
      <c r="AE53" s="7">
        <v>2.0344858654287565E-2</v>
      </c>
      <c r="AG53" s="6" t="s">
        <v>97</v>
      </c>
      <c r="AH53">
        <f t="shared" si="1"/>
        <v>1932</v>
      </c>
      <c r="AI53">
        <f t="shared" si="2"/>
        <v>2.0344858654287565E-2</v>
      </c>
    </row>
    <row r="54" spans="12:35" x14ac:dyDescent="0.3">
      <c r="L54" s="6" t="s">
        <v>131</v>
      </c>
      <c r="M54">
        <f t="shared" ref="M54:M55" si="3">IFERROR(GETPIVOTDATA("Count of Frequency of Purchases",$L$20,"Item Purchased",L54),"")</f>
        <v>143</v>
      </c>
      <c r="N54">
        <f t="shared" ref="N54:N55" si="4">IFERROR(GETPIVOTDATA("Sum of Purchase Amount (USD)",$L$20,"Item Purchased",L54),"")</f>
        <v>3.7051497119027291E-2</v>
      </c>
      <c r="U54" s="6" t="s">
        <v>113</v>
      </c>
      <c r="V54" s="7">
        <v>2.2395647864905333E-2</v>
      </c>
      <c r="X54" s="6" t="s">
        <v>113</v>
      </c>
      <c r="Y54">
        <f t="shared" si="0"/>
        <v>2.2395647864905333E-2</v>
      </c>
      <c r="AC54" s="6" t="s">
        <v>113</v>
      </c>
      <c r="AD54" s="16">
        <v>1973</v>
      </c>
      <c r="AE54" s="7">
        <v>2.2395647864905333E-2</v>
      </c>
      <c r="AG54" s="6" t="s">
        <v>113</v>
      </c>
      <c r="AH54">
        <f t="shared" si="1"/>
        <v>1973</v>
      </c>
      <c r="AI54">
        <f t="shared" si="2"/>
        <v>2.2395647864905333E-2</v>
      </c>
    </row>
    <row r="55" spans="12:35" x14ac:dyDescent="0.3">
      <c r="L55" s="6" t="s">
        <v>132</v>
      </c>
      <c r="M55">
        <f t="shared" si="3"/>
        <v>161</v>
      </c>
      <c r="N55">
        <f t="shared" si="4"/>
        <v>4.1337560762138487E-2</v>
      </c>
      <c r="U55" s="6" t="s">
        <v>122</v>
      </c>
      <c r="V55" s="7">
        <v>1.9945855732556493E-2</v>
      </c>
      <c r="X55" s="6" t="s">
        <v>122</v>
      </c>
      <c r="Y55">
        <f t="shared" si="0"/>
        <v>1.9945855732556493E-2</v>
      </c>
      <c r="AC55" s="6" t="s">
        <v>122</v>
      </c>
      <c r="AD55" s="16">
        <v>1936</v>
      </c>
      <c r="AE55" s="7">
        <v>1.9945855732556493E-2</v>
      </c>
      <c r="AG55" s="6" t="s">
        <v>122</v>
      </c>
      <c r="AH55">
        <f t="shared" si="1"/>
        <v>1936</v>
      </c>
      <c r="AI55">
        <f t="shared" si="2"/>
        <v>1.9945855732556493E-2</v>
      </c>
    </row>
    <row r="56" spans="12:35" x14ac:dyDescent="0.3">
      <c r="L56" s="6" t="s">
        <v>19</v>
      </c>
      <c r="M56">
        <f>IFERROR(GETPIVOTDATA("Count of Frequency of Purchases",$L$20,"Item Purchased",L56),"")</f>
        <v>171</v>
      </c>
      <c r="N56">
        <f>IFERROR(GETPIVOTDATA("Sum of Purchase Amount (USD)",$L$20,"Item Purchased",L56),"")</f>
        <v>4.4662585109897415E-2</v>
      </c>
      <c r="U56" s="6" t="s">
        <v>100</v>
      </c>
      <c r="V56" s="7">
        <v>1.8774589091345929E-2</v>
      </c>
      <c r="X56" s="6" t="s">
        <v>100</v>
      </c>
      <c r="Y56">
        <f t="shared" si="0"/>
        <v>1.8774589091345929E-2</v>
      </c>
      <c r="AC56" s="6" t="s">
        <v>100</v>
      </c>
      <c r="AD56" s="16">
        <v>1723</v>
      </c>
      <c r="AE56" s="7">
        <v>1.8774589091345929E-2</v>
      </c>
      <c r="AG56" s="6" t="s">
        <v>100</v>
      </c>
      <c r="AH56">
        <f t="shared" si="1"/>
        <v>1723</v>
      </c>
      <c r="AI56">
        <f t="shared" si="2"/>
        <v>1.8774589091345929E-2</v>
      </c>
    </row>
    <row r="57" spans="12:35" x14ac:dyDescent="0.3">
      <c r="L57" s="6" t="s">
        <v>136</v>
      </c>
      <c r="M57">
        <f t="shared" ref="M57:M78" si="5">IFERROR(GETPIVOTDATA("Count of Frequency of Purchases",$L$20,"Item Purchased",L57),"")</f>
        <v>144</v>
      </c>
      <c r="N57">
        <f t="shared" ref="N57:N78" si="6">IFERROR(GETPIVOTDATA("Sum of Purchase Amount (USD)",$L$20,"Item Purchased",L57),"")</f>
        <v>3.8690412345922659E-2</v>
      </c>
      <c r="U57" s="6" t="s">
        <v>46</v>
      </c>
      <c r="V57" s="7">
        <v>1.8203972009730524E-2</v>
      </c>
      <c r="X57" s="6" t="s">
        <v>46</v>
      </c>
      <c r="Y57">
        <f t="shared" si="0"/>
        <v>1.8203972009730524E-2</v>
      </c>
      <c r="AC57" s="6" t="s">
        <v>46</v>
      </c>
      <c r="AD57" s="16">
        <v>1888</v>
      </c>
      <c r="AE57" s="7">
        <v>1.8203972009730524E-2</v>
      </c>
      <c r="AG57" s="6" t="s">
        <v>46</v>
      </c>
      <c r="AH57">
        <f t="shared" si="1"/>
        <v>1888</v>
      </c>
      <c r="AI57">
        <f t="shared" si="2"/>
        <v>1.8203972009730524E-2</v>
      </c>
    </row>
    <row r="58" spans="12:35" x14ac:dyDescent="0.3">
      <c r="L58" s="6" t="s">
        <v>61</v>
      </c>
      <c r="M58">
        <f t="shared" si="5"/>
        <v>161</v>
      </c>
      <c r="N58">
        <f t="shared" si="6"/>
        <v>3.9793033323179496E-2</v>
      </c>
      <c r="U58" s="6" t="s">
        <v>137</v>
      </c>
      <c r="V58" s="7">
        <v>2.1134283789755494E-2</v>
      </c>
      <c r="X58" s="6" t="s">
        <v>137</v>
      </c>
      <c r="Y58">
        <f t="shared" si="0"/>
        <v>2.1134283789755494E-2</v>
      </c>
      <c r="AC58" s="6" t="s">
        <v>137</v>
      </c>
      <c r="AD58" s="16">
        <v>2029</v>
      </c>
      <c r="AE58" s="7">
        <v>2.1134283789755494E-2</v>
      </c>
      <c r="AG58" s="6" t="s">
        <v>137</v>
      </c>
      <c r="AH58">
        <f t="shared" si="1"/>
        <v>2029</v>
      </c>
      <c r="AI58">
        <f t="shared" si="2"/>
        <v>2.1134283789755494E-2</v>
      </c>
    </row>
    <row r="59" spans="12:35" x14ac:dyDescent="0.3">
      <c r="L59" s="6" t="s">
        <v>80</v>
      </c>
      <c r="M59">
        <f t="shared" si="5"/>
        <v>166</v>
      </c>
      <c r="N59">
        <f t="shared" si="6"/>
        <v>4.4276453250157673E-2</v>
      </c>
      <c r="U59" s="6" t="s">
        <v>42</v>
      </c>
      <c r="V59" s="7">
        <v>1.6607960322806235E-2</v>
      </c>
      <c r="X59" s="6" t="s">
        <v>42</v>
      </c>
      <c r="Y59">
        <f t="shared" si="0"/>
        <v>1.6607960322806235E-2</v>
      </c>
      <c r="AC59" s="6" t="s">
        <v>42</v>
      </c>
      <c r="AD59" s="16">
        <v>1485</v>
      </c>
      <c r="AE59" s="7">
        <v>1.6607960322806235E-2</v>
      </c>
      <c r="AG59" s="6" t="s">
        <v>42</v>
      </c>
      <c r="AH59">
        <f t="shared" si="1"/>
        <v>1485</v>
      </c>
      <c r="AI59">
        <f t="shared" si="2"/>
        <v>1.6607960322806235E-2</v>
      </c>
    </row>
    <row r="60" spans="12:35" x14ac:dyDescent="0.3">
      <c r="L60" s="6" t="s">
        <v>142</v>
      </c>
      <c r="M60">
        <f t="shared" si="5"/>
        <v>140</v>
      </c>
      <c r="N60">
        <f t="shared" si="6"/>
        <v>3.6369330833487069E-2</v>
      </c>
      <c r="U60" s="6" t="s">
        <v>130</v>
      </c>
      <c r="V60" s="7">
        <v>1.9044881393163751E-2</v>
      </c>
      <c r="X60" s="6" t="s">
        <v>130</v>
      </c>
      <c r="Y60">
        <f t="shared" si="0"/>
        <v>1.9044881393163751E-2</v>
      </c>
      <c r="AC60" s="6" t="s">
        <v>130</v>
      </c>
      <c r="AD60" s="16">
        <v>1976</v>
      </c>
      <c r="AE60" s="7">
        <v>1.9044881393163751E-2</v>
      </c>
      <c r="AG60" s="6" t="s">
        <v>130</v>
      </c>
      <c r="AH60">
        <f t="shared" si="1"/>
        <v>1976</v>
      </c>
      <c r="AI60">
        <f t="shared" si="2"/>
        <v>1.9044881393163751E-2</v>
      </c>
    </row>
    <row r="61" spans="12:35" x14ac:dyDescent="0.3">
      <c r="L61" s="6" t="s">
        <v>65</v>
      </c>
      <c r="M61">
        <f t="shared" si="5"/>
        <v>153</v>
      </c>
      <c r="N61">
        <f t="shared" si="6"/>
        <v>3.7999665352388225E-2</v>
      </c>
      <c r="U61" s="6" t="s">
        <v>146</v>
      </c>
      <c r="V61" s="7">
        <v>1.8173939531750765E-2</v>
      </c>
      <c r="X61" s="6" t="s">
        <v>146</v>
      </c>
      <c r="Y61">
        <f t="shared" si="0"/>
        <v>1.8173939531750765E-2</v>
      </c>
      <c r="AC61" s="6" t="s">
        <v>146</v>
      </c>
      <c r="AD61" s="16">
        <v>1722</v>
      </c>
      <c r="AE61" s="7">
        <v>1.8173939531750765E-2</v>
      </c>
      <c r="AG61" s="6" t="s">
        <v>146</v>
      </c>
      <c r="AH61">
        <f t="shared" si="1"/>
        <v>1722</v>
      </c>
      <c r="AI61">
        <f t="shared" si="2"/>
        <v>1.8173939531750765E-2</v>
      </c>
    </row>
    <row r="62" spans="12:35" x14ac:dyDescent="0.3">
      <c r="L62" s="6" t="s">
        <v>123</v>
      </c>
      <c r="M62">
        <f t="shared" si="5"/>
        <v>154</v>
      </c>
      <c r="N62">
        <f t="shared" si="6"/>
        <v>4.0222068722890324E-2</v>
      </c>
      <c r="U62" s="6" t="s">
        <v>121</v>
      </c>
      <c r="V62" s="7">
        <v>2.0473569274200815E-2</v>
      </c>
      <c r="X62" s="6" t="s">
        <v>121</v>
      </c>
      <c r="Y62">
        <f t="shared" si="0"/>
        <v>2.0473569274200815E-2</v>
      </c>
      <c r="AC62" s="6" t="s">
        <v>121</v>
      </c>
      <c r="AD62" s="16">
        <v>1999</v>
      </c>
      <c r="AE62" s="7">
        <v>2.0473569274200815E-2</v>
      </c>
      <c r="AG62" s="6" t="s">
        <v>121</v>
      </c>
      <c r="AH62">
        <f t="shared" si="1"/>
        <v>1999</v>
      </c>
      <c r="AI62">
        <f t="shared" si="2"/>
        <v>2.0473569274200815E-2</v>
      </c>
    </row>
    <row r="63" spans="12:35" x14ac:dyDescent="0.3">
      <c r="L63" s="6" t="s">
        <v>103</v>
      </c>
      <c r="M63">
        <f t="shared" si="5"/>
        <v>151</v>
      </c>
      <c r="N63">
        <f t="shared" si="6"/>
        <v>3.7613533492648475E-2</v>
      </c>
      <c r="U63" s="6" t="s">
        <v>104</v>
      </c>
      <c r="V63" s="7">
        <v>2.0216148034374316E-2</v>
      </c>
      <c r="X63" s="6" t="s">
        <v>104</v>
      </c>
      <c r="Y63">
        <f t="shared" si="0"/>
        <v>2.0216148034374316E-2</v>
      </c>
      <c r="AC63" s="6" t="s">
        <v>104</v>
      </c>
      <c r="AD63" s="16">
        <v>1654</v>
      </c>
      <c r="AE63" s="7">
        <v>2.0216148034374316E-2</v>
      </c>
      <c r="AG63" s="6" t="s">
        <v>104</v>
      </c>
      <c r="AH63">
        <f t="shared" si="1"/>
        <v>1654</v>
      </c>
      <c r="AI63">
        <f t="shared" si="2"/>
        <v>2.0216148034374316E-2</v>
      </c>
    </row>
    <row r="64" spans="12:35" x14ac:dyDescent="0.3">
      <c r="L64" s="6" t="s">
        <v>101</v>
      </c>
      <c r="M64">
        <f t="shared" si="5"/>
        <v>163</v>
      </c>
      <c r="N64">
        <f t="shared" si="6"/>
        <v>3.9681484119254679E-2</v>
      </c>
      <c r="U64" s="6" t="s">
        <v>139</v>
      </c>
      <c r="V64" s="7">
        <v>1.9062042809152184E-2</v>
      </c>
      <c r="X64" s="6" t="s">
        <v>139</v>
      </c>
      <c r="Y64">
        <f t="shared" si="0"/>
        <v>1.9062042809152184E-2</v>
      </c>
      <c r="AC64" s="6" t="s">
        <v>139</v>
      </c>
      <c r="AD64" s="16">
        <v>1929</v>
      </c>
      <c r="AE64" s="7">
        <v>1.9062042809152184E-2</v>
      </c>
      <c r="AG64" s="6" t="s">
        <v>139</v>
      </c>
      <c r="AH64">
        <f t="shared" si="1"/>
        <v>1929</v>
      </c>
      <c r="AI64">
        <f t="shared" si="2"/>
        <v>1.9062042809152184E-2</v>
      </c>
    </row>
    <row r="65" spans="12:35" x14ac:dyDescent="0.3">
      <c r="L65" s="6" t="s">
        <v>33</v>
      </c>
      <c r="M65">
        <f t="shared" si="5"/>
        <v>124</v>
      </c>
      <c r="N65">
        <f t="shared" si="6"/>
        <v>3.2383591970173459E-2</v>
      </c>
      <c r="U65" s="6" t="s">
        <v>128</v>
      </c>
      <c r="V65" s="7">
        <v>2.0851120425946345E-2</v>
      </c>
      <c r="X65" s="6" t="s">
        <v>128</v>
      </c>
      <c r="Y65">
        <f t="shared" si="0"/>
        <v>2.0851120425946345E-2</v>
      </c>
      <c r="AC65" s="6" t="s">
        <v>128</v>
      </c>
      <c r="AD65" s="16">
        <v>2091</v>
      </c>
      <c r="AE65" s="7">
        <v>2.0851120425946345E-2</v>
      </c>
      <c r="AG65" s="6" t="s">
        <v>128</v>
      </c>
      <c r="AH65">
        <f t="shared" si="1"/>
        <v>2091</v>
      </c>
      <c r="AI65">
        <f t="shared" si="2"/>
        <v>2.0851120425946345E-2</v>
      </c>
    </row>
    <row r="66" spans="12:35" x14ac:dyDescent="0.3">
      <c r="L66" s="6" t="s">
        <v>105</v>
      </c>
      <c r="M66">
        <f t="shared" si="5"/>
        <v>171</v>
      </c>
      <c r="N66">
        <f t="shared" si="6"/>
        <v>4.2946443511054096E-2</v>
      </c>
      <c r="U66" s="6" t="s">
        <v>140</v>
      </c>
      <c r="V66" s="7">
        <v>2.0773894053998397E-2</v>
      </c>
      <c r="X66" s="6" t="s">
        <v>140</v>
      </c>
      <c r="Y66">
        <f t="shared" si="0"/>
        <v>2.0773894053998397E-2</v>
      </c>
      <c r="AC66" s="6" t="s">
        <v>140</v>
      </c>
      <c r="AD66" s="16">
        <v>1810</v>
      </c>
      <c r="AE66" s="7">
        <v>2.0773894053998397E-2</v>
      </c>
      <c r="AG66" s="6" t="s">
        <v>140</v>
      </c>
      <c r="AH66">
        <f t="shared" si="1"/>
        <v>1810</v>
      </c>
      <c r="AI66">
        <f t="shared" si="2"/>
        <v>2.0773894053998397E-2</v>
      </c>
    </row>
    <row r="67" spans="12:35" x14ac:dyDescent="0.3">
      <c r="L67" s="6" t="s">
        <v>94</v>
      </c>
      <c r="M67">
        <f t="shared" si="5"/>
        <v>171</v>
      </c>
      <c r="N67">
        <f t="shared" si="6"/>
        <v>4.328967183082276E-2</v>
      </c>
      <c r="U67" s="6" t="s">
        <v>148</v>
      </c>
      <c r="V67" s="7">
        <v>1.9834306528631676E-2</v>
      </c>
      <c r="X67" s="6" t="s">
        <v>148</v>
      </c>
      <c r="Y67">
        <f t="shared" si="0"/>
        <v>1.9834306528631676E-2</v>
      </c>
      <c r="AC67" s="6" t="s">
        <v>148</v>
      </c>
      <c r="AD67" s="16">
        <v>1803</v>
      </c>
      <c r="AE67" s="7">
        <v>1.9834306528631676E-2</v>
      </c>
      <c r="AG67" s="6" t="s">
        <v>148</v>
      </c>
      <c r="AH67">
        <f t="shared" si="1"/>
        <v>1803</v>
      </c>
      <c r="AI67">
        <f t="shared" si="2"/>
        <v>1.9834306528631676E-2</v>
      </c>
    </row>
    <row r="68" spans="12:35" x14ac:dyDescent="0.3">
      <c r="L68" s="6" t="s">
        <v>40</v>
      </c>
      <c r="M68">
        <f t="shared" si="5"/>
        <v>160</v>
      </c>
      <c r="N68">
        <f t="shared" si="6"/>
        <v>3.9471256773396371E-2</v>
      </c>
      <c r="U68" s="6" t="s">
        <v>63</v>
      </c>
      <c r="V68" s="7">
        <v>2.2198291581038351E-2</v>
      </c>
      <c r="X68" s="6" t="s">
        <v>63</v>
      </c>
      <c r="Y68">
        <f t="shared" si="0"/>
        <v>2.2198291581038351E-2</v>
      </c>
      <c r="AC68" s="6" t="s">
        <v>63</v>
      </c>
      <c r="AD68" s="16">
        <v>1908</v>
      </c>
      <c r="AE68" s="7">
        <v>2.2198291581038351E-2</v>
      </c>
      <c r="AG68" s="6" t="s">
        <v>63</v>
      </c>
      <c r="AH68">
        <f t="shared" si="1"/>
        <v>1908</v>
      </c>
      <c r="AI68">
        <f t="shared" si="2"/>
        <v>2.2198291581038351E-2</v>
      </c>
    </row>
    <row r="69" spans="12:35" x14ac:dyDescent="0.3">
      <c r="L69" s="6" t="s">
        <v>118</v>
      </c>
      <c r="M69">
        <f t="shared" si="5"/>
        <v>157</v>
      </c>
      <c r="N69">
        <f t="shared" si="6"/>
        <v>4.1020074566352469E-2</v>
      </c>
      <c r="U69" s="6" t="s">
        <v>149</v>
      </c>
      <c r="V69" s="7">
        <v>1.8002325371866433E-2</v>
      </c>
      <c r="X69" s="6" t="s">
        <v>149</v>
      </c>
      <c r="Y69">
        <f t="shared" si="0"/>
        <v>1.8002325371866433E-2</v>
      </c>
      <c r="AC69" s="6" t="s">
        <v>149</v>
      </c>
      <c r="AD69" s="16">
        <v>1722</v>
      </c>
      <c r="AE69" s="7">
        <v>1.8002325371866433E-2</v>
      </c>
      <c r="AG69" s="6" t="s">
        <v>149</v>
      </c>
      <c r="AH69">
        <f t="shared" si="1"/>
        <v>1722</v>
      </c>
      <c r="AI69">
        <f t="shared" si="2"/>
        <v>1.8002325371866433E-2</v>
      </c>
    </row>
    <row r="70" spans="12:35" x14ac:dyDescent="0.3">
      <c r="L70" s="6" t="s">
        <v>54</v>
      </c>
      <c r="M70">
        <f t="shared" si="5"/>
        <v>169</v>
      </c>
      <c r="N70">
        <f t="shared" si="6"/>
        <v>4.4327937498122971E-2</v>
      </c>
      <c r="U70" s="6" t="s">
        <v>50</v>
      </c>
      <c r="V70" s="7">
        <v>1.848713537353967E-2</v>
      </c>
      <c r="X70" s="6" t="s">
        <v>50</v>
      </c>
      <c r="Y70">
        <f t="shared" si="0"/>
        <v>1.848713537353967E-2</v>
      </c>
      <c r="AC70" s="6" t="s">
        <v>50</v>
      </c>
      <c r="AD70" s="16">
        <v>2005</v>
      </c>
      <c r="AE70" s="7">
        <v>1.848713537353967E-2</v>
      </c>
      <c r="AG70" s="6" t="s">
        <v>50</v>
      </c>
      <c r="AH70">
        <f t="shared" si="1"/>
        <v>2005</v>
      </c>
      <c r="AI70">
        <f t="shared" si="2"/>
        <v>1.848713537353967E-2</v>
      </c>
    </row>
    <row r="71" spans="12:35" x14ac:dyDescent="0.3">
      <c r="L71" s="6" t="s">
        <v>70</v>
      </c>
      <c r="M71">
        <f t="shared" si="5"/>
        <v>150</v>
      </c>
      <c r="N71">
        <f t="shared" si="6"/>
        <v>3.9642870933280706E-2</v>
      </c>
      <c r="U71" s="6" t="s">
        <v>155</v>
      </c>
      <c r="V71" s="7">
        <v>1</v>
      </c>
      <c r="AC71" s="6" t="s">
        <v>155</v>
      </c>
      <c r="AD71" s="16">
        <v>98871</v>
      </c>
      <c r="AE71" s="7">
        <v>1</v>
      </c>
    </row>
    <row r="72" spans="12:35" x14ac:dyDescent="0.3">
      <c r="L72" s="6" t="s">
        <v>58</v>
      </c>
      <c r="M72">
        <f t="shared" si="5"/>
        <v>157</v>
      </c>
      <c r="N72">
        <f t="shared" si="6"/>
        <v>4.047090925472261E-2</v>
      </c>
    </row>
    <row r="73" spans="12:35" x14ac:dyDescent="0.3">
      <c r="L73" s="6" t="s">
        <v>86</v>
      </c>
      <c r="M73">
        <f t="shared" si="5"/>
        <v>158</v>
      </c>
      <c r="N73">
        <f t="shared" si="6"/>
        <v>4.0337908280812247E-2</v>
      </c>
    </row>
    <row r="74" spans="12:35" x14ac:dyDescent="0.3">
      <c r="L74" s="6" t="s">
        <v>49</v>
      </c>
      <c r="M74">
        <f t="shared" si="5"/>
        <v>145</v>
      </c>
      <c r="N74">
        <f t="shared" si="6"/>
        <v>3.7047206765030184E-2</v>
      </c>
    </row>
    <row r="75" spans="12:35" x14ac:dyDescent="0.3">
      <c r="L75" s="6" t="s">
        <v>124</v>
      </c>
      <c r="M75">
        <f t="shared" si="5"/>
        <v>159</v>
      </c>
      <c r="N75">
        <f t="shared" si="6"/>
        <v>3.9694355181246005E-2</v>
      </c>
    </row>
    <row r="76" spans="12:35" x14ac:dyDescent="0.3">
      <c r="L76" s="6" t="s">
        <v>88</v>
      </c>
      <c r="M76">
        <f t="shared" si="5"/>
        <v>161</v>
      </c>
      <c r="N76">
        <f t="shared" si="6"/>
        <v>4.1397625718097998E-2</v>
      </c>
    </row>
    <row r="77" spans="12:35" x14ac:dyDescent="0.3">
      <c r="L77" s="6" t="s">
        <v>29</v>
      </c>
      <c r="M77">
        <f t="shared" si="5"/>
        <v>164</v>
      </c>
      <c r="N77">
        <f t="shared" si="6"/>
        <v>4.0595329520638747E-2</v>
      </c>
    </row>
    <row r="78" spans="12:35" x14ac:dyDescent="0.3">
      <c r="L78" s="6" t="s">
        <v>112</v>
      </c>
      <c r="M78">
        <f t="shared" si="5"/>
        <v>147</v>
      </c>
      <c r="N78">
        <f t="shared" si="6"/>
        <v>3.9677193765257572E-2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3762-2584-41EE-95ED-259CF83129BF}">
  <dimension ref="A1"/>
  <sheetViews>
    <sheetView tabSelected="1" workbookViewId="0">
      <selection activeCell="I34" sqref="I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06F5-A17C-493B-8B96-144B356A9AD6}">
  <dimension ref="A11:AY71"/>
  <sheetViews>
    <sheetView topLeftCell="AK20" zoomScale="49" zoomScaleNormal="49" workbookViewId="0">
      <selection activeCell="AT47" sqref="AT47"/>
    </sheetView>
  </sheetViews>
  <sheetFormatPr defaultRowHeight="14.4" x14ac:dyDescent="0.3"/>
  <cols>
    <col min="1" max="1" width="19.6640625" bestFit="1" customWidth="1"/>
    <col min="2" max="2" width="40.21875" bestFit="1" customWidth="1"/>
    <col min="5" max="5" width="19.6640625" bestFit="1" customWidth="1"/>
    <col min="6" max="6" width="42.109375" bestFit="1" customWidth="1"/>
    <col min="9" max="9" width="19.6640625" bestFit="1" customWidth="1"/>
    <col min="10" max="10" width="42.109375" bestFit="1" customWidth="1"/>
    <col min="11" max="11" width="5.21875" bestFit="1" customWidth="1"/>
    <col min="12" max="12" width="5.21875" customWidth="1"/>
    <col min="13" max="13" width="10.33203125" bestFit="1" customWidth="1"/>
    <col min="14" max="14" width="29.109375" bestFit="1" customWidth="1"/>
    <col min="15" max="15" width="29.109375" customWidth="1"/>
    <col min="16" max="16" width="10.77734375" bestFit="1" customWidth="1"/>
    <col min="17" max="17" width="19.6640625" bestFit="1" customWidth="1"/>
    <col min="18" max="18" width="33.44140625" bestFit="1" customWidth="1"/>
    <col min="19" max="19" width="7.21875" bestFit="1" customWidth="1"/>
    <col min="20" max="20" width="7.21875" customWidth="1"/>
    <col min="21" max="21" width="14" bestFit="1" customWidth="1"/>
    <col min="22" max="22" width="23.33203125" bestFit="1" customWidth="1"/>
    <col min="23" max="23" width="7.21875" customWidth="1"/>
    <col min="24" max="24" width="12.33203125" bestFit="1" customWidth="1"/>
    <col min="25" max="25" width="19.6640625" bestFit="1" customWidth="1"/>
    <col min="26" max="26" width="42.109375" bestFit="1" customWidth="1"/>
    <col min="27" max="27" width="40.21875" bestFit="1" customWidth="1"/>
    <col min="28" max="28" width="10.77734375" bestFit="1" customWidth="1"/>
    <col min="30" max="30" width="19.6640625" bestFit="1" customWidth="1"/>
    <col min="31" max="31" width="35.21875" bestFit="1" customWidth="1"/>
    <col min="32" max="32" width="40.21875" bestFit="1" customWidth="1"/>
    <col min="35" max="35" width="42.109375" bestFit="1" customWidth="1"/>
    <col min="36" max="36" width="23.6640625" bestFit="1" customWidth="1"/>
    <col min="37" max="37" width="11.6640625" bestFit="1" customWidth="1"/>
    <col min="38" max="38" width="12.77734375" bestFit="1" customWidth="1"/>
    <col min="39" max="39" width="13.44140625" bestFit="1" customWidth="1"/>
    <col min="40" max="40" width="15.77734375" bestFit="1" customWidth="1"/>
    <col min="41" max="41" width="5.44140625" bestFit="1" customWidth="1"/>
    <col min="42" max="42" width="6.5546875" bestFit="1" customWidth="1"/>
    <col min="43" max="43" width="19.6640625" bestFit="1" customWidth="1"/>
    <col min="44" max="44" width="42.109375" bestFit="1" customWidth="1"/>
    <col min="45" max="45" width="7" bestFit="1" customWidth="1"/>
    <col min="46" max="46" width="19.6640625" bestFit="1" customWidth="1"/>
    <col min="47" max="47" width="17.77734375" bestFit="1" customWidth="1"/>
    <col min="48" max="48" width="7.21875" bestFit="1" customWidth="1"/>
    <col min="49" max="49" width="5.6640625" bestFit="1" customWidth="1"/>
    <col min="50" max="50" width="19.6640625" bestFit="1" customWidth="1"/>
    <col min="51" max="51" width="35.21875" bestFit="1" customWidth="1"/>
    <col min="52" max="52" width="4.88671875" customWidth="1"/>
    <col min="53" max="53" width="6" customWidth="1"/>
    <col min="54" max="54" width="6.33203125" bestFit="1" customWidth="1"/>
    <col min="55" max="55" width="4.77734375" bestFit="1" customWidth="1"/>
    <col min="56" max="56" width="8.5546875" bestFit="1" customWidth="1"/>
    <col min="57" max="57" width="5.77734375" bestFit="1" customWidth="1"/>
    <col min="58" max="58" width="10" bestFit="1" customWidth="1"/>
    <col min="59" max="59" width="7.77734375" bestFit="1" customWidth="1"/>
    <col min="60" max="60" width="6.33203125" bestFit="1" customWidth="1"/>
    <col min="61" max="61" width="10.77734375" bestFit="1" customWidth="1"/>
    <col min="62" max="87" width="15.5546875" bestFit="1" customWidth="1"/>
    <col min="88" max="88" width="10.77734375" bestFit="1" customWidth="1"/>
  </cols>
  <sheetData>
    <row r="11" spans="1:6" x14ac:dyDescent="0.3">
      <c r="B11">
        <f>GETPIVOTDATA("Purchase Amount (USD)",$A$13)</f>
        <v>233081</v>
      </c>
      <c r="F11">
        <f>GETPIVOTDATA("Frequency of Purchases",$E$13)</f>
        <v>3900</v>
      </c>
    </row>
    <row r="13" spans="1:6" x14ac:dyDescent="0.3">
      <c r="A13" s="5" t="s">
        <v>154</v>
      </c>
      <c r="B13" t="s">
        <v>153</v>
      </c>
      <c r="E13" s="5" t="s">
        <v>154</v>
      </c>
      <c r="F13" t="s">
        <v>156</v>
      </c>
    </row>
    <row r="14" spans="1:6" x14ac:dyDescent="0.3">
      <c r="A14" s="6" t="s">
        <v>152</v>
      </c>
      <c r="B14" s="16">
        <v>75191</v>
      </c>
      <c r="E14" s="6" t="s">
        <v>74</v>
      </c>
      <c r="F14" s="16">
        <v>612</v>
      </c>
    </row>
    <row r="15" spans="1:6" x14ac:dyDescent="0.3">
      <c r="A15" s="6" t="s">
        <v>18</v>
      </c>
      <c r="B15" s="16">
        <v>157890</v>
      </c>
      <c r="E15" s="6" t="s">
        <v>32</v>
      </c>
      <c r="F15" s="16">
        <v>670</v>
      </c>
    </row>
    <row r="16" spans="1:6" x14ac:dyDescent="0.3">
      <c r="A16" s="6" t="s">
        <v>155</v>
      </c>
      <c r="B16" s="16">
        <v>233081</v>
      </c>
      <c r="E16" s="6" t="s">
        <v>38</v>
      </c>
      <c r="F16" s="16">
        <v>671</v>
      </c>
    </row>
    <row r="17" spans="1:51" x14ac:dyDescent="0.3">
      <c r="E17" s="6" t="s">
        <v>85</v>
      </c>
      <c r="F17" s="16">
        <v>636</v>
      </c>
      <c r="I17" s="5" t="s">
        <v>154</v>
      </c>
      <c r="J17" t="s">
        <v>156</v>
      </c>
      <c r="M17" s="8" t="s">
        <v>154</v>
      </c>
      <c r="N17" s="8" t="s">
        <v>156</v>
      </c>
      <c r="O17" s="9"/>
      <c r="Q17" s="5" t="s">
        <v>154</v>
      </c>
      <c r="R17" t="s">
        <v>158</v>
      </c>
      <c r="U17" s="8" t="s">
        <v>154</v>
      </c>
      <c r="V17" s="8" t="s">
        <v>158</v>
      </c>
      <c r="Y17" s="5" t="s">
        <v>154</v>
      </c>
      <c r="Z17" t="s">
        <v>156</v>
      </c>
      <c r="AA17" t="s">
        <v>153</v>
      </c>
      <c r="AD17" s="5" t="s">
        <v>154</v>
      </c>
      <c r="AE17" t="s">
        <v>157</v>
      </c>
      <c r="AF17" t="s">
        <v>153</v>
      </c>
      <c r="AI17" s="5" t="s">
        <v>156</v>
      </c>
      <c r="AJ17" s="5" t="s">
        <v>159</v>
      </c>
    </row>
    <row r="18" spans="1:51" x14ac:dyDescent="0.3">
      <c r="E18" s="6" t="s">
        <v>45</v>
      </c>
      <c r="F18" s="16">
        <v>677</v>
      </c>
      <c r="I18" s="6" t="s">
        <v>131</v>
      </c>
      <c r="J18" s="16">
        <v>143</v>
      </c>
      <c r="M18" s="6" t="s">
        <v>131</v>
      </c>
      <c r="N18">
        <f t="shared" ref="N18:N19" si="0">IFERROR(GETPIVOTDATA("Frequency of Purchases",$I$17,"Item Purchased",M18),"")</f>
        <v>143</v>
      </c>
      <c r="Q18" s="6" t="s">
        <v>89</v>
      </c>
      <c r="R18" s="16">
        <v>89</v>
      </c>
      <c r="U18" s="6" t="s">
        <v>89</v>
      </c>
      <c r="V18" s="10">
        <f>GETPIVOTDATA("Discount Applied",$Q$17,"Location",U18)</f>
        <v>89</v>
      </c>
      <c r="Y18" s="6" t="s">
        <v>131</v>
      </c>
      <c r="Z18" s="16">
        <v>143</v>
      </c>
      <c r="AA18" s="16">
        <v>8636</v>
      </c>
      <c r="AD18" s="6" t="s">
        <v>66</v>
      </c>
      <c r="AE18" s="16">
        <v>31900</v>
      </c>
      <c r="AF18" s="16">
        <v>74200</v>
      </c>
      <c r="AI18" s="5" t="s">
        <v>154</v>
      </c>
      <c r="AJ18" t="s">
        <v>66</v>
      </c>
      <c r="AK18" t="s">
        <v>20</v>
      </c>
      <c r="AL18" t="s">
        <v>41</v>
      </c>
      <c r="AM18" t="s">
        <v>62</v>
      </c>
      <c r="AN18" t="s">
        <v>155</v>
      </c>
    </row>
    <row r="19" spans="1:51" x14ac:dyDescent="0.3">
      <c r="E19" s="6" t="s">
        <v>27</v>
      </c>
      <c r="F19" s="16">
        <v>634</v>
      </c>
      <c r="I19" s="6" t="s">
        <v>132</v>
      </c>
      <c r="J19" s="16">
        <v>161</v>
      </c>
      <c r="M19" s="6" t="s">
        <v>132</v>
      </c>
      <c r="N19">
        <f t="shared" si="0"/>
        <v>161</v>
      </c>
      <c r="Q19" s="6" t="s">
        <v>119</v>
      </c>
      <c r="R19" s="16">
        <v>72</v>
      </c>
      <c r="U19" s="6" t="s">
        <v>119</v>
      </c>
      <c r="V19" s="10">
        <f t="shared" ref="V19:V67" si="1">GETPIVOTDATA("Discount Applied",$Q$17,"Location",U19)</f>
        <v>72</v>
      </c>
      <c r="Y19" s="6" t="s">
        <v>132</v>
      </c>
      <c r="Z19" s="16">
        <v>161</v>
      </c>
      <c r="AA19" s="16">
        <v>9635</v>
      </c>
      <c r="AD19" s="6" t="s">
        <v>20</v>
      </c>
      <c r="AE19" s="16">
        <v>43771</v>
      </c>
      <c r="AF19" s="16">
        <v>104264</v>
      </c>
      <c r="AI19" s="6" t="s">
        <v>164</v>
      </c>
      <c r="AJ19" s="16">
        <v>43</v>
      </c>
      <c r="AK19" s="16">
        <v>69</v>
      </c>
      <c r="AL19" s="16">
        <v>20</v>
      </c>
      <c r="AM19" s="16">
        <v>18</v>
      </c>
      <c r="AN19" s="16">
        <v>150</v>
      </c>
    </row>
    <row r="20" spans="1:51" x14ac:dyDescent="0.3">
      <c r="E20" s="6" t="s">
        <v>155</v>
      </c>
      <c r="F20" s="16">
        <v>3900</v>
      </c>
      <c r="I20" s="6" t="s">
        <v>19</v>
      </c>
      <c r="J20" s="16">
        <v>171</v>
      </c>
      <c r="M20" s="6" t="s">
        <v>19</v>
      </c>
      <c r="N20">
        <f>IFERROR(GETPIVOTDATA("Frequency of Purchases",$I$17,"Item Purchased",M20),"")</f>
        <v>171</v>
      </c>
      <c r="Q20" s="6" t="s">
        <v>116</v>
      </c>
      <c r="R20" s="16">
        <v>65</v>
      </c>
      <c r="U20" s="6" t="s">
        <v>116</v>
      </c>
      <c r="V20" s="10">
        <f t="shared" si="1"/>
        <v>65</v>
      </c>
      <c r="Y20" s="6" t="s">
        <v>19</v>
      </c>
      <c r="Z20" s="16">
        <v>171</v>
      </c>
      <c r="AA20" s="16">
        <v>10410</v>
      </c>
      <c r="AD20" s="6" t="s">
        <v>41</v>
      </c>
      <c r="AE20" s="16">
        <v>15114</v>
      </c>
      <c r="AF20" s="16">
        <v>36093</v>
      </c>
      <c r="AI20" s="6" t="s">
        <v>165</v>
      </c>
      <c r="AJ20" s="16">
        <v>232</v>
      </c>
      <c r="AK20" s="16">
        <v>335</v>
      </c>
      <c r="AL20" s="16">
        <v>107</v>
      </c>
      <c r="AM20" s="16">
        <v>54</v>
      </c>
      <c r="AN20" s="16">
        <v>728</v>
      </c>
    </row>
    <row r="21" spans="1:51" x14ac:dyDescent="0.3">
      <c r="I21" s="6" t="s">
        <v>136</v>
      </c>
      <c r="J21" s="16">
        <v>144</v>
      </c>
      <c r="M21" s="6" t="s">
        <v>136</v>
      </c>
      <c r="N21">
        <f t="shared" ref="N21:N42" si="2">IFERROR(GETPIVOTDATA("Frequency of Purchases",$I$17,"Item Purchased",M21),"")</f>
        <v>144</v>
      </c>
      <c r="Q21" s="6" t="s">
        <v>71</v>
      </c>
      <c r="R21" s="16">
        <v>79</v>
      </c>
      <c r="U21" s="6" t="s">
        <v>71</v>
      </c>
      <c r="V21" s="10">
        <f t="shared" si="1"/>
        <v>79</v>
      </c>
      <c r="Y21" s="6" t="s">
        <v>136</v>
      </c>
      <c r="Z21" s="16">
        <v>144</v>
      </c>
      <c r="AA21" s="16">
        <v>9018</v>
      </c>
      <c r="AD21" s="6" t="s">
        <v>62</v>
      </c>
      <c r="AE21" s="16">
        <v>8086</v>
      </c>
      <c r="AF21" s="16">
        <v>18524</v>
      </c>
      <c r="AI21" s="6" t="s">
        <v>166</v>
      </c>
      <c r="AJ21" s="16">
        <v>247</v>
      </c>
      <c r="AK21" s="16">
        <v>319</v>
      </c>
      <c r="AL21" s="16">
        <v>106</v>
      </c>
      <c r="AM21" s="16">
        <v>52</v>
      </c>
      <c r="AN21" s="16">
        <v>724</v>
      </c>
    </row>
    <row r="22" spans="1:51" x14ac:dyDescent="0.3">
      <c r="I22" s="6" t="s">
        <v>61</v>
      </c>
      <c r="J22" s="16">
        <v>161</v>
      </c>
      <c r="M22" s="6" t="s">
        <v>61</v>
      </c>
      <c r="N22">
        <f t="shared" si="2"/>
        <v>161</v>
      </c>
      <c r="Q22" s="6" t="s">
        <v>98</v>
      </c>
      <c r="R22" s="16">
        <v>95</v>
      </c>
      <c r="U22" s="6" t="s">
        <v>98</v>
      </c>
      <c r="V22" s="10">
        <f t="shared" si="1"/>
        <v>95</v>
      </c>
      <c r="Y22" s="6" t="s">
        <v>61</v>
      </c>
      <c r="Z22" s="16">
        <v>161</v>
      </c>
      <c r="AA22" s="16">
        <v>9275</v>
      </c>
      <c r="AD22" s="6" t="s">
        <v>155</v>
      </c>
      <c r="AE22" s="16">
        <v>98871</v>
      </c>
      <c r="AF22" s="16">
        <v>233081</v>
      </c>
      <c r="AI22" s="6" t="s">
        <v>160</v>
      </c>
      <c r="AJ22" s="16">
        <v>225</v>
      </c>
      <c r="AK22" s="16">
        <v>329</v>
      </c>
      <c r="AL22" s="16">
        <v>114</v>
      </c>
      <c r="AM22" s="16">
        <v>71</v>
      </c>
      <c r="AN22" s="16">
        <v>739</v>
      </c>
      <c r="AR22">
        <f>GETPIVOTDATA("Purchase Amount (USD)",$AQ$25)</f>
        <v>233081</v>
      </c>
      <c r="AY22">
        <f>GETPIVOTDATA("Previous Purchases",$AX$25)</f>
        <v>98871</v>
      </c>
    </row>
    <row r="23" spans="1:51" x14ac:dyDescent="0.3">
      <c r="I23" s="6" t="s">
        <v>80</v>
      </c>
      <c r="J23" s="16">
        <v>166</v>
      </c>
      <c r="M23" s="6" t="s">
        <v>80</v>
      </c>
      <c r="N23">
        <f t="shared" si="2"/>
        <v>166</v>
      </c>
      <c r="Q23" s="6" t="s">
        <v>111</v>
      </c>
      <c r="R23" s="16">
        <v>75</v>
      </c>
      <c r="U23" s="6" t="s">
        <v>111</v>
      </c>
      <c r="V23" s="10">
        <f t="shared" si="1"/>
        <v>75</v>
      </c>
      <c r="Y23" s="6" t="s">
        <v>80</v>
      </c>
      <c r="Z23" s="16">
        <v>166</v>
      </c>
      <c r="AA23" s="16">
        <v>10320</v>
      </c>
      <c r="AI23" s="6" t="s">
        <v>161</v>
      </c>
      <c r="AJ23" s="16">
        <v>229</v>
      </c>
      <c r="AK23" s="16">
        <v>339</v>
      </c>
      <c r="AL23" s="16">
        <v>142</v>
      </c>
      <c r="AM23" s="16">
        <v>61</v>
      </c>
      <c r="AN23" s="16">
        <v>771</v>
      </c>
    </row>
    <row r="24" spans="1:51" x14ac:dyDescent="0.3">
      <c r="I24" s="6" t="s">
        <v>142</v>
      </c>
      <c r="J24" s="16">
        <v>140</v>
      </c>
      <c r="M24" s="6" t="s">
        <v>142</v>
      </c>
      <c r="N24">
        <f t="shared" si="2"/>
        <v>140</v>
      </c>
      <c r="Q24" s="6" t="s">
        <v>138</v>
      </c>
      <c r="R24" s="16">
        <v>78</v>
      </c>
      <c r="U24" s="6" t="s">
        <v>138</v>
      </c>
      <c r="V24" s="10">
        <f t="shared" si="1"/>
        <v>78</v>
      </c>
      <c r="Y24" s="6" t="s">
        <v>142</v>
      </c>
      <c r="Z24" s="16">
        <v>140</v>
      </c>
      <c r="AA24" s="16">
        <v>8477</v>
      </c>
      <c r="AD24" s="8" t="s">
        <v>154</v>
      </c>
      <c r="AE24" s="8" t="s">
        <v>157</v>
      </c>
      <c r="AF24" s="8" t="s">
        <v>153</v>
      </c>
      <c r="AI24" s="6" t="s">
        <v>162</v>
      </c>
      <c r="AJ24" s="16">
        <v>239</v>
      </c>
      <c r="AK24" s="16">
        <v>320</v>
      </c>
      <c r="AL24" s="16">
        <v>98</v>
      </c>
      <c r="AM24" s="16">
        <v>64</v>
      </c>
      <c r="AN24" s="16">
        <v>721</v>
      </c>
      <c r="AU24">
        <f>GETPIVOTDATA("Profit",$AT$25)</f>
        <v>134210</v>
      </c>
    </row>
    <row r="25" spans="1:51" x14ac:dyDescent="0.3">
      <c r="I25" s="6" t="s">
        <v>65</v>
      </c>
      <c r="J25" s="16">
        <v>153</v>
      </c>
      <c r="M25" s="6" t="s">
        <v>65</v>
      </c>
      <c r="N25">
        <f t="shared" si="2"/>
        <v>153</v>
      </c>
      <c r="Q25" s="6" t="s">
        <v>78</v>
      </c>
      <c r="R25" s="16">
        <v>86</v>
      </c>
      <c r="U25" s="6" t="s">
        <v>78</v>
      </c>
      <c r="V25" s="10">
        <f t="shared" si="1"/>
        <v>86</v>
      </c>
      <c r="Y25" s="6" t="s">
        <v>65</v>
      </c>
      <c r="Z25" s="16">
        <v>153</v>
      </c>
      <c r="AA25" s="16">
        <v>8857</v>
      </c>
      <c r="AD25" s="6" t="s">
        <v>66</v>
      </c>
      <c r="AE25">
        <f>GETPIVOTDATA("Sum of Previous Purchases",$AD$17,"Category",AD25)</f>
        <v>31900</v>
      </c>
      <c r="AF25">
        <f>GETPIVOTDATA("Sum of Purchase Amount (USD)",$AD$17,"Category",AD25)</f>
        <v>74200</v>
      </c>
      <c r="AI25" s="6" t="s">
        <v>163</v>
      </c>
      <c r="AJ25" s="16">
        <v>25</v>
      </c>
      <c r="AK25" s="16">
        <v>26</v>
      </c>
      <c r="AL25" s="16">
        <v>12</v>
      </c>
      <c r="AM25" s="16">
        <v>4</v>
      </c>
      <c r="AN25" s="16">
        <v>67</v>
      </c>
      <c r="AQ25" s="5" t="s">
        <v>154</v>
      </c>
      <c r="AR25" t="s">
        <v>153</v>
      </c>
      <c r="AT25" s="5" t="s">
        <v>154</v>
      </c>
      <c r="AU25" t="s">
        <v>168</v>
      </c>
      <c r="AX25" s="5" t="s">
        <v>154</v>
      </c>
      <c r="AY25" t="s">
        <v>157</v>
      </c>
    </row>
    <row r="26" spans="1:51" x14ac:dyDescent="0.3">
      <c r="A26">
        <f>GETPIVOTDATA("Purchase Amount (USD)",$A$28)</f>
        <v>233081</v>
      </c>
      <c r="I26" s="6" t="s">
        <v>123</v>
      </c>
      <c r="J26" s="16">
        <v>154</v>
      </c>
      <c r="M26" s="6" t="s">
        <v>123</v>
      </c>
      <c r="N26">
        <f t="shared" si="2"/>
        <v>154</v>
      </c>
      <c r="Q26" s="6" t="s">
        <v>102</v>
      </c>
      <c r="R26" s="16">
        <v>68</v>
      </c>
      <c r="U26" s="6" t="s">
        <v>102</v>
      </c>
      <c r="V26" s="10">
        <f t="shared" si="1"/>
        <v>68</v>
      </c>
      <c r="Y26" s="6" t="s">
        <v>123</v>
      </c>
      <c r="Z26" s="16">
        <v>154</v>
      </c>
      <c r="AA26" s="16">
        <v>9375</v>
      </c>
      <c r="AD26" s="6" t="s">
        <v>20</v>
      </c>
      <c r="AE26">
        <f t="shared" ref="AE26:AE28" si="3">GETPIVOTDATA("Sum of Previous Purchases",$AD$17,"Category",AD26)</f>
        <v>43771</v>
      </c>
      <c r="AF26">
        <f t="shared" ref="AF26:AF28" si="4">GETPIVOTDATA("Sum of Purchase Amount (USD)",$AD$17,"Category",AD26)</f>
        <v>104264</v>
      </c>
      <c r="AI26" s="6" t="s">
        <v>155</v>
      </c>
      <c r="AJ26" s="16">
        <v>1240</v>
      </c>
      <c r="AK26" s="16">
        <v>1737</v>
      </c>
      <c r="AL26" s="16">
        <v>599</v>
      </c>
      <c r="AM26" s="16">
        <v>324</v>
      </c>
      <c r="AN26" s="16">
        <v>3900</v>
      </c>
      <c r="AQ26" s="6" t="s">
        <v>66</v>
      </c>
      <c r="AR26" s="16">
        <v>74200</v>
      </c>
      <c r="AT26" s="6" t="s">
        <v>66</v>
      </c>
      <c r="AU26" s="15">
        <v>42300</v>
      </c>
      <c r="AX26" s="6" t="s">
        <v>66</v>
      </c>
      <c r="AY26" s="16">
        <v>31900</v>
      </c>
    </row>
    <row r="27" spans="1:51" x14ac:dyDescent="0.3">
      <c r="I27" s="6" t="s">
        <v>103</v>
      </c>
      <c r="J27" s="16">
        <v>151</v>
      </c>
      <c r="M27" s="6" t="s">
        <v>103</v>
      </c>
      <c r="N27">
        <f t="shared" si="2"/>
        <v>151</v>
      </c>
      <c r="Q27" s="6" t="s">
        <v>141</v>
      </c>
      <c r="R27" s="16">
        <v>79</v>
      </c>
      <c r="U27" s="6" t="s">
        <v>141</v>
      </c>
      <c r="V27" s="10">
        <f t="shared" si="1"/>
        <v>79</v>
      </c>
      <c r="Y27" s="6" t="s">
        <v>103</v>
      </c>
      <c r="Z27" s="16">
        <v>151</v>
      </c>
      <c r="AA27" s="16">
        <v>8767</v>
      </c>
      <c r="AD27" s="6" t="s">
        <v>41</v>
      </c>
      <c r="AE27">
        <f t="shared" si="3"/>
        <v>15114</v>
      </c>
      <c r="AF27">
        <f t="shared" si="4"/>
        <v>36093</v>
      </c>
      <c r="AQ27" s="6" t="s">
        <v>20</v>
      </c>
      <c r="AR27" s="16">
        <v>104264</v>
      </c>
      <c r="AT27" s="6" t="s">
        <v>20</v>
      </c>
      <c r="AU27" s="15">
        <v>60493</v>
      </c>
      <c r="AX27" s="6" t="s">
        <v>20</v>
      </c>
      <c r="AY27" s="16">
        <v>43771</v>
      </c>
    </row>
    <row r="28" spans="1:51" x14ac:dyDescent="0.3">
      <c r="A28" s="5" t="s">
        <v>154</v>
      </c>
      <c r="B28" t="s">
        <v>153</v>
      </c>
      <c r="I28" s="6" t="s">
        <v>101</v>
      </c>
      <c r="J28" s="16">
        <v>163</v>
      </c>
      <c r="M28" s="6" t="s">
        <v>101</v>
      </c>
      <c r="N28">
        <f t="shared" si="2"/>
        <v>163</v>
      </c>
      <c r="Q28" s="6" t="s">
        <v>76</v>
      </c>
      <c r="R28" s="16">
        <v>65</v>
      </c>
      <c r="U28" s="6" t="s">
        <v>76</v>
      </c>
      <c r="V28" s="10">
        <f t="shared" si="1"/>
        <v>65</v>
      </c>
      <c r="Y28" s="6" t="s">
        <v>101</v>
      </c>
      <c r="Z28" s="16">
        <v>163</v>
      </c>
      <c r="AA28" s="16">
        <v>9249</v>
      </c>
      <c r="AD28" s="6" t="s">
        <v>62</v>
      </c>
      <c r="AE28">
        <f t="shared" si="3"/>
        <v>8086</v>
      </c>
      <c r="AF28">
        <f t="shared" si="4"/>
        <v>18524</v>
      </c>
      <c r="AQ28" s="6" t="s">
        <v>41</v>
      </c>
      <c r="AR28" s="16">
        <v>36093</v>
      </c>
      <c r="AT28" s="6" t="s">
        <v>41</v>
      </c>
      <c r="AU28" s="15">
        <v>20979</v>
      </c>
      <c r="AX28" s="6" t="s">
        <v>41</v>
      </c>
      <c r="AY28" s="16">
        <v>15114</v>
      </c>
    </row>
    <row r="29" spans="1:51" x14ac:dyDescent="0.3">
      <c r="A29" s="6" t="s">
        <v>151</v>
      </c>
      <c r="B29" s="16">
        <v>133670</v>
      </c>
      <c r="I29" s="6" t="s">
        <v>33</v>
      </c>
      <c r="J29" s="16">
        <v>124</v>
      </c>
      <c r="M29" s="6" t="s">
        <v>33</v>
      </c>
      <c r="N29">
        <f t="shared" si="2"/>
        <v>124</v>
      </c>
      <c r="Q29" s="6" t="s">
        <v>134</v>
      </c>
      <c r="R29" s="16">
        <v>93</v>
      </c>
      <c r="U29" s="6" t="s">
        <v>134</v>
      </c>
      <c r="V29" s="10">
        <f t="shared" si="1"/>
        <v>93</v>
      </c>
      <c r="Y29" s="6" t="s">
        <v>33</v>
      </c>
      <c r="Z29" s="16">
        <v>124</v>
      </c>
      <c r="AA29" s="16">
        <v>7548</v>
      </c>
      <c r="AQ29" s="6" t="s">
        <v>62</v>
      </c>
      <c r="AR29" s="16">
        <v>18524</v>
      </c>
      <c r="AT29" s="6" t="s">
        <v>62</v>
      </c>
      <c r="AU29" s="15">
        <v>10438</v>
      </c>
      <c r="AX29" s="6" t="s">
        <v>62</v>
      </c>
      <c r="AY29" s="16">
        <v>8086</v>
      </c>
    </row>
    <row r="30" spans="1:51" x14ac:dyDescent="0.3">
      <c r="A30" s="6" t="s">
        <v>25</v>
      </c>
      <c r="B30" s="16">
        <v>99411</v>
      </c>
      <c r="I30" s="6" t="s">
        <v>105</v>
      </c>
      <c r="J30" s="16">
        <v>171</v>
      </c>
      <c r="M30" s="6" t="s">
        <v>105</v>
      </c>
      <c r="N30">
        <f t="shared" si="2"/>
        <v>171</v>
      </c>
      <c r="Q30" s="6" t="s">
        <v>114</v>
      </c>
      <c r="R30" s="16">
        <v>92</v>
      </c>
      <c r="U30" s="6" t="s">
        <v>114</v>
      </c>
      <c r="V30" s="10">
        <f t="shared" si="1"/>
        <v>92</v>
      </c>
      <c r="Y30" s="6" t="s">
        <v>105</v>
      </c>
      <c r="Z30" s="16">
        <v>171</v>
      </c>
      <c r="AA30" s="16">
        <v>10010</v>
      </c>
      <c r="AQ30" s="6" t="s">
        <v>155</v>
      </c>
      <c r="AR30" s="16">
        <v>233081</v>
      </c>
      <c r="AT30" s="6" t="s">
        <v>155</v>
      </c>
      <c r="AU30" s="15">
        <v>134210</v>
      </c>
      <c r="AX30" s="6" t="s">
        <v>155</v>
      </c>
      <c r="AY30" s="16">
        <v>98871</v>
      </c>
    </row>
    <row r="31" spans="1:51" x14ac:dyDescent="0.3">
      <c r="A31" s="6" t="s">
        <v>155</v>
      </c>
      <c r="B31" s="16">
        <v>233081</v>
      </c>
      <c r="I31" s="6" t="s">
        <v>94</v>
      </c>
      <c r="J31" s="16">
        <v>171</v>
      </c>
      <c r="M31" s="6" t="s">
        <v>94</v>
      </c>
      <c r="N31">
        <f t="shared" si="2"/>
        <v>171</v>
      </c>
      <c r="Q31" s="6" t="s">
        <v>115</v>
      </c>
      <c r="R31" s="16">
        <v>79</v>
      </c>
      <c r="U31" s="6" t="s">
        <v>115</v>
      </c>
      <c r="V31" s="10">
        <f t="shared" si="1"/>
        <v>79</v>
      </c>
      <c r="Y31" s="6" t="s">
        <v>94</v>
      </c>
      <c r="Z31" s="16">
        <v>171</v>
      </c>
      <c r="AA31" s="16">
        <v>10090</v>
      </c>
    </row>
    <row r="32" spans="1:51" x14ac:dyDescent="0.3">
      <c r="I32" s="6" t="s">
        <v>40</v>
      </c>
      <c r="J32" s="16">
        <v>160</v>
      </c>
      <c r="M32" s="6" t="s">
        <v>40</v>
      </c>
      <c r="N32">
        <f t="shared" si="2"/>
        <v>160</v>
      </c>
      <c r="Q32" s="6" t="s">
        <v>145</v>
      </c>
      <c r="R32" s="16">
        <v>69</v>
      </c>
      <c r="U32" s="6" t="s">
        <v>145</v>
      </c>
      <c r="V32" s="10">
        <f t="shared" si="1"/>
        <v>69</v>
      </c>
      <c r="Y32" s="6" t="s">
        <v>40</v>
      </c>
      <c r="Z32" s="16">
        <v>160</v>
      </c>
      <c r="AA32" s="16">
        <v>9200</v>
      </c>
    </row>
    <row r="33" spans="1:44" x14ac:dyDescent="0.3">
      <c r="I33" s="6" t="s">
        <v>118</v>
      </c>
      <c r="J33" s="16">
        <v>157</v>
      </c>
      <c r="M33" s="6" t="s">
        <v>118</v>
      </c>
      <c r="N33">
        <f t="shared" si="2"/>
        <v>157</v>
      </c>
      <c r="Q33" s="6" t="s">
        <v>110</v>
      </c>
      <c r="R33" s="16">
        <v>63</v>
      </c>
      <c r="U33" s="6" t="s">
        <v>110</v>
      </c>
      <c r="V33" s="10">
        <f t="shared" si="1"/>
        <v>63</v>
      </c>
      <c r="Y33" s="6" t="s">
        <v>118</v>
      </c>
      <c r="Z33" s="16">
        <v>157</v>
      </c>
      <c r="AA33" s="16">
        <v>9561</v>
      </c>
    </row>
    <row r="34" spans="1:44" x14ac:dyDescent="0.3">
      <c r="I34" s="6" t="s">
        <v>54</v>
      </c>
      <c r="J34" s="16">
        <v>169</v>
      </c>
      <c r="M34" s="6" t="s">
        <v>54</v>
      </c>
      <c r="N34">
        <f t="shared" si="2"/>
        <v>169</v>
      </c>
      <c r="Q34" s="6" t="s">
        <v>21</v>
      </c>
      <c r="R34" s="16">
        <v>79</v>
      </c>
      <c r="U34" s="6" t="s">
        <v>21</v>
      </c>
      <c r="V34" s="10">
        <f t="shared" si="1"/>
        <v>79</v>
      </c>
      <c r="Y34" s="6" t="s">
        <v>54</v>
      </c>
      <c r="Z34" s="16">
        <v>169</v>
      </c>
      <c r="AA34" s="16">
        <v>10332</v>
      </c>
    </row>
    <row r="35" spans="1:44" x14ac:dyDescent="0.3">
      <c r="I35" s="6" t="s">
        <v>70</v>
      </c>
      <c r="J35" s="16">
        <v>150</v>
      </c>
      <c r="M35" s="6" t="s">
        <v>70</v>
      </c>
      <c r="N35">
        <f t="shared" si="2"/>
        <v>150</v>
      </c>
      <c r="Q35" s="6" t="s">
        <v>59</v>
      </c>
      <c r="R35" s="16">
        <v>84</v>
      </c>
      <c r="U35" s="6" t="s">
        <v>59</v>
      </c>
      <c r="V35" s="10">
        <f t="shared" si="1"/>
        <v>84</v>
      </c>
      <c r="Y35" s="6" t="s">
        <v>70</v>
      </c>
      <c r="Z35" s="16">
        <v>150</v>
      </c>
      <c r="AA35" s="16">
        <v>9240</v>
      </c>
    </row>
    <row r="36" spans="1:44" x14ac:dyDescent="0.3">
      <c r="I36" s="6" t="s">
        <v>58</v>
      </c>
      <c r="J36" s="16">
        <v>157</v>
      </c>
      <c r="M36" s="6" t="s">
        <v>58</v>
      </c>
      <c r="N36">
        <f t="shared" si="2"/>
        <v>157</v>
      </c>
      <c r="Q36" s="6" t="s">
        <v>30</v>
      </c>
      <c r="R36" s="16">
        <v>77</v>
      </c>
      <c r="U36" s="6" t="s">
        <v>30</v>
      </c>
      <c r="V36" s="10">
        <f t="shared" si="1"/>
        <v>77</v>
      </c>
      <c r="Y36" s="6" t="s">
        <v>58</v>
      </c>
      <c r="Z36" s="16">
        <v>157</v>
      </c>
      <c r="AA36" s="16">
        <v>9433</v>
      </c>
    </row>
    <row r="37" spans="1:44" x14ac:dyDescent="0.3">
      <c r="I37" s="6" t="s">
        <v>86</v>
      </c>
      <c r="J37" s="16">
        <v>158</v>
      </c>
      <c r="M37" s="6" t="s">
        <v>86</v>
      </c>
      <c r="N37">
        <f t="shared" si="2"/>
        <v>158</v>
      </c>
      <c r="Q37" s="6" t="s">
        <v>127</v>
      </c>
      <c r="R37" s="16">
        <v>86</v>
      </c>
      <c r="U37" s="6" t="s">
        <v>127</v>
      </c>
      <c r="V37" s="10">
        <f t="shared" si="1"/>
        <v>86</v>
      </c>
      <c r="Y37" s="6" t="s">
        <v>86</v>
      </c>
      <c r="Z37" s="16">
        <v>158</v>
      </c>
      <c r="AA37" s="16">
        <v>9402</v>
      </c>
    </row>
    <row r="38" spans="1:44" x14ac:dyDescent="0.3">
      <c r="I38" s="6" t="s">
        <v>49</v>
      </c>
      <c r="J38" s="16">
        <v>145</v>
      </c>
      <c r="M38" s="6" t="s">
        <v>49</v>
      </c>
      <c r="N38">
        <f t="shared" si="2"/>
        <v>145</v>
      </c>
      <c r="Q38" s="6" t="s">
        <v>34</v>
      </c>
      <c r="R38" s="16">
        <v>72</v>
      </c>
      <c r="U38" s="6" t="s">
        <v>34</v>
      </c>
      <c r="V38" s="10">
        <f t="shared" si="1"/>
        <v>72</v>
      </c>
      <c r="Y38" s="6" t="s">
        <v>49</v>
      </c>
      <c r="Z38" s="16">
        <v>145</v>
      </c>
      <c r="AA38" s="16">
        <v>8635</v>
      </c>
    </row>
    <row r="39" spans="1:44" x14ac:dyDescent="0.3">
      <c r="I39" s="6" t="s">
        <v>124</v>
      </c>
      <c r="J39" s="16">
        <v>159</v>
      </c>
      <c r="M39" s="6" t="s">
        <v>124</v>
      </c>
      <c r="N39">
        <f t="shared" si="2"/>
        <v>159</v>
      </c>
      <c r="Q39" s="6" t="s">
        <v>150</v>
      </c>
      <c r="R39" s="16">
        <v>73</v>
      </c>
      <c r="U39" s="6" t="s">
        <v>150</v>
      </c>
      <c r="V39" s="10">
        <f t="shared" si="1"/>
        <v>73</v>
      </c>
      <c r="Y39" s="6" t="s">
        <v>124</v>
      </c>
      <c r="Z39" s="16">
        <v>159</v>
      </c>
      <c r="AA39" s="16">
        <v>9252</v>
      </c>
    </row>
    <row r="40" spans="1:44" x14ac:dyDescent="0.3">
      <c r="I40" s="6" t="s">
        <v>88</v>
      </c>
      <c r="J40" s="16">
        <v>161</v>
      </c>
      <c r="M40" s="6" t="s">
        <v>88</v>
      </c>
      <c r="N40">
        <f t="shared" si="2"/>
        <v>161</v>
      </c>
      <c r="Q40" s="6" t="s">
        <v>147</v>
      </c>
      <c r="R40" s="16">
        <v>88</v>
      </c>
      <c r="U40" s="6" t="s">
        <v>147</v>
      </c>
      <c r="V40" s="10">
        <f t="shared" si="1"/>
        <v>88</v>
      </c>
      <c r="Y40" s="6" t="s">
        <v>88</v>
      </c>
      <c r="Z40" s="16">
        <v>161</v>
      </c>
      <c r="AA40" s="16">
        <v>9649</v>
      </c>
      <c r="AR40">
        <f>GETPIVOTDATA("Frequency of Purchases",$AQ$41)</f>
        <v>3900</v>
      </c>
    </row>
    <row r="41" spans="1:44" x14ac:dyDescent="0.3">
      <c r="I41" s="6" t="s">
        <v>29</v>
      </c>
      <c r="J41" s="16">
        <v>164</v>
      </c>
      <c r="M41" s="6" t="s">
        <v>29</v>
      </c>
      <c r="N41">
        <f t="shared" si="2"/>
        <v>164</v>
      </c>
      <c r="Q41" s="6" t="s">
        <v>90</v>
      </c>
      <c r="R41" s="16">
        <v>80</v>
      </c>
      <c r="U41" s="6" t="s">
        <v>90</v>
      </c>
      <c r="V41" s="10">
        <f t="shared" si="1"/>
        <v>80</v>
      </c>
      <c r="Y41" s="6" t="s">
        <v>29</v>
      </c>
      <c r="Z41" s="16">
        <v>164</v>
      </c>
      <c r="AA41" s="16">
        <v>9462</v>
      </c>
      <c r="AQ41" s="5" t="s">
        <v>154</v>
      </c>
      <c r="AR41" t="s">
        <v>156</v>
      </c>
    </row>
    <row r="42" spans="1:44" x14ac:dyDescent="0.3">
      <c r="F42">
        <f>GETPIVOTDATA("Profit",$E$43)</f>
        <v>134210</v>
      </c>
      <c r="I42" s="6" t="s">
        <v>112</v>
      </c>
      <c r="J42" s="16">
        <v>147</v>
      </c>
      <c r="M42" s="6" t="s">
        <v>112</v>
      </c>
      <c r="N42">
        <f t="shared" si="2"/>
        <v>147</v>
      </c>
      <c r="Q42" s="6" t="s">
        <v>67</v>
      </c>
      <c r="R42" s="16">
        <v>81</v>
      </c>
      <c r="U42" s="6" t="s">
        <v>67</v>
      </c>
      <c r="V42" s="10">
        <f t="shared" si="1"/>
        <v>81</v>
      </c>
      <c r="Y42" s="6" t="s">
        <v>112</v>
      </c>
      <c r="Z42" s="16">
        <v>147</v>
      </c>
      <c r="AA42" s="16">
        <v>9248</v>
      </c>
      <c r="AO42" t="s">
        <v>169</v>
      </c>
      <c r="AQ42" s="6" t="s">
        <v>66</v>
      </c>
      <c r="AR42" s="16">
        <v>1240</v>
      </c>
    </row>
    <row r="43" spans="1:44" x14ac:dyDescent="0.3">
      <c r="E43" s="5" t="s">
        <v>154</v>
      </c>
      <c r="F43" t="s">
        <v>168</v>
      </c>
      <c r="I43" s="6" t="s">
        <v>155</v>
      </c>
      <c r="J43" s="16">
        <v>3900</v>
      </c>
      <c r="Q43" s="6" t="s">
        <v>55</v>
      </c>
      <c r="R43" s="16">
        <v>96</v>
      </c>
      <c r="U43" s="6" t="s">
        <v>55</v>
      </c>
      <c r="V43" s="10">
        <f t="shared" si="1"/>
        <v>96</v>
      </c>
      <c r="Y43" s="6" t="s">
        <v>155</v>
      </c>
      <c r="Z43" s="16">
        <v>3900</v>
      </c>
      <c r="AA43" s="16">
        <v>233081</v>
      </c>
      <c r="AQ43" s="6" t="s">
        <v>20</v>
      </c>
      <c r="AR43" s="16">
        <v>1737</v>
      </c>
    </row>
    <row r="44" spans="1:44" x14ac:dyDescent="0.3">
      <c r="B44">
        <f>GETPIVOTDATA("Frequency of Purchases",$A$45)</f>
        <v>3900</v>
      </c>
      <c r="E44" s="6" t="s">
        <v>66</v>
      </c>
      <c r="F44" s="15">
        <v>42300</v>
      </c>
      <c r="Q44" s="6" t="s">
        <v>144</v>
      </c>
      <c r="R44" s="16">
        <v>87</v>
      </c>
      <c r="U44" s="6" t="s">
        <v>144</v>
      </c>
      <c r="V44" s="10">
        <f t="shared" si="1"/>
        <v>87</v>
      </c>
      <c r="AQ44" s="6" t="s">
        <v>41</v>
      </c>
      <c r="AR44" s="16">
        <v>599</v>
      </c>
    </row>
    <row r="45" spans="1:44" x14ac:dyDescent="0.3">
      <c r="A45" s="5" t="s">
        <v>154</v>
      </c>
      <c r="B45" t="s">
        <v>156</v>
      </c>
      <c r="E45" s="6" t="s">
        <v>20</v>
      </c>
      <c r="F45" s="15">
        <v>60493</v>
      </c>
      <c r="Q45" s="6" t="s">
        <v>106</v>
      </c>
      <c r="R45" s="16">
        <v>87</v>
      </c>
      <c r="U45" s="6" t="s">
        <v>106</v>
      </c>
      <c r="V45" s="10">
        <f t="shared" si="1"/>
        <v>87</v>
      </c>
      <c r="Y45" s="8" t="s">
        <v>154</v>
      </c>
      <c r="Z45" s="8" t="s">
        <v>156</v>
      </c>
      <c r="AA45" s="8" t="s">
        <v>153</v>
      </c>
      <c r="AQ45" s="6" t="s">
        <v>62</v>
      </c>
      <c r="AR45" s="16">
        <v>324</v>
      </c>
    </row>
    <row r="46" spans="1:44" x14ac:dyDescent="0.3">
      <c r="A46" s="6" t="s">
        <v>66</v>
      </c>
      <c r="B46" s="16">
        <v>1240</v>
      </c>
      <c r="E46" s="6" t="s">
        <v>41</v>
      </c>
      <c r="F46" s="15">
        <v>20979</v>
      </c>
      <c r="Q46" s="6" t="s">
        <v>81</v>
      </c>
      <c r="R46" s="16">
        <v>71</v>
      </c>
      <c r="U46" s="6" t="s">
        <v>81</v>
      </c>
      <c r="V46" s="10">
        <f t="shared" si="1"/>
        <v>71</v>
      </c>
      <c r="Y46" s="6" t="s">
        <v>131</v>
      </c>
      <c r="Z46">
        <f t="shared" ref="Z46:Z47" si="5">IFERROR(GETPIVOTDATA("Count of Frequency of Purchases",$Y$17,"Item Purchased",Y46),"")</f>
        <v>143</v>
      </c>
      <c r="AA46">
        <f t="shared" ref="AA46:AA47" si="6">IFERROR(GETPIVOTDATA("Sum of Purchase Amount (USD)",$Y$17,"Item Purchased",Y46),"")</f>
        <v>8636</v>
      </c>
      <c r="AQ46" s="6" t="s">
        <v>155</v>
      </c>
      <c r="AR46" s="16">
        <v>3900</v>
      </c>
    </row>
    <row r="47" spans="1:44" x14ac:dyDescent="0.3">
      <c r="A47" s="6" t="s">
        <v>20</v>
      </c>
      <c r="B47" s="16">
        <v>1737</v>
      </c>
      <c r="E47" s="6" t="s">
        <v>62</v>
      </c>
      <c r="F47" s="15">
        <v>10438</v>
      </c>
      <c r="Q47" s="6" t="s">
        <v>126</v>
      </c>
      <c r="R47" s="16">
        <v>67</v>
      </c>
      <c r="U47" s="6" t="s">
        <v>126</v>
      </c>
      <c r="V47" s="10">
        <f t="shared" si="1"/>
        <v>67</v>
      </c>
      <c r="Y47" s="6" t="s">
        <v>132</v>
      </c>
      <c r="Z47">
        <f t="shared" si="5"/>
        <v>161</v>
      </c>
      <c r="AA47">
        <f t="shared" si="6"/>
        <v>9635</v>
      </c>
    </row>
    <row r="48" spans="1:44" x14ac:dyDescent="0.3">
      <c r="A48" s="6" t="s">
        <v>41</v>
      </c>
      <c r="B48" s="16">
        <v>599</v>
      </c>
      <c r="E48" s="6" t="s">
        <v>155</v>
      </c>
      <c r="F48" s="15">
        <v>134210</v>
      </c>
      <c r="Q48" s="6" t="s">
        <v>129</v>
      </c>
      <c r="R48" s="16">
        <v>81</v>
      </c>
      <c r="U48" s="6" t="s">
        <v>129</v>
      </c>
      <c r="V48" s="10">
        <f t="shared" si="1"/>
        <v>81</v>
      </c>
      <c r="Y48" s="6" t="s">
        <v>19</v>
      </c>
      <c r="Z48">
        <f>IFERROR(GETPIVOTDATA("Count of Frequency of Purchases",$Y$17,"Item Purchased",Y48),"")</f>
        <v>171</v>
      </c>
      <c r="AA48">
        <f>IFERROR(GETPIVOTDATA("Sum of Purchase Amount (USD)",$Y$17,"Item Purchased",Y48),"")</f>
        <v>10410</v>
      </c>
    </row>
    <row r="49" spans="1:31" x14ac:dyDescent="0.3">
      <c r="A49" s="6" t="s">
        <v>62</v>
      </c>
      <c r="B49" s="16">
        <v>324</v>
      </c>
      <c r="Q49" s="6" t="s">
        <v>83</v>
      </c>
      <c r="R49" s="16">
        <v>87</v>
      </c>
      <c r="U49" s="6" t="s">
        <v>83</v>
      </c>
      <c r="V49" s="10">
        <f t="shared" si="1"/>
        <v>87</v>
      </c>
      <c r="Y49" s="6" t="s">
        <v>136</v>
      </c>
      <c r="Z49">
        <f t="shared" ref="Z49:Z70" si="7">IFERROR(GETPIVOTDATA("Count of Frequency of Purchases",$Y$17,"Item Purchased",Y49),"")</f>
        <v>144</v>
      </c>
      <c r="AA49">
        <f t="shared" ref="AA49:AA71" si="8">IFERROR(GETPIVOTDATA("Sum of Purchase Amount (USD)",$Y$17,"Item Purchased",Y49),"")</f>
        <v>9018</v>
      </c>
      <c r="AD49" s="5" t="s">
        <v>154</v>
      </c>
      <c r="AE49" t="s">
        <v>156</v>
      </c>
    </row>
    <row r="50" spans="1:31" x14ac:dyDescent="0.3">
      <c r="A50" s="6" t="s">
        <v>155</v>
      </c>
      <c r="B50" s="16">
        <v>3900</v>
      </c>
      <c r="Q50" s="6" t="s">
        <v>97</v>
      </c>
      <c r="R50" s="16">
        <v>78</v>
      </c>
      <c r="U50" s="6" t="s">
        <v>97</v>
      </c>
      <c r="V50" s="10">
        <f t="shared" si="1"/>
        <v>78</v>
      </c>
      <c r="Y50" s="6" t="s">
        <v>61</v>
      </c>
      <c r="Z50">
        <f t="shared" si="7"/>
        <v>161</v>
      </c>
      <c r="AA50">
        <f t="shared" si="8"/>
        <v>9275</v>
      </c>
      <c r="AD50" s="6" t="s">
        <v>22</v>
      </c>
      <c r="AE50" s="16">
        <v>1053</v>
      </c>
    </row>
    <row r="51" spans="1:31" x14ac:dyDescent="0.3">
      <c r="Q51" s="6" t="s">
        <v>113</v>
      </c>
      <c r="R51" s="16">
        <v>83</v>
      </c>
      <c r="U51" s="6" t="s">
        <v>113</v>
      </c>
      <c r="V51" s="10">
        <f t="shared" si="1"/>
        <v>83</v>
      </c>
      <c r="Y51" s="6" t="s">
        <v>80</v>
      </c>
      <c r="Z51">
        <f t="shared" si="7"/>
        <v>166</v>
      </c>
      <c r="AA51">
        <f t="shared" si="8"/>
        <v>10320</v>
      </c>
      <c r="AD51" s="6" t="s">
        <v>43</v>
      </c>
      <c r="AE51" s="16">
        <v>1755</v>
      </c>
    </row>
    <row r="52" spans="1:31" x14ac:dyDescent="0.3">
      <c r="Q52" s="6" t="s">
        <v>122</v>
      </c>
      <c r="R52" s="16">
        <v>77</v>
      </c>
      <c r="U52" s="6" t="s">
        <v>122</v>
      </c>
      <c r="V52" s="10">
        <f t="shared" si="1"/>
        <v>77</v>
      </c>
      <c r="Y52" s="6" t="s">
        <v>142</v>
      </c>
      <c r="Z52">
        <f t="shared" si="7"/>
        <v>140</v>
      </c>
      <c r="AA52">
        <f t="shared" si="8"/>
        <v>8477</v>
      </c>
      <c r="AD52" s="6" t="s">
        <v>35</v>
      </c>
      <c r="AE52" s="16">
        <v>663</v>
      </c>
    </row>
    <row r="53" spans="1:31" x14ac:dyDescent="0.3">
      <c r="Q53" s="6" t="s">
        <v>100</v>
      </c>
      <c r="R53" s="16">
        <v>75</v>
      </c>
      <c r="U53" s="6" t="s">
        <v>100</v>
      </c>
      <c r="V53" s="10">
        <f t="shared" si="1"/>
        <v>75</v>
      </c>
      <c r="Y53" s="6" t="s">
        <v>65</v>
      </c>
      <c r="Z53">
        <f t="shared" si="7"/>
        <v>153</v>
      </c>
      <c r="AA53">
        <f t="shared" si="8"/>
        <v>8857</v>
      </c>
      <c r="AD53" s="6" t="s">
        <v>91</v>
      </c>
      <c r="AE53" s="16">
        <v>429</v>
      </c>
    </row>
    <row r="54" spans="1:31" x14ac:dyDescent="0.3">
      <c r="Q54" s="6" t="s">
        <v>46</v>
      </c>
      <c r="R54" s="16">
        <v>74</v>
      </c>
      <c r="U54" s="6" t="s">
        <v>46</v>
      </c>
      <c r="V54" s="10">
        <f t="shared" si="1"/>
        <v>74</v>
      </c>
      <c r="Y54" s="6" t="s">
        <v>123</v>
      </c>
      <c r="Z54">
        <f t="shared" si="7"/>
        <v>154</v>
      </c>
      <c r="AA54">
        <f t="shared" si="8"/>
        <v>9375</v>
      </c>
      <c r="AD54" s="6" t="s">
        <v>155</v>
      </c>
      <c r="AE54" s="16">
        <v>3900</v>
      </c>
    </row>
    <row r="55" spans="1:31" x14ac:dyDescent="0.3">
      <c r="Q55" s="6" t="s">
        <v>137</v>
      </c>
      <c r="R55" s="16">
        <v>74</v>
      </c>
      <c r="U55" s="6" t="s">
        <v>137</v>
      </c>
      <c r="V55" s="10">
        <f t="shared" si="1"/>
        <v>74</v>
      </c>
      <c r="Y55" s="6" t="s">
        <v>103</v>
      </c>
      <c r="Z55">
        <f t="shared" si="7"/>
        <v>151</v>
      </c>
      <c r="AA55">
        <f t="shared" si="8"/>
        <v>8767</v>
      </c>
    </row>
    <row r="56" spans="1:31" x14ac:dyDescent="0.3">
      <c r="Q56" s="6" t="s">
        <v>42</v>
      </c>
      <c r="R56" s="16">
        <v>63</v>
      </c>
      <c r="U56" s="6" t="s">
        <v>42</v>
      </c>
      <c r="V56" s="10">
        <f t="shared" si="1"/>
        <v>63</v>
      </c>
      <c r="Y56" s="6" t="s">
        <v>101</v>
      </c>
      <c r="Z56">
        <f t="shared" si="7"/>
        <v>163</v>
      </c>
      <c r="AA56">
        <f t="shared" si="8"/>
        <v>9249</v>
      </c>
      <c r="AD56" s="8" t="s">
        <v>154</v>
      </c>
      <c r="AE56" s="8" t="s">
        <v>156</v>
      </c>
    </row>
    <row r="57" spans="1:31" x14ac:dyDescent="0.3">
      <c r="Q57" s="6" t="s">
        <v>130</v>
      </c>
      <c r="R57" s="16">
        <v>76</v>
      </c>
      <c r="U57" s="6" t="s">
        <v>130</v>
      </c>
      <c r="V57" s="10">
        <f t="shared" si="1"/>
        <v>76</v>
      </c>
      <c r="Y57" s="6" t="s">
        <v>33</v>
      </c>
      <c r="Z57">
        <f t="shared" si="7"/>
        <v>124</v>
      </c>
      <c r="AA57">
        <f t="shared" si="8"/>
        <v>7548</v>
      </c>
      <c r="AD57" s="6" t="s">
        <v>22</v>
      </c>
      <c r="AE57">
        <f>GETPIVOTDATA("Frequency of Purchases",$AD$49,"Size",AD57)</f>
        <v>1053</v>
      </c>
    </row>
    <row r="58" spans="1:31" x14ac:dyDescent="0.3">
      <c r="Q58" s="6" t="s">
        <v>146</v>
      </c>
      <c r="R58" s="16">
        <v>70</v>
      </c>
      <c r="U58" s="6" t="s">
        <v>146</v>
      </c>
      <c r="V58" s="10">
        <f t="shared" si="1"/>
        <v>70</v>
      </c>
      <c r="Y58" s="6" t="s">
        <v>105</v>
      </c>
      <c r="Z58">
        <f t="shared" si="7"/>
        <v>171</v>
      </c>
      <c r="AA58">
        <f t="shared" si="8"/>
        <v>10010</v>
      </c>
      <c r="AD58" s="6" t="s">
        <v>43</v>
      </c>
      <c r="AE58">
        <f t="shared" ref="AE58:AE60" si="9">GETPIVOTDATA("Frequency of Purchases",$AD$49,"Size",AD58)</f>
        <v>1755</v>
      </c>
    </row>
    <row r="59" spans="1:31" x14ac:dyDescent="0.3">
      <c r="Q59" s="6" t="s">
        <v>121</v>
      </c>
      <c r="R59" s="16">
        <v>77</v>
      </c>
      <c r="U59" s="6" t="s">
        <v>121</v>
      </c>
      <c r="V59" s="10">
        <f t="shared" si="1"/>
        <v>77</v>
      </c>
      <c r="Y59" s="6" t="s">
        <v>94</v>
      </c>
      <c r="Z59">
        <f t="shared" si="7"/>
        <v>171</v>
      </c>
      <c r="AA59">
        <f t="shared" si="8"/>
        <v>10090</v>
      </c>
      <c r="AD59" s="6" t="s">
        <v>35</v>
      </c>
      <c r="AE59">
        <f t="shared" si="9"/>
        <v>663</v>
      </c>
    </row>
    <row r="60" spans="1:31" x14ac:dyDescent="0.3">
      <c r="Q60" s="6" t="s">
        <v>104</v>
      </c>
      <c r="R60" s="16">
        <v>77</v>
      </c>
      <c r="U60" s="6" t="s">
        <v>104</v>
      </c>
      <c r="V60" s="10">
        <f t="shared" si="1"/>
        <v>77</v>
      </c>
      <c r="Y60" s="6" t="s">
        <v>40</v>
      </c>
      <c r="Z60">
        <f t="shared" si="7"/>
        <v>160</v>
      </c>
      <c r="AA60">
        <f t="shared" si="8"/>
        <v>9200</v>
      </c>
      <c r="AD60" s="6" t="s">
        <v>91</v>
      </c>
      <c r="AE60">
        <f t="shared" si="9"/>
        <v>429</v>
      </c>
    </row>
    <row r="61" spans="1:31" x14ac:dyDescent="0.3">
      <c r="Q61" s="6" t="s">
        <v>139</v>
      </c>
      <c r="R61" s="16">
        <v>71</v>
      </c>
      <c r="U61" s="6" t="s">
        <v>139</v>
      </c>
      <c r="V61" s="10">
        <f t="shared" si="1"/>
        <v>71</v>
      </c>
      <c r="Y61" s="6" t="s">
        <v>118</v>
      </c>
      <c r="Z61">
        <f t="shared" si="7"/>
        <v>157</v>
      </c>
      <c r="AA61">
        <f t="shared" si="8"/>
        <v>9561</v>
      </c>
    </row>
    <row r="62" spans="1:31" x14ac:dyDescent="0.3">
      <c r="Q62" s="6" t="s">
        <v>128</v>
      </c>
      <c r="R62" s="16">
        <v>85</v>
      </c>
      <c r="U62" s="6" t="s">
        <v>128</v>
      </c>
      <c r="V62" s="10">
        <f t="shared" si="1"/>
        <v>85</v>
      </c>
      <c r="Y62" s="6" t="s">
        <v>54</v>
      </c>
      <c r="Z62">
        <f t="shared" si="7"/>
        <v>169</v>
      </c>
      <c r="AA62">
        <f t="shared" si="8"/>
        <v>10332</v>
      </c>
    </row>
    <row r="63" spans="1:31" x14ac:dyDescent="0.3">
      <c r="Q63" s="6" t="s">
        <v>140</v>
      </c>
      <c r="R63" s="16">
        <v>77</v>
      </c>
      <c r="U63" s="6" t="s">
        <v>140</v>
      </c>
      <c r="V63" s="10">
        <f t="shared" si="1"/>
        <v>77</v>
      </c>
      <c r="Y63" s="6" t="s">
        <v>70</v>
      </c>
      <c r="Z63">
        <f t="shared" si="7"/>
        <v>150</v>
      </c>
      <c r="AA63">
        <f t="shared" si="8"/>
        <v>9240</v>
      </c>
    </row>
    <row r="64" spans="1:31" x14ac:dyDescent="0.3">
      <c r="Q64" s="6" t="s">
        <v>148</v>
      </c>
      <c r="R64" s="16">
        <v>73</v>
      </c>
      <c r="U64" s="6" t="s">
        <v>148</v>
      </c>
      <c r="V64" s="10">
        <f t="shared" si="1"/>
        <v>73</v>
      </c>
      <c r="Y64" s="6" t="s">
        <v>58</v>
      </c>
      <c r="Z64">
        <f t="shared" si="7"/>
        <v>157</v>
      </c>
      <c r="AA64">
        <f t="shared" si="8"/>
        <v>9433</v>
      </c>
    </row>
    <row r="65" spans="17:27" x14ac:dyDescent="0.3">
      <c r="Q65" s="6" t="s">
        <v>63</v>
      </c>
      <c r="R65" s="16">
        <v>81</v>
      </c>
      <c r="U65" s="6" t="s">
        <v>63</v>
      </c>
      <c r="V65" s="10">
        <f t="shared" si="1"/>
        <v>81</v>
      </c>
      <c r="Y65" s="6" t="s">
        <v>86</v>
      </c>
      <c r="Z65">
        <f t="shared" si="7"/>
        <v>158</v>
      </c>
      <c r="AA65">
        <f t="shared" si="8"/>
        <v>9402</v>
      </c>
    </row>
    <row r="66" spans="17:27" x14ac:dyDescent="0.3">
      <c r="Q66" s="6" t="s">
        <v>149</v>
      </c>
      <c r="R66" s="16">
        <v>75</v>
      </c>
      <c r="U66" s="6" t="s">
        <v>149</v>
      </c>
      <c r="V66" s="10">
        <f t="shared" si="1"/>
        <v>75</v>
      </c>
      <c r="Y66" s="6" t="s">
        <v>49</v>
      </c>
      <c r="Z66">
        <f t="shared" si="7"/>
        <v>145</v>
      </c>
      <c r="AA66">
        <f t="shared" si="8"/>
        <v>8635</v>
      </c>
    </row>
    <row r="67" spans="17:27" x14ac:dyDescent="0.3">
      <c r="Q67" s="6" t="s">
        <v>50</v>
      </c>
      <c r="R67" s="16">
        <v>71</v>
      </c>
      <c r="U67" s="6" t="s">
        <v>50</v>
      </c>
      <c r="V67" s="10">
        <f t="shared" si="1"/>
        <v>71</v>
      </c>
      <c r="Y67" s="6" t="s">
        <v>124</v>
      </c>
      <c r="Z67">
        <f t="shared" si="7"/>
        <v>159</v>
      </c>
      <c r="AA67">
        <f t="shared" si="8"/>
        <v>9252</v>
      </c>
    </row>
    <row r="68" spans="17:27" x14ac:dyDescent="0.3">
      <c r="Q68" s="6" t="s">
        <v>155</v>
      </c>
      <c r="R68" s="16">
        <v>3900</v>
      </c>
      <c r="Y68" s="6" t="s">
        <v>88</v>
      </c>
      <c r="Z68">
        <f t="shared" si="7"/>
        <v>161</v>
      </c>
      <c r="AA68">
        <f t="shared" si="8"/>
        <v>9649</v>
      </c>
    </row>
    <row r="69" spans="17:27" x14ac:dyDescent="0.3">
      <c r="Y69" s="6" t="s">
        <v>29</v>
      </c>
      <c r="Z69">
        <f t="shared" si="7"/>
        <v>164</v>
      </c>
      <c r="AA69">
        <f t="shared" si="8"/>
        <v>9462</v>
      </c>
    </row>
    <row r="70" spans="17:27" x14ac:dyDescent="0.3">
      <c r="Y70" s="6" t="s">
        <v>112</v>
      </c>
      <c r="Z70">
        <f t="shared" si="7"/>
        <v>147</v>
      </c>
      <c r="AA70">
        <f t="shared" si="8"/>
        <v>9248</v>
      </c>
    </row>
    <row r="71" spans="17:27" x14ac:dyDescent="0.3">
      <c r="AA71" t="str">
        <f t="shared" si="8"/>
        <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931F-B0BC-4F2C-BC9C-C003E072D6F9}">
  <dimension ref="A1:S3902"/>
  <sheetViews>
    <sheetView workbookViewId="0">
      <selection activeCell="Q26" sqref="Q26"/>
    </sheetView>
  </sheetViews>
  <sheetFormatPr defaultRowHeight="14.4" x14ac:dyDescent="0.3"/>
  <cols>
    <col min="1" max="1" width="15.77734375" bestFit="1" customWidth="1"/>
    <col min="2" max="2" width="8.6640625" bestFit="1" customWidth="1"/>
    <col min="3" max="3" width="11.5546875" bestFit="1" customWidth="1"/>
    <col min="4" max="4" width="18.6640625" bestFit="1" customWidth="1"/>
    <col min="5" max="5" width="13" bestFit="1" customWidth="1"/>
    <col min="6" max="6" width="26.109375" bestFit="1" customWidth="1"/>
    <col min="7" max="7" width="14" bestFit="1" customWidth="1"/>
    <col min="8" max="8" width="8.6640625" bestFit="1" customWidth="1"/>
    <col min="9" max="9" width="9.88671875" bestFit="1" customWidth="1"/>
    <col min="10" max="10" width="11.44140625" bestFit="1" customWidth="1"/>
    <col min="11" max="11" width="17.21875" bestFit="1" customWidth="1"/>
    <col min="12" max="12" width="21.77734375" bestFit="1" customWidth="1"/>
    <col min="13" max="13" width="17.33203125" bestFit="1" customWidth="1"/>
    <col min="14" max="14" width="19.77734375" bestFit="1" customWidth="1"/>
    <col min="15" max="15" width="20.6640625" bestFit="1" customWidth="1"/>
    <col min="16" max="16" width="21.77734375" bestFit="1" customWidth="1"/>
    <col min="17" max="17" width="21.77734375" style="15" customWidth="1"/>
    <col min="18" max="18" width="20.33203125" bestFit="1" customWidth="1"/>
    <col min="19" max="19" width="25.554687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1" t="s">
        <v>15</v>
      </c>
      <c r="Q1" s="11" t="s">
        <v>167</v>
      </c>
      <c r="R1" s="1" t="s">
        <v>16</v>
      </c>
      <c r="S1" s="1" t="s">
        <v>17</v>
      </c>
    </row>
    <row r="2" spans="1:19" x14ac:dyDescent="0.3">
      <c r="A2" s="2">
        <v>1</v>
      </c>
      <c r="B2" s="2">
        <v>55</v>
      </c>
      <c r="C2" s="2" t="s">
        <v>18</v>
      </c>
      <c r="D2" s="2" t="s">
        <v>19</v>
      </c>
      <c r="E2" s="2" t="s">
        <v>20</v>
      </c>
      <c r="F2" s="2">
        <v>53</v>
      </c>
      <c r="G2" s="2" t="s">
        <v>21</v>
      </c>
      <c r="H2" s="2" t="s">
        <v>22</v>
      </c>
      <c r="I2" s="2" t="s">
        <v>23</v>
      </c>
      <c r="J2" s="2" t="s">
        <v>24</v>
      </c>
      <c r="K2" s="2">
        <v>3.1</v>
      </c>
      <c r="L2" s="2" t="s">
        <v>25</v>
      </c>
      <c r="M2" s="2" t="s">
        <v>26</v>
      </c>
      <c r="N2" s="2" t="s">
        <v>25</v>
      </c>
      <c r="O2" s="2" t="s">
        <v>25</v>
      </c>
      <c r="P2" s="12">
        <v>14</v>
      </c>
      <c r="Q2" s="12">
        <f>Table1[[#This Row],[Purchase Amount (USD)]]-Table1[[#This Row],[Previous Purchases]]</f>
        <v>39</v>
      </c>
      <c r="R2" s="2" t="s">
        <v>27</v>
      </c>
      <c r="S2" s="2" t="s">
        <v>28</v>
      </c>
    </row>
    <row r="3" spans="1:19" x14ac:dyDescent="0.3">
      <c r="A3" s="2">
        <v>2</v>
      </c>
      <c r="B3" s="2">
        <v>19</v>
      </c>
      <c r="C3" s="2" t="s">
        <v>18</v>
      </c>
      <c r="D3" s="2" t="s">
        <v>29</v>
      </c>
      <c r="E3" s="2" t="s">
        <v>20</v>
      </c>
      <c r="F3" s="2">
        <v>64</v>
      </c>
      <c r="G3" s="2" t="s">
        <v>30</v>
      </c>
      <c r="H3" s="2" t="s">
        <v>22</v>
      </c>
      <c r="I3" s="2" t="s">
        <v>31</v>
      </c>
      <c r="J3" s="2" t="s">
        <v>24</v>
      </c>
      <c r="K3" s="2">
        <v>3.1</v>
      </c>
      <c r="L3" s="2" t="s">
        <v>25</v>
      </c>
      <c r="M3" s="2" t="s">
        <v>26</v>
      </c>
      <c r="N3" s="2" t="s">
        <v>25</v>
      </c>
      <c r="O3" s="2" t="s">
        <v>25</v>
      </c>
      <c r="P3" s="12">
        <v>2</v>
      </c>
      <c r="Q3" s="12">
        <f>Table1[[#This Row],[Purchase Amount (USD)]]-Table1[[#This Row],[Previous Purchases]]</f>
        <v>62</v>
      </c>
      <c r="R3" s="2" t="s">
        <v>32</v>
      </c>
      <c r="S3" s="2" t="s">
        <v>28</v>
      </c>
    </row>
    <row r="4" spans="1:19" x14ac:dyDescent="0.3">
      <c r="A4" s="3">
        <v>3</v>
      </c>
      <c r="B4" s="3">
        <v>50</v>
      </c>
      <c r="C4" s="3" t="s">
        <v>18</v>
      </c>
      <c r="D4" s="3" t="s">
        <v>33</v>
      </c>
      <c r="E4" s="3" t="s">
        <v>20</v>
      </c>
      <c r="F4" s="3">
        <v>73</v>
      </c>
      <c r="G4" s="3" t="s">
        <v>34</v>
      </c>
      <c r="H4" s="3" t="s">
        <v>35</v>
      </c>
      <c r="I4" s="3" t="s">
        <v>31</v>
      </c>
      <c r="J4" s="3" t="s">
        <v>36</v>
      </c>
      <c r="K4" s="3">
        <v>3.1</v>
      </c>
      <c r="L4" s="3" t="s">
        <v>25</v>
      </c>
      <c r="M4" s="3" t="s">
        <v>37</v>
      </c>
      <c r="N4" s="3" t="s">
        <v>25</v>
      </c>
      <c r="O4" s="3" t="s">
        <v>25</v>
      </c>
      <c r="P4" s="13">
        <v>23</v>
      </c>
      <c r="Q4" s="13">
        <f>Table1[[#This Row],[Purchase Amount (USD)]]-Table1[[#This Row],[Previous Purchases]]</f>
        <v>50</v>
      </c>
      <c r="R4" s="3" t="s">
        <v>38</v>
      </c>
      <c r="S4" s="3" t="s">
        <v>39</v>
      </c>
    </row>
    <row r="5" spans="1:19" x14ac:dyDescent="0.3">
      <c r="A5" s="3">
        <v>4</v>
      </c>
      <c r="B5" s="3">
        <v>21</v>
      </c>
      <c r="C5" s="3" t="s">
        <v>18</v>
      </c>
      <c r="D5" s="3" t="s">
        <v>40</v>
      </c>
      <c r="E5" s="3" t="s">
        <v>41</v>
      </c>
      <c r="F5" s="3">
        <v>90</v>
      </c>
      <c r="G5" s="3" t="s">
        <v>42</v>
      </c>
      <c r="H5" s="3" t="s">
        <v>43</v>
      </c>
      <c r="I5" s="3" t="s">
        <v>31</v>
      </c>
      <c r="J5" s="3" t="s">
        <v>36</v>
      </c>
      <c r="K5" s="3">
        <v>3.5</v>
      </c>
      <c r="L5" s="3" t="s">
        <v>25</v>
      </c>
      <c r="M5" s="3" t="s">
        <v>44</v>
      </c>
      <c r="N5" s="3" t="s">
        <v>25</v>
      </c>
      <c r="O5" s="3" t="s">
        <v>25</v>
      </c>
      <c r="P5" s="13">
        <v>49</v>
      </c>
      <c r="Q5" s="13">
        <f>Table1[[#This Row],[Purchase Amount (USD)]]-Table1[[#This Row],[Previous Purchases]]</f>
        <v>41</v>
      </c>
      <c r="R5" s="3" t="s">
        <v>45</v>
      </c>
      <c r="S5" s="3" t="s">
        <v>39</v>
      </c>
    </row>
    <row r="6" spans="1:19" x14ac:dyDescent="0.3">
      <c r="A6" s="2">
        <v>5</v>
      </c>
      <c r="B6" s="2">
        <v>45</v>
      </c>
      <c r="C6" s="2" t="s">
        <v>18</v>
      </c>
      <c r="D6" s="2" t="s">
        <v>19</v>
      </c>
      <c r="E6" s="2" t="s">
        <v>20</v>
      </c>
      <c r="F6" s="2">
        <v>49</v>
      </c>
      <c r="G6" s="2" t="s">
        <v>46</v>
      </c>
      <c r="H6" s="2" t="s">
        <v>43</v>
      </c>
      <c r="I6" s="2" t="s">
        <v>47</v>
      </c>
      <c r="J6" s="2" t="s">
        <v>36</v>
      </c>
      <c r="K6" s="2">
        <v>2.7</v>
      </c>
      <c r="L6" s="2" t="s">
        <v>25</v>
      </c>
      <c r="M6" s="2" t="s">
        <v>37</v>
      </c>
      <c r="N6" s="2" t="s">
        <v>25</v>
      </c>
      <c r="O6" s="2" t="s">
        <v>25</v>
      </c>
      <c r="P6" s="12">
        <v>31</v>
      </c>
      <c r="Q6" s="12">
        <f>Table1[[#This Row],[Purchase Amount (USD)]]-Table1[[#This Row],[Previous Purchases]]</f>
        <v>18</v>
      </c>
      <c r="R6" s="2" t="s">
        <v>45</v>
      </c>
      <c r="S6" s="2" t="s">
        <v>48</v>
      </c>
    </row>
    <row r="7" spans="1:19" x14ac:dyDescent="0.3">
      <c r="A7" s="2">
        <v>6</v>
      </c>
      <c r="B7" s="2">
        <v>46</v>
      </c>
      <c r="C7" s="2" t="s">
        <v>18</v>
      </c>
      <c r="D7" s="2" t="s">
        <v>49</v>
      </c>
      <c r="E7" s="2" t="s">
        <v>41</v>
      </c>
      <c r="F7" s="2">
        <v>20</v>
      </c>
      <c r="G7" s="2" t="s">
        <v>50</v>
      </c>
      <c r="H7" s="2" t="s">
        <v>43</v>
      </c>
      <c r="I7" s="2" t="s">
        <v>51</v>
      </c>
      <c r="J7" s="2" t="s">
        <v>52</v>
      </c>
      <c r="K7" s="2">
        <v>2.9</v>
      </c>
      <c r="L7" s="2" t="s">
        <v>25</v>
      </c>
      <c r="M7" s="2" t="s">
        <v>53</v>
      </c>
      <c r="N7" s="2" t="s">
        <v>25</v>
      </c>
      <c r="O7" s="2" t="s">
        <v>25</v>
      </c>
      <c r="P7" s="12">
        <v>14</v>
      </c>
      <c r="Q7" s="12">
        <f>Table1[[#This Row],[Purchase Amount (USD)]]-Table1[[#This Row],[Previous Purchases]]</f>
        <v>6</v>
      </c>
      <c r="R7" s="2" t="s">
        <v>27</v>
      </c>
      <c r="S7" s="2" t="s">
        <v>39</v>
      </c>
    </row>
    <row r="8" spans="1:19" x14ac:dyDescent="0.3">
      <c r="A8" s="3">
        <v>7</v>
      </c>
      <c r="B8" s="3">
        <v>63</v>
      </c>
      <c r="C8" s="3" t="s">
        <v>18</v>
      </c>
      <c r="D8" s="3" t="s">
        <v>54</v>
      </c>
      <c r="E8" s="3" t="s">
        <v>20</v>
      </c>
      <c r="F8" s="3">
        <v>85</v>
      </c>
      <c r="G8" s="3" t="s">
        <v>55</v>
      </c>
      <c r="H8" s="3" t="s">
        <v>43</v>
      </c>
      <c r="I8" s="3" t="s">
        <v>23</v>
      </c>
      <c r="J8" s="3" t="s">
        <v>56</v>
      </c>
      <c r="K8" s="3">
        <v>3.2</v>
      </c>
      <c r="L8" s="3" t="s">
        <v>25</v>
      </c>
      <c r="M8" s="3" t="s">
        <v>37</v>
      </c>
      <c r="N8" s="3" t="s">
        <v>25</v>
      </c>
      <c r="O8" s="3" t="s">
        <v>25</v>
      </c>
      <c r="P8" s="13">
        <v>49</v>
      </c>
      <c r="Q8" s="13">
        <f>Table1[[#This Row],[Purchase Amount (USD)]]-Table1[[#This Row],[Previous Purchases]]</f>
        <v>36</v>
      </c>
      <c r="R8" s="3" t="s">
        <v>32</v>
      </c>
      <c r="S8" s="3" t="s">
        <v>57</v>
      </c>
    </row>
    <row r="9" spans="1:19" x14ac:dyDescent="0.3">
      <c r="A9" s="3">
        <v>8</v>
      </c>
      <c r="B9" s="3">
        <v>27</v>
      </c>
      <c r="C9" s="3" t="s">
        <v>18</v>
      </c>
      <c r="D9" s="3" t="s">
        <v>58</v>
      </c>
      <c r="E9" s="3" t="s">
        <v>20</v>
      </c>
      <c r="F9" s="3">
        <v>34</v>
      </c>
      <c r="G9" s="3" t="s">
        <v>59</v>
      </c>
      <c r="H9" s="3" t="s">
        <v>22</v>
      </c>
      <c r="I9" s="3" t="s">
        <v>60</v>
      </c>
      <c r="J9" s="3" t="s">
        <v>24</v>
      </c>
      <c r="K9" s="3">
        <v>3.2</v>
      </c>
      <c r="L9" s="3" t="s">
        <v>25</v>
      </c>
      <c r="M9" s="3" t="s">
        <v>37</v>
      </c>
      <c r="N9" s="3" t="s">
        <v>25</v>
      </c>
      <c r="O9" s="3" t="s">
        <v>25</v>
      </c>
      <c r="P9" s="13">
        <v>19</v>
      </c>
      <c r="Q9" s="13">
        <f>Table1[[#This Row],[Purchase Amount (USD)]]-Table1[[#This Row],[Previous Purchases]]</f>
        <v>15</v>
      </c>
      <c r="R9" s="3" t="s">
        <v>38</v>
      </c>
      <c r="S9" s="3" t="s">
        <v>39</v>
      </c>
    </row>
    <row r="10" spans="1:19" x14ac:dyDescent="0.3">
      <c r="A10" s="2">
        <v>9</v>
      </c>
      <c r="B10" s="2">
        <v>26</v>
      </c>
      <c r="C10" s="2" t="s">
        <v>18</v>
      </c>
      <c r="D10" s="2" t="s">
        <v>61</v>
      </c>
      <c r="E10" s="2" t="s">
        <v>62</v>
      </c>
      <c r="F10" s="2">
        <v>97</v>
      </c>
      <c r="G10" s="2" t="s">
        <v>63</v>
      </c>
      <c r="H10" s="2" t="s">
        <v>22</v>
      </c>
      <c r="I10" s="2" t="s">
        <v>64</v>
      </c>
      <c r="J10" s="2" t="s">
        <v>52</v>
      </c>
      <c r="K10" s="2">
        <v>2.6</v>
      </c>
      <c r="L10" s="2" t="s">
        <v>25</v>
      </c>
      <c r="M10" s="2" t="s">
        <v>26</v>
      </c>
      <c r="N10" s="2" t="s">
        <v>25</v>
      </c>
      <c r="O10" s="2" t="s">
        <v>25</v>
      </c>
      <c r="P10" s="12">
        <v>8</v>
      </c>
      <c r="Q10" s="12">
        <f>Table1[[#This Row],[Purchase Amount (USD)]]-Table1[[#This Row],[Previous Purchases]]</f>
        <v>89</v>
      </c>
      <c r="R10" s="2" t="s">
        <v>27</v>
      </c>
      <c r="S10" s="2" t="s">
        <v>48</v>
      </c>
    </row>
    <row r="11" spans="1:19" x14ac:dyDescent="0.3">
      <c r="A11" s="2">
        <v>10</v>
      </c>
      <c r="B11" s="2">
        <v>57</v>
      </c>
      <c r="C11" s="2" t="s">
        <v>18</v>
      </c>
      <c r="D11" s="2" t="s">
        <v>65</v>
      </c>
      <c r="E11" s="2" t="s">
        <v>66</v>
      </c>
      <c r="F11" s="2">
        <v>31</v>
      </c>
      <c r="G11" s="2" t="s">
        <v>67</v>
      </c>
      <c r="H11" s="2" t="s">
        <v>43</v>
      </c>
      <c r="I11" s="2" t="s">
        <v>68</v>
      </c>
      <c r="J11" s="2" t="s">
        <v>36</v>
      </c>
      <c r="K11" s="2">
        <v>4.8</v>
      </c>
      <c r="L11" s="2" t="s">
        <v>25</v>
      </c>
      <c r="M11" s="2" t="s">
        <v>69</v>
      </c>
      <c r="N11" s="2" t="s">
        <v>25</v>
      </c>
      <c r="O11" s="2" t="s">
        <v>25</v>
      </c>
      <c r="P11" s="12">
        <v>4</v>
      </c>
      <c r="Q11" s="12">
        <f>Table1[[#This Row],[Purchase Amount (USD)]]-Table1[[#This Row],[Previous Purchases]]</f>
        <v>27</v>
      </c>
      <c r="R11" s="2" t="s">
        <v>32</v>
      </c>
      <c r="S11" s="2" t="s">
        <v>57</v>
      </c>
    </row>
    <row r="12" spans="1:19" x14ac:dyDescent="0.3">
      <c r="A12" s="3">
        <v>11</v>
      </c>
      <c r="B12" s="3">
        <v>53</v>
      </c>
      <c r="C12" s="3" t="s">
        <v>18</v>
      </c>
      <c r="D12" s="3" t="s">
        <v>70</v>
      </c>
      <c r="E12" s="3" t="s">
        <v>41</v>
      </c>
      <c r="F12" s="3">
        <v>34</v>
      </c>
      <c r="G12" s="3" t="s">
        <v>71</v>
      </c>
      <c r="H12" s="3" t="s">
        <v>22</v>
      </c>
      <c r="I12" s="3" t="s">
        <v>72</v>
      </c>
      <c r="J12" s="3" t="s">
        <v>56</v>
      </c>
      <c r="K12" s="3">
        <v>4.0999999999999996</v>
      </c>
      <c r="L12" s="3" t="s">
        <v>25</v>
      </c>
      <c r="M12" s="3" t="s">
        <v>73</v>
      </c>
      <c r="N12" s="3" t="s">
        <v>25</v>
      </c>
      <c r="O12" s="3" t="s">
        <v>25</v>
      </c>
      <c r="P12" s="13">
        <v>26</v>
      </c>
      <c r="Q12" s="13">
        <f>Table1[[#This Row],[Purchase Amount (USD)]]-Table1[[#This Row],[Previous Purchases]]</f>
        <v>8</v>
      </c>
      <c r="R12" s="3" t="s">
        <v>74</v>
      </c>
      <c r="S12" s="3" t="s">
        <v>75</v>
      </c>
    </row>
    <row r="13" spans="1:19" x14ac:dyDescent="0.3">
      <c r="A13" s="3">
        <v>12</v>
      </c>
      <c r="B13" s="3">
        <v>30</v>
      </c>
      <c r="C13" s="3" t="s">
        <v>18</v>
      </c>
      <c r="D13" s="3" t="s">
        <v>58</v>
      </c>
      <c r="E13" s="3" t="s">
        <v>20</v>
      </c>
      <c r="F13" s="3">
        <v>68</v>
      </c>
      <c r="G13" s="3" t="s">
        <v>76</v>
      </c>
      <c r="H13" s="3" t="s">
        <v>35</v>
      </c>
      <c r="I13" s="3" t="s">
        <v>77</v>
      </c>
      <c r="J13" s="3" t="s">
        <v>24</v>
      </c>
      <c r="K13" s="3">
        <v>4.9000000000000004</v>
      </c>
      <c r="L13" s="3" t="s">
        <v>25</v>
      </c>
      <c r="M13" s="3" t="s">
        <v>73</v>
      </c>
      <c r="N13" s="3" t="s">
        <v>25</v>
      </c>
      <c r="O13" s="3" t="s">
        <v>25</v>
      </c>
      <c r="P13" s="13">
        <v>10</v>
      </c>
      <c r="Q13" s="13">
        <f>Table1[[#This Row],[Purchase Amount (USD)]]-Table1[[#This Row],[Previous Purchases]]</f>
        <v>58</v>
      </c>
      <c r="R13" s="3" t="s">
        <v>74</v>
      </c>
      <c r="S13" s="3" t="s">
        <v>28</v>
      </c>
    </row>
    <row r="14" spans="1:19" x14ac:dyDescent="0.3">
      <c r="A14" s="2">
        <v>13</v>
      </c>
      <c r="B14" s="2">
        <v>61</v>
      </c>
      <c r="C14" s="2" t="s">
        <v>18</v>
      </c>
      <c r="D14" s="2" t="s">
        <v>61</v>
      </c>
      <c r="E14" s="2" t="s">
        <v>62</v>
      </c>
      <c r="F14" s="2">
        <v>72</v>
      </c>
      <c r="G14" s="2" t="s">
        <v>78</v>
      </c>
      <c r="H14" s="2" t="s">
        <v>43</v>
      </c>
      <c r="I14" s="2" t="s">
        <v>79</v>
      </c>
      <c r="J14" s="2" t="s">
        <v>24</v>
      </c>
      <c r="K14" s="2">
        <v>4.5</v>
      </c>
      <c r="L14" s="2" t="s">
        <v>25</v>
      </c>
      <c r="M14" s="2" t="s">
        <v>26</v>
      </c>
      <c r="N14" s="2" t="s">
        <v>25</v>
      </c>
      <c r="O14" s="2" t="s">
        <v>25</v>
      </c>
      <c r="P14" s="12">
        <v>37</v>
      </c>
      <c r="Q14" s="12">
        <f>Table1[[#This Row],[Purchase Amount (USD)]]-Table1[[#This Row],[Previous Purchases]]</f>
        <v>35</v>
      </c>
      <c r="R14" s="2" t="s">
        <v>27</v>
      </c>
      <c r="S14" s="2" t="s">
        <v>28</v>
      </c>
    </row>
    <row r="15" spans="1:19" x14ac:dyDescent="0.3">
      <c r="A15" s="2">
        <v>14</v>
      </c>
      <c r="B15" s="2">
        <v>65</v>
      </c>
      <c r="C15" s="2" t="s">
        <v>18</v>
      </c>
      <c r="D15" s="2" t="s">
        <v>80</v>
      </c>
      <c r="E15" s="2" t="s">
        <v>20</v>
      </c>
      <c r="F15" s="2">
        <v>51</v>
      </c>
      <c r="G15" s="2" t="s">
        <v>81</v>
      </c>
      <c r="H15" s="2" t="s">
        <v>43</v>
      </c>
      <c r="I15" s="2" t="s">
        <v>82</v>
      </c>
      <c r="J15" s="2" t="s">
        <v>36</v>
      </c>
      <c r="K15" s="2">
        <v>4.7</v>
      </c>
      <c r="L15" s="2" t="s">
        <v>25</v>
      </c>
      <c r="M15" s="2" t="s">
        <v>26</v>
      </c>
      <c r="N15" s="2" t="s">
        <v>25</v>
      </c>
      <c r="O15" s="2" t="s">
        <v>25</v>
      </c>
      <c r="P15" s="12">
        <v>31</v>
      </c>
      <c r="Q15" s="12">
        <f>Table1[[#This Row],[Purchase Amount (USD)]]-Table1[[#This Row],[Previous Purchases]]</f>
        <v>20</v>
      </c>
      <c r="R15" s="2" t="s">
        <v>45</v>
      </c>
      <c r="S15" s="2" t="s">
        <v>39</v>
      </c>
    </row>
    <row r="16" spans="1:19" x14ac:dyDescent="0.3">
      <c r="A16" s="3">
        <v>15</v>
      </c>
      <c r="B16" s="3">
        <v>64</v>
      </c>
      <c r="C16" s="3" t="s">
        <v>18</v>
      </c>
      <c r="D16" s="3" t="s">
        <v>61</v>
      </c>
      <c r="E16" s="3" t="s">
        <v>62</v>
      </c>
      <c r="F16" s="3">
        <v>53</v>
      </c>
      <c r="G16" s="3" t="s">
        <v>83</v>
      </c>
      <c r="H16" s="3" t="s">
        <v>22</v>
      </c>
      <c r="I16" s="3" t="s">
        <v>84</v>
      </c>
      <c r="J16" s="3" t="s">
        <v>24</v>
      </c>
      <c r="K16" s="3">
        <v>4.7</v>
      </c>
      <c r="L16" s="3" t="s">
        <v>25</v>
      </c>
      <c r="M16" s="3" t="s">
        <v>37</v>
      </c>
      <c r="N16" s="3" t="s">
        <v>25</v>
      </c>
      <c r="O16" s="3" t="s">
        <v>25</v>
      </c>
      <c r="P16" s="13">
        <v>34</v>
      </c>
      <c r="Q16" s="13">
        <f>Table1[[#This Row],[Purchase Amount (USD)]]-Table1[[#This Row],[Previous Purchases]]</f>
        <v>19</v>
      </c>
      <c r="R16" s="3" t="s">
        <v>85</v>
      </c>
      <c r="S16" s="3" t="s">
        <v>39</v>
      </c>
    </row>
    <row r="17" spans="1:19" x14ac:dyDescent="0.3">
      <c r="A17" s="3">
        <v>16</v>
      </c>
      <c r="B17" s="3">
        <v>64</v>
      </c>
      <c r="C17" s="3" t="s">
        <v>18</v>
      </c>
      <c r="D17" s="3" t="s">
        <v>86</v>
      </c>
      <c r="E17" s="3" t="s">
        <v>20</v>
      </c>
      <c r="F17" s="3">
        <v>81</v>
      </c>
      <c r="G17" s="3" t="s">
        <v>42</v>
      </c>
      <c r="H17" s="3" t="s">
        <v>43</v>
      </c>
      <c r="I17" s="3" t="s">
        <v>84</v>
      </c>
      <c r="J17" s="3" t="s">
        <v>24</v>
      </c>
      <c r="K17" s="3">
        <v>2.8</v>
      </c>
      <c r="L17" s="3" t="s">
        <v>25</v>
      </c>
      <c r="M17" s="3" t="s">
        <v>73</v>
      </c>
      <c r="N17" s="3" t="s">
        <v>25</v>
      </c>
      <c r="O17" s="3" t="s">
        <v>25</v>
      </c>
      <c r="P17" s="13">
        <v>8</v>
      </c>
      <c r="Q17" s="13">
        <f>Table1[[#This Row],[Purchase Amount (USD)]]-Table1[[#This Row],[Previous Purchases]]</f>
        <v>73</v>
      </c>
      <c r="R17" s="3" t="s">
        <v>45</v>
      </c>
      <c r="S17" s="3" t="s">
        <v>87</v>
      </c>
    </row>
    <row r="18" spans="1:19" x14ac:dyDescent="0.3">
      <c r="A18" s="2">
        <v>17</v>
      </c>
      <c r="B18" s="2">
        <v>25</v>
      </c>
      <c r="C18" s="2" t="s">
        <v>18</v>
      </c>
      <c r="D18" s="2" t="s">
        <v>88</v>
      </c>
      <c r="E18" s="2" t="s">
        <v>66</v>
      </c>
      <c r="F18" s="2">
        <v>36</v>
      </c>
      <c r="G18" s="2" t="s">
        <v>89</v>
      </c>
      <c r="H18" s="2" t="s">
        <v>35</v>
      </c>
      <c r="I18" s="2" t="s">
        <v>23</v>
      </c>
      <c r="J18" s="2" t="s">
        <v>36</v>
      </c>
      <c r="K18" s="2">
        <v>4.0999999999999996</v>
      </c>
      <c r="L18" s="2" t="s">
        <v>25</v>
      </c>
      <c r="M18" s="2" t="s">
        <v>44</v>
      </c>
      <c r="N18" s="2" t="s">
        <v>25</v>
      </c>
      <c r="O18" s="2" t="s">
        <v>25</v>
      </c>
      <c r="P18" s="12">
        <v>44</v>
      </c>
      <c r="Q18" s="12">
        <f>Table1[[#This Row],[Purchase Amount (USD)]]-Table1[[#This Row],[Previous Purchases]]</f>
        <v>-8</v>
      </c>
      <c r="R18" s="2" t="s">
        <v>85</v>
      </c>
      <c r="S18" s="2" t="s">
        <v>75</v>
      </c>
    </row>
    <row r="19" spans="1:19" x14ac:dyDescent="0.3">
      <c r="A19" s="2">
        <v>18</v>
      </c>
      <c r="B19" s="2">
        <v>53</v>
      </c>
      <c r="C19" s="2" t="s">
        <v>18</v>
      </c>
      <c r="D19" s="2" t="s">
        <v>80</v>
      </c>
      <c r="E19" s="2" t="s">
        <v>20</v>
      </c>
      <c r="F19" s="2">
        <v>38</v>
      </c>
      <c r="G19" s="2" t="s">
        <v>90</v>
      </c>
      <c r="H19" s="2" t="s">
        <v>91</v>
      </c>
      <c r="I19" s="2" t="s">
        <v>92</v>
      </c>
      <c r="J19" s="2" t="s">
        <v>24</v>
      </c>
      <c r="K19" s="2">
        <v>4.7</v>
      </c>
      <c r="L19" s="2" t="s">
        <v>25</v>
      </c>
      <c r="M19" s="2" t="s">
        <v>69</v>
      </c>
      <c r="N19" s="2" t="s">
        <v>25</v>
      </c>
      <c r="O19" s="2" t="s">
        <v>25</v>
      </c>
      <c r="P19" s="12">
        <v>36</v>
      </c>
      <c r="Q19" s="12">
        <f>Table1[[#This Row],[Purchase Amount (USD)]]-Table1[[#This Row],[Previous Purchases]]</f>
        <v>2</v>
      </c>
      <c r="R19" s="2" t="s">
        <v>27</v>
      </c>
      <c r="S19" s="2" t="s">
        <v>57</v>
      </c>
    </row>
    <row r="20" spans="1:19" x14ac:dyDescent="0.3">
      <c r="A20" s="3">
        <v>19</v>
      </c>
      <c r="B20" s="3">
        <v>52</v>
      </c>
      <c r="C20" s="3" t="s">
        <v>18</v>
      </c>
      <c r="D20" s="3" t="s">
        <v>29</v>
      </c>
      <c r="E20" s="3" t="s">
        <v>20</v>
      </c>
      <c r="F20" s="3">
        <v>48</v>
      </c>
      <c r="G20" s="3" t="s">
        <v>55</v>
      </c>
      <c r="H20" s="3" t="s">
        <v>35</v>
      </c>
      <c r="I20" s="3" t="s">
        <v>93</v>
      </c>
      <c r="J20" s="3" t="s">
        <v>52</v>
      </c>
      <c r="K20" s="3">
        <v>4.5999999999999996</v>
      </c>
      <c r="L20" s="3" t="s">
        <v>25</v>
      </c>
      <c r="M20" s="3" t="s">
        <v>37</v>
      </c>
      <c r="N20" s="3" t="s">
        <v>25</v>
      </c>
      <c r="O20" s="3" t="s">
        <v>25</v>
      </c>
      <c r="P20" s="13">
        <v>17</v>
      </c>
      <c r="Q20" s="13">
        <f>Table1[[#This Row],[Purchase Amount (USD)]]-Table1[[#This Row],[Previous Purchases]]</f>
        <v>31</v>
      </c>
      <c r="R20" s="3" t="s">
        <v>32</v>
      </c>
      <c r="S20" s="3" t="s">
        <v>39</v>
      </c>
    </row>
    <row r="21" spans="1:19" x14ac:dyDescent="0.3">
      <c r="A21" s="3">
        <v>20</v>
      </c>
      <c r="B21" s="3">
        <v>66</v>
      </c>
      <c r="C21" s="3" t="s">
        <v>18</v>
      </c>
      <c r="D21" s="3" t="s">
        <v>94</v>
      </c>
      <c r="E21" s="3" t="s">
        <v>20</v>
      </c>
      <c r="F21" s="3">
        <v>90</v>
      </c>
      <c r="G21" s="3" t="s">
        <v>42</v>
      </c>
      <c r="H21" s="3" t="s">
        <v>43</v>
      </c>
      <c r="I21" s="3" t="s">
        <v>95</v>
      </c>
      <c r="J21" s="3" t="s">
        <v>52</v>
      </c>
      <c r="K21" s="3">
        <v>3.3</v>
      </c>
      <c r="L21" s="3" t="s">
        <v>25</v>
      </c>
      <c r="M21" s="3" t="s">
        <v>53</v>
      </c>
      <c r="N21" s="3" t="s">
        <v>25</v>
      </c>
      <c r="O21" s="3" t="s">
        <v>25</v>
      </c>
      <c r="P21" s="13">
        <v>46</v>
      </c>
      <c r="Q21" s="13">
        <f>Table1[[#This Row],[Purchase Amount (USD)]]-Table1[[#This Row],[Previous Purchases]]</f>
        <v>44</v>
      </c>
      <c r="R21" s="3" t="s">
        <v>85</v>
      </c>
      <c r="S21" s="3" t="s">
        <v>75</v>
      </c>
    </row>
    <row r="22" spans="1:19" x14ac:dyDescent="0.3">
      <c r="A22" s="2">
        <v>21</v>
      </c>
      <c r="B22" s="2">
        <v>21</v>
      </c>
      <c r="C22" s="2" t="s">
        <v>18</v>
      </c>
      <c r="D22" s="2" t="s">
        <v>94</v>
      </c>
      <c r="E22" s="2" t="s">
        <v>20</v>
      </c>
      <c r="F22" s="2">
        <v>51</v>
      </c>
      <c r="G22" s="2" t="s">
        <v>59</v>
      </c>
      <c r="H22" s="2" t="s">
        <v>43</v>
      </c>
      <c r="I22" s="2" t="s">
        <v>93</v>
      </c>
      <c r="J22" s="2" t="s">
        <v>24</v>
      </c>
      <c r="K22" s="2">
        <v>2.8</v>
      </c>
      <c r="L22" s="2" t="s">
        <v>25</v>
      </c>
      <c r="M22" s="2" t="s">
        <v>26</v>
      </c>
      <c r="N22" s="2" t="s">
        <v>25</v>
      </c>
      <c r="O22" s="2" t="s">
        <v>25</v>
      </c>
      <c r="P22" s="12">
        <v>50</v>
      </c>
      <c r="Q22" s="12">
        <f>Table1[[#This Row],[Purchase Amount (USD)]]-Table1[[#This Row],[Previous Purchases]]</f>
        <v>1</v>
      </c>
      <c r="R22" s="2" t="s">
        <v>32</v>
      </c>
      <c r="S22" s="2" t="s">
        <v>96</v>
      </c>
    </row>
    <row r="23" spans="1:19" x14ac:dyDescent="0.3">
      <c r="A23" s="2">
        <v>22</v>
      </c>
      <c r="B23" s="2">
        <v>31</v>
      </c>
      <c r="C23" s="2" t="s">
        <v>18</v>
      </c>
      <c r="D23" s="2" t="s">
        <v>94</v>
      </c>
      <c r="E23" s="2" t="s">
        <v>20</v>
      </c>
      <c r="F23" s="2">
        <v>62</v>
      </c>
      <c r="G23" s="2" t="s">
        <v>97</v>
      </c>
      <c r="H23" s="2" t="s">
        <v>43</v>
      </c>
      <c r="I23" s="2" t="s">
        <v>60</v>
      </c>
      <c r="J23" s="2" t="s">
        <v>24</v>
      </c>
      <c r="K23" s="2">
        <v>4.0999999999999996</v>
      </c>
      <c r="L23" s="2" t="s">
        <v>25</v>
      </c>
      <c r="M23" s="2" t="s">
        <v>73</v>
      </c>
      <c r="N23" s="2" t="s">
        <v>25</v>
      </c>
      <c r="O23" s="2" t="s">
        <v>25</v>
      </c>
      <c r="P23" s="12">
        <v>22</v>
      </c>
      <c r="Q23" s="12">
        <f>Table1[[#This Row],[Purchase Amount (USD)]]-Table1[[#This Row],[Previous Purchases]]</f>
        <v>40</v>
      </c>
      <c r="R23" s="2" t="s">
        <v>85</v>
      </c>
      <c r="S23" s="2" t="s">
        <v>57</v>
      </c>
    </row>
    <row r="24" spans="1:19" x14ac:dyDescent="0.3">
      <c r="A24" s="3">
        <v>23</v>
      </c>
      <c r="B24" s="3">
        <v>56</v>
      </c>
      <c r="C24" s="3" t="s">
        <v>18</v>
      </c>
      <c r="D24" s="3" t="s">
        <v>94</v>
      </c>
      <c r="E24" s="3" t="s">
        <v>20</v>
      </c>
      <c r="F24" s="3">
        <v>37</v>
      </c>
      <c r="G24" s="3" t="s">
        <v>98</v>
      </c>
      <c r="H24" s="3" t="s">
        <v>43</v>
      </c>
      <c r="I24" s="3" t="s">
        <v>99</v>
      </c>
      <c r="J24" s="3" t="s">
        <v>52</v>
      </c>
      <c r="K24" s="3">
        <v>3.2</v>
      </c>
      <c r="L24" s="3" t="s">
        <v>25</v>
      </c>
      <c r="M24" s="3" t="s">
        <v>73</v>
      </c>
      <c r="N24" s="3" t="s">
        <v>25</v>
      </c>
      <c r="O24" s="3" t="s">
        <v>25</v>
      </c>
      <c r="P24" s="13">
        <v>32</v>
      </c>
      <c r="Q24" s="13">
        <f>Table1[[#This Row],[Purchase Amount (USD)]]-Table1[[#This Row],[Previous Purchases]]</f>
        <v>5</v>
      </c>
      <c r="R24" s="3" t="s">
        <v>85</v>
      </c>
      <c r="S24" s="3" t="s">
        <v>48</v>
      </c>
    </row>
    <row r="25" spans="1:19" x14ac:dyDescent="0.3">
      <c r="A25" s="3">
        <v>24</v>
      </c>
      <c r="B25" s="3">
        <v>31</v>
      </c>
      <c r="C25" s="3" t="s">
        <v>18</v>
      </c>
      <c r="D25" s="3" t="s">
        <v>94</v>
      </c>
      <c r="E25" s="3" t="s">
        <v>20</v>
      </c>
      <c r="F25" s="3">
        <v>88</v>
      </c>
      <c r="G25" s="3" t="s">
        <v>100</v>
      </c>
      <c r="H25" s="3" t="s">
        <v>91</v>
      </c>
      <c r="I25" s="3" t="s">
        <v>51</v>
      </c>
      <c r="J25" s="3" t="s">
        <v>24</v>
      </c>
      <c r="K25" s="3">
        <v>4.4000000000000004</v>
      </c>
      <c r="L25" s="3" t="s">
        <v>25</v>
      </c>
      <c r="M25" s="3" t="s">
        <v>26</v>
      </c>
      <c r="N25" s="3" t="s">
        <v>25</v>
      </c>
      <c r="O25" s="3" t="s">
        <v>25</v>
      </c>
      <c r="P25" s="13">
        <v>40</v>
      </c>
      <c r="Q25" s="13">
        <f>Table1[[#This Row],[Purchase Amount (USD)]]-Table1[[#This Row],[Previous Purchases]]</f>
        <v>48</v>
      </c>
      <c r="R25" s="3" t="s">
        <v>38</v>
      </c>
      <c r="S25" s="3" t="s">
        <v>39</v>
      </c>
    </row>
    <row r="26" spans="1:19" x14ac:dyDescent="0.3">
      <c r="A26" s="2">
        <v>25</v>
      </c>
      <c r="B26" s="2">
        <v>18</v>
      </c>
      <c r="C26" s="2" t="s">
        <v>18</v>
      </c>
      <c r="D26" s="2" t="s">
        <v>101</v>
      </c>
      <c r="E26" s="2" t="s">
        <v>62</v>
      </c>
      <c r="F26" s="2">
        <v>22</v>
      </c>
      <c r="G26" s="2" t="s">
        <v>102</v>
      </c>
      <c r="H26" s="2" t="s">
        <v>43</v>
      </c>
      <c r="I26" s="2" t="s">
        <v>95</v>
      </c>
      <c r="J26" s="2" t="s">
        <v>56</v>
      </c>
      <c r="K26" s="2">
        <v>2.9</v>
      </c>
      <c r="L26" s="2" t="s">
        <v>25</v>
      </c>
      <c r="M26" s="2" t="s">
        <v>73</v>
      </c>
      <c r="N26" s="2" t="s">
        <v>25</v>
      </c>
      <c r="O26" s="2" t="s">
        <v>25</v>
      </c>
      <c r="P26" s="12">
        <v>16</v>
      </c>
      <c r="Q26" s="12">
        <f>Table1[[#This Row],[Purchase Amount (USD)]]-Table1[[#This Row],[Previous Purchases]]</f>
        <v>6</v>
      </c>
      <c r="R26" s="2" t="s">
        <v>85</v>
      </c>
      <c r="S26" s="2" t="s">
        <v>39</v>
      </c>
    </row>
    <row r="27" spans="1:19" x14ac:dyDescent="0.3">
      <c r="A27" s="2">
        <v>26</v>
      </c>
      <c r="B27" s="2">
        <v>18</v>
      </c>
      <c r="C27" s="2" t="s">
        <v>18</v>
      </c>
      <c r="D27" s="2" t="s">
        <v>103</v>
      </c>
      <c r="E27" s="2" t="s">
        <v>20</v>
      </c>
      <c r="F27" s="2">
        <v>25</v>
      </c>
      <c r="G27" s="2" t="s">
        <v>104</v>
      </c>
      <c r="H27" s="2" t="s">
        <v>43</v>
      </c>
      <c r="I27" s="2" t="s">
        <v>64</v>
      </c>
      <c r="J27" s="2" t="s">
        <v>52</v>
      </c>
      <c r="K27" s="2">
        <v>3.6</v>
      </c>
      <c r="L27" s="2" t="s">
        <v>25</v>
      </c>
      <c r="M27" s="2" t="s">
        <v>26</v>
      </c>
      <c r="N27" s="2" t="s">
        <v>25</v>
      </c>
      <c r="O27" s="2" t="s">
        <v>25</v>
      </c>
      <c r="P27" s="12">
        <v>14</v>
      </c>
      <c r="Q27" s="12">
        <f>Table1[[#This Row],[Purchase Amount (USD)]]-Table1[[#This Row],[Previous Purchases]]</f>
        <v>11</v>
      </c>
      <c r="R27" s="2" t="s">
        <v>45</v>
      </c>
      <c r="S27" s="2" t="s">
        <v>48</v>
      </c>
    </row>
    <row r="28" spans="1:19" x14ac:dyDescent="0.3">
      <c r="A28" s="3">
        <v>27</v>
      </c>
      <c r="B28" s="3">
        <v>38</v>
      </c>
      <c r="C28" s="3" t="s">
        <v>18</v>
      </c>
      <c r="D28" s="3" t="s">
        <v>105</v>
      </c>
      <c r="E28" s="3" t="s">
        <v>66</v>
      </c>
      <c r="F28" s="3">
        <v>20</v>
      </c>
      <c r="G28" s="3" t="s">
        <v>106</v>
      </c>
      <c r="H28" s="3" t="s">
        <v>43</v>
      </c>
      <c r="I28" s="3" t="s">
        <v>107</v>
      </c>
      <c r="J28" s="3" t="s">
        <v>36</v>
      </c>
      <c r="K28" s="3">
        <v>3.6</v>
      </c>
      <c r="L28" s="3" t="s">
        <v>25</v>
      </c>
      <c r="M28" s="3" t="s">
        <v>44</v>
      </c>
      <c r="N28" s="3" t="s">
        <v>25</v>
      </c>
      <c r="O28" s="3" t="s">
        <v>25</v>
      </c>
      <c r="P28" s="13">
        <v>13</v>
      </c>
      <c r="Q28" s="13">
        <f>Table1[[#This Row],[Purchase Amount (USD)]]-Table1[[#This Row],[Previous Purchases]]</f>
        <v>7</v>
      </c>
      <c r="R28" s="3" t="s">
        <v>38</v>
      </c>
      <c r="S28" s="3" t="s">
        <v>48</v>
      </c>
    </row>
    <row r="29" spans="1:19" x14ac:dyDescent="0.3">
      <c r="A29" s="3">
        <v>28</v>
      </c>
      <c r="B29" s="3">
        <v>56</v>
      </c>
      <c r="C29" s="3" t="s">
        <v>18</v>
      </c>
      <c r="D29" s="3" t="s">
        <v>58</v>
      </c>
      <c r="E29" s="3" t="s">
        <v>20</v>
      </c>
      <c r="F29" s="3">
        <v>56</v>
      </c>
      <c r="G29" s="3" t="s">
        <v>21</v>
      </c>
      <c r="H29" s="3" t="s">
        <v>22</v>
      </c>
      <c r="I29" s="3" t="s">
        <v>108</v>
      </c>
      <c r="J29" s="3" t="s">
        <v>52</v>
      </c>
      <c r="K29" s="3">
        <v>5</v>
      </c>
      <c r="L29" s="3" t="s">
        <v>25</v>
      </c>
      <c r="M29" s="3" t="s">
        <v>44</v>
      </c>
      <c r="N29" s="3" t="s">
        <v>25</v>
      </c>
      <c r="O29" s="3" t="s">
        <v>25</v>
      </c>
      <c r="P29" s="13">
        <v>7</v>
      </c>
      <c r="Q29" s="13">
        <f>Table1[[#This Row],[Purchase Amount (USD)]]-Table1[[#This Row],[Previous Purchases]]</f>
        <v>49</v>
      </c>
      <c r="R29" s="3" t="s">
        <v>74</v>
      </c>
      <c r="S29" s="3" t="s">
        <v>96</v>
      </c>
    </row>
    <row r="30" spans="1:19" x14ac:dyDescent="0.3">
      <c r="A30" s="2">
        <v>29</v>
      </c>
      <c r="B30" s="2">
        <v>54</v>
      </c>
      <c r="C30" s="2" t="s">
        <v>18</v>
      </c>
      <c r="D30" s="2" t="s">
        <v>65</v>
      </c>
      <c r="E30" s="2" t="s">
        <v>66</v>
      </c>
      <c r="F30" s="2">
        <v>94</v>
      </c>
      <c r="G30" s="2" t="s">
        <v>97</v>
      </c>
      <c r="H30" s="2" t="s">
        <v>43</v>
      </c>
      <c r="I30" s="2" t="s">
        <v>23</v>
      </c>
      <c r="J30" s="2" t="s">
        <v>56</v>
      </c>
      <c r="K30" s="2">
        <v>4.4000000000000004</v>
      </c>
      <c r="L30" s="2" t="s">
        <v>25</v>
      </c>
      <c r="M30" s="2" t="s">
        <v>37</v>
      </c>
      <c r="N30" s="2" t="s">
        <v>25</v>
      </c>
      <c r="O30" s="2" t="s">
        <v>25</v>
      </c>
      <c r="P30" s="12">
        <v>41</v>
      </c>
      <c r="Q30" s="12">
        <f>Table1[[#This Row],[Purchase Amount (USD)]]-Table1[[#This Row],[Previous Purchases]]</f>
        <v>53</v>
      </c>
      <c r="R30" s="2" t="s">
        <v>45</v>
      </c>
      <c r="S30" s="2" t="s">
        <v>96</v>
      </c>
    </row>
    <row r="31" spans="1:19" x14ac:dyDescent="0.3">
      <c r="A31" s="2">
        <v>30</v>
      </c>
      <c r="B31" s="2">
        <v>31</v>
      </c>
      <c r="C31" s="2" t="s">
        <v>18</v>
      </c>
      <c r="D31" s="2" t="s">
        <v>80</v>
      </c>
      <c r="E31" s="2" t="s">
        <v>20</v>
      </c>
      <c r="F31" s="2">
        <v>48</v>
      </c>
      <c r="G31" s="2" t="s">
        <v>50</v>
      </c>
      <c r="H31" s="2" t="s">
        <v>35</v>
      </c>
      <c r="I31" s="2" t="s">
        <v>93</v>
      </c>
      <c r="J31" s="2" t="s">
        <v>56</v>
      </c>
      <c r="K31" s="2">
        <v>4.0999999999999996</v>
      </c>
      <c r="L31" s="2" t="s">
        <v>25</v>
      </c>
      <c r="M31" s="2" t="s">
        <v>73</v>
      </c>
      <c r="N31" s="2" t="s">
        <v>25</v>
      </c>
      <c r="O31" s="2" t="s">
        <v>25</v>
      </c>
      <c r="P31" s="12">
        <v>14</v>
      </c>
      <c r="Q31" s="12">
        <f>Table1[[#This Row],[Purchase Amount (USD)]]-Table1[[#This Row],[Previous Purchases]]</f>
        <v>34</v>
      </c>
      <c r="R31" s="2" t="s">
        <v>38</v>
      </c>
      <c r="S31" s="2" t="s">
        <v>39</v>
      </c>
    </row>
    <row r="32" spans="1:19" x14ac:dyDescent="0.3">
      <c r="A32" s="3">
        <v>31</v>
      </c>
      <c r="B32" s="3">
        <v>57</v>
      </c>
      <c r="C32" s="3" t="s">
        <v>18</v>
      </c>
      <c r="D32" s="3" t="s">
        <v>105</v>
      </c>
      <c r="E32" s="3" t="s">
        <v>66</v>
      </c>
      <c r="F32" s="3">
        <v>31</v>
      </c>
      <c r="G32" s="3" t="s">
        <v>97</v>
      </c>
      <c r="H32" s="3" t="s">
        <v>22</v>
      </c>
      <c r="I32" s="3" t="s">
        <v>93</v>
      </c>
      <c r="J32" s="3" t="s">
        <v>24</v>
      </c>
      <c r="K32" s="3">
        <v>4.7</v>
      </c>
      <c r="L32" s="3" t="s">
        <v>25</v>
      </c>
      <c r="M32" s="3" t="s">
        <v>53</v>
      </c>
      <c r="N32" s="3" t="s">
        <v>25</v>
      </c>
      <c r="O32" s="3" t="s">
        <v>25</v>
      </c>
      <c r="P32" s="13">
        <v>16</v>
      </c>
      <c r="Q32" s="13">
        <f>Table1[[#This Row],[Purchase Amount (USD)]]-Table1[[#This Row],[Previous Purchases]]</f>
        <v>15</v>
      </c>
      <c r="R32" s="3" t="s">
        <v>38</v>
      </c>
      <c r="S32" s="3" t="s">
        <v>87</v>
      </c>
    </row>
    <row r="33" spans="1:19" x14ac:dyDescent="0.3">
      <c r="A33" s="3">
        <v>32</v>
      </c>
      <c r="B33" s="3">
        <v>33</v>
      </c>
      <c r="C33" s="3" t="s">
        <v>18</v>
      </c>
      <c r="D33" s="3" t="s">
        <v>80</v>
      </c>
      <c r="E33" s="3" t="s">
        <v>20</v>
      </c>
      <c r="F33" s="3">
        <v>79</v>
      </c>
      <c r="G33" s="3" t="s">
        <v>63</v>
      </c>
      <c r="H33" s="3" t="s">
        <v>22</v>
      </c>
      <c r="I33" s="3" t="s">
        <v>109</v>
      </c>
      <c r="J33" s="3" t="s">
        <v>24</v>
      </c>
      <c r="K33" s="3">
        <v>4.7</v>
      </c>
      <c r="L33" s="3" t="s">
        <v>25</v>
      </c>
      <c r="M33" s="3" t="s">
        <v>73</v>
      </c>
      <c r="N33" s="3" t="s">
        <v>25</v>
      </c>
      <c r="O33" s="3" t="s">
        <v>25</v>
      </c>
      <c r="P33" s="13">
        <v>45</v>
      </c>
      <c r="Q33" s="13">
        <f>Table1[[#This Row],[Purchase Amount (USD)]]-Table1[[#This Row],[Previous Purchases]]</f>
        <v>34</v>
      </c>
      <c r="R33" s="3" t="s">
        <v>27</v>
      </c>
      <c r="S33" s="3" t="s">
        <v>87</v>
      </c>
    </row>
    <row r="34" spans="1:19" x14ac:dyDescent="0.3">
      <c r="A34" s="2">
        <v>33</v>
      </c>
      <c r="B34" s="2">
        <v>36</v>
      </c>
      <c r="C34" s="2" t="s">
        <v>18</v>
      </c>
      <c r="D34" s="2" t="s">
        <v>101</v>
      </c>
      <c r="E34" s="2" t="s">
        <v>62</v>
      </c>
      <c r="F34" s="2">
        <v>67</v>
      </c>
      <c r="G34" s="2" t="s">
        <v>110</v>
      </c>
      <c r="H34" s="2" t="s">
        <v>43</v>
      </c>
      <c r="I34" s="2" t="s">
        <v>64</v>
      </c>
      <c r="J34" s="2" t="s">
        <v>52</v>
      </c>
      <c r="K34" s="2">
        <v>4.9000000000000004</v>
      </c>
      <c r="L34" s="2" t="s">
        <v>25</v>
      </c>
      <c r="M34" s="2" t="s">
        <v>37</v>
      </c>
      <c r="N34" s="2" t="s">
        <v>25</v>
      </c>
      <c r="O34" s="2" t="s">
        <v>25</v>
      </c>
      <c r="P34" s="12">
        <v>37</v>
      </c>
      <c r="Q34" s="12">
        <f>Table1[[#This Row],[Purchase Amount (USD)]]-Table1[[#This Row],[Previous Purchases]]</f>
        <v>30</v>
      </c>
      <c r="R34" s="2" t="s">
        <v>27</v>
      </c>
      <c r="S34" s="2" t="s">
        <v>48</v>
      </c>
    </row>
    <row r="35" spans="1:19" x14ac:dyDescent="0.3">
      <c r="A35" s="2">
        <v>34</v>
      </c>
      <c r="B35" s="2">
        <v>54</v>
      </c>
      <c r="C35" s="2" t="s">
        <v>18</v>
      </c>
      <c r="D35" s="2" t="s">
        <v>94</v>
      </c>
      <c r="E35" s="2" t="s">
        <v>20</v>
      </c>
      <c r="F35" s="2">
        <v>38</v>
      </c>
      <c r="G35" s="2" t="s">
        <v>111</v>
      </c>
      <c r="H35" s="2" t="s">
        <v>22</v>
      </c>
      <c r="I35" s="2" t="s">
        <v>95</v>
      </c>
      <c r="J35" s="2" t="s">
        <v>52</v>
      </c>
      <c r="K35" s="2">
        <v>3.3</v>
      </c>
      <c r="L35" s="2" t="s">
        <v>25</v>
      </c>
      <c r="M35" s="2" t="s">
        <v>73</v>
      </c>
      <c r="N35" s="2" t="s">
        <v>25</v>
      </c>
      <c r="O35" s="2" t="s">
        <v>25</v>
      </c>
      <c r="P35" s="12">
        <v>45</v>
      </c>
      <c r="Q35" s="12">
        <f>Table1[[#This Row],[Purchase Amount (USD)]]-Table1[[#This Row],[Previous Purchases]]</f>
        <v>-7</v>
      </c>
      <c r="R35" s="2" t="s">
        <v>32</v>
      </c>
      <c r="S35" s="2" t="s">
        <v>57</v>
      </c>
    </row>
    <row r="36" spans="1:19" x14ac:dyDescent="0.3">
      <c r="A36" s="3">
        <v>35</v>
      </c>
      <c r="B36" s="3">
        <v>36</v>
      </c>
      <c r="C36" s="3" t="s">
        <v>18</v>
      </c>
      <c r="D36" s="3" t="s">
        <v>112</v>
      </c>
      <c r="E36" s="3" t="s">
        <v>20</v>
      </c>
      <c r="F36" s="3">
        <v>91</v>
      </c>
      <c r="G36" s="3" t="s">
        <v>113</v>
      </c>
      <c r="H36" s="3" t="s">
        <v>22</v>
      </c>
      <c r="I36" s="3" t="s">
        <v>82</v>
      </c>
      <c r="J36" s="3" t="s">
        <v>36</v>
      </c>
      <c r="K36" s="3">
        <v>4.5999999999999996</v>
      </c>
      <c r="L36" s="3" t="s">
        <v>25</v>
      </c>
      <c r="M36" s="3" t="s">
        <v>69</v>
      </c>
      <c r="N36" s="3" t="s">
        <v>25</v>
      </c>
      <c r="O36" s="3" t="s">
        <v>25</v>
      </c>
      <c r="P36" s="13">
        <v>38</v>
      </c>
      <c r="Q36" s="13">
        <f>Table1[[#This Row],[Purchase Amount (USD)]]-Table1[[#This Row],[Previous Purchases]]</f>
        <v>53</v>
      </c>
      <c r="R36" s="3" t="s">
        <v>45</v>
      </c>
      <c r="S36" s="3" t="s">
        <v>57</v>
      </c>
    </row>
    <row r="37" spans="1:19" x14ac:dyDescent="0.3">
      <c r="A37" s="3">
        <v>36</v>
      </c>
      <c r="B37" s="3">
        <v>54</v>
      </c>
      <c r="C37" s="3" t="s">
        <v>18</v>
      </c>
      <c r="D37" s="3" t="s">
        <v>19</v>
      </c>
      <c r="E37" s="3" t="s">
        <v>20</v>
      </c>
      <c r="F37" s="3">
        <v>33</v>
      </c>
      <c r="G37" s="3" t="s">
        <v>34</v>
      </c>
      <c r="H37" s="3" t="s">
        <v>43</v>
      </c>
      <c r="I37" s="3" t="s">
        <v>108</v>
      </c>
      <c r="J37" s="3" t="s">
        <v>52</v>
      </c>
      <c r="K37" s="3">
        <v>4</v>
      </c>
      <c r="L37" s="3" t="s">
        <v>25</v>
      </c>
      <c r="M37" s="3" t="s">
        <v>69</v>
      </c>
      <c r="N37" s="3" t="s">
        <v>25</v>
      </c>
      <c r="O37" s="3" t="s">
        <v>25</v>
      </c>
      <c r="P37" s="13">
        <v>48</v>
      </c>
      <c r="Q37" s="13">
        <f>Table1[[#This Row],[Purchase Amount (USD)]]-Table1[[#This Row],[Previous Purchases]]</f>
        <v>-15</v>
      </c>
      <c r="R37" s="3" t="s">
        <v>38</v>
      </c>
      <c r="S37" s="3" t="s">
        <v>75</v>
      </c>
    </row>
    <row r="38" spans="1:19" x14ac:dyDescent="0.3">
      <c r="A38" s="2">
        <v>37</v>
      </c>
      <c r="B38" s="2">
        <v>35</v>
      </c>
      <c r="C38" s="2" t="s">
        <v>18</v>
      </c>
      <c r="D38" s="2" t="s">
        <v>112</v>
      </c>
      <c r="E38" s="2" t="s">
        <v>20</v>
      </c>
      <c r="F38" s="2">
        <v>69</v>
      </c>
      <c r="G38" s="2" t="s">
        <v>114</v>
      </c>
      <c r="H38" s="2" t="s">
        <v>43</v>
      </c>
      <c r="I38" s="2" t="s">
        <v>31</v>
      </c>
      <c r="J38" s="2" t="s">
        <v>24</v>
      </c>
      <c r="K38" s="2">
        <v>4.5999999999999996</v>
      </c>
      <c r="L38" s="2" t="s">
        <v>25</v>
      </c>
      <c r="M38" s="2" t="s">
        <v>37</v>
      </c>
      <c r="N38" s="2" t="s">
        <v>25</v>
      </c>
      <c r="O38" s="2" t="s">
        <v>25</v>
      </c>
      <c r="P38" s="12">
        <v>44</v>
      </c>
      <c r="Q38" s="12">
        <f>Table1[[#This Row],[Purchase Amount (USD)]]-Table1[[#This Row],[Previous Purchases]]</f>
        <v>25</v>
      </c>
      <c r="R38" s="2" t="s">
        <v>45</v>
      </c>
      <c r="S38" s="2" t="s">
        <v>28</v>
      </c>
    </row>
    <row r="39" spans="1:19" x14ac:dyDescent="0.3">
      <c r="A39" s="2">
        <v>38</v>
      </c>
      <c r="B39" s="2">
        <v>35</v>
      </c>
      <c r="C39" s="2" t="s">
        <v>18</v>
      </c>
      <c r="D39" s="2" t="s">
        <v>33</v>
      </c>
      <c r="E39" s="2" t="s">
        <v>20</v>
      </c>
      <c r="F39" s="2">
        <v>45</v>
      </c>
      <c r="G39" s="2" t="s">
        <v>115</v>
      </c>
      <c r="H39" s="2" t="s">
        <v>35</v>
      </c>
      <c r="I39" s="2" t="s">
        <v>108</v>
      </c>
      <c r="J39" s="2" t="s">
        <v>52</v>
      </c>
      <c r="K39" s="2">
        <v>2.8</v>
      </c>
      <c r="L39" s="2" t="s">
        <v>25</v>
      </c>
      <c r="M39" s="2" t="s">
        <v>73</v>
      </c>
      <c r="N39" s="2" t="s">
        <v>25</v>
      </c>
      <c r="O39" s="2" t="s">
        <v>25</v>
      </c>
      <c r="P39" s="12">
        <v>10</v>
      </c>
      <c r="Q39" s="12">
        <f>Table1[[#This Row],[Purchase Amount (USD)]]-Table1[[#This Row],[Previous Purchases]]</f>
        <v>35</v>
      </c>
      <c r="R39" s="2" t="s">
        <v>45</v>
      </c>
      <c r="S39" s="2" t="s">
        <v>39</v>
      </c>
    </row>
    <row r="40" spans="1:19" x14ac:dyDescent="0.3">
      <c r="A40" s="3">
        <v>39</v>
      </c>
      <c r="B40" s="3">
        <v>29</v>
      </c>
      <c r="C40" s="3" t="s">
        <v>18</v>
      </c>
      <c r="D40" s="3" t="s">
        <v>80</v>
      </c>
      <c r="E40" s="3" t="s">
        <v>20</v>
      </c>
      <c r="F40" s="3">
        <v>37</v>
      </c>
      <c r="G40" s="3" t="s">
        <v>102</v>
      </c>
      <c r="H40" s="3" t="s">
        <v>43</v>
      </c>
      <c r="I40" s="3" t="s">
        <v>107</v>
      </c>
      <c r="J40" s="3" t="s">
        <v>24</v>
      </c>
      <c r="K40" s="3">
        <v>3.7</v>
      </c>
      <c r="L40" s="3" t="s">
        <v>25</v>
      </c>
      <c r="M40" s="3" t="s">
        <v>69</v>
      </c>
      <c r="N40" s="3" t="s">
        <v>25</v>
      </c>
      <c r="O40" s="3" t="s">
        <v>25</v>
      </c>
      <c r="P40" s="13">
        <v>44</v>
      </c>
      <c r="Q40" s="13">
        <f>Table1[[#This Row],[Purchase Amount (USD)]]-Table1[[#This Row],[Previous Purchases]]</f>
        <v>-7</v>
      </c>
      <c r="R40" s="3" t="s">
        <v>27</v>
      </c>
      <c r="S40" s="3" t="s">
        <v>96</v>
      </c>
    </row>
    <row r="41" spans="1:19" x14ac:dyDescent="0.3">
      <c r="A41" s="3">
        <v>40</v>
      </c>
      <c r="B41" s="3">
        <v>70</v>
      </c>
      <c r="C41" s="3" t="s">
        <v>18</v>
      </c>
      <c r="D41" s="3" t="s">
        <v>94</v>
      </c>
      <c r="E41" s="3" t="s">
        <v>20</v>
      </c>
      <c r="F41" s="3">
        <v>60</v>
      </c>
      <c r="G41" s="3" t="s">
        <v>116</v>
      </c>
      <c r="H41" s="3" t="s">
        <v>35</v>
      </c>
      <c r="I41" s="3" t="s">
        <v>47</v>
      </c>
      <c r="J41" s="3" t="s">
        <v>52</v>
      </c>
      <c r="K41" s="3">
        <v>4.2</v>
      </c>
      <c r="L41" s="3" t="s">
        <v>25</v>
      </c>
      <c r="M41" s="3" t="s">
        <v>26</v>
      </c>
      <c r="N41" s="3" t="s">
        <v>25</v>
      </c>
      <c r="O41" s="3" t="s">
        <v>25</v>
      </c>
      <c r="P41" s="13">
        <v>18</v>
      </c>
      <c r="Q41" s="13">
        <f>Table1[[#This Row],[Purchase Amount (USD)]]-Table1[[#This Row],[Previous Purchases]]</f>
        <v>42</v>
      </c>
      <c r="R41" s="3" t="s">
        <v>38</v>
      </c>
      <c r="S41" s="3" t="s">
        <v>87</v>
      </c>
    </row>
    <row r="42" spans="1:19" x14ac:dyDescent="0.3">
      <c r="A42" s="2">
        <v>41</v>
      </c>
      <c r="B42" s="2">
        <v>69</v>
      </c>
      <c r="C42" s="2" t="s">
        <v>18</v>
      </c>
      <c r="D42" s="2" t="s">
        <v>65</v>
      </c>
      <c r="E42" s="2" t="s">
        <v>66</v>
      </c>
      <c r="F42" s="2">
        <v>76</v>
      </c>
      <c r="G42" s="2" t="s">
        <v>59</v>
      </c>
      <c r="H42" s="2" t="s">
        <v>22</v>
      </c>
      <c r="I42" s="2" t="s">
        <v>117</v>
      </c>
      <c r="J42" s="2" t="s">
        <v>24</v>
      </c>
      <c r="K42" s="2">
        <v>4.5999999999999996</v>
      </c>
      <c r="L42" s="2" t="s">
        <v>25</v>
      </c>
      <c r="M42" s="2" t="s">
        <v>44</v>
      </c>
      <c r="N42" s="2" t="s">
        <v>25</v>
      </c>
      <c r="O42" s="2" t="s">
        <v>25</v>
      </c>
      <c r="P42" s="12">
        <v>31</v>
      </c>
      <c r="Q42" s="12">
        <f>Table1[[#This Row],[Purchase Amount (USD)]]-Table1[[#This Row],[Previous Purchases]]</f>
        <v>45</v>
      </c>
      <c r="R42" s="2" t="s">
        <v>85</v>
      </c>
      <c r="S42" s="2" t="s">
        <v>57</v>
      </c>
    </row>
    <row r="43" spans="1:19" x14ac:dyDescent="0.3">
      <c r="A43" s="2">
        <v>42</v>
      </c>
      <c r="B43" s="2">
        <v>67</v>
      </c>
      <c r="C43" s="2" t="s">
        <v>18</v>
      </c>
      <c r="D43" s="2" t="s">
        <v>118</v>
      </c>
      <c r="E43" s="2" t="s">
        <v>66</v>
      </c>
      <c r="F43" s="2">
        <v>39</v>
      </c>
      <c r="G43" s="2" t="s">
        <v>119</v>
      </c>
      <c r="H43" s="2" t="s">
        <v>43</v>
      </c>
      <c r="I43" s="2" t="s">
        <v>120</v>
      </c>
      <c r="J43" s="2" t="s">
        <v>36</v>
      </c>
      <c r="K43" s="2">
        <v>4.5</v>
      </c>
      <c r="L43" s="2" t="s">
        <v>25</v>
      </c>
      <c r="M43" s="2" t="s">
        <v>53</v>
      </c>
      <c r="N43" s="2" t="s">
        <v>25</v>
      </c>
      <c r="O43" s="2" t="s">
        <v>25</v>
      </c>
      <c r="P43" s="12">
        <v>40</v>
      </c>
      <c r="Q43" s="12">
        <f>Table1[[#This Row],[Purchase Amount (USD)]]-Table1[[#This Row],[Previous Purchases]]</f>
        <v>-1</v>
      </c>
      <c r="R43" s="2" t="s">
        <v>27</v>
      </c>
      <c r="S43" s="2" t="s">
        <v>48</v>
      </c>
    </row>
    <row r="44" spans="1:19" x14ac:dyDescent="0.3">
      <c r="A44" s="3">
        <v>43</v>
      </c>
      <c r="B44" s="3">
        <v>20</v>
      </c>
      <c r="C44" s="3" t="s">
        <v>18</v>
      </c>
      <c r="D44" s="3" t="s">
        <v>61</v>
      </c>
      <c r="E44" s="3" t="s">
        <v>62</v>
      </c>
      <c r="F44" s="3">
        <v>100</v>
      </c>
      <c r="G44" s="3" t="s">
        <v>121</v>
      </c>
      <c r="H44" s="3" t="s">
        <v>43</v>
      </c>
      <c r="I44" s="3" t="s">
        <v>117</v>
      </c>
      <c r="J44" s="3" t="s">
        <v>36</v>
      </c>
      <c r="K44" s="3">
        <v>4.0999999999999996</v>
      </c>
      <c r="L44" s="3" t="s">
        <v>25</v>
      </c>
      <c r="M44" s="3" t="s">
        <v>37</v>
      </c>
      <c r="N44" s="3" t="s">
        <v>25</v>
      </c>
      <c r="O44" s="3" t="s">
        <v>25</v>
      </c>
      <c r="P44" s="13">
        <v>15</v>
      </c>
      <c r="Q44" s="13">
        <f>Table1[[#This Row],[Purchase Amount (USD)]]-Table1[[#This Row],[Previous Purchases]]</f>
        <v>85</v>
      </c>
      <c r="R44" s="3" t="s">
        <v>45</v>
      </c>
      <c r="S44" s="3" t="s">
        <v>48</v>
      </c>
    </row>
    <row r="45" spans="1:19" x14ac:dyDescent="0.3">
      <c r="A45" s="3">
        <v>44</v>
      </c>
      <c r="B45" s="3">
        <v>25</v>
      </c>
      <c r="C45" s="3" t="s">
        <v>18</v>
      </c>
      <c r="D45" s="3" t="s">
        <v>118</v>
      </c>
      <c r="E45" s="3" t="s">
        <v>66</v>
      </c>
      <c r="F45" s="3">
        <v>69</v>
      </c>
      <c r="G45" s="3" t="s">
        <v>122</v>
      </c>
      <c r="H45" s="3" t="s">
        <v>22</v>
      </c>
      <c r="I45" s="3" t="s">
        <v>92</v>
      </c>
      <c r="J45" s="3" t="s">
        <v>56</v>
      </c>
      <c r="K45" s="3">
        <v>3.7</v>
      </c>
      <c r="L45" s="3" t="s">
        <v>25</v>
      </c>
      <c r="M45" s="3" t="s">
        <v>73</v>
      </c>
      <c r="N45" s="3" t="s">
        <v>25</v>
      </c>
      <c r="O45" s="3" t="s">
        <v>25</v>
      </c>
      <c r="P45" s="13">
        <v>19</v>
      </c>
      <c r="Q45" s="13">
        <f>Table1[[#This Row],[Purchase Amount (USD)]]-Table1[[#This Row],[Previous Purchases]]</f>
        <v>50</v>
      </c>
      <c r="R45" s="3" t="s">
        <v>45</v>
      </c>
      <c r="S45" s="3" t="s">
        <v>28</v>
      </c>
    </row>
    <row r="46" spans="1:19" x14ac:dyDescent="0.3">
      <c r="A46" s="2">
        <v>45</v>
      </c>
      <c r="B46" s="2">
        <v>39</v>
      </c>
      <c r="C46" s="2" t="s">
        <v>18</v>
      </c>
      <c r="D46" s="2" t="s">
        <v>123</v>
      </c>
      <c r="E46" s="2" t="s">
        <v>66</v>
      </c>
      <c r="F46" s="2">
        <v>53</v>
      </c>
      <c r="G46" s="2" t="s">
        <v>21</v>
      </c>
      <c r="H46" s="2" t="s">
        <v>35</v>
      </c>
      <c r="I46" s="2" t="s">
        <v>64</v>
      </c>
      <c r="J46" s="2" t="s">
        <v>52</v>
      </c>
      <c r="K46" s="2">
        <v>4.5999999999999996</v>
      </c>
      <c r="L46" s="2" t="s">
        <v>25</v>
      </c>
      <c r="M46" s="2" t="s">
        <v>37</v>
      </c>
      <c r="N46" s="2" t="s">
        <v>25</v>
      </c>
      <c r="O46" s="2" t="s">
        <v>25</v>
      </c>
      <c r="P46" s="12">
        <v>45</v>
      </c>
      <c r="Q46" s="12">
        <f>Table1[[#This Row],[Purchase Amount (USD)]]-Table1[[#This Row],[Previous Purchases]]</f>
        <v>8</v>
      </c>
      <c r="R46" s="2" t="s">
        <v>45</v>
      </c>
      <c r="S46" s="2" t="s">
        <v>39</v>
      </c>
    </row>
    <row r="47" spans="1:19" x14ac:dyDescent="0.3">
      <c r="A47" s="2">
        <v>46</v>
      </c>
      <c r="B47" s="2">
        <v>50</v>
      </c>
      <c r="C47" s="2" t="s">
        <v>18</v>
      </c>
      <c r="D47" s="2" t="s">
        <v>124</v>
      </c>
      <c r="E47" s="2" t="s">
        <v>20</v>
      </c>
      <c r="F47" s="2">
        <v>21</v>
      </c>
      <c r="G47" s="2" t="s">
        <v>121</v>
      </c>
      <c r="H47" s="2" t="s">
        <v>91</v>
      </c>
      <c r="I47" s="2" t="s">
        <v>125</v>
      </c>
      <c r="J47" s="2" t="s">
        <v>56</v>
      </c>
      <c r="K47" s="2">
        <v>2.9</v>
      </c>
      <c r="L47" s="2" t="s">
        <v>25</v>
      </c>
      <c r="M47" s="2" t="s">
        <v>69</v>
      </c>
      <c r="N47" s="2" t="s">
        <v>25</v>
      </c>
      <c r="O47" s="2" t="s">
        <v>25</v>
      </c>
      <c r="P47" s="12">
        <v>25</v>
      </c>
      <c r="Q47" s="12">
        <f>Table1[[#This Row],[Purchase Amount (USD)]]-Table1[[#This Row],[Previous Purchases]]</f>
        <v>-4</v>
      </c>
      <c r="R47" s="2" t="s">
        <v>45</v>
      </c>
      <c r="S47" s="2" t="s">
        <v>48</v>
      </c>
    </row>
    <row r="48" spans="1:19" x14ac:dyDescent="0.3">
      <c r="A48" s="3">
        <v>47</v>
      </c>
      <c r="B48" s="3">
        <v>57</v>
      </c>
      <c r="C48" s="3" t="s">
        <v>18</v>
      </c>
      <c r="D48" s="3" t="s">
        <v>54</v>
      </c>
      <c r="E48" s="3" t="s">
        <v>20</v>
      </c>
      <c r="F48" s="3">
        <v>43</v>
      </c>
      <c r="G48" s="3" t="s">
        <v>98</v>
      </c>
      <c r="H48" s="3" t="s">
        <v>22</v>
      </c>
      <c r="I48" s="3" t="s">
        <v>51</v>
      </c>
      <c r="J48" s="3" t="s">
        <v>52</v>
      </c>
      <c r="K48" s="3">
        <v>2.9</v>
      </c>
      <c r="L48" s="3" t="s">
        <v>25</v>
      </c>
      <c r="M48" s="3" t="s">
        <v>73</v>
      </c>
      <c r="N48" s="3" t="s">
        <v>25</v>
      </c>
      <c r="O48" s="3" t="s">
        <v>25</v>
      </c>
      <c r="P48" s="13">
        <v>45</v>
      </c>
      <c r="Q48" s="13">
        <f>Table1[[#This Row],[Purchase Amount (USD)]]-Table1[[#This Row],[Previous Purchases]]</f>
        <v>-2</v>
      </c>
      <c r="R48" s="3" t="s">
        <v>32</v>
      </c>
      <c r="S48" s="3" t="s">
        <v>57</v>
      </c>
    </row>
    <row r="49" spans="1:19" x14ac:dyDescent="0.3">
      <c r="A49" s="3">
        <v>48</v>
      </c>
      <c r="B49" s="3">
        <v>55</v>
      </c>
      <c r="C49" s="3" t="s">
        <v>18</v>
      </c>
      <c r="D49" s="3" t="s">
        <v>105</v>
      </c>
      <c r="E49" s="3" t="s">
        <v>66</v>
      </c>
      <c r="F49" s="3">
        <v>54</v>
      </c>
      <c r="G49" s="3" t="s">
        <v>55</v>
      </c>
      <c r="H49" s="3" t="s">
        <v>43</v>
      </c>
      <c r="I49" s="3" t="s">
        <v>60</v>
      </c>
      <c r="J49" s="3" t="s">
        <v>24</v>
      </c>
      <c r="K49" s="3">
        <v>4.5</v>
      </c>
      <c r="L49" s="3" t="s">
        <v>25</v>
      </c>
      <c r="M49" s="3" t="s">
        <v>37</v>
      </c>
      <c r="N49" s="3" t="s">
        <v>25</v>
      </c>
      <c r="O49" s="3" t="s">
        <v>25</v>
      </c>
      <c r="P49" s="13">
        <v>36</v>
      </c>
      <c r="Q49" s="13">
        <f>Table1[[#This Row],[Purchase Amount (USD)]]-Table1[[#This Row],[Previous Purchases]]</f>
        <v>18</v>
      </c>
      <c r="R49" s="3" t="s">
        <v>32</v>
      </c>
      <c r="S49" s="3" t="s">
        <v>39</v>
      </c>
    </row>
    <row r="50" spans="1:19" x14ac:dyDescent="0.3">
      <c r="A50" s="2">
        <v>49</v>
      </c>
      <c r="B50" s="2">
        <v>42</v>
      </c>
      <c r="C50" s="2" t="s">
        <v>18</v>
      </c>
      <c r="D50" s="2" t="s">
        <v>54</v>
      </c>
      <c r="E50" s="2" t="s">
        <v>20</v>
      </c>
      <c r="F50" s="2">
        <v>55</v>
      </c>
      <c r="G50" s="2" t="s">
        <v>106</v>
      </c>
      <c r="H50" s="2" t="s">
        <v>43</v>
      </c>
      <c r="I50" s="2" t="s">
        <v>120</v>
      </c>
      <c r="J50" s="2" t="s">
        <v>52</v>
      </c>
      <c r="K50" s="2">
        <v>2.7</v>
      </c>
      <c r="L50" s="2" t="s">
        <v>25</v>
      </c>
      <c r="M50" s="2" t="s">
        <v>73</v>
      </c>
      <c r="N50" s="2" t="s">
        <v>25</v>
      </c>
      <c r="O50" s="2" t="s">
        <v>25</v>
      </c>
      <c r="P50" s="12">
        <v>38</v>
      </c>
      <c r="Q50" s="12">
        <f>Table1[[#This Row],[Purchase Amount (USD)]]-Table1[[#This Row],[Previous Purchases]]</f>
        <v>17</v>
      </c>
      <c r="R50" s="2" t="s">
        <v>32</v>
      </c>
      <c r="S50" s="2" t="s">
        <v>87</v>
      </c>
    </row>
    <row r="51" spans="1:19" x14ac:dyDescent="0.3">
      <c r="A51" s="2">
        <v>50</v>
      </c>
      <c r="B51" s="2">
        <v>68</v>
      </c>
      <c r="C51" s="2" t="s">
        <v>18</v>
      </c>
      <c r="D51" s="2" t="s">
        <v>103</v>
      </c>
      <c r="E51" s="2" t="s">
        <v>20</v>
      </c>
      <c r="F51" s="2">
        <v>30</v>
      </c>
      <c r="G51" s="2" t="s">
        <v>126</v>
      </c>
      <c r="H51" s="2" t="s">
        <v>35</v>
      </c>
      <c r="I51" s="2" t="s">
        <v>125</v>
      </c>
      <c r="J51" s="2" t="s">
        <v>36</v>
      </c>
      <c r="K51" s="2">
        <v>4.5999999999999996</v>
      </c>
      <c r="L51" s="2" t="s">
        <v>25</v>
      </c>
      <c r="M51" s="2" t="s">
        <v>44</v>
      </c>
      <c r="N51" s="2" t="s">
        <v>25</v>
      </c>
      <c r="O51" s="2" t="s">
        <v>25</v>
      </c>
      <c r="P51" s="12">
        <v>34</v>
      </c>
      <c r="Q51" s="12">
        <f>Table1[[#This Row],[Purchase Amount (USD)]]-Table1[[#This Row],[Previous Purchases]]</f>
        <v>-4</v>
      </c>
      <c r="R51" s="2" t="s">
        <v>85</v>
      </c>
      <c r="S51" s="2" t="s">
        <v>75</v>
      </c>
    </row>
    <row r="52" spans="1:19" x14ac:dyDescent="0.3">
      <c r="A52" s="3">
        <v>51</v>
      </c>
      <c r="B52" s="3">
        <v>49</v>
      </c>
      <c r="C52" s="3" t="s">
        <v>18</v>
      </c>
      <c r="D52" s="3" t="s">
        <v>19</v>
      </c>
      <c r="E52" s="3" t="s">
        <v>20</v>
      </c>
      <c r="F52" s="3">
        <v>28</v>
      </c>
      <c r="G52" s="3" t="s">
        <v>127</v>
      </c>
      <c r="H52" s="3" t="s">
        <v>43</v>
      </c>
      <c r="I52" s="3" t="s">
        <v>107</v>
      </c>
      <c r="J52" s="3" t="s">
        <v>36</v>
      </c>
      <c r="K52" s="3">
        <v>3.7</v>
      </c>
      <c r="L52" s="3" t="s">
        <v>25</v>
      </c>
      <c r="M52" s="3" t="s">
        <v>73</v>
      </c>
      <c r="N52" s="3" t="s">
        <v>25</v>
      </c>
      <c r="O52" s="3" t="s">
        <v>25</v>
      </c>
      <c r="P52" s="13">
        <v>39</v>
      </c>
      <c r="Q52" s="13">
        <f>Table1[[#This Row],[Purchase Amount (USD)]]-Table1[[#This Row],[Previous Purchases]]</f>
        <v>-11</v>
      </c>
      <c r="R52" s="3" t="s">
        <v>85</v>
      </c>
      <c r="S52" s="3" t="s">
        <v>75</v>
      </c>
    </row>
    <row r="53" spans="1:19" x14ac:dyDescent="0.3">
      <c r="A53" s="3">
        <v>52</v>
      </c>
      <c r="B53" s="3">
        <v>59</v>
      </c>
      <c r="C53" s="3" t="s">
        <v>18</v>
      </c>
      <c r="D53" s="3" t="s">
        <v>86</v>
      </c>
      <c r="E53" s="3" t="s">
        <v>20</v>
      </c>
      <c r="F53" s="3">
        <v>59</v>
      </c>
      <c r="G53" s="3" t="s">
        <v>128</v>
      </c>
      <c r="H53" s="3" t="s">
        <v>91</v>
      </c>
      <c r="I53" s="3" t="s">
        <v>23</v>
      </c>
      <c r="J53" s="3" t="s">
        <v>24</v>
      </c>
      <c r="K53" s="3">
        <v>4.7</v>
      </c>
      <c r="L53" s="3" t="s">
        <v>25</v>
      </c>
      <c r="M53" s="3" t="s">
        <v>69</v>
      </c>
      <c r="N53" s="3" t="s">
        <v>25</v>
      </c>
      <c r="O53" s="3" t="s">
        <v>25</v>
      </c>
      <c r="P53" s="13">
        <v>7</v>
      </c>
      <c r="Q53" s="13">
        <f>Table1[[#This Row],[Purchase Amount (USD)]]-Table1[[#This Row],[Previous Purchases]]</f>
        <v>52</v>
      </c>
      <c r="R53" s="3" t="s">
        <v>38</v>
      </c>
      <c r="S53" s="3" t="s">
        <v>57</v>
      </c>
    </row>
    <row r="54" spans="1:19" x14ac:dyDescent="0.3">
      <c r="A54" s="2">
        <v>53</v>
      </c>
      <c r="B54" s="2">
        <v>42</v>
      </c>
      <c r="C54" s="2" t="s">
        <v>18</v>
      </c>
      <c r="D54" s="2" t="s">
        <v>112</v>
      </c>
      <c r="E54" s="2" t="s">
        <v>20</v>
      </c>
      <c r="F54" s="2">
        <v>20</v>
      </c>
      <c r="G54" s="2" t="s">
        <v>119</v>
      </c>
      <c r="H54" s="2" t="s">
        <v>43</v>
      </c>
      <c r="I54" s="2" t="s">
        <v>95</v>
      </c>
      <c r="J54" s="2" t="s">
        <v>52</v>
      </c>
      <c r="K54" s="2">
        <v>2.6</v>
      </c>
      <c r="L54" s="2" t="s">
        <v>25</v>
      </c>
      <c r="M54" s="2" t="s">
        <v>37</v>
      </c>
      <c r="N54" s="2" t="s">
        <v>25</v>
      </c>
      <c r="O54" s="2" t="s">
        <v>25</v>
      </c>
      <c r="P54" s="12">
        <v>26</v>
      </c>
      <c r="Q54" s="12">
        <f>Table1[[#This Row],[Purchase Amount (USD)]]-Table1[[#This Row],[Previous Purchases]]</f>
        <v>-6</v>
      </c>
      <c r="R54" s="2" t="s">
        <v>38</v>
      </c>
      <c r="S54" s="2" t="s">
        <v>39</v>
      </c>
    </row>
    <row r="55" spans="1:19" x14ac:dyDescent="0.3">
      <c r="A55" s="2">
        <v>54</v>
      </c>
      <c r="B55" s="2">
        <v>29</v>
      </c>
      <c r="C55" s="2" t="s">
        <v>18</v>
      </c>
      <c r="D55" s="2" t="s">
        <v>86</v>
      </c>
      <c r="E55" s="2" t="s">
        <v>20</v>
      </c>
      <c r="F55" s="2">
        <v>24</v>
      </c>
      <c r="G55" s="2" t="s">
        <v>90</v>
      </c>
      <c r="H55" s="2" t="s">
        <v>35</v>
      </c>
      <c r="I55" s="2" t="s">
        <v>99</v>
      </c>
      <c r="J55" s="2" t="s">
        <v>24</v>
      </c>
      <c r="K55" s="2">
        <v>3.9</v>
      </c>
      <c r="L55" s="2" t="s">
        <v>25</v>
      </c>
      <c r="M55" s="2" t="s">
        <v>44</v>
      </c>
      <c r="N55" s="2" t="s">
        <v>25</v>
      </c>
      <c r="O55" s="2" t="s">
        <v>25</v>
      </c>
      <c r="P55" s="12">
        <v>35</v>
      </c>
      <c r="Q55" s="12">
        <f>Table1[[#This Row],[Purchase Amount (USD)]]-Table1[[#This Row],[Previous Purchases]]</f>
        <v>-11</v>
      </c>
      <c r="R55" s="2" t="s">
        <v>38</v>
      </c>
      <c r="S55" s="2" t="s">
        <v>39</v>
      </c>
    </row>
    <row r="56" spans="1:19" x14ac:dyDescent="0.3">
      <c r="A56" s="3">
        <v>55</v>
      </c>
      <c r="B56" s="3">
        <v>47</v>
      </c>
      <c r="C56" s="3" t="s">
        <v>18</v>
      </c>
      <c r="D56" s="3" t="s">
        <v>61</v>
      </c>
      <c r="E56" s="3" t="s">
        <v>62</v>
      </c>
      <c r="F56" s="3">
        <v>94</v>
      </c>
      <c r="G56" s="3" t="s">
        <v>129</v>
      </c>
      <c r="H56" s="3" t="s">
        <v>43</v>
      </c>
      <c r="I56" s="3" t="s">
        <v>109</v>
      </c>
      <c r="J56" s="3" t="s">
        <v>52</v>
      </c>
      <c r="K56" s="3">
        <v>4.2</v>
      </c>
      <c r="L56" s="3" t="s">
        <v>25</v>
      </c>
      <c r="M56" s="3" t="s">
        <v>44</v>
      </c>
      <c r="N56" s="3" t="s">
        <v>25</v>
      </c>
      <c r="O56" s="3" t="s">
        <v>25</v>
      </c>
      <c r="P56" s="13">
        <v>35</v>
      </c>
      <c r="Q56" s="13">
        <f>Table1[[#This Row],[Purchase Amount (USD)]]-Table1[[#This Row],[Previous Purchases]]</f>
        <v>59</v>
      </c>
      <c r="R56" s="3" t="s">
        <v>85</v>
      </c>
      <c r="S56" s="3" t="s">
        <v>75</v>
      </c>
    </row>
    <row r="57" spans="1:19" x14ac:dyDescent="0.3">
      <c r="A57" s="3">
        <v>56</v>
      </c>
      <c r="B57" s="3">
        <v>40</v>
      </c>
      <c r="C57" s="3" t="s">
        <v>18</v>
      </c>
      <c r="D57" s="3" t="s">
        <v>101</v>
      </c>
      <c r="E57" s="3" t="s">
        <v>62</v>
      </c>
      <c r="F57" s="3">
        <v>28</v>
      </c>
      <c r="G57" s="3" t="s">
        <v>130</v>
      </c>
      <c r="H57" s="3" t="s">
        <v>43</v>
      </c>
      <c r="I57" s="3" t="s">
        <v>92</v>
      </c>
      <c r="J57" s="3" t="s">
        <v>24</v>
      </c>
      <c r="K57" s="3">
        <v>3</v>
      </c>
      <c r="L57" s="3" t="s">
        <v>25</v>
      </c>
      <c r="M57" s="3" t="s">
        <v>69</v>
      </c>
      <c r="N57" s="3" t="s">
        <v>25</v>
      </c>
      <c r="O57" s="3" t="s">
        <v>25</v>
      </c>
      <c r="P57" s="13">
        <v>49</v>
      </c>
      <c r="Q57" s="13">
        <f>Table1[[#This Row],[Purchase Amount (USD)]]-Table1[[#This Row],[Previous Purchases]]</f>
        <v>-21</v>
      </c>
      <c r="R57" s="3" t="s">
        <v>38</v>
      </c>
      <c r="S57" s="3" t="s">
        <v>48</v>
      </c>
    </row>
    <row r="58" spans="1:19" x14ac:dyDescent="0.3">
      <c r="A58" s="2">
        <v>57</v>
      </c>
      <c r="B58" s="2">
        <v>41</v>
      </c>
      <c r="C58" s="2" t="s">
        <v>18</v>
      </c>
      <c r="D58" s="2" t="s">
        <v>131</v>
      </c>
      <c r="E58" s="2" t="s">
        <v>66</v>
      </c>
      <c r="F58" s="2">
        <v>73</v>
      </c>
      <c r="G58" s="2" t="s">
        <v>90</v>
      </c>
      <c r="H58" s="2" t="s">
        <v>91</v>
      </c>
      <c r="I58" s="2" t="s">
        <v>109</v>
      </c>
      <c r="J58" s="2" t="s">
        <v>52</v>
      </c>
      <c r="K58" s="2">
        <v>4.7</v>
      </c>
      <c r="L58" s="2" t="s">
        <v>25</v>
      </c>
      <c r="M58" s="2" t="s">
        <v>73</v>
      </c>
      <c r="N58" s="2" t="s">
        <v>25</v>
      </c>
      <c r="O58" s="2" t="s">
        <v>25</v>
      </c>
      <c r="P58" s="12">
        <v>46</v>
      </c>
      <c r="Q58" s="12">
        <f>Table1[[#This Row],[Purchase Amount (USD)]]-Table1[[#This Row],[Previous Purchases]]</f>
        <v>27</v>
      </c>
      <c r="R58" s="2" t="s">
        <v>38</v>
      </c>
      <c r="S58" s="2" t="s">
        <v>39</v>
      </c>
    </row>
    <row r="59" spans="1:19" x14ac:dyDescent="0.3">
      <c r="A59" s="2">
        <v>58</v>
      </c>
      <c r="B59" s="2">
        <v>21</v>
      </c>
      <c r="C59" s="2" t="s">
        <v>18</v>
      </c>
      <c r="D59" s="2" t="s">
        <v>61</v>
      </c>
      <c r="E59" s="2" t="s">
        <v>62</v>
      </c>
      <c r="F59" s="2">
        <v>64</v>
      </c>
      <c r="G59" s="2" t="s">
        <v>63</v>
      </c>
      <c r="H59" s="2" t="s">
        <v>43</v>
      </c>
      <c r="I59" s="2" t="s">
        <v>51</v>
      </c>
      <c r="J59" s="2" t="s">
        <v>52</v>
      </c>
      <c r="K59" s="2">
        <v>4.4000000000000004</v>
      </c>
      <c r="L59" s="2" t="s">
        <v>25</v>
      </c>
      <c r="M59" s="2" t="s">
        <v>73</v>
      </c>
      <c r="N59" s="2" t="s">
        <v>25</v>
      </c>
      <c r="O59" s="2" t="s">
        <v>25</v>
      </c>
      <c r="P59" s="12">
        <v>17</v>
      </c>
      <c r="Q59" s="12">
        <f>Table1[[#This Row],[Purchase Amount (USD)]]-Table1[[#This Row],[Previous Purchases]]</f>
        <v>47</v>
      </c>
      <c r="R59" s="2" t="s">
        <v>85</v>
      </c>
      <c r="S59" s="2" t="s">
        <v>28</v>
      </c>
    </row>
    <row r="60" spans="1:19" x14ac:dyDescent="0.3">
      <c r="A60" s="3">
        <v>59</v>
      </c>
      <c r="B60" s="3">
        <v>69</v>
      </c>
      <c r="C60" s="3" t="s">
        <v>18</v>
      </c>
      <c r="D60" s="3" t="s">
        <v>103</v>
      </c>
      <c r="E60" s="3" t="s">
        <v>20</v>
      </c>
      <c r="F60" s="3">
        <v>54</v>
      </c>
      <c r="G60" s="3" t="s">
        <v>67</v>
      </c>
      <c r="H60" s="3" t="s">
        <v>43</v>
      </c>
      <c r="I60" s="3" t="s">
        <v>60</v>
      </c>
      <c r="J60" s="3" t="s">
        <v>52</v>
      </c>
      <c r="K60" s="3">
        <v>4.2</v>
      </c>
      <c r="L60" s="3" t="s">
        <v>25</v>
      </c>
      <c r="M60" s="3" t="s">
        <v>37</v>
      </c>
      <c r="N60" s="3" t="s">
        <v>25</v>
      </c>
      <c r="O60" s="3" t="s">
        <v>25</v>
      </c>
      <c r="P60" s="13">
        <v>29</v>
      </c>
      <c r="Q60" s="13">
        <f>Table1[[#This Row],[Purchase Amount (USD)]]-Table1[[#This Row],[Previous Purchases]]</f>
        <v>25</v>
      </c>
      <c r="R60" s="3" t="s">
        <v>27</v>
      </c>
      <c r="S60" s="3" t="s">
        <v>87</v>
      </c>
    </row>
    <row r="61" spans="1:19" x14ac:dyDescent="0.3">
      <c r="A61" s="3">
        <v>60</v>
      </c>
      <c r="B61" s="3">
        <v>63</v>
      </c>
      <c r="C61" s="3" t="s">
        <v>18</v>
      </c>
      <c r="D61" s="3" t="s">
        <v>132</v>
      </c>
      <c r="E61" s="3" t="s">
        <v>66</v>
      </c>
      <c r="F61" s="3">
        <v>79</v>
      </c>
      <c r="G61" s="3" t="s">
        <v>59</v>
      </c>
      <c r="H61" s="3" t="s">
        <v>22</v>
      </c>
      <c r="I61" s="3" t="s">
        <v>133</v>
      </c>
      <c r="J61" s="3" t="s">
        <v>36</v>
      </c>
      <c r="K61" s="3">
        <v>4.5999999999999996</v>
      </c>
      <c r="L61" s="3" t="s">
        <v>25</v>
      </c>
      <c r="M61" s="3" t="s">
        <v>53</v>
      </c>
      <c r="N61" s="3" t="s">
        <v>25</v>
      </c>
      <c r="O61" s="3" t="s">
        <v>25</v>
      </c>
      <c r="P61" s="13">
        <v>4</v>
      </c>
      <c r="Q61" s="13">
        <f>Table1[[#This Row],[Purchase Amount (USD)]]-Table1[[#This Row],[Previous Purchases]]</f>
        <v>75</v>
      </c>
      <c r="R61" s="3" t="s">
        <v>85</v>
      </c>
      <c r="S61" s="3" t="s">
        <v>39</v>
      </c>
    </row>
    <row r="62" spans="1:19" x14ac:dyDescent="0.3">
      <c r="A62" s="2">
        <v>61</v>
      </c>
      <c r="B62" s="2">
        <v>50</v>
      </c>
      <c r="C62" s="2" t="s">
        <v>18</v>
      </c>
      <c r="D62" s="2" t="s">
        <v>29</v>
      </c>
      <c r="E62" s="2" t="s">
        <v>20</v>
      </c>
      <c r="F62" s="2">
        <v>37</v>
      </c>
      <c r="G62" s="2" t="s">
        <v>134</v>
      </c>
      <c r="H62" s="2" t="s">
        <v>22</v>
      </c>
      <c r="I62" s="2" t="s">
        <v>109</v>
      </c>
      <c r="J62" s="2" t="s">
        <v>52</v>
      </c>
      <c r="K62" s="2">
        <v>4</v>
      </c>
      <c r="L62" s="2" t="s">
        <v>25</v>
      </c>
      <c r="M62" s="2" t="s">
        <v>26</v>
      </c>
      <c r="N62" s="2" t="s">
        <v>25</v>
      </c>
      <c r="O62" s="2" t="s">
        <v>25</v>
      </c>
      <c r="P62" s="12">
        <v>17</v>
      </c>
      <c r="Q62" s="12">
        <f>Table1[[#This Row],[Purchase Amount (USD)]]-Table1[[#This Row],[Previous Purchases]]</f>
        <v>20</v>
      </c>
      <c r="R62" s="2" t="s">
        <v>32</v>
      </c>
      <c r="S62" s="2" t="s">
        <v>39</v>
      </c>
    </row>
    <row r="63" spans="1:19" x14ac:dyDescent="0.3">
      <c r="A63" s="2">
        <v>62</v>
      </c>
      <c r="B63" s="2">
        <v>55</v>
      </c>
      <c r="C63" s="2" t="s">
        <v>18</v>
      </c>
      <c r="D63" s="2" t="s">
        <v>118</v>
      </c>
      <c r="E63" s="2" t="s">
        <v>66</v>
      </c>
      <c r="F63" s="2">
        <v>68</v>
      </c>
      <c r="G63" s="2" t="s">
        <v>104</v>
      </c>
      <c r="H63" s="2" t="s">
        <v>43</v>
      </c>
      <c r="I63" s="2" t="s">
        <v>120</v>
      </c>
      <c r="J63" s="2" t="s">
        <v>24</v>
      </c>
      <c r="K63" s="2">
        <v>4.7</v>
      </c>
      <c r="L63" s="2" t="s">
        <v>25</v>
      </c>
      <c r="M63" s="2" t="s">
        <v>73</v>
      </c>
      <c r="N63" s="2" t="s">
        <v>25</v>
      </c>
      <c r="O63" s="2" t="s">
        <v>25</v>
      </c>
      <c r="P63" s="12">
        <v>21</v>
      </c>
      <c r="Q63" s="12">
        <f>Table1[[#This Row],[Purchase Amount (USD)]]-Table1[[#This Row],[Previous Purchases]]</f>
        <v>47</v>
      </c>
      <c r="R63" s="2" t="s">
        <v>38</v>
      </c>
      <c r="S63" s="2" t="s">
        <v>96</v>
      </c>
    </row>
    <row r="64" spans="1:19" x14ac:dyDescent="0.3">
      <c r="A64" s="3">
        <v>63</v>
      </c>
      <c r="B64" s="3">
        <v>30</v>
      </c>
      <c r="C64" s="3" t="s">
        <v>18</v>
      </c>
      <c r="D64" s="3" t="s">
        <v>49</v>
      </c>
      <c r="E64" s="3" t="s">
        <v>41</v>
      </c>
      <c r="F64" s="3">
        <v>21</v>
      </c>
      <c r="G64" s="3" t="s">
        <v>90</v>
      </c>
      <c r="H64" s="3" t="s">
        <v>35</v>
      </c>
      <c r="I64" s="3" t="s">
        <v>135</v>
      </c>
      <c r="J64" s="3" t="s">
        <v>36</v>
      </c>
      <c r="K64" s="3">
        <v>3.8</v>
      </c>
      <c r="L64" s="3" t="s">
        <v>25</v>
      </c>
      <c r="M64" s="3" t="s">
        <v>37</v>
      </c>
      <c r="N64" s="3" t="s">
        <v>25</v>
      </c>
      <c r="O64" s="3" t="s">
        <v>25</v>
      </c>
      <c r="P64" s="13">
        <v>31</v>
      </c>
      <c r="Q64" s="13">
        <f>Table1[[#This Row],[Purchase Amount (USD)]]-Table1[[#This Row],[Previous Purchases]]</f>
        <v>-10</v>
      </c>
      <c r="R64" s="3" t="s">
        <v>38</v>
      </c>
      <c r="S64" s="3" t="s">
        <v>28</v>
      </c>
    </row>
    <row r="65" spans="1:19" x14ac:dyDescent="0.3">
      <c r="A65" s="3">
        <v>64</v>
      </c>
      <c r="B65" s="3">
        <v>33</v>
      </c>
      <c r="C65" s="3" t="s">
        <v>18</v>
      </c>
      <c r="D65" s="3" t="s">
        <v>88</v>
      </c>
      <c r="E65" s="3" t="s">
        <v>66</v>
      </c>
      <c r="F65" s="3">
        <v>79</v>
      </c>
      <c r="G65" s="3" t="s">
        <v>116</v>
      </c>
      <c r="H65" s="3" t="s">
        <v>22</v>
      </c>
      <c r="I65" s="3" t="s">
        <v>92</v>
      </c>
      <c r="J65" s="3" t="s">
        <v>24</v>
      </c>
      <c r="K65" s="3">
        <v>2.7</v>
      </c>
      <c r="L65" s="3" t="s">
        <v>25</v>
      </c>
      <c r="M65" s="3" t="s">
        <v>69</v>
      </c>
      <c r="N65" s="3" t="s">
        <v>25</v>
      </c>
      <c r="O65" s="3" t="s">
        <v>25</v>
      </c>
      <c r="P65" s="13">
        <v>43</v>
      </c>
      <c r="Q65" s="13">
        <f>Table1[[#This Row],[Purchase Amount (USD)]]-Table1[[#This Row],[Previous Purchases]]</f>
        <v>36</v>
      </c>
      <c r="R65" s="3" t="s">
        <v>38</v>
      </c>
      <c r="S65" s="3" t="s">
        <v>39</v>
      </c>
    </row>
    <row r="66" spans="1:19" x14ac:dyDescent="0.3">
      <c r="A66" s="2">
        <v>65</v>
      </c>
      <c r="B66" s="2">
        <v>65</v>
      </c>
      <c r="C66" s="2" t="s">
        <v>18</v>
      </c>
      <c r="D66" s="2" t="s">
        <v>136</v>
      </c>
      <c r="E66" s="2" t="s">
        <v>41</v>
      </c>
      <c r="F66" s="2">
        <v>83</v>
      </c>
      <c r="G66" s="2" t="s">
        <v>89</v>
      </c>
      <c r="H66" s="2" t="s">
        <v>35</v>
      </c>
      <c r="I66" s="2" t="s">
        <v>95</v>
      </c>
      <c r="J66" s="2" t="s">
        <v>56</v>
      </c>
      <c r="K66" s="2">
        <v>4.8</v>
      </c>
      <c r="L66" s="2" t="s">
        <v>25</v>
      </c>
      <c r="M66" s="2" t="s">
        <v>53</v>
      </c>
      <c r="N66" s="2" t="s">
        <v>25</v>
      </c>
      <c r="O66" s="2" t="s">
        <v>25</v>
      </c>
      <c r="P66" s="12">
        <v>18</v>
      </c>
      <c r="Q66" s="12">
        <f>Table1[[#This Row],[Purchase Amount (USD)]]-Table1[[#This Row],[Previous Purchases]]</f>
        <v>65</v>
      </c>
      <c r="R66" s="2" t="s">
        <v>85</v>
      </c>
      <c r="S66" s="2" t="s">
        <v>28</v>
      </c>
    </row>
    <row r="67" spans="1:19" x14ac:dyDescent="0.3">
      <c r="A67" s="2">
        <v>66</v>
      </c>
      <c r="B67" s="2">
        <v>65</v>
      </c>
      <c r="C67" s="2" t="s">
        <v>18</v>
      </c>
      <c r="D67" s="2" t="s">
        <v>131</v>
      </c>
      <c r="E67" s="2" t="s">
        <v>66</v>
      </c>
      <c r="F67" s="2">
        <v>36</v>
      </c>
      <c r="G67" s="2" t="s">
        <v>126</v>
      </c>
      <c r="H67" s="2" t="s">
        <v>43</v>
      </c>
      <c r="I67" s="2" t="s">
        <v>72</v>
      </c>
      <c r="J67" s="2" t="s">
        <v>36</v>
      </c>
      <c r="K67" s="2">
        <v>4.8</v>
      </c>
      <c r="L67" s="2" t="s">
        <v>25</v>
      </c>
      <c r="M67" s="2" t="s">
        <v>69</v>
      </c>
      <c r="N67" s="2" t="s">
        <v>25</v>
      </c>
      <c r="O67" s="2" t="s">
        <v>25</v>
      </c>
      <c r="P67" s="12">
        <v>44</v>
      </c>
      <c r="Q67" s="12">
        <f>Table1[[#This Row],[Purchase Amount (USD)]]-Table1[[#This Row],[Previous Purchases]]</f>
        <v>-8</v>
      </c>
      <c r="R67" s="2" t="s">
        <v>27</v>
      </c>
      <c r="S67" s="2" t="s">
        <v>96</v>
      </c>
    </row>
    <row r="68" spans="1:19" x14ac:dyDescent="0.3">
      <c r="A68" s="3">
        <v>67</v>
      </c>
      <c r="B68" s="3">
        <v>31</v>
      </c>
      <c r="C68" s="3" t="s">
        <v>18</v>
      </c>
      <c r="D68" s="3" t="s">
        <v>19</v>
      </c>
      <c r="E68" s="3" t="s">
        <v>20</v>
      </c>
      <c r="F68" s="3">
        <v>94</v>
      </c>
      <c r="G68" s="3" t="s">
        <v>137</v>
      </c>
      <c r="H68" s="3" t="s">
        <v>35</v>
      </c>
      <c r="I68" s="3" t="s">
        <v>135</v>
      </c>
      <c r="J68" s="3" t="s">
        <v>24</v>
      </c>
      <c r="K68" s="3">
        <v>4.7</v>
      </c>
      <c r="L68" s="3" t="s">
        <v>25</v>
      </c>
      <c r="M68" s="3" t="s">
        <v>69</v>
      </c>
      <c r="N68" s="3" t="s">
        <v>25</v>
      </c>
      <c r="O68" s="3" t="s">
        <v>25</v>
      </c>
      <c r="P68" s="13">
        <v>3</v>
      </c>
      <c r="Q68" s="13">
        <f>Table1[[#This Row],[Purchase Amount (USD)]]-Table1[[#This Row],[Previous Purchases]]</f>
        <v>91</v>
      </c>
      <c r="R68" s="3" t="s">
        <v>27</v>
      </c>
      <c r="S68" s="3" t="s">
        <v>96</v>
      </c>
    </row>
    <row r="69" spans="1:19" x14ac:dyDescent="0.3">
      <c r="A69" s="3">
        <v>68</v>
      </c>
      <c r="B69" s="3">
        <v>45</v>
      </c>
      <c r="C69" s="3" t="s">
        <v>18</v>
      </c>
      <c r="D69" s="3" t="s">
        <v>61</v>
      </c>
      <c r="E69" s="3" t="s">
        <v>62</v>
      </c>
      <c r="F69" s="3">
        <v>33</v>
      </c>
      <c r="G69" s="3" t="s">
        <v>138</v>
      </c>
      <c r="H69" s="3" t="s">
        <v>22</v>
      </c>
      <c r="I69" s="3" t="s">
        <v>23</v>
      </c>
      <c r="J69" s="3" t="s">
        <v>24</v>
      </c>
      <c r="K69" s="3">
        <v>4.4000000000000004</v>
      </c>
      <c r="L69" s="3" t="s">
        <v>25</v>
      </c>
      <c r="M69" s="3" t="s">
        <v>73</v>
      </c>
      <c r="N69" s="3" t="s">
        <v>25</v>
      </c>
      <c r="O69" s="3" t="s">
        <v>25</v>
      </c>
      <c r="P69" s="13">
        <v>49</v>
      </c>
      <c r="Q69" s="13">
        <f>Table1[[#This Row],[Purchase Amount (USD)]]-Table1[[#This Row],[Previous Purchases]]</f>
        <v>-16</v>
      </c>
      <c r="R69" s="3" t="s">
        <v>85</v>
      </c>
      <c r="S69" s="3" t="s">
        <v>87</v>
      </c>
    </row>
    <row r="70" spans="1:19" x14ac:dyDescent="0.3">
      <c r="A70" s="2">
        <v>69</v>
      </c>
      <c r="B70" s="2">
        <v>57</v>
      </c>
      <c r="C70" s="2" t="s">
        <v>18</v>
      </c>
      <c r="D70" s="2" t="s">
        <v>65</v>
      </c>
      <c r="E70" s="2" t="s">
        <v>66</v>
      </c>
      <c r="F70" s="2">
        <v>46</v>
      </c>
      <c r="G70" s="2" t="s">
        <v>139</v>
      </c>
      <c r="H70" s="2" t="s">
        <v>22</v>
      </c>
      <c r="I70" s="2" t="s">
        <v>64</v>
      </c>
      <c r="J70" s="2" t="s">
        <v>52</v>
      </c>
      <c r="K70" s="2">
        <v>3.9</v>
      </c>
      <c r="L70" s="2" t="s">
        <v>25</v>
      </c>
      <c r="M70" s="2" t="s">
        <v>44</v>
      </c>
      <c r="N70" s="2" t="s">
        <v>25</v>
      </c>
      <c r="O70" s="2" t="s">
        <v>25</v>
      </c>
      <c r="P70" s="12">
        <v>21</v>
      </c>
      <c r="Q70" s="12">
        <f>Table1[[#This Row],[Purchase Amount (USD)]]-Table1[[#This Row],[Previous Purchases]]</f>
        <v>25</v>
      </c>
      <c r="R70" s="2" t="s">
        <v>32</v>
      </c>
      <c r="S70" s="2" t="s">
        <v>96</v>
      </c>
    </row>
    <row r="71" spans="1:19" x14ac:dyDescent="0.3">
      <c r="A71" s="2">
        <v>70</v>
      </c>
      <c r="B71" s="2">
        <v>48</v>
      </c>
      <c r="C71" s="2" t="s">
        <v>18</v>
      </c>
      <c r="D71" s="2" t="s">
        <v>132</v>
      </c>
      <c r="E71" s="2" t="s">
        <v>66</v>
      </c>
      <c r="F71" s="2">
        <v>70</v>
      </c>
      <c r="G71" s="2" t="s">
        <v>121</v>
      </c>
      <c r="H71" s="2" t="s">
        <v>35</v>
      </c>
      <c r="I71" s="2" t="s">
        <v>108</v>
      </c>
      <c r="J71" s="2" t="s">
        <v>52</v>
      </c>
      <c r="K71" s="2">
        <v>4.4000000000000004</v>
      </c>
      <c r="L71" s="2" t="s">
        <v>25</v>
      </c>
      <c r="M71" s="2" t="s">
        <v>26</v>
      </c>
      <c r="N71" s="2" t="s">
        <v>25</v>
      </c>
      <c r="O71" s="2" t="s">
        <v>25</v>
      </c>
      <c r="P71" s="12">
        <v>5</v>
      </c>
      <c r="Q71" s="12">
        <f>Table1[[#This Row],[Purchase Amount (USD)]]-Table1[[#This Row],[Previous Purchases]]</f>
        <v>65</v>
      </c>
      <c r="R71" s="2" t="s">
        <v>32</v>
      </c>
      <c r="S71" s="2" t="s">
        <v>39</v>
      </c>
    </row>
    <row r="72" spans="1:19" x14ac:dyDescent="0.3">
      <c r="A72" s="3">
        <v>71</v>
      </c>
      <c r="B72" s="3">
        <v>22</v>
      </c>
      <c r="C72" s="3" t="s">
        <v>18</v>
      </c>
      <c r="D72" s="3" t="s">
        <v>132</v>
      </c>
      <c r="E72" s="3" t="s">
        <v>66</v>
      </c>
      <c r="F72" s="3">
        <v>29</v>
      </c>
      <c r="G72" s="3" t="s">
        <v>89</v>
      </c>
      <c r="H72" s="3" t="s">
        <v>43</v>
      </c>
      <c r="I72" s="3" t="s">
        <v>135</v>
      </c>
      <c r="J72" s="3" t="s">
        <v>56</v>
      </c>
      <c r="K72" s="3">
        <v>4.2</v>
      </c>
      <c r="L72" s="3" t="s">
        <v>25</v>
      </c>
      <c r="M72" s="3" t="s">
        <v>26</v>
      </c>
      <c r="N72" s="3" t="s">
        <v>25</v>
      </c>
      <c r="O72" s="3" t="s">
        <v>25</v>
      </c>
      <c r="P72" s="13">
        <v>32</v>
      </c>
      <c r="Q72" s="13">
        <f>Table1[[#This Row],[Purchase Amount (USD)]]-Table1[[#This Row],[Previous Purchases]]</f>
        <v>-3</v>
      </c>
      <c r="R72" s="3" t="s">
        <v>85</v>
      </c>
      <c r="S72" s="3" t="s">
        <v>96</v>
      </c>
    </row>
    <row r="73" spans="1:19" x14ac:dyDescent="0.3">
      <c r="A73" s="3">
        <v>72</v>
      </c>
      <c r="B73" s="3">
        <v>36</v>
      </c>
      <c r="C73" s="3" t="s">
        <v>18</v>
      </c>
      <c r="D73" s="3" t="s">
        <v>80</v>
      </c>
      <c r="E73" s="3" t="s">
        <v>20</v>
      </c>
      <c r="F73" s="3">
        <v>48</v>
      </c>
      <c r="G73" s="3" t="s">
        <v>140</v>
      </c>
      <c r="H73" s="3" t="s">
        <v>22</v>
      </c>
      <c r="I73" s="3" t="s">
        <v>79</v>
      </c>
      <c r="J73" s="3" t="s">
        <v>52</v>
      </c>
      <c r="K73" s="3">
        <v>2.9</v>
      </c>
      <c r="L73" s="3" t="s">
        <v>25</v>
      </c>
      <c r="M73" s="3" t="s">
        <v>26</v>
      </c>
      <c r="N73" s="3" t="s">
        <v>25</v>
      </c>
      <c r="O73" s="3" t="s">
        <v>25</v>
      </c>
      <c r="P73" s="13">
        <v>34</v>
      </c>
      <c r="Q73" s="13">
        <f>Table1[[#This Row],[Purchase Amount (USD)]]-Table1[[#This Row],[Previous Purchases]]</f>
        <v>14</v>
      </c>
      <c r="R73" s="3" t="s">
        <v>74</v>
      </c>
      <c r="S73" s="3" t="s">
        <v>48</v>
      </c>
    </row>
    <row r="74" spans="1:19" x14ac:dyDescent="0.3">
      <c r="A74" s="2">
        <v>73</v>
      </c>
      <c r="B74" s="2">
        <v>18</v>
      </c>
      <c r="C74" s="2" t="s">
        <v>18</v>
      </c>
      <c r="D74" s="2" t="s">
        <v>80</v>
      </c>
      <c r="E74" s="2" t="s">
        <v>20</v>
      </c>
      <c r="F74" s="2">
        <v>26</v>
      </c>
      <c r="G74" s="2" t="s">
        <v>141</v>
      </c>
      <c r="H74" s="2" t="s">
        <v>43</v>
      </c>
      <c r="I74" s="2" t="s">
        <v>77</v>
      </c>
      <c r="J74" s="2" t="s">
        <v>24</v>
      </c>
      <c r="K74" s="2">
        <v>2.9</v>
      </c>
      <c r="L74" s="2" t="s">
        <v>25</v>
      </c>
      <c r="M74" s="2" t="s">
        <v>73</v>
      </c>
      <c r="N74" s="2" t="s">
        <v>25</v>
      </c>
      <c r="O74" s="2" t="s">
        <v>25</v>
      </c>
      <c r="P74" s="12">
        <v>21</v>
      </c>
      <c r="Q74" s="12">
        <f>Table1[[#This Row],[Purchase Amount (USD)]]-Table1[[#This Row],[Previous Purchases]]</f>
        <v>5</v>
      </c>
      <c r="R74" s="2" t="s">
        <v>74</v>
      </c>
      <c r="S74" s="2" t="s">
        <v>96</v>
      </c>
    </row>
    <row r="75" spans="1:19" x14ac:dyDescent="0.3">
      <c r="A75" s="2">
        <v>74</v>
      </c>
      <c r="B75" s="2">
        <v>48</v>
      </c>
      <c r="C75" s="2" t="s">
        <v>18</v>
      </c>
      <c r="D75" s="2" t="s">
        <v>94</v>
      </c>
      <c r="E75" s="2" t="s">
        <v>20</v>
      </c>
      <c r="F75" s="2">
        <v>85</v>
      </c>
      <c r="G75" s="2" t="s">
        <v>76</v>
      </c>
      <c r="H75" s="2" t="s">
        <v>43</v>
      </c>
      <c r="I75" s="2" t="s">
        <v>84</v>
      </c>
      <c r="J75" s="2" t="s">
        <v>36</v>
      </c>
      <c r="K75" s="2">
        <v>2.7</v>
      </c>
      <c r="L75" s="2" t="s">
        <v>25</v>
      </c>
      <c r="M75" s="2" t="s">
        <v>37</v>
      </c>
      <c r="N75" s="2" t="s">
        <v>25</v>
      </c>
      <c r="O75" s="2" t="s">
        <v>25</v>
      </c>
      <c r="P75" s="12">
        <v>43</v>
      </c>
      <c r="Q75" s="12">
        <f>Table1[[#This Row],[Purchase Amount (USD)]]-Table1[[#This Row],[Previous Purchases]]</f>
        <v>42</v>
      </c>
      <c r="R75" s="2" t="s">
        <v>74</v>
      </c>
      <c r="S75" s="2" t="s">
        <v>75</v>
      </c>
    </row>
    <row r="76" spans="1:19" x14ac:dyDescent="0.3">
      <c r="A76" s="3">
        <v>75</v>
      </c>
      <c r="B76" s="3">
        <v>49</v>
      </c>
      <c r="C76" s="3" t="s">
        <v>18</v>
      </c>
      <c r="D76" s="3" t="s">
        <v>142</v>
      </c>
      <c r="E76" s="3" t="s">
        <v>66</v>
      </c>
      <c r="F76" s="3">
        <v>58</v>
      </c>
      <c r="G76" s="3" t="s">
        <v>115</v>
      </c>
      <c r="H76" s="3" t="s">
        <v>22</v>
      </c>
      <c r="I76" s="3" t="s">
        <v>82</v>
      </c>
      <c r="J76" s="3" t="s">
        <v>36</v>
      </c>
      <c r="K76" s="3">
        <v>4.5</v>
      </c>
      <c r="L76" s="3" t="s">
        <v>25</v>
      </c>
      <c r="M76" s="3" t="s">
        <v>26</v>
      </c>
      <c r="N76" s="3" t="s">
        <v>25</v>
      </c>
      <c r="O76" s="3" t="s">
        <v>25</v>
      </c>
      <c r="P76" s="13">
        <v>3</v>
      </c>
      <c r="Q76" s="13">
        <f>Table1[[#This Row],[Purchase Amount (USD)]]-Table1[[#This Row],[Previous Purchases]]</f>
        <v>55</v>
      </c>
      <c r="R76" s="3" t="s">
        <v>32</v>
      </c>
      <c r="S76" s="3" t="s">
        <v>87</v>
      </c>
    </row>
    <row r="77" spans="1:19" x14ac:dyDescent="0.3">
      <c r="A77" s="3">
        <v>76</v>
      </c>
      <c r="B77" s="3">
        <v>64</v>
      </c>
      <c r="C77" s="3" t="s">
        <v>18</v>
      </c>
      <c r="D77" s="3" t="s">
        <v>118</v>
      </c>
      <c r="E77" s="3" t="s">
        <v>66</v>
      </c>
      <c r="F77" s="3">
        <v>85</v>
      </c>
      <c r="G77" s="3" t="s">
        <v>139</v>
      </c>
      <c r="H77" s="3" t="s">
        <v>43</v>
      </c>
      <c r="I77" s="3" t="s">
        <v>143</v>
      </c>
      <c r="J77" s="3" t="s">
        <v>52</v>
      </c>
      <c r="K77" s="3">
        <v>2.7</v>
      </c>
      <c r="L77" s="3" t="s">
        <v>25</v>
      </c>
      <c r="M77" s="3" t="s">
        <v>37</v>
      </c>
      <c r="N77" s="3" t="s">
        <v>25</v>
      </c>
      <c r="O77" s="3" t="s">
        <v>25</v>
      </c>
      <c r="P77" s="13">
        <v>21</v>
      </c>
      <c r="Q77" s="13">
        <f>Table1[[#This Row],[Purchase Amount (USD)]]-Table1[[#This Row],[Previous Purchases]]</f>
        <v>64</v>
      </c>
      <c r="R77" s="3" t="s">
        <v>38</v>
      </c>
      <c r="S77" s="3" t="s">
        <v>48</v>
      </c>
    </row>
    <row r="78" spans="1:19" x14ac:dyDescent="0.3">
      <c r="A78" s="2">
        <v>77</v>
      </c>
      <c r="B78" s="2">
        <v>50</v>
      </c>
      <c r="C78" s="2" t="s">
        <v>18</v>
      </c>
      <c r="D78" s="2" t="s">
        <v>123</v>
      </c>
      <c r="E78" s="2" t="s">
        <v>66</v>
      </c>
      <c r="F78" s="2">
        <v>43</v>
      </c>
      <c r="G78" s="2" t="s">
        <v>78</v>
      </c>
      <c r="H78" s="2" t="s">
        <v>35</v>
      </c>
      <c r="I78" s="2" t="s">
        <v>84</v>
      </c>
      <c r="J78" s="2" t="s">
        <v>52</v>
      </c>
      <c r="K78" s="2">
        <v>4.2</v>
      </c>
      <c r="L78" s="2" t="s">
        <v>25</v>
      </c>
      <c r="M78" s="2" t="s">
        <v>37</v>
      </c>
      <c r="N78" s="2" t="s">
        <v>25</v>
      </c>
      <c r="O78" s="2" t="s">
        <v>25</v>
      </c>
      <c r="P78" s="12">
        <v>32</v>
      </c>
      <c r="Q78" s="12">
        <f>Table1[[#This Row],[Purchase Amount (USD)]]-Table1[[#This Row],[Previous Purchases]]</f>
        <v>11</v>
      </c>
      <c r="R78" s="2" t="s">
        <v>27</v>
      </c>
      <c r="S78" s="2" t="s">
        <v>87</v>
      </c>
    </row>
    <row r="79" spans="1:19" x14ac:dyDescent="0.3">
      <c r="A79" s="2">
        <v>78</v>
      </c>
      <c r="B79" s="2">
        <v>22</v>
      </c>
      <c r="C79" s="2" t="s">
        <v>18</v>
      </c>
      <c r="D79" s="2" t="s">
        <v>80</v>
      </c>
      <c r="E79" s="2" t="s">
        <v>20</v>
      </c>
      <c r="F79" s="2">
        <v>53</v>
      </c>
      <c r="G79" s="2" t="s">
        <v>78</v>
      </c>
      <c r="H79" s="2" t="s">
        <v>22</v>
      </c>
      <c r="I79" s="2" t="s">
        <v>79</v>
      </c>
      <c r="J79" s="2" t="s">
        <v>52</v>
      </c>
      <c r="K79" s="2">
        <v>3.3</v>
      </c>
      <c r="L79" s="2" t="s">
        <v>25</v>
      </c>
      <c r="M79" s="2" t="s">
        <v>44</v>
      </c>
      <c r="N79" s="2" t="s">
        <v>25</v>
      </c>
      <c r="O79" s="2" t="s">
        <v>25</v>
      </c>
      <c r="P79" s="12">
        <v>36</v>
      </c>
      <c r="Q79" s="12">
        <f>Table1[[#This Row],[Purchase Amount (USD)]]-Table1[[#This Row],[Previous Purchases]]</f>
        <v>17</v>
      </c>
      <c r="R79" s="2" t="s">
        <v>85</v>
      </c>
      <c r="S79" s="2" t="s">
        <v>28</v>
      </c>
    </row>
    <row r="80" spans="1:19" x14ac:dyDescent="0.3">
      <c r="A80" s="3">
        <v>79</v>
      </c>
      <c r="B80" s="3">
        <v>50</v>
      </c>
      <c r="C80" s="3" t="s">
        <v>18</v>
      </c>
      <c r="D80" s="3" t="s">
        <v>86</v>
      </c>
      <c r="E80" s="3" t="s">
        <v>20</v>
      </c>
      <c r="F80" s="3">
        <v>91</v>
      </c>
      <c r="G80" s="3" t="s">
        <v>144</v>
      </c>
      <c r="H80" s="3" t="s">
        <v>43</v>
      </c>
      <c r="I80" s="3" t="s">
        <v>31</v>
      </c>
      <c r="J80" s="3" t="s">
        <v>36</v>
      </c>
      <c r="K80" s="3">
        <v>4.7</v>
      </c>
      <c r="L80" s="3" t="s">
        <v>25</v>
      </c>
      <c r="M80" s="3" t="s">
        <v>37</v>
      </c>
      <c r="N80" s="3" t="s">
        <v>25</v>
      </c>
      <c r="O80" s="3" t="s">
        <v>25</v>
      </c>
      <c r="P80" s="13">
        <v>50</v>
      </c>
      <c r="Q80" s="13">
        <f>Table1[[#This Row],[Purchase Amount (USD)]]-Table1[[#This Row],[Previous Purchases]]</f>
        <v>41</v>
      </c>
      <c r="R80" s="3" t="s">
        <v>27</v>
      </c>
      <c r="S80" s="3" t="s">
        <v>28</v>
      </c>
    </row>
    <row r="81" spans="1:19" x14ac:dyDescent="0.3">
      <c r="A81" s="3">
        <v>80</v>
      </c>
      <c r="B81" s="3">
        <v>38</v>
      </c>
      <c r="C81" s="3" t="s">
        <v>18</v>
      </c>
      <c r="D81" s="3" t="s">
        <v>101</v>
      </c>
      <c r="E81" s="3" t="s">
        <v>62</v>
      </c>
      <c r="F81" s="3">
        <v>96</v>
      </c>
      <c r="G81" s="3" t="s">
        <v>145</v>
      </c>
      <c r="H81" s="3" t="s">
        <v>43</v>
      </c>
      <c r="I81" s="3" t="s">
        <v>77</v>
      </c>
      <c r="J81" s="3" t="s">
        <v>24</v>
      </c>
      <c r="K81" s="3">
        <v>2.6</v>
      </c>
      <c r="L81" s="3" t="s">
        <v>25</v>
      </c>
      <c r="M81" s="3" t="s">
        <v>69</v>
      </c>
      <c r="N81" s="3" t="s">
        <v>25</v>
      </c>
      <c r="O81" s="3" t="s">
        <v>25</v>
      </c>
      <c r="P81" s="13">
        <v>43</v>
      </c>
      <c r="Q81" s="13">
        <f>Table1[[#This Row],[Purchase Amount (USD)]]-Table1[[#This Row],[Previous Purchases]]</f>
        <v>53</v>
      </c>
      <c r="R81" s="3" t="s">
        <v>74</v>
      </c>
      <c r="S81" s="3" t="s">
        <v>96</v>
      </c>
    </row>
    <row r="82" spans="1:19" x14ac:dyDescent="0.3">
      <c r="A82" s="2">
        <v>81</v>
      </c>
      <c r="B82" s="2">
        <v>19</v>
      </c>
      <c r="C82" s="2" t="s">
        <v>18</v>
      </c>
      <c r="D82" s="2" t="s">
        <v>40</v>
      </c>
      <c r="E82" s="2" t="s">
        <v>41</v>
      </c>
      <c r="F82" s="2">
        <v>72</v>
      </c>
      <c r="G82" s="2" t="s">
        <v>83</v>
      </c>
      <c r="H82" s="2" t="s">
        <v>91</v>
      </c>
      <c r="I82" s="2" t="s">
        <v>143</v>
      </c>
      <c r="J82" s="2" t="s">
        <v>52</v>
      </c>
      <c r="K82" s="2">
        <v>3.3</v>
      </c>
      <c r="L82" s="2" t="s">
        <v>25</v>
      </c>
      <c r="M82" s="2" t="s">
        <v>73</v>
      </c>
      <c r="N82" s="2" t="s">
        <v>25</v>
      </c>
      <c r="O82" s="2" t="s">
        <v>25</v>
      </c>
      <c r="P82" s="12">
        <v>24</v>
      </c>
      <c r="Q82" s="12">
        <f>Table1[[#This Row],[Purchase Amount (USD)]]-Table1[[#This Row],[Previous Purchases]]</f>
        <v>48</v>
      </c>
      <c r="R82" s="2" t="s">
        <v>38</v>
      </c>
      <c r="S82" s="2" t="s">
        <v>96</v>
      </c>
    </row>
    <row r="83" spans="1:19" x14ac:dyDescent="0.3">
      <c r="A83" s="2">
        <v>82</v>
      </c>
      <c r="B83" s="2">
        <v>67</v>
      </c>
      <c r="C83" s="2" t="s">
        <v>18</v>
      </c>
      <c r="D83" s="2" t="s">
        <v>70</v>
      </c>
      <c r="E83" s="2" t="s">
        <v>41</v>
      </c>
      <c r="F83" s="2">
        <v>96</v>
      </c>
      <c r="G83" s="2" t="s">
        <v>140</v>
      </c>
      <c r="H83" s="2" t="s">
        <v>22</v>
      </c>
      <c r="I83" s="2" t="s">
        <v>31</v>
      </c>
      <c r="J83" s="2" t="s">
        <v>52</v>
      </c>
      <c r="K83" s="2">
        <v>2.6</v>
      </c>
      <c r="L83" s="2" t="s">
        <v>25</v>
      </c>
      <c r="M83" s="2" t="s">
        <v>26</v>
      </c>
      <c r="N83" s="2" t="s">
        <v>25</v>
      </c>
      <c r="O83" s="2" t="s">
        <v>25</v>
      </c>
      <c r="P83" s="12">
        <v>36</v>
      </c>
      <c r="Q83" s="12">
        <f>Table1[[#This Row],[Purchase Amount (USD)]]-Table1[[#This Row],[Previous Purchases]]</f>
        <v>60</v>
      </c>
      <c r="R83" s="2" t="s">
        <v>38</v>
      </c>
      <c r="S83" s="2" t="s">
        <v>96</v>
      </c>
    </row>
    <row r="84" spans="1:19" x14ac:dyDescent="0.3">
      <c r="A84" s="3">
        <v>83</v>
      </c>
      <c r="B84" s="3">
        <v>19</v>
      </c>
      <c r="C84" s="3" t="s">
        <v>18</v>
      </c>
      <c r="D84" s="3" t="s">
        <v>94</v>
      </c>
      <c r="E84" s="3" t="s">
        <v>20</v>
      </c>
      <c r="F84" s="3">
        <v>28</v>
      </c>
      <c r="G84" s="3" t="s">
        <v>141</v>
      </c>
      <c r="H84" s="3" t="s">
        <v>35</v>
      </c>
      <c r="I84" s="3" t="s">
        <v>77</v>
      </c>
      <c r="J84" s="3" t="s">
        <v>36</v>
      </c>
      <c r="K84" s="3">
        <v>4</v>
      </c>
      <c r="L84" s="3" t="s">
        <v>25</v>
      </c>
      <c r="M84" s="3" t="s">
        <v>69</v>
      </c>
      <c r="N84" s="3" t="s">
        <v>25</v>
      </c>
      <c r="O84" s="3" t="s">
        <v>25</v>
      </c>
      <c r="P84" s="13">
        <v>21</v>
      </c>
      <c r="Q84" s="13">
        <f>Table1[[#This Row],[Purchase Amount (USD)]]-Table1[[#This Row],[Previous Purchases]]</f>
        <v>7</v>
      </c>
      <c r="R84" s="3" t="s">
        <v>38</v>
      </c>
      <c r="S84" s="3" t="s">
        <v>96</v>
      </c>
    </row>
    <row r="85" spans="1:19" x14ac:dyDescent="0.3">
      <c r="A85" s="3">
        <v>84</v>
      </c>
      <c r="B85" s="3">
        <v>36</v>
      </c>
      <c r="C85" s="3" t="s">
        <v>18</v>
      </c>
      <c r="D85" s="3" t="s">
        <v>80</v>
      </c>
      <c r="E85" s="3" t="s">
        <v>20</v>
      </c>
      <c r="F85" s="3">
        <v>40</v>
      </c>
      <c r="G85" s="3" t="s">
        <v>104</v>
      </c>
      <c r="H85" s="3" t="s">
        <v>43</v>
      </c>
      <c r="I85" s="3" t="s">
        <v>47</v>
      </c>
      <c r="J85" s="3" t="s">
        <v>52</v>
      </c>
      <c r="K85" s="3">
        <v>4.0999999999999996</v>
      </c>
      <c r="L85" s="3" t="s">
        <v>25</v>
      </c>
      <c r="M85" s="3" t="s">
        <v>53</v>
      </c>
      <c r="N85" s="3" t="s">
        <v>25</v>
      </c>
      <c r="O85" s="3" t="s">
        <v>25</v>
      </c>
      <c r="P85" s="13">
        <v>34</v>
      </c>
      <c r="Q85" s="13">
        <f>Table1[[#This Row],[Purchase Amount (USD)]]-Table1[[#This Row],[Previous Purchases]]</f>
        <v>6</v>
      </c>
      <c r="R85" s="3" t="s">
        <v>74</v>
      </c>
      <c r="S85" s="3" t="s">
        <v>39</v>
      </c>
    </row>
    <row r="86" spans="1:19" x14ac:dyDescent="0.3">
      <c r="A86" s="2">
        <v>85</v>
      </c>
      <c r="B86" s="2">
        <v>52</v>
      </c>
      <c r="C86" s="2" t="s">
        <v>18</v>
      </c>
      <c r="D86" s="2" t="s">
        <v>61</v>
      </c>
      <c r="E86" s="2" t="s">
        <v>62</v>
      </c>
      <c r="F86" s="2">
        <v>32</v>
      </c>
      <c r="G86" s="2" t="s">
        <v>116</v>
      </c>
      <c r="H86" s="2" t="s">
        <v>35</v>
      </c>
      <c r="I86" s="2" t="s">
        <v>99</v>
      </c>
      <c r="J86" s="2" t="s">
        <v>36</v>
      </c>
      <c r="K86" s="2">
        <v>4.4000000000000004</v>
      </c>
      <c r="L86" s="2" t="s">
        <v>25</v>
      </c>
      <c r="M86" s="2" t="s">
        <v>53</v>
      </c>
      <c r="N86" s="2" t="s">
        <v>25</v>
      </c>
      <c r="O86" s="2" t="s">
        <v>25</v>
      </c>
      <c r="P86" s="12">
        <v>42</v>
      </c>
      <c r="Q86" s="12">
        <f>Table1[[#This Row],[Purchase Amount (USD)]]-Table1[[#This Row],[Previous Purchases]]</f>
        <v>-10</v>
      </c>
      <c r="R86" s="2" t="s">
        <v>74</v>
      </c>
      <c r="S86" s="2" t="s">
        <v>96</v>
      </c>
    </row>
    <row r="87" spans="1:19" x14ac:dyDescent="0.3">
      <c r="A87" s="2">
        <v>86</v>
      </c>
      <c r="B87" s="2">
        <v>53</v>
      </c>
      <c r="C87" s="2" t="s">
        <v>18</v>
      </c>
      <c r="D87" s="2" t="s">
        <v>88</v>
      </c>
      <c r="E87" s="2" t="s">
        <v>66</v>
      </c>
      <c r="F87" s="2">
        <v>95</v>
      </c>
      <c r="G87" s="2" t="s">
        <v>129</v>
      </c>
      <c r="H87" s="2" t="s">
        <v>43</v>
      </c>
      <c r="I87" s="2" t="s">
        <v>60</v>
      </c>
      <c r="J87" s="2" t="s">
        <v>24</v>
      </c>
      <c r="K87" s="2">
        <v>4.5</v>
      </c>
      <c r="L87" s="2" t="s">
        <v>25</v>
      </c>
      <c r="M87" s="2" t="s">
        <v>44</v>
      </c>
      <c r="N87" s="2" t="s">
        <v>25</v>
      </c>
      <c r="O87" s="2" t="s">
        <v>25</v>
      </c>
      <c r="P87" s="12">
        <v>2</v>
      </c>
      <c r="Q87" s="12">
        <f>Table1[[#This Row],[Purchase Amount (USD)]]-Table1[[#This Row],[Previous Purchases]]</f>
        <v>93</v>
      </c>
      <c r="R87" s="2" t="s">
        <v>85</v>
      </c>
      <c r="S87" s="2" t="s">
        <v>75</v>
      </c>
    </row>
    <row r="88" spans="1:19" x14ac:dyDescent="0.3">
      <c r="A88" s="3">
        <v>87</v>
      </c>
      <c r="B88" s="3">
        <v>24</v>
      </c>
      <c r="C88" s="3" t="s">
        <v>18</v>
      </c>
      <c r="D88" s="3" t="s">
        <v>103</v>
      </c>
      <c r="E88" s="3" t="s">
        <v>20</v>
      </c>
      <c r="F88" s="3">
        <v>41</v>
      </c>
      <c r="G88" s="3" t="s">
        <v>106</v>
      </c>
      <c r="H88" s="3" t="s">
        <v>22</v>
      </c>
      <c r="I88" s="3" t="s">
        <v>68</v>
      </c>
      <c r="J88" s="3" t="s">
        <v>36</v>
      </c>
      <c r="K88" s="3">
        <v>3.7</v>
      </c>
      <c r="L88" s="3" t="s">
        <v>25</v>
      </c>
      <c r="M88" s="3" t="s">
        <v>69</v>
      </c>
      <c r="N88" s="3" t="s">
        <v>25</v>
      </c>
      <c r="O88" s="3" t="s">
        <v>25</v>
      </c>
      <c r="P88" s="13">
        <v>47</v>
      </c>
      <c r="Q88" s="13">
        <f>Table1[[#This Row],[Purchase Amount (USD)]]-Table1[[#This Row],[Previous Purchases]]</f>
        <v>-6</v>
      </c>
      <c r="R88" s="3" t="s">
        <v>32</v>
      </c>
      <c r="S88" s="3" t="s">
        <v>75</v>
      </c>
    </row>
    <row r="89" spans="1:19" x14ac:dyDescent="0.3">
      <c r="A89" s="3">
        <v>88</v>
      </c>
      <c r="B89" s="3">
        <v>52</v>
      </c>
      <c r="C89" s="3" t="s">
        <v>18</v>
      </c>
      <c r="D89" s="3" t="s">
        <v>70</v>
      </c>
      <c r="E89" s="3" t="s">
        <v>41</v>
      </c>
      <c r="F89" s="3">
        <v>53</v>
      </c>
      <c r="G89" s="3" t="s">
        <v>122</v>
      </c>
      <c r="H89" s="3" t="s">
        <v>43</v>
      </c>
      <c r="I89" s="3" t="s">
        <v>95</v>
      </c>
      <c r="J89" s="3" t="s">
        <v>56</v>
      </c>
      <c r="K89" s="3">
        <v>3.7</v>
      </c>
      <c r="L89" s="3" t="s">
        <v>25</v>
      </c>
      <c r="M89" s="3" t="s">
        <v>69</v>
      </c>
      <c r="N89" s="3" t="s">
        <v>25</v>
      </c>
      <c r="O89" s="3" t="s">
        <v>25</v>
      </c>
      <c r="P89" s="13">
        <v>44</v>
      </c>
      <c r="Q89" s="13">
        <f>Table1[[#This Row],[Purchase Amount (USD)]]-Table1[[#This Row],[Previous Purchases]]</f>
        <v>9</v>
      </c>
      <c r="R89" s="3" t="s">
        <v>85</v>
      </c>
      <c r="S89" s="3" t="s">
        <v>28</v>
      </c>
    </row>
    <row r="90" spans="1:19" x14ac:dyDescent="0.3">
      <c r="A90" s="2">
        <v>89</v>
      </c>
      <c r="B90" s="2">
        <v>33</v>
      </c>
      <c r="C90" s="2" t="s">
        <v>18</v>
      </c>
      <c r="D90" s="2" t="s">
        <v>112</v>
      </c>
      <c r="E90" s="2" t="s">
        <v>20</v>
      </c>
      <c r="F90" s="2">
        <v>47</v>
      </c>
      <c r="G90" s="2" t="s">
        <v>50</v>
      </c>
      <c r="H90" s="2" t="s">
        <v>43</v>
      </c>
      <c r="I90" s="2" t="s">
        <v>120</v>
      </c>
      <c r="J90" s="2" t="s">
        <v>56</v>
      </c>
      <c r="K90" s="2">
        <v>3.5</v>
      </c>
      <c r="L90" s="2" t="s">
        <v>25</v>
      </c>
      <c r="M90" s="2" t="s">
        <v>37</v>
      </c>
      <c r="N90" s="2" t="s">
        <v>25</v>
      </c>
      <c r="O90" s="2" t="s">
        <v>25</v>
      </c>
      <c r="P90" s="12">
        <v>35</v>
      </c>
      <c r="Q90" s="12">
        <f>Table1[[#This Row],[Purchase Amount (USD)]]-Table1[[#This Row],[Previous Purchases]]</f>
        <v>12</v>
      </c>
      <c r="R90" s="2" t="s">
        <v>38</v>
      </c>
      <c r="S90" s="2" t="s">
        <v>87</v>
      </c>
    </row>
    <row r="91" spans="1:19" x14ac:dyDescent="0.3">
      <c r="A91" s="2">
        <v>90</v>
      </c>
      <c r="B91" s="2">
        <v>47</v>
      </c>
      <c r="C91" s="2" t="s">
        <v>18</v>
      </c>
      <c r="D91" s="2" t="s">
        <v>101</v>
      </c>
      <c r="E91" s="2" t="s">
        <v>62</v>
      </c>
      <c r="F91" s="2">
        <v>83</v>
      </c>
      <c r="G91" s="2" t="s">
        <v>98</v>
      </c>
      <c r="H91" s="2" t="s">
        <v>91</v>
      </c>
      <c r="I91" s="2" t="s">
        <v>68</v>
      </c>
      <c r="J91" s="2" t="s">
        <v>56</v>
      </c>
      <c r="K91" s="2">
        <v>3.6</v>
      </c>
      <c r="L91" s="2" t="s">
        <v>25</v>
      </c>
      <c r="M91" s="2" t="s">
        <v>44</v>
      </c>
      <c r="N91" s="2" t="s">
        <v>25</v>
      </c>
      <c r="O91" s="2" t="s">
        <v>25</v>
      </c>
      <c r="P91" s="12">
        <v>15</v>
      </c>
      <c r="Q91" s="12">
        <f>Table1[[#This Row],[Purchase Amount (USD)]]-Table1[[#This Row],[Previous Purchases]]</f>
        <v>68</v>
      </c>
      <c r="R91" s="2" t="s">
        <v>32</v>
      </c>
      <c r="S91" s="2" t="s">
        <v>57</v>
      </c>
    </row>
    <row r="92" spans="1:19" x14ac:dyDescent="0.3">
      <c r="A92" s="3">
        <v>91</v>
      </c>
      <c r="B92" s="3">
        <v>25</v>
      </c>
      <c r="C92" s="3" t="s">
        <v>18</v>
      </c>
      <c r="D92" s="3" t="s">
        <v>123</v>
      </c>
      <c r="E92" s="3" t="s">
        <v>66</v>
      </c>
      <c r="F92" s="3">
        <v>48</v>
      </c>
      <c r="G92" s="3" t="s">
        <v>130</v>
      </c>
      <c r="H92" s="3" t="s">
        <v>22</v>
      </c>
      <c r="I92" s="3" t="s">
        <v>82</v>
      </c>
      <c r="J92" s="3" t="s">
        <v>52</v>
      </c>
      <c r="K92" s="3">
        <v>2.9</v>
      </c>
      <c r="L92" s="3" t="s">
        <v>25</v>
      </c>
      <c r="M92" s="3" t="s">
        <v>26</v>
      </c>
      <c r="N92" s="3" t="s">
        <v>25</v>
      </c>
      <c r="O92" s="3" t="s">
        <v>25</v>
      </c>
      <c r="P92" s="13">
        <v>29</v>
      </c>
      <c r="Q92" s="13">
        <f>Table1[[#This Row],[Purchase Amount (USD)]]-Table1[[#This Row],[Previous Purchases]]</f>
        <v>19</v>
      </c>
      <c r="R92" s="3" t="s">
        <v>38</v>
      </c>
      <c r="S92" s="3" t="s">
        <v>87</v>
      </c>
    </row>
    <row r="93" spans="1:19" x14ac:dyDescent="0.3">
      <c r="A93" s="3">
        <v>92</v>
      </c>
      <c r="B93" s="3">
        <v>44</v>
      </c>
      <c r="C93" s="3" t="s">
        <v>18</v>
      </c>
      <c r="D93" s="3" t="s">
        <v>118</v>
      </c>
      <c r="E93" s="3" t="s">
        <v>66</v>
      </c>
      <c r="F93" s="3">
        <v>99</v>
      </c>
      <c r="G93" s="3" t="s">
        <v>130</v>
      </c>
      <c r="H93" s="3" t="s">
        <v>35</v>
      </c>
      <c r="I93" s="3" t="s">
        <v>95</v>
      </c>
      <c r="J93" s="3" t="s">
        <v>24</v>
      </c>
      <c r="K93" s="3">
        <v>4.5999999999999996</v>
      </c>
      <c r="L93" s="3" t="s">
        <v>25</v>
      </c>
      <c r="M93" s="3" t="s">
        <v>53</v>
      </c>
      <c r="N93" s="3" t="s">
        <v>25</v>
      </c>
      <c r="O93" s="3" t="s">
        <v>25</v>
      </c>
      <c r="P93" s="13">
        <v>18</v>
      </c>
      <c r="Q93" s="13">
        <f>Table1[[#This Row],[Purchase Amount (USD)]]-Table1[[#This Row],[Previous Purchases]]</f>
        <v>81</v>
      </c>
      <c r="R93" s="3" t="s">
        <v>38</v>
      </c>
      <c r="S93" s="3" t="s">
        <v>96</v>
      </c>
    </row>
    <row r="94" spans="1:19" x14ac:dyDescent="0.3">
      <c r="A94" s="2">
        <v>93</v>
      </c>
      <c r="B94" s="2">
        <v>61</v>
      </c>
      <c r="C94" s="2" t="s">
        <v>18</v>
      </c>
      <c r="D94" s="2" t="s">
        <v>101</v>
      </c>
      <c r="E94" s="2" t="s">
        <v>62</v>
      </c>
      <c r="F94" s="2">
        <v>87</v>
      </c>
      <c r="G94" s="2" t="s">
        <v>104</v>
      </c>
      <c r="H94" s="2" t="s">
        <v>43</v>
      </c>
      <c r="I94" s="2" t="s">
        <v>77</v>
      </c>
      <c r="J94" s="2" t="s">
        <v>24</v>
      </c>
      <c r="K94" s="2">
        <v>4.4000000000000004</v>
      </c>
      <c r="L94" s="2" t="s">
        <v>25</v>
      </c>
      <c r="M94" s="2" t="s">
        <v>69</v>
      </c>
      <c r="N94" s="2" t="s">
        <v>25</v>
      </c>
      <c r="O94" s="2" t="s">
        <v>25</v>
      </c>
      <c r="P94" s="12">
        <v>13</v>
      </c>
      <c r="Q94" s="12">
        <f>Table1[[#This Row],[Purchase Amount (USD)]]-Table1[[#This Row],[Previous Purchases]]</f>
        <v>74</v>
      </c>
      <c r="R94" s="2" t="s">
        <v>27</v>
      </c>
      <c r="S94" s="2" t="s">
        <v>96</v>
      </c>
    </row>
    <row r="95" spans="1:19" x14ac:dyDescent="0.3">
      <c r="A95" s="2">
        <v>94</v>
      </c>
      <c r="B95" s="2">
        <v>37</v>
      </c>
      <c r="C95" s="2" t="s">
        <v>18</v>
      </c>
      <c r="D95" s="2" t="s">
        <v>29</v>
      </c>
      <c r="E95" s="2" t="s">
        <v>20</v>
      </c>
      <c r="F95" s="2">
        <v>62</v>
      </c>
      <c r="G95" s="2" t="s">
        <v>102</v>
      </c>
      <c r="H95" s="2" t="s">
        <v>43</v>
      </c>
      <c r="I95" s="2" t="s">
        <v>72</v>
      </c>
      <c r="J95" s="2" t="s">
        <v>56</v>
      </c>
      <c r="K95" s="2">
        <v>4.5</v>
      </c>
      <c r="L95" s="2" t="s">
        <v>25</v>
      </c>
      <c r="M95" s="2" t="s">
        <v>53</v>
      </c>
      <c r="N95" s="2" t="s">
        <v>25</v>
      </c>
      <c r="O95" s="2" t="s">
        <v>25</v>
      </c>
      <c r="P95" s="12">
        <v>46</v>
      </c>
      <c r="Q95" s="12">
        <f>Table1[[#This Row],[Purchase Amount (USD)]]-Table1[[#This Row],[Previous Purchases]]</f>
        <v>16</v>
      </c>
      <c r="R95" s="2" t="s">
        <v>38</v>
      </c>
      <c r="S95" s="2" t="s">
        <v>39</v>
      </c>
    </row>
    <row r="96" spans="1:19" x14ac:dyDescent="0.3">
      <c r="A96" s="3">
        <v>95</v>
      </c>
      <c r="B96" s="3">
        <v>58</v>
      </c>
      <c r="C96" s="3" t="s">
        <v>18</v>
      </c>
      <c r="D96" s="3" t="s">
        <v>86</v>
      </c>
      <c r="E96" s="3" t="s">
        <v>20</v>
      </c>
      <c r="F96" s="3">
        <v>76</v>
      </c>
      <c r="G96" s="3" t="s">
        <v>106</v>
      </c>
      <c r="H96" s="3" t="s">
        <v>35</v>
      </c>
      <c r="I96" s="3" t="s">
        <v>64</v>
      </c>
      <c r="J96" s="3" t="s">
        <v>36</v>
      </c>
      <c r="K96" s="3">
        <v>4.5999999999999996</v>
      </c>
      <c r="L96" s="3" t="s">
        <v>25</v>
      </c>
      <c r="M96" s="3" t="s">
        <v>37</v>
      </c>
      <c r="N96" s="3" t="s">
        <v>25</v>
      </c>
      <c r="O96" s="3" t="s">
        <v>25</v>
      </c>
      <c r="P96" s="13">
        <v>28</v>
      </c>
      <c r="Q96" s="13">
        <f>Table1[[#This Row],[Purchase Amount (USD)]]-Table1[[#This Row],[Previous Purchases]]</f>
        <v>48</v>
      </c>
      <c r="R96" s="3" t="s">
        <v>38</v>
      </c>
      <c r="S96" s="3" t="s">
        <v>39</v>
      </c>
    </row>
    <row r="97" spans="1:19" x14ac:dyDescent="0.3">
      <c r="A97" s="3">
        <v>96</v>
      </c>
      <c r="B97" s="3">
        <v>37</v>
      </c>
      <c r="C97" s="3" t="s">
        <v>18</v>
      </c>
      <c r="D97" s="3" t="s">
        <v>49</v>
      </c>
      <c r="E97" s="3" t="s">
        <v>41</v>
      </c>
      <c r="F97" s="3">
        <v>100</v>
      </c>
      <c r="G97" s="3" t="s">
        <v>67</v>
      </c>
      <c r="H97" s="3" t="s">
        <v>22</v>
      </c>
      <c r="I97" s="3" t="s">
        <v>68</v>
      </c>
      <c r="J97" s="3" t="s">
        <v>56</v>
      </c>
      <c r="K97" s="3">
        <v>3.8</v>
      </c>
      <c r="L97" s="3" t="s">
        <v>25</v>
      </c>
      <c r="M97" s="3" t="s">
        <v>37</v>
      </c>
      <c r="N97" s="3" t="s">
        <v>25</v>
      </c>
      <c r="O97" s="3" t="s">
        <v>25</v>
      </c>
      <c r="P97" s="13">
        <v>48</v>
      </c>
      <c r="Q97" s="13">
        <f>Table1[[#This Row],[Purchase Amount (USD)]]-Table1[[#This Row],[Previous Purchases]]</f>
        <v>52</v>
      </c>
      <c r="R97" s="3" t="s">
        <v>45</v>
      </c>
      <c r="S97" s="3" t="s">
        <v>87</v>
      </c>
    </row>
    <row r="98" spans="1:19" x14ac:dyDescent="0.3">
      <c r="A98" s="2">
        <v>97</v>
      </c>
      <c r="B98" s="2">
        <v>32</v>
      </c>
      <c r="C98" s="2" t="s">
        <v>18</v>
      </c>
      <c r="D98" s="2" t="s">
        <v>142</v>
      </c>
      <c r="E98" s="2" t="s">
        <v>66</v>
      </c>
      <c r="F98" s="2">
        <v>73</v>
      </c>
      <c r="G98" s="2" t="s">
        <v>78</v>
      </c>
      <c r="H98" s="2" t="s">
        <v>35</v>
      </c>
      <c r="I98" s="2" t="s">
        <v>79</v>
      </c>
      <c r="J98" s="2" t="s">
        <v>36</v>
      </c>
      <c r="K98" s="2">
        <v>3.6</v>
      </c>
      <c r="L98" s="2" t="s">
        <v>25</v>
      </c>
      <c r="M98" s="2" t="s">
        <v>26</v>
      </c>
      <c r="N98" s="2" t="s">
        <v>25</v>
      </c>
      <c r="O98" s="2" t="s">
        <v>25</v>
      </c>
      <c r="P98" s="12">
        <v>43</v>
      </c>
      <c r="Q98" s="12">
        <f>Table1[[#This Row],[Purchase Amount (USD)]]-Table1[[#This Row],[Previous Purchases]]</f>
        <v>30</v>
      </c>
      <c r="R98" s="2" t="s">
        <v>27</v>
      </c>
      <c r="S98" s="2" t="s">
        <v>96</v>
      </c>
    </row>
    <row r="99" spans="1:19" x14ac:dyDescent="0.3">
      <c r="A99" s="2">
        <v>98</v>
      </c>
      <c r="B99" s="2">
        <v>21</v>
      </c>
      <c r="C99" s="2" t="s">
        <v>18</v>
      </c>
      <c r="D99" s="2" t="s">
        <v>70</v>
      </c>
      <c r="E99" s="2" t="s">
        <v>41</v>
      </c>
      <c r="F99" s="2">
        <v>92</v>
      </c>
      <c r="G99" s="2" t="s">
        <v>140</v>
      </c>
      <c r="H99" s="2" t="s">
        <v>43</v>
      </c>
      <c r="I99" s="2" t="s">
        <v>84</v>
      </c>
      <c r="J99" s="2" t="s">
        <v>24</v>
      </c>
      <c r="K99" s="2">
        <v>4.8</v>
      </c>
      <c r="L99" s="2" t="s">
        <v>25</v>
      </c>
      <c r="M99" s="2" t="s">
        <v>73</v>
      </c>
      <c r="N99" s="2" t="s">
        <v>25</v>
      </c>
      <c r="O99" s="2" t="s">
        <v>25</v>
      </c>
      <c r="P99" s="12">
        <v>37</v>
      </c>
      <c r="Q99" s="12">
        <f>Table1[[#This Row],[Purchase Amount (USD)]]-Table1[[#This Row],[Previous Purchases]]</f>
        <v>55</v>
      </c>
      <c r="R99" s="2" t="s">
        <v>32</v>
      </c>
      <c r="S99" s="2" t="s">
        <v>48</v>
      </c>
    </row>
    <row r="100" spans="1:19" x14ac:dyDescent="0.3">
      <c r="A100" s="3">
        <v>99</v>
      </c>
      <c r="B100" s="3">
        <v>20</v>
      </c>
      <c r="C100" s="3" t="s">
        <v>18</v>
      </c>
      <c r="D100" s="3" t="s">
        <v>33</v>
      </c>
      <c r="E100" s="3" t="s">
        <v>20</v>
      </c>
      <c r="F100" s="3">
        <v>67</v>
      </c>
      <c r="G100" s="3" t="s">
        <v>83</v>
      </c>
      <c r="H100" s="3" t="s">
        <v>91</v>
      </c>
      <c r="I100" s="3" t="s">
        <v>84</v>
      </c>
      <c r="J100" s="3" t="s">
        <v>36</v>
      </c>
      <c r="K100" s="3">
        <v>2.6</v>
      </c>
      <c r="L100" s="3" t="s">
        <v>25</v>
      </c>
      <c r="M100" s="3" t="s">
        <v>44</v>
      </c>
      <c r="N100" s="3" t="s">
        <v>25</v>
      </c>
      <c r="O100" s="3" t="s">
        <v>25</v>
      </c>
      <c r="P100" s="13">
        <v>20</v>
      </c>
      <c r="Q100" s="13">
        <f>Table1[[#This Row],[Purchase Amount (USD)]]-Table1[[#This Row],[Previous Purchases]]</f>
        <v>47</v>
      </c>
      <c r="R100" s="3" t="s">
        <v>74</v>
      </c>
      <c r="S100" s="3" t="s">
        <v>48</v>
      </c>
    </row>
    <row r="101" spans="1:19" x14ac:dyDescent="0.3">
      <c r="A101" s="3">
        <v>100</v>
      </c>
      <c r="B101" s="3">
        <v>26</v>
      </c>
      <c r="C101" s="3" t="s">
        <v>18</v>
      </c>
      <c r="D101" s="3" t="s">
        <v>103</v>
      </c>
      <c r="E101" s="3" t="s">
        <v>20</v>
      </c>
      <c r="F101" s="3">
        <v>40</v>
      </c>
      <c r="G101" s="3" t="s">
        <v>67</v>
      </c>
      <c r="H101" s="3" t="s">
        <v>91</v>
      </c>
      <c r="I101" s="3" t="s">
        <v>125</v>
      </c>
      <c r="J101" s="3" t="s">
        <v>52</v>
      </c>
      <c r="K101" s="3">
        <v>3.7</v>
      </c>
      <c r="L101" s="3" t="s">
        <v>25</v>
      </c>
      <c r="M101" s="3" t="s">
        <v>26</v>
      </c>
      <c r="N101" s="3" t="s">
        <v>25</v>
      </c>
      <c r="O101" s="3" t="s">
        <v>25</v>
      </c>
      <c r="P101" s="13">
        <v>33</v>
      </c>
      <c r="Q101" s="13">
        <f>Table1[[#This Row],[Purchase Amount (USD)]]-Table1[[#This Row],[Previous Purchases]]</f>
        <v>7</v>
      </c>
      <c r="R101" s="3" t="s">
        <v>85</v>
      </c>
      <c r="S101" s="3" t="s">
        <v>57</v>
      </c>
    </row>
    <row r="102" spans="1:19" x14ac:dyDescent="0.3">
      <c r="A102" s="2">
        <v>101</v>
      </c>
      <c r="B102" s="2">
        <v>62</v>
      </c>
      <c r="C102" s="2" t="s">
        <v>18</v>
      </c>
      <c r="D102" s="2" t="s">
        <v>88</v>
      </c>
      <c r="E102" s="2" t="s">
        <v>66</v>
      </c>
      <c r="F102" s="2">
        <v>98</v>
      </c>
      <c r="G102" s="2" t="s">
        <v>146</v>
      </c>
      <c r="H102" s="2" t="s">
        <v>43</v>
      </c>
      <c r="I102" s="2" t="s">
        <v>31</v>
      </c>
      <c r="J102" s="2" t="s">
        <v>56</v>
      </c>
      <c r="K102" s="2">
        <v>2.7</v>
      </c>
      <c r="L102" s="2" t="s">
        <v>25</v>
      </c>
      <c r="M102" s="2" t="s">
        <v>26</v>
      </c>
      <c r="N102" s="2" t="s">
        <v>25</v>
      </c>
      <c r="O102" s="2" t="s">
        <v>25</v>
      </c>
      <c r="P102" s="12">
        <v>31</v>
      </c>
      <c r="Q102" s="12">
        <f>Table1[[#This Row],[Purchase Amount (USD)]]-Table1[[#This Row],[Previous Purchases]]</f>
        <v>67</v>
      </c>
      <c r="R102" s="2" t="s">
        <v>32</v>
      </c>
      <c r="S102" s="2" t="s">
        <v>28</v>
      </c>
    </row>
    <row r="103" spans="1:19" x14ac:dyDescent="0.3">
      <c r="A103" s="2">
        <v>102</v>
      </c>
      <c r="B103" s="2">
        <v>27</v>
      </c>
      <c r="C103" s="2" t="s">
        <v>18</v>
      </c>
      <c r="D103" s="2" t="s">
        <v>61</v>
      </c>
      <c r="E103" s="2" t="s">
        <v>62</v>
      </c>
      <c r="F103" s="2">
        <v>85</v>
      </c>
      <c r="G103" s="2" t="s">
        <v>113</v>
      </c>
      <c r="H103" s="2" t="s">
        <v>91</v>
      </c>
      <c r="I103" s="2" t="s">
        <v>51</v>
      </c>
      <c r="J103" s="2" t="s">
        <v>36</v>
      </c>
      <c r="K103" s="2">
        <v>4.5999999999999996</v>
      </c>
      <c r="L103" s="2" t="s">
        <v>25</v>
      </c>
      <c r="M103" s="2" t="s">
        <v>26</v>
      </c>
      <c r="N103" s="2" t="s">
        <v>25</v>
      </c>
      <c r="O103" s="2" t="s">
        <v>25</v>
      </c>
      <c r="P103" s="12">
        <v>50</v>
      </c>
      <c r="Q103" s="12">
        <f>Table1[[#This Row],[Purchase Amount (USD)]]-Table1[[#This Row],[Previous Purchases]]</f>
        <v>35</v>
      </c>
      <c r="R103" s="2" t="s">
        <v>38</v>
      </c>
      <c r="S103" s="2" t="s">
        <v>75</v>
      </c>
    </row>
    <row r="104" spans="1:19" x14ac:dyDescent="0.3">
      <c r="A104" s="3">
        <v>103</v>
      </c>
      <c r="B104" s="3">
        <v>51</v>
      </c>
      <c r="C104" s="3" t="s">
        <v>18</v>
      </c>
      <c r="D104" s="3" t="s">
        <v>124</v>
      </c>
      <c r="E104" s="3" t="s">
        <v>20</v>
      </c>
      <c r="F104" s="3">
        <v>67</v>
      </c>
      <c r="G104" s="3" t="s">
        <v>100</v>
      </c>
      <c r="H104" s="3" t="s">
        <v>22</v>
      </c>
      <c r="I104" s="3" t="s">
        <v>82</v>
      </c>
      <c r="J104" s="3" t="s">
        <v>24</v>
      </c>
      <c r="K104" s="3">
        <v>4.8</v>
      </c>
      <c r="L104" s="3" t="s">
        <v>25</v>
      </c>
      <c r="M104" s="3" t="s">
        <v>44</v>
      </c>
      <c r="N104" s="3" t="s">
        <v>25</v>
      </c>
      <c r="O104" s="3" t="s">
        <v>25</v>
      </c>
      <c r="P104" s="13">
        <v>35</v>
      </c>
      <c r="Q104" s="13">
        <f>Table1[[#This Row],[Purchase Amount (USD)]]-Table1[[#This Row],[Previous Purchases]]</f>
        <v>32</v>
      </c>
      <c r="R104" s="3" t="s">
        <v>38</v>
      </c>
      <c r="S104" s="3" t="s">
        <v>57</v>
      </c>
    </row>
    <row r="105" spans="1:19" x14ac:dyDescent="0.3">
      <c r="A105" s="3">
        <v>104</v>
      </c>
      <c r="B105" s="3">
        <v>54</v>
      </c>
      <c r="C105" s="3" t="s">
        <v>18</v>
      </c>
      <c r="D105" s="3" t="s">
        <v>136</v>
      </c>
      <c r="E105" s="3" t="s">
        <v>41</v>
      </c>
      <c r="F105" s="3">
        <v>89</v>
      </c>
      <c r="G105" s="3" t="s">
        <v>63</v>
      </c>
      <c r="H105" s="3" t="s">
        <v>22</v>
      </c>
      <c r="I105" s="3" t="s">
        <v>107</v>
      </c>
      <c r="J105" s="3" t="s">
        <v>24</v>
      </c>
      <c r="K105" s="3">
        <v>4</v>
      </c>
      <c r="L105" s="3" t="s">
        <v>25</v>
      </c>
      <c r="M105" s="3" t="s">
        <v>44</v>
      </c>
      <c r="N105" s="3" t="s">
        <v>25</v>
      </c>
      <c r="O105" s="3" t="s">
        <v>25</v>
      </c>
      <c r="P105" s="13">
        <v>22</v>
      </c>
      <c r="Q105" s="13">
        <f>Table1[[#This Row],[Purchase Amount (USD)]]-Table1[[#This Row],[Previous Purchases]]</f>
        <v>67</v>
      </c>
      <c r="R105" s="3" t="s">
        <v>27</v>
      </c>
      <c r="S105" s="3" t="s">
        <v>75</v>
      </c>
    </row>
    <row r="106" spans="1:19" x14ac:dyDescent="0.3">
      <c r="A106" s="2">
        <v>105</v>
      </c>
      <c r="B106" s="2">
        <v>55</v>
      </c>
      <c r="C106" s="2" t="s">
        <v>18</v>
      </c>
      <c r="D106" s="2" t="s">
        <v>88</v>
      </c>
      <c r="E106" s="2" t="s">
        <v>66</v>
      </c>
      <c r="F106" s="2">
        <v>24</v>
      </c>
      <c r="G106" s="2" t="s">
        <v>81</v>
      </c>
      <c r="H106" s="2" t="s">
        <v>22</v>
      </c>
      <c r="I106" s="2" t="s">
        <v>68</v>
      </c>
      <c r="J106" s="2" t="s">
        <v>36</v>
      </c>
      <c r="K106" s="2">
        <v>4.4000000000000004</v>
      </c>
      <c r="L106" s="2" t="s">
        <v>25</v>
      </c>
      <c r="M106" s="2" t="s">
        <v>69</v>
      </c>
      <c r="N106" s="2" t="s">
        <v>25</v>
      </c>
      <c r="O106" s="2" t="s">
        <v>25</v>
      </c>
      <c r="P106" s="12">
        <v>1</v>
      </c>
      <c r="Q106" s="12">
        <f>Table1[[#This Row],[Purchase Amount (USD)]]-Table1[[#This Row],[Previous Purchases]]</f>
        <v>23</v>
      </c>
      <c r="R106" s="2" t="s">
        <v>45</v>
      </c>
      <c r="S106" s="2" t="s">
        <v>87</v>
      </c>
    </row>
    <row r="107" spans="1:19" x14ac:dyDescent="0.3">
      <c r="A107" s="2">
        <v>106</v>
      </c>
      <c r="B107" s="2">
        <v>69</v>
      </c>
      <c r="C107" s="2" t="s">
        <v>18</v>
      </c>
      <c r="D107" s="2" t="s">
        <v>131</v>
      </c>
      <c r="E107" s="2" t="s">
        <v>66</v>
      </c>
      <c r="F107" s="2">
        <v>96</v>
      </c>
      <c r="G107" s="2" t="s">
        <v>83</v>
      </c>
      <c r="H107" s="2" t="s">
        <v>43</v>
      </c>
      <c r="I107" s="2" t="s">
        <v>60</v>
      </c>
      <c r="J107" s="2" t="s">
        <v>56</v>
      </c>
      <c r="K107" s="2">
        <v>3.6</v>
      </c>
      <c r="L107" s="2" t="s">
        <v>25</v>
      </c>
      <c r="M107" s="2" t="s">
        <v>44</v>
      </c>
      <c r="N107" s="2" t="s">
        <v>25</v>
      </c>
      <c r="O107" s="2" t="s">
        <v>25</v>
      </c>
      <c r="P107" s="12">
        <v>4</v>
      </c>
      <c r="Q107" s="12">
        <f>Table1[[#This Row],[Purchase Amount (USD)]]-Table1[[#This Row],[Previous Purchases]]</f>
        <v>92</v>
      </c>
      <c r="R107" s="2" t="s">
        <v>74</v>
      </c>
      <c r="S107" s="2" t="s">
        <v>48</v>
      </c>
    </row>
    <row r="108" spans="1:19" x14ac:dyDescent="0.3">
      <c r="A108" s="3">
        <v>107</v>
      </c>
      <c r="B108" s="3">
        <v>64</v>
      </c>
      <c r="C108" s="3" t="s">
        <v>18</v>
      </c>
      <c r="D108" s="3" t="s">
        <v>101</v>
      </c>
      <c r="E108" s="3" t="s">
        <v>62</v>
      </c>
      <c r="F108" s="3">
        <v>35</v>
      </c>
      <c r="G108" s="3" t="s">
        <v>147</v>
      </c>
      <c r="H108" s="3" t="s">
        <v>22</v>
      </c>
      <c r="I108" s="3" t="s">
        <v>51</v>
      </c>
      <c r="J108" s="3" t="s">
        <v>52</v>
      </c>
      <c r="K108" s="3">
        <v>3.7</v>
      </c>
      <c r="L108" s="3" t="s">
        <v>25</v>
      </c>
      <c r="M108" s="3" t="s">
        <v>53</v>
      </c>
      <c r="N108" s="3" t="s">
        <v>25</v>
      </c>
      <c r="O108" s="3" t="s">
        <v>25</v>
      </c>
      <c r="P108" s="13">
        <v>31</v>
      </c>
      <c r="Q108" s="13">
        <f>Table1[[#This Row],[Purchase Amount (USD)]]-Table1[[#This Row],[Previous Purchases]]</f>
        <v>4</v>
      </c>
      <c r="R108" s="3" t="s">
        <v>38</v>
      </c>
      <c r="S108" s="3" t="s">
        <v>87</v>
      </c>
    </row>
    <row r="109" spans="1:19" x14ac:dyDescent="0.3">
      <c r="A109" s="3">
        <v>108</v>
      </c>
      <c r="B109" s="3">
        <v>28</v>
      </c>
      <c r="C109" s="3" t="s">
        <v>18</v>
      </c>
      <c r="D109" s="3" t="s">
        <v>49</v>
      </c>
      <c r="E109" s="3" t="s">
        <v>41</v>
      </c>
      <c r="F109" s="3">
        <v>67</v>
      </c>
      <c r="G109" s="3" t="s">
        <v>127</v>
      </c>
      <c r="H109" s="3" t="s">
        <v>22</v>
      </c>
      <c r="I109" s="3" t="s">
        <v>77</v>
      </c>
      <c r="J109" s="3" t="s">
        <v>24</v>
      </c>
      <c r="K109" s="3">
        <v>3.1</v>
      </c>
      <c r="L109" s="3" t="s">
        <v>25</v>
      </c>
      <c r="M109" s="3" t="s">
        <v>44</v>
      </c>
      <c r="N109" s="3" t="s">
        <v>25</v>
      </c>
      <c r="O109" s="3" t="s">
        <v>25</v>
      </c>
      <c r="P109" s="13">
        <v>46</v>
      </c>
      <c r="Q109" s="13">
        <f>Table1[[#This Row],[Purchase Amount (USD)]]-Table1[[#This Row],[Previous Purchases]]</f>
        <v>21</v>
      </c>
      <c r="R109" s="3" t="s">
        <v>45</v>
      </c>
      <c r="S109" s="3" t="s">
        <v>28</v>
      </c>
    </row>
    <row r="110" spans="1:19" x14ac:dyDescent="0.3">
      <c r="A110" s="2">
        <v>109</v>
      </c>
      <c r="B110" s="2">
        <v>70</v>
      </c>
      <c r="C110" s="2" t="s">
        <v>18</v>
      </c>
      <c r="D110" s="2" t="s">
        <v>124</v>
      </c>
      <c r="E110" s="2" t="s">
        <v>20</v>
      </c>
      <c r="F110" s="2">
        <v>79</v>
      </c>
      <c r="G110" s="2" t="s">
        <v>55</v>
      </c>
      <c r="H110" s="2" t="s">
        <v>22</v>
      </c>
      <c r="I110" s="2" t="s">
        <v>72</v>
      </c>
      <c r="J110" s="2" t="s">
        <v>36</v>
      </c>
      <c r="K110" s="2">
        <v>3.4</v>
      </c>
      <c r="L110" s="2" t="s">
        <v>25</v>
      </c>
      <c r="M110" s="2" t="s">
        <v>44</v>
      </c>
      <c r="N110" s="2" t="s">
        <v>25</v>
      </c>
      <c r="O110" s="2" t="s">
        <v>25</v>
      </c>
      <c r="P110" s="12">
        <v>32</v>
      </c>
      <c r="Q110" s="12">
        <f>Table1[[#This Row],[Purchase Amount (USD)]]-Table1[[#This Row],[Previous Purchases]]</f>
        <v>47</v>
      </c>
      <c r="R110" s="2" t="s">
        <v>74</v>
      </c>
      <c r="S110" s="2" t="s">
        <v>75</v>
      </c>
    </row>
    <row r="111" spans="1:19" x14ac:dyDescent="0.3">
      <c r="A111" s="2">
        <v>110</v>
      </c>
      <c r="B111" s="2">
        <v>58</v>
      </c>
      <c r="C111" s="2" t="s">
        <v>18</v>
      </c>
      <c r="D111" s="2" t="s">
        <v>112</v>
      </c>
      <c r="E111" s="2" t="s">
        <v>20</v>
      </c>
      <c r="F111" s="2">
        <v>85</v>
      </c>
      <c r="G111" s="2" t="s">
        <v>89</v>
      </c>
      <c r="H111" s="2" t="s">
        <v>43</v>
      </c>
      <c r="I111" s="2" t="s">
        <v>82</v>
      </c>
      <c r="J111" s="2" t="s">
        <v>36</v>
      </c>
      <c r="K111" s="2">
        <v>2.6</v>
      </c>
      <c r="L111" s="2" t="s">
        <v>25</v>
      </c>
      <c r="M111" s="2" t="s">
        <v>44</v>
      </c>
      <c r="N111" s="2" t="s">
        <v>25</v>
      </c>
      <c r="O111" s="2" t="s">
        <v>25</v>
      </c>
      <c r="P111" s="12">
        <v>43</v>
      </c>
      <c r="Q111" s="12">
        <f>Table1[[#This Row],[Purchase Amount (USD)]]-Table1[[#This Row],[Previous Purchases]]</f>
        <v>42</v>
      </c>
      <c r="R111" s="2" t="s">
        <v>74</v>
      </c>
      <c r="S111" s="2" t="s">
        <v>28</v>
      </c>
    </row>
    <row r="112" spans="1:19" x14ac:dyDescent="0.3">
      <c r="A112" s="3">
        <v>111</v>
      </c>
      <c r="B112" s="3">
        <v>56</v>
      </c>
      <c r="C112" s="3" t="s">
        <v>18</v>
      </c>
      <c r="D112" s="3" t="s">
        <v>131</v>
      </c>
      <c r="E112" s="3" t="s">
        <v>66</v>
      </c>
      <c r="F112" s="3">
        <v>26</v>
      </c>
      <c r="G112" s="3" t="s">
        <v>83</v>
      </c>
      <c r="H112" s="3" t="s">
        <v>43</v>
      </c>
      <c r="I112" s="3" t="s">
        <v>93</v>
      </c>
      <c r="J112" s="3" t="s">
        <v>52</v>
      </c>
      <c r="K112" s="3">
        <v>4</v>
      </c>
      <c r="L112" s="3" t="s">
        <v>25</v>
      </c>
      <c r="M112" s="3" t="s">
        <v>53</v>
      </c>
      <c r="N112" s="3" t="s">
        <v>25</v>
      </c>
      <c r="O112" s="3" t="s">
        <v>25</v>
      </c>
      <c r="P112" s="13">
        <v>26</v>
      </c>
      <c r="Q112" s="13">
        <f>Table1[[#This Row],[Purchase Amount (USD)]]-Table1[[#This Row],[Previous Purchases]]</f>
        <v>0</v>
      </c>
      <c r="R112" s="3" t="s">
        <v>27</v>
      </c>
      <c r="S112" s="3" t="s">
        <v>28</v>
      </c>
    </row>
    <row r="113" spans="1:19" x14ac:dyDescent="0.3">
      <c r="A113" s="3">
        <v>112</v>
      </c>
      <c r="B113" s="3">
        <v>26</v>
      </c>
      <c r="C113" s="3" t="s">
        <v>18</v>
      </c>
      <c r="D113" s="3" t="s">
        <v>132</v>
      </c>
      <c r="E113" s="3" t="s">
        <v>66</v>
      </c>
      <c r="F113" s="3">
        <v>75</v>
      </c>
      <c r="G113" s="3" t="s">
        <v>34</v>
      </c>
      <c r="H113" s="3" t="s">
        <v>22</v>
      </c>
      <c r="I113" s="3" t="s">
        <v>72</v>
      </c>
      <c r="J113" s="3" t="s">
        <v>52</v>
      </c>
      <c r="K113" s="3">
        <v>5</v>
      </c>
      <c r="L113" s="3" t="s">
        <v>25</v>
      </c>
      <c r="M113" s="3" t="s">
        <v>37</v>
      </c>
      <c r="N113" s="3" t="s">
        <v>25</v>
      </c>
      <c r="O113" s="3" t="s">
        <v>25</v>
      </c>
      <c r="P113" s="13">
        <v>9</v>
      </c>
      <c r="Q113" s="13">
        <f>Table1[[#This Row],[Purchase Amount (USD)]]-Table1[[#This Row],[Previous Purchases]]</f>
        <v>66</v>
      </c>
      <c r="R113" s="3" t="s">
        <v>38</v>
      </c>
      <c r="S113" s="3" t="s">
        <v>48</v>
      </c>
    </row>
    <row r="114" spans="1:19" x14ac:dyDescent="0.3">
      <c r="A114" s="2">
        <v>113</v>
      </c>
      <c r="B114" s="2">
        <v>37</v>
      </c>
      <c r="C114" s="2" t="s">
        <v>18</v>
      </c>
      <c r="D114" s="2" t="s">
        <v>142</v>
      </c>
      <c r="E114" s="2" t="s">
        <v>66</v>
      </c>
      <c r="F114" s="2">
        <v>65</v>
      </c>
      <c r="G114" s="2" t="s">
        <v>102</v>
      </c>
      <c r="H114" s="2" t="s">
        <v>43</v>
      </c>
      <c r="I114" s="2" t="s">
        <v>107</v>
      </c>
      <c r="J114" s="2" t="s">
        <v>36</v>
      </c>
      <c r="K114" s="2">
        <v>4.3</v>
      </c>
      <c r="L114" s="2" t="s">
        <v>25</v>
      </c>
      <c r="M114" s="2" t="s">
        <v>37</v>
      </c>
      <c r="N114" s="2" t="s">
        <v>25</v>
      </c>
      <c r="O114" s="2" t="s">
        <v>25</v>
      </c>
      <c r="P114" s="12">
        <v>28</v>
      </c>
      <c r="Q114" s="12">
        <f>Table1[[#This Row],[Purchase Amount (USD)]]-Table1[[#This Row],[Previous Purchases]]</f>
        <v>37</v>
      </c>
      <c r="R114" s="2" t="s">
        <v>45</v>
      </c>
      <c r="S114" s="2" t="s">
        <v>75</v>
      </c>
    </row>
    <row r="115" spans="1:19" x14ac:dyDescent="0.3">
      <c r="A115" s="2">
        <v>114</v>
      </c>
      <c r="B115" s="2">
        <v>44</v>
      </c>
      <c r="C115" s="2" t="s">
        <v>18</v>
      </c>
      <c r="D115" s="2" t="s">
        <v>123</v>
      </c>
      <c r="E115" s="2" t="s">
        <v>66</v>
      </c>
      <c r="F115" s="2">
        <v>54</v>
      </c>
      <c r="G115" s="2" t="s">
        <v>126</v>
      </c>
      <c r="H115" s="2" t="s">
        <v>22</v>
      </c>
      <c r="I115" s="2" t="s">
        <v>31</v>
      </c>
      <c r="J115" s="2" t="s">
        <v>24</v>
      </c>
      <c r="K115" s="2">
        <v>3.1</v>
      </c>
      <c r="L115" s="2" t="s">
        <v>25</v>
      </c>
      <c r="M115" s="2" t="s">
        <v>44</v>
      </c>
      <c r="N115" s="2" t="s">
        <v>25</v>
      </c>
      <c r="O115" s="2" t="s">
        <v>25</v>
      </c>
      <c r="P115" s="12">
        <v>20</v>
      </c>
      <c r="Q115" s="12">
        <f>Table1[[#This Row],[Purchase Amount (USD)]]-Table1[[#This Row],[Previous Purchases]]</f>
        <v>34</v>
      </c>
      <c r="R115" s="2" t="s">
        <v>45</v>
      </c>
      <c r="S115" s="2" t="s">
        <v>57</v>
      </c>
    </row>
    <row r="116" spans="1:19" x14ac:dyDescent="0.3">
      <c r="A116" s="3">
        <v>115</v>
      </c>
      <c r="B116" s="3">
        <v>70</v>
      </c>
      <c r="C116" s="3" t="s">
        <v>18</v>
      </c>
      <c r="D116" s="3" t="s">
        <v>61</v>
      </c>
      <c r="E116" s="3" t="s">
        <v>62</v>
      </c>
      <c r="F116" s="3">
        <v>95</v>
      </c>
      <c r="G116" s="3" t="s">
        <v>34</v>
      </c>
      <c r="H116" s="3" t="s">
        <v>35</v>
      </c>
      <c r="I116" s="3" t="s">
        <v>143</v>
      </c>
      <c r="J116" s="3" t="s">
        <v>52</v>
      </c>
      <c r="K116" s="3">
        <v>3.7</v>
      </c>
      <c r="L116" s="3" t="s">
        <v>25</v>
      </c>
      <c r="M116" s="3" t="s">
        <v>73</v>
      </c>
      <c r="N116" s="3" t="s">
        <v>25</v>
      </c>
      <c r="O116" s="3" t="s">
        <v>25</v>
      </c>
      <c r="P116" s="13">
        <v>9</v>
      </c>
      <c r="Q116" s="13">
        <f>Table1[[#This Row],[Purchase Amount (USD)]]-Table1[[#This Row],[Previous Purchases]]</f>
        <v>86</v>
      </c>
      <c r="R116" s="3" t="s">
        <v>32</v>
      </c>
      <c r="S116" s="3" t="s">
        <v>39</v>
      </c>
    </row>
    <row r="117" spans="1:19" x14ac:dyDescent="0.3">
      <c r="A117" s="3">
        <v>116</v>
      </c>
      <c r="B117" s="3">
        <v>53</v>
      </c>
      <c r="C117" s="3" t="s">
        <v>18</v>
      </c>
      <c r="D117" s="3" t="s">
        <v>86</v>
      </c>
      <c r="E117" s="3" t="s">
        <v>20</v>
      </c>
      <c r="F117" s="3">
        <v>94</v>
      </c>
      <c r="G117" s="3" t="s">
        <v>50</v>
      </c>
      <c r="H117" s="3" t="s">
        <v>43</v>
      </c>
      <c r="I117" s="3" t="s">
        <v>23</v>
      </c>
      <c r="J117" s="3" t="s">
        <v>36</v>
      </c>
      <c r="K117" s="3">
        <v>3.8</v>
      </c>
      <c r="L117" s="3" t="s">
        <v>25</v>
      </c>
      <c r="M117" s="3" t="s">
        <v>53</v>
      </c>
      <c r="N117" s="3" t="s">
        <v>25</v>
      </c>
      <c r="O117" s="3" t="s">
        <v>25</v>
      </c>
      <c r="P117" s="13">
        <v>48</v>
      </c>
      <c r="Q117" s="13">
        <f>Table1[[#This Row],[Purchase Amount (USD)]]-Table1[[#This Row],[Previous Purchases]]</f>
        <v>46</v>
      </c>
      <c r="R117" s="3" t="s">
        <v>85</v>
      </c>
      <c r="S117" s="3" t="s">
        <v>96</v>
      </c>
    </row>
    <row r="118" spans="1:19" x14ac:dyDescent="0.3">
      <c r="A118" s="2">
        <v>117</v>
      </c>
      <c r="B118" s="2">
        <v>55</v>
      </c>
      <c r="C118" s="2" t="s">
        <v>18</v>
      </c>
      <c r="D118" s="2" t="s">
        <v>70</v>
      </c>
      <c r="E118" s="2" t="s">
        <v>41</v>
      </c>
      <c r="F118" s="2">
        <v>86</v>
      </c>
      <c r="G118" s="2" t="s">
        <v>140</v>
      </c>
      <c r="H118" s="2" t="s">
        <v>35</v>
      </c>
      <c r="I118" s="2" t="s">
        <v>143</v>
      </c>
      <c r="J118" s="2" t="s">
        <v>36</v>
      </c>
      <c r="K118" s="2">
        <v>3.4</v>
      </c>
      <c r="L118" s="2" t="s">
        <v>25</v>
      </c>
      <c r="M118" s="2" t="s">
        <v>37</v>
      </c>
      <c r="N118" s="2" t="s">
        <v>25</v>
      </c>
      <c r="O118" s="2" t="s">
        <v>25</v>
      </c>
      <c r="P118" s="12">
        <v>12</v>
      </c>
      <c r="Q118" s="12">
        <f>Table1[[#This Row],[Purchase Amount (USD)]]-Table1[[#This Row],[Previous Purchases]]</f>
        <v>74</v>
      </c>
      <c r="R118" s="2" t="s">
        <v>27</v>
      </c>
      <c r="S118" s="2" t="s">
        <v>48</v>
      </c>
    </row>
    <row r="119" spans="1:19" x14ac:dyDescent="0.3">
      <c r="A119" s="2">
        <v>118</v>
      </c>
      <c r="B119" s="2">
        <v>50</v>
      </c>
      <c r="C119" s="2" t="s">
        <v>18</v>
      </c>
      <c r="D119" s="2" t="s">
        <v>40</v>
      </c>
      <c r="E119" s="2" t="s">
        <v>41</v>
      </c>
      <c r="F119" s="2">
        <v>32</v>
      </c>
      <c r="G119" s="2" t="s">
        <v>146</v>
      </c>
      <c r="H119" s="2" t="s">
        <v>22</v>
      </c>
      <c r="I119" s="2" t="s">
        <v>133</v>
      </c>
      <c r="J119" s="2" t="s">
        <v>52</v>
      </c>
      <c r="K119" s="2">
        <v>4.5999999999999996</v>
      </c>
      <c r="L119" s="2" t="s">
        <v>25</v>
      </c>
      <c r="M119" s="2" t="s">
        <v>26</v>
      </c>
      <c r="N119" s="2" t="s">
        <v>25</v>
      </c>
      <c r="O119" s="2" t="s">
        <v>25</v>
      </c>
      <c r="P119" s="12">
        <v>29</v>
      </c>
      <c r="Q119" s="12">
        <f>Table1[[#This Row],[Purchase Amount (USD)]]-Table1[[#This Row],[Previous Purchases]]</f>
        <v>3</v>
      </c>
      <c r="R119" s="2" t="s">
        <v>32</v>
      </c>
      <c r="S119" s="2" t="s">
        <v>28</v>
      </c>
    </row>
    <row r="120" spans="1:19" x14ac:dyDescent="0.3">
      <c r="A120" s="3">
        <v>119</v>
      </c>
      <c r="B120" s="3">
        <v>50</v>
      </c>
      <c r="C120" s="3" t="s">
        <v>18</v>
      </c>
      <c r="D120" s="3" t="s">
        <v>29</v>
      </c>
      <c r="E120" s="3" t="s">
        <v>20</v>
      </c>
      <c r="F120" s="3">
        <v>45</v>
      </c>
      <c r="G120" s="3" t="s">
        <v>21</v>
      </c>
      <c r="H120" s="3" t="s">
        <v>22</v>
      </c>
      <c r="I120" s="3" t="s">
        <v>120</v>
      </c>
      <c r="J120" s="3" t="s">
        <v>56</v>
      </c>
      <c r="K120" s="3">
        <v>4.8</v>
      </c>
      <c r="L120" s="3" t="s">
        <v>25</v>
      </c>
      <c r="M120" s="3" t="s">
        <v>69</v>
      </c>
      <c r="N120" s="3" t="s">
        <v>25</v>
      </c>
      <c r="O120" s="3" t="s">
        <v>25</v>
      </c>
      <c r="P120" s="13">
        <v>27</v>
      </c>
      <c r="Q120" s="13">
        <f>Table1[[#This Row],[Purchase Amount (USD)]]-Table1[[#This Row],[Previous Purchases]]</f>
        <v>18</v>
      </c>
      <c r="R120" s="3" t="s">
        <v>32</v>
      </c>
      <c r="S120" s="3" t="s">
        <v>75</v>
      </c>
    </row>
    <row r="121" spans="1:19" x14ac:dyDescent="0.3">
      <c r="A121" s="3">
        <v>120</v>
      </c>
      <c r="B121" s="3">
        <v>38</v>
      </c>
      <c r="C121" s="3" t="s">
        <v>18</v>
      </c>
      <c r="D121" s="3" t="s">
        <v>61</v>
      </c>
      <c r="E121" s="3" t="s">
        <v>62</v>
      </c>
      <c r="F121" s="3">
        <v>76</v>
      </c>
      <c r="G121" s="3" t="s">
        <v>50</v>
      </c>
      <c r="H121" s="3" t="s">
        <v>43</v>
      </c>
      <c r="I121" s="3" t="s">
        <v>120</v>
      </c>
      <c r="J121" s="3" t="s">
        <v>56</v>
      </c>
      <c r="K121" s="3">
        <v>4.3</v>
      </c>
      <c r="L121" s="3" t="s">
        <v>25</v>
      </c>
      <c r="M121" s="3" t="s">
        <v>26</v>
      </c>
      <c r="N121" s="3" t="s">
        <v>25</v>
      </c>
      <c r="O121" s="3" t="s">
        <v>25</v>
      </c>
      <c r="P121" s="13">
        <v>44</v>
      </c>
      <c r="Q121" s="13">
        <f>Table1[[#This Row],[Purchase Amount (USD)]]-Table1[[#This Row],[Previous Purchases]]</f>
        <v>32</v>
      </c>
      <c r="R121" s="3" t="s">
        <v>32</v>
      </c>
      <c r="S121" s="3" t="s">
        <v>48</v>
      </c>
    </row>
    <row r="122" spans="1:19" x14ac:dyDescent="0.3">
      <c r="A122" s="2">
        <v>121</v>
      </c>
      <c r="B122" s="2">
        <v>64</v>
      </c>
      <c r="C122" s="2" t="s">
        <v>18</v>
      </c>
      <c r="D122" s="2" t="s">
        <v>123</v>
      </c>
      <c r="E122" s="2" t="s">
        <v>66</v>
      </c>
      <c r="F122" s="2">
        <v>84</v>
      </c>
      <c r="G122" s="2" t="s">
        <v>63</v>
      </c>
      <c r="H122" s="2" t="s">
        <v>22</v>
      </c>
      <c r="I122" s="2" t="s">
        <v>107</v>
      </c>
      <c r="J122" s="2" t="s">
        <v>52</v>
      </c>
      <c r="K122" s="2">
        <v>4</v>
      </c>
      <c r="L122" s="2" t="s">
        <v>25</v>
      </c>
      <c r="M122" s="2" t="s">
        <v>26</v>
      </c>
      <c r="N122" s="2" t="s">
        <v>25</v>
      </c>
      <c r="O122" s="2" t="s">
        <v>25</v>
      </c>
      <c r="P122" s="12">
        <v>32</v>
      </c>
      <c r="Q122" s="12">
        <f>Table1[[#This Row],[Purchase Amount (USD)]]-Table1[[#This Row],[Previous Purchases]]</f>
        <v>52</v>
      </c>
      <c r="R122" s="2" t="s">
        <v>74</v>
      </c>
      <c r="S122" s="2" t="s">
        <v>48</v>
      </c>
    </row>
    <row r="123" spans="1:19" x14ac:dyDescent="0.3">
      <c r="A123" s="2">
        <v>122</v>
      </c>
      <c r="B123" s="2">
        <v>19</v>
      </c>
      <c r="C123" s="2" t="s">
        <v>18</v>
      </c>
      <c r="D123" s="2" t="s">
        <v>58</v>
      </c>
      <c r="E123" s="2" t="s">
        <v>20</v>
      </c>
      <c r="F123" s="2">
        <v>72</v>
      </c>
      <c r="G123" s="2" t="s">
        <v>140</v>
      </c>
      <c r="H123" s="2" t="s">
        <v>43</v>
      </c>
      <c r="I123" s="2" t="s">
        <v>77</v>
      </c>
      <c r="J123" s="2" t="s">
        <v>24</v>
      </c>
      <c r="K123" s="2">
        <v>4.2</v>
      </c>
      <c r="L123" s="2" t="s">
        <v>25</v>
      </c>
      <c r="M123" s="2" t="s">
        <v>53</v>
      </c>
      <c r="N123" s="2" t="s">
        <v>25</v>
      </c>
      <c r="O123" s="2" t="s">
        <v>25</v>
      </c>
      <c r="P123" s="12">
        <v>11</v>
      </c>
      <c r="Q123" s="12">
        <f>Table1[[#This Row],[Purchase Amount (USD)]]-Table1[[#This Row],[Previous Purchases]]</f>
        <v>61</v>
      </c>
      <c r="R123" s="2" t="s">
        <v>32</v>
      </c>
      <c r="S123" s="2" t="s">
        <v>28</v>
      </c>
    </row>
    <row r="124" spans="1:19" x14ac:dyDescent="0.3">
      <c r="A124" s="3">
        <v>123</v>
      </c>
      <c r="B124" s="3">
        <v>40</v>
      </c>
      <c r="C124" s="3" t="s">
        <v>18</v>
      </c>
      <c r="D124" s="3" t="s">
        <v>131</v>
      </c>
      <c r="E124" s="3" t="s">
        <v>66</v>
      </c>
      <c r="F124" s="3">
        <v>40</v>
      </c>
      <c r="G124" s="3" t="s">
        <v>148</v>
      </c>
      <c r="H124" s="3" t="s">
        <v>22</v>
      </c>
      <c r="I124" s="3" t="s">
        <v>109</v>
      </c>
      <c r="J124" s="3" t="s">
        <v>36</v>
      </c>
      <c r="K124" s="3">
        <v>4.8</v>
      </c>
      <c r="L124" s="3" t="s">
        <v>25</v>
      </c>
      <c r="M124" s="3" t="s">
        <v>69</v>
      </c>
      <c r="N124" s="3" t="s">
        <v>25</v>
      </c>
      <c r="O124" s="3" t="s">
        <v>25</v>
      </c>
      <c r="P124" s="13">
        <v>44</v>
      </c>
      <c r="Q124" s="13">
        <f>Table1[[#This Row],[Purchase Amount (USD)]]-Table1[[#This Row],[Previous Purchases]]</f>
        <v>-4</v>
      </c>
      <c r="R124" s="3" t="s">
        <v>32</v>
      </c>
      <c r="S124" s="3" t="s">
        <v>28</v>
      </c>
    </row>
    <row r="125" spans="1:19" x14ac:dyDescent="0.3">
      <c r="A125" s="3">
        <v>124</v>
      </c>
      <c r="B125" s="3">
        <v>57</v>
      </c>
      <c r="C125" s="3" t="s">
        <v>18</v>
      </c>
      <c r="D125" s="3" t="s">
        <v>29</v>
      </c>
      <c r="E125" s="3" t="s">
        <v>20</v>
      </c>
      <c r="F125" s="3">
        <v>89</v>
      </c>
      <c r="G125" s="3" t="s">
        <v>59</v>
      </c>
      <c r="H125" s="3" t="s">
        <v>22</v>
      </c>
      <c r="I125" s="3" t="s">
        <v>109</v>
      </c>
      <c r="J125" s="3" t="s">
        <v>56</v>
      </c>
      <c r="K125" s="3">
        <v>3.1</v>
      </c>
      <c r="L125" s="3" t="s">
        <v>25</v>
      </c>
      <c r="M125" s="3" t="s">
        <v>37</v>
      </c>
      <c r="N125" s="3" t="s">
        <v>25</v>
      </c>
      <c r="O125" s="3" t="s">
        <v>25</v>
      </c>
      <c r="P125" s="13">
        <v>46</v>
      </c>
      <c r="Q125" s="13">
        <f>Table1[[#This Row],[Purchase Amount (USD)]]-Table1[[#This Row],[Previous Purchases]]</f>
        <v>43</v>
      </c>
      <c r="R125" s="3" t="s">
        <v>32</v>
      </c>
      <c r="S125" s="3" t="s">
        <v>39</v>
      </c>
    </row>
    <row r="126" spans="1:19" x14ac:dyDescent="0.3">
      <c r="A126" s="2">
        <v>125</v>
      </c>
      <c r="B126" s="2">
        <v>44</v>
      </c>
      <c r="C126" s="2" t="s">
        <v>18</v>
      </c>
      <c r="D126" s="2" t="s">
        <v>29</v>
      </c>
      <c r="E126" s="2" t="s">
        <v>20</v>
      </c>
      <c r="F126" s="2">
        <v>86</v>
      </c>
      <c r="G126" s="2" t="s">
        <v>106</v>
      </c>
      <c r="H126" s="2" t="s">
        <v>43</v>
      </c>
      <c r="I126" s="2" t="s">
        <v>23</v>
      </c>
      <c r="J126" s="2" t="s">
        <v>36</v>
      </c>
      <c r="K126" s="2">
        <v>3.1</v>
      </c>
      <c r="L126" s="2" t="s">
        <v>25</v>
      </c>
      <c r="M126" s="2" t="s">
        <v>44</v>
      </c>
      <c r="N126" s="2" t="s">
        <v>25</v>
      </c>
      <c r="O126" s="2" t="s">
        <v>25</v>
      </c>
      <c r="P126" s="12">
        <v>50</v>
      </c>
      <c r="Q126" s="12">
        <f>Table1[[#This Row],[Purchase Amount (USD)]]-Table1[[#This Row],[Previous Purchases]]</f>
        <v>36</v>
      </c>
      <c r="R126" s="2" t="s">
        <v>45</v>
      </c>
      <c r="S126" s="2" t="s">
        <v>48</v>
      </c>
    </row>
    <row r="127" spans="1:19" x14ac:dyDescent="0.3">
      <c r="A127" s="2">
        <v>126</v>
      </c>
      <c r="B127" s="2">
        <v>49</v>
      </c>
      <c r="C127" s="2" t="s">
        <v>18</v>
      </c>
      <c r="D127" s="2" t="s">
        <v>58</v>
      </c>
      <c r="E127" s="2" t="s">
        <v>20</v>
      </c>
      <c r="F127" s="2">
        <v>54</v>
      </c>
      <c r="G127" s="2" t="s">
        <v>98</v>
      </c>
      <c r="H127" s="2" t="s">
        <v>43</v>
      </c>
      <c r="I127" s="2" t="s">
        <v>125</v>
      </c>
      <c r="J127" s="2" t="s">
        <v>24</v>
      </c>
      <c r="K127" s="2">
        <v>3.6</v>
      </c>
      <c r="L127" s="2" t="s">
        <v>25</v>
      </c>
      <c r="M127" s="2" t="s">
        <v>44</v>
      </c>
      <c r="N127" s="2" t="s">
        <v>25</v>
      </c>
      <c r="O127" s="2" t="s">
        <v>25</v>
      </c>
      <c r="P127" s="12">
        <v>45</v>
      </c>
      <c r="Q127" s="12">
        <f>Table1[[#This Row],[Purchase Amount (USD)]]-Table1[[#This Row],[Previous Purchases]]</f>
        <v>9</v>
      </c>
      <c r="R127" s="2" t="s">
        <v>27</v>
      </c>
      <c r="S127" s="2" t="s">
        <v>96</v>
      </c>
    </row>
    <row r="128" spans="1:19" x14ac:dyDescent="0.3">
      <c r="A128" s="3">
        <v>127</v>
      </c>
      <c r="B128" s="3">
        <v>43</v>
      </c>
      <c r="C128" s="3" t="s">
        <v>18</v>
      </c>
      <c r="D128" s="3" t="s">
        <v>58</v>
      </c>
      <c r="E128" s="3" t="s">
        <v>20</v>
      </c>
      <c r="F128" s="3">
        <v>36</v>
      </c>
      <c r="G128" s="3" t="s">
        <v>90</v>
      </c>
      <c r="H128" s="3" t="s">
        <v>22</v>
      </c>
      <c r="I128" s="3" t="s">
        <v>68</v>
      </c>
      <c r="J128" s="3" t="s">
        <v>36</v>
      </c>
      <c r="K128" s="3">
        <v>3.9</v>
      </c>
      <c r="L128" s="3" t="s">
        <v>25</v>
      </c>
      <c r="M128" s="3" t="s">
        <v>73</v>
      </c>
      <c r="N128" s="3" t="s">
        <v>25</v>
      </c>
      <c r="O128" s="3" t="s">
        <v>25</v>
      </c>
      <c r="P128" s="13">
        <v>48</v>
      </c>
      <c r="Q128" s="13">
        <f>Table1[[#This Row],[Purchase Amount (USD)]]-Table1[[#This Row],[Previous Purchases]]</f>
        <v>-12</v>
      </c>
      <c r="R128" s="3" t="s">
        <v>32</v>
      </c>
      <c r="S128" s="3" t="s">
        <v>96</v>
      </c>
    </row>
    <row r="129" spans="1:19" x14ac:dyDescent="0.3">
      <c r="A129" s="3">
        <v>128</v>
      </c>
      <c r="B129" s="3">
        <v>24</v>
      </c>
      <c r="C129" s="3" t="s">
        <v>18</v>
      </c>
      <c r="D129" s="3" t="s">
        <v>29</v>
      </c>
      <c r="E129" s="3" t="s">
        <v>20</v>
      </c>
      <c r="F129" s="3">
        <v>89</v>
      </c>
      <c r="G129" s="3" t="s">
        <v>90</v>
      </c>
      <c r="H129" s="3" t="s">
        <v>43</v>
      </c>
      <c r="I129" s="3" t="s">
        <v>23</v>
      </c>
      <c r="J129" s="3" t="s">
        <v>24</v>
      </c>
      <c r="K129" s="3">
        <v>4.8</v>
      </c>
      <c r="L129" s="3" t="s">
        <v>25</v>
      </c>
      <c r="M129" s="3" t="s">
        <v>44</v>
      </c>
      <c r="N129" s="3" t="s">
        <v>25</v>
      </c>
      <c r="O129" s="3" t="s">
        <v>25</v>
      </c>
      <c r="P129" s="13">
        <v>26</v>
      </c>
      <c r="Q129" s="13">
        <f>Table1[[#This Row],[Purchase Amount (USD)]]-Table1[[#This Row],[Previous Purchases]]</f>
        <v>63</v>
      </c>
      <c r="R129" s="3" t="s">
        <v>38</v>
      </c>
      <c r="S129" s="3" t="s">
        <v>39</v>
      </c>
    </row>
    <row r="130" spans="1:19" x14ac:dyDescent="0.3">
      <c r="A130" s="2">
        <v>129</v>
      </c>
      <c r="B130" s="2">
        <v>20</v>
      </c>
      <c r="C130" s="2" t="s">
        <v>18</v>
      </c>
      <c r="D130" s="2" t="s">
        <v>118</v>
      </c>
      <c r="E130" s="2" t="s">
        <v>66</v>
      </c>
      <c r="F130" s="2">
        <v>32</v>
      </c>
      <c r="G130" s="2" t="s">
        <v>98</v>
      </c>
      <c r="H130" s="2" t="s">
        <v>43</v>
      </c>
      <c r="I130" s="2" t="s">
        <v>79</v>
      </c>
      <c r="J130" s="2" t="s">
        <v>36</v>
      </c>
      <c r="K130" s="2">
        <v>4.7</v>
      </c>
      <c r="L130" s="2" t="s">
        <v>25</v>
      </c>
      <c r="M130" s="2" t="s">
        <v>53</v>
      </c>
      <c r="N130" s="2" t="s">
        <v>25</v>
      </c>
      <c r="O130" s="2" t="s">
        <v>25</v>
      </c>
      <c r="P130" s="12">
        <v>21</v>
      </c>
      <c r="Q130" s="12">
        <f>Table1[[#This Row],[Purchase Amount (USD)]]-Table1[[#This Row],[Previous Purchases]]</f>
        <v>11</v>
      </c>
      <c r="R130" s="2" t="s">
        <v>38</v>
      </c>
      <c r="S130" s="2" t="s">
        <v>28</v>
      </c>
    </row>
    <row r="131" spans="1:19" x14ac:dyDescent="0.3">
      <c r="A131" s="2">
        <v>130</v>
      </c>
      <c r="B131" s="2">
        <v>24</v>
      </c>
      <c r="C131" s="2" t="s">
        <v>18</v>
      </c>
      <c r="D131" s="2" t="s">
        <v>80</v>
      </c>
      <c r="E131" s="2" t="s">
        <v>20</v>
      </c>
      <c r="F131" s="2">
        <v>67</v>
      </c>
      <c r="G131" s="2" t="s">
        <v>137</v>
      </c>
      <c r="H131" s="2" t="s">
        <v>91</v>
      </c>
      <c r="I131" s="2" t="s">
        <v>77</v>
      </c>
      <c r="J131" s="2" t="s">
        <v>52</v>
      </c>
      <c r="K131" s="2">
        <v>4.2</v>
      </c>
      <c r="L131" s="2" t="s">
        <v>25</v>
      </c>
      <c r="M131" s="2" t="s">
        <v>69</v>
      </c>
      <c r="N131" s="2" t="s">
        <v>25</v>
      </c>
      <c r="O131" s="2" t="s">
        <v>25</v>
      </c>
      <c r="P131" s="12">
        <v>49</v>
      </c>
      <c r="Q131" s="12">
        <f>Table1[[#This Row],[Purchase Amount (USD)]]-Table1[[#This Row],[Previous Purchases]]</f>
        <v>18</v>
      </c>
      <c r="R131" s="2" t="s">
        <v>45</v>
      </c>
      <c r="S131" s="2" t="s">
        <v>75</v>
      </c>
    </row>
    <row r="132" spans="1:19" x14ac:dyDescent="0.3">
      <c r="A132" s="3">
        <v>131</v>
      </c>
      <c r="B132" s="3">
        <v>44</v>
      </c>
      <c r="C132" s="3" t="s">
        <v>18</v>
      </c>
      <c r="D132" s="3" t="s">
        <v>118</v>
      </c>
      <c r="E132" s="3" t="s">
        <v>66</v>
      </c>
      <c r="F132" s="3">
        <v>39</v>
      </c>
      <c r="G132" s="3" t="s">
        <v>21</v>
      </c>
      <c r="H132" s="3" t="s">
        <v>22</v>
      </c>
      <c r="I132" s="3" t="s">
        <v>82</v>
      </c>
      <c r="J132" s="3" t="s">
        <v>56</v>
      </c>
      <c r="K132" s="3">
        <v>3.7</v>
      </c>
      <c r="L132" s="3" t="s">
        <v>25</v>
      </c>
      <c r="M132" s="3" t="s">
        <v>44</v>
      </c>
      <c r="N132" s="3" t="s">
        <v>25</v>
      </c>
      <c r="O132" s="3" t="s">
        <v>25</v>
      </c>
      <c r="P132" s="13">
        <v>13</v>
      </c>
      <c r="Q132" s="13">
        <f>Table1[[#This Row],[Purchase Amount (USD)]]-Table1[[#This Row],[Previous Purchases]]</f>
        <v>26</v>
      </c>
      <c r="R132" s="3" t="s">
        <v>45</v>
      </c>
      <c r="S132" s="3" t="s">
        <v>28</v>
      </c>
    </row>
    <row r="133" spans="1:19" x14ac:dyDescent="0.3">
      <c r="A133" s="3">
        <v>132</v>
      </c>
      <c r="B133" s="3">
        <v>28</v>
      </c>
      <c r="C133" s="3" t="s">
        <v>18</v>
      </c>
      <c r="D133" s="3" t="s">
        <v>86</v>
      </c>
      <c r="E133" s="3" t="s">
        <v>20</v>
      </c>
      <c r="F133" s="3">
        <v>29</v>
      </c>
      <c r="G133" s="3" t="s">
        <v>30</v>
      </c>
      <c r="H133" s="3" t="s">
        <v>22</v>
      </c>
      <c r="I133" s="3" t="s">
        <v>125</v>
      </c>
      <c r="J133" s="3" t="s">
        <v>52</v>
      </c>
      <c r="K133" s="3">
        <v>3.9</v>
      </c>
      <c r="L133" s="3" t="s">
        <v>25</v>
      </c>
      <c r="M133" s="3" t="s">
        <v>53</v>
      </c>
      <c r="N133" s="3" t="s">
        <v>25</v>
      </c>
      <c r="O133" s="3" t="s">
        <v>25</v>
      </c>
      <c r="P133" s="13">
        <v>46</v>
      </c>
      <c r="Q133" s="13">
        <f>Table1[[#This Row],[Purchase Amount (USD)]]-Table1[[#This Row],[Previous Purchases]]</f>
        <v>-17</v>
      </c>
      <c r="R133" s="3" t="s">
        <v>38</v>
      </c>
      <c r="S133" s="3" t="s">
        <v>39</v>
      </c>
    </row>
    <row r="134" spans="1:19" x14ac:dyDescent="0.3">
      <c r="A134" s="2">
        <v>133</v>
      </c>
      <c r="B134" s="2">
        <v>30</v>
      </c>
      <c r="C134" s="2" t="s">
        <v>18</v>
      </c>
      <c r="D134" s="2" t="s">
        <v>131</v>
      </c>
      <c r="E134" s="2" t="s">
        <v>66</v>
      </c>
      <c r="F134" s="2">
        <v>58</v>
      </c>
      <c r="G134" s="2" t="s">
        <v>129</v>
      </c>
      <c r="H134" s="2" t="s">
        <v>43</v>
      </c>
      <c r="I134" s="2" t="s">
        <v>120</v>
      </c>
      <c r="J134" s="2" t="s">
        <v>56</v>
      </c>
      <c r="K134" s="2">
        <v>4.7</v>
      </c>
      <c r="L134" s="2" t="s">
        <v>25</v>
      </c>
      <c r="M134" s="2" t="s">
        <v>69</v>
      </c>
      <c r="N134" s="2" t="s">
        <v>25</v>
      </c>
      <c r="O134" s="2" t="s">
        <v>25</v>
      </c>
      <c r="P134" s="12">
        <v>42</v>
      </c>
      <c r="Q134" s="12">
        <f>Table1[[#This Row],[Purchase Amount (USD)]]-Table1[[#This Row],[Previous Purchases]]</f>
        <v>16</v>
      </c>
      <c r="R134" s="2" t="s">
        <v>45</v>
      </c>
      <c r="S134" s="2" t="s">
        <v>39</v>
      </c>
    </row>
    <row r="135" spans="1:19" x14ac:dyDescent="0.3">
      <c r="A135" s="2">
        <v>134</v>
      </c>
      <c r="B135" s="2">
        <v>52</v>
      </c>
      <c r="C135" s="2" t="s">
        <v>18</v>
      </c>
      <c r="D135" s="2" t="s">
        <v>29</v>
      </c>
      <c r="E135" s="2" t="s">
        <v>20</v>
      </c>
      <c r="F135" s="2">
        <v>65</v>
      </c>
      <c r="G135" s="2" t="s">
        <v>55</v>
      </c>
      <c r="H135" s="2" t="s">
        <v>43</v>
      </c>
      <c r="I135" s="2" t="s">
        <v>82</v>
      </c>
      <c r="J135" s="2" t="s">
        <v>24</v>
      </c>
      <c r="K135" s="2">
        <v>2.5</v>
      </c>
      <c r="L135" s="2" t="s">
        <v>25</v>
      </c>
      <c r="M135" s="2" t="s">
        <v>44</v>
      </c>
      <c r="N135" s="2" t="s">
        <v>25</v>
      </c>
      <c r="O135" s="2" t="s">
        <v>25</v>
      </c>
      <c r="P135" s="12">
        <v>25</v>
      </c>
      <c r="Q135" s="12">
        <f>Table1[[#This Row],[Purchase Amount (USD)]]-Table1[[#This Row],[Previous Purchases]]</f>
        <v>40</v>
      </c>
      <c r="R135" s="2" t="s">
        <v>27</v>
      </c>
      <c r="S135" s="2" t="s">
        <v>48</v>
      </c>
    </row>
    <row r="136" spans="1:19" x14ac:dyDescent="0.3">
      <c r="A136" s="3">
        <v>135</v>
      </c>
      <c r="B136" s="3">
        <v>43</v>
      </c>
      <c r="C136" s="3" t="s">
        <v>18</v>
      </c>
      <c r="D136" s="3" t="s">
        <v>123</v>
      </c>
      <c r="E136" s="3" t="s">
        <v>66</v>
      </c>
      <c r="F136" s="3">
        <v>94</v>
      </c>
      <c r="G136" s="3" t="s">
        <v>104</v>
      </c>
      <c r="H136" s="3" t="s">
        <v>22</v>
      </c>
      <c r="I136" s="3" t="s">
        <v>23</v>
      </c>
      <c r="J136" s="3" t="s">
        <v>56</v>
      </c>
      <c r="K136" s="3">
        <v>4.9000000000000004</v>
      </c>
      <c r="L136" s="3" t="s">
        <v>25</v>
      </c>
      <c r="M136" s="3" t="s">
        <v>73</v>
      </c>
      <c r="N136" s="3" t="s">
        <v>25</v>
      </c>
      <c r="O136" s="3" t="s">
        <v>25</v>
      </c>
      <c r="P136" s="13">
        <v>25</v>
      </c>
      <c r="Q136" s="13">
        <f>Table1[[#This Row],[Purchase Amount (USD)]]-Table1[[#This Row],[Previous Purchases]]</f>
        <v>69</v>
      </c>
      <c r="R136" s="3" t="s">
        <v>32</v>
      </c>
      <c r="S136" s="3" t="s">
        <v>87</v>
      </c>
    </row>
    <row r="137" spans="1:19" x14ac:dyDescent="0.3">
      <c r="A137" s="3">
        <v>136</v>
      </c>
      <c r="B137" s="3">
        <v>43</v>
      </c>
      <c r="C137" s="3" t="s">
        <v>18</v>
      </c>
      <c r="D137" s="3" t="s">
        <v>40</v>
      </c>
      <c r="E137" s="3" t="s">
        <v>41</v>
      </c>
      <c r="F137" s="3">
        <v>81</v>
      </c>
      <c r="G137" s="3" t="s">
        <v>110</v>
      </c>
      <c r="H137" s="3" t="s">
        <v>43</v>
      </c>
      <c r="I137" s="3" t="s">
        <v>72</v>
      </c>
      <c r="J137" s="3" t="s">
        <v>56</v>
      </c>
      <c r="K137" s="3">
        <v>4.0999999999999996</v>
      </c>
      <c r="L137" s="3" t="s">
        <v>25</v>
      </c>
      <c r="M137" s="3" t="s">
        <v>26</v>
      </c>
      <c r="N137" s="3" t="s">
        <v>25</v>
      </c>
      <c r="O137" s="3" t="s">
        <v>25</v>
      </c>
      <c r="P137" s="13">
        <v>12</v>
      </c>
      <c r="Q137" s="13">
        <f>Table1[[#This Row],[Purchase Amount (USD)]]-Table1[[#This Row],[Previous Purchases]]</f>
        <v>69</v>
      </c>
      <c r="R137" s="3" t="s">
        <v>45</v>
      </c>
      <c r="S137" s="3" t="s">
        <v>57</v>
      </c>
    </row>
    <row r="138" spans="1:19" x14ac:dyDescent="0.3">
      <c r="A138" s="2">
        <v>137</v>
      </c>
      <c r="B138" s="2">
        <v>39</v>
      </c>
      <c r="C138" s="2" t="s">
        <v>18</v>
      </c>
      <c r="D138" s="2" t="s">
        <v>19</v>
      </c>
      <c r="E138" s="2" t="s">
        <v>20</v>
      </c>
      <c r="F138" s="2">
        <v>86</v>
      </c>
      <c r="G138" s="2" t="s">
        <v>130</v>
      </c>
      <c r="H138" s="2" t="s">
        <v>43</v>
      </c>
      <c r="I138" s="2" t="s">
        <v>51</v>
      </c>
      <c r="J138" s="2" t="s">
        <v>24</v>
      </c>
      <c r="K138" s="2">
        <v>3.3</v>
      </c>
      <c r="L138" s="2" t="s">
        <v>25</v>
      </c>
      <c r="M138" s="2" t="s">
        <v>37</v>
      </c>
      <c r="N138" s="2" t="s">
        <v>25</v>
      </c>
      <c r="O138" s="2" t="s">
        <v>25</v>
      </c>
      <c r="P138" s="12">
        <v>4</v>
      </c>
      <c r="Q138" s="12">
        <f>Table1[[#This Row],[Purchase Amount (USD)]]-Table1[[#This Row],[Previous Purchases]]</f>
        <v>82</v>
      </c>
      <c r="R138" s="2" t="s">
        <v>85</v>
      </c>
      <c r="S138" s="2" t="s">
        <v>57</v>
      </c>
    </row>
    <row r="139" spans="1:19" x14ac:dyDescent="0.3">
      <c r="A139" s="2">
        <v>138</v>
      </c>
      <c r="B139" s="2">
        <v>68</v>
      </c>
      <c r="C139" s="2" t="s">
        <v>18</v>
      </c>
      <c r="D139" s="2" t="s">
        <v>49</v>
      </c>
      <c r="E139" s="2" t="s">
        <v>41</v>
      </c>
      <c r="F139" s="2">
        <v>43</v>
      </c>
      <c r="G139" s="2" t="s">
        <v>111</v>
      </c>
      <c r="H139" s="2" t="s">
        <v>43</v>
      </c>
      <c r="I139" s="2" t="s">
        <v>47</v>
      </c>
      <c r="J139" s="2" t="s">
        <v>36</v>
      </c>
      <c r="K139" s="2">
        <v>4.7</v>
      </c>
      <c r="L139" s="2" t="s">
        <v>25</v>
      </c>
      <c r="M139" s="2" t="s">
        <v>37</v>
      </c>
      <c r="N139" s="2" t="s">
        <v>25</v>
      </c>
      <c r="O139" s="2" t="s">
        <v>25</v>
      </c>
      <c r="P139" s="12">
        <v>38</v>
      </c>
      <c r="Q139" s="12">
        <f>Table1[[#This Row],[Purchase Amount (USD)]]-Table1[[#This Row],[Previous Purchases]]</f>
        <v>5</v>
      </c>
      <c r="R139" s="2" t="s">
        <v>45</v>
      </c>
      <c r="S139" s="2" t="s">
        <v>39</v>
      </c>
    </row>
    <row r="140" spans="1:19" x14ac:dyDescent="0.3">
      <c r="A140" s="3">
        <v>139</v>
      </c>
      <c r="B140" s="3">
        <v>68</v>
      </c>
      <c r="C140" s="3" t="s">
        <v>18</v>
      </c>
      <c r="D140" s="3" t="s">
        <v>86</v>
      </c>
      <c r="E140" s="3" t="s">
        <v>20</v>
      </c>
      <c r="F140" s="3">
        <v>29</v>
      </c>
      <c r="G140" s="3" t="s">
        <v>141</v>
      </c>
      <c r="H140" s="3" t="s">
        <v>43</v>
      </c>
      <c r="I140" s="3" t="s">
        <v>31</v>
      </c>
      <c r="J140" s="3" t="s">
        <v>24</v>
      </c>
      <c r="K140" s="3">
        <v>4.4000000000000004</v>
      </c>
      <c r="L140" s="3" t="s">
        <v>25</v>
      </c>
      <c r="M140" s="3" t="s">
        <v>73</v>
      </c>
      <c r="N140" s="3" t="s">
        <v>25</v>
      </c>
      <c r="O140" s="3" t="s">
        <v>25</v>
      </c>
      <c r="P140" s="13">
        <v>42</v>
      </c>
      <c r="Q140" s="13">
        <f>Table1[[#This Row],[Purchase Amount (USD)]]-Table1[[#This Row],[Previous Purchases]]</f>
        <v>-13</v>
      </c>
      <c r="R140" s="3" t="s">
        <v>74</v>
      </c>
      <c r="S140" s="3" t="s">
        <v>39</v>
      </c>
    </row>
    <row r="141" spans="1:19" x14ac:dyDescent="0.3">
      <c r="A141" s="3">
        <v>140</v>
      </c>
      <c r="B141" s="3">
        <v>49</v>
      </c>
      <c r="C141" s="3" t="s">
        <v>18</v>
      </c>
      <c r="D141" s="3" t="s">
        <v>61</v>
      </c>
      <c r="E141" s="3" t="s">
        <v>62</v>
      </c>
      <c r="F141" s="3">
        <v>95</v>
      </c>
      <c r="G141" s="3" t="s">
        <v>102</v>
      </c>
      <c r="H141" s="3" t="s">
        <v>43</v>
      </c>
      <c r="I141" s="3" t="s">
        <v>51</v>
      </c>
      <c r="J141" s="3" t="s">
        <v>56</v>
      </c>
      <c r="K141" s="3">
        <v>3.8</v>
      </c>
      <c r="L141" s="3" t="s">
        <v>25</v>
      </c>
      <c r="M141" s="3" t="s">
        <v>73</v>
      </c>
      <c r="N141" s="3" t="s">
        <v>25</v>
      </c>
      <c r="O141" s="3" t="s">
        <v>25</v>
      </c>
      <c r="P141" s="13">
        <v>30</v>
      </c>
      <c r="Q141" s="13">
        <f>Table1[[#This Row],[Purchase Amount (USD)]]-Table1[[#This Row],[Previous Purchases]]</f>
        <v>65</v>
      </c>
      <c r="R141" s="3" t="s">
        <v>27</v>
      </c>
      <c r="S141" s="3" t="s">
        <v>48</v>
      </c>
    </row>
    <row r="142" spans="1:19" x14ac:dyDescent="0.3">
      <c r="A142" s="2">
        <v>141</v>
      </c>
      <c r="B142" s="2">
        <v>63</v>
      </c>
      <c r="C142" s="2" t="s">
        <v>18</v>
      </c>
      <c r="D142" s="2" t="s">
        <v>54</v>
      </c>
      <c r="E142" s="2" t="s">
        <v>20</v>
      </c>
      <c r="F142" s="2">
        <v>28</v>
      </c>
      <c r="G142" s="2" t="s">
        <v>97</v>
      </c>
      <c r="H142" s="2" t="s">
        <v>22</v>
      </c>
      <c r="I142" s="2" t="s">
        <v>133</v>
      </c>
      <c r="J142" s="2" t="s">
        <v>56</v>
      </c>
      <c r="K142" s="2">
        <v>3.9</v>
      </c>
      <c r="L142" s="2" t="s">
        <v>25</v>
      </c>
      <c r="M142" s="2" t="s">
        <v>69</v>
      </c>
      <c r="N142" s="2" t="s">
        <v>25</v>
      </c>
      <c r="O142" s="2" t="s">
        <v>25</v>
      </c>
      <c r="P142" s="12">
        <v>50</v>
      </c>
      <c r="Q142" s="12">
        <f>Table1[[#This Row],[Purchase Amount (USD)]]-Table1[[#This Row],[Previous Purchases]]</f>
        <v>-22</v>
      </c>
      <c r="R142" s="2" t="s">
        <v>38</v>
      </c>
      <c r="S142" s="2" t="s">
        <v>39</v>
      </c>
    </row>
    <row r="143" spans="1:19" x14ac:dyDescent="0.3">
      <c r="A143" s="2">
        <v>142</v>
      </c>
      <c r="B143" s="2">
        <v>56</v>
      </c>
      <c r="C143" s="2" t="s">
        <v>18</v>
      </c>
      <c r="D143" s="2" t="s">
        <v>142</v>
      </c>
      <c r="E143" s="2" t="s">
        <v>66</v>
      </c>
      <c r="F143" s="2">
        <v>46</v>
      </c>
      <c r="G143" s="2" t="s">
        <v>140</v>
      </c>
      <c r="H143" s="2" t="s">
        <v>43</v>
      </c>
      <c r="I143" s="2" t="s">
        <v>47</v>
      </c>
      <c r="J143" s="2" t="s">
        <v>56</v>
      </c>
      <c r="K143" s="2">
        <v>4.9000000000000004</v>
      </c>
      <c r="L143" s="2" t="s">
        <v>25</v>
      </c>
      <c r="M143" s="2" t="s">
        <v>37</v>
      </c>
      <c r="N143" s="2" t="s">
        <v>25</v>
      </c>
      <c r="O143" s="2" t="s">
        <v>25</v>
      </c>
      <c r="P143" s="12">
        <v>45</v>
      </c>
      <c r="Q143" s="12">
        <f>Table1[[#This Row],[Purchase Amount (USD)]]-Table1[[#This Row],[Previous Purchases]]</f>
        <v>1</v>
      </c>
      <c r="R143" s="2" t="s">
        <v>45</v>
      </c>
      <c r="S143" s="2" t="s">
        <v>39</v>
      </c>
    </row>
    <row r="144" spans="1:19" x14ac:dyDescent="0.3">
      <c r="A144" s="3">
        <v>143</v>
      </c>
      <c r="B144" s="3">
        <v>37</v>
      </c>
      <c r="C144" s="3" t="s">
        <v>18</v>
      </c>
      <c r="D144" s="3" t="s">
        <v>101</v>
      </c>
      <c r="E144" s="3" t="s">
        <v>62</v>
      </c>
      <c r="F144" s="3">
        <v>58</v>
      </c>
      <c r="G144" s="3" t="s">
        <v>144</v>
      </c>
      <c r="H144" s="3" t="s">
        <v>22</v>
      </c>
      <c r="I144" s="3" t="s">
        <v>82</v>
      </c>
      <c r="J144" s="3" t="s">
        <v>56</v>
      </c>
      <c r="K144" s="3">
        <v>3.1</v>
      </c>
      <c r="L144" s="3" t="s">
        <v>25</v>
      </c>
      <c r="M144" s="3" t="s">
        <v>37</v>
      </c>
      <c r="N144" s="3" t="s">
        <v>25</v>
      </c>
      <c r="O144" s="3" t="s">
        <v>25</v>
      </c>
      <c r="P144" s="13">
        <v>33</v>
      </c>
      <c r="Q144" s="13">
        <f>Table1[[#This Row],[Purchase Amount (USD)]]-Table1[[#This Row],[Previous Purchases]]</f>
        <v>25</v>
      </c>
      <c r="R144" s="3" t="s">
        <v>38</v>
      </c>
      <c r="S144" s="3" t="s">
        <v>28</v>
      </c>
    </row>
    <row r="145" spans="1:19" x14ac:dyDescent="0.3">
      <c r="A145" s="3">
        <v>144</v>
      </c>
      <c r="B145" s="3">
        <v>30</v>
      </c>
      <c r="C145" s="3" t="s">
        <v>18</v>
      </c>
      <c r="D145" s="3" t="s">
        <v>61</v>
      </c>
      <c r="E145" s="3" t="s">
        <v>62</v>
      </c>
      <c r="F145" s="3">
        <v>48</v>
      </c>
      <c r="G145" s="3" t="s">
        <v>67</v>
      </c>
      <c r="H145" s="3" t="s">
        <v>43</v>
      </c>
      <c r="I145" s="3" t="s">
        <v>117</v>
      </c>
      <c r="J145" s="3" t="s">
        <v>56</v>
      </c>
      <c r="K145" s="3">
        <v>2.7</v>
      </c>
      <c r="L145" s="3" t="s">
        <v>25</v>
      </c>
      <c r="M145" s="3" t="s">
        <v>73</v>
      </c>
      <c r="N145" s="3" t="s">
        <v>25</v>
      </c>
      <c r="O145" s="3" t="s">
        <v>25</v>
      </c>
      <c r="P145" s="13">
        <v>25</v>
      </c>
      <c r="Q145" s="13">
        <f>Table1[[#This Row],[Purchase Amount (USD)]]-Table1[[#This Row],[Previous Purchases]]</f>
        <v>23</v>
      </c>
      <c r="R145" s="3" t="s">
        <v>45</v>
      </c>
      <c r="S145" s="3" t="s">
        <v>57</v>
      </c>
    </row>
    <row r="146" spans="1:19" x14ac:dyDescent="0.3">
      <c r="A146" s="2">
        <v>145</v>
      </c>
      <c r="B146" s="2">
        <v>19</v>
      </c>
      <c r="C146" s="2" t="s">
        <v>18</v>
      </c>
      <c r="D146" s="2" t="s">
        <v>70</v>
      </c>
      <c r="E146" s="2" t="s">
        <v>41</v>
      </c>
      <c r="F146" s="2">
        <v>43</v>
      </c>
      <c r="G146" s="2" t="s">
        <v>126</v>
      </c>
      <c r="H146" s="2" t="s">
        <v>43</v>
      </c>
      <c r="I146" s="2" t="s">
        <v>64</v>
      </c>
      <c r="J146" s="2" t="s">
        <v>56</v>
      </c>
      <c r="K146" s="2">
        <v>3.2</v>
      </c>
      <c r="L146" s="2" t="s">
        <v>25</v>
      </c>
      <c r="M146" s="2" t="s">
        <v>26</v>
      </c>
      <c r="N146" s="2" t="s">
        <v>25</v>
      </c>
      <c r="O146" s="2" t="s">
        <v>25</v>
      </c>
      <c r="P146" s="12">
        <v>25</v>
      </c>
      <c r="Q146" s="12">
        <f>Table1[[#This Row],[Purchase Amount (USD)]]-Table1[[#This Row],[Previous Purchases]]</f>
        <v>18</v>
      </c>
      <c r="R146" s="2" t="s">
        <v>32</v>
      </c>
      <c r="S146" s="2" t="s">
        <v>87</v>
      </c>
    </row>
    <row r="147" spans="1:19" x14ac:dyDescent="0.3">
      <c r="A147" s="2">
        <v>146</v>
      </c>
      <c r="B147" s="2">
        <v>24</v>
      </c>
      <c r="C147" s="2" t="s">
        <v>18</v>
      </c>
      <c r="D147" s="2" t="s">
        <v>105</v>
      </c>
      <c r="E147" s="2" t="s">
        <v>66</v>
      </c>
      <c r="F147" s="2">
        <v>95</v>
      </c>
      <c r="G147" s="2" t="s">
        <v>67</v>
      </c>
      <c r="H147" s="2" t="s">
        <v>43</v>
      </c>
      <c r="I147" s="2" t="s">
        <v>84</v>
      </c>
      <c r="J147" s="2" t="s">
        <v>56</v>
      </c>
      <c r="K147" s="2">
        <v>4.5</v>
      </c>
      <c r="L147" s="2" t="s">
        <v>25</v>
      </c>
      <c r="M147" s="2" t="s">
        <v>53</v>
      </c>
      <c r="N147" s="2" t="s">
        <v>25</v>
      </c>
      <c r="O147" s="2" t="s">
        <v>25</v>
      </c>
      <c r="P147" s="12">
        <v>44</v>
      </c>
      <c r="Q147" s="12">
        <f>Table1[[#This Row],[Purchase Amount (USD)]]-Table1[[#This Row],[Previous Purchases]]</f>
        <v>51</v>
      </c>
      <c r="R147" s="2" t="s">
        <v>85</v>
      </c>
      <c r="S147" s="2" t="s">
        <v>57</v>
      </c>
    </row>
    <row r="148" spans="1:19" x14ac:dyDescent="0.3">
      <c r="A148" s="3">
        <v>147</v>
      </c>
      <c r="B148" s="3">
        <v>52</v>
      </c>
      <c r="C148" s="3" t="s">
        <v>18</v>
      </c>
      <c r="D148" s="3" t="s">
        <v>86</v>
      </c>
      <c r="E148" s="3" t="s">
        <v>20</v>
      </c>
      <c r="F148" s="3">
        <v>30</v>
      </c>
      <c r="G148" s="3" t="s">
        <v>111</v>
      </c>
      <c r="H148" s="3" t="s">
        <v>35</v>
      </c>
      <c r="I148" s="3" t="s">
        <v>93</v>
      </c>
      <c r="J148" s="3" t="s">
        <v>56</v>
      </c>
      <c r="K148" s="3">
        <v>4</v>
      </c>
      <c r="L148" s="3" t="s">
        <v>25</v>
      </c>
      <c r="M148" s="3" t="s">
        <v>53</v>
      </c>
      <c r="N148" s="3" t="s">
        <v>25</v>
      </c>
      <c r="O148" s="3" t="s">
        <v>25</v>
      </c>
      <c r="P148" s="13">
        <v>21</v>
      </c>
      <c r="Q148" s="13">
        <f>Table1[[#This Row],[Purchase Amount (USD)]]-Table1[[#This Row],[Previous Purchases]]</f>
        <v>9</v>
      </c>
      <c r="R148" s="3" t="s">
        <v>27</v>
      </c>
      <c r="S148" s="3" t="s">
        <v>28</v>
      </c>
    </row>
    <row r="149" spans="1:19" x14ac:dyDescent="0.3">
      <c r="A149" s="3">
        <v>148</v>
      </c>
      <c r="B149" s="3">
        <v>63</v>
      </c>
      <c r="C149" s="3" t="s">
        <v>18</v>
      </c>
      <c r="D149" s="3" t="s">
        <v>70</v>
      </c>
      <c r="E149" s="3" t="s">
        <v>41</v>
      </c>
      <c r="F149" s="3">
        <v>64</v>
      </c>
      <c r="G149" s="3" t="s">
        <v>134</v>
      </c>
      <c r="H149" s="3" t="s">
        <v>43</v>
      </c>
      <c r="I149" s="3" t="s">
        <v>72</v>
      </c>
      <c r="J149" s="3" t="s">
        <v>52</v>
      </c>
      <c r="K149" s="3">
        <v>3.5</v>
      </c>
      <c r="L149" s="3" t="s">
        <v>25</v>
      </c>
      <c r="M149" s="3" t="s">
        <v>69</v>
      </c>
      <c r="N149" s="3" t="s">
        <v>25</v>
      </c>
      <c r="O149" s="3" t="s">
        <v>25</v>
      </c>
      <c r="P149" s="13">
        <v>31</v>
      </c>
      <c r="Q149" s="13">
        <f>Table1[[#This Row],[Purchase Amount (USD)]]-Table1[[#This Row],[Previous Purchases]]</f>
        <v>33</v>
      </c>
      <c r="R149" s="3" t="s">
        <v>74</v>
      </c>
      <c r="S149" s="3" t="s">
        <v>28</v>
      </c>
    </row>
    <row r="150" spans="1:19" x14ac:dyDescent="0.3">
      <c r="A150" s="2">
        <v>149</v>
      </c>
      <c r="B150" s="2">
        <v>37</v>
      </c>
      <c r="C150" s="2" t="s">
        <v>18</v>
      </c>
      <c r="D150" s="2" t="s">
        <v>142</v>
      </c>
      <c r="E150" s="2" t="s">
        <v>66</v>
      </c>
      <c r="F150" s="2">
        <v>90</v>
      </c>
      <c r="G150" s="2" t="s">
        <v>50</v>
      </c>
      <c r="H150" s="2" t="s">
        <v>43</v>
      </c>
      <c r="I150" s="2" t="s">
        <v>23</v>
      </c>
      <c r="J150" s="2" t="s">
        <v>56</v>
      </c>
      <c r="K150" s="2">
        <v>2.6</v>
      </c>
      <c r="L150" s="2" t="s">
        <v>25</v>
      </c>
      <c r="M150" s="2" t="s">
        <v>73</v>
      </c>
      <c r="N150" s="2" t="s">
        <v>25</v>
      </c>
      <c r="O150" s="2" t="s">
        <v>25</v>
      </c>
      <c r="P150" s="12">
        <v>47</v>
      </c>
      <c r="Q150" s="12">
        <f>Table1[[#This Row],[Purchase Amount (USD)]]-Table1[[#This Row],[Previous Purchases]]</f>
        <v>43</v>
      </c>
      <c r="R150" s="2" t="s">
        <v>85</v>
      </c>
      <c r="S150" s="2" t="s">
        <v>48</v>
      </c>
    </row>
    <row r="151" spans="1:19" x14ac:dyDescent="0.3">
      <c r="A151" s="2">
        <v>150</v>
      </c>
      <c r="B151" s="2">
        <v>38</v>
      </c>
      <c r="C151" s="2" t="s">
        <v>18</v>
      </c>
      <c r="D151" s="2" t="s">
        <v>94</v>
      </c>
      <c r="E151" s="2" t="s">
        <v>20</v>
      </c>
      <c r="F151" s="2">
        <v>76</v>
      </c>
      <c r="G151" s="2" t="s">
        <v>78</v>
      </c>
      <c r="H151" s="2" t="s">
        <v>43</v>
      </c>
      <c r="I151" s="2" t="s">
        <v>51</v>
      </c>
      <c r="J151" s="2" t="s">
        <v>52</v>
      </c>
      <c r="K151" s="2">
        <v>3.2</v>
      </c>
      <c r="L151" s="2" t="s">
        <v>25</v>
      </c>
      <c r="M151" s="2" t="s">
        <v>37</v>
      </c>
      <c r="N151" s="2" t="s">
        <v>25</v>
      </c>
      <c r="O151" s="2" t="s">
        <v>25</v>
      </c>
      <c r="P151" s="12">
        <v>14</v>
      </c>
      <c r="Q151" s="12">
        <f>Table1[[#This Row],[Purchase Amount (USD)]]-Table1[[#This Row],[Previous Purchases]]</f>
        <v>62</v>
      </c>
      <c r="R151" s="2" t="s">
        <v>45</v>
      </c>
      <c r="S151" s="2" t="s">
        <v>87</v>
      </c>
    </row>
    <row r="152" spans="1:19" x14ac:dyDescent="0.3">
      <c r="A152" s="3">
        <v>151</v>
      </c>
      <c r="B152" s="3">
        <v>35</v>
      </c>
      <c r="C152" s="3" t="s">
        <v>18</v>
      </c>
      <c r="D152" s="3" t="s">
        <v>136</v>
      </c>
      <c r="E152" s="3" t="s">
        <v>41</v>
      </c>
      <c r="F152" s="3">
        <v>96</v>
      </c>
      <c r="G152" s="3" t="s">
        <v>98</v>
      </c>
      <c r="H152" s="3" t="s">
        <v>22</v>
      </c>
      <c r="I152" s="3" t="s">
        <v>108</v>
      </c>
      <c r="J152" s="3" t="s">
        <v>56</v>
      </c>
      <c r="K152" s="3">
        <v>4.9000000000000004</v>
      </c>
      <c r="L152" s="3" t="s">
        <v>25</v>
      </c>
      <c r="M152" s="3" t="s">
        <v>53</v>
      </c>
      <c r="N152" s="3" t="s">
        <v>25</v>
      </c>
      <c r="O152" s="3" t="s">
        <v>25</v>
      </c>
      <c r="P152" s="13">
        <v>17</v>
      </c>
      <c r="Q152" s="13">
        <f>Table1[[#This Row],[Purchase Amount (USD)]]-Table1[[#This Row],[Previous Purchases]]</f>
        <v>79</v>
      </c>
      <c r="R152" s="3" t="s">
        <v>85</v>
      </c>
      <c r="S152" s="3" t="s">
        <v>96</v>
      </c>
    </row>
    <row r="153" spans="1:19" x14ac:dyDescent="0.3">
      <c r="A153" s="3">
        <v>152</v>
      </c>
      <c r="B153" s="3">
        <v>28</v>
      </c>
      <c r="C153" s="3" t="s">
        <v>18</v>
      </c>
      <c r="D153" s="3" t="s">
        <v>88</v>
      </c>
      <c r="E153" s="3" t="s">
        <v>66</v>
      </c>
      <c r="F153" s="3">
        <v>47</v>
      </c>
      <c r="G153" s="3" t="s">
        <v>113</v>
      </c>
      <c r="H153" s="3" t="s">
        <v>22</v>
      </c>
      <c r="I153" s="3" t="s">
        <v>47</v>
      </c>
      <c r="J153" s="3" t="s">
        <v>56</v>
      </c>
      <c r="K153" s="3">
        <v>4.5</v>
      </c>
      <c r="L153" s="3" t="s">
        <v>25</v>
      </c>
      <c r="M153" s="3" t="s">
        <v>44</v>
      </c>
      <c r="N153" s="3" t="s">
        <v>25</v>
      </c>
      <c r="O153" s="3" t="s">
        <v>25</v>
      </c>
      <c r="P153" s="13">
        <v>3</v>
      </c>
      <c r="Q153" s="13">
        <f>Table1[[#This Row],[Purchase Amount (USD)]]-Table1[[#This Row],[Previous Purchases]]</f>
        <v>44</v>
      </c>
      <c r="R153" s="3" t="s">
        <v>27</v>
      </c>
      <c r="S153" s="3" t="s">
        <v>48</v>
      </c>
    </row>
    <row r="154" spans="1:19" x14ac:dyDescent="0.3">
      <c r="A154" s="2">
        <v>153</v>
      </c>
      <c r="B154" s="2">
        <v>30</v>
      </c>
      <c r="C154" s="2" t="s">
        <v>18</v>
      </c>
      <c r="D154" s="2" t="s">
        <v>54</v>
      </c>
      <c r="E154" s="2" t="s">
        <v>20</v>
      </c>
      <c r="F154" s="2">
        <v>85</v>
      </c>
      <c r="G154" s="2" t="s">
        <v>130</v>
      </c>
      <c r="H154" s="2" t="s">
        <v>35</v>
      </c>
      <c r="I154" s="2" t="s">
        <v>109</v>
      </c>
      <c r="J154" s="2" t="s">
        <v>52</v>
      </c>
      <c r="K154" s="2">
        <v>4.3</v>
      </c>
      <c r="L154" s="2" t="s">
        <v>25</v>
      </c>
      <c r="M154" s="2" t="s">
        <v>26</v>
      </c>
      <c r="N154" s="2" t="s">
        <v>25</v>
      </c>
      <c r="O154" s="2" t="s">
        <v>25</v>
      </c>
      <c r="P154" s="12">
        <v>42</v>
      </c>
      <c r="Q154" s="12">
        <f>Table1[[#This Row],[Purchase Amount (USD)]]-Table1[[#This Row],[Previous Purchases]]</f>
        <v>43</v>
      </c>
      <c r="R154" s="2" t="s">
        <v>27</v>
      </c>
      <c r="S154" s="2" t="s">
        <v>48</v>
      </c>
    </row>
    <row r="155" spans="1:19" x14ac:dyDescent="0.3">
      <c r="A155" s="2">
        <v>154</v>
      </c>
      <c r="B155" s="2">
        <v>69</v>
      </c>
      <c r="C155" s="2" t="s">
        <v>18</v>
      </c>
      <c r="D155" s="2" t="s">
        <v>103</v>
      </c>
      <c r="E155" s="2" t="s">
        <v>20</v>
      </c>
      <c r="F155" s="2">
        <v>55</v>
      </c>
      <c r="G155" s="2" t="s">
        <v>97</v>
      </c>
      <c r="H155" s="2" t="s">
        <v>43</v>
      </c>
      <c r="I155" s="2" t="s">
        <v>31</v>
      </c>
      <c r="J155" s="2" t="s">
        <v>24</v>
      </c>
      <c r="K155" s="2">
        <v>3.2</v>
      </c>
      <c r="L155" s="2" t="s">
        <v>25</v>
      </c>
      <c r="M155" s="2" t="s">
        <v>53</v>
      </c>
      <c r="N155" s="2" t="s">
        <v>25</v>
      </c>
      <c r="O155" s="2" t="s">
        <v>25</v>
      </c>
      <c r="P155" s="12">
        <v>22</v>
      </c>
      <c r="Q155" s="12">
        <f>Table1[[#This Row],[Purchase Amount (USD)]]-Table1[[#This Row],[Previous Purchases]]</f>
        <v>33</v>
      </c>
      <c r="R155" s="2" t="s">
        <v>85</v>
      </c>
      <c r="S155" s="2" t="s">
        <v>48</v>
      </c>
    </row>
    <row r="156" spans="1:19" x14ac:dyDescent="0.3">
      <c r="A156" s="3">
        <v>155</v>
      </c>
      <c r="B156" s="3">
        <v>41</v>
      </c>
      <c r="C156" s="3" t="s">
        <v>18</v>
      </c>
      <c r="D156" s="3" t="s">
        <v>80</v>
      </c>
      <c r="E156" s="3" t="s">
        <v>20</v>
      </c>
      <c r="F156" s="3">
        <v>98</v>
      </c>
      <c r="G156" s="3" t="s">
        <v>100</v>
      </c>
      <c r="H156" s="3" t="s">
        <v>43</v>
      </c>
      <c r="I156" s="3" t="s">
        <v>60</v>
      </c>
      <c r="J156" s="3" t="s">
        <v>56</v>
      </c>
      <c r="K156" s="3">
        <v>3.6</v>
      </c>
      <c r="L156" s="3" t="s">
        <v>25</v>
      </c>
      <c r="M156" s="3" t="s">
        <v>44</v>
      </c>
      <c r="N156" s="3" t="s">
        <v>25</v>
      </c>
      <c r="O156" s="3" t="s">
        <v>25</v>
      </c>
      <c r="P156" s="13">
        <v>21</v>
      </c>
      <c r="Q156" s="13">
        <f>Table1[[#This Row],[Purchase Amount (USD)]]-Table1[[#This Row],[Previous Purchases]]</f>
        <v>77</v>
      </c>
      <c r="R156" s="3" t="s">
        <v>27</v>
      </c>
      <c r="S156" s="3" t="s">
        <v>57</v>
      </c>
    </row>
    <row r="157" spans="1:19" x14ac:dyDescent="0.3">
      <c r="A157" s="3">
        <v>156</v>
      </c>
      <c r="B157" s="3">
        <v>63</v>
      </c>
      <c r="C157" s="3" t="s">
        <v>18</v>
      </c>
      <c r="D157" s="3" t="s">
        <v>124</v>
      </c>
      <c r="E157" s="3" t="s">
        <v>20</v>
      </c>
      <c r="F157" s="3">
        <v>77</v>
      </c>
      <c r="G157" s="3" t="s">
        <v>30</v>
      </c>
      <c r="H157" s="3" t="s">
        <v>35</v>
      </c>
      <c r="I157" s="3" t="s">
        <v>77</v>
      </c>
      <c r="J157" s="3" t="s">
        <v>36</v>
      </c>
      <c r="K157" s="3">
        <v>4.3</v>
      </c>
      <c r="L157" s="3" t="s">
        <v>25</v>
      </c>
      <c r="M157" s="3" t="s">
        <v>37</v>
      </c>
      <c r="N157" s="3" t="s">
        <v>25</v>
      </c>
      <c r="O157" s="3" t="s">
        <v>25</v>
      </c>
      <c r="P157" s="13">
        <v>21</v>
      </c>
      <c r="Q157" s="13">
        <f>Table1[[#This Row],[Purchase Amount (USD)]]-Table1[[#This Row],[Previous Purchases]]</f>
        <v>56</v>
      </c>
      <c r="R157" s="3" t="s">
        <v>74</v>
      </c>
      <c r="S157" s="3" t="s">
        <v>57</v>
      </c>
    </row>
    <row r="158" spans="1:19" x14ac:dyDescent="0.3">
      <c r="A158" s="2">
        <v>157</v>
      </c>
      <c r="B158" s="2">
        <v>35</v>
      </c>
      <c r="C158" s="2" t="s">
        <v>18</v>
      </c>
      <c r="D158" s="2" t="s">
        <v>58</v>
      </c>
      <c r="E158" s="2" t="s">
        <v>20</v>
      </c>
      <c r="F158" s="2">
        <v>26</v>
      </c>
      <c r="G158" s="2" t="s">
        <v>67</v>
      </c>
      <c r="H158" s="2" t="s">
        <v>43</v>
      </c>
      <c r="I158" s="2" t="s">
        <v>92</v>
      </c>
      <c r="J158" s="2" t="s">
        <v>56</v>
      </c>
      <c r="K158" s="2">
        <v>4</v>
      </c>
      <c r="L158" s="2" t="s">
        <v>25</v>
      </c>
      <c r="M158" s="2" t="s">
        <v>53</v>
      </c>
      <c r="N158" s="2" t="s">
        <v>25</v>
      </c>
      <c r="O158" s="2" t="s">
        <v>25</v>
      </c>
      <c r="P158" s="12">
        <v>40</v>
      </c>
      <c r="Q158" s="12">
        <f>Table1[[#This Row],[Purchase Amount (USD)]]-Table1[[#This Row],[Previous Purchases]]</f>
        <v>-14</v>
      </c>
      <c r="R158" s="2" t="s">
        <v>85</v>
      </c>
      <c r="S158" s="2" t="s">
        <v>48</v>
      </c>
    </row>
    <row r="159" spans="1:19" x14ac:dyDescent="0.3">
      <c r="A159" s="2">
        <v>158</v>
      </c>
      <c r="B159" s="2">
        <v>36</v>
      </c>
      <c r="C159" s="2" t="s">
        <v>18</v>
      </c>
      <c r="D159" s="2" t="s">
        <v>123</v>
      </c>
      <c r="E159" s="2" t="s">
        <v>66</v>
      </c>
      <c r="F159" s="2">
        <v>68</v>
      </c>
      <c r="G159" s="2" t="s">
        <v>128</v>
      </c>
      <c r="H159" s="2" t="s">
        <v>35</v>
      </c>
      <c r="I159" s="2" t="s">
        <v>133</v>
      </c>
      <c r="J159" s="2" t="s">
        <v>56</v>
      </c>
      <c r="K159" s="2">
        <v>3</v>
      </c>
      <c r="L159" s="2" t="s">
        <v>25</v>
      </c>
      <c r="M159" s="2" t="s">
        <v>44</v>
      </c>
      <c r="N159" s="2" t="s">
        <v>25</v>
      </c>
      <c r="O159" s="2" t="s">
        <v>25</v>
      </c>
      <c r="P159" s="12">
        <v>1</v>
      </c>
      <c r="Q159" s="12">
        <f>Table1[[#This Row],[Purchase Amount (USD)]]-Table1[[#This Row],[Previous Purchases]]</f>
        <v>67</v>
      </c>
      <c r="R159" s="2" t="s">
        <v>74</v>
      </c>
      <c r="S159" s="2" t="s">
        <v>28</v>
      </c>
    </row>
    <row r="160" spans="1:19" x14ac:dyDescent="0.3">
      <c r="A160" s="3">
        <v>159</v>
      </c>
      <c r="B160" s="3">
        <v>25</v>
      </c>
      <c r="C160" s="3" t="s">
        <v>18</v>
      </c>
      <c r="D160" s="3" t="s">
        <v>54</v>
      </c>
      <c r="E160" s="3" t="s">
        <v>20</v>
      </c>
      <c r="F160" s="3">
        <v>73</v>
      </c>
      <c r="G160" s="3" t="s">
        <v>138</v>
      </c>
      <c r="H160" s="3" t="s">
        <v>91</v>
      </c>
      <c r="I160" s="3" t="s">
        <v>84</v>
      </c>
      <c r="J160" s="3" t="s">
        <v>56</v>
      </c>
      <c r="K160" s="3">
        <v>4.0999999999999996</v>
      </c>
      <c r="L160" s="3" t="s">
        <v>25</v>
      </c>
      <c r="M160" s="3" t="s">
        <v>53</v>
      </c>
      <c r="N160" s="3" t="s">
        <v>25</v>
      </c>
      <c r="O160" s="3" t="s">
        <v>25</v>
      </c>
      <c r="P160" s="13">
        <v>50</v>
      </c>
      <c r="Q160" s="13">
        <f>Table1[[#This Row],[Purchase Amount (USD)]]-Table1[[#This Row],[Previous Purchases]]</f>
        <v>23</v>
      </c>
      <c r="R160" s="3" t="s">
        <v>74</v>
      </c>
      <c r="S160" s="3" t="s">
        <v>87</v>
      </c>
    </row>
    <row r="161" spans="1:19" x14ac:dyDescent="0.3">
      <c r="A161" s="3">
        <v>160</v>
      </c>
      <c r="B161" s="3">
        <v>58</v>
      </c>
      <c r="C161" s="3" t="s">
        <v>18</v>
      </c>
      <c r="D161" s="3" t="s">
        <v>142</v>
      </c>
      <c r="E161" s="3" t="s">
        <v>66</v>
      </c>
      <c r="F161" s="3">
        <v>27</v>
      </c>
      <c r="G161" s="3" t="s">
        <v>81</v>
      </c>
      <c r="H161" s="3" t="s">
        <v>43</v>
      </c>
      <c r="I161" s="3" t="s">
        <v>60</v>
      </c>
      <c r="J161" s="3" t="s">
        <v>56</v>
      </c>
      <c r="K161" s="3">
        <v>3.8</v>
      </c>
      <c r="L161" s="3" t="s">
        <v>25</v>
      </c>
      <c r="M161" s="3" t="s">
        <v>73</v>
      </c>
      <c r="N161" s="3" t="s">
        <v>25</v>
      </c>
      <c r="O161" s="3" t="s">
        <v>25</v>
      </c>
      <c r="P161" s="13">
        <v>39</v>
      </c>
      <c r="Q161" s="13">
        <f>Table1[[#This Row],[Purchase Amount (USD)]]-Table1[[#This Row],[Previous Purchases]]</f>
        <v>-12</v>
      </c>
      <c r="R161" s="3" t="s">
        <v>74</v>
      </c>
      <c r="S161" s="3" t="s">
        <v>96</v>
      </c>
    </row>
    <row r="162" spans="1:19" x14ac:dyDescent="0.3">
      <c r="A162" s="2">
        <v>161</v>
      </c>
      <c r="B162" s="2">
        <v>27</v>
      </c>
      <c r="C162" s="2" t="s">
        <v>18</v>
      </c>
      <c r="D162" s="2" t="s">
        <v>142</v>
      </c>
      <c r="E162" s="2" t="s">
        <v>66</v>
      </c>
      <c r="F162" s="2">
        <v>23</v>
      </c>
      <c r="G162" s="2" t="s">
        <v>104</v>
      </c>
      <c r="H162" s="2" t="s">
        <v>43</v>
      </c>
      <c r="I162" s="2" t="s">
        <v>120</v>
      </c>
      <c r="J162" s="2" t="s">
        <v>52</v>
      </c>
      <c r="K162" s="2">
        <v>4.5999999999999996</v>
      </c>
      <c r="L162" s="2" t="s">
        <v>25</v>
      </c>
      <c r="M162" s="2" t="s">
        <v>37</v>
      </c>
      <c r="N162" s="2" t="s">
        <v>25</v>
      </c>
      <c r="O162" s="2" t="s">
        <v>25</v>
      </c>
      <c r="P162" s="12">
        <v>34</v>
      </c>
      <c r="Q162" s="12">
        <f>Table1[[#This Row],[Purchase Amount (USD)]]-Table1[[#This Row],[Previous Purchases]]</f>
        <v>-11</v>
      </c>
      <c r="R162" s="2" t="s">
        <v>27</v>
      </c>
      <c r="S162" s="2" t="s">
        <v>87</v>
      </c>
    </row>
    <row r="163" spans="1:19" x14ac:dyDescent="0.3">
      <c r="A163" s="2">
        <v>162</v>
      </c>
      <c r="B163" s="2">
        <v>65</v>
      </c>
      <c r="C163" s="2" t="s">
        <v>18</v>
      </c>
      <c r="D163" s="2" t="s">
        <v>131</v>
      </c>
      <c r="E163" s="2" t="s">
        <v>66</v>
      </c>
      <c r="F163" s="2">
        <v>49</v>
      </c>
      <c r="G163" s="2" t="s">
        <v>113</v>
      </c>
      <c r="H163" s="2" t="s">
        <v>43</v>
      </c>
      <c r="I163" s="2" t="s">
        <v>77</v>
      </c>
      <c r="J163" s="2" t="s">
        <v>56</v>
      </c>
      <c r="K163" s="2">
        <v>3</v>
      </c>
      <c r="L163" s="2" t="s">
        <v>25</v>
      </c>
      <c r="M163" s="2" t="s">
        <v>26</v>
      </c>
      <c r="N163" s="2" t="s">
        <v>25</v>
      </c>
      <c r="O163" s="2" t="s">
        <v>25</v>
      </c>
      <c r="P163" s="12">
        <v>29</v>
      </c>
      <c r="Q163" s="12">
        <f>Table1[[#This Row],[Purchase Amount (USD)]]-Table1[[#This Row],[Previous Purchases]]</f>
        <v>20</v>
      </c>
      <c r="R163" s="2" t="s">
        <v>27</v>
      </c>
      <c r="S163" s="2" t="s">
        <v>28</v>
      </c>
    </row>
    <row r="164" spans="1:19" x14ac:dyDescent="0.3">
      <c r="A164" s="3">
        <v>163</v>
      </c>
      <c r="B164" s="3">
        <v>54</v>
      </c>
      <c r="C164" s="3" t="s">
        <v>18</v>
      </c>
      <c r="D164" s="3" t="s">
        <v>88</v>
      </c>
      <c r="E164" s="3" t="s">
        <v>66</v>
      </c>
      <c r="F164" s="3">
        <v>74</v>
      </c>
      <c r="G164" s="3" t="s">
        <v>98</v>
      </c>
      <c r="H164" s="3" t="s">
        <v>43</v>
      </c>
      <c r="I164" s="3" t="s">
        <v>47</v>
      </c>
      <c r="J164" s="3" t="s">
        <v>52</v>
      </c>
      <c r="K164" s="3">
        <v>3</v>
      </c>
      <c r="L164" s="3" t="s">
        <v>25</v>
      </c>
      <c r="M164" s="3" t="s">
        <v>73</v>
      </c>
      <c r="N164" s="3" t="s">
        <v>25</v>
      </c>
      <c r="O164" s="3" t="s">
        <v>25</v>
      </c>
      <c r="P164" s="13">
        <v>31</v>
      </c>
      <c r="Q164" s="13">
        <f>Table1[[#This Row],[Purchase Amount (USD)]]-Table1[[#This Row],[Previous Purchases]]</f>
        <v>43</v>
      </c>
      <c r="R164" s="3" t="s">
        <v>45</v>
      </c>
      <c r="S164" s="3" t="s">
        <v>75</v>
      </c>
    </row>
    <row r="165" spans="1:19" x14ac:dyDescent="0.3">
      <c r="A165" s="3">
        <v>164</v>
      </c>
      <c r="B165" s="3">
        <v>54</v>
      </c>
      <c r="C165" s="3" t="s">
        <v>18</v>
      </c>
      <c r="D165" s="3" t="s">
        <v>86</v>
      </c>
      <c r="E165" s="3" t="s">
        <v>20</v>
      </c>
      <c r="F165" s="3">
        <v>67</v>
      </c>
      <c r="G165" s="3" t="s">
        <v>140</v>
      </c>
      <c r="H165" s="3" t="s">
        <v>43</v>
      </c>
      <c r="I165" s="3" t="s">
        <v>72</v>
      </c>
      <c r="J165" s="3" t="s">
        <v>52</v>
      </c>
      <c r="K165" s="3">
        <v>3.4</v>
      </c>
      <c r="L165" s="3" t="s">
        <v>25</v>
      </c>
      <c r="M165" s="3" t="s">
        <v>53</v>
      </c>
      <c r="N165" s="3" t="s">
        <v>25</v>
      </c>
      <c r="O165" s="3" t="s">
        <v>25</v>
      </c>
      <c r="P165" s="13">
        <v>8</v>
      </c>
      <c r="Q165" s="13">
        <f>Table1[[#This Row],[Purchase Amount (USD)]]-Table1[[#This Row],[Previous Purchases]]</f>
        <v>59</v>
      </c>
      <c r="R165" s="3" t="s">
        <v>85</v>
      </c>
      <c r="S165" s="3" t="s">
        <v>39</v>
      </c>
    </row>
    <row r="166" spans="1:19" x14ac:dyDescent="0.3">
      <c r="A166" s="2">
        <v>165</v>
      </c>
      <c r="B166" s="2">
        <v>59</v>
      </c>
      <c r="C166" s="2" t="s">
        <v>18</v>
      </c>
      <c r="D166" s="2" t="s">
        <v>65</v>
      </c>
      <c r="E166" s="2" t="s">
        <v>66</v>
      </c>
      <c r="F166" s="2">
        <v>65</v>
      </c>
      <c r="G166" s="2" t="s">
        <v>78</v>
      </c>
      <c r="H166" s="2" t="s">
        <v>35</v>
      </c>
      <c r="I166" s="2" t="s">
        <v>72</v>
      </c>
      <c r="J166" s="2" t="s">
        <v>36</v>
      </c>
      <c r="K166" s="2">
        <v>2.6</v>
      </c>
      <c r="L166" s="2" t="s">
        <v>25</v>
      </c>
      <c r="M166" s="2" t="s">
        <v>37</v>
      </c>
      <c r="N166" s="2" t="s">
        <v>25</v>
      </c>
      <c r="O166" s="2" t="s">
        <v>25</v>
      </c>
      <c r="P166" s="12">
        <v>5</v>
      </c>
      <c r="Q166" s="12">
        <f>Table1[[#This Row],[Purchase Amount (USD)]]-Table1[[#This Row],[Previous Purchases]]</f>
        <v>60</v>
      </c>
      <c r="R166" s="2" t="s">
        <v>38</v>
      </c>
      <c r="S166" s="2" t="s">
        <v>28</v>
      </c>
    </row>
    <row r="167" spans="1:19" x14ac:dyDescent="0.3">
      <c r="A167" s="2">
        <v>166</v>
      </c>
      <c r="B167" s="2">
        <v>42</v>
      </c>
      <c r="C167" s="2" t="s">
        <v>18</v>
      </c>
      <c r="D167" s="2" t="s">
        <v>65</v>
      </c>
      <c r="E167" s="2" t="s">
        <v>66</v>
      </c>
      <c r="F167" s="2">
        <v>60</v>
      </c>
      <c r="G167" s="2" t="s">
        <v>21</v>
      </c>
      <c r="H167" s="2" t="s">
        <v>35</v>
      </c>
      <c r="I167" s="2" t="s">
        <v>133</v>
      </c>
      <c r="J167" s="2" t="s">
        <v>24</v>
      </c>
      <c r="K167" s="2">
        <v>2.8</v>
      </c>
      <c r="L167" s="2" t="s">
        <v>25</v>
      </c>
      <c r="M167" s="2" t="s">
        <v>73</v>
      </c>
      <c r="N167" s="2" t="s">
        <v>25</v>
      </c>
      <c r="O167" s="2" t="s">
        <v>25</v>
      </c>
      <c r="P167" s="12">
        <v>7</v>
      </c>
      <c r="Q167" s="12">
        <f>Table1[[#This Row],[Purchase Amount (USD)]]-Table1[[#This Row],[Previous Purchases]]</f>
        <v>53</v>
      </c>
      <c r="R167" s="2" t="s">
        <v>32</v>
      </c>
      <c r="S167" s="2" t="s">
        <v>87</v>
      </c>
    </row>
    <row r="168" spans="1:19" x14ac:dyDescent="0.3">
      <c r="A168" s="3">
        <v>167</v>
      </c>
      <c r="B168" s="3">
        <v>46</v>
      </c>
      <c r="C168" s="3" t="s">
        <v>18</v>
      </c>
      <c r="D168" s="3" t="s">
        <v>49</v>
      </c>
      <c r="E168" s="3" t="s">
        <v>41</v>
      </c>
      <c r="F168" s="3">
        <v>31</v>
      </c>
      <c r="G168" s="3" t="s">
        <v>78</v>
      </c>
      <c r="H168" s="3" t="s">
        <v>91</v>
      </c>
      <c r="I168" s="3" t="s">
        <v>125</v>
      </c>
      <c r="J168" s="3" t="s">
        <v>56</v>
      </c>
      <c r="K168" s="3">
        <v>4</v>
      </c>
      <c r="L168" s="3" t="s">
        <v>25</v>
      </c>
      <c r="M168" s="3" t="s">
        <v>73</v>
      </c>
      <c r="N168" s="3" t="s">
        <v>25</v>
      </c>
      <c r="O168" s="3" t="s">
        <v>25</v>
      </c>
      <c r="P168" s="13">
        <v>30</v>
      </c>
      <c r="Q168" s="13">
        <f>Table1[[#This Row],[Purchase Amount (USD)]]-Table1[[#This Row],[Previous Purchases]]</f>
        <v>1</v>
      </c>
      <c r="R168" s="3" t="s">
        <v>32</v>
      </c>
      <c r="S168" s="3" t="s">
        <v>87</v>
      </c>
    </row>
    <row r="169" spans="1:19" x14ac:dyDescent="0.3">
      <c r="A169" s="3">
        <v>168</v>
      </c>
      <c r="B169" s="3">
        <v>33</v>
      </c>
      <c r="C169" s="3" t="s">
        <v>18</v>
      </c>
      <c r="D169" s="3" t="s">
        <v>142</v>
      </c>
      <c r="E169" s="3" t="s">
        <v>66</v>
      </c>
      <c r="F169" s="3">
        <v>27</v>
      </c>
      <c r="G169" s="3" t="s">
        <v>71</v>
      </c>
      <c r="H169" s="3" t="s">
        <v>43</v>
      </c>
      <c r="I169" s="3" t="s">
        <v>95</v>
      </c>
      <c r="J169" s="3" t="s">
        <v>56</v>
      </c>
      <c r="K169" s="3">
        <v>4</v>
      </c>
      <c r="L169" s="3" t="s">
        <v>25</v>
      </c>
      <c r="M169" s="3" t="s">
        <v>26</v>
      </c>
      <c r="N169" s="3" t="s">
        <v>25</v>
      </c>
      <c r="O169" s="3" t="s">
        <v>25</v>
      </c>
      <c r="P169" s="13">
        <v>14</v>
      </c>
      <c r="Q169" s="13">
        <f>Table1[[#This Row],[Purchase Amount (USD)]]-Table1[[#This Row],[Previous Purchases]]</f>
        <v>13</v>
      </c>
      <c r="R169" s="3" t="s">
        <v>38</v>
      </c>
      <c r="S169" s="3" t="s">
        <v>96</v>
      </c>
    </row>
    <row r="170" spans="1:19" x14ac:dyDescent="0.3">
      <c r="A170" s="2">
        <v>169</v>
      </c>
      <c r="B170" s="2">
        <v>34</v>
      </c>
      <c r="C170" s="2" t="s">
        <v>18</v>
      </c>
      <c r="D170" s="2" t="s">
        <v>70</v>
      </c>
      <c r="E170" s="2" t="s">
        <v>41</v>
      </c>
      <c r="F170" s="2">
        <v>80</v>
      </c>
      <c r="G170" s="2" t="s">
        <v>59</v>
      </c>
      <c r="H170" s="2" t="s">
        <v>43</v>
      </c>
      <c r="I170" s="2" t="s">
        <v>135</v>
      </c>
      <c r="J170" s="2" t="s">
        <v>52</v>
      </c>
      <c r="K170" s="2">
        <v>3</v>
      </c>
      <c r="L170" s="2" t="s">
        <v>25</v>
      </c>
      <c r="M170" s="2" t="s">
        <v>26</v>
      </c>
      <c r="N170" s="2" t="s">
        <v>25</v>
      </c>
      <c r="O170" s="2" t="s">
        <v>25</v>
      </c>
      <c r="P170" s="12">
        <v>5</v>
      </c>
      <c r="Q170" s="12">
        <f>Table1[[#This Row],[Purchase Amount (USD)]]-Table1[[#This Row],[Previous Purchases]]</f>
        <v>75</v>
      </c>
      <c r="R170" s="2" t="s">
        <v>32</v>
      </c>
      <c r="S170" s="2" t="s">
        <v>28</v>
      </c>
    </row>
    <row r="171" spans="1:19" x14ac:dyDescent="0.3">
      <c r="A171" s="2">
        <v>170</v>
      </c>
      <c r="B171" s="2">
        <v>27</v>
      </c>
      <c r="C171" s="2" t="s">
        <v>18</v>
      </c>
      <c r="D171" s="2" t="s">
        <v>101</v>
      </c>
      <c r="E171" s="2" t="s">
        <v>62</v>
      </c>
      <c r="F171" s="2">
        <v>30</v>
      </c>
      <c r="G171" s="2" t="s">
        <v>106</v>
      </c>
      <c r="H171" s="2" t="s">
        <v>35</v>
      </c>
      <c r="I171" s="2" t="s">
        <v>79</v>
      </c>
      <c r="J171" s="2" t="s">
        <v>52</v>
      </c>
      <c r="K171" s="2">
        <v>3.3</v>
      </c>
      <c r="L171" s="2" t="s">
        <v>25</v>
      </c>
      <c r="M171" s="2" t="s">
        <v>53</v>
      </c>
      <c r="N171" s="2" t="s">
        <v>25</v>
      </c>
      <c r="O171" s="2" t="s">
        <v>25</v>
      </c>
      <c r="P171" s="12">
        <v>3</v>
      </c>
      <c r="Q171" s="12">
        <f>Table1[[#This Row],[Purchase Amount (USD)]]-Table1[[#This Row],[Previous Purchases]]</f>
        <v>27</v>
      </c>
      <c r="R171" s="2" t="s">
        <v>45</v>
      </c>
      <c r="S171" s="2" t="s">
        <v>96</v>
      </c>
    </row>
    <row r="172" spans="1:19" x14ac:dyDescent="0.3">
      <c r="A172" s="3">
        <v>171</v>
      </c>
      <c r="B172" s="3">
        <v>52</v>
      </c>
      <c r="C172" s="3" t="s">
        <v>18</v>
      </c>
      <c r="D172" s="3" t="s">
        <v>54</v>
      </c>
      <c r="E172" s="3" t="s">
        <v>20</v>
      </c>
      <c r="F172" s="3">
        <v>25</v>
      </c>
      <c r="G172" s="3" t="s">
        <v>50</v>
      </c>
      <c r="H172" s="3" t="s">
        <v>43</v>
      </c>
      <c r="I172" s="3" t="s">
        <v>31</v>
      </c>
      <c r="J172" s="3" t="s">
        <v>56</v>
      </c>
      <c r="K172" s="3">
        <v>2.6</v>
      </c>
      <c r="L172" s="3" t="s">
        <v>25</v>
      </c>
      <c r="M172" s="3" t="s">
        <v>73</v>
      </c>
      <c r="N172" s="3" t="s">
        <v>25</v>
      </c>
      <c r="O172" s="3" t="s">
        <v>25</v>
      </c>
      <c r="P172" s="13">
        <v>46</v>
      </c>
      <c r="Q172" s="13">
        <f>Table1[[#This Row],[Purchase Amount (USD)]]-Table1[[#This Row],[Previous Purchases]]</f>
        <v>-21</v>
      </c>
      <c r="R172" s="3" t="s">
        <v>27</v>
      </c>
      <c r="S172" s="3" t="s">
        <v>75</v>
      </c>
    </row>
    <row r="173" spans="1:19" x14ac:dyDescent="0.3">
      <c r="A173" s="3">
        <v>172</v>
      </c>
      <c r="B173" s="3">
        <v>29</v>
      </c>
      <c r="C173" s="3" t="s">
        <v>18</v>
      </c>
      <c r="D173" s="3" t="s">
        <v>58</v>
      </c>
      <c r="E173" s="3" t="s">
        <v>20</v>
      </c>
      <c r="F173" s="3">
        <v>35</v>
      </c>
      <c r="G173" s="3" t="s">
        <v>140</v>
      </c>
      <c r="H173" s="3" t="s">
        <v>43</v>
      </c>
      <c r="I173" s="3" t="s">
        <v>143</v>
      </c>
      <c r="J173" s="3" t="s">
        <v>52</v>
      </c>
      <c r="K173" s="3">
        <v>3.6</v>
      </c>
      <c r="L173" s="3" t="s">
        <v>25</v>
      </c>
      <c r="M173" s="3" t="s">
        <v>73</v>
      </c>
      <c r="N173" s="3" t="s">
        <v>25</v>
      </c>
      <c r="O173" s="3" t="s">
        <v>25</v>
      </c>
      <c r="P173" s="13">
        <v>4</v>
      </c>
      <c r="Q173" s="13">
        <f>Table1[[#This Row],[Purchase Amount (USD)]]-Table1[[#This Row],[Previous Purchases]]</f>
        <v>31</v>
      </c>
      <c r="R173" s="3" t="s">
        <v>38</v>
      </c>
      <c r="S173" s="3" t="s">
        <v>39</v>
      </c>
    </row>
    <row r="174" spans="1:19" x14ac:dyDescent="0.3">
      <c r="A174" s="2">
        <v>173</v>
      </c>
      <c r="B174" s="2">
        <v>54</v>
      </c>
      <c r="C174" s="2" t="s">
        <v>18</v>
      </c>
      <c r="D174" s="2" t="s">
        <v>105</v>
      </c>
      <c r="E174" s="2" t="s">
        <v>66</v>
      </c>
      <c r="F174" s="2">
        <v>67</v>
      </c>
      <c r="G174" s="2" t="s">
        <v>144</v>
      </c>
      <c r="H174" s="2" t="s">
        <v>43</v>
      </c>
      <c r="I174" s="2" t="s">
        <v>82</v>
      </c>
      <c r="J174" s="2" t="s">
        <v>52</v>
      </c>
      <c r="K174" s="2">
        <v>3.9</v>
      </c>
      <c r="L174" s="2" t="s">
        <v>25</v>
      </c>
      <c r="M174" s="2" t="s">
        <v>44</v>
      </c>
      <c r="N174" s="2" t="s">
        <v>25</v>
      </c>
      <c r="O174" s="2" t="s">
        <v>25</v>
      </c>
      <c r="P174" s="12">
        <v>42</v>
      </c>
      <c r="Q174" s="12">
        <f>Table1[[#This Row],[Purchase Amount (USD)]]-Table1[[#This Row],[Previous Purchases]]</f>
        <v>25</v>
      </c>
      <c r="R174" s="2" t="s">
        <v>38</v>
      </c>
      <c r="S174" s="2" t="s">
        <v>75</v>
      </c>
    </row>
    <row r="175" spans="1:19" x14ac:dyDescent="0.3">
      <c r="A175" s="2">
        <v>174</v>
      </c>
      <c r="B175" s="2">
        <v>25</v>
      </c>
      <c r="C175" s="2" t="s">
        <v>18</v>
      </c>
      <c r="D175" s="2" t="s">
        <v>123</v>
      </c>
      <c r="E175" s="2" t="s">
        <v>66</v>
      </c>
      <c r="F175" s="2">
        <v>46</v>
      </c>
      <c r="G175" s="2" t="s">
        <v>76</v>
      </c>
      <c r="H175" s="2" t="s">
        <v>43</v>
      </c>
      <c r="I175" s="2" t="s">
        <v>47</v>
      </c>
      <c r="J175" s="2" t="s">
        <v>56</v>
      </c>
      <c r="K175" s="2">
        <v>3.4</v>
      </c>
      <c r="L175" s="2" t="s">
        <v>25</v>
      </c>
      <c r="M175" s="2" t="s">
        <v>53</v>
      </c>
      <c r="N175" s="2" t="s">
        <v>25</v>
      </c>
      <c r="O175" s="2" t="s">
        <v>25</v>
      </c>
      <c r="P175" s="12">
        <v>30</v>
      </c>
      <c r="Q175" s="12">
        <f>Table1[[#This Row],[Purchase Amount (USD)]]-Table1[[#This Row],[Previous Purchases]]</f>
        <v>16</v>
      </c>
      <c r="R175" s="2" t="s">
        <v>32</v>
      </c>
      <c r="S175" s="2" t="s">
        <v>48</v>
      </c>
    </row>
    <row r="176" spans="1:19" x14ac:dyDescent="0.3">
      <c r="A176" s="3">
        <v>175</v>
      </c>
      <c r="B176" s="3">
        <v>41</v>
      </c>
      <c r="C176" s="3" t="s">
        <v>18</v>
      </c>
      <c r="D176" s="3" t="s">
        <v>70</v>
      </c>
      <c r="E176" s="3" t="s">
        <v>41</v>
      </c>
      <c r="F176" s="3">
        <v>35</v>
      </c>
      <c r="G176" s="3" t="s">
        <v>128</v>
      </c>
      <c r="H176" s="3" t="s">
        <v>22</v>
      </c>
      <c r="I176" s="3" t="s">
        <v>109</v>
      </c>
      <c r="J176" s="3" t="s">
        <v>24</v>
      </c>
      <c r="K176" s="3">
        <v>3.5</v>
      </c>
      <c r="L176" s="3" t="s">
        <v>25</v>
      </c>
      <c r="M176" s="3" t="s">
        <v>26</v>
      </c>
      <c r="N176" s="3" t="s">
        <v>25</v>
      </c>
      <c r="O176" s="3" t="s">
        <v>25</v>
      </c>
      <c r="P176" s="13">
        <v>37</v>
      </c>
      <c r="Q176" s="13">
        <f>Table1[[#This Row],[Purchase Amount (USD)]]-Table1[[#This Row],[Previous Purchases]]</f>
        <v>-2</v>
      </c>
      <c r="R176" s="3" t="s">
        <v>27</v>
      </c>
      <c r="S176" s="3" t="s">
        <v>48</v>
      </c>
    </row>
    <row r="177" spans="1:19" x14ac:dyDescent="0.3">
      <c r="A177" s="3">
        <v>176</v>
      </c>
      <c r="B177" s="3">
        <v>53</v>
      </c>
      <c r="C177" s="3" t="s">
        <v>18</v>
      </c>
      <c r="D177" s="3" t="s">
        <v>61</v>
      </c>
      <c r="E177" s="3" t="s">
        <v>62</v>
      </c>
      <c r="F177" s="3">
        <v>86</v>
      </c>
      <c r="G177" s="3" t="s">
        <v>100</v>
      </c>
      <c r="H177" s="3" t="s">
        <v>22</v>
      </c>
      <c r="I177" s="3" t="s">
        <v>82</v>
      </c>
      <c r="J177" s="3" t="s">
        <v>56</v>
      </c>
      <c r="K177" s="3">
        <v>2.8</v>
      </c>
      <c r="L177" s="3" t="s">
        <v>25</v>
      </c>
      <c r="M177" s="3" t="s">
        <v>44</v>
      </c>
      <c r="N177" s="3" t="s">
        <v>25</v>
      </c>
      <c r="O177" s="3" t="s">
        <v>25</v>
      </c>
      <c r="P177" s="13">
        <v>2</v>
      </c>
      <c r="Q177" s="13">
        <f>Table1[[#This Row],[Purchase Amount (USD)]]-Table1[[#This Row],[Previous Purchases]]</f>
        <v>84</v>
      </c>
      <c r="R177" s="3" t="s">
        <v>74</v>
      </c>
      <c r="S177" s="3" t="s">
        <v>48</v>
      </c>
    </row>
    <row r="178" spans="1:19" x14ac:dyDescent="0.3">
      <c r="A178" s="2">
        <v>177</v>
      </c>
      <c r="B178" s="2">
        <v>53</v>
      </c>
      <c r="C178" s="2" t="s">
        <v>18</v>
      </c>
      <c r="D178" s="2" t="s">
        <v>131</v>
      </c>
      <c r="E178" s="2" t="s">
        <v>66</v>
      </c>
      <c r="F178" s="2">
        <v>81</v>
      </c>
      <c r="G178" s="2" t="s">
        <v>81</v>
      </c>
      <c r="H178" s="2" t="s">
        <v>22</v>
      </c>
      <c r="I178" s="2" t="s">
        <v>93</v>
      </c>
      <c r="J178" s="2" t="s">
        <v>36</v>
      </c>
      <c r="K178" s="2">
        <v>2.7</v>
      </c>
      <c r="L178" s="2" t="s">
        <v>25</v>
      </c>
      <c r="M178" s="2" t="s">
        <v>44</v>
      </c>
      <c r="N178" s="2" t="s">
        <v>25</v>
      </c>
      <c r="O178" s="2" t="s">
        <v>25</v>
      </c>
      <c r="P178" s="12">
        <v>30</v>
      </c>
      <c r="Q178" s="12">
        <f>Table1[[#This Row],[Purchase Amount (USD)]]-Table1[[#This Row],[Previous Purchases]]</f>
        <v>51</v>
      </c>
      <c r="R178" s="2" t="s">
        <v>38</v>
      </c>
      <c r="S178" s="2" t="s">
        <v>57</v>
      </c>
    </row>
    <row r="179" spans="1:19" x14ac:dyDescent="0.3">
      <c r="A179" s="2">
        <v>178</v>
      </c>
      <c r="B179" s="2">
        <v>21</v>
      </c>
      <c r="C179" s="2" t="s">
        <v>18</v>
      </c>
      <c r="D179" s="2" t="s">
        <v>103</v>
      </c>
      <c r="E179" s="2" t="s">
        <v>20</v>
      </c>
      <c r="F179" s="2">
        <v>42</v>
      </c>
      <c r="G179" s="2" t="s">
        <v>110</v>
      </c>
      <c r="H179" s="2" t="s">
        <v>22</v>
      </c>
      <c r="I179" s="2" t="s">
        <v>135</v>
      </c>
      <c r="J179" s="2" t="s">
        <v>56</v>
      </c>
      <c r="K179" s="2">
        <v>3.7</v>
      </c>
      <c r="L179" s="2" t="s">
        <v>25</v>
      </c>
      <c r="M179" s="2" t="s">
        <v>44</v>
      </c>
      <c r="N179" s="2" t="s">
        <v>25</v>
      </c>
      <c r="O179" s="2" t="s">
        <v>25</v>
      </c>
      <c r="P179" s="12">
        <v>47</v>
      </c>
      <c r="Q179" s="12">
        <f>Table1[[#This Row],[Purchase Amount (USD)]]-Table1[[#This Row],[Previous Purchases]]</f>
        <v>-5</v>
      </c>
      <c r="R179" s="2" t="s">
        <v>74</v>
      </c>
      <c r="S179" s="2" t="s">
        <v>87</v>
      </c>
    </row>
    <row r="180" spans="1:19" x14ac:dyDescent="0.3">
      <c r="A180" s="3">
        <v>179</v>
      </c>
      <c r="B180" s="3">
        <v>61</v>
      </c>
      <c r="C180" s="3" t="s">
        <v>18</v>
      </c>
      <c r="D180" s="3" t="s">
        <v>86</v>
      </c>
      <c r="E180" s="3" t="s">
        <v>20</v>
      </c>
      <c r="F180" s="3">
        <v>43</v>
      </c>
      <c r="G180" s="3" t="s">
        <v>134</v>
      </c>
      <c r="H180" s="3" t="s">
        <v>22</v>
      </c>
      <c r="I180" s="3" t="s">
        <v>92</v>
      </c>
      <c r="J180" s="3" t="s">
        <v>56</v>
      </c>
      <c r="K180" s="3">
        <v>4.3</v>
      </c>
      <c r="L180" s="3" t="s">
        <v>25</v>
      </c>
      <c r="M180" s="3" t="s">
        <v>69</v>
      </c>
      <c r="N180" s="3" t="s">
        <v>25</v>
      </c>
      <c r="O180" s="3" t="s">
        <v>25</v>
      </c>
      <c r="P180" s="13">
        <v>21</v>
      </c>
      <c r="Q180" s="13">
        <f>Table1[[#This Row],[Purchase Amount (USD)]]-Table1[[#This Row],[Previous Purchases]]</f>
        <v>22</v>
      </c>
      <c r="R180" s="3" t="s">
        <v>45</v>
      </c>
      <c r="S180" s="3" t="s">
        <v>57</v>
      </c>
    </row>
    <row r="181" spans="1:19" x14ac:dyDescent="0.3">
      <c r="A181" s="3">
        <v>180</v>
      </c>
      <c r="B181" s="3">
        <v>64</v>
      </c>
      <c r="C181" s="3" t="s">
        <v>18</v>
      </c>
      <c r="D181" s="3" t="s">
        <v>136</v>
      </c>
      <c r="E181" s="3" t="s">
        <v>41</v>
      </c>
      <c r="F181" s="3">
        <v>31</v>
      </c>
      <c r="G181" s="3" t="s">
        <v>114</v>
      </c>
      <c r="H181" s="3" t="s">
        <v>43</v>
      </c>
      <c r="I181" s="3" t="s">
        <v>82</v>
      </c>
      <c r="J181" s="3" t="s">
        <v>56</v>
      </c>
      <c r="K181" s="3">
        <v>4.9000000000000004</v>
      </c>
      <c r="L181" s="3" t="s">
        <v>25</v>
      </c>
      <c r="M181" s="3" t="s">
        <v>73</v>
      </c>
      <c r="N181" s="3" t="s">
        <v>25</v>
      </c>
      <c r="O181" s="3" t="s">
        <v>25</v>
      </c>
      <c r="P181" s="13">
        <v>9</v>
      </c>
      <c r="Q181" s="13">
        <f>Table1[[#This Row],[Purchase Amount (USD)]]-Table1[[#This Row],[Previous Purchases]]</f>
        <v>22</v>
      </c>
      <c r="R181" s="3" t="s">
        <v>74</v>
      </c>
      <c r="S181" s="3" t="s">
        <v>28</v>
      </c>
    </row>
    <row r="182" spans="1:19" x14ac:dyDescent="0.3">
      <c r="A182" s="2">
        <v>181</v>
      </c>
      <c r="B182" s="2">
        <v>51</v>
      </c>
      <c r="C182" s="2" t="s">
        <v>18</v>
      </c>
      <c r="D182" s="2" t="s">
        <v>40</v>
      </c>
      <c r="E182" s="2" t="s">
        <v>41</v>
      </c>
      <c r="F182" s="2">
        <v>81</v>
      </c>
      <c r="G182" s="2" t="s">
        <v>146</v>
      </c>
      <c r="H182" s="2" t="s">
        <v>22</v>
      </c>
      <c r="I182" s="2" t="s">
        <v>95</v>
      </c>
      <c r="J182" s="2" t="s">
        <v>56</v>
      </c>
      <c r="K182" s="2">
        <v>3.3</v>
      </c>
      <c r="L182" s="2" t="s">
        <v>25</v>
      </c>
      <c r="M182" s="2" t="s">
        <v>73</v>
      </c>
      <c r="N182" s="2" t="s">
        <v>25</v>
      </c>
      <c r="O182" s="2" t="s">
        <v>25</v>
      </c>
      <c r="P182" s="12">
        <v>12</v>
      </c>
      <c r="Q182" s="12">
        <f>Table1[[#This Row],[Purchase Amount (USD)]]-Table1[[#This Row],[Previous Purchases]]</f>
        <v>69</v>
      </c>
      <c r="R182" s="2" t="s">
        <v>85</v>
      </c>
      <c r="S182" s="2" t="s">
        <v>28</v>
      </c>
    </row>
    <row r="183" spans="1:19" x14ac:dyDescent="0.3">
      <c r="A183" s="2">
        <v>182</v>
      </c>
      <c r="B183" s="2">
        <v>32</v>
      </c>
      <c r="C183" s="2" t="s">
        <v>18</v>
      </c>
      <c r="D183" s="2" t="s">
        <v>94</v>
      </c>
      <c r="E183" s="2" t="s">
        <v>20</v>
      </c>
      <c r="F183" s="2">
        <v>61</v>
      </c>
      <c r="G183" s="2" t="s">
        <v>34</v>
      </c>
      <c r="H183" s="2" t="s">
        <v>43</v>
      </c>
      <c r="I183" s="2" t="s">
        <v>117</v>
      </c>
      <c r="J183" s="2" t="s">
        <v>52</v>
      </c>
      <c r="K183" s="2">
        <v>4.7</v>
      </c>
      <c r="L183" s="2" t="s">
        <v>25</v>
      </c>
      <c r="M183" s="2" t="s">
        <v>44</v>
      </c>
      <c r="N183" s="2" t="s">
        <v>25</v>
      </c>
      <c r="O183" s="2" t="s">
        <v>25</v>
      </c>
      <c r="P183" s="12">
        <v>4</v>
      </c>
      <c r="Q183" s="12">
        <f>Table1[[#This Row],[Purchase Amount (USD)]]-Table1[[#This Row],[Previous Purchases]]</f>
        <v>57</v>
      </c>
      <c r="R183" s="2" t="s">
        <v>74</v>
      </c>
      <c r="S183" s="2" t="s">
        <v>39</v>
      </c>
    </row>
    <row r="184" spans="1:19" x14ac:dyDescent="0.3">
      <c r="A184" s="3">
        <v>183</v>
      </c>
      <c r="B184" s="3">
        <v>38</v>
      </c>
      <c r="C184" s="3" t="s">
        <v>18</v>
      </c>
      <c r="D184" s="3" t="s">
        <v>142</v>
      </c>
      <c r="E184" s="3" t="s">
        <v>66</v>
      </c>
      <c r="F184" s="3">
        <v>96</v>
      </c>
      <c r="G184" s="3" t="s">
        <v>89</v>
      </c>
      <c r="H184" s="3" t="s">
        <v>91</v>
      </c>
      <c r="I184" s="3" t="s">
        <v>72</v>
      </c>
      <c r="J184" s="3" t="s">
        <v>52</v>
      </c>
      <c r="K184" s="3">
        <v>2.8</v>
      </c>
      <c r="L184" s="3" t="s">
        <v>25</v>
      </c>
      <c r="M184" s="3" t="s">
        <v>73</v>
      </c>
      <c r="N184" s="3" t="s">
        <v>25</v>
      </c>
      <c r="O184" s="3" t="s">
        <v>25</v>
      </c>
      <c r="P184" s="13">
        <v>10</v>
      </c>
      <c r="Q184" s="13">
        <f>Table1[[#This Row],[Purchase Amount (USD)]]-Table1[[#This Row],[Previous Purchases]]</f>
        <v>86</v>
      </c>
      <c r="R184" s="3" t="s">
        <v>85</v>
      </c>
      <c r="S184" s="3" t="s">
        <v>48</v>
      </c>
    </row>
    <row r="185" spans="1:19" x14ac:dyDescent="0.3">
      <c r="A185" s="3">
        <v>184</v>
      </c>
      <c r="B185" s="3">
        <v>58</v>
      </c>
      <c r="C185" s="3" t="s">
        <v>18</v>
      </c>
      <c r="D185" s="3" t="s">
        <v>86</v>
      </c>
      <c r="E185" s="3" t="s">
        <v>20</v>
      </c>
      <c r="F185" s="3">
        <v>29</v>
      </c>
      <c r="G185" s="3" t="s">
        <v>122</v>
      </c>
      <c r="H185" s="3" t="s">
        <v>91</v>
      </c>
      <c r="I185" s="3" t="s">
        <v>117</v>
      </c>
      <c r="J185" s="3" t="s">
        <v>36</v>
      </c>
      <c r="K185" s="3">
        <v>3.6</v>
      </c>
      <c r="L185" s="3" t="s">
        <v>25</v>
      </c>
      <c r="M185" s="3" t="s">
        <v>69</v>
      </c>
      <c r="N185" s="3" t="s">
        <v>25</v>
      </c>
      <c r="O185" s="3" t="s">
        <v>25</v>
      </c>
      <c r="P185" s="13">
        <v>26</v>
      </c>
      <c r="Q185" s="13">
        <f>Table1[[#This Row],[Purchase Amount (USD)]]-Table1[[#This Row],[Previous Purchases]]</f>
        <v>3</v>
      </c>
      <c r="R185" s="3" t="s">
        <v>38</v>
      </c>
      <c r="S185" s="3" t="s">
        <v>39</v>
      </c>
    </row>
    <row r="186" spans="1:19" x14ac:dyDescent="0.3">
      <c r="A186" s="2">
        <v>185</v>
      </c>
      <c r="B186" s="2">
        <v>32</v>
      </c>
      <c r="C186" s="2" t="s">
        <v>18</v>
      </c>
      <c r="D186" s="2" t="s">
        <v>49</v>
      </c>
      <c r="E186" s="2" t="s">
        <v>41</v>
      </c>
      <c r="F186" s="2">
        <v>33</v>
      </c>
      <c r="G186" s="2" t="s">
        <v>76</v>
      </c>
      <c r="H186" s="2" t="s">
        <v>22</v>
      </c>
      <c r="I186" s="2" t="s">
        <v>108</v>
      </c>
      <c r="J186" s="2" t="s">
        <v>36</v>
      </c>
      <c r="K186" s="2">
        <v>3</v>
      </c>
      <c r="L186" s="2" t="s">
        <v>25</v>
      </c>
      <c r="M186" s="2" t="s">
        <v>26</v>
      </c>
      <c r="N186" s="2" t="s">
        <v>25</v>
      </c>
      <c r="O186" s="2" t="s">
        <v>25</v>
      </c>
      <c r="P186" s="12">
        <v>40</v>
      </c>
      <c r="Q186" s="12">
        <f>Table1[[#This Row],[Purchase Amount (USD)]]-Table1[[#This Row],[Previous Purchases]]</f>
        <v>-7</v>
      </c>
      <c r="R186" s="2" t="s">
        <v>32</v>
      </c>
      <c r="S186" s="2" t="s">
        <v>28</v>
      </c>
    </row>
    <row r="187" spans="1:19" x14ac:dyDescent="0.3">
      <c r="A187" s="2">
        <v>186</v>
      </c>
      <c r="B187" s="2">
        <v>46</v>
      </c>
      <c r="C187" s="2" t="s">
        <v>18</v>
      </c>
      <c r="D187" s="2" t="s">
        <v>112</v>
      </c>
      <c r="E187" s="2" t="s">
        <v>20</v>
      </c>
      <c r="F187" s="2">
        <v>32</v>
      </c>
      <c r="G187" s="2" t="s">
        <v>149</v>
      </c>
      <c r="H187" s="2" t="s">
        <v>91</v>
      </c>
      <c r="I187" s="2" t="s">
        <v>64</v>
      </c>
      <c r="J187" s="2" t="s">
        <v>52</v>
      </c>
      <c r="K187" s="2">
        <v>4.5</v>
      </c>
      <c r="L187" s="2" t="s">
        <v>25</v>
      </c>
      <c r="M187" s="2" t="s">
        <v>73</v>
      </c>
      <c r="N187" s="2" t="s">
        <v>25</v>
      </c>
      <c r="O187" s="2" t="s">
        <v>25</v>
      </c>
      <c r="P187" s="12">
        <v>34</v>
      </c>
      <c r="Q187" s="12">
        <f>Table1[[#This Row],[Purchase Amount (USD)]]-Table1[[#This Row],[Previous Purchases]]</f>
        <v>-2</v>
      </c>
      <c r="R187" s="2" t="s">
        <v>74</v>
      </c>
      <c r="S187" s="2" t="s">
        <v>28</v>
      </c>
    </row>
    <row r="188" spans="1:19" x14ac:dyDescent="0.3">
      <c r="A188" s="3">
        <v>187</v>
      </c>
      <c r="B188" s="3">
        <v>39</v>
      </c>
      <c r="C188" s="3" t="s">
        <v>18</v>
      </c>
      <c r="D188" s="3" t="s">
        <v>131</v>
      </c>
      <c r="E188" s="3" t="s">
        <v>66</v>
      </c>
      <c r="F188" s="3">
        <v>56</v>
      </c>
      <c r="G188" s="3" t="s">
        <v>147</v>
      </c>
      <c r="H188" s="3" t="s">
        <v>35</v>
      </c>
      <c r="I188" s="3" t="s">
        <v>92</v>
      </c>
      <c r="J188" s="3" t="s">
        <v>52</v>
      </c>
      <c r="K188" s="3">
        <v>2.9</v>
      </c>
      <c r="L188" s="3" t="s">
        <v>25</v>
      </c>
      <c r="M188" s="3" t="s">
        <v>53</v>
      </c>
      <c r="N188" s="3" t="s">
        <v>25</v>
      </c>
      <c r="O188" s="3" t="s">
        <v>25</v>
      </c>
      <c r="P188" s="13">
        <v>31</v>
      </c>
      <c r="Q188" s="13">
        <f>Table1[[#This Row],[Purchase Amount (USD)]]-Table1[[#This Row],[Previous Purchases]]</f>
        <v>25</v>
      </c>
      <c r="R188" s="3" t="s">
        <v>85</v>
      </c>
      <c r="S188" s="3" t="s">
        <v>48</v>
      </c>
    </row>
    <row r="189" spans="1:19" x14ac:dyDescent="0.3">
      <c r="A189" s="3">
        <v>188</v>
      </c>
      <c r="B189" s="3">
        <v>19</v>
      </c>
      <c r="C189" s="3" t="s">
        <v>18</v>
      </c>
      <c r="D189" s="3" t="s">
        <v>70</v>
      </c>
      <c r="E189" s="3" t="s">
        <v>41</v>
      </c>
      <c r="F189" s="3">
        <v>94</v>
      </c>
      <c r="G189" s="3" t="s">
        <v>141</v>
      </c>
      <c r="H189" s="3" t="s">
        <v>35</v>
      </c>
      <c r="I189" s="3" t="s">
        <v>72</v>
      </c>
      <c r="J189" s="3" t="s">
        <v>36</v>
      </c>
      <c r="K189" s="3">
        <v>3.3</v>
      </c>
      <c r="L189" s="3" t="s">
        <v>25</v>
      </c>
      <c r="M189" s="3" t="s">
        <v>73</v>
      </c>
      <c r="N189" s="3" t="s">
        <v>25</v>
      </c>
      <c r="O189" s="3" t="s">
        <v>25</v>
      </c>
      <c r="P189" s="13">
        <v>1</v>
      </c>
      <c r="Q189" s="13">
        <f>Table1[[#This Row],[Purchase Amount (USD)]]-Table1[[#This Row],[Previous Purchases]]</f>
        <v>93</v>
      </c>
      <c r="R189" s="3" t="s">
        <v>74</v>
      </c>
      <c r="S189" s="3" t="s">
        <v>75</v>
      </c>
    </row>
    <row r="190" spans="1:19" x14ac:dyDescent="0.3">
      <c r="A190" s="2">
        <v>189</v>
      </c>
      <c r="B190" s="2">
        <v>50</v>
      </c>
      <c r="C190" s="2" t="s">
        <v>18</v>
      </c>
      <c r="D190" s="2" t="s">
        <v>103</v>
      </c>
      <c r="E190" s="2" t="s">
        <v>20</v>
      </c>
      <c r="F190" s="2">
        <v>53</v>
      </c>
      <c r="G190" s="2" t="s">
        <v>71</v>
      </c>
      <c r="H190" s="2" t="s">
        <v>43</v>
      </c>
      <c r="I190" s="2" t="s">
        <v>68</v>
      </c>
      <c r="J190" s="2" t="s">
        <v>36</v>
      </c>
      <c r="K190" s="2">
        <v>3.1</v>
      </c>
      <c r="L190" s="2" t="s">
        <v>25</v>
      </c>
      <c r="M190" s="2" t="s">
        <v>26</v>
      </c>
      <c r="N190" s="2" t="s">
        <v>25</v>
      </c>
      <c r="O190" s="2" t="s">
        <v>25</v>
      </c>
      <c r="P190" s="12">
        <v>5</v>
      </c>
      <c r="Q190" s="12">
        <f>Table1[[#This Row],[Purchase Amount (USD)]]-Table1[[#This Row],[Previous Purchases]]</f>
        <v>48</v>
      </c>
      <c r="R190" s="2" t="s">
        <v>74</v>
      </c>
      <c r="S190" s="2" t="s">
        <v>75</v>
      </c>
    </row>
    <row r="191" spans="1:19" x14ac:dyDescent="0.3">
      <c r="A191" s="2">
        <v>190</v>
      </c>
      <c r="B191" s="2">
        <v>36</v>
      </c>
      <c r="C191" s="2" t="s">
        <v>18</v>
      </c>
      <c r="D191" s="2" t="s">
        <v>19</v>
      </c>
      <c r="E191" s="2" t="s">
        <v>20</v>
      </c>
      <c r="F191" s="2">
        <v>82</v>
      </c>
      <c r="G191" s="2" t="s">
        <v>63</v>
      </c>
      <c r="H191" s="2" t="s">
        <v>43</v>
      </c>
      <c r="I191" s="2" t="s">
        <v>31</v>
      </c>
      <c r="J191" s="2" t="s">
        <v>56</v>
      </c>
      <c r="K191" s="2">
        <v>4.4000000000000004</v>
      </c>
      <c r="L191" s="2" t="s">
        <v>25</v>
      </c>
      <c r="M191" s="2" t="s">
        <v>44</v>
      </c>
      <c r="N191" s="2" t="s">
        <v>25</v>
      </c>
      <c r="O191" s="2" t="s">
        <v>25</v>
      </c>
      <c r="P191" s="12">
        <v>4</v>
      </c>
      <c r="Q191" s="12">
        <f>Table1[[#This Row],[Purchase Amount (USD)]]-Table1[[#This Row],[Previous Purchases]]</f>
        <v>78</v>
      </c>
      <c r="R191" s="2" t="s">
        <v>38</v>
      </c>
      <c r="S191" s="2" t="s">
        <v>39</v>
      </c>
    </row>
    <row r="192" spans="1:19" x14ac:dyDescent="0.3">
      <c r="A192" s="3">
        <v>191</v>
      </c>
      <c r="B192" s="3">
        <v>65</v>
      </c>
      <c r="C192" s="3" t="s">
        <v>18</v>
      </c>
      <c r="D192" s="3" t="s">
        <v>61</v>
      </c>
      <c r="E192" s="3" t="s">
        <v>62</v>
      </c>
      <c r="F192" s="3">
        <v>70</v>
      </c>
      <c r="G192" s="3" t="s">
        <v>115</v>
      </c>
      <c r="H192" s="3" t="s">
        <v>91</v>
      </c>
      <c r="I192" s="3" t="s">
        <v>117</v>
      </c>
      <c r="J192" s="3" t="s">
        <v>56</v>
      </c>
      <c r="K192" s="3">
        <v>3</v>
      </c>
      <c r="L192" s="3" t="s">
        <v>25</v>
      </c>
      <c r="M192" s="3" t="s">
        <v>37</v>
      </c>
      <c r="N192" s="3" t="s">
        <v>25</v>
      </c>
      <c r="O192" s="3" t="s">
        <v>25</v>
      </c>
      <c r="P192" s="13">
        <v>48</v>
      </c>
      <c r="Q192" s="13">
        <f>Table1[[#This Row],[Purchase Amount (USD)]]-Table1[[#This Row],[Previous Purchases]]</f>
        <v>22</v>
      </c>
      <c r="R192" s="3" t="s">
        <v>27</v>
      </c>
      <c r="S192" s="3" t="s">
        <v>57</v>
      </c>
    </row>
    <row r="193" spans="1:19" x14ac:dyDescent="0.3">
      <c r="A193" s="3">
        <v>192</v>
      </c>
      <c r="B193" s="3">
        <v>64</v>
      </c>
      <c r="C193" s="3" t="s">
        <v>18</v>
      </c>
      <c r="D193" s="3" t="s">
        <v>123</v>
      </c>
      <c r="E193" s="3" t="s">
        <v>66</v>
      </c>
      <c r="F193" s="3">
        <v>76</v>
      </c>
      <c r="G193" s="3" t="s">
        <v>139</v>
      </c>
      <c r="H193" s="3" t="s">
        <v>43</v>
      </c>
      <c r="I193" s="3" t="s">
        <v>23</v>
      </c>
      <c r="J193" s="3" t="s">
        <v>56</v>
      </c>
      <c r="K193" s="3">
        <v>3.9</v>
      </c>
      <c r="L193" s="3" t="s">
        <v>25</v>
      </c>
      <c r="M193" s="3" t="s">
        <v>37</v>
      </c>
      <c r="N193" s="3" t="s">
        <v>25</v>
      </c>
      <c r="O193" s="3" t="s">
        <v>25</v>
      </c>
      <c r="P193" s="13">
        <v>29</v>
      </c>
      <c r="Q193" s="13">
        <f>Table1[[#This Row],[Purchase Amount (USD)]]-Table1[[#This Row],[Previous Purchases]]</f>
        <v>47</v>
      </c>
      <c r="R193" s="3" t="s">
        <v>32</v>
      </c>
      <c r="S193" s="3" t="s">
        <v>96</v>
      </c>
    </row>
    <row r="194" spans="1:19" x14ac:dyDescent="0.3">
      <c r="A194" s="2">
        <v>193</v>
      </c>
      <c r="B194" s="2">
        <v>46</v>
      </c>
      <c r="C194" s="2" t="s">
        <v>18</v>
      </c>
      <c r="D194" s="2" t="s">
        <v>70</v>
      </c>
      <c r="E194" s="2" t="s">
        <v>41</v>
      </c>
      <c r="F194" s="2">
        <v>29</v>
      </c>
      <c r="G194" s="2" t="s">
        <v>144</v>
      </c>
      <c r="H194" s="2" t="s">
        <v>22</v>
      </c>
      <c r="I194" s="2" t="s">
        <v>47</v>
      </c>
      <c r="J194" s="2" t="s">
        <v>52</v>
      </c>
      <c r="K194" s="2">
        <v>2.9</v>
      </c>
      <c r="L194" s="2" t="s">
        <v>25</v>
      </c>
      <c r="M194" s="2" t="s">
        <v>26</v>
      </c>
      <c r="N194" s="2" t="s">
        <v>25</v>
      </c>
      <c r="O194" s="2" t="s">
        <v>25</v>
      </c>
      <c r="P194" s="12">
        <v>12</v>
      </c>
      <c r="Q194" s="12">
        <f>Table1[[#This Row],[Purchase Amount (USD)]]-Table1[[#This Row],[Previous Purchases]]</f>
        <v>17</v>
      </c>
      <c r="R194" s="2" t="s">
        <v>45</v>
      </c>
      <c r="S194" s="2" t="s">
        <v>75</v>
      </c>
    </row>
    <row r="195" spans="1:19" x14ac:dyDescent="0.3">
      <c r="A195" s="2">
        <v>194</v>
      </c>
      <c r="B195" s="2">
        <v>36</v>
      </c>
      <c r="C195" s="2" t="s">
        <v>18</v>
      </c>
      <c r="D195" s="2" t="s">
        <v>132</v>
      </c>
      <c r="E195" s="2" t="s">
        <v>66</v>
      </c>
      <c r="F195" s="2">
        <v>100</v>
      </c>
      <c r="G195" s="2" t="s">
        <v>113</v>
      </c>
      <c r="H195" s="2" t="s">
        <v>35</v>
      </c>
      <c r="I195" s="2" t="s">
        <v>64</v>
      </c>
      <c r="J195" s="2" t="s">
        <v>56</v>
      </c>
      <c r="K195" s="2">
        <v>3</v>
      </c>
      <c r="L195" s="2" t="s">
        <v>25</v>
      </c>
      <c r="M195" s="2" t="s">
        <v>53</v>
      </c>
      <c r="N195" s="2" t="s">
        <v>25</v>
      </c>
      <c r="O195" s="2" t="s">
        <v>25</v>
      </c>
      <c r="P195" s="12">
        <v>29</v>
      </c>
      <c r="Q195" s="12">
        <f>Table1[[#This Row],[Purchase Amount (USD)]]-Table1[[#This Row],[Previous Purchases]]</f>
        <v>71</v>
      </c>
      <c r="R195" s="2" t="s">
        <v>27</v>
      </c>
      <c r="S195" s="2" t="s">
        <v>48</v>
      </c>
    </row>
    <row r="196" spans="1:19" x14ac:dyDescent="0.3">
      <c r="A196" s="3">
        <v>195</v>
      </c>
      <c r="B196" s="3">
        <v>51</v>
      </c>
      <c r="C196" s="3" t="s">
        <v>18</v>
      </c>
      <c r="D196" s="3" t="s">
        <v>131</v>
      </c>
      <c r="E196" s="3" t="s">
        <v>66</v>
      </c>
      <c r="F196" s="3">
        <v>94</v>
      </c>
      <c r="G196" s="3" t="s">
        <v>67</v>
      </c>
      <c r="H196" s="3" t="s">
        <v>43</v>
      </c>
      <c r="I196" s="3" t="s">
        <v>77</v>
      </c>
      <c r="J196" s="3" t="s">
        <v>36</v>
      </c>
      <c r="K196" s="3">
        <v>3.1</v>
      </c>
      <c r="L196" s="3" t="s">
        <v>25</v>
      </c>
      <c r="M196" s="3" t="s">
        <v>26</v>
      </c>
      <c r="N196" s="3" t="s">
        <v>25</v>
      </c>
      <c r="O196" s="3" t="s">
        <v>25</v>
      </c>
      <c r="P196" s="13">
        <v>15</v>
      </c>
      <c r="Q196" s="13">
        <f>Table1[[#This Row],[Purchase Amount (USD)]]-Table1[[#This Row],[Previous Purchases]]</f>
        <v>79</v>
      </c>
      <c r="R196" s="3" t="s">
        <v>85</v>
      </c>
      <c r="S196" s="3" t="s">
        <v>57</v>
      </c>
    </row>
    <row r="197" spans="1:19" x14ac:dyDescent="0.3">
      <c r="A197" s="3">
        <v>196</v>
      </c>
      <c r="B197" s="3">
        <v>51</v>
      </c>
      <c r="C197" s="3" t="s">
        <v>18</v>
      </c>
      <c r="D197" s="3" t="s">
        <v>101</v>
      </c>
      <c r="E197" s="3" t="s">
        <v>62</v>
      </c>
      <c r="F197" s="3">
        <v>25</v>
      </c>
      <c r="G197" s="3" t="s">
        <v>83</v>
      </c>
      <c r="H197" s="3" t="s">
        <v>43</v>
      </c>
      <c r="I197" s="3" t="s">
        <v>135</v>
      </c>
      <c r="J197" s="3" t="s">
        <v>56</v>
      </c>
      <c r="K197" s="3">
        <v>4.3</v>
      </c>
      <c r="L197" s="3" t="s">
        <v>25</v>
      </c>
      <c r="M197" s="3" t="s">
        <v>37</v>
      </c>
      <c r="N197" s="3" t="s">
        <v>25</v>
      </c>
      <c r="O197" s="3" t="s">
        <v>25</v>
      </c>
      <c r="P197" s="13">
        <v>34</v>
      </c>
      <c r="Q197" s="13">
        <f>Table1[[#This Row],[Purchase Amount (USD)]]-Table1[[#This Row],[Previous Purchases]]</f>
        <v>-9</v>
      </c>
      <c r="R197" s="3" t="s">
        <v>38</v>
      </c>
      <c r="S197" s="3" t="s">
        <v>87</v>
      </c>
    </row>
    <row r="198" spans="1:19" x14ac:dyDescent="0.3">
      <c r="A198" s="2">
        <v>197</v>
      </c>
      <c r="B198" s="2">
        <v>38</v>
      </c>
      <c r="C198" s="2" t="s">
        <v>18</v>
      </c>
      <c r="D198" s="2" t="s">
        <v>136</v>
      </c>
      <c r="E198" s="2" t="s">
        <v>41</v>
      </c>
      <c r="F198" s="2">
        <v>88</v>
      </c>
      <c r="G198" s="2" t="s">
        <v>148</v>
      </c>
      <c r="H198" s="2" t="s">
        <v>43</v>
      </c>
      <c r="I198" s="2" t="s">
        <v>92</v>
      </c>
      <c r="J198" s="2" t="s">
        <v>52</v>
      </c>
      <c r="K198" s="2">
        <v>3.9</v>
      </c>
      <c r="L198" s="2" t="s">
        <v>25</v>
      </c>
      <c r="M198" s="2" t="s">
        <v>44</v>
      </c>
      <c r="N198" s="2" t="s">
        <v>25</v>
      </c>
      <c r="O198" s="2" t="s">
        <v>25</v>
      </c>
      <c r="P198" s="12">
        <v>41</v>
      </c>
      <c r="Q198" s="12">
        <f>Table1[[#This Row],[Purchase Amount (USD)]]-Table1[[#This Row],[Previous Purchases]]</f>
        <v>47</v>
      </c>
      <c r="R198" s="2" t="s">
        <v>38</v>
      </c>
      <c r="S198" s="2" t="s">
        <v>28</v>
      </c>
    </row>
    <row r="199" spans="1:19" x14ac:dyDescent="0.3">
      <c r="A199" s="2">
        <v>198</v>
      </c>
      <c r="B199" s="2">
        <v>59</v>
      </c>
      <c r="C199" s="2" t="s">
        <v>18</v>
      </c>
      <c r="D199" s="2" t="s">
        <v>118</v>
      </c>
      <c r="E199" s="2" t="s">
        <v>66</v>
      </c>
      <c r="F199" s="2">
        <v>78</v>
      </c>
      <c r="G199" s="2" t="s">
        <v>130</v>
      </c>
      <c r="H199" s="2" t="s">
        <v>43</v>
      </c>
      <c r="I199" s="2" t="s">
        <v>93</v>
      </c>
      <c r="J199" s="2" t="s">
        <v>56</v>
      </c>
      <c r="K199" s="2">
        <v>3.2</v>
      </c>
      <c r="L199" s="2" t="s">
        <v>25</v>
      </c>
      <c r="M199" s="2" t="s">
        <v>69</v>
      </c>
      <c r="N199" s="2" t="s">
        <v>25</v>
      </c>
      <c r="O199" s="2" t="s">
        <v>25</v>
      </c>
      <c r="P199" s="12">
        <v>41</v>
      </c>
      <c r="Q199" s="12">
        <f>Table1[[#This Row],[Purchase Amount (USD)]]-Table1[[#This Row],[Previous Purchases]]</f>
        <v>37</v>
      </c>
      <c r="R199" s="2" t="s">
        <v>38</v>
      </c>
      <c r="S199" s="2" t="s">
        <v>87</v>
      </c>
    </row>
    <row r="200" spans="1:19" x14ac:dyDescent="0.3">
      <c r="A200" s="3">
        <v>199</v>
      </c>
      <c r="B200" s="3">
        <v>57</v>
      </c>
      <c r="C200" s="3" t="s">
        <v>18</v>
      </c>
      <c r="D200" s="3" t="s">
        <v>105</v>
      </c>
      <c r="E200" s="3" t="s">
        <v>66</v>
      </c>
      <c r="F200" s="3">
        <v>45</v>
      </c>
      <c r="G200" s="3" t="s">
        <v>139</v>
      </c>
      <c r="H200" s="3" t="s">
        <v>43</v>
      </c>
      <c r="I200" s="3" t="s">
        <v>47</v>
      </c>
      <c r="J200" s="3" t="s">
        <v>24</v>
      </c>
      <c r="K200" s="3">
        <v>4.8</v>
      </c>
      <c r="L200" s="3" t="s">
        <v>25</v>
      </c>
      <c r="M200" s="3" t="s">
        <v>53</v>
      </c>
      <c r="N200" s="3" t="s">
        <v>25</v>
      </c>
      <c r="O200" s="3" t="s">
        <v>25</v>
      </c>
      <c r="P200" s="13">
        <v>39</v>
      </c>
      <c r="Q200" s="13">
        <f>Table1[[#This Row],[Purchase Amount (USD)]]-Table1[[#This Row],[Previous Purchases]]</f>
        <v>6</v>
      </c>
      <c r="R200" s="3" t="s">
        <v>38</v>
      </c>
      <c r="S200" s="3" t="s">
        <v>28</v>
      </c>
    </row>
    <row r="201" spans="1:19" x14ac:dyDescent="0.3">
      <c r="A201" s="3">
        <v>200</v>
      </c>
      <c r="B201" s="3">
        <v>54</v>
      </c>
      <c r="C201" s="3" t="s">
        <v>18</v>
      </c>
      <c r="D201" s="3" t="s">
        <v>123</v>
      </c>
      <c r="E201" s="3" t="s">
        <v>66</v>
      </c>
      <c r="F201" s="3">
        <v>73</v>
      </c>
      <c r="G201" s="3" t="s">
        <v>134</v>
      </c>
      <c r="H201" s="3" t="s">
        <v>91</v>
      </c>
      <c r="I201" s="3" t="s">
        <v>95</v>
      </c>
      <c r="J201" s="3" t="s">
        <v>52</v>
      </c>
      <c r="K201" s="3">
        <v>3.8</v>
      </c>
      <c r="L201" s="3" t="s">
        <v>25</v>
      </c>
      <c r="M201" s="3" t="s">
        <v>26</v>
      </c>
      <c r="N201" s="3" t="s">
        <v>25</v>
      </c>
      <c r="O201" s="3" t="s">
        <v>25</v>
      </c>
      <c r="P201" s="13">
        <v>32</v>
      </c>
      <c r="Q201" s="13">
        <f>Table1[[#This Row],[Purchase Amount (USD)]]-Table1[[#This Row],[Previous Purchases]]</f>
        <v>41</v>
      </c>
      <c r="R201" s="3" t="s">
        <v>32</v>
      </c>
      <c r="S201" s="3" t="s">
        <v>39</v>
      </c>
    </row>
    <row r="202" spans="1:19" x14ac:dyDescent="0.3">
      <c r="A202" s="2">
        <v>201</v>
      </c>
      <c r="B202" s="2">
        <v>25</v>
      </c>
      <c r="C202" s="2" t="s">
        <v>18</v>
      </c>
      <c r="D202" s="2" t="s">
        <v>80</v>
      </c>
      <c r="E202" s="2" t="s">
        <v>20</v>
      </c>
      <c r="F202" s="2">
        <v>61</v>
      </c>
      <c r="G202" s="2" t="s">
        <v>137</v>
      </c>
      <c r="H202" s="2" t="s">
        <v>35</v>
      </c>
      <c r="I202" s="2" t="s">
        <v>84</v>
      </c>
      <c r="J202" s="2" t="s">
        <v>52</v>
      </c>
      <c r="K202" s="2">
        <v>3.3</v>
      </c>
      <c r="L202" s="2" t="s">
        <v>25</v>
      </c>
      <c r="M202" s="2" t="s">
        <v>44</v>
      </c>
      <c r="N202" s="2" t="s">
        <v>25</v>
      </c>
      <c r="O202" s="2" t="s">
        <v>25</v>
      </c>
      <c r="P202" s="12">
        <v>29</v>
      </c>
      <c r="Q202" s="12">
        <f>Table1[[#This Row],[Purchase Amount (USD)]]-Table1[[#This Row],[Previous Purchases]]</f>
        <v>32</v>
      </c>
      <c r="R202" s="2" t="s">
        <v>27</v>
      </c>
      <c r="S202" s="2" t="s">
        <v>87</v>
      </c>
    </row>
    <row r="203" spans="1:19" x14ac:dyDescent="0.3">
      <c r="A203" s="2">
        <v>202</v>
      </c>
      <c r="B203" s="2">
        <v>69</v>
      </c>
      <c r="C203" s="2" t="s">
        <v>18</v>
      </c>
      <c r="D203" s="2" t="s">
        <v>19</v>
      </c>
      <c r="E203" s="2" t="s">
        <v>20</v>
      </c>
      <c r="F203" s="2">
        <v>22</v>
      </c>
      <c r="G203" s="2" t="s">
        <v>67</v>
      </c>
      <c r="H203" s="2" t="s">
        <v>35</v>
      </c>
      <c r="I203" s="2" t="s">
        <v>117</v>
      </c>
      <c r="J203" s="2" t="s">
        <v>56</v>
      </c>
      <c r="K203" s="2">
        <v>4.3</v>
      </c>
      <c r="L203" s="2" t="s">
        <v>25</v>
      </c>
      <c r="M203" s="2" t="s">
        <v>37</v>
      </c>
      <c r="N203" s="2" t="s">
        <v>25</v>
      </c>
      <c r="O203" s="2" t="s">
        <v>25</v>
      </c>
      <c r="P203" s="12">
        <v>15</v>
      </c>
      <c r="Q203" s="12">
        <f>Table1[[#This Row],[Purchase Amount (USD)]]-Table1[[#This Row],[Previous Purchases]]</f>
        <v>7</v>
      </c>
      <c r="R203" s="2" t="s">
        <v>74</v>
      </c>
      <c r="S203" s="2" t="s">
        <v>48</v>
      </c>
    </row>
    <row r="204" spans="1:19" x14ac:dyDescent="0.3">
      <c r="A204" s="3">
        <v>203</v>
      </c>
      <c r="B204" s="3">
        <v>57</v>
      </c>
      <c r="C204" s="3" t="s">
        <v>18</v>
      </c>
      <c r="D204" s="3" t="s">
        <v>123</v>
      </c>
      <c r="E204" s="3" t="s">
        <v>66</v>
      </c>
      <c r="F204" s="3">
        <v>38</v>
      </c>
      <c r="G204" s="3" t="s">
        <v>144</v>
      </c>
      <c r="H204" s="3" t="s">
        <v>22</v>
      </c>
      <c r="I204" s="3" t="s">
        <v>135</v>
      </c>
      <c r="J204" s="3" t="s">
        <v>36</v>
      </c>
      <c r="K204" s="3">
        <v>2.7</v>
      </c>
      <c r="L204" s="3" t="s">
        <v>25</v>
      </c>
      <c r="M204" s="3" t="s">
        <v>26</v>
      </c>
      <c r="N204" s="3" t="s">
        <v>25</v>
      </c>
      <c r="O204" s="3" t="s">
        <v>25</v>
      </c>
      <c r="P204" s="13">
        <v>33</v>
      </c>
      <c r="Q204" s="13">
        <f>Table1[[#This Row],[Purchase Amount (USD)]]-Table1[[#This Row],[Previous Purchases]]</f>
        <v>5</v>
      </c>
      <c r="R204" s="3" t="s">
        <v>27</v>
      </c>
      <c r="S204" s="3" t="s">
        <v>48</v>
      </c>
    </row>
    <row r="205" spans="1:19" x14ac:dyDescent="0.3">
      <c r="A205" s="3">
        <v>204</v>
      </c>
      <c r="B205" s="3">
        <v>70</v>
      </c>
      <c r="C205" s="3" t="s">
        <v>18</v>
      </c>
      <c r="D205" s="3" t="s">
        <v>118</v>
      </c>
      <c r="E205" s="3" t="s">
        <v>66</v>
      </c>
      <c r="F205" s="3">
        <v>38</v>
      </c>
      <c r="G205" s="3" t="s">
        <v>115</v>
      </c>
      <c r="H205" s="3" t="s">
        <v>35</v>
      </c>
      <c r="I205" s="3" t="s">
        <v>133</v>
      </c>
      <c r="J205" s="3" t="s">
        <v>56</v>
      </c>
      <c r="K205" s="3">
        <v>3.2</v>
      </c>
      <c r="L205" s="3" t="s">
        <v>25</v>
      </c>
      <c r="M205" s="3" t="s">
        <v>44</v>
      </c>
      <c r="N205" s="3" t="s">
        <v>25</v>
      </c>
      <c r="O205" s="3" t="s">
        <v>25</v>
      </c>
      <c r="P205" s="13">
        <v>18</v>
      </c>
      <c r="Q205" s="13">
        <f>Table1[[#This Row],[Purchase Amount (USD)]]-Table1[[#This Row],[Previous Purchases]]</f>
        <v>20</v>
      </c>
      <c r="R205" s="3" t="s">
        <v>74</v>
      </c>
      <c r="S205" s="3" t="s">
        <v>39</v>
      </c>
    </row>
    <row r="206" spans="1:19" x14ac:dyDescent="0.3">
      <c r="A206" s="2">
        <v>205</v>
      </c>
      <c r="B206" s="2">
        <v>24</v>
      </c>
      <c r="C206" s="2" t="s">
        <v>18</v>
      </c>
      <c r="D206" s="2" t="s">
        <v>49</v>
      </c>
      <c r="E206" s="2" t="s">
        <v>41</v>
      </c>
      <c r="F206" s="2">
        <v>100</v>
      </c>
      <c r="G206" s="2" t="s">
        <v>116</v>
      </c>
      <c r="H206" s="2" t="s">
        <v>43</v>
      </c>
      <c r="I206" s="2" t="s">
        <v>133</v>
      </c>
      <c r="J206" s="2" t="s">
        <v>56</v>
      </c>
      <c r="K206" s="2">
        <v>4</v>
      </c>
      <c r="L206" s="2" t="s">
        <v>25</v>
      </c>
      <c r="M206" s="2" t="s">
        <v>73</v>
      </c>
      <c r="N206" s="2" t="s">
        <v>25</v>
      </c>
      <c r="O206" s="2" t="s">
        <v>25</v>
      </c>
      <c r="P206" s="12">
        <v>35</v>
      </c>
      <c r="Q206" s="12">
        <f>Table1[[#This Row],[Purchase Amount (USD)]]-Table1[[#This Row],[Previous Purchases]]</f>
        <v>65</v>
      </c>
      <c r="R206" s="2" t="s">
        <v>32</v>
      </c>
      <c r="S206" s="2" t="s">
        <v>75</v>
      </c>
    </row>
    <row r="207" spans="1:19" x14ac:dyDescent="0.3">
      <c r="A207" s="2">
        <v>206</v>
      </c>
      <c r="B207" s="2">
        <v>67</v>
      </c>
      <c r="C207" s="2" t="s">
        <v>18</v>
      </c>
      <c r="D207" s="2" t="s">
        <v>54</v>
      </c>
      <c r="E207" s="2" t="s">
        <v>20</v>
      </c>
      <c r="F207" s="2">
        <v>64</v>
      </c>
      <c r="G207" s="2" t="s">
        <v>76</v>
      </c>
      <c r="H207" s="2" t="s">
        <v>43</v>
      </c>
      <c r="I207" s="2" t="s">
        <v>64</v>
      </c>
      <c r="J207" s="2" t="s">
        <v>24</v>
      </c>
      <c r="K207" s="2">
        <v>3</v>
      </c>
      <c r="L207" s="2" t="s">
        <v>25</v>
      </c>
      <c r="M207" s="2" t="s">
        <v>53</v>
      </c>
      <c r="N207" s="2" t="s">
        <v>25</v>
      </c>
      <c r="O207" s="2" t="s">
        <v>25</v>
      </c>
      <c r="P207" s="12">
        <v>25</v>
      </c>
      <c r="Q207" s="12">
        <f>Table1[[#This Row],[Purchase Amount (USD)]]-Table1[[#This Row],[Previous Purchases]]</f>
        <v>39</v>
      </c>
      <c r="R207" s="2" t="s">
        <v>45</v>
      </c>
      <c r="S207" s="2" t="s">
        <v>39</v>
      </c>
    </row>
    <row r="208" spans="1:19" x14ac:dyDescent="0.3">
      <c r="A208" s="3">
        <v>207</v>
      </c>
      <c r="B208" s="3">
        <v>24</v>
      </c>
      <c r="C208" s="3" t="s">
        <v>18</v>
      </c>
      <c r="D208" s="3" t="s">
        <v>112</v>
      </c>
      <c r="E208" s="3" t="s">
        <v>20</v>
      </c>
      <c r="F208" s="3">
        <v>55</v>
      </c>
      <c r="G208" s="3" t="s">
        <v>149</v>
      </c>
      <c r="H208" s="3" t="s">
        <v>22</v>
      </c>
      <c r="I208" s="3" t="s">
        <v>64</v>
      </c>
      <c r="J208" s="3" t="s">
        <v>52</v>
      </c>
      <c r="K208" s="3">
        <v>4.2</v>
      </c>
      <c r="L208" s="3" t="s">
        <v>25</v>
      </c>
      <c r="M208" s="3" t="s">
        <v>37</v>
      </c>
      <c r="N208" s="3" t="s">
        <v>25</v>
      </c>
      <c r="O208" s="3" t="s">
        <v>25</v>
      </c>
      <c r="P208" s="13">
        <v>6</v>
      </c>
      <c r="Q208" s="13">
        <f>Table1[[#This Row],[Purchase Amount (USD)]]-Table1[[#This Row],[Previous Purchases]]</f>
        <v>49</v>
      </c>
      <c r="R208" s="3" t="s">
        <v>27</v>
      </c>
      <c r="S208" s="3" t="s">
        <v>28</v>
      </c>
    </row>
    <row r="209" spans="1:19" x14ac:dyDescent="0.3">
      <c r="A209" s="3">
        <v>208</v>
      </c>
      <c r="B209" s="3">
        <v>62</v>
      </c>
      <c r="C209" s="3" t="s">
        <v>18</v>
      </c>
      <c r="D209" s="3" t="s">
        <v>142</v>
      </c>
      <c r="E209" s="3" t="s">
        <v>66</v>
      </c>
      <c r="F209" s="3">
        <v>91</v>
      </c>
      <c r="G209" s="3" t="s">
        <v>42</v>
      </c>
      <c r="H209" s="3" t="s">
        <v>43</v>
      </c>
      <c r="I209" s="3" t="s">
        <v>64</v>
      </c>
      <c r="J209" s="3" t="s">
        <v>52</v>
      </c>
      <c r="K209" s="3">
        <v>2.9</v>
      </c>
      <c r="L209" s="3" t="s">
        <v>25</v>
      </c>
      <c r="M209" s="3" t="s">
        <v>26</v>
      </c>
      <c r="N209" s="3" t="s">
        <v>25</v>
      </c>
      <c r="O209" s="3" t="s">
        <v>25</v>
      </c>
      <c r="P209" s="13">
        <v>17</v>
      </c>
      <c r="Q209" s="13">
        <f>Table1[[#This Row],[Purchase Amount (USD)]]-Table1[[#This Row],[Previous Purchases]]</f>
        <v>74</v>
      </c>
      <c r="R209" s="3" t="s">
        <v>74</v>
      </c>
      <c r="S209" s="3" t="s">
        <v>75</v>
      </c>
    </row>
    <row r="210" spans="1:19" x14ac:dyDescent="0.3">
      <c r="A210" s="2">
        <v>209</v>
      </c>
      <c r="B210" s="2">
        <v>57</v>
      </c>
      <c r="C210" s="2" t="s">
        <v>18</v>
      </c>
      <c r="D210" s="2" t="s">
        <v>86</v>
      </c>
      <c r="E210" s="2" t="s">
        <v>20</v>
      </c>
      <c r="F210" s="2">
        <v>38</v>
      </c>
      <c r="G210" s="2" t="s">
        <v>149</v>
      </c>
      <c r="H210" s="2" t="s">
        <v>43</v>
      </c>
      <c r="I210" s="2" t="s">
        <v>79</v>
      </c>
      <c r="J210" s="2" t="s">
        <v>36</v>
      </c>
      <c r="K210" s="2">
        <v>4.0999999999999996</v>
      </c>
      <c r="L210" s="2" t="s">
        <v>25</v>
      </c>
      <c r="M210" s="2" t="s">
        <v>73</v>
      </c>
      <c r="N210" s="2" t="s">
        <v>25</v>
      </c>
      <c r="O210" s="2" t="s">
        <v>25</v>
      </c>
      <c r="P210" s="12">
        <v>17</v>
      </c>
      <c r="Q210" s="12">
        <f>Table1[[#This Row],[Purchase Amount (USD)]]-Table1[[#This Row],[Previous Purchases]]</f>
        <v>21</v>
      </c>
      <c r="R210" s="2" t="s">
        <v>38</v>
      </c>
      <c r="S210" s="2" t="s">
        <v>87</v>
      </c>
    </row>
    <row r="211" spans="1:19" x14ac:dyDescent="0.3">
      <c r="A211" s="2">
        <v>210</v>
      </c>
      <c r="B211" s="2">
        <v>55</v>
      </c>
      <c r="C211" s="2" t="s">
        <v>18</v>
      </c>
      <c r="D211" s="2" t="s">
        <v>40</v>
      </c>
      <c r="E211" s="2" t="s">
        <v>41</v>
      </c>
      <c r="F211" s="2">
        <v>97</v>
      </c>
      <c r="G211" s="2" t="s">
        <v>147</v>
      </c>
      <c r="H211" s="2" t="s">
        <v>35</v>
      </c>
      <c r="I211" s="2" t="s">
        <v>77</v>
      </c>
      <c r="J211" s="2" t="s">
        <v>24</v>
      </c>
      <c r="K211" s="2">
        <v>3.2</v>
      </c>
      <c r="L211" s="2" t="s">
        <v>25</v>
      </c>
      <c r="M211" s="2" t="s">
        <v>73</v>
      </c>
      <c r="N211" s="2" t="s">
        <v>25</v>
      </c>
      <c r="O211" s="2" t="s">
        <v>25</v>
      </c>
      <c r="P211" s="12">
        <v>44</v>
      </c>
      <c r="Q211" s="12">
        <f>Table1[[#This Row],[Purchase Amount (USD)]]-Table1[[#This Row],[Previous Purchases]]</f>
        <v>53</v>
      </c>
      <c r="R211" s="2" t="s">
        <v>32</v>
      </c>
      <c r="S211" s="2" t="s">
        <v>96</v>
      </c>
    </row>
    <row r="212" spans="1:19" x14ac:dyDescent="0.3">
      <c r="A212" s="3">
        <v>211</v>
      </c>
      <c r="B212" s="3">
        <v>45</v>
      </c>
      <c r="C212" s="3" t="s">
        <v>18</v>
      </c>
      <c r="D212" s="3" t="s">
        <v>101</v>
      </c>
      <c r="E212" s="3" t="s">
        <v>62</v>
      </c>
      <c r="F212" s="3">
        <v>22</v>
      </c>
      <c r="G212" s="3" t="s">
        <v>128</v>
      </c>
      <c r="H212" s="3" t="s">
        <v>22</v>
      </c>
      <c r="I212" s="3" t="s">
        <v>84</v>
      </c>
      <c r="J212" s="3" t="s">
        <v>56</v>
      </c>
      <c r="K212" s="3">
        <v>3</v>
      </c>
      <c r="L212" s="3" t="s">
        <v>25</v>
      </c>
      <c r="M212" s="3" t="s">
        <v>69</v>
      </c>
      <c r="N212" s="3" t="s">
        <v>25</v>
      </c>
      <c r="O212" s="3" t="s">
        <v>25</v>
      </c>
      <c r="P212" s="13">
        <v>6</v>
      </c>
      <c r="Q212" s="13">
        <f>Table1[[#This Row],[Purchase Amount (USD)]]-Table1[[#This Row],[Previous Purchases]]</f>
        <v>16</v>
      </c>
      <c r="R212" s="3" t="s">
        <v>45</v>
      </c>
      <c r="S212" s="3" t="s">
        <v>28</v>
      </c>
    </row>
    <row r="213" spans="1:19" x14ac:dyDescent="0.3">
      <c r="A213" s="3">
        <v>212</v>
      </c>
      <c r="B213" s="3">
        <v>69</v>
      </c>
      <c r="C213" s="3" t="s">
        <v>18</v>
      </c>
      <c r="D213" s="3" t="s">
        <v>86</v>
      </c>
      <c r="E213" s="3" t="s">
        <v>20</v>
      </c>
      <c r="F213" s="3">
        <v>92</v>
      </c>
      <c r="G213" s="3" t="s">
        <v>146</v>
      </c>
      <c r="H213" s="3" t="s">
        <v>22</v>
      </c>
      <c r="I213" s="3" t="s">
        <v>31</v>
      </c>
      <c r="J213" s="3" t="s">
        <v>56</v>
      </c>
      <c r="K213" s="3">
        <v>4.2</v>
      </c>
      <c r="L213" s="3" t="s">
        <v>25</v>
      </c>
      <c r="M213" s="3" t="s">
        <v>69</v>
      </c>
      <c r="N213" s="3" t="s">
        <v>25</v>
      </c>
      <c r="O213" s="3" t="s">
        <v>25</v>
      </c>
      <c r="P213" s="13">
        <v>45</v>
      </c>
      <c r="Q213" s="13">
        <f>Table1[[#This Row],[Purchase Amount (USD)]]-Table1[[#This Row],[Previous Purchases]]</f>
        <v>47</v>
      </c>
      <c r="R213" s="3" t="s">
        <v>85</v>
      </c>
      <c r="S213" s="3" t="s">
        <v>28</v>
      </c>
    </row>
    <row r="214" spans="1:19" x14ac:dyDescent="0.3">
      <c r="A214" s="2">
        <v>213</v>
      </c>
      <c r="B214" s="2">
        <v>67</v>
      </c>
      <c r="C214" s="2" t="s">
        <v>18</v>
      </c>
      <c r="D214" s="2" t="s">
        <v>65</v>
      </c>
      <c r="E214" s="2" t="s">
        <v>66</v>
      </c>
      <c r="F214" s="2">
        <v>84</v>
      </c>
      <c r="G214" s="2" t="s">
        <v>140</v>
      </c>
      <c r="H214" s="2" t="s">
        <v>22</v>
      </c>
      <c r="I214" s="2" t="s">
        <v>143</v>
      </c>
      <c r="J214" s="2" t="s">
        <v>56</v>
      </c>
      <c r="K214" s="2">
        <v>4.2</v>
      </c>
      <c r="L214" s="2" t="s">
        <v>25</v>
      </c>
      <c r="M214" s="2" t="s">
        <v>26</v>
      </c>
      <c r="N214" s="2" t="s">
        <v>25</v>
      </c>
      <c r="O214" s="2" t="s">
        <v>25</v>
      </c>
      <c r="P214" s="12">
        <v>7</v>
      </c>
      <c r="Q214" s="12">
        <f>Table1[[#This Row],[Purchase Amount (USD)]]-Table1[[#This Row],[Previous Purchases]]</f>
        <v>77</v>
      </c>
      <c r="R214" s="2" t="s">
        <v>85</v>
      </c>
      <c r="S214" s="2" t="s">
        <v>48</v>
      </c>
    </row>
    <row r="215" spans="1:19" x14ac:dyDescent="0.3">
      <c r="A215" s="2">
        <v>214</v>
      </c>
      <c r="B215" s="2">
        <v>30</v>
      </c>
      <c r="C215" s="2" t="s">
        <v>18</v>
      </c>
      <c r="D215" s="2" t="s">
        <v>65</v>
      </c>
      <c r="E215" s="2" t="s">
        <v>66</v>
      </c>
      <c r="F215" s="2">
        <v>93</v>
      </c>
      <c r="G215" s="2" t="s">
        <v>106</v>
      </c>
      <c r="H215" s="2" t="s">
        <v>22</v>
      </c>
      <c r="I215" s="2" t="s">
        <v>99</v>
      </c>
      <c r="J215" s="2" t="s">
        <v>56</v>
      </c>
      <c r="K215" s="2">
        <v>4.4000000000000004</v>
      </c>
      <c r="L215" s="2" t="s">
        <v>25</v>
      </c>
      <c r="M215" s="2" t="s">
        <v>73</v>
      </c>
      <c r="N215" s="2" t="s">
        <v>25</v>
      </c>
      <c r="O215" s="2" t="s">
        <v>25</v>
      </c>
      <c r="P215" s="12">
        <v>11</v>
      </c>
      <c r="Q215" s="12">
        <f>Table1[[#This Row],[Purchase Amount (USD)]]-Table1[[#This Row],[Previous Purchases]]</f>
        <v>82</v>
      </c>
      <c r="R215" s="2" t="s">
        <v>85</v>
      </c>
      <c r="S215" s="2" t="s">
        <v>96</v>
      </c>
    </row>
    <row r="216" spans="1:19" x14ac:dyDescent="0.3">
      <c r="A216" s="3">
        <v>215</v>
      </c>
      <c r="B216" s="3">
        <v>24</v>
      </c>
      <c r="C216" s="3" t="s">
        <v>18</v>
      </c>
      <c r="D216" s="3" t="s">
        <v>101</v>
      </c>
      <c r="E216" s="3" t="s">
        <v>62</v>
      </c>
      <c r="F216" s="3">
        <v>50</v>
      </c>
      <c r="G216" s="3" t="s">
        <v>76</v>
      </c>
      <c r="H216" s="3" t="s">
        <v>22</v>
      </c>
      <c r="I216" s="3" t="s">
        <v>143</v>
      </c>
      <c r="J216" s="3" t="s">
        <v>52</v>
      </c>
      <c r="K216" s="3">
        <v>4.2</v>
      </c>
      <c r="L216" s="3" t="s">
        <v>25</v>
      </c>
      <c r="M216" s="3" t="s">
        <v>44</v>
      </c>
      <c r="N216" s="3" t="s">
        <v>25</v>
      </c>
      <c r="O216" s="3" t="s">
        <v>25</v>
      </c>
      <c r="P216" s="13">
        <v>41</v>
      </c>
      <c r="Q216" s="13">
        <f>Table1[[#This Row],[Purchase Amount (USD)]]-Table1[[#This Row],[Previous Purchases]]</f>
        <v>9</v>
      </c>
      <c r="R216" s="3" t="s">
        <v>32</v>
      </c>
      <c r="S216" s="3" t="s">
        <v>96</v>
      </c>
    </row>
    <row r="217" spans="1:19" x14ac:dyDescent="0.3">
      <c r="A217" s="3">
        <v>216</v>
      </c>
      <c r="B217" s="3">
        <v>62</v>
      </c>
      <c r="C217" s="3" t="s">
        <v>18</v>
      </c>
      <c r="D217" s="3" t="s">
        <v>118</v>
      </c>
      <c r="E217" s="3" t="s">
        <v>66</v>
      </c>
      <c r="F217" s="3">
        <v>64</v>
      </c>
      <c r="G217" s="3" t="s">
        <v>126</v>
      </c>
      <c r="H217" s="3" t="s">
        <v>35</v>
      </c>
      <c r="I217" s="3" t="s">
        <v>120</v>
      </c>
      <c r="J217" s="3" t="s">
        <v>36</v>
      </c>
      <c r="K217" s="3">
        <v>2.8</v>
      </c>
      <c r="L217" s="3" t="s">
        <v>25</v>
      </c>
      <c r="M217" s="3" t="s">
        <v>69</v>
      </c>
      <c r="N217" s="3" t="s">
        <v>25</v>
      </c>
      <c r="O217" s="3" t="s">
        <v>25</v>
      </c>
      <c r="P217" s="13">
        <v>24</v>
      </c>
      <c r="Q217" s="13">
        <f>Table1[[#This Row],[Purchase Amount (USD)]]-Table1[[#This Row],[Previous Purchases]]</f>
        <v>40</v>
      </c>
      <c r="R217" s="3" t="s">
        <v>45</v>
      </c>
      <c r="S217" s="3" t="s">
        <v>75</v>
      </c>
    </row>
    <row r="218" spans="1:19" x14ac:dyDescent="0.3">
      <c r="A218" s="2">
        <v>217</v>
      </c>
      <c r="B218" s="2">
        <v>43</v>
      </c>
      <c r="C218" s="2" t="s">
        <v>18</v>
      </c>
      <c r="D218" s="2" t="s">
        <v>58</v>
      </c>
      <c r="E218" s="2" t="s">
        <v>20</v>
      </c>
      <c r="F218" s="2">
        <v>61</v>
      </c>
      <c r="G218" s="2" t="s">
        <v>34</v>
      </c>
      <c r="H218" s="2" t="s">
        <v>22</v>
      </c>
      <c r="I218" s="2" t="s">
        <v>133</v>
      </c>
      <c r="J218" s="2" t="s">
        <v>36</v>
      </c>
      <c r="K218" s="2">
        <v>3.7</v>
      </c>
      <c r="L218" s="2" t="s">
        <v>25</v>
      </c>
      <c r="M218" s="2" t="s">
        <v>37</v>
      </c>
      <c r="N218" s="2" t="s">
        <v>25</v>
      </c>
      <c r="O218" s="2" t="s">
        <v>25</v>
      </c>
      <c r="P218" s="12">
        <v>21</v>
      </c>
      <c r="Q218" s="12">
        <f>Table1[[#This Row],[Purchase Amount (USD)]]-Table1[[#This Row],[Previous Purchases]]</f>
        <v>40</v>
      </c>
      <c r="R218" s="2" t="s">
        <v>27</v>
      </c>
      <c r="S218" s="2" t="s">
        <v>39</v>
      </c>
    </row>
    <row r="219" spans="1:19" x14ac:dyDescent="0.3">
      <c r="A219" s="2">
        <v>218</v>
      </c>
      <c r="B219" s="2">
        <v>35</v>
      </c>
      <c r="C219" s="2" t="s">
        <v>18</v>
      </c>
      <c r="D219" s="2" t="s">
        <v>88</v>
      </c>
      <c r="E219" s="2" t="s">
        <v>66</v>
      </c>
      <c r="F219" s="2">
        <v>48</v>
      </c>
      <c r="G219" s="2" t="s">
        <v>100</v>
      </c>
      <c r="H219" s="2" t="s">
        <v>43</v>
      </c>
      <c r="I219" s="2" t="s">
        <v>72</v>
      </c>
      <c r="J219" s="2" t="s">
        <v>24</v>
      </c>
      <c r="K219" s="2">
        <v>3.5</v>
      </c>
      <c r="L219" s="2" t="s">
        <v>25</v>
      </c>
      <c r="M219" s="2" t="s">
        <v>44</v>
      </c>
      <c r="N219" s="2" t="s">
        <v>25</v>
      </c>
      <c r="O219" s="2" t="s">
        <v>25</v>
      </c>
      <c r="P219" s="12">
        <v>24</v>
      </c>
      <c r="Q219" s="12">
        <f>Table1[[#This Row],[Purchase Amount (USD)]]-Table1[[#This Row],[Previous Purchases]]</f>
        <v>24</v>
      </c>
      <c r="R219" s="2" t="s">
        <v>74</v>
      </c>
      <c r="S219" s="2" t="s">
        <v>48</v>
      </c>
    </row>
    <row r="220" spans="1:19" x14ac:dyDescent="0.3">
      <c r="A220" s="3">
        <v>219</v>
      </c>
      <c r="B220" s="3">
        <v>28</v>
      </c>
      <c r="C220" s="3" t="s">
        <v>18</v>
      </c>
      <c r="D220" s="3" t="s">
        <v>112</v>
      </c>
      <c r="E220" s="3" t="s">
        <v>20</v>
      </c>
      <c r="F220" s="3">
        <v>45</v>
      </c>
      <c r="G220" s="3" t="s">
        <v>98</v>
      </c>
      <c r="H220" s="3" t="s">
        <v>35</v>
      </c>
      <c r="I220" s="3" t="s">
        <v>135</v>
      </c>
      <c r="J220" s="3" t="s">
        <v>36</v>
      </c>
      <c r="K220" s="3">
        <v>2.9</v>
      </c>
      <c r="L220" s="3" t="s">
        <v>25</v>
      </c>
      <c r="M220" s="3" t="s">
        <v>73</v>
      </c>
      <c r="N220" s="3" t="s">
        <v>25</v>
      </c>
      <c r="O220" s="3" t="s">
        <v>25</v>
      </c>
      <c r="P220" s="13">
        <v>8</v>
      </c>
      <c r="Q220" s="13">
        <f>Table1[[#This Row],[Purchase Amount (USD)]]-Table1[[#This Row],[Previous Purchases]]</f>
        <v>37</v>
      </c>
      <c r="R220" s="3" t="s">
        <v>38</v>
      </c>
      <c r="S220" s="3" t="s">
        <v>57</v>
      </c>
    </row>
    <row r="221" spans="1:19" x14ac:dyDescent="0.3">
      <c r="A221" s="3">
        <v>220</v>
      </c>
      <c r="B221" s="3">
        <v>32</v>
      </c>
      <c r="C221" s="3" t="s">
        <v>18</v>
      </c>
      <c r="D221" s="3" t="s">
        <v>132</v>
      </c>
      <c r="E221" s="3" t="s">
        <v>66</v>
      </c>
      <c r="F221" s="3">
        <v>88</v>
      </c>
      <c r="G221" s="3" t="s">
        <v>106</v>
      </c>
      <c r="H221" s="3" t="s">
        <v>43</v>
      </c>
      <c r="I221" s="3" t="s">
        <v>108</v>
      </c>
      <c r="J221" s="3" t="s">
        <v>36</v>
      </c>
      <c r="K221" s="3">
        <v>3</v>
      </c>
      <c r="L221" s="3" t="s">
        <v>25</v>
      </c>
      <c r="M221" s="3" t="s">
        <v>37</v>
      </c>
      <c r="N221" s="3" t="s">
        <v>25</v>
      </c>
      <c r="O221" s="3" t="s">
        <v>25</v>
      </c>
      <c r="P221" s="13">
        <v>12</v>
      </c>
      <c r="Q221" s="13">
        <f>Table1[[#This Row],[Purchase Amount (USD)]]-Table1[[#This Row],[Previous Purchases]]</f>
        <v>76</v>
      </c>
      <c r="R221" s="3" t="s">
        <v>32</v>
      </c>
      <c r="S221" s="3" t="s">
        <v>28</v>
      </c>
    </row>
    <row r="222" spans="1:19" x14ac:dyDescent="0.3">
      <c r="A222" s="2">
        <v>221</v>
      </c>
      <c r="B222" s="2">
        <v>39</v>
      </c>
      <c r="C222" s="2" t="s">
        <v>18</v>
      </c>
      <c r="D222" s="2" t="s">
        <v>49</v>
      </c>
      <c r="E222" s="2" t="s">
        <v>41</v>
      </c>
      <c r="F222" s="2">
        <v>57</v>
      </c>
      <c r="G222" s="2" t="s">
        <v>116</v>
      </c>
      <c r="H222" s="2" t="s">
        <v>35</v>
      </c>
      <c r="I222" s="2" t="s">
        <v>125</v>
      </c>
      <c r="J222" s="2" t="s">
        <v>36</v>
      </c>
      <c r="K222" s="2">
        <v>3.7</v>
      </c>
      <c r="L222" s="2" t="s">
        <v>25</v>
      </c>
      <c r="M222" s="2" t="s">
        <v>26</v>
      </c>
      <c r="N222" s="2" t="s">
        <v>25</v>
      </c>
      <c r="O222" s="2" t="s">
        <v>25</v>
      </c>
      <c r="P222" s="12">
        <v>48</v>
      </c>
      <c r="Q222" s="12">
        <f>Table1[[#This Row],[Purchase Amount (USD)]]-Table1[[#This Row],[Previous Purchases]]</f>
        <v>9</v>
      </c>
      <c r="R222" s="2" t="s">
        <v>85</v>
      </c>
      <c r="S222" s="2" t="s">
        <v>28</v>
      </c>
    </row>
    <row r="223" spans="1:19" x14ac:dyDescent="0.3">
      <c r="A223" s="2">
        <v>222</v>
      </c>
      <c r="B223" s="2">
        <v>28</v>
      </c>
      <c r="C223" s="2" t="s">
        <v>18</v>
      </c>
      <c r="D223" s="2" t="s">
        <v>123</v>
      </c>
      <c r="E223" s="2" t="s">
        <v>66</v>
      </c>
      <c r="F223" s="2">
        <v>68</v>
      </c>
      <c r="G223" s="2" t="s">
        <v>97</v>
      </c>
      <c r="H223" s="2" t="s">
        <v>91</v>
      </c>
      <c r="I223" s="2" t="s">
        <v>135</v>
      </c>
      <c r="J223" s="2" t="s">
        <v>52</v>
      </c>
      <c r="K223" s="2">
        <v>4.4000000000000004</v>
      </c>
      <c r="L223" s="2" t="s">
        <v>25</v>
      </c>
      <c r="M223" s="2" t="s">
        <v>73</v>
      </c>
      <c r="N223" s="2" t="s">
        <v>25</v>
      </c>
      <c r="O223" s="2" t="s">
        <v>25</v>
      </c>
      <c r="P223" s="12">
        <v>6</v>
      </c>
      <c r="Q223" s="12">
        <f>Table1[[#This Row],[Purchase Amount (USD)]]-Table1[[#This Row],[Previous Purchases]]</f>
        <v>62</v>
      </c>
      <c r="R223" s="2" t="s">
        <v>74</v>
      </c>
      <c r="S223" s="2" t="s">
        <v>57</v>
      </c>
    </row>
    <row r="224" spans="1:19" x14ac:dyDescent="0.3">
      <c r="A224" s="3">
        <v>223</v>
      </c>
      <c r="B224" s="3">
        <v>47</v>
      </c>
      <c r="C224" s="3" t="s">
        <v>18</v>
      </c>
      <c r="D224" s="3" t="s">
        <v>142</v>
      </c>
      <c r="E224" s="3" t="s">
        <v>66</v>
      </c>
      <c r="F224" s="3">
        <v>94</v>
      </c>
      <c r="G224" s="3" t="s">
        <v>83</v>
      </c>
      <c r="H224" s="3" t="s">
        <v>91</v>
      </c>
      <c r="I224" s="3" t="s">
        <v>23</v>
      </c>
      <c r="J224" s="3" t="s">
        <v>36</v>
      </c>
      <c r="K224" s="3">
        <v>4.5</v>
      </c>
      <c r="L224" s="3" t="s">
        <v>25</v>
      </c>
      <c r="M224" s="3" t="s">
        <v>69</v>
      </c>
      <c r="N224" s="3" t="s">
        <v>25</v>
      </c>
      <c r="O224" s="3" t="s">
        <v>25</v>
      </c>
      <c r="P224" s="13">
        <v>14</v>
      </c>
      <c r="Q224" s="13">
        <f>Table1[[#This Row],[Purchase Amount (USD)]]-Table1[[#This Row],[Previous Purchases]]</f>
        <v>80</v>
      </c>
      <c r="R224" s="3" t="s">
        <v>45</v>
      </c>
      <c r="S224" s="3" t="s">
        <v>28</v>
      </c>
    </row>
    <row r="225" spans="1:19" x14ac:dyDescent="0.3">
      <c r="A225" s="3">
        <v>224</v>
      </c>
      <c r="B225" s="3">
        <v>20</v>
      </c>
      <c r="C225" s="3" t="s">
        <v>18</v>
      </c>
      <c r="D225" s="3" t="s">
        <v>94</v>
      </c>
      <c r="E225" s="3" t="s">
        <v>20</v>
      </c>
      <c r="F225" s="3">
        <v>41</v>
      </c>
      <c r="G225" s="3" t="s">
        <v>50</v>
      </c>
      <c r="H225" s="3" t="s">
        <v>43</v>
      </c>
      <c r="I225" s="3" t="s">
        <v>47</v>
      </c>
      <c r="J225" s="3" t="s">
        <v>36</v>
      </c>
      <c r="K225" s="3">
        <v>4.8</v>
      </c>
      <c r="L225" s="3" t="s">
        <v>25</v>
      </c>
      <c r="M225" s="3" t="s">
        <v>37</v>
      </c>
      <c r="N225" s="3" t="s">
        <v>25</v>
      </c>
      <c r="O225" s="3" t="s">
        <v>25</v>
      </c>
      <c r="P225" s="13">
        <v>34</v>
      </c>
      <c r="Q225" s="13">
        <f>Table1[[#This Row],[Purchase Amount (USD)]]-Table1[[#This Row],[Previous Purchases]]</f>
        <v>7</v>
      </c>
      <c r="R225" s="3" t="s">
        <v>45</v>
      </c>
      <c r="S225" s="3" t="s">
        <v>48</v>
      </c>
    </row>
    <row r="226" spans="1:19" x14ac:dyDescent="0.3">
      <c r="A226" s="2">
        <v>225</v>
      </c>
      <c r="B226" s="2">
        <v>63</v>
      </c>
      <c r="C226" s="2" t="s">
        <v>18</v>
      </c>
      <c r="D226" s="2" t="s">
        <v>124</v>
      </c>
      <c r="E226" s="2" t="s">
        <v>20</v>
      </c>
      <c r="F226" s="2">
        <v>83</v>
      </c>
      <c r="G226" s="2" t="s">
        <v>146</v>
      </c>
      <c r="H226" s="2" t="s">
        <v>35</v>
      </c>
      <c r="I226" s="2" t="s">
        <v>117</v>
      </c>
      <c r="J226" s="2" t="s">
        <v>52</v>
      </c>
      <c r="K226" s="2">
        <v>2.9</v>
      </c>
      <c r="L226" s="2" t="s">
        <v>25</v>
      </c>
      <c r="M226" s="2" t="s">
        <v>37</v>
      </c>
      <c r="N226" s="2" t="s">
        <v>25</v>
      </c>
      <c r="O226" s="2" t="s">
        <v>25</v>
      </c>
      <c r="P226" s="12">
        <v>12</v>
      </c>
      <c r="Q226" s="12">
        <f>Table1[[#This Row],[Purchase Amount (USD)]]-Table1[[#This Row],[Previous Purchases]]</f>
        <v>71</v>
      </c>
      <c r="R226" s="2" t="s">
        <v>32</v>
      </c>
      <c r="S226" s="2" t="s">
        <v>96</v>
      </c>
    </row>
    <row r="227" spans="1:19" x14ac:dyDescent="0.3">
      <c r="A227" s="2">
        <v>226</v>
      </c>
      <c r="B227" s="2">
        <v>25</v>
      </c>
      <c r="C227" s="2" t="s">
        <v>18</v>
      </c>
      <c r="D227" s="2" t="s">
        <v>101</v>
      </c>
      <c r="E227" s="2" t="s">
        <v>62</v>
      </c>
      <c r="F227" s="2">
        <v>22</v>
      </c>
      <c r="G227" s="2" t="s">
        <v>71</v>
      </c>
      <c r="H227" s="2" t="s">
        <v>43</v>
      </c>
      <c r="I227" s="2" t="s">
        <v>77</v>
      </c>
      <c r="J227" s="2" t="s">
        <v>36</v>
      </c>
      <c r="K227" s="2">
        <v>3.2</v>
      </c>
      <c r="L227" s="2" t="s">
        <v>25</v>
      </c>
      <c r="M227" s="2" t="s">
        <v>44</v>
      </c>
      <c r="N227" s="2" t="s">
        <v>25</v>
      </c>
      <c r="O227" s="2" t="s">
        <v>25</v>
      </c>
      <c r="P227" s="12">
        <v>11</v>
      </c>
      <c r="Q227" s="12">
        <f>Table1[[#This Row],[Purchase Amount (USD)]]-Table1[[#This Row],[Previous Purchases]]</f>
        <v>11</v>
      </c>
      <c r="R227" s="2" t="s">
        <v>74</v>
      </c>
      <c r="S227" s="2" t="s">
        <v>48</v>
      </c>
    </row>
    <row r="228" spans="1:19" x14ac:dyDescent="0.3">
      <c r="A228" s="3">
        <v>227</v>
      </c>
      <c r="B228" s="3">
        <v>29</v>
      </c>
      <c r="C228" s="3" t="s">
        <v>18</v>
      </c>
      <c r="D228" s="3" t="s">
        <v>70</v>
      </c>
      <c r="E228" s="3" t="s">
        <v>41</v>
      </c>
      <c r="F228" s="3">
        <v>74</v>
      </c>
      <c r="G228" s="3" t="s">
        <v>104</v>
      </c>
      <c r="H228" s="3" t="s">
        <v>22</v>
      </c>
      <c r="I228" s="3" t="s">
        <v>82</v>
      </c>
      <c r="J228" s="3" t="s">
        <v>36</v>
      </c>
      <c r="K228" s="3">
        <v>3.3</v>
      </c>
      <c r="L228" s="3" t="s">
        <v>25</v>
      </c>
      <c r="M228" s="3" t="s">
        <v>37</v>
      </c>
      <c r="N228" s="3" t="s">
        <v>25</v>
      </c>
      <c r="O228" s="3" t="s">
        <v>25</v>
      </c>
      <c r="P228" s="13">
        <v>5</v>
      </c>
      <c r="Q228" s="13">
        <f>Table1[[#This Row],[Purchase Amount (USD)]]-Table1[[#This Row],[Previous Purchases]]</f>
        <v>69</v>
      </c>
      <c r="R228" s="3" t="s">
        <v>45</v>
      </c>
      <c r="S228" s="3" t="s">
        <v>87</v>
      </c>
    </row>
    <row r="229" spans="1:19" x14ac:dyDescent="0.3">
      <c r="A229" s="3">
        <v>228</v>
      </c>
      <c r="B229" s="3">
        <v>50</v>
      </c>
      <c r="C229" s="3" t="s">
        <v>18</v>
      </c>
      <c r="D229" s="3" t="s">
        <v>33</v>
      </c>
      <c r="E229" s="3" t="s">
        <v>20</v>
      </c>
      <c r="F229" s="3">
        <v>90</v>
      </c>
      <c r="G229" s="3" t="s">
        <v>42</v>
      </c>
      <c r="H229" s="3" t="s">
        <v>43</v>
      </c>
      <c r="I229" s="3" t="s">
        <v>47</v>
      </c>
      <c r="J229" s="3" t="s">
        <v>24</v>
      </c>
      <c r="K229" s="3">
        <v>4.2</v>
      </c>
      <c r="L229" s="3" t="s">
        <v>25</v>
      </c>
      <c r="M229" s="3" t="s">
        <v>53</v>
      </c>
      <c r="N229" s="3" t="s">
        <v>25</v>
      </c>
      <c r="O229" s="3" t="s">
        <v>25</v>
      </c>
      <c r="P229" s="13">
        <v>25</v>
      </c>
      <c r="Q229" s="13">
        <f>Table1[[#This Row],[Purchase Amount (USD)]]-Table1[[#This Row],[Previous Purchases]]</f>
        <v>65</v>
      </c>
      <c r="R229" s="3" t="s">
        <v>27</v>
      </c>
      <c r="S229" s="3" t="s">
        <v>28</v>
      </c>
    </row>
    <row r="230" spans="1:19" x14ac:dyDescent="0.3">
      <c r="A230" s="2">
        <v>229</v>
      </c>
      <c r="B230" s="2">
        <v>18</v>
      </c>
      <c r="C230" s="2" t="s">
        <v>18</v>
      </c>
      <c r="D230" s="2" t="s">
        <v>124</v>
      </c>
      <c r="E230" s="2" t="s">
        <v>20</v>
      </c>
      <c r="F230" s="2">
        <v>79</v>
      </c>
      <c r="G230" s="2" t="s">
        <v>81</v>
      </c>
      <c r="H230" s="2" t="s">
        <v>43</v>
      </c>
      <c r="I230" s="2" t="s">
        <v>51</v>
      </c>
      <c r="J230" s="2" t="s">
        <v>36</v>
      </c>
      <c r="K230" s="2">
        <v>2.9</v>
      </c>
      <c r="L230" s="2" t="s">
        <v>25</v>
      </c>
      <c r="M230" s="2" t="s">
        <v>73</v>
      </c>
      <c r="N230" s="2" t="s">
        <v>25</v>
      </c>
      <c r="O230" s="2" t="s">
        <v>25</v>
      </c>
      <c r="P230" s="12">
        <v>11</v>
      </c>
      <c r="Q230" s="12">
        <f>Table1[[#This Row],[Purchase Amount (USD)]]-Table1[[#This Row],[Previous Purchases]]</f>
        <v>68</v>
      </c>
      <c r="R230" s="2" t="s">
        <v>38</v>
      </c>
      <c r="S230" s="2" t="s">
        <v>48</v>
      </c>
    </row>
    <row r="231" spans="1:19" x14ac:dyDescent="0.3">
      <c r="A231" s="2">
        <v>230</v>
      </c>
      <c r="B231" s="2">
        <v>70</v>
      </c>
      <c r="C231" s="2" t="s">
        <v>18</v>
      </c>
      <c r="D231" s="2" t="s">
        <v>40</v>
      </c>
      <c r="E231" s="2" t="s">
        <v>41</v>
      </c>
      <c r="F231" s="2">
        <v>28</v>
      </c>
      <c r="G231" s="2" t="s">
        <v>122</v>
      </c>
      <c r="H231" s="2" t="s">
        <v>35</v>
      </c>
      <c r="I231" s="2" t="s">
        <v>64</v>
      </c>
      <c r="J231" s="2" t="s">
        <v>36</v>
      </c>
      <c r="K231" s="2">
        <v>4.5999999999999996</v>
      </c>
      <c r="L231" s="2" t="s">
        <v>25</v>
      </c>
      <c r="M231" s="2" t="s">
        <v>44</v>
      </c>
      <c r="N231" s="2" t="s">
        <v>25</v>
      </c>
      <c r="O231" s="2" t="s">
        <v>25</v>
      </c>
      <c r="P231" s="12">
        <v>27</v>
      </c>
      <c r="Q231" s="12">
        <f>Table1[[#This Row],[Purchase Amount (USD)]]-Table1[[#This Row],[Previous Purchases]]</f>
        <v>1</v>
      </c>
      <c r="R231" s="2" t="s">
        <v>45</v>
      </c>
      <c r="S231" s="2" t="s">
        <v>96</v>
      </c>
    </row>
    <row r="232" spans="1:19" x14ac:dyDescent="0.3">
      <c r="A232" s="3">
        <v>231</v>
      </c>
      <c r="B232" s="3">
        <v>66</v>
      </c>
      <c r="C232" s="3" t="s">
        <v>18</v>
      </c>
      <c r="D232" s="3" t="s">
        <v>118</v>
      </c>
      <c r="E232" s="3" t="s">
        <v>66</v>
      </c>
      <c r="F232" s="3">
        <v>88</v>
      </c>
      <c r="G232" s="3" t="s">
        <v>139</v>
      </c>
      <c r="H232" s="3" t="s">
        <v>22</v>
      </c>
      <c r="I232" s="3" t="s">
        <v>77</v>
      </c>
      <c r="J232" s="3" t="s">
        <v>56</v>
      </c>
      <c r="K232" s="3">
        <v>4.0999999999999996</v>
      </c>
      <c r="L232" s="3" t="s">
        <v>25</v>
      </c>
      <c r="M232" s="3" t="s">
        <v>53</v>
      </c>
      <c r="N232" s="3" t="s">
        <v>25</v>
      </c>
      <c r="O232" s="3" t="s">
        <v>25</v>
      </c>
      <c r="P232" s="13">
        <v>43</v>
      </c>
      <c r="Q232" s="13">
        <f>Table1[[#This Row],[Purchase Amount (USD)]]-Table1[[#This Row],[Previous Purchases]]</f>
        <v>45</v>
      </c>
      <c r="R232" s="3" t="s">
        <v>38</v>
      </c>
      <c r="S232" s="3" t="s">
        <v>48</v>
      </c>
    </row>
    <row r="233" spans="1:19" x14ac:dyDescent="0.3">
      <c r="A233" s="3">
        <v>232</v>
      </c>
      <c r="B233" s="3">
        <v>28</v>
      </c>
      <c r="C233" s="3" t="s">
        <v>18</v>
      </c>
      <c r="D233" s="3" t="s">
        <v>19</v>
      </c>
      <c r="E233" s="3" t="s">
        <v>20</v>
      </c>
      <c r="F233" s="3">
        <v>26</v>
      </c>
      <c r="G233" s="3" t="s">
        <v>121</v>
      </c>
      <c r="H233" s="3" t="s">
        <v>43</v>
      </c>
      <c r="I233" s="3" t="s">
        <v>143</v>
      </c>
      <c r="J233" s="3" t="s">
        <v>36</v>
      </c>
      <c r="K233" s="3">
        <v>3.1</v>
      </c>
      <c r="L233" s="3" t="s">
        <v>25</v>
      </c>
      <c r="M233" s="3" t="s">
        <v>69</v>
      </c>
      <c r="N233" s="3" t="s">
        <v>25</v>
      </c>
      <c r="O233" s="3" t="s">
        <v>25</v>
      </c>
      <c r="P233" s="13">
        <v>18</v>
      </c>
      <c r="Q233" s="13">
        <f>Table1[[#This Row],[Purchase Amount (USD)]]-Table1[[#This Row],[Previous Purchases]]</f>
        <v>8</v>
      </c>
      <c r="R233" s="3" t="s">
        <v>85</v>
      </c>
      <c r="S233" s="3" t="s">
        <v>96</v>
      </c>
    </row>
    <row r="234" spans="1:19" x14ac:dyDescent="0.3">
      <c r="A234" s="2">
        <v>233</v>
      </c>
      <c r="B234" s="2">
        <v>54</v>
      </c>
      <c r="C234" s="2" t="s">
        <v>18</v>
      </c>
      <c r="D234" s="2" t="s">
        <v>105</v>
      </c>
      <c r="E234" s="2" t="s">
        <v>66</v>
      </c>
      <c r="F234" s="2">
        <v>27</v>
      </c>
      <c r="G234" s="2" t="s">
        <v>76</v>
      </c>
      <c r="H234" s="2" t="s">
        <v>22</v>
      </c>
      <c r="I234" s="2" t="s">
        <v>72</v>
      </c>
      <c r="J234" s="2" t="s">
        <v>24</v>
      </c>
      <c r="K234" s="2">
        <v>4.2</v>
      </c>
      <c r="L234" s="2" t="s">
        <v>25</v>
      </c>
      <c r="M234" s="2" t="s">
        <v>26</v>
      </c>
      <c r="N234" s="2" t="s">
        <v>25</v>
      </c>
      <c r="O234" s="2" t="s">
        <v>25</v>
      </c>
      <c r="P234" s="12">
        <v>32</v>
      </c>
      <c r="Q234" s="12">
        <f>Table1[[#This Row],[Purchase Amount (USD)]]-Table1[[#This Row],[Previous Purchases]]</f>
        <v>-5</v>
      </c>
      <c r="R234" s="2" t="s">
        <v>74</v>
      </c>
      <c r="S234" s="2" t="s">
        <v>75</v>
      </c>
    </row>
    <row r="235" spans="1:19" x14ac:dyDescent="0.3">
      <c r="A235" s="2">
        <v>234</v>
      </c>
      <c r="B235" s="2">
        <v>19</v>
      </c>
      <c r="C235" s="2" t="s">
        <v>18</v>
      </c>
      <c r="D235" s="2" t="s">
        <v>29</v>
      </c>
      <c r="E235" s="2" t="s">
        <v>20</v>
      </c>
      <c r="F235" s="2">
        <v>83</v>
      </c>
      <c r="G235" s="2" t="s">
        <v>116</v>
      </c>
      <c r="H235" s="2" t="s">
        <v>91</v>
      </c>
      <c r="I235" s="2" t="s">
        <v>133</v>
      </c>
      <c r="J235" s="2" t="s">
        <v>56</v>
      </c>
      <c r="K235" s="2">
        <v>4.5</v>
      </c>
      <c r="L235" s="2" t="s">
        <v>25</v>
      </c>
      <c r="M235" s="2" t="s">
        <v>44</v>
      </c>
      <c r="N235" s="2" t="s">
        <v>25</v>
      </c>
      <c r="O235" s="2" t="s">
        <v>25</v>
      </c>
      <c r="P235" s="12">
        <v>27</v>
      </c>
      <c r="Q235" s="12">
        <f>Table1[[#This Row],[Purchase Amount (USD)]]-Table1[[#This Row],[Previous Purchases]]</f>
        <v>56</v>
      </c>
      <c r="R235" s="2" t="s">
        <v>74</v>
      </c>
      <c r="S235" s="2" t="s">
        <v>96</v>
      </c>
    </row>
    <row r="236" spans="1:19" x14ac:dyDescent="0.3">
      <c r="A236" s="3">
        <v>235</v>
      </c>
      <c r="B236" s="3">
        <v>20</v>
      </c>
      <c r="C236" s="3" t="s">
        <v>18</v>
      </c>
      <c r="D236" s="3" t="s">
        <v>142</v>
      </c>
      <c r="E236" s="3" t="s">
        <v>66</v>
      </c>
      <c r="F236" s="3">
        <v>39</v>
      </c>
      <c r="G236" s="3" t="s">
        <v>146</v>
      </c>
      <c r="H236" s="3" t="s">
        <v>35</v>
      </c>
      <c r="I236" s="3" t="s">
        <v>64</v>
      </c>
      <c r="J236" s="3" t="s">
        <v>52</v>
      </c>
      <c r="K236" s="3">
        <v>3.7</v>
      </c>
      <c r="L236" s="3" t="s">
        <v>25</v>
      </c>
      <c r="M236" s="3" t="s">
        <v>44</v>
      </c>
      <c r="N236" s="3" t="s">
        <v>25</v>
      </c>
      <c r="O236" s="3" t="s">
        <v>25</v>
      </c>
      <c r="P236" s="13">
        <v>24</v>
      </c>
      <c r="Q236" s="13">
        <f>Table1[[#This Row],[Purchase Amount (USD)]]-Table1[[#This Row],[Previous Purchases]]</f>
        <v>15</v>
      </c>
      <c r="R236" s="3" t="s">
        <v>38</v>
      </c>
      <c r="S236" s="3" t="s">
        <v>39</v>
      </c>
    </row>
    <row r="237" spans="1:19" x14ac:dyDescent="0.3">
      <c r="A237" s="3">
        <v>236</v>
      </c>
      <c r="B237" s="3">
        <v>43</v>
      </c>
      <c r="C237" s="3" t="s">
        <v>18</v>
      </c>
      <c r="D237" s="3" t="s">
        <v>88</v>
      </c>
      <c r="E237" s="3" t="s">
        <v>66</v>
      </c>
      <c r="F237" s="3">
        <v>89</v>
      </c>
      <c r="G237" s="3" t="s">
        <v>126</v>
      </c>
      <c r="H237" s="3" t="s">
        <v>43</v>
      </c>
      <c r="I237" s="3" t="s">
        <v>108</v>
      </c>
      <c r="J237" s="3" t="s">
        <v>24</v>
      </c>
      <c r="K237" s="3">
        <v>3.7</v>
      </c>
      <c r="L237" s="3" t="s">
        <v>25</v>
      </c>
      <c r="M237" s="3" t="s">
        <v>37</v>
      </c>
      <c r="N237" s="3" t="s">
        <v>25</v>
      </c>
      <c r="O237" s="3" t="s">
        <v>25</v>
      </c>
      <c r="P237" s="13">
        <v>31</v>
      </c>
      <c r="Q237" s="13">
        <f>Table1[[#This Row],[Purchase Amount (USD)]]-Table1[[#This Row],[Previous Purchases]]</f>
        <v>58</v>
      </c>
      <c r="R237" s="3" t="s">
        <v>85</v>
      </c>
      <c r="S237" s="3" t="s">
        <v>57</v>
      </c>
    </row>
    <row r="238" spans="1:19" x14ac:dyDescent="0.3">
      <c r="A238" s="2">
        <v>237</v>
      </c>
      <c r="B238" s="2">
        <v>38</v>
      </c>
      <c r="C238" s="2" t="s">
        <v>18</v>
      </c>
      <c r="D238" s="2" t="s">
        <v>61</v>
      </c>
      <c r="E238" s="2" t="s">
        <v>62</v>
      </c>
      <c r="F238" s="2">
        <v>68</v>
      </c>
      <c r="G238" s="2" t="s">
        <v>113</v>
      </c>
      <c r="H238" s="2" t="s">
        <v>22</v>
      </c>
      <c r="I238" s="2" t="s">
        <v>95</v>
      </c>
      <c r="J238" s="2" t="s">
        <v>24</v>
      </c>
      <c r="K238" s="2">
        <v>3.4</v>
      </c>
      <c r="L238" s="2" t="s">
        <v>25</v>
      </c>
      <c r="M238" s="2" t="s">
        <v>44</v>
      </c>
      <c r="N238" s="2" t="s">
        <v>25</v>
      </c>
      <c r="O238" s="2" t="s">
        <v>25</v>
      </c>
      <c r="P238" s="12">
        <v>39</v>
      </c>
      <c r="Q238" s="12">
        <f>Table1[[#This Row],[Purchase Amount (USD)]]-Table1[[#This Row],[Previous Purchases]]</f>
        <v>29</v>
      </c>
      <c r="R238" s="2" t="s">
        <v>45</v>
      </c>
      <c r="S238" s="2" t="s">
        <v>28</v>
      </c>
    </row>
    <row r="239" spans="1:19" x14ac:dyDescent="0.3">
      <c r="A239" s="2">
        <v>238</v>
      </c>
      <c r="B239" s="2">
        <v>50</v>
      </c>
      <c r="C239" s="2" t="s">
        <v>18</v>
      </c>
      <c r="D239" s="2" t="s">
        <v>80</v>
      </c>
      <c r="E239" s="2" t="s">
        <v>20</v>
      </c>
      <c r="F239" s="2">
        <v>90</v>
      </c>
      <c r="G239" s="2" t="s">
        <v>145</v>
      </c>
      <c r="H239" s="2" t="s">
        <v>43</v>
      </c>
      <c r="I239" s="2" t="s">
        <v>117</v>
      </c>
      <c r="J239" s="2" t="s">
        <v>52</v>
      </c>
      <c r="K239" s="2">
        <v>3</v>
      </c>
      <c r="L239" s="2" t="s">
        <v>25</v>
      </c>
      <c r="M239" s="2" t="s">
        <v>73</v>
      </c>
      <c r="N239" s="2" t="s">
        <v>25</v>
      </c>
      <c r="O239" s="2" t="s">
        <v>25</v>
      </c>
      <c r="P239" s="12">
        <v>36</v>
      </c>
      <c r="Q239" s="12">
        <f>Table1[[#This Row],[Purchase Amount (USD)]]-Table1[[#This Row],[Previous Purchases]]</f>
        <v>54</v>
      </c>
      <c r="R239" s="2" t="s">
        <v>85</v>
      </c>
      <c r="S239" s="2" t="s">
        <v>28</v>
      </c>
    </row>
    <row r="240" spans="1:19" x14ac:dyDescent="0.3">
      <c r="A240" s="3">
        <v>239</v>
      </c>
      <c r="B240" s="3">
        <v>64</v>
      </c>
      <c r="C240" s="3" t="s">
        <v>18</v>
      </c>
      <c r="D240" s="3" t="s">
        <v>86</v>
      </c>
      <c r="E240" s="3" t="s">
        <v>20</v>
      </c>
      <c r="F240" s="3">
        <v>34</v>
      </c>
      <c r="G240" s="3" t="s">
        <v>122</v>
      </c>
      <c r="H240" s="3" t="s">
        <v>43</v>
      </c>
      <c r="I240" s="3" t="s">
        <v>99</v>
      </c>
      <c r="J240" s="3" t="s">
        <v>56</v>
      </c>
      <c r="K240" s="3">
        <v>4.2</v>
      </c>
      <c r="L240" s="3" t="s">
        <v>25</v>
      </c>
      <c r="M240" s="3" t="s">
        <v>37</v>
      </c>
      <c r="N240" s="3" t="s">
        <v>25</v>
      </c>
      <c r="O240" s="3" t="s">
        <v>25</v>
      </c>
      <c r="P240" s="13">
        <v>5</v>
      </c>
      <c r="Q240" s="13">
        <f>Table1[[#This Row],[Purchase Amount (USD)]]-Table1[[#This Row],[Previous Purchases]]</f>
        <v>29</v>
      </c>
      <c r="R240" s="3" t="s">
        <v>32</v>
      </c>
      <c r="S240" s="3" t="s">
        <v>48</v>
      </c>
    </row>
    <row r="241" spans="1:19" x14ac:dyDescent="0.3">
      <c r="A241" s="3">
        <v>240</v>
      </c>
      <c r="B241" s="3">
        <v>49</v>
      </c>
      <c r="C241" s="3" t="s">
        <v>18</v>
      </c>
      <c r="D241" s="3" t="s">
        <v>94</v>
      </c>
      <c r="E241" s="3" t="s">
        <v>20</v>
      </c>
      <c r="F241" s="3">
        <v>51</v>
      </c>
      <c r="G241" s="3" t="s">
        <v>128</v>
      </c>
      <c r="H241" s="3" t="s">
        <v>22</v>
      </c>
      <c r="I241" s="3" t="s">
        <v>133</v>
      </c>
      <c r="J241" s="3" t="s">
        <v>52</v>
      </c>
      <c r="K241" s="3">
        <v>2.9</v>
      </c>
      <c r="L241" s="3" t="s">
        <v>25</v>
      </c>
      <c r="M241" s="3" t="s">
        <v>26</v>
      </c>
      <c r="N241" s="3" t="s">
        <v>25</v>
      </c>
      <c r="O241" s="3" t="s">
        <v>25</v>
      </c>
      <c r="P241" s="13">
        <v>47</v>
      </c>
      <c r="Q241" s="13">
        <f>Table1[[#This Row],[Purchase Amount (USD)]]-Table1[[#This Row],[Previous Purchases]]</f>
        <v>4</v>
      </c>
      <c r="R241" s="3" t="s">
        <v>38</v>
      </c>
      <c r="S241" s="3" t="s">
        <v>75</v>
      </c>
    </row>
    <row r="242" spans="1:19" x14ac:dyDescent="0.3">
      <c r="A242" s="2">
        <v>241</v>
      </c>
      <c r="B242" s="2">
        <v>47</v>
      </c>
      <c r="C242" s="2" t="s">
        <v>18</v>
      </c>
      <c r="D242" s="2" t="s">
        <v>29</v>
      </c>
      <c r="E242" s="2" t="s">
        <v>20</v>
      </c>
      <c r="F242" s="2">
        <v>45</v>
      </c>
      <c r="G242" s="2" t="s">
        <v>55</v>
      </c>
      <c r="H242" s="2" t="s">
        <v>91</v>
      </c>
      <c r="I242" s="2" t="s">
        <v>47</v>
      </c>
      <c r="J242" s="2" t="s">
        <v>24</v>
      </c>
      <c r="K242" s="2">
        <v>3.5</v>
      </c>
      <c r="L242" s="2" t="s">
        <v>25</v>
      </c>
      <c r="M242" s="2" t="s">
        <v>37</v>
      </c>
      <c r="N242" s="2" t="s">
        <v>25</v>
      </c>
      <c r="O242" s="2" t="s">
        <v>25</v>
      </c>
      <c r="P242" s="12">
        <v>29</v>
      </c>
      <c r="Q242" s="12">
        <f>Table1[[#This Row],[Purchase Amount (USD)]]-Table1[[#This Row],[Previous Purchases]]</f>
        <v>16</v>
      </c>
      <c r="R242" s="2" t="s">
        <v>74</v>
      </c>
      <c r="S242" s="2" t="s">
        <v>28</v>
      </c>
    </row>
    <row r="243" spans="1:19" x14ac:dyDescent="0.3">
      <c r="A243" s="2">
        <v>242</v>
      </c>
      <c r="B243" s="2">
        <v>36</v>
      </c>
      <c r="C243" s="2" t="s">
        <v>18</v>
      </c>
      <c r="D243" s="2" t="s">
        <v>103</v>
      </c>
      <c r="E243" s="2" t="s">
        <v>20</v>
      </c>
      <c r="F243" s="2">
        <v>88</v>
      </c>
      <c r="G243" s="2" t="s">
        <v>78</v>
      </c>
      <c r="H243" s="2" t="s">
        <v>43</v>
      </c>
      <c r="I243" s="2" t="s">
        <v>99</v>
      </c>
      <c r="J243" s="2" t="s">
        <v>24</v>
      </c>
      <c r="K243" s="2">
        <v>4.0999999999999996</v>
      </c>
      <c r="L243" s="2" t="s">
        <v>25</v>
      </c>
      <c r="M243" s="2" t="s">
        <v>37</v>
      </c>
      <c r="N243" s="2" t="s">
        <v>25</v>
      </c>
      <c r="O243" s="2" t="s">
        <v>25</v>
      </c>
      <c r="P243" s="12">
        <v>43</v>
      </c>
      <c r="Q243" s="12">
        <f>Table1[[#This Row],[Purchase Amount (USD)]]-Table1[[#This Row],[Previous Purchases]]</f>
        <v>45</v>
      </c>
      <c r="R243" s="2" t="s">
        <v>27</v>
      </c>
      <c r="S243" s="2" t="s">
        <v>75</v>
      </c>
    </row>
    <row r="244" spans="1:19" x14ac:dyDescent="0.3">
      <c r="A244" s="3">
        <v>243</v>
      </c>
      <c r="B244" s="3">
        <v>55</v>
      </c>
      <c r="C244" s="3" t="s">
        <v>18</v>
      </c>
      <c r="D244" s="3" t="s">
        <v>61</v>
      </c>
      <c r="E244" s="3" t="s">
        <v>62</v>
      </c>
      <c r="F244" s="3">
        <v>85</v>
      </c>
      <c r="G244" s="3" t="s">
        <v>83</v>
      </c>
      <c r="H244" s="3" t="s">
        <v>22</v>
      </c>
      <c r="I244" s="3" t="s">
        <v>23</v>
      </c>
      <c r="J244" s="3" t="s">
        <v>52</v>
      </c>
      <c r="K244" s="3">
        <v>4.3</v>
      </c>
      <c r="L244" s="3" t="s">
        <v>25</v>
      </c>
      <c r="M244" s="3" t="s">
        <v>73</v>
      </c>
      <c r="N244" s="3" t="s">
        <v>25</v>
      </c>
      <c r="O244" s="3" t="s">
        <v>25</v>
      </c>
      <c r="P244" s="13">
        <v>40</v>
      </c>
      <c r="Q244" s="13">
        <f>Table1[[#This Row],[Purchase Amount (USD)]]-Table1[[#This Row],[Previous Purchases]]</f>
        <v>45</v>
      </c>
      <c r="R244" s="3" t="s">
        <v>85</v>
      </c>
      <c r="S244" s="3" t="s">
        <v>96</v>
      </c>
    </row>
    <row r="245" spans="1:19" x14ac:dyDescent="0.3">
      <c r="A245" s="3">
        <v>244</v>
      </c>
      <c r="B245" s="3">
        <v>25</v>
      </c>
      <c r="C245" s="3" t="s">
        <v>18</v>
      </c>
      <c r="D245" s="3" t="s">
        <v>105</v>
      </c>
      <c r="E245" s="3" t="s">
        <v>66</v>
      </c>
      <c r="F245" s="3">
        <v>100</v>
      </c>
      <c r="G245" s="3" t="s">
        <v>21</v>
      </c>
      <c r="H245" s="3" t="s">
        <v>43</v>
      </c>
      <c r="I245" s="3" t="s">
        <v>77</v>
      </c>
      <c r="J245" s="3" t="s">
        <v>24</v>
      </c>
      <c r="K245" s="3">
        <v>2.8</v>
      </c>
      <c r="L245" s="3" t="s">
        <v>25</v>
      </c>
      <c r="M245" s="3" t="s">
        <v>69</v>
      </c>
      <c r="N245" s="3" t="s">
        <v>25</v>
      </c>
      <c r="O245" s="3" t="s">
        <v>25</v>
      </c>
      <c r="P245" s="13">
        <v>4</v>
      </c>
      <c r="Q245" s="13">
        <f>Table1[[#This Row],[Purchase Amount (USD)]]-Table1[[#This Row],[Previous Purchases]]</f>
        <v>96</v>
      </c>
      <c r="R245" s="3" t="s">
        <v>85</v>
      </c>
      <c r="S245" s="3" t="s">
        <v>87</v>
      </c>
    </row>
    <row r="246" spans="1:19" x14ac:dyDescent="0.3">
      <c r="A246" s="2">
        <v>245</v>
      </c>
      <c r="B246" s="2">
        <v>53</v>
      </c>
      <c r="C246" s="2" t="s">
        <v>18</v>
      </c>
      <c r="D246" s="2" t="s">
        <v>132</v>
      </c>
      <c r="E246" s="2" t="s">
        <v>66</v>
      </c>
      <c r="F246" s="2">
        <v>42</v>
      </c>
      <c r="G246" s="2" t="s">
        <v>46</v>
      </c>
      <c r="H246" s="2" t="s">
        <v>35</v>
      </c>
      <c r="I246" s="2" t="s">
        <v>125</v>
      </c>
      <c r="J246" s="2" t="s">
        <v>36</v>
      </c>
      <c r="K246" s="2">
        <v>4.9000000000000004</v>
      </c>
      <c r="L246" s="2" t="s">
        <v>25</v>
      </c>
      <c r="M246" s="2" t="s">
        <v>69</v>
      </c>
      <c r="N246" s="2" t="s">
        <v>25</v>
      </c>
      <c r="O246" s="2" t="s">
        <v>25</v>
      </c>
      <c r="P246" s="12">
        <v>39</v>
      </c>
      <c r="Q246" s="12">
        <f>Table1[[#This Row],[Purchase Amount (USD)]]-Table1[[#This Row],[Previous Purchases]]</f>
        <v>3</v>
      </c>
      <c r="R246" s="2" t="s">
        <v>45</v>
      </c>
      <c r="S246" s="2" t="s">
        <v>39</v>
      </c>
    </row>
    <row r="247" spans="1:19" x14ac:dyDescent="0.3">
      <c r="A247" s="2">
        <v>246</v>
      </c>
      <c r="B247" s="2">
        <v>49</v>
      </c>
      <c r="C247" s="2" t="s">
        <v>18</v>
      </c>
      <c r="D247" s="2" t="s">
        <v>40</v>
      </c>
      <c r="E247" s="2" t="s">
        <v>41</v>
      </c>
      <c r="F247" s="2">
        <v>53</v>
      </c>
      <c r="G247" s="2" t="s">
        <v>42</v>
      </c>
      <c r="H247" s="2" t="s">
        <v>22</v>
      </c>
      <c r="I247" s="2" t="s">
        <v>60</v>
      </c>
      <c r="J247" s="2" t="s">
        <v>52</v>
      </c>
      <c r="K247" s="2">
        <v>3.3</v>
      </c>
      <c r="L247" s="2" t="s">
        <v>25</v>
      </c>
      <c r="M247" s="2" t="s">
        <v>44</v>
      </c>
      <c r="N247" s="2" t="s">
        <v>25</v>
      </c>
      <c r="O247" s="2" t="s">
        <v>25</v>
      </c>
      <c r="P247" s="12">
        <v>45</v>
      </c>
      <c r="Q247" s="12">
        <f>Table1[[#This Row],[Purchase Amount (USD)]]-Table1[[#This Row],[Previous Purchases]]</f>
        <v>8</v>
      </c>
      <c r="R247" s="2" t="s">
        <v>27</v>
      </c>
      <c r="S247" s="2" t="s">
        <v>28</v>
      </c>
    </row>
    <row r="248" spans="1:19" x14ac:dyDescent="0.3">
      <c r="A248" s="3">
        <v>247</v>
      </c>
      <c r="B248" s="3">
        <v>35</v>
      </c>
      <c r="C248" s="3" t="s">
        <v>18</v>
      </c>
      <c r="D248" s="3" t="s">
        <v>88</v>
      </c>
      <c r="E248" s="3" t="s">
        <v>66</v>
      </c>
      <c r="F248" s="3">
        <v>86</v>
      </c>
      <c r="G248" s="3" t="s">
        <v>106</v>
      </c>
      <c r="H248" s="3" t="s">
        <v>91</v>
      </c>
      <c r="I248" s="3" t="s">
        <v>117</v>
      </c>
      <c r="J248" s="3" t="s">
        <v>36</v>
      </c>
      <c r="K248" s="3">
        <v>3.2</v>
      </c>
      <c r="L248" s="3" t="s">
        <v>25</v>
      </c>
      <c r="M248" s="3" t="s">
        <v>26</v>
      </c>
      <c r="N248" s="3" t="s">
        <v>25</v>
      </c>
      <c r="O248" s="3" t="s">
        <v>25</v>
      </c>
      <c r="P248" s="13">
        <v>20</v>
      </c>
      <c r="Q248" s="13">
        <f>Table1[[#This Row],[Purchase Amount (USD)]]-Table1[[#This Row],[Previous Purchases]]</f>
        <v>66</v>
      </c>
      <c r="R248" s="3" t="s">
        <v>27</v>
      </c>
      <c r="S248" s="3" t="s">
        <v>75</v>
      </c>
    </row>
    <row r="249" spans="1:19" x14ac:dyDescent="0.3">
      <c r="A249" s="3">
        <v>248</v>
      </c>
      <c r="B249" s="3">
        <v>29</v>
      </c>
      <c r="C249" s="3" t="s">
        <v>18</v>
      </c>
      <c r="D249" s="3" t="s">
        <v>29</v>
      </c>
      <c r="E249" s="3" t="s">
        <v>20</v>
      </c>
      <c r="F249" s="3">
        <v>66</v>
      </c>
      <c r="G249" s="3" t="s">
        <v>55</v>
      </c>
      <c r="H249" s="3" t="s">
        <v>91</v>
      </c>
      <c r="I249" s="3" t="s">
        <v>109</v>
      </c>
      <c r="J249" s="3" t="s">
        <v>36</v>
      </c>
      <c r="K249" s="3">
        <v>4.4000000000000004</v>
      </c>
      <c r="L249" s="3" t="s">
        <v>25</v>
      </c>
      <c r="M249" s="3" t="s">
        <v>53</v>
      </c>
      <c r="N249" s="3" t="s">
        <v>25</v>
      </c>
      <c r="O249" s="3" t="s">
        <v>25</v>
      </c>
      <c r="P249" s="13">
        <v>14</v>
      </c>
      <c r="Q249" s="13">
        <f>Table1[[#This Row],[Purchase Amount (USD)]]-Table1[[#This Row],[Previous Purchases]]</f>
        <v>52</v>
      </c>
      <c r="R249" s="3" t="s">
        <v>85</v>
      </c>
      <c r="S249" s="3" t="s">
        <v>39</v>
      </c>
    </row>
    <row r="250" spans="1:19" x14ac:dyDescent="0.3">
      <c r="A250" s="2">
        <v>249</v>
      </c>
      <c r="B250" s="2">
        <v>47</v>
      </c>
      <c r="C250" s="2" t="s">
        <v>18</v>
      </c>
      <c r="D250" s="2" t="s">
        <v>132</v>
      </c>
      <c r="E250" s="2" t="s">
        <v>66</v>
      </c>
      <c r="F250" s="2">
        <v>100</v>
      </c>
      <c r="G250" s="2" t="s">
        <v>137</v>
      </c>
      <c r="H250" s="2" t="s">
        <v>43</v>
      </c>
      <c r="I250" s="2" t="s">
        <v>143</v>
      </c>
      <c r="J250" s="2" t="s">
        <v>24</v>
      </c>
      <c r="K250" s="2">
        <v>4.8</v>
      </c>
      <c r="L250" s="2" t="s">
        <v>25</v>
      </c>
      <c r="M250" s="2" t="s">
        <v>26</v>
      </c>
      <c r="N250" s="2" t="s">
        <v>25</v>
      </c>
      <c r="O250" s="2" t="s">
        <v>25</v>
      </c>
      <c r="P250" s="12">
        <v>33</v>
      </c>
      <c r="Q250" s="12">
        <f>Table1[[#This Row],[Purchase Amount (USD)]]-Table1[[#This Row],[Previous Purchases]]</f>
        <v>67</v>
      </c>
      <c r="R250" s="2" t="s">
        <v>45</v>
      </c>
      <c r="S250" s="2" t="s">
        <v>39</v>
      </c>
    </row>
    <row r="251" spans="1:19" x14ac:dyDescent="0.3">
      <c r="A251" s="2">
        <v>250</v>
      </c>
      <c r="B251" s="2">
        <v>53</v>
      </c>
      <c r="C251" s="2" t="s">
        <v>18</v>
      </c>
      <c r="D251" s="2" t="s">
        <v>65</v>
      </c>
      <c r="E251" s="2" t="s">
        <v>66</v>
      </c>
      <c r="F251" s="2">
        <v>47</v>
      </c>
      <c r="G251" s="2" t="s">
        <v>119</v>
      </c>
      <c r="H251" s="2" t="s">
        <v>35</v>
      </c>
      <c r="I251" s="2" t="s">
        <v>84</v>
      </c>
      <c r="J251" s="2" t="s">
        <v>56</v>
      </c>
      <c r="K251" s="2">
        <v>4.2</v>
      </c>
      <c r="L251" s="2" t="s">
        <v>25</v>
      </c>
      <c r="M251" s="2" t="s">
        <v>53</v>
      </c>
      <c r="N251" s="2" t="s">
        <v>25</v>
      </c>
      <c r="O251" s="2" t="s">
        <v>25</v>
      </c>
      <c r="P251" s="12">
        <v>18</v>
      </c>
      <c r="Q251" s="12">
        <f>Table1[[#This Row],[Purchase Amount (USD)]]-Table1[[#This Row],[Previous Purchases]]</f>
        <v>29</v>
      </c>
      <c r="R251" s="2" t="s">
        <v>38</v>
      </c>
      <c r="S251" s="2" t="s">
        <v>48</v>
      </c>
    </row>
    <row r="252" spans="1:19" x14ac:dyDescent="0.3">
      <c r="A252" s="3">
        <v>251</v>
      </c>
      <c r="B252" s="3">
        <v>33</v>
      </c>
      <c r="C252" s="3" t="s">
        <v>18</v>
      </c>
      <c r="D252" s="3" t="s">
        <v>86</v>
      </c>
      <c r="E252" s="3" t="s">
        <v>20</v>
      </c>
      <c r="F252" s="3">
        <v>25</v>
      </c>
      <c r="G252" s="3" t="s">
        <v>90</v>
      </c>
      <c r="H252" s="3" t="s">
        <v>22</v>
      </c>
      <c r="I252" s="3" t="s">
        <v>93</v>
      </c>
      <c r="J252" s="3" t="s">
        <v>56</v>
      </c>
      <c r="K252" s="3">
        <v>4</v>
      </c>
      <c r="L252" s="3" t="s">
        <v>25</v>
      </c>
      <c r="M252" s="3" t="s">
        <v>26</v>
      </c>
      <c r="N252" s="3" t="s">
        <v>25</v>
      </c>
      <c r="O252" s="3" t="s">
        <v>25</v>
      </c>
      <c r="P252" s="13">
        <v>9</v>
      </c>
      <c r="Q252" s="13">
        <f>Table1[[#This Row],[Purchase Amount (USD)]]-Table1[[#This Row],[Previous Purchases]]</f>
        <v>16</v>
      </c>
      <c r="R252" s="3" t="s">
        <v>74</v>
      </c>
      <c r="S252" s="3" t="s">
        <v>39</v>
      </c>
    </row>
    <row r="253" spans="1:19" x14ac:dyDescent="0.3">
      <c r="A253" s="3">
        <v>252</v>
      </c>
      <c r="B253" s="3">
        <v>21</v>
      </c>
      <c r="C253" s="3" t="s">
        <v>18</v>
      </c>
      <c r="D253" s="3" t="s">
        <v>65</v>
      </c>
      <c r="E253" s="3" t="s">
        <v>66</v>
      </c>
      <c r="F253" s="3">
        <v>51</v>
      </c>
      <c r="G253" s="3" t="s">
        <v>50</v>
      </c>
      <c r="H253" s="3" t="s">
        <v>91</v>
      </c>
      <c r="I253" s="3" t="s">
        <v>79</v>
      </c>
      <c r="J253" s="3" t="s">
        <v>24</v>
      </c>
      <c r="K253" s="3">
        <v>2.5</v>
      </c>
      <c r="L253" s="3" t="s">
        <v>25</v>
      </c>
      <c r="M253" s="3" t="s">
        <v>53</v>
      </c>
      <c r="N253" s="3" t="s">
        <v>25</v>
      </c>
      <c r="O253" s="3" t="s">
        <v>25</v>
      </c>
      <c r="P253" s="13">
        <v>34</v>
      </c>
      <c r="Q253" s="13">
        <f>Table1[[#This Row],[Purchase Amount (USD)]]-Table1[[#This Row],[Previous Purchases]]</f>
        <v>17</v>
      </c>
      <c r="R253" s="3" t="s">
        <v>45</v>
      </c>
      <c r="S253" s="3" t="s">
        <v>48</v>
      </c>
    </row>
    <row r="254" spans="1:19" x14ac:dyDescent="0.3">
      <c r="A254" s="2">
        <v>253</v>
      </c>
      <c r="B254" s="2">
        <v>32</v>
      </c>
      <c r="C254" s="2" t="s">
        <v>18</v>
      </c>
      <c r="D254" s="2" t="s">
        <v>58</v>
      </c>
      <c r="E254" s="2" t="s">
        <v>20</v>
      </c>
      <c r="F254" s="2">
        <v>41</v>
      </c>
      <c r="G254" s="2" t="s">
        <v>78</v>
      </c>
      <c r="H254" s="2" t="s">
        <v>43</v>
      </c>
      <c r="I254" s="2" t="s">
        <v>82</v>
      </c>
      <c r="J254" s="2" t="s">
        <v>52</v>
      </c>
      <c r="K254" s="2">
        <v>3.9</v>
      </c>
      <c r="L254" s="2" t="s">
        <v>25</v>
      </c>
      <c r="M254" s="2" t="s">
        <v>37</v>
      </c>
      <c r="N254" s="2" t="s">
        <v>25</v>
      </c>
      <c r="O254" s="2" t="s">
        <v>25</v>
      </c>
      <c r="P254" s="12">
        <v>33</v>
      </c>
      <c r="Q254" s="12">
        <f>Table1[[#This Row],[Purchase Amount (USD)]]-Table1[[#This Row],[Previous Purchases]]</f>
        <v>8</v>
      </c>
      <c r="R254" s="2" t="s">
        <v>27</v>
      </c>
      <c r="S254" s="2" t="s">
        <v>28</v>
      </c>
    </row>
    <row r="255" spans="1:19" x14ac:dyDescent="0.3">
      <c r="A255" s="2">
        <v>254</v>
      </c>
      <c r="B255" s="2">
        <v>52</v>
      </c>
      <c r="C255" s="2" t="s">
        <v>18</v>
      </c>
      <c r="D255" s="2" t="s">
        <v>136</v>
      </c>
      <c r="E255" s="2" t="s">
        <v>41</v>
      </c>
      <c r="F255" s="2">
        <v>73</v>
      </c>
      <c r="G255" s="2" t="s">
        <v>100</v>
      </c>
      <c r="H255" s="2" t="s">
        <v>22</v>
      </c>
      <c r="I255" s="2" t="s">
        <v>108</v>
      </c>
      <c r="J255" s="2" t="s">
        <v>24</v>
      </c>
      <c r="K255" s="2">
        <v>4.9000000000000004</v>
      </c>
      <c r="L255" s="2" t="s">
        <v>25</v>
      </c>
      <c r="M255" s="2" t="s">
        <v>69</v>
      </c>
      <c r="N255" s="2" t="s">
        <v>25</v>
      </c>
      <c r="O255" s="2" t="s">
        <v>25</v>
      </c>
      <c r="P255" s="12">
        <v>15</v>
      </c>
      <c r="Q255" s="12">
        <f>Table1[[#This Row],[Purchase Amount (USD)]]-Table1[[#This Row],[Previous Purchases]]</f>
        <v>58</v>
      </c>
      <c r="R255" s="2" t="s">
        <v>74</v>
      </c>
      <c r="S255" s="2" t="s">
        <v>75</v>
      </c>
    </row>
    <row r="256" spans="1:19" x14ac:dyDescent="0.3">
      <c r="A256" s="3">
        <v>255</v>
      </c>
      <c r="B256" s="3">
        <v>67</v>
      </c>
      <c r="C256" s="3" t="s">
        <v>18</v>
      </c>
      <c r="D256" s="3" t="s">
        <v>88</v>
      </c>
      <c r="E256" s="3" t="s">
        <v>66</v>
      </c>
      <c r="F256" s="3">
        <v>42</v>
      </c>
      <c r="G256" s="3" t="s">
        <v>115</v>
      </c>
      <c r="H256" s="3" t="s">
        <v>43</v>
      </c>
      <c r="I256" s="3" t="s">
        <v>51</v>
      </c>
      <c r="J256" s="3" t="s">
        <v>24</v>
      </c>
      <c r="K256" s="3">
        <v>3.5</v>
      </c>
      <c r="L256" s="3" t="s">
        <v>25</v>
      </c>
      <c r="M256" s="3" t="s">
        <v>73</v>
      </c>
      <c r="N256" s="3" t="s">
        <v>25</v>
      </c>
      <c r="O256" s="3" t="s">
        <v>25</v>
      </c>
      <c r="P256" s="13">
        <v>4</v>
      </c>
      <c r="Q256" s="13">
        <f>Table1[[#This Row],[Purchase Amount (USD)]]-Table1[[#This Row],[Previous Purchases]]</f>
        <v>38</v>
      </c>
      <c r="R256" s="3" t="s">
        <v>45</v>
      </c>
      <c r="S256" s="3" t="s">
        <v>75</v>
      </c>
    </row>
    <row r="257" spans="1:19" x14ac:dyDescent="0.3">
      <c r="A257" s="3">
        <v>256</v>
      </c>
      <c r="B257" s="3">
        <v>43</v>
      </c>
      <c r="C257" s="3" t="s">
        <v>18</v>
      </c>
      <c r="D257" s="3" t="s">
        <v>118</v>
      </c>
      <c r="E257" s="3" t="s">
        <v>66</v>
      </c>
      <c r="F257" s="3">
        <v>20</v>
      </c>
      <c r="G257" s="3" t="s">
        <v>127</v>
      </c>
      <c r="H257" s="3" t="s">
        <v>43</v>
      </c>
      <c r="I257" s="3" t="s">
        <v>60</v>
      </c>
      <c r="J257" s="3" t="s">
        <v>36</v>
      </c>
      <c r="K257" s="3">
        <v>4.2</v>
      </c>
      <c r="L257" s="3" t="s">
        <v>25</v>
      </c>
      <c r="M257" s="3" t="s">
        <v>37</v>
      </c>
      <c r="N257" s="3" t="s">
        <v>25</v>
      </c>
      <c r="O257" s="3" t="s">
        <v>25</v>
      </c>
      <c r="P257" s="13">
        <v>25</v>
      </c>
      <c r="Q257" s="13">
        <f>Table1[[#This Row],[Purchase Amount (USD)]]-Table1[[#This Row],[Previous Purchases]]</f>
        <v>-5</v>
      </c>
      <c r="R257" s="3" t="s">
        <v>85</v>
      </c>
      <c r="S257" s="3" t="s">
        <v>48</v>
      </c>
    </row>
    <row r="258" spans="1:19" x14ac:dyDescent="0.3">
      <c r="A258" s="2">
        <v>257</v>
      </c>
      <c r="B258" s="2">
        <v>58</v>
      </c>
      <c r="C258" s="2" t="s">
        <v>18</v>
      </c>
      <c r="D258" s="2" t="s">
        <v>105</v>
      </c>
      <c r="E258" s="2" t="s">
        <v>66</v>
      </c>
      <c r="F258" s="2">
        <v>30</v>
      </c>
      <c r="G258" s="2" t="s">
        <v>146</v>
      </c>
      <c r="H258" s="2" t="s">
        <v>91</v>
      </c>
      <c r="I258" s="2" t="s">
        <v>82</v>
      </c>
      <c r="J258" s="2" t="s">
        <v>36</v>
      </c>
      <c r="K258" s="2">
        <v>4.7</v>
      </c>
      <c r="L258" s="2" t="s">
        <v>25</v>
      </c>
      <c r="M258" s="2" t="s">
        <v>26</v>
      </c>
      <c r="N258" s="2" t="s">
        <v>25</v>
      </c>
      <c r="O258" s="2" t="s">
        <v>25</v>
      </c>
      <c r="P258" s="12">
        <v>20</v>
      </c>
      <c r="Q258" s="12">
        <f>Table1[[#This Row],[Purchase Amount (USD)]]-Table1[[#This Row],[Previous Purchases]]</f>
        <v>10</v>
      </c>
      <c r="R258" s="2" t="s">
        <v>38</v>
      </c>
      <c r="S258" s="2" t="s">
        <v>96</v>
      </c>
    </row>
    <row r="259" spans="1:19" x14ac:dyDescent="0.3">
      <c r="A259" s="2">
        <v>258</v>
      </c>
      <c r="B259" s="2">
        <v>20</v>
      </c>
      <c r="C259" s="2" t="s">
        <v>18</v>
      </c>
      <c r="D259" s="2" t="s">
        <v>65</v>
      </c>
      <c r="E259" s="2" t="s">
        <v>66</v>
      </c>
      <c r="F259" s="2">
        <v>53</v>
      </c>
      <c r="G259" s="2" t="s">
        <v>63</v>
      </c>
      <c r="H259" s="2" t="s">
        <v>43</v>
      </c>
      <c r="I259" s="2" t="s">
        <v>107</v>
      </c>
      <c r="J259" s="2" t="s">
        <v>52</v>
      </c>
      <c r="K259" s="2">
        <v>4.5</v>
      </c>
      <c r="L259" s="2" t="s">
        <v>25</v>
      </c>
      <c r="M259" s="2" t="s">
        <v>26</v>
      </c>
      <c r="N259" s="2" t="s">
        <v>25</v>
      </c>
      <c r="O259" s="2" t="s">
        <v>25</v>
      </c>
      <c r="P259" s="12">
        <v>5</v>
      </c>
      <c r="Q259" s="12">
        <f>Table1[[#This Row],[Purchase Amount (USD)]]-Table1[[#This Row],[Previous Purchases]]</f>
        <v>48</v>
      </c>
      <c r="R259" s="2" t="s">
        <v>38</v>
      </c>
      <c r="S259" s="2" t="s">
        <v>57</v>
      </c>
    </row>
    <row r="260" spans="1:19" x14ac:dyDescent="0.3">
      <c r="A260" s="3">
        <v>259</v>
      </c>
      <c r="B260" s="3">
        <v>61</v>
      </c>
      <c r="C260" s="3" t="s">
        <v>18</v>
      </c>
      <c r="D260" s="3" t="s">
        <v>142</v>
      </c>
      <c r="E260" s="3" t="s">
        <v>66</v>
      </c>
      <c r="F260" s="3">
        <v>74</v>
      </c>
      <c r="G260" s="3" t="s">
        <v>89</v>
      </c>
      <c r="H260" s="3" t="s">
        <v>35</v>
      </c>
      <c r="I260" s="3" t="s">
        <v>92</v>
      </c>
      <c r="J260" s="3" t="s">
        <v>36</v>
      </c>
      <c r="K260" s="3">
        <v>2.8</v>
      </c>
      <c r="L260" s="3" t="s">
        <v>25</v>
      </c>
      <c r="M260" s="3" t="s">
        <v>26</v>
      </c>
      <c r="N260" s="3" t="s">
        <v>25</v>
      </c>
      <c r="O260" s="3" t="s">
        <v>25</v>
      </c>
      <c r="P260" s="13">
        <v>16</v>
      </c>
      <c r="Q260" s="13">
        <f>Table1[[#This Row],[Purchase Amount (USD)]]-Table1[[#This Row],[Previous Purchases]]</f>
        <v>58</v>
      </c>
      <c r="R260" s="3" t="s">
        <v>32</v>
      </c>
      <c r="S260" s="3" t="s">
        <v>57</v>
      </c>
    </row>
    <row r="261" spans="1:19" x14ac:dyDescent="0.3">
      <c r="A261" s="3">
        <v>260</v>
      </c>
      <c r="B261" s="3">
        <v>32</v>
      </c>
      <c r="C261" s="3" t="s">
        <v>18</v>
      </c>
      <c r="D261" s="3" t="s">
        <v>33</v>
      </c>
      <c r="E261" s="3" t="s">
        <v>20</v>
      </c>
      <c r="F261" s="3">
        <v>57</v>
      </c>
      <c r="G261" s="3" t="s">
        <v>59</v>
      </c>
      <c r="H261" s="3" t="s">
        <v>43</v>
      </c>
      <c r="I261" s="3" t="s">
        <v>79</v>
      </c>
      <c r="J261" s="3" t="s">
        <v>56</v>
      </c>
      <c r="K261" s="3">
        <v>2.9</v>
      </c>
      <c r="L261" s="3" t="s">
        <v>25</v>
      </c>
      <c r="M261" s="3" t="s">
        <v>53</v>
      </c>
      <c r="N261" s="3" t="s">
        <v>25</v>
      </c>
      <c r="O261" s="3" t="s">
        <v>25</v>
      </c>
      <c r="P261" s="13">
        <v>13</v>
      </c>
      <c r="Q261" s="13">
        <f>Table1[[#This Row],[Purchase Amount (USD)]]-Table1[[#This Row],[Previous Purchases]]</f>
        <v>44</v>
      </c>
      <c r="R261" s="3" t="s">
        <v>85</v>
      </c>
      <c r="S261" s="3" t="s">
        <v>48</v>
      </c>
    </row>
    <row r="262" spans="1:19" x14ac:dyDescent="0.3">
      <c r="A262" s="2">
        <v>261</v>
      </c>
      <c r="B262" s="2">
        <v>38</v>
      </c>
      <c r="C262" s="2" t="s">
        <v>18</v>
      </c>
      <c r="D262" s="2" t="s">
        <v>123</v>
      </c>
      <c r="E262" s="2" t="s">
        <v>66</v>
      </c>
      <c r="F262" s="2">
        <v>57</v>
      </c>
      <c r="G262" s="2" t="s">
        <v>55</v>
      </c>
      <c r="H262" s="2" t="s">
        <v>35</v>
      </c>
      <c r="I262" s="2" t="s">
        <v>107</v>
      </c>
      <c r="J262" s="2" t="s">
        <v>24</v>
      </c>
      <c r="K262" s="2">
        <v>3.2</v>
      </c>
      <c r="L262" s="2" t="s">
        <v>25</v>
      </c>
      <c r="M262" s="2" t="s">
        <v>69</v>
      </c>
      <c r="N262" s="2" t="s">
        <v>25</v>
      </c>
      <c r="O262" s="2" t="s">
        <v>25</v>
      </c>
      <c r="P262" s="12">
        <v>11</v>
      </c>
      <c r="Q262" s="12">
        <f>Table1[[#This Row],[Purchase Amount (USD)]]-Table1[[#This Row],[Previous Purchases]]</f>
        <v>46</v>
      </c>
      <c r="R262" s="2" t="s">
        <v>38</v>
      </c>
      <c r="S262" s="2" t="s">
        <v>96</v>
      </c>
    </row>
    <row r="263" spans="1:19" x14ac:dyDescent="0.3">
      <c r="A263" s="2">
        <v>262</v>
      </c>
      <c r="B263" s="2">
        <v>21</v>
      </c>
      <c r="C263" s="2" t="s">
        <v>18</v>
      </c>
      <c r="D263" s="2" t="s">
        <v>33</v>
      </c>
      <c r="E263" s="2" t="s">
        <v>20</v>
      </c>
      <c r="F263" s="2">
        <v>77</v>
      </c>
      <c r="G263" s="2" t="s">
        <v>98</v>
      </c>
      <c r="H263" s="2" t="s">
        <v>22</v>
      </c>
      <c r="I263" s="2" t="s">
        <v>135</v>
      </c>
      <c r="J263" s="2" t="s">
        <v>24</v>
      </c>
      <c r="K263" s="2">
        <v>4.9000000000000004</v>
      </c>
      <c r="L263" s="2" t="s">
        <v>25</v>
      </c>
      <c r="M263" s="2" t="s">
        <v>53</v>
      </c>
      <c r="N263" s="2" t="s">
        <v>25</v>
      </c>
      <c r="O263" s="2" t="s">
        <v>25</v>
      </c>
      <c r="P263" s="12">
        <v>21</v>
      </c>
      <c r="Q263" s="12">
        <f>Table1[[#This Row],[Purchase Amount (USD)]]-Table1[[#This Row],[Previous Purchases]]</f>
        <v>56</v>
      </c>
      <c r="R263" s="2" t="s">
        <v>38</v>
      </c>
      <c r="S263" s="2" t="s">
        <v>48</v>
      </c>
    </row>
    <row r="264" spans="1:19" x14ac:dyDescent="0.3">
      <c r="A264" s="3">
        <v>263</v>
      </c>
      <c r="B264" s="3">
        <v>37</v>
      </c>
      <c r="C264" s="3" t="s">
        <v>18</v>
      </c>
      <c r="D264" s="3" t="s">
        <v>94</v>
      </c>
      <c r="E264" s="3" t="s">
        <v>20</v>
      </c>
      <c r="F264" s="3">
        <v>40</v>
      </c>
      <c r="G264" s="3" t="s">
        <v>76</v>
      </c>
      <c r="H264" s="3" t="s">
        <v>43</v>
      </c>
      <c r="I264" s="3" t="s">
        <v>84</v>
      </c>
      <c r="J264" s="3" t="s">
        <v>52</v>
      </c>
      <c r="K264" s="3">
        <v>3.7</v>
      </c>
      <c r="L264" s="3" t="s">
        <v>25</v>
      </c>
      <c r="M264" s="3" t="s">
        <v>44</v>
      </c>
      <c r="N264" s="3" t="s">
        <v>25</v>
      </c>
      <c r="O264" s="3" t="s">
        <v>25</v>
      </c>
      <c r="P264" s="13">
        <v>6</v>
      </c>
      <c r="Q264" s="13">
        <f>Table1[[#This Row],[Purchase Amount (USD)]]-Table1[[#This Row],[Previous Purchases]]</f>
        <v>34</v>
      </c>
      <c r="R264" s="3" t="s">
        <v>85</v>
      </c>
      <c r="S264" s="3" t="s">
        <v>48</v>
      </c>
    </row>
    <row r="265" spans="1:19" x14ac:dyDescent="0.3">
      <c r="A265" s="3">
        <v>264</v>
      </c>
      <c r="B265" s="3">
        <v>27</v>
      </c>
      <c r="C265" s="3" t="s">
        <v>18</v>
      </c>
      <c r="D265" s="3" t="s">
        <v>58</v>
      </c>
      <c r="E265" s="3" t="s">
        <v>20</v>
      </c>
      <c r="F265" s="3">
        <v>46</v>
      </c>
      <c r="G265" s="3" t="s">
        <v>145</v>
      </c>
      <c r="H265" s="3" t="s">
        <v>43</v>
      </c>
      <c r="I265" s="3" t="s">
        <v>72</v>
      </c>
      <c r="J265" s="3" t="s">
        <v>52</v>
      </c>
      <c r="K265" s="3">
        <v>4.3</v>
      </c>
      <c r="L265" s="3" t="s">
        <v>25</v>
      </c>
      <c r="M265" s="3" t="s">
        <v>73</v>
      </c>
      <c r="N265" s="3" t="s">
        <v>25</v>
      </c>
      <c r="O265" s="3" t="s">
        <v>25</v>
      </c>
      <c r="P265" s="13">
        <v>29</v>
      </c>
      <c r="Q265" s="13">
        <f>Table1[[#This Row],[Purchase Amount (USD)]]-Table1[[#This Row],[Previous Purchases]]</f>
        <v>17</v>
      </c>
      <c r="R265" s="3" t="s">
        <v>27</v>
      </c>
      <c r="S265" s="3" t="s">
        <v>87</v>
      </c>
    </row>
    <row r="266" spans="1:19" x14ac:dyDescent="0.3">
      <c r="A266" s="2">
        <v>265</v>
      </c>
      <c r="B266" s="2">
        <v>36</v>
      </c>
      <c r="C266" s="2" t="s">
        <v>18</v>
      </c>
      <c r="D266" s="2" t="s">
        <v>94</v>
      </c>
      <c r="E266" s="2" t="s">
        <v>20</v>
      </c>
      <c r="F266" s="2">
        <v>78</v>
      </c>
      <c r="G266" s="2" t="s">
        <v>111</v>
      </c>
      <c r="H266" s="2" t="s">
        <v>35</v>
      </c>
      <c r="I266" s="2" t="s">
        <v>60</v>
      </c>
      <c r="J266" s="2" t="s">
        <v>56</v>
      </c>
      <c r="K266" s="2">
        <v>3.9</v>
      </c>
      <c r="L266" s="2" t="s">
        <v>25</v>
      </c>
      <c r="M266" s="2" t="s">
        <v>73</v>
      </c>
      <c r="N266" s="2" t="s">
        <v>25</v>
      </c>
      <c r="O266" s="2" t="s">
        <v>25</v>
      </c>
      <c r="P266" s="12">
        <v>15</v>
      </c>
      <c r="Q266" s="12">
        <f>Table1[[#This Row],[Purchase Amount (USD)]]-Table1[[#This Row],[Previous Purchases]]</f>
        <v>63</v>
      </c>
      <c r="R266" s="2" t="s">
        <v>32</v>
      </c>
      <c r="S266" s="2" t="s">
        <v>48</v>
      </c>
    </row>
    <row r="267" spans="1:19" x14ac:dyDescent="0.3">
      <c r="A267" s="2">
        <v>266</v>
      </c>
      <c r="B267" s="2">
        <v>32</v>
      </c>
      <c r="C267" s="2" t="s">
        <v>18</v>
      </c>
      <c r="D267" s="2" t="s">
        <v>131</v>
      </c>
      <c r="E267" s="2" t="s">
        <v>66</v>
      </c>
      <c r="F267" s="2">
        <v>59</v>
      </c>
      <c r="G267" s="2" t="s">
        <v>150</v>
      </c>
      <c r="H267" s="2" t="s">
        <v>43</v>
      </c>
      <c r="I267" s="2" t="s">
        <v>23</v>
      </c>
      <c r="J267" s="2" t="s">
        <v>36</v>
      </c>
      <c r="K267" s="2">
        <v>3.2</v>
      </c>
      <c r="L267" s="2" t="s">
        <v>25</v>
      </c>
      <c r="M267" s="2" t="s">
        <v>69</v>
      </c>
      <c r="N267" s="2" t="s">
        <v>25</v>
      </c>
      <c r="O267" s="2" t="s">
        <v>25</v>
      </c>
      <c r="P267" s="12">
        <v>17</v>
      </c>
      <c r="Q267" s="12">
        <f>Table1[[#This Row],[Purchase Amount (USD)]]-Table1[[#This Row],[Previous Purchases]]</f>
        <v>42</v>
      </c>
      <c r="R267" s="2" t="s">
        <v>74</v>
      </c>
      <c r="S267" s="2" t="s">
        <v>75</v>
      </c>
    </row>
    <row r="268" spans="1:19" x14ac:dyDescent="0.3">
      <c r="A268" s="3">
        <v>267</v>
      </c>
      <c r="B268" s="3">
        <v>51</v>
      </c>
      <c r="C268" s="3" t="s">
        <v>18</v>
      </c>
      <c r="D268" s="3" t="s">
        <v>105</v>
      </c>
      <c r="E268" s="3" t="s">
        <v>66</v>
      </c>
      <c r="F268" s="3">
        <v>75</v>
      </c>
      <c r="G268" s="3" t="s">
        <v>59</v>
      </c>
      <c r="H268" s="3" t="s">
        <v>22</v>
      </c>
      <c r="I268" s="3" t="s">
        <v>51</v>
      </c>
      <c r="J268" s="3" t="s">
        <v>52</v>
      </c>
      <c r="K268" s="3">
        <v>3.1</v>
      </c>
      <c r="L268" s="3" t="s">
        <v>25</v>
      </c>
      <c r="M268" s="3" t="s">
        <v>26</v>
      </c>
      <c r="N268" s="3" t="s">
        <v>25</v>
      </c>
      <c r="O268" s="3" t="s">
        <v>25</v>
      </c>
      <c r="P268" s="13">
        <v>32</v>
      </c>
      <c r="Q268" s="13">
        <f>Table1[[#This Row],[Purchase Amount (USD)]]-Table1[[#This Row],[Previous Purchases]]</f>
        <v>43</v>
      </c>
      <c r="R268" s="3" t="s">
        <v>38</v>
      </c>
      <c r="S268" s="3" t="s">
        <v>39</v>
      </c>
    </row>
    <row r="269" spans="1:19" x14ac:dyDescent="0.3">
      <c r="A269" s="3">
        <v>268</v>
      </c>
      <c r="B269" s="3">
        <v>64</v>
      </c>
      <c r="C269" s="3" t="s">
        <v>18</v>
      </c>
      <c r="D269" s="3" t="s">
        <v>29</v>
      </c>
      <c r="E269" s="3" t="s">
        <v>20</v>
      </c>
      <c r="F269" s="3">
        <v>54</v>
      </c>
      <c r="G269" s="3" t="s">
        <v>127</v>
      </c>
      <c r="H269" s="3" t="s">
        <v>43</v>
      </c>
      <c r="I269" s="3" t="s">
        <v>77</v>
      </c>
      <c r="J269" s="3" t="s">
        <v>36</v>
      </c>
      <c r="K269" s="3">
        <v>3.9</v>
      </c>
      <c r="L269" s="3" t="s">
        <v>25</v>
      </c>
      <c r="M269" s="3" t="s">
        <v>69</v>
      </c>
      <c r="N269" s="3" t="s">
        <v>25</v>
      </c>
      <c r="O269" s="3" t="s">
        <v>25</v>
      </c>
      <c r="P269" s="13">
        <v>42</v>
      </c>
      <c r="Q269" s="13">
        <f>Table1[[#This Row],[Purchase Amount (USD)]]-Table1[[#This Row],[Previous Purchases]]</f>
        <v>12</v>
      </c>
      <c r="R269" s="3" t="s">
        <v>27</v>
      </c>
      <c r="S269" s="3" t="s">
        <v>48</v>
      </c>
    </row>
    <row r="270" spans="1:19" x14ac:dyDescent="0.3">
      <c r="A270" s="2">
        <v>269</v>
      </c>
      <c r="B270" s="2">
        <v>68</v>
      </c>
      <c r="C270" s="2" t="s">
        <v>18</v>
      </c>
      <c r="D270" s="2" t="s">
        <v>70</v>
      </c>
      <c r="E270" s="2" t="s">
        <v>41</v>
      </c>
      <c r="F270" s="2">
        <v>42</v>
      </c>
      <c r="G270" s="2" t="s">
        <v>141</v>
      </c>
      <c r="H270" s="2" t="s">
        <v>43</v>
      </c>
      <c r="I270" s="2" t="s">
        <v>60</v>
      </c>
      <c r="J270" s="2" t="s">
        <v>36</v>
      </c>
      <c r="K270" s="2">
        <v>2.6</v>
      </c>
      <c r="L270" s="2" t="s">
        <v>25</v>
      </c>
      <c r="M270" s="2" t="s">
        <v>73</v>
      </c>
      <c r="N270" s="2" t="s">
        <v>25</v>
      </c>
      <c r="O270" s="2" t="s">
        <v>25</v>
      </c>
      <c r="P270" s="12">
        <v>21</v>
      </c>
      <c r="Q270" s="12">
        <f>Table1[[#This Row],[Purchase Amount (USD)]]-Table1[[#This Row],[Previous Purchases]]</f>
        <v>21</v>
      </c>
      <c r="R270" s="2" t="s">
        <v>32</v>
      </c>
      <c r="S270" s="2" t="s">
        <v>87</v>
      </c>
    </row>
    <row r="271" spans="1:19" x14ac:dyDescent="0.3">
      <c r="A271" s="2">
        <v>270</v>
      </c>
      <c r="B271" s="2">
        <v>68</v>
      </c>
      <c r="C271" s="2" t="s">
        <v>18</v>
      </c>
      <c r="D271" s="2" t="s">
        <v>19</v>
      </c>
      <c r="E271" s="2" t="s">
        <v>20</v>
      </c>
      <c r="F271" s="2">
        <v>44</v>
      </c>
      <c r="G271" s="2" t="s">
        <v>141</v>
      </c>
      <c r="H271" s="2" t="s">
        <v>43</v>
      </c>
      <c r="I271" s="2" t="s">
        <v>60</v>
      </c>
      <c r="J271" s="2" t="s">
        <v>24</v>
      </c>
      <c r="K271" s="2">
        <v>3.3</v>
      </c>
      <c r="L271" s="2" t="s">
        <v>25</v>
      </c>
      <c r="M271" s="2" t="s">
        <v>44</v>
      </c>
      <c r="N271" s="2" t="s">
        <v>25</v>
      </c>
      <c r="O271" s="2" t="s">
        <v>25</v>
      </c>
      <c r="P271" s="12">
        <v>9</v>
      </c>
      <c r="Q271" s="12">
        <f>Table1[[#This Row],[Purchase Amount (USD)]]-Table1[[#This Row],[Previous Purchases]]</f>
        <v>35</v>
      </c>
      <c r="R271" s="2" t="s">
        <v>32</v>
      </c>
      <c r="S271" s="2" t="s">
        <v>75</v>
      </c>
    </row>
    <row r="272" spans="1:19" x14ac:dyDescent="0.3">
      <c r="A272" s="3">
        <v>271</v>
      </c>
      <c r="B272" s="3">
        <v>33</v>
      </c>
      <c r="C272" s="3" t="s">
        <v>18</v>
      </c>
      <c r="D272" s="3" t="s">
        <v>33</v>
      </c>
      <c r="E272" s="3" t="s">
        <v>20</v>
      </c>
      <c r="F272" s="3">
        <v>52</v>
      </c>
      <c r="G272" s="3" t="s">
        <v>113</v>
      </c>
      <c r="H272" s="3" t="s">
        <v>91</v>
      </c>
      <c r="I272" s="3" t="s">
        <v>120</v>
      </c>
      <c r="J272" s="3" t="s">
        <v>56</v>
      </c>
      <c r="K272" s="3">
        <v>4.5999999999999996</v>
      </c>
      <c r="L272" s="3" t="s">
        <v>25</v>
      </c>
      <c r="M272" s="3" t="s">
        <v>37</v>
      </c>
      <c r="N272" s="3" t="s">
        <v>25</v>
      </c>
      <c r="O272" s="3" t="s">
        <v>25</v>
      </c>
      <c r="P272" s="13">
        <v>16</v>
      </c>
      <c r="Q272" s="13">
        <f>Table1[[#This Row],[Purchase Amount (USD)]]-Table1[[#This Row],[Previous Purchases]]</f>
        <v>36</v>
      </c>
      <c r="R272" s="3" t="s">
        <v>74</v>
      </c>
      <c r="S272" s="3" t="s">
        <v>48</v>
      </c>
    </row>
    <row r="273" spans="1:19" x14ac:dyDescent="0.3">
      <c r="A273" s="3">
        <v>272</v>
      </c>
      <c r="B273" s="3">
        <v>65</v>
      </c>
      <c r="C273" s="3" t="s">
        <v>18</v>
      </c>
      <c r="D273" s="3" t="s">
        <v>88</v>
      </c>
      <c r="E273" s="3" t="s">
        <v>66</v>
      </c>
      <c r="F273" s="3">
        <v>69</v>
      </c>
      <c r="G273" s="3" t="s">
        <v>127</v>
      </c>
      <c r="H273" s="3" t="s">
        <v>91</v>
      </c>
      <c r="I273" s="3" t="s">
        <v>133</v>
      </c>
      <c r="J273" s="3" t="s">
        <v>52</v>
      </c>
      <c r="K273" s="3">
        <v>4.5999999999999996</v>
      </c>
      <c r="L273" s="3" t="s">
        <v>25</v>
      </c>
      <c r="M273" s="3" t="s">
        <v>26</v>
      </c>
      <c r="N273" s="3" t="s">
        <v>25</v>
      </c>
      <c r="O273" s="3" t="s">
        <v>25</v>
      </c>
      <c r="P273" s="13">
        <v>42</v>
      </c>
      <c r="Q273" s="13">
        <f>Table1[[#This Row],[Purchase Amount (USD)]]-Table1[[#This Row],[Previous Purchases]]</f>
        <v>27</v>
      </c>
      <c r="R273" s="3" t="s">
        <v>38</v>
      </c>
      <c r="S273" s="3" t="s">
        <v>28</v>
      </c>
    </row>
    <row r="274" spans="1:19" x14ac:dyDescent="0.3">
      <c r="A274" s="2">
        <v>273</v>
      </c>
      <c r="B274" s="2">
        <v>48</v>
      </c>
      <c r="C274" s="2" t="s">
        <v>18</v>
      </c>
      <c r="D274" s="2" t="s">
        <v>105</v>
      </c>
      <c r="E274" s="2" t="s">
        <v>66</v>
      </c>
      <c r="F274" s="2">
        <v>26</v>
      </c>
      <c r="G274" s="2" t="s">
        <v>46</v>
      </c>
      <c r="H274" s="2" t="s">
        <v>43</v>
      </c>
      <c r="I274" s="2" t="s">
        <v>117</v>
      </c>
      <c r="J274" s="2" t="s">
        <v>52</v>
      </c>
      <c r="K274" s="2">
        <v>4.4000000000000004</v>
      </c>
      <c r="L274" s="2" t="s">
        <v>25</v>
      </c>
      <c r="M274" s="2" t="s">
        <v>69</v>
      </c>
      <c r="N274" s="2" t="s">
        <v>25</v>
      </c>
      <c r="O274" s="2" t="s">
        <v>25</v>
      </c>
      <c r="P274" s="12">
        <v>37</v>
      </c>
      <c r="Q274" s="12">
        <f>Table1[[#This Row],[Purchase Amount (USD)]]-Table1[[#This Row],[Previous Purchases]]</f>
        <v>-11</v>
      </c>
      <c r="R274" s="2" t="s">
        <v>85</v>
      </c>
      <c r="S274" s="2" t="s">
        <v>75</v>
      </c>
    </row>
    <row r="275" spans="1:19" x14ac:dyDescent="0.3">
      <c r="A275" s="2">
        <v>274</v>
      </c>
      <c r="B275" s="2">
        <v>69</v>
      </c>
      <c r="C275" s="2" t="s">
        <v>18</v>
      </c>
      <c r="D275" s="2" t="s">
        <v>61</v>
      </c>
      <c r="E275" s="2" t="s">
        <v>62</v>
      </c>
      <c r="F275" s="2">
        <v>33</v>
      </c>
      <c r="G275" s="2" t="s">
        <v>113</v>
      </c>
      <c r="H275" s="2" t="s">
        <v>35</v>
      </c>
      <c r="I275" s="2" t="s">
        <v>64</v>
      </c>
      <c r="J275" s="2" t="s">
        <v>36</v>
      </c>
      <c r="K275" s="2">
        <v>4.2</v>
      </c>
      <c r="L275" s="2" t="s">
        <v>25</v>
      </c>
      <c r="M275" s="2" t="s">
        <v>26</v>
      </c>
      <c r="N275" s="2" t="s">
        <v>25</v>
      </c>
      <c r="O275" s="2" t="s">
        <v>25</v>
      </c>
      <c r="P275" s="12">
        <v>32</v>
      </c>
      <c r="Q275" s="12">
        <f>Table1[[#This Row],[Purchase Amount (USD)]]-Table1[[#This Row],[Previous Purchases]]</f>
        <v>1</v>
      </c>
      <c r="R275" s="2" t="s">
        <v>85</v>
      </c>
      <c r="S275" s="2" t="s">
        <v>57</v>
      </c>
    </row>
    <row r="276" spans="1:19" x14ac:dyDescent="0.3">
      <c r="A276" s="3">
        <v>275</v>
      </c>
      <c r="B276" s="3">
        <v>59</v>
      </c>
      <c r="C276" s="3" t="s">
        <v>18</v>
      </c>
      <c r="D276" s="3" t="s">
        <v>105</v>
      </c>
      <c r="E276" s="3" t="s">
        <v>66</v>
      </c>
      <c r="F276" s="3">
        <v>32</v>
      </c>
      <c r="G276" s="3" t="s">
        <v>127</v>
      </c>
      <c r="H276" s="3" t="s">
        <v>43</v>
      </c>
      <c r="I276" s="3" t="s">
        <v>125</v>
      </c>
      <c r="J276" s="3" t="s">
        <v>36</v>
      </c>
      <c r="K276" s="3">
        <v>3</v>
      </c>
      <c r="L276" s="3" t="s">
        <v>25</v>
      </c>
      <c r="M276" s="3" t="s">
        <v>26</v>
      </c>
      <c r="N276" s="3" t="s">
        <v>25</v>
      </c>
      <c r="O276" s="3" t="s">
        <v>25</v>
      </c>
      <c r="P276" s="13">
        <v>28</v>
      </c>
      <c r="Q276" s="13">
        <f>Table1[[#This Row],[Purchase Amount (USD)]]-Table1[[#This Row],[Previous Purchases]]</f>
        <v>4</v>
      </c>
      <c r="R276" s="3" t="s">
        <v>32</v>
      </c>
      <c r="S276" s="3" t="s">
        <v>75</v>
      </c>
    </row>
    <row r="277" spans="1:19" x14ac:dyDescent="0.3">
      <c r="A277" s="3">
        <v>276</v>
      </c>
      <c r="B277" s="3">
        <v>48</v>
      </c>
      <c r="C277" s="3" t="s">
        <v>18</v>
      </c>
      <c r="D277" s="3" t="s">
        <v>131</v>
      </c>
      <c r="E277" s="3" t="s">
        <v>66</v>
      </c>
      <c r="F277" s="3">
        <v>85</v>
      </c>
      <c r="G277" s="3" t="s">
        <v>140</v>
      </c>
      <c r="H277" s="3" t="s">
        <v>91</v>
      </c>
      <c r="I277" s="3" t="s">
        <v>92</v>
      </c>
      <c r="J277" s="3" t="s">
        <v>24</v>
      </c>
      <c r="K277" s="3">
        <v>4</v>
      </c>
      <c r="L277" s="3" t="s">
        <v>25</v>
      </c>
      <c r="M277" s="3" t="s">
        <v>26</v>
      </c>
      <c r="N277" s="3" t="s">
        <v>25</v>
      </c>
      <c r="O277" s="3" t="s">
        <v>25</v>
      </c>
      <c r="P277" s="13">
        <v>13</v>
      </c>
      <c r="Q277" s="13">
        <f>Table1[[#This Row],[Purchase Amount (USD)]]-Table1[[#This Row],[Previous Purchases]]</f>
        <v>72</v>
      </c>
      <c r="R277" s="3" t="s">
        <v>38</v>
      </c>
      <c r="S277" s="3" t="s">
        <v>39</v>
      </c>
    </row>
    <row r="278" spans="1:19" x14ac:dyDescent="0.3">
      <c r="A278" s="2">
        <v>277</v>
      </c>
      <c r="B278" s="2">
        <v>25</v>
      </c>
      <c r="C278" s="2" t="s">
        <v>18</v>
      </c>
      <c r="D278" s="2" t="s">
        <v>86</v>
      </c>
      <c r="E278" s="2" t="s">
        <v>20</v>
      </c>
      <c r="F278" s="2">
        <v>30</v>
      </c>
      <c r="G278" s="2" t="s">
        <v>146</v>
      </c>
      <c r="H278" s="2" t="s">
        <v>91</v>
      </c>
      <c r="I278" s="2" t="s">
        <v>47</v>
      </c>
      <c r="J278" s="2" t="s">
        <v>56</v>
      </c>
      <c r="K278" s="2">
        <v>3.5</v>
      </c>
      <c r="L278" s="2" t="s">
        <v>25</v>
      </c>
      <c r="M278" s="2" t="s">
        <v>26</v>
      </c>
      <c r="N278" s="2" t="s">
        <v>25</v>
      </c>
      <c r="O278" s="2" t="s">
        <v>25</v>
      </c>
      <c r="P278" s="12">
        <v>11</v>
      </c>
      <c r="Q278" s="12">
        <f>Table1[[#This Row],[Purchase Amount (USD)]]-Table1[[#This Row],[Previous Purchases]]</f>
        <v>19</v>
      </c>
      <c r="R278" s="2" t="s">
        <v>74</v>
      </c>
      <c r="S278" s="2" t="s">
        <v>28</v>
      </c>
    </row>
    <row r="279" spans="1:19" x14ac:dyDescent="0.3">
      <c r="A279" s="2">
        <v>278</v>
      </c>
      <c r="B279" s="2">
        <v>29</v>
      </c>
      <c r="C279" s="2" t="s">
        <v>18</v>
      </c>
      <c r="D279" s="2" t="s">
        <v>54</v>
      </c>
      <c r="E279" s="2" t="s">
        <v>20</v>
      </c>
      <c r="F279" s="2">
        <v>29</v>
      </c>
      <c r="G279" s="2" t="s">
        <v>141</v>
      </c>
      <c r="H279" s="2" t="s">
        <v>43</v>
      </c>
      <c r="I279" s="2" t="s">
        <v>95</v>
      </c>
      <c r="J279" s="2" t="s">
        <v>24</v>
      </c>
      <c r="K279" s="2">
        <v>3</v>
      </c>
      <c r="L279" s="2" t="s">
        <v>25</v>
      </c>
      <c r="M279" s="2" t="s">
        <v>73</v>
      </c>
      <c r="N279" s="2" t="s">
        <v>25</v>
      </c>
      <c r="O279" s="2" t="s">
        <v>25</v>
      </c>
      <c r="P279" s="12">
        <v>36</v>
      </c>
      <c r="Q279" s="12">
        <f>Table1[[#This Row],[Purchase Amount (USD)]]-Table1[[#This Row],[Previous Purchases]]</f>
        <v>-7</v>
      </c>
      <c r="R279" s="2" t="s">
        <v>74</v>
      </c>
      <c r="S279" s="2" t="s">
        <v>75</v>
      </c>
    </row>
    <row r="280" spans="1:19" x14ac:dyDescent="0.3">
      <c r="A280" s="3">
        <v>279</v>
      </c>
      <c r="B280" s="3">
        <v>57</v>
      </c>
      <c r="C280" s="3" t="s">
        <v>18</v>
      </c>
      <c r="D280" s="3" t="s">
        <v>29</v>
      </c>
      <c r="E280" s="3" t="s">
        <v>20</v>
      </c>
      <c r="F280" s="3">
        <v>95</v>
      </c>
      <c r="G280" s="3" t="s">
        <v>76</v>
      </c>
      <c r="H280" s="3" t="s">
        <v>43</v>
      </c>
      <c r="I280" s="3" t="s">
        <v>120</v>
      </c>
      <c r="J280" s="3" t="s">
        <v>36</v>
      </c>
      <c r="K280" s="3">
        <v>3.7</v>
      </c>
      <c r="L280" s="3" t="s">
        <v>25</v>
      </c>
      <c r="M280" s="3" t="s">
        <v>26</v>
      </c>
      <c r="N280" s="3" t="s">
        <v>25</v>
      </c>
      <c r="O280" s="3" t="s">
        <v>25</v>
      </c>
      <c r="P280" s="13">
        <v>23</v>
      </c>
      <c r="Q280" s="13">
        <f>Table1[[#This Row],[Purchase Amount (USD)]]-Table1[[#This Row],[Previous Purchases]]</f>
        <v>72</v>
      </c>
      <c r="R280" s="3" t="s">
        <v>85</v>
      </c>
      <c r="S280" s="3" t="s">
        <v>48</v>
      </c>
    </row>
    <row r="281" spans="1:19" x14ac:dyDescent="0.3">
      <c r="A281" s="3">
        <v>280</v>
      </c>
      <c r="B281" s="3">
        <v>23</v>
      </c>
      <c r="C281" s="3" t="s">
        <v>18</v>
      </c>
      <c r="D281" s="3" t="s">
        <v>49</v>
      </c>
      <c r="E281" s="3" t="s">
        <v>41</v>
      </c>
      <c r="F281" s="3">
        <v>69</v>
      </c>
      <c r="G281" s="3" t="s">
        <v>71</v>
      </c>
      <c r="H281" s="3" t="s">
        <v>22</v>
      </c>
      <c r="I281" s="3" t="s">
        <v>47</v>
      </c>
      <c r="J281" s="3" t="s">
        <v>52</v>
      </c>
      <c r="K281" s="3">
        <v>4</v>
      </c>
      <c r="L281" s="3" t="s">
        <v>25</v>
      </c>
      <c r="M281" s="3" t="s">
        <v>53</v>
      </c>
      <c r="N281" s="3" t="s">
        <v>25</v>
      </c>
      <c r="O281" s="3" t="s">
        <v>25</v>
      </c>
      <c r="P281" s="13">
        <v>37</v>
      </c>
      <c r="Q281" s="13">
        <f>Table1[[#This Row],[Purchase Amount (USD)]]-Table1[[#This Row],[Previous Purchases]]</f>
        <v>32</v>
      </c>
      <c r="R281" s="3" t="s">
        <v>74</v>
      </c>
      <c r="S281" s="3" t="s">
        <v>87</v>
      </c>
    </row>
    <row r="282" spans="1:19" x14ac:dyDescent="0.3">
      <c r="A282" s="2">
        <v>281</v>
      </c>
      <c r="B282" s="2">
        <v>45</v>
      </c>
      <c r="C282" s="2" t="s">
        <v>18</v>
      </c>
      <c r="D282" s="2" t="s">
        <v>40</v>
      </c>
      <c r="E282" s="2" t="s">
        <v>41</v>
      </c>
      <c r="F282" s="2">
        <v>69</v>
      </c>
      <c r="G282" s="2" t="s">
        <v>55</v>
      </c>
      <c r="H282" s="2" t="s">
        <v>35</v>
      </c>
      <c r="I282" s="2" t="s">
        <v>108</v>
      </c>
      <c r="J282" s="2" t="s">
        <v>56</v>
      </c>
      <c r="K282" s="2">
        <v>4.2</v>
      </c>
      <c r="L282" s="2" t="s">
        <v>25</v>
      </c>
      <c r="M282" s="2" t="s">
        <v>69</v>
      </c>
      <c r="N282" s="2" t="s">
        <v>25</v>
      </c>
      <c r="O282" s="2" t="s">
        <v>25</v>
      </c>
      <c r="P282" s="12">
        <v>21</v>
      </c>
      <c r="Q282" s="12">
        <f>Table1[[#This Row],[Purchase Amount (USD)]]-Table1[[#This Row],[Previous Purchases]]</f>
        <v>48</v>
      </c>
      <c r="R282" s="2" t="s">
        <v>32</v>
      </c>
      <c r="S282" s="2" t="s">
        <v>75</v>
      </c>
    </row>
    <row r="283" spans="1:19" x14ac:dyDescent="0.3">
      <c r="A283" s="2">
        <v>282</v>
      </c>
      <c r="B283" s="2">
        <v>38</v>
      </c>
      <c r="C283" s="2" t="s">
        <v>18</v>
      </c>
      <c r="D283" s="2" t="s">
        <v>132</v>
      </c>
      <c r="E283" s="2" t="s">
        <v>66</v>
      </c>
      <c r="F283" s="2">
        <v>61</v>
      </c>
      <c r="G283" s="2" t="s">
        <v>100</v>
      </c>
      <c r="H283" s="2" t="s">
        <v>91</v>
      </c>
      <c r="I283" s="2" t="s">
        <v>60</v>
      </c>
      <c r="J283" s="2" t="s">
        <v>36</v>
      </c>
      <c r="K283" s="2">
        <v>2.5</v>
      </c>
      <c r="L283" s="2" t="s">
        <v>25</v>
      </c>
      <c r="M283" s="2" t="s">
        <v>53</v>
      </c>
      <c r="N283" s="2" t="s">
        <v>25</v>
      </c>
      <c r="O283" s="2" t="s">
        <v>25</v>
      </c>
      <c r="P283" s="12">
        <v>22</v>
      </c>
      <c r="Q283" s="12">
        <f>Table1[[#This Row],[Purchase Amount (USD)]]-Table1[[#This Row],[Previous Purchases]]</f>
        <v>39</v>
      </c>
      <c r="R283" s="2" t="s">
        <v>85</v>
      </c>
      <c r="S283" s="2" t="s">
        <v>75</v>
      </c>
    </row>
    <row r="284" spans="1:19" x14ac:dyDescent="0.3">
      <c r="A284" s="3">
        <v>283</v>
      </c>
      <c r="B284" s="3">
        <v>21</v>
      </c>
      <c r="C284" s="3" t="s">
        <v>18</v>
      </c>
      <c r="D284" s="3" t="s">
        <v>86</v>
      </c>
      <c r="E284" s="3" t="s">
        <v>20</v>
      </c>
      <c r="F284" s="3">
        <v>94</v>
      </c>
      <c r="G284" s="3" t="s">
        <v>147</v>
      </c>
      <c r="H284" s="3" t="s">
        <v>43</v>
      </c>
      <c r="I284" s="3" t="s">
        <v>84</v>
      </c>
      <c r="J284" s="3" t="s">
        <v>52</v>
      </c>
      <c r="K284" s="3">
        <v>3</v>
      </c>
      <c r="L284" s="3" t="s">
        <v>25</v>
      </c>
      <c r="M284" s="3" t="s">
        <v>69</v>
      </c>
      <c r="N284" s="3" t="s">
        <v>25</v>
      </c>
      <c r="O284" s="3" t="s">
        <v>25</v>
      </c>
      <c r="P284" s="13">
        <v>9</v>
      </c>
      <c r="Q284" s="13">
        <f>Table1[[#This Row],[Purchase Amount (USD)]]-Table1[[#This Row],[Previous Purchases]]</f>
        <v>85</v>
      </c>
      <c r="R284" s="3" t="s">
        <v>32</v>
      </c>
      <c r="S284" s="3" t="s">
        <v>87</v>
      </c>
    </row>
    <row r="285" spans="1:19" x14ac:dyDescent="0.3">
      <c r="A285" s="3">
        <v>284</v>
      </c>
      <c r="B285" s="3">
        <v>32</v>
      </c>
      <c r="C285" s="3" t="s">
        <v>18</v>
      </c>
      <c r="D285" s="3" t="s">
        <v>29</v>
      </c>
      <c r="E285" s="3" t="s">
        <v>20</v>
      </c>
      <c r="F285" s="3">
        <v>30</v>
      </c>
      <c r="G285" s="3" t="s">
        <v>55</v>
      </c>
      <c r="H285" s="3" t="s">
        <v>35</v>
      </c>
      <c r="I285" s="3" t="s">
        <v>31</v>
      </c>
      <c r="J285" s="3" t="s">
        <v>56</v>
      </c>
      <c r="K285" s="3">
        <v>3.2</v>
      </c>
      <c r="L285" s="3" t="s">
        <v>25</v>
      </c>
      <c r="M285" s="3" t="s">
        <v>44</v>
      </c>
      <c r="N285" s="3" t="s">
        <v>25</v>
      </c>
      <c r="O285" s="3" t="s">
        <v>25</v>
      </c>
      <c r="P285" s="13">
        <v>16</v>
      </c>
      <c r="Q285" s="13">
        <f>Table1[[#This Row],[Purchase Amount (USD)]]-Table1[[#This Row],[Previous Purchases]]</f>
        <v>14</v>
      </c>
      <c r="R285" s="3" t="s">
        <v>27</v>
      </c>
      <c r="S285" s="3" t="s">
        <v>48</v>
      </c>
    </row>
    <row r="286" spans="1:19" x14ac:dyDescent="0.3">
      <c r="A286" s="2">
        <v>285</v>
      </c>
      <c r="B286" s="2">
        <v>63</v>
      </c>
      <c r="C286" s="2" t="s">
        <v>18</v>
      </c>
      <c r="D286" s="2" t="s">
        <v>86</v>
      </c>
      <c r="E286" s="2" t="s">
        <v>20</v>
      </c>
      <c r="F286" s="2">
        <v>45</v>
      </c>
      <c r="G286" s="2" t="s">
        <v>122</v>
      </c>
      <c r="H286" s="2" t="s">
        <v>43</v>
      </c>
      <c r="I286" s="2" t="s">
        <v>107</v>
      </c>
      <c r="J286" s="2" t="s">
        <v>52</v>
      </c>
      <c r="K286" s="2">
        <v>3.5</v>
      </c>
      <c r="L286" s="2" t="s">
        <v>25</v>
      </c>
      <c r="M286" s="2" t="s">
        <v>53</v>
      </c>
      <c r="N286" s="2" t="s">
        <v>25</v>
      </c>
      <c r="O286" s="2" t="s">
        <v>25</v>
      </c>
      <c r="P286" s="12">
        <v>4</v>
      </c>
      <c r="Q286" s="12">
        <f>Table1[[#This Row],[Purchase Amount (USD)]]-Table1[[#This Row],[Previous Purchases]]</f>
        <v>41</v>
      </c>
      <c r="R286" s="2" t="s">
        <v>45</v>
      </c>
      <c r="S286" s="2" t="s">
        <v>57</v>
      </c>
    </row>
    <row r="287" spans="1:19" x14ac:dyDescent="0.3">
      <c r="A287" s="2">
        <v>286</v>
      </c>
      <c r="B287" s="2">
        <v>29</v>
      </c>
      <c r="C287" s="2" t="s">
        <v>18</v>
      </c>
      <c r="D287" s="2" t="s">
        <v>65</v>
      </c>
      <c r="E287" s="2" t="s">
        <v>66</v>
      </c>
      <c r="F287" s="2">
        <v>39</v>
      </c>
      <c r="G287" s="2" t="s">
        <v>21</v>
      </c>
      <c r="H287" s="2" t="s">
        <v>91</v>
      </c>
      <c r="I287" s="2" t="s">
        <v>133</v>
      </c>
      <c r="J287" s="2" t="s">
        <v>52</v>
      </c>
      <c r="K287" s="2">
        <v>4.8</v>
      </c>
      <c r="L287" s="2" t="s">
        <v>25</v>
      </c>
      <c r="M287" s="2" t="s">
        <v>26</v>
      </c>
      <c r="N287" s="2" t="s">
        <v>25</v>
      </c>
      <c r="O287" s="2" t="s">
        <v>25</v>
      </c>
      <c r="P287" s="12">
        <v>3</v>
      </c>
      <c r="Q287" s="12">
        <f>Table1[[#This Row],[Purchase Amount (USD)]]-Table1[[#This Row],[Previous Purchases]]</f>
        <v>36</v>
      </c>
      <c r="R287" s="2" t="s">
        <v>85</v>
      </c>
      <c r="S287" s="2" t="s">
        <v>75</v>
      </c>
    </row>
    <row r="288" spans="1:19" x14ac:dyDescent="0.3">
      <c r="A288" s="3">
        <v>287</v>
      </c>
      <c r="B288" s="3">
        <v>27</v>
      </c>
      <c r="C288" s="3" t="s">
        <v>18</v>
      </c>
      <c r="D288" s="3" t="s">
        <v>105</v>
      </c>
      <c r="E288" s="3" t="s">
        <v>66</v>
      </c>
      <c r="F288" s="3">
        <v>51</v>
      </c>
      <c r="G288" s="3" t="s">
        <v>144</v>
      </c>
      <c r="H288" s="3" t="s">
        <v>22</v>
      </c>
      <c r="I288" s="3" t="s">
        <v>23</v>
      </c>
      <c r="J288" s="3" t="s">
        <v>52</v>
      </c>
      <c r="K288" s="3">
        <v>2.6</v>
      </c>
      <c r="L288" s="3" t="s">
        <v>25</v>
      </c>
      <c r="M288" s="3" t="s">
        <v>73</v>
      </c>
      <c r="N288" s="3" t="s">
        <v>25</v>
      </c>
      <c r="O288" s="3" t="s">
        <v>25</v>
      </c>
      <c r="P288" s="13">
        <v>6</v>
      </c>
      <c r="Q288" s="13">
        <f>Table1[[#This Row],[Purchase Amount (USD)]]-Table1[[#This Row],[Previous Purchases]]</f>
        <v>45</v>
      </c>
      <c r="R288" s="3" t="s">
        <v>85</v>
      </c>
      <c r="S288" s="3" t="s">
        <v>48</v>
      </c>
    </row>
    <row r="289" spans="1:19" x14ac:dyDescent="0.3">
      <c r="A289" s="3">
        <v>288</v>
      </c>
      <c r="B289" s="3">
        <v>56</v>
      </c>
      <c r="C289" s="3" t="s">
        <v>18</v>
      </c>
      <c r="D289" s="3" t="s">
        <v>118</v>
      </c>
      <c r="E289" s="3" t="s">
        <v>66</v>
      </c>
      <c r="F289" s="3">
        <v>37</v>
      </c>
      <c r="G289" s="3" t="s">
        <v>78</v>
      </c>
      <c r="H289" s="3" t="s">
        <v>22</v>
      </c>
      <c r="I289" s="3" t="s">
        <v>143</v>
      </c>
      <c r="J289" s="3" t="s">
        <v>36</v>
      </c>
      <c r="K289" s="3">
        <v>3.4</v>
      </c>
      <c r="L289" s="3" t="s">
        <v>25</v>
      </c>
      <c r="M289" s="3" t="s">
        <v>69</v>
      </c>
      <c r="N289" s="3" t="s">
        <v>25</v>
      </c>
      <c r="O289" s="3" t="s">
        <v>25</v>
      </c>
      <c r="P289" s="13">
        <v>18</v>
      </c>
      <c r="Q289" s="13">
        <f>Table1[[#This Row],[Purchase Amount (USD)]]-Table1[[#This Row],[Previous Purchases]]</f>
        <v>19</v>
      </c>
      <c r="R289" s="3" t="s">
        <v>27</v>
      </c>
      <c r="S289" s="3" t="s">
        <v>28</v>
      </c>
    </row>
    <row r="290" spans="1:19" x14ac:dyDescent="0.3">
      <c r="A290" s="2">
        <v>289</v>
      </c>
      <c r="B290" s="2">
        <v>30</v>
      </c>
      <c r="C290" s="2" t="s">
        <v>18</v>
      </c>
      <c r="D290" s="2" t="s">
        <v>112</v>
      </c>
      <c r="E290" s="2" t="s">
        <v>20</v>
      </c>
      <c r="F290" s="2">
        <v>62</v>
      </c>
      <c r="G290" s="2" t="s">
        <v>97</v>
      </c>
      <c r="H290" s="2" t="s">
        <v>43</v>
      </c>
      <c r="I290" s="2" t="s">
        <v>92</v>
      </c>
      <c r="J290" s="2" t="s">
        <v>24</v>
      </c>
      <c r="K290" s="2">
        <v>3.7</v>
      </c>
      <c r="L290" s="2" t="s">
        <v>25</v>
      </c>
      <c r="M290" s="2" t="s">
        <v>69</v>
      </c>
      <c r="N290" s="2" t="s">
        <v>25</v>
      </c>
      <c r="O290" s="2" t="s">
        <v>25</v>
      </c>
      <c r="P290" s="12">
        <v>34</v>
      </c>
      <c r="Q290" s="12">
        <f>Table1[[#This Row],[Purchase Amount (USD)]]-Table1[[#This Row],[Previous Purchases]]</f>
        <v>28</v>
      </c>
      <c r="R290" s="2" t="s">
        <v>27</v>
      </c>
      <c r="S290" s="2" t="s">
        <v>75</v>
      </c>
    </row>
    <row r="291" spans="1:19" x14ac:dyDescent="0.3">
      <c r="A291" s="2">
        <v>290</v>
      </c>
      <c r="B291" s="2">
        <v>49</v>
      </c>
      <c r="C291" s="2" t="s">
        <v>18</v>
      </c>
      <c r="D291" s="2" t="s">
        <v>61</v>
      </c>
      <c r="E291" s="2" t="s">
        <v>62</v>
      </c>
      <c r="F291" s="2">
        <v>85</v>
      </c>
      <c r="G291" s="2" t="s">
        <v>83</v>
      </c>
      <c r="H291" s="2" t="s">
        <v>43</v>
      </c>
      <c r="I291" s="2" t="s">
        <v>133</v>
      </c>
      <c r="J291" s="2" t="s">
        <v>56</v>
      </c>
      <c r="K291" s="2">
        <v>4.5</v>
      </c>
      <c r="L291" s="2" t="s">
        <v>25</v>
      </c>
      <c r="M291" s="2" t="s">
        <v>69</v>
      </c>
      <c r="N291" s="2" t="s">
        <v>25</v>
      </c>
      <c r="O291" s="2" t="s">
        <v>25</v>
      </c>
      <c r="P291" s="12">
        <v>26</v>
      </c>
      <c r="Q291" s="12">
        <f>Table1[[#This Row],[Purchase Amount (USD)]]-Table1[[#This Row],[Previous Purchases]]</f>
        <v>59</v>
      </c>
      <c r="R291" s="2" t="s">
        <v>38</v>
      </c>
      <c r="S291" s="2" t="s">
        <v>87</v>
      </c>
    </row>
    <row r="292" spans="1:19" x14ac:dyDescent="0.3">
      <c r="A292" s="3">
        <v>291</v>
      </c>
      <c r="B292" s="3">
        <v>58</v>
      </c>
      <c r="C292" s="3" t="s">
        <v>18</v>
      </c>
      <c r="D292" s="3" t="s">
        <v>112</v>
      </c>
      <c r="E292" s="3" t="s">
        <v>20</v>
      </c>
      <c r="F292" s="3">
        <v>33</v>
      </c>
      <c r="G292" s="3" t="s">
        <v>111</v>
      </c>
      <c r="H292" s="3" t="s">
        <v>43</v>
      </c>
      <c r="I292" s="3" t="s">
        <v>125</v>
      </c>
      <c r="J292" s="3" t="s">
        <v>24</v>
      </c>
      <c r="K292" s="3">
        <v>3.7</v>
      </c>
      <c r="L292" s="3" t="s">
        <v>25</v>
      </c>
      <c r="M292" s="3" t="s">
        <v>53</v>
      </c>
      <c r="N292" s="3" t="s">
        <v>25</v>
      </c>
      <c r="O292" s="3" t="s">
        <v>25</v>
      </c>
      <c r="P292" s="13">
        <v>50</v>
      </c>
      <c r="Q292" s="13">
        <f>Table1[[#This Row],[Purchase Amount (USD)]]-Table1[[#This Row],[Previous Purchases]]</f>
        <v>-17</v>
      </c>
      <c r="R292" s="3" t="s">
        <v>45</v>
      </c>
      <c r="S292" s="3" t="s">
        <v>39</v>
      </c>
    </row>
    <row r="293" spans="1:19" x14ac:dyDescent="0.3">
      <c r="A293" s="3">
        <v>292</v>
      </c>
      <c r="B293" s="3">
        <v>57</v>
      </c>
      <c r="C293" s="3" t="s">
        <v>18</v>
      </c>
      <c r="D293" s="3" t="s">
        <v>80</v>
      </c>
      <c r="E293" s="3" t="s">
        <v>20</v>
      </c>
      <c r="F293" s="3">
        <v>26</v>
      </c>
      <c r="G293" s="3" t="s">
        <v>78</v>
      </c>
      <c r="H293" s="3" t="s">
        <v>91</v>
      </c>
      <c r="I293" s="3" t="s">
        <v>82</v>
      </c>
      <c r="J293" s="3" t="s">
        <v>56</v>
      </c>
      <c r="K293" s="3">
        <v>3.3</v>
      </c>
      <c r="L293" s="3" t="s">
        <v>25</v>
      </c>
      <c r="M293" s="3" t="s">
        <v>44</v>
      </c>
      <c r="N293" s="3" t="s">
        <v>25</v>
      </c>
      <c r="O293" s="3" t="s">
        <v>25</v>
      </c>
      <c r="P293" s="13">
        <v>40</v>
      </c>
      <c r="Q293" s="13">
        <f>Table1[[#This Row],[Purchase Amount (USD)]]-Table1[[#This Row],[Previous Purchases]]</f>
        <v>-14</v>
      </c>
      <c r="R293" s="3" t="s">
        <v>74</v>
      </c>
      <c r="S293" s="3" t="s">
        <v>87</v>
      </c>
    </row>
    <row r="294" spans="1:19" x14ac:dyDescent="0.3">
      <c r="A294" s="2">
        <v>293</v>
      </c>
      <c r="B294" s="2">
        <v>60</v>
      </c>
      <c r="C294" s="2" t="s">
        <v>18</v>
      </c>
      <c r="D294" s="2" t="s">
        <v>70</v>
      </c>
      <c r="E294" s="2" t="s">
        <v>41</v>
      </c>
      <c r="F294" s="2">
        <v>99</v>
      </c>
      <c r="G294" s="2" t="s">
        <v>139</v>
      </c>
      <c r="H294" s="2" t="s">
        <v>43</v>
      </c>
      <c r="I294" s="2" t="s">
        <v>95</v>
      </c>
      <c r="J294" s="2" t="s">
        <v>36</v>
      </c>
      <c r="K294" s="2">
        <v>4.7</v>
      </c>
      <c r="L294" s="2" t="s">
        <v>25</v>
      </c>
      <c r="M294" s="2" t="s">
        <v>37</v>
      </c>
      <c r="N294" s="2" t="s">
        <v>25</v>
      </c>
      <c r="O294" s="2" t="s">
        <v>25</v>
      </c>
      <c r="P294" s="12">
        <v>24</v>
      </c>
      <c r="Q294" s="12">
        <f>Table1[[#This Row],[Purchase Amount (USD)]]-Table1[[#This Row],[Previous Purchases]]</f>
        <v>75</v>
      </c>
      <c r="R294" s="2" t="s">
        <v>32</v>
      </c>
      <c r="S294" s="2" t="s">
        <v>57</v>
      </c>
    </row>
    <row r="295" spans="1:19" x14ac:dyDescent="0.3">
      <c r="A295" s="2">
        <v>294</v>
      </c>
      <c r="B295" s="2">
        <v>69</v>
      </c>
      <c r="C295" s="2" t="s">
        <v>18</v>
      </c>
      <c r="D295" s="2" t="s">
        <v>65</v>
      </c>
      <c r="E295" s="2" t="s">
        <v>66</v>
      </c>
      <c r="F295" s="2">
        <v>39</v>
      </c>
      <c r="G295" s="2" t="s">
        <v>138</v>
      </c>
      <c r="H295" s="2" t="s">
        <v>43</v>
      </c>
      <c r="I295" s="2" t="s">
        <v>51</v>
      </c>
      <c r="J295" s="2" t="s">
        <v>36</v>
      </c>
      <c r="K295" s="2">
        <v>2.7</v>
      </c>
      <c r="L295" s="2" t="s">
        <v>25</v>
      </c>
      <c r="M295" s="2" t="s">
        <v>26</v>
      </c>
      <c r="N295" s="2" t="s">
        <v>25</v>
      </c>
      <c r="O295" s="2" t="s">
        <v>25</v>
      </c>
      <c r="P295" s="12">
        <v>33</v>
      </c>
      <c r="Q295" s="12">
        <f>Table1[[#This Row],[Purchase Amount (USD)]]-Table1[[#This Row],[Previous Purchases]]</f>
        <v>6</v>
      </c>
      <c r="R295" s="2" t="s">
        <v>45</v>
      </c>
      <c r="S295" s="2" t="s">
        <v>48</v>
      </c>
    </row>
    <row r="296" spans="1:19" x14ac:dyDescent="0.3">
      <c r="A296" s="3">
        <v>295</v>
      </c>
      <c r="B296" s="3">
        <v>70</v>
      </c>
      <c r="C296" s="3" t="s">
        <v>18</v>
      </c>
      <c r="D296" s="3" t="s">
        <v>86</v>
      </c>
      <c r="E296" s="3" t="s">
        <v>20</v>
      </c>
      <c r="F296" s="3">
        <v>20</v>
      </c>
      <c r="G296" s="3" t="s">
        <v>126</v>
      </c>
      <c r="H296" s="3" t="s">
        <v>43</v>
      </c>
      <c r="I296" s="3" t="s">
        <v>79</v>
      </c>
      <c r="J296" s="3" t="s">
        <v>36</v>
      </c>
      <c r="K296" s="3">
        <v>4.5999999999999996</v>
      </c>
      <c r="L296" s="3" t="s">
        <v>25</v>
      </c>
      <c r="M296" s="3" t="s">
        <v>73</v>
      </c>
      <c r="N296" s="3" t="s">
        <v>25</v>
      </c>
      <c r="O296" s="3" t="s">
        <v>25</v>
      </c>
      <c r="P296" s="13">
        <v>19</v>
      </c>
      <c r="Q296" s="13">
        <f>Table1[[#This Row],[Purchase Amount (USD)]]-Table1[[#This Row],[Previous Purchases]]</f>
        <v>1</v>
      </c>
      <c r="R296" s="3" t="s">
        <v>38</v>
      </c>
      <c r="S296" s="3" t="s">
        <v>96</v>
      </c>
    </row>
    <row r="297" spans="1:19" x14ac:dyDescent="0.3">
      <c r="A297" s="3">
        <v>296</v>
      </c>
      <c r="B297" s="3">
        <v>53</v>
      </c>
      <c r="C297" s="3" t="s">
        <v>18</v>
      </c>
      <c r="D297" s="3" t="s">
        <v>88</v>
      </c>
      <c r="E297" s="3" t="s">
        <v>66</v>
      </c>
      <c r="F297" s="3">
        <v>42</v>
      </c>
      <c r="G297" s="3" t="s">
        <v>63</v>
      </c>
      <c r="H297" s="3" t="s">
        <v>43</v>
      </c>
      <c r="I297" s="3" t="s">
        <v>125</v>
      </c>
      <c r="J297" s="3" t="s">
        <v>24</v>
      </c>
      <c r="K297" s="3">
        <v>2.7</v>
      </c>
      <c r="L297" s="3" t="s">
        <v>25</v>
      </c>
      <c r="M297" s="3" t="s">
        <v>73</v>
      </c>
      <c r="N297" s="3" t="s">
        <v>25</v>
      </c>
      <c r="O297" s="3" t="s">
        <v>25</v>
      </c>
      <c r="P297" s="13">
        <v>24</v>
      </c>
      <c r="Q297" s="13">
        <f>Table1[[#This Row],[Purchase Amount (USD)]]-Table1[[#This Row],[Previous Purchases]]</f>
        <v>18</v>
      </c>
      <c r="R297" s="3" t="s">
        <v>38</v>
      </c>
      <c r="S297" s="3" t="s">
        <v>57</v>
      </c>
    </row>
    <row r="298" spans="1:19" x14ac:dyDescent="0.3">
      <c r="A298" s="2">
        <v>297</v>
      </c>
      <c r="B298" s="2">
        <v>25</v>
      </c>
      <c r="C298" s="2" t="s">
        <v>18</v>
      </c>
      <c r="D298" s="2" t="s">
        <v>40</v>
      </c>
      <c r="E298" s="2" t="s">
        <v>41</v>
      </c>
      <c r="F298" s="2">
        <v>74</v>
      </c>
      <c r="G298" s="2" t="s">
        <v>115</v>
      </c>
      <c r="H298" s="2" t="s">
        <v>35</v>
      </c>
      <c r="I298" s="2" t="s">
        <v>92</v>
      </c>
      <c r="J298" s="2" t="s">
        <v>36</v>
      </c>
      <c r="K298" s="2">
        <v>4.8</v>
      </c>
      <c r="L298" s="2" t="s">
        <v>25</v>
      </c>
      <c r="M298" s="2" t="s">
        <v>69</v>
      </c>
      <c r="N298" s="2" t="s">
        <v>25</v>
      </c>
      <c r="O298" s="2" t="s">
        <v>25</v>
      </c>
      <c r="P298" s="12">
        <v>19</v>
      </c>
      <c r="Q298" s="12">
        <f>Table1[[#This Row],[Purchase Amount (USD)]]-Table1[[#This Row],[Previous Purchases]]</f>
        <v>55</v>
      </c>
      <c r="R298" s="2" t="s">
        <v>38</v>
      </c>
      <c r="S298" s="2" t="s">
        <v>39</v>
      </c>
    </row>
    <row r="299" spans="1:19" x14ac:dyDescent="0.3">
      <c r="A299" s="2">
        <v>298</v>
      </c>
      <c r="B299" s="2">
        <v>48</v>
      </c>
      <c r="C299" s="2" t="s">
        <v>18</v>
      </c>
      <c r="D299" s="2" t="s">
        <v>70</v>
      </c>
      <c r="E299" s="2" t="s">
        <v>41</v>
      </c>
      <c r="F299" s="2">
        <v>26</v>
      </c>
      <c r="G299" s="2" t="s">
        <v>78</v>
      </c>
      <c r="H299" s="2" t="s">
        <v>91</v>
      </c>
      <c r="I299" s="2" t="s">
        <v>72</v>
      </c>
      <c r="J299" s="2" t="s">
        <v>52</v>
      </c>
      <c r="K299" s="2">
        <v>4.4000000000000004</v>
      </c>
      <c r="L299" s="2" t="s">
        <v>25</v>
      </c>
      <c r="M299" s="2" t="s">
        <v>53</v>
      </c>
      <c r="N299" s="2" t="s">
        <v>25</v>
      </c>
      <c r="O299" s="2" t="s">
        <v>25</v>
      </c>
      <c r="P299" s="12">
        <v>4</v>
      </c>
      <c r="Q299" s="12">
        <f>Table1[[#This Row],[Purchase Amount (USD)]]-Table1[[#This Row],[Previous Purchases]]</f>
        <v>22</v>
      </c>
      <c r="R299" s="2" t="s">
        <v>38</v>
      </c>
      <c r="S299" s="2" t="s">
        <v>75</v>
      </c>
    </row>
    <row r="300" spans="1:19" x14ac:dyDescent="0.3">
      <c r="A300" s="3">
        <v>299</v>
      </c>
      <c r="B300" s="3">
        <v>69</v>
      </c>
      <c r="C300" s="3" t="s">
        <v>18</v>
      </c>
      <c r="D300" s="3" t="s">
        <v>112</v>
      </c>
      <c r="E300" s="3" t="s">
        <v>20</v>
      </c>
      <c r="F300" s="3">
        <v>53</v>
      </c>
      <c r="G300" s="3" t="s">
        <v>127</v>
      </c>
      <c r="H300" s="3" t="s">
        <v>43</v>
      </c>
      <c r="I300" s="3" t="s">
        <v>92</v>
      </c>
      <c r="J300" s="3" t="s">
        <v>24</v>
      </c>
      <c r="K300" s="3">
        <v>4</v>
      </c>
      <c r="L300" s="3" t="s">
        <v>25</v>
      </c>
      <c r="M300" s="3" t="s">
        <v>53</v>
      </c>
      <c r="N300" s="3" t="s">
        <v>25</v>
      </c>
      <c r="O300" s="3" t="s">
        <v>25</v>
      </c>
      <c r="P300" s="13">
        <v>11</v>
      </c>
      <c r="Q300" s="13">
        <f>Table1[[#This Row],[Purchase Amount (USD)]]-Table1[[#This Row],[Previous Purchases]]</f>
        <v>42</v>
      </c>
      <c r="R300" s="3" t="s">
        <v>27</v>
      </c>
      <c r="S300" s="3" t="s">
        <v>96</v>
      </c>
    </row>
    <row r="301" spans="1:19" x14ac:dyDescent="0.3">
      <c r="A301" s="3">
        <v>300</v>
      </c>
      <c r="B301" s="3">
        <v>25</v>
      </c>
      <c r="C301" s="3" t="s">
        <v>18</v>
      </c>
      <c r="D301" s="3" t="s">
        <v>49</v>
      </c>
      <c r="E301" s="3" t="s">
        <v>41</v>
      </c>
      <c r="F301" s="3">
        <v>80</v>
      </c>
      <c r="G301" s="3" t="s">
        <v>137</v>
      </c>
      <c r="H301" s="3" t="s">
        <v>43</v>
      </c>
      <c r="I301" s="3" t="s">
        <v>31</v>
      </c>
      <c r="J301" s="3" t="s">
        <v>52</v>
      </c>
      <c r="K301" s="3">
        <v>3.2</v>
      </c>
      <c r="L301" s="3" t="s">
        <v>25</v>
      </c>
      <c r="M301" s="3" t="s">
        <v>44</v>
      </c>
      <c r="N301" s="3" t="s">
        <v>25</v>
      </c>
      <c r="O301" s="3" t="s">
        <v>25</v>
      </c>
      <c r="P301" s="13">
        <v>28</v>
      </c>
      <c r="Q301" s="13">
        <f>Table1[[#This Row],[Purchase Amount (USD)]]-Table1[[#This Row],[Previous Purchases]]</f>
        <v>52</v>
      </c>
      <c r="R301" s="3" t="s">
        <v>45</v>
      </c>
      <c r="S301" s="3" t="s">
        <v>28</v>
      </c>
    </row>
    <row r="302" spans="1:19" x14ac:dyDescent="0.3">
      <c r="A302" s="2">
        <v>301</v>
      </c>
      <c r="B302" s="2">
        <v>29</v>
      </c>
      <c r="C302" s="2" t="s">
        <v>18</v>
      </c>
      <c r="D302" s="2" t="s">
        <v>123</v>
      </c>
      <c r="E302" s="2" t="s">
        <v>66</v>
      </c>
      <c r="F302" s="2">
        <v>98</v>
      </c>
      <c r="G302" s="2" t="s">
        <v>145</v>
      </c>
      <c r="H302" s="2" t="s">
        <v>43</v>
      </c>
      <c r="I302" s="2" t="s">
        <v>84</v>
      </c>
      <c r="J302" s="2" t="s">
        <v>36</v>
      </c>
      <c r="K302" s="2">
        <v>4.4000000000000004</v>
      </c>
      <c r="L302" s="2" t="s">
        <v>25</v>
      </c>
      <c r="M302" s="2" t="s">
        <v>73</v>
      </c>
      <c r="N302" s="2" t="s">
        <v>25</v>
      </c>
      <c r="O302" s="2" t="s">
        <v>25</v>
      </c>
      <c r="P302" s="12">
        <v>24</v>
      </c>
      <c r="Q302" s="12">
        <f>Table1[[#This Row],[Purchase Amount (USD)]]-Table1[[#This Row],[Previous Purchases]]</f>
        <v>74</v>
      </c>
      <c r="R302" s="2" t="s">
        <v>45</v>
      </c>
      <c r="S302" s="2" t="s">
        <v>39</v>
      </c>
    </row>
    <row r="303" spans="1:19" x14ac:dyDescent="0.3">
      <c r="A303" s="2">
        <v>302</v>
      </c>
      <c r="B303" s="2">
        <v>46</v>
      </c>
      <c r="C303" s="2" t="s">
        <v>18</v>
      </c>
      <c r="D303" s="2" t="s">
        <v>86</v>
      </c>
      <c r="E303" s="2" t="s">
        <v>20</v>
      </c>
      <c r="F303" s="2">
        <v>95</v>
      </c>
      <c r="G303" s="2" t="s">
        <v>137</v>
      </c>
      <c r="H303" s="2" t="s">
        <v>43</v>
      </c>
      <c r="I303" s="2" t="s">
        <v>95</v>
      </c>
      <c r="J303" s="2" t="s">
        <v>36</v>
      </c>
      <c r="K303" s="2">
        <v>3.8</v>
      </c>
      <c r="L303" s="2" t="s">
        <v>25</v>
      </c>
      <c r="M303" s="2" t="s">
        <v>53</v>
      </c>
      <c r="N303" s="2" t="s">
        <v>25</v>
      </c>
      <c r="O303" s="2" t="s">
        <v>25</v>
      </c>
      <c r="P303" s="12">
        <v>25</v>
      </c>
      <c r="Q303" s="12">
        <f>Table1[[#This Row],[Purchase Amount (USD)]]-Table1[[#This Row],[Previous Purchases]]</f>
        <v>70</v>
      </c>
      <c r="R303" s="2" t="s">
        <v>38</v>
      </c>
      <c r="S303" s="2" t="s">
        <v>96</v>
      </c>
    </row>
    <row r="304" spans="1:19" x14ac:dyDescent="0.3">
      <c r="A304" s="3">
        <v>303</v>
      </c>
      <c r="B304" s="3">
        <v>37</v>
      </c>
      <c r="C304" s="3" t="s">
        <v>18</v>
      </c>
      <c r="D304" s="3" t="s">
        <v>29</v>
      </c>
      <c r="E304" s="3" t="s">
        <v>20</v>
      </c>
      <c r="F304" s="3">
        <v>44</v>
      </c>
      <c r="G304" s="3" t="s">
        <v>78</v>
      </c>
      <c r="H304" s="3" t="s">
        <v>22</v>
      </c>
      <c r="I304" s="3" t="s">
        <v>77</v>
      </c>
      <c r="J304" s="3" t="s">
        <v>52</v>
      </c>
      <c r="K304" s="3">
        <v>3.6</v>
      </c>
      <c r="L304" s="3" t="s">
        <v>25</v>
      </c>
      <c r="M304" s="3" t="s">
        <v>26</v>
      </c>
      <c r="N304" s="3" t="s">
        <v>25</v>
      </c>
      <c r="O304" s="3" t="s">
        <v>25</v>
      </c>
      <c r="P304" s="13">
        <v>27</v>
      </c>
      <c r="Q304" s="13">
        <f>Table1[[#This Row],[Purchase Amount (USD)]]-Table1[[#This Row],[Previous Purchases]]</f>
        <v>17</v>
      </c>
      <c r="R304" s="3" t="s">
        <v>74</v>
      </c>
      <c r="S304" s="3" t="s">
        <v>96</v>
      </c>
    </row>
    <row r="305" spans="1:19" x14ac:dyDescent="0.3">
      <c r="A305" s="3">
        <v>304</v>
      </c>
      <c r="B305" s="3">
        <v>20</v>
      </c>
      <c r="C305" s="3" t="s">
        <v>18</v>
      </c>
      <c r="D305" s="3" t="s">
        <v>40</v>
      </c>
      <c r="E305" s="3" t="s">
        <v>41</v>
      </c>
      <c r="F305" s="3">
        <v>60</v>
      </c>
      <c r="G305" s="3" t="s">
        <v>46</v>
      </c>
      <c r="H305" s="3" t="s">
        <v>43</v>
      </c>
      <c r="I305" s="3" t="s">
        <v>47</v>
      </c>
      <c r="J305" s="3" t="s">
        <v>52</v>
      </c>
      <c r="K305" s="3">
        <v>3.3</v>
      </c>
      <c r="L305" s="3" t="s">
        <v>25</v>
      </c>
      <c r="M305" s="3" t="s">
        <v>44</v>
      </c>
      <c r="N305" s="3" t="s">
        <v>25</v>
      </c>
      <c r="O305" s="3" t="s">
        <v>25</v>
      </c>
      <c r="P305" s="13">
        <v>49</v>
      </c>
      <c r="Q305" s="13">
        <f>Table1[[#This Row],[Purchase Amount (USD)]]-Table1[[#This Row],[Previous Purchases]]</f>
        <v>11</v>
      </c>
      <c r="R305" s="3" t="s">
        <v>27</v>
      </c>
      <c r="S305" s="3" t="s">
        <v>39</v>
      </c>
    </row>
    <row r="306" spans="1:19" x14ac:dyDescent="0.3">
      <c r="A306" s="2">
        <v>305</v>
      </c>
      <c r="B306" s="2">
        <v>40</v>
      </c>
      <c r="C306" s="2" t="s">
        <v>18</v>
      </c>
      <c r="D306" s="2" t="s">
        <v>80</v>
      </c>
      <c r="E306" s="2" t="s">
        <v>20</v>
      </c>
      <c r="F306" s="2">
        <v>84</v>
      </c>
      <c r="G306" s="2" t="s">
        <v>46</v>
      </c>
      <c r="H306" s="2" t="s">
        <v>43</v>
      </c>
      <c r="I306" s="2" t="s">
        <v>95</v>
      </c>
      <c r="J306" s="2" t="s">
        <v>24</v>
      </c>
      <c r="K306" s="2">
        <v>3.4</v>
      </c>
      <c r="L306" s="2" t="s">
        <v>25</v>
      </c>
      <c r="M306" s="2" t="s">
        <v>44</v>
      </c>
      <c r="N306" s="2" t="s">
        <v>25</v>
      </c>
      <c r="O306" s="2" t="s">
        <v>25</v>
      </c>
      <c r="P306" s="12">
        <v>45</v>
      </c>
      <c r="Q306" s="12">
        <f>Table1[[#This Row],[Purchase Amount (USD)]]-Table1[[#This Row],[Previous Purchases]]</f>
        <v>39</v>
      </c>
      <c r="R306" s="2" t="s">
        <v>38</v>
      </c>
      <c r="S306" s="2" t="s">
        <v>75</v>
      </c>
    </row>
    <row r="307" spans="1:19" x14ac:dyDescent="0.3">
      <c r="A307" s="2">
        <v>306</v>
      </c>
      <c r="B307" s="2">
        <v>60</v>
      </c>
      <c r="C307" s="2" t="s">
        <v>18</v>
      </c>
      <c r="D307" s="2" t="s">
        <v>29</v>
      </c>
      <c r="E307" s="2" t="s">
        <v>20</v>
      </c>
      <c r="F307" s="2">
        <v>59</v>
      </c>
      <c r="G307" s="2" t="s">
        <v>139</v>
      </c>
      <c r="H307" s="2" t="s">
        <v>43</v>
      </c>
      <c r="I307" s="2" t="s">
        <v>84</v>
      </c>
      <c r="J307" s="2" t="s">
        <v>56</v>
      </c>
      <c r="K307" s="2">
        <v>3.5</v>
      </c>
      <c r="L307" s="2" t="s">
        <v>25</v>
      </c>
      <c r="M307" s="2" t="s">
        <v>69</v>
      </c>
      <c r="N307" s="2" t="s">
        <v>25</v>
      </c>
      <c r="O307" s="2" t="s">
        <v>25</v>
      </c>
      <c r="P307" s="12">
        <v>26</v>
      </c>
      <c r="Q307" s="12">
        <f>Table1[[#This Row],[Purchase Amount (USD)]]-Table1[[#This Row],[Previous Purchases]]</f>
        <v>33</v>
      </c>
      <c r="R307" s="2" t="s">
        <v>45</v>
      </c>
      <c r="S307" s="2" t="s">
        <v>48</v>
      </c>
    </row>
    <row r="308" spans="1:19" x14ac:dyDescent="0.3">
      <c r="A308" s="3">
        <v>307</v>
      </c>
      <c r="B308" s="3">
        <v>26</v>
      </c>
      <c r="C308" s="3" t="s">
        <v>18</v>
      </c>
      <c r="D308" s="3" t="s">
        <v>101</v>
      </c>
      <c r="E308" s="3" t="s">
        <v>62</v>
      </c>
      <c r="F308" s="3">
        <v>49</v>
      </c>
      <c r="G308" s="3" t="s">
        <v>113</v>
      </c>
      <c r="H308" s="3" t="s">
        <v>35</v>
      </c>
      <c r="I308" s="3" t="s">
        <v>51</v>
      </c>
      <c r="J308" s="3" t="s">
        <v>52</v>
      </c>
      <c r="K308" s="3">
        <v>3.6</v>
      </c>
      <c r="L308" s="3" t="s">
        <v>25</v>
      </c>
      <c r="M308" s="3" t="s">
        <v>26</v>
      </c>
      <c r="N308" s="3" t="s">
        <v>25</v>
      </c>
      <c r="O308" s="3" t="s">
        <v>25</v>
      </c>
      <c r="P308" s="13">
        <v>4</v>
      </c>
      <c r="Q308" s="13">
        <f>Table1[[#This Row],[Purchase Amount (USD)]]-Table1[[#This Row],[Previous Purchases]]</f>
        <v>45</v>
      </c>
      <c r="R308" s="3" t="s">
        <v>32</v>
      </c>
      <c r="S308" s="3" t="s">
        <v>48</v>
      </c>
    </row>
    <row r="309" spans="1:19" x14ac:dyDescent="0.3">
      <c r="A309" s="3">
        <v>308</v>
      </c>
      <c r="B309" s="3">
        <v>29</v>
      </c>
      <c r="C309" s="3" t="s">
        <v>18</v>
      </c>
      <c r="D309" s="3" t="s">
        <v>142</v>
      </c>
      <c r="E309" s="3" t="s">
        <v>66</v>
      </c>
      <c r="F309" s="3">
        <v>32</v>
      </c>
      <c r="G309" s="3" t="s">
        <v>102</v>
      </c>
      <c r="H309" s="3" t="s">
        <v>43</v>
      </c>
      <c r="I309" s="3" t="s">
        <v>120</v>
      </c>
      <c r="J309" s="3" t="s">
        <v>24</v>
      </c>
      <c r="K309" s="3">
        <v>3.2</v>
      </c>
      <c r="L309" s="3" t="s">
        <v>25</v>
      </c>
      <c r="M309" s="3" t="s">
        <v>37</v>
      </c>
      <c r="N309" s="3" t="s">
        <v>25</v>
      </c>
      <c r="O309" s="3" t="s">
        <v>25</v>
      </c>
      <c r="P309" s="13">
        <v>3</v>
      </c>
      <c r="Q309" s="13">
        <f>Table1[[#This Row],[Purchase Amount (USD)]]-Table1[[#This Row],[Previous Purchases]]</f>
        <v>29</v>
      </c>
      <c r="R309" s="3" t="s">
        <v>38</v>
      </c>
      <c r="S309" s="3" t="s">
        <v>96</v>
      </c>
    </row>
    <row r="310" spans="1:19" x14ac:dyDescent="0.3">
      <c r="A310" s="2">
        <v>309</v>
      </c>
      <c r="B310" s="2">
        <v>66</v>
      </c>
      <c r="C310" s="2" t="s">
        <v>18</v>
      </c>
      <c r="D310" s="2" t="s">
        <v>65</v>
      </c>
      <c r="E310" s="2" t="s">
        <v>66</v>
      </c>
      <c r="F310" s="2">
        <v>29</v>
      </c>
      <c r="G310" s="2" t="s">
        <v>127</v>
      </c>
      <c r="H310" s="2" t="s">
        <v>43</v>
      </c>
      <c r="I310" s="2" t="s">
        <v>117</v>
      </c>
      <c r="J310" s="2" t="s">
        <v>56</v>
      </c>
      <c r="K310" s="2">
        <v>3.7</v>
      </c>
      <c r="L310" s="2" t="s">
        <v>25</v>
      </c>
      <c r="M310" s="2" t="s">
        <v>53</v>
      </c>
      <c r="N310" s="2" t="s">
        <v>25</v>
      </c>
      <c r="O310" s="2" t="s">
        <v>25</v>
      </c>
      <c r="P310" s="12">
        <v>45</v>
      </c>
      <c r="Q310" s="12">
        <f>Table1[[#This Row],[Purchase Amount (USD)]]-Table1[[#This Row],[Previous Purchases]]</f>
        <v>-16</v>
      </c>
      <c r="R310" s="2" t="s">
        <v>27</v>
      </c>
      <c r="S310" s="2" t="s">
        <v>75</v>
      </c>
    </row>
    <row r="311" spans="1:19" x14ac:dyDescent="0.3">
      <c r="A311" s="2">
        <v>310</v>
      </c>
      <c r="B311" s="2">
        <v>66</v>
      </c>
      <c r="C311" s="2" t="s">
        <v>18</v>
      </c>
      <c r="D311" s="2" t="s">
        <v>80</v>
      </c>
      <c r="E311" s="2" t="s">
        <v>20</v>
      </c>
      <c r="F311" s="2">
        <v>22</v>
      </c>
      <c r="G311" s="2" t="s">
        <v>147</v>
      </c>
      <c r="H311" s="2" t="s">
        <v>43</v>
      </c>
      <c r="I311" s="2" t="s">
        <v>133</v>
      </c>
      <c r="J311" s="2" t="s">
        <v>36</v>
      </c>
      <c r="K311" s="2">
        <v>4.5</v>
      </c>
      <c r="L311" s="2" t="s">
        <v>25</v>
      </c>
      <c r="M311" s="2" t="s">
        <v>53</v>
      </c>
      <c r="N311" s="2" t="s">
        <v>25</v>
      </c>
      <c r="O311" s="2" t="s">
        <v>25</v>
      </c>
      <c r="P311" s="12">
        <v>21</v>
      </c>
      <c r="Q311" s="12">
        <f>Table1[[#This Row],[Purchase Amount (USD)]]-Table1[[#This Row],[Previous Purchases]]</f>
        <v>1</v>
      </c>
      <c r="R311" s="2" t="s">
        <v>32</v>
      </c>
      <c r="S311" s="2" t="s">
        <v>28</v>
      </c>
    </row>
    <row r="312" spans="1:19" x14ac:dyDescent="0.3">
      <c r="A312" s="3">
        <v>311</v>
      </c>
      <c r="B312" s="3">
        <v>56</v>
      </c>
      <c r="C312" s="3" t="s">
        <v>18</v>
      </c>
      <c r="D312" s="3" t="s">
        <v>94</v>
      </c>
      <c r="E312" s="3" t="s">
        <v>20</v>
      </c>
      <c r="F312" s="3">
        <v>85</v>
      </c>
      <c r="G312" s="3" t="s">
        <v>55</v>
      </c>
      <c r="H312" s="3" t="s">
        <v>43</v>
      </c>
      <c r="I312" s="3" t="s">
        <v>60</v>
      </c>
      <c r="J312" s="3" t="s">
        <v>24</v>
      </c>
      <c r="K312" s="3">
        <v>4.5999999999999996</v>
      </c>
      <c r="L312" s="3" t="s">
        <v>25</v>
      </c>
      <c r="M312" s="3" t="s">
        <v>53</v>
      </c>
      <c r="N312" s="3" t="s">
        <v>25</v>
      </c>
      <c r="O312" s="3" t="s">
        <v>25</v>
      </c>
      <c r="P312" s="13">
        <v>50</v>
      </c>
      <c r="Q312" s="13">
        <f>Table1[[#This Row],[Purchase Amount (USD)]]-Table1[[#This Row],[Previous Purchases]]</f>
        <v>35</v>
      </c>
      <c r="R312" s="3" t="s">
        <v>32</v>
      </c>
      <c r="S312" s="3" t="s">
        <v>28</v>
      </c>
    </row>
    <row r="313" spans="1:19" x14ac:dyDescent="0.3">
      <c r="A313" s="3">
        <v>312</v>
      </c>
      <c r="B313" s="3">
        <v>69</v>
      </c>
      <c r="C313" s="3" t="s">
        <v>18</v>
      </c>
      <c r="D313" s="3" t="s">
        <v>33</v>
      </c>
      <c r="E313" s="3" t="s">
        <v>20</v>
      </c>
      <c r="F313" s="3">
        <v>52</v>
      </c>
      <c r="G313" s="3" t="s">
        <v>42</v>
      </c>
      <c r="H313" s="3" t="s">
        <v>22</v>
      </c>
      <c r="I313" s="3" t="s">
        <v>64</v>
      </c>
      <c r="J313" s="3" t="s">
        <v>24</v>
      </c>
      <c r="K313" s="3">
        <v>4.0999999999999996</v>
      </c>
      <c r="L313" s="3" t="s">
        <v>25</v>
      </c>
      <c r="M313" s="3" t="s">
        <v>73</v>
      </c>
      <c r="N313" s="3" t="s">
        <v>25</v>
      </c>
      <c r="O313" s="3" t="s">
        <v>25</v>
      </c>
      <c r="P313" s="13">
        <v>19</v>
      </c>
      <c r="Q313" s="13">
        <f>Table1[[#This Row],[Purchase Amount (USD)]]-Table1[[#This Row],[Previous Purchases]]</f>
        <v>33</v>
      </c>
      <c r="R313" s="3" t="s">
        <v>74</v>
      </c>
      <c r="S313" s="3" t="s">
        <v>87</v>
      </c>
    </row>
    <row r="314" spans="1:19" x14ac:dyDescent="0.3">
      <c r="A314" s="2">
        <v>313</v>
      </c>
      <c r="B314" s="2">
        <v>38</v>
      </c>
      <c r="C314" s="2" t="s">
        <v>18</v>
      </c>
      <c r="D314" s="2" t="s">
        <v>94</v>
      </c>
      <c r="E314" s="2" t="s">
        <v>20</v>
      </c>
      <c r="F314" s="2">
        <v>89</v>
      </c>
      <c r="G314" s="2" t="s">
        <v>34</v>
      </c>
      <c r="H314" s="2" t="s">
        <v>22</v>
      </c>
      <c r="I314" s="2" t="s">
        <v>95</v>
      </c>
      <c r="J314" s="2" t="s">
        <v>36</v>
      </c>
      <c r="K314" s="2">
        <v>3.4</v>
      </c>
      <c r="L314" s="2" t="s">
        <v>25</v>
      </c>
      <c r="M314" s="2" t="s">
        <v>44</v>
      </c>
      <c r="N314" s="2" t="s">
        <v>25</v>
      </c>
      <c r="O314" s="2" t="s">
        <v>25</v>
      </c>
      <c r="P314" s="12">
        <v>6</v>
      </c>
      <c r="Q314" s="12">
        <f>Table1[[#This Row],[Purchase Amount (USD)]]-Table1[[#This Row],[Previous Purchases]]</f>
        <v>83</v>
      </c>
      <c r="R314" s="2" t="s">
        <v>45</v>
      </c>
      <c r="S314" s="2" t="s">
        <v>48</v>
      </c>
    </row>
    <row r="315" spans="1:19" x14ac:dyDescent="0.3">
      <c r="A315" s="2">
        <v>314</v>
      </c>
      <c r="B315" s="2">
        <v>42</v>
      </c>
      <c r="C315" s="2" t="s">
        <v>18</v>
      </c>
      <c r="D315" s="2" t="s">
        <v>80</v>
      </c>
      <c r="E315" s="2" t="s">
        <v>20</v>
      </c>
      <c r="F315" s="2">
        <v>77</v>
      </c>
      <c r="G315" s="2" t="s">
        <v>128</v>
      </c>
      <c r="H315" s="2" t="s">
        <v>43</v>
      </c>
      <c r="I315" s="2" t="s">
        <v>68</v>
      </c>
      <c r="J315" s="2" t="s">
        <v>36</v>
      </c>
      <c r="K315" s="2">
        <v>3.7</v>
      </c>
      <c r="L315" s="2" t="s">
        <v>25</v>
      </c>
      <c r="M315" s="2" t="s">
        <v>26</v>
      </c>
      <c r="N315" s="2" t="s">
        <v>25</v>
      </c>
      <c r="O315" s="2" t="s">
        <v>25</v>
      </c>
      <c r="P315" s="12">
        <v>50</v>
      </c>
      <c r="Q315" s="12">
        <f>Table1[[#This Row],[Purchase Amount (USD)]]-Table1[[#This Row],[Previous Purchases]]</f>
        <v>27</v>
      </c>
      <c r="R315" s="2" t="s">
        <v>38</v>
      </c>
      <c r="S315" s="2" t="s">
        <v>96</v>
      </c>
    </row>
    <row r="316" spans="1:19" x14ac:dyDescent="0.3">
      <c r="A316" s="3">
        <v>315</v>
      </c>
      <c r="B316" s="3">
        <v>30</v>
      </c>
      <c r="C316" s="3" t="s">
        <v>18</v>
      </c>
      <c r="D316" s="3" t="s">
        <v>94</v>
      </c>
      <c r="E316" s="3" t="s">
        <v>20</v>
      </c>
      <c r="F316" s="3">
        <v>24</v>
      </c>
      <c r="G316" s="3" t="s">
        <v>126</v>
      </c>
      <c r="H316" s="3" t="s">
        <v>43</v>
      </c>
      <c r="I316" s="3" t="s">
        <v>72</v>
      </c>
      <c r="J316" s="3" t="s">
        <v>52</v>
      </c>
      <c r="K316" s="3">
        <v>3.3</v>
      </c>
      <c r="L316" s="3" t="s">
        <v>25</v>
      </c>
      <c r="M316" s="3" t="s">
        <v>73</v>
      </c>
      <c r="N316" s="3" t="s">
        <v>25</v>
      </c>
      <c r="O316" s="3" t="s">
        <v>25</v>
      </c>
      <c r="P316" s="13">
        <v>17</v>
      </c>
      <c r="Q316" s="13">
        <f>Table1[[#This Row],[Purchase Amount (USD)]]-Table1[[#This Row],[Previous Purchases]]</f>
        <v>7</v>
      </c>
      <c r="R316" s="3" t="s">
        <v>85</v>
      </c>
      <c r="S316" s="3" t="s">
        <v>96</v>
      </c>
    </row>
    <row r="317" spans="1:19" x14ac:dyDescent="0.3">
      <c r="A317" s="3">
        <v>316</v>
      </c>
      <c r="B317" s="3">
        <v>66</v>
      </c>
      <c r="C317" s="3" t="s">
        <v>18</v>
      </c>
      <c r="D317" s="3" t="s">
        <v>105</v>
      </c>
      <c r="E317" s="3" t="s">
        <v>66</v>
      </c>
      <c r="F317" s="3">
        <v>24</v>
      </c>
      <c r="G317" s="3" t="s">
        <v>149</v>
      </c>
      <c r="H317" s="3" t="s">
        <v>91</v>
      </c>
      <c r="I317" s="3" t="s">
        <v>120</v>
      </c>
      <c r="J317" s="3" t="s">
        <v>36</v>
      </c>
      <c r="K317" s="3">
        <v>4.5</v>
      </c>
      <c r="L317" s="3" t="s">
        <v>25</v>
      </c>
      <c r="M317" s="3" t="s">
        <v>26</v>
      </c>
      <c r="N317" s="3" t="s">
        <v>25</v>
      </c>
      <c r="O317" s="3" t="s">
        <v>25</v>
      </c>
      <c r="P317" s="13">
        <v>24</v>
      </c>
      <c r="Q317" s="13">
        <f>Table1[[#This Row],[Purchase Amount (USD)]]-Table1[[#This Row],[Previous Purchases]]</f>
        <v>0</v>
      </c>
      <c r="R317" s="3" t="s">
        <v>85</v>
      </c>
      <c r="S317" s="3" t="s">
        <v>48</v>
      </c>
    </row>
    <row r="318" spans="1:19" x14ac:dyDescent="0.3">
      <c r="A318" s="2">
        <v>317</v>
      </c>
      <c r="B318" s="2">
        <v>36</v>
      </c>
      <c r="C318" s="2" t="s">
        <v>18</v>
      </c>
      <c r="D318" s="2" t="s">
        <v>65</v>
      </c>
      <c r="E318" s="2" t="s">
        <v>66</v>
      </c>
      <c r="F318" s="2">
        <v>22</v>
      </c>
      <c r="G318" s="2" t="s">
        <v>98</v>
      </c>
      <c r="H318" s="2" t="s">
        <v>43</v>
      </c>
      <c r="I318" s="2" t="s">
        <v>60</v>
      </c>
      <c r="J318" s="2" t="s">
        <v>56</v>
      </c>
      <c r="K318" s="2">
        <v>3.3</v>
      </c>
      <c r="L318" s="2" t="s">
        <v>25</v>
      </c>
      <c r="M318" s="2" t="s">
        <v>37</v>
      </c>
      <c r="N318" s="2" t="s">
        <v>25</v>
      </c>
      <c r="O318" s="2" t="s">
        <v>25</v>
      </c>
      <c r="P318" s="12">
        <v>46</v>
      </c>
      <c r="Q318" s="12">
        <f>Table1[[#This Row],[Purchase Amount (USD)]]-Table1[[#This Row],[Previous Purchases]]</f>
        <v>-24</v>
      </c>
      <c r="R318" s="2" t="s">
        <v>27</v>
      </c>
      <c r="S318" s="2" t="s">
        <v>87</v>
      </c>
    </row>
    <row r="319" spans="1:19" x14ac:dyDescent="0.3">
      <c r="A319" s="2">
        <v>318</v>
      </c>
      <c r="B319" s="2">
        <v>58</v>
      </c>
      <c r="C319" s="2" t="s">
        <v>18</v>
      </c>
      <c r="D319" s="2" t="s">
        <v>29</v>
      </c>
      <c r="E319" s="2" t="s">
        <v>20</v>
      </c>
      <c r="F319" s="2">
        <v>82</v>
      </c>
      <c r="G319" s="2" t="s">
        <v>63</v>
      </c>
      <c r="H319" s="2" t="s">
        <v>22</v>
      </c>
      <c r="I319" s="2" t="s">
        <v>84</v>
      </c>
      <c r="J319" s="2" t="s">
        <v>56</v>
      </c>
      <c r="K319" s="2">
        <v>4.3</v>
      </c>
      <c r="L319" s="2" t="s">
        <v>25</v>
      </c>
      <c r="M319" s="2" t="s">
        <v>53</v>
      </c>
      <c r="N319" s="2" t="s">
        <v>25</v>
      </c>
      <c r="O319" s="2" t="s">
        <v>25</v>
      </c>
      <c r="P319" s="12">
        <v>42</v>
      </c>
      <c r="Q319" s="12">
        <f>Table1[[#This Row],[Purchase Amount (USD)]]-Table1[[#This Row],[Previous Purchases]]</f>
        <v>40</v>
      </c>
      <c r="R319" s="2" t="s">
        <v>32</v>
      </c>
      <c r="S319" s="2" t="s">
        <v>96</v>
      </c>
    </row>
    <row r="320" spans="1:19" x14ac:dyDescent="0.3">
      <c r="A320" s="3">
        <v>319</v>
      </c>
      <c r="B320" s="3">
        <v>45</v>
      </c>
      <c r="C320" s="3" t="s">
        <v>18</v>
      </c>
      <c r="D320" s="3" t="s">
        <v>131</v>
      </c>
      <c r="E320" s="3" t="s">
        <v>66</v>
      </c>
      <c r="F320" s="3">
        <v>67</v>
      </c>
      <c r="G320" s="3" t="s">
        <v>146</v>
      </c>
      <c r="H320" s="3" t="s">
        <v>43</v>
      </c>
      <c r="I320" s="3" t="s">
        <v>117</v>
      </c>
      <c r="J320" s="3" t="s">
        <v>24</v>
      </c>
      <c r="K320" s="3">
        <v>2.5</v>
      </c>
      <c r="L320" s="3" t="s">
        <v>25</v>
      </c>
      <c r="M320" s="3" t="s">
        <v>53</v>
      </c>
      <c r="N320" s="3" t="s">
        <v>25</v>
      </c>
      <c r="O320" s="3" t="s">
        <v>25</v>
      </c>
      <c r="P320" s="13">
        <v>10</v>
      </c>
      <c r="Q320" s="13">
        <f>Table1[[#This Row],[Purchase Amount (USD)]]-Table1[[#This Row],[Previous Purchases]]</f>
        <v>57</v>
      </c>
      <c r="R320" s="3" t="s">
        <v>32</v>
      </c>
      <c r="S320" s="3" t="s">
        <v>48</v>
      </c>
    </row>
    <row r="321" spans="1:19" x14ac:dyDescent="0.3">
      <c r="A321" s="3">
        <v>320</v>
      </c>
      <c r="B321" s="3">
        <v>47</v>
      </c>
      <c r="C321" s="3" t="s">
        <v>18</v>
      </c>
      <c r="D321" s="3" t="s">
        <v>58</v>
      </c>
      <c r="E321" s="3" t="s">
        <v>20</v>
      </c>
      <c r="F321" s="3">
        <v>74</v>
      </c>
      <c r="G321" s="3" t="s">
        <v>30</v>
      </c>
      <c r="H321" s="3" t="s">
        <v>91</v>
      </c>
      <c r="I321" s="3" t="s">
        <v>51</v>
      </c>
      <c r="J321" s="3" t="s">
        <v>36</v>
      </c>
      <c r="K321" s="3">
        <v>2.6</v>
      </c>
      <c r="L321" s="3" t="s">
        <v>25</v>
      </c>
      <c r="M321" s="3" t="s">
        <v>53</v>
      </c>
      <c r="N321" s="3" t="s">
        <v>25</v>
      </c>
      <c r="O321" s="3" t="s">
        <v>25</v>
      </c>
      <c r="P321" s="13">
        <v>1</v>
      </c>
      <c r="Q321" s="13">
        <f>Table1[[#This Row],[Purchase Amount (USD)]]-Table1[[#This Row],[Previous Purchases]]</f>
        <v>73</v>
      </c>
      <c r="R321" s="3" t="s">
        <v>32</v>
      </c>
      <c r="S321" s="3" t="s">
        <v>96</v>
      </c>
    </row>
    <row r="322" spans="1:19" x14ac:dyDescent="0.3">
      <c r="A322" s="2">
        <v>321</v>
      </c>
      <c r="B322" s="2">
        <v>66</v>
      </c>
      <c r="C322" s="2" t="s">
        <v>18</v>
      </c>
      <c r="D322" s="2" t="s">
        <v>105</v>
      </c>
      <c r="E322" s="2" t="s">
        <v>66</v>
      </c>
      <c r="F322" s="2">
        <v>72</v>
      </c>
      <c r="G322" s="2" t="s">
        <v>110</v>
      </c>
      <c r="H322" s="2" t="s">
        <v>22</v>
      </c>
      <c r="I322" s="2" t="s">
        <v>51</v>
      </c>
      <c r="J322" s="2" t="s">
        <v>52</v>
      </c>
      <c r="K322" s="2">
        <v>4.9000000000000004</v>
      </c>
      <c r="L322" s="2" t="s">
        <v>25</v>
      </c>
      <c r="M322" s="2" t="s">
        <v>53</v>
      </c>
      <c r="N322" s="2" t="s">
        <v>25</v>
      </c>
      <c r="O322" s="2" t="s">
        <v>25</v>
      </c>
      <c r="P322" s="12">
        <v>28</v>
      </c>
      <c r="Q322" s="12">
        <f>Table1[[#This Row],[Purchase Amount (USD)]]-Table1[[#This Row],[Previous Purchases]]</f>
        <v>44</v>
      </c>
      <c r="R322" s="2" t="s">
        <v>85</v>
      </c>
      <c r="S322" s="2" t="s">
        <v>57</v>
      </c>
    </row>
    <row r="323" spans="1:19" x14ac:dyDescent="0.3">
      <c r="A323" s="2">
        <v>322</v>
      </c>
      <c r="B323" s="2">
        <v>41</v>
      </c>
      <c r="C323" s="2" t="s">
        <v>18</v>
      </c>
      <c r="D323" s="2" t="s">
        <v>49</v>
      </c>
      <c r="E323" s="2" t="s">
        <v>41</v>
      </c>
      <c r="F323" s="2">
        <v>36</v>
      </c>
      <c r="G323" s="2" t="s">
        <v>128</v>
      </c>
      <c r="H323" s="2" t="s">
        <v>22</v>
      </c>
      <c r="I323" s="2" t="s">
        <v>120</v>
      </c>
      <c r="J323" s="2" t="s">
        <v>52</v>
      </c>
      <c r="K323" s="2">
        <v>4.7</v>
      </c>
      <c r="L323" s="2" t="s">
        <v>25</v>
      </c>
      <c r="M323" s="2" t="s">
        <v>37</v>
      </c>
      <c r="N323" s="2" t="s">
        <v>25</v>
      </c>
      <c r="O323" s="2" t="s">
        <v>25</v>
      </c>
      <c r="P323" s="12">
        <v>48</v>
      </c>
      <c r="Q323" s="12">
        <f>Table1[[#This Row],[Purchase Amount (USD)]]-Table1[[#This Row],[Previous Purchases]]</f>
        <v>-12</v>
      </c>
      <c r="R323" s="2" t="s">
        <v>85</v>
      </c>
      <c r="S323" s="2" t="s">
        <v>57</v>
      </c>
    </row>
    <row r="324" spans="1:19" x14ac:dyDescent="0.3">
      <c r="A324" s="3">
        <v>323</v>
      </c>
      <c r="B324" s="3">
        <v>41</v>
      </c>
      <c r="C324" s="3" t="s">
        <v>18</v>
      </c>
      <c r="D324" s="3" t="s">
        <v>132</v>
      </c>
      <c r="E324" s="3" t="s">
        <v>66</v>
      </c>
      <c r="F324" s="3">
        <v>95</v>
      </c>
      <c r="G324" s="3" t="s">
        <v>121</v>
      </c>
      <c r="H324" s="3" t="s">
        <v>35</v>
      </c>
      <c r="I324" s="3" t="s">
        <v>108</v>
      </c>
      <c r="J324" s="3" t="s">
        <v>24</v>
      </c>
      <c r="K324" s="3">
        <v>3</v>
      </c>
      <c r="L324" s="3" t="s">
        <v>25</v>
      </c>
      <c r="M324" s="3" t="s">
        <v>53</v>
      </c>
      <c r="N324" s="3" t="s">
        <v>25</v>
      </c>
      <c r="O324" s="3" t="s">
        <v>25</v>
      </c>
      <c r="P324" s="13">
        <v>47</v>
      </c>
      <c r="Q324" s="13">
        <f>Table1[[#This Row],[Purchase Amount (USD)]]-Table1[[#This Row],[Previous Purchases]]</f>
        <v>48</v>
      </c>
      <c r="R324" s="3" t="s">
        <v>38</v>
      </c>
      <c r="S324" s="3" t="s">
        <v>87</v>
      </c>
    </row>
    <row r="325" spans="1:19" x14ac:dyDescent="0.3">
      <c r="A325" s="3">
        <v>324</v>
      </c>
      <c r="B325" s="3">
        <v>66</v>
      </c>
      <c r="C325" s="3" t="s">
        <v>18</v>
      </c>
      <c r="D325" s="3" t="s">
        <v>103</v>
      </c>
      <c r="E325" s="3" t="s">
        <v>20</v>
      </c>
      <c r="F325" s="3">
        <v>78</v>
      </c>
      <c r="G325" s="3" t="s">
        <v>121</v>
      </c>
      <c r="H325" s="3" t="s">
        <v>43</v>
      </c>
      <c r="I325" s="3" t="s">
        <v>120</v>
      </c>
      <c r="J325" s="3" t="s">
        <v>24</v>
      </c>
      <c r="K325" s="3">
        <v>3.5</v>
      </c>
      <c r="L325" s="3" t="s">
        <v>25</v>
      </c>
      <c r="M325" s="3" t="s">
        <v>44</v>
      </c>
      <c r="N325" s="3" t="s">
        <v>25</v>
      </c>
      <c r="O325" s="3" t="s">
        <v>25</v>
      </c>
      <c r="P325" s="13">
        <v>29</v>
      </c>
      <c r="Q325" s="13">
        <f>Table1[[#This Row],[Purchase Amount (USD)]]-Table1[[#This Row],[Previous Purchases]]</f>
        <v>49</v>
      </c>
      <c r="R325" s="3" t="s">
        <v>45</v>
      </c>
      <c r="S325" s="3" t="s">
        <v>75</v>
      </c>
    </row>
    <row r="326" spans="1:19" x14ac:dyDescent="0.3">
      <c r="A326" s="2">
        <v>325</v>
      </c>
      <c r="B326" s="2">
        <v>37</v>
      </c>
      <c r="C326" s="2" t="s">
        <v>18</v>
      </c>
      <c r="D326" s="2" t="s">
        <v>54</v>
      </c>
      <c r="E326" s="2" t="s">
        <v>20</v>
      </c>
      <c r="F326" s="2">
        <v>82</v>
      </c>
      <c r="G326" s="2" t="s">
        <v>50</v>
      </c>
      <c r="H326" s="2" t="s">
        <v>43</v>
      </c>
      <c r="I326" s="2" t="s">
        <v>77</v>
      </c>
      <c r="J326" s="2" t="s">
        <v>52</v>
      </c>
      <c r="K326" s="2">
        <v>4.8</v>
      </c>
      <c r="L326" s="2" t="s">
        <v>25</v>
      </c>
      <c r="M326" s="2" t="s">
        <v>53</v>
      </c>
      <c r="N326" s="2" t="s">
        <v>25</v>
      </c>
      <c r="O326" s="2" t="s">
        <v>25</v>
      </c>
      <c r="P326" s="12">
        <v>37</v>
      </c>
      <c r="Q326" s="12">
        <f>Table1[[#This Row],[Purchase Amount (USD)]]-Table1[[#This Row],[Previous Purchases]]</f>
        <v>45</v>
      </c>
      <c r="R326" s="2" t="s">
        <v>27</v>
      </c>
      <c r="S326" s="2" t="s">
        <v>57</v>
      </c>
    </row>
    <row r="327" spans="1:19" x14ac:dyDescent="0.3">
      <c r="A327" s="2">
        <v>326</v>
      </c>
      <c r="B327" s="2">
        <v>70</v>
      </c>
      <c r="C327" s="2" t="s">
        <v>18</v>
      </c>
      <c r="D327" s="2" t="s">
        <v>94</v>
      </c>
      <c r="E327" s="2" t="s">
        <v>20</v>
      </c>
      <c r="F327" s="2">
        <v>70</v>
      </c>
      <c r="G327" s="2" t="s">
        <v>128</v>
      </c>
      <c r="H327" s="2" t="s">
        <v>43</v>
      </c>
      <c r="I327" s="2" t="s">
        <v>60</v>
      </c>
      <c r="J327" s="2" t="s">
        <v>24</v>
      </c>
      <c r="K327" s="2">
        <v>4.3</v>
      </c>
      <c r="L327" s="2" t="s">
        <v>25</v>
      </c>
      <c r="M327" s="2" t="s">
        <v>37</v>
      </c>
      <c r="N327" s="2" t="s">
        <v>25</v>
      </c>
      <c r="O327" s="2" t="s">
        <v>25</v>
      </c>
      <c r="P327" s="12">
        <v>38</v>
      </c>
      <c r="Q327" s="12">
        <f>Table1[[#This Row],[Purchase Amount (USD)]]-Table1[[#This Row],[Previous Purchases]]</f>
        <v>32</v>
      </c>
      <c r="R327" s="2" t="s">
        <v>85</v>
      </c>
      <c r="S327" s="2" t="s">
        <v>48</v>
      </c>
    </row>
    <row r="328" spans="1:19" x14ac:dyDescent="0.3">
      <c r="A328" s="3">
        <v>327</v>
      </c>
      <c r="B328" s="3">
        <v>62</v>
      </c>
      <c r="C328" s="3" t="s">
        <v>18</v>
      </c>
      <c r="D328" s="3" t="s">
        <v>118</v>
      </c>
      <c r="E328" s="3" t="s">
        <v>66</v>
      </c>
      <c r="F328" s="3">
        <v>41</v>
      </c>
      <c r="G328" s="3" t="s">
        <v>126</v>
      </c>
      <c r="H328" s="3" t="s">
        <v>43</v>
      </c>
      <c r="I328" s="3" t="s">
        <v>51</v>
      </c>
      <c r="J328" s="3" t="s">
        <v>56</v>
      </c>
      <c r="K328" s="3">
        <v>3.2</v>
      </c>
      <c r="L328" s="3" t="s">
        <v>25</v>
      </c>
      <c r="M328" s="3" t="s">
        <v>73</v>
      </c>
      <c r="N328" s="3" t="s">
        <v>25</v>
      </c>
      <c r="O328" s="3" t="s">
        <v>25</v>
      </c>
      <c r="P328" s="13">
        <v>48</v>
      </c>
      <c r="Q328" s="13">
        <f>Table1[[#This Row],[Purchase Amount (USD)]]-Table1[[#This Row],[Previous Purchases]]</f>
        <v>-7</v>
      </c>
      <c r="R328" s="3" t="s">
        <v>74</v>
      </c>
      <c r="S328" s="3" t="s">
        <v>39</v>
      </c>
    </row>
    <row r="329" spans="1:19" x14ac:dyDescent="0.3">
      <c r="A329" s="3">
        <v>328</v>
      </c>
      <c r="B329" s="3">
        <v>61</v>
      </c>
      <c r="C329" s="3" t="s">
        <v>18</v>
      </c>
      <c r="D329" s="3" t="s">
        <v>61</v>
      </c>
      <c r="E329" s="3" t="s">
        <v>62</v>
      </c>
      <c r="F329" s="3">
        <v>42</v>
      </c>
      <c r="G329" s="3" t="s">
        <v>145</v>
      </c>
      <c r="H329" s="3" t="s">
        <v>43</v>
      </c>
      <c r="I329" s="3" t="s">
        <v>84</v>
      </c>
      <c r="J329" s="3" t="s">
        <v>52</v>
      </c>
      <c r="K329" s="3">
        <v>3.1</v>
      </c>
      <c r="L329" s="3" t="s">
        <v>25</v>
      </c>
      <c r="M329" s="3" t="s">
        <v>37</v>
      </c>
      <c r="N329" s="3" t="s">
        <v>25</v>
      </c>
      <c r="O329" s="3" t="s">
        <v>25</v>
      </c>
      <c r="P329" s="13">
        <v>36</v>
      </c>
      <c r="Q329" s="13">
        <f>Table1[[#This Row],[Purchase Amount (USD)]]-Table1[[#This Row],[Previous Purchases]]</f>
        <v>6</v>
      </c>
      <c r="R329" s="3" t="s">
        <v>45</v>
      </c>
      <c r="S329" s="3" t="s">
        <v>39</v>
      </c>
    </row>
    <row r="330" spans="1:19" x14ac:dyDescent="0.3">
      <c r="A330" s="2">
        <v>329</v>
      </c>
      <c r="B330" s="2">
        <v>48</v>
      </c>
      <c r="C330" s="2" t="s">
        <v>18</v>
      </c>
      <c r="D330" s="2" t="s">
        <v>61</v>
      </c>
      <c r="E330" s="2" t="s">
        <v>62</v>
      </c>
      <c r="F330" s="2">
        <v>50</v>
      </c>
      <c r="G330" s="2" t="s">
        <v>102</v>
      </c>
      <c r="H330" s="2" t="s">
        <v>43</v>
      </c>
      <c r="I330" s="2" t="s">
        <v>133</v>
      </c>
      <c r="J330" s="2" t="s">
        <v>56</v>
      </c>
      <c r="K330" s="2">
        <v>2.8</v>
      </c>
      <c r="L330" s="2" t="s">
        <v>25</v>
      </c>
      <c r="M330" s="2" t="s">
        <v>37</v>
      </c>
      <c r="N330" s="2" t="s">
        <v>25</v>
      </c>
      <c r="O330" s="2" t="s">
        <v>25</v>
      </c>
      <c r="P330" s="12">
        <v>9</v>
      </c>
      <c r="Q330" s="12">
        <f>Table1[[#This Row],[Purchase Amount (USD)]]-Table1[[#This Row],[Previous Purchases]]</f>
        <v>41</v>
      </c>
      <c r="R330" s="2" t="s">
        <v>38</v>
      </c>
      <c r="S330" s="2" t="s">
        <v>39</v>
      </c>
    </row>
    <row r="331" spans="1:19" x14ac:dyDescent="0.3">
      <c r="A331" s="2">
        <v>330</v>
      </c>
      <c r="B331" s="2">
        <v>70</v>
      </c>
      <c r="C331" s="2" t="s">
        <v>18</v>
      </c>
      <c r="D331" s="2" t="s">
        <v>124</v>
      </c>
      <c r="E331" s="2" t="s">
        <v>20</v>
      </c>
      <c r="F331" s="2">
        <v>31</v>
      </c>
      <c r="G331" s="2" t="s">
        <v>106</v>
      </c>
      <c r="H331" s="2" t="s">
        <v>35</v>
      </c>
      <c r="I331" s="2" t="s">
        <v>51</v>
      </c>
      <c r="J331" s="2" t="s">
        <v>52</v>
      </c>
      <c r="K331" s="2">
        <v>2.9</v>
      </c>
      <c r="L331" s="2" t="s">
        <v>25</v>
      </c>
      <c r="M331" s="2" t="s">
        <v>69</v>
      </c>
      <c r="N331" s="2" t="s">
        <v>25</v>
      </c>
      <c r="O331" s="2" t="s">
        <v>25</v>
      </c>
      <c r="P331" s="12">
        <v>34</v>
      </c>
      <c r="Q331" s="12">
        <f>Table1[[#This Row],[Purchase Amount (USD)]]-Table1[[#This Row],[Previous Purchases]]</f>
        <v>-3</v>
      </c>
      <c r="R331" s="2" t="s">
        <v>74</v>
      </c>
      <c r="S331" s="2" t="s">
        <v>87</v>
      </c>
    </row>
    <row r="332" spans="1:19" x14ac:dyDescent="0.3">
      <c r="A332" s="3">
        <v>331</v>
      </c>
      <c r="B332" s="3">
        <v>46</v>
      </c>
      <c r="C332" s="3" t="s">
        <v>18</v>
      </c>
      <c r="D332" s="3" t="s">
        <v>29</v>
      </c>
      <c r="E332" s="3" t="s">
        <v>20</v>
      </c>
      <c r="F332" s="3">
        <v>51</v>
      </c>
      <c r="G332" s="3" t="s">
        <v>113</v>
      </c>
      <c r="H332" s="3" t="s">
        <v>43</v>
      </c>
      <c r="I332" s="3" t="s">
        <v>117</v>
      </c>
      <c r="J332" s="3" t="s">
        <v>24</v>
      </c>
      <c r="K332" s="3">
        <v>3.7</v>
      </c>
      <c r="L332" s="3" t="s">
        <v>25</v>
      </c>
      <c r="M332" s="3" t="s">
        <v>26</v>
      </c>
      <c r="N332" s="3" t="s">
        <v>25</v>
      </c>
      <c r="O332" s="3" t="s">
        <v>25</v>
      </c>
      <c r="P332" s="13">
        <v>43</v>
      </c>
      <c r="Q332" s="13">
        <f>Table1[[#This Row],[Purchase Amount (USD)]]-Table1[[#This Row],[Previous Purchases]]</f>
        <v>8</v>
      </c>
      <c r="R332" s="3" t="s">
        <v>27</v>
      </c>
      <c r="S332" s="3" t="s">
        <v>75</v>
      </c>
    </row>
    <row r="333" spans="1:19" x14ac:dyDescent="0.3">
      <c r="A333" s="3">
        <v>332</v>
      </c>
      <c r="B333" s="3">
        <v>31</v>
      </c>
      <c r="C333" s="3" t="s">
        <v>18</v>
      </c>
      <c r="D333" s="3" t="s">
        <v>54</v>
      </c>
      <c r="E333" s="3" t="s">
        <v>20</v>
      </c>
      <c r="F333" s="3">
        <v>98</v>
      </c>
      <c r="G333" s="3" t="s">
        <v>102</v>
      </c>
      <c r="H333" s="3" t="s">
        <v>22</v>
      </c>
      <c r="I333" s="3" t="s">
        <v>117</v>
      </c>
      <c r="J333" s="3" t="s">
        <v>56</v>
      </c>
      <c r="K333" s="3">
        <v>3.3</v>
      </c>
      <c r="L333" s="3" t="s">
        <v>25</v>
      </c>
      <c r="M333" s="3" t="s">
        <v>73</v>
      </c>
      <c r="N333" s="3" t="s">
        <v>25</v>
      </c>
      <c r="O333" s="3" t="s">
        <v>25</v>
      </c>
      <c r="P333" s="13">
        <v>46</v>
      </c>
      <c r="Q333" s="13">
        <f>Table1[[#This Row],[Purchase Amount (USD)]]-Table1[[#This Row],[Previous Purchases]]</f>
        <v>52</v>
      </c>
      <c r="R333" s="3" t="s">
        <v>45</v>
      </c>
      <c r="S333" s="3" t="s">
        <v>57</v>
      </c>
    </row>
    <row r="334" spans="1:19" x14ac:dyDescent="0.3">
      <c r="A334" s="2">
        <v>333</v>
      </c>
      <c r="B334" s="2">
        <v>19</v>
      </c>
      <c r="C334" s="2" t="s">
        <v>18</v>
      </c>
      <c r="D334" s="2" t="s">
        <v>54</v>
      </c>
      <c r="E334" s="2" t="s">
        <v>20</v>
      </c>
      <c r="F334" s="2">
        <v>86</v>
      </c>
      <c r="G334" s="2" t="s">
        <v>83</v>
      </c>
      <c r="H334" s="2" t="s">
        <v>43</v>
      </c>
      <c r="I334" s="2" t="s">
        <v>31</v>
      </c>
      <c r="J334" s="2" t="s">
        <v>24</v>
      </c>
      <c r="K334" s="2">
        <v>2.8</v>
      </c>
      <c r="L334" s="2" t="s">
        <v>25</v>
      </c>
      <c r="M334" s="2" t="s">
        <v>69</v>
      </c>
      <c r="N334" s="2" t="s">
        <v>25</v>
      </c>
      <c r="O334" s="2" t="s">
        <v>25</v>
      </c>
      <c r="P334" s="12">
        <v>5</v>
      </c>
      <c r="Q334" s="12">
        <f>Table1[[#This Row],[Purchase Amount (USD)]]-Table1[[#This Row],[Previous Purchases]]</f>
        <v>81</v>
      </c>
      <c r="R334" s="2" t="s">
        <v>38</v>
      </c>
      <c r="S334" s="2" t="s">
        <v>87</v>
      </c>
    </row>
    <row r="335" spans="1:19" x14ac:dyDescent="0.3">
      <c r="A335" s="2">
        <v>334</v>
      </c>
      <c r="B335" s="2">
        <v>39</v>
      </c>
      <c r="C335" s="2" t="s">
        <v>18</v>
      </c>
      <c r="D335" s="2" t="s">
        <v>29</v>
      </c>
      <c r="E335" s="2" t="s">
        <v>20</v>
      </c>
      <c r="F335" s="2">
        <v>64</v>
      </c>
      <c r="G335" s="2" t="s">
        <v>119</v>
      </c>
      <c r="H335" s="2" t="s">
        <v>43</v>
      </c>
      <c r="I335" s="2" t="s">
        <v>84</v>
      </c>
      <c r="J335" s="2" t="s">
        <v>24</v>
      </c>
      <c r="K335" s="2">
        <v>4.5</v>
      </c>
      <c r="L335" s="2" t="s">
        <v>25</v>
      </c>
      <c r="M335" s="2" t="s">
        <v>53</v>
      </c>
      <c r="N335" s="2" t="s">
        <v>25</v>
      </c>
      <c r="O335" s="2" t="s">
        <v>25</v>
      </c>
      <c r="P335" s="12">
        <v>15</v>
      </c>
      <c r="Q335" s="12">
        <f>Table1[[#This Row],[Purchase Amount (USD)]]-Table1[[#This Row],[Previous Purchases]]</f>
        <v>49</v>
      </c>
      <c r="R335" s="2" t="s">
        <v>74</v>
      </c>
      <c r="S335" s="2" t="s">
        <v>75</v>
      </c>
    </row>
    <row r="336" spans="1:19" x14ac:dyDescent="0.3">
      <c r="A336" s="3">
        <v>335</v>
      </c>
      <c r="B336" s="3">
        <v>41</v>
      </c>
      <c r="C336" s="3" t="s">
        <v>18</v>
      </c>
      <c r="D336" s="3" t="s">
        <v>19</v>
      </c>
      <c r="E336" s="3" t="s">
        <v>20</v>
      </c>
      <c r="F336" s="3">
        <v>46</v>
      </c>
      <c r="G336" s="3" t="s">
        <v>110</v>
      </c>
      <c r="H336" s="3" t="s">
        <v>43</v>
      </c>
      <c r="I336" s="3" t="s">
        <v>92</v>
      </c>
      <c r="J336" s="3" t="s">
        <v>56</v>
      </c>
      <c r="K336" s="3">
        <v>2.6</v>
      </c>
      <c r="L336" s="3" t="s">
        <v>25</v>
      </c>
      <c r="M336" s="3" t="s">
        <v>44</v>
      </c>
      <c r="N336" s="3" t="s">
        <v>25</v>
      </c>
      <c r="O336" s="3" t="s">
        <v>25</v>
      </c>
      <c r="P336" s="13">
        <v>30</v>
      </c>
      <c r="Q336" s="13">
        <f>Table1[[#This Row],[Purchase Amount (USD)]]-Table1[[#This Row],[Previous Purchases]]</f>
        <v>16</v>
      </c>
      <c r="R336" s="3" t="s">
        <v>38</v>
      </c>
      <c r="S336" s="3" t="s">
        <v>48</v>
      </c>
    </row>
    <row r="337" spans="1:19" x14ac:dyDescent="0.3">
      <c r="A337" s="3">
        <v>336</v>
      </c>
      <c r="B337" s="3">
        <v>20</v>
      </c>
      <c r="C337" s="3" t="s">
        <v>18</v>
      </c>
      <c r="D337" s="3" t="s">
        <v>29</v>
      </c>
      <c r="E337" s="3" t="s">
        <v>20</v>
      </c>
      <c r="F337" s="3">
        <v>85</v>
      </c>
      <c r="G337" s="3" t="s">
        <v>46</v>
      </c>
      <c r="H337" s="3" t="s">
        <v>22</v>
      </c>
      <c r="I337" s="3" t="s">
        <v>31</v>
      </c>
      <c r="J337" s="3" t="s">
        <v>36</v>
      </c>
      <c r="K337" s="3">
        <v>3.7</v>
      </c>
      <c r="L337" s="3" t="s">
        <v>25</v>
      </c>
      <c r="M337" s="3" t="s">
        <v>53</v>
      </c>
      <c r="N337" s="3" t="s">
        <v>25</v>
      </c>
      <c r="O337" s="3" t="s">
        <v>25</v>
      </c>
      <c r="P337" s="13">
        <v>44</v>
      </c>
      <c r="Q337" s="13">
        <f>Table1[[#This Row],[Purchase Amount (USD)]]-Table1[[#This Row],[Previous Purchases]]</f>
        <v>41</v>
      </c>
      <c r="R337" s="3" t="s">
        <v>27</v>
      </c>
      <c r="S337" s="3" t="s">
        <v>96</v>
      </c>
    </row>
    <row r="338" spans="1:19" x14ac:dyDescent="0.3">
      <c r="A338" s="2">
        <v>337</v>
      </c>
      <c r="B338" s="2">
        <v>36</v>
      </c>
      <c r="C338" s="2" t="s">
        <v>18</v>
      </c>
      <c r="D338" s="2" t="s">
        <v>123</v>
      </c>
      <c r="E338" s="2" t="s">
        <v>66</v>
      </c>
      <c r="F338" s="2">
        <v>81</v>
      </c>
      <c r="G338" s="2" t="s">
        <v>42</v>
      </c>
      <c r="H338" s="2" t="s">
        <v>35</v>
      </c>
      <c r="I338" s="2" t="s">
        <v>120</v>
      </c>
      <c r="J338" s="2" t="s">
        <v>56</v>
      </c>
      <c r="K338" s="2">
        <v>4.4000000000000004</v>
      </c>
      <c r="L338" s="2" t="s">
        <v>25</v>
      </c>
      <c r="M338" s="2" t="s">
        <v>26</v>
      </c>
      <c r="N338" s="2" t="s">
        <v>25</v>
      </c>
      <c r="O338" s="2" t="s">
        <v>25</v>
      </c>
      <c r="P338" s="12">
        <v>16</v>
      </c>
      <c r="Q338" s="12">
        <f>Table1[[#This Row],[Purchase Amount (USD)]]-Table1[[#This Row],[Previous Purchases]]</f>
        <v>65</v>
      </c>
      <c r="R338" s="2" t="s">
        <v>45</v>
      </c>
      <c r="S338" s="2" t="s">
        <v>48</v>
      </c>
    </row>
    <row r="339" spans="1:19" x14ac:dyDescent="0.3">
      <c r="A339" s="2">
        <v>338</v>
      </c>
      <c r="B339" s="2">
        <v>32</v>
      </c>
      <c r="C339" s="2" t="s">
        <v>18</v>
      </c>
      <c r="D339" s="2" t="s">
        <v>29</v>
      </c>
      <c r="E339" s="2" t="s">
        <v>20</v>
      </c>
      <c r="F339" s="2">
        <v>59</v>
      </c>
      <c r="G339" s="2" t="s">
        <v>129</v>
      </c>
      <c r="H339" s="2" t="s">
        <v>43</v>
      </c>
      <c r="I339" s="2" t="s">
        <v>108</v>
      </c>
      <c r="J339" s="2" t="s">
        <v>24</v>
      </c>
      <c r="K339" s="2">
        <v>4.3</v>
      </c>
      <c r="L339" s="2" t="s">
        <v>25</v>
      </c>
      <c r="M339" s="2" t="s">
        <v>69</v>
      </c>
      <c r="N339" s="2" t="s">
        <v>25</v>
      </c>
      <c r="O339" s="2" t="s">
        <v>25</v>
      </c>
      <c r="P339" s="12">
        <v>16</v>
      </c>
      <c r="Q339" s="12">
        <f>Table1[[#This Row],[Purchase Amount (USD)]]-Table1[[#This Row],[Previous Purchases]]</f>
        <v>43</v>
      </c>
      <c r="R339" s="2" t="s">
        <v>74</v>
      </c>
      <c r="S339" s="2" t="s">
        <v>48</v>
      </c>
    </row>
    <row r="340" spans="1:19" x14ac:dyDescent="0.3">
      <c r="A340" s="3">
        <v>339</v>
      </c>
      <c r="B340" s="3">
        <v>69</v>
      </c>
      <c r="C340" s="3" t="s">
        <v>18</v>
      </c>
      <c r="D340" s="3" t="s">
        <v>103</v>
      </c>
      <c r="E340" s="3" t="s">
        <v>20</v>
      </c>
      <c r="F340" s="3">
        <v>79</v>
      </c>
      <c r="G340" s="3" t="s">
        <v>34</v>
      </c>
      <c r="H340" s="3" t="s">
        <v>43</v>
      </c>
      <c r="I340" s="3" t="s">
        <v>64</v>
      </c>
      <c r="J340" s="3" t="s">
        <v>24</v>
      </c>
      <c r="K340" s="3">
        <v>3.5</v>
      </c>
      <c r="L340" s="3" t="s">
        <v>25</v>
      </c>
      <c r="M340" s="3" t="s">
        <v>26</v>
      </c>
      <c r="N340" s="3" t="s">
        <v>25</v>
      </c>
      <c r="O340" s="3" t="s">
        <v>25</v>
      </c>
      <c r="P340" s="13">
        <v>16</v>
      </c>
      <c r="Q340" s="13">
        <f>Table1[[#This Row],[Purchase Amount (USD)]]-Table1[[#This Row],[Previous Purchases]]</f>
        <v>63</v>
      </c>
      <c r="R340" s="3" t="s">
        <v>32</v>
      </c>
      <c r="S340" s="3" t="s">
        <v>39</v>
      </c>
    </row>
    <row r="341" spans="1:19" x14ac:dyDescent="0.3">
      <c r="A341" s="3">
        <v>340</v>
      </c>
      <c r="B341" s="3">
        <v>40</v>
      </c>
      <c r="C341" s="3" t="s">
        <v>18</v>
      </c>
      <c r="D341" s="3" t="s">
        <v>58</v>
      </c>
      <c r="E341" s="3" t="s">
        <v>20</v>
      </c>
      <c r="F341" s="3">
        <v>33</v>
      </c>
      <c r="G341" s="3" t="s">
        <v>137</v>
      </c>
      <c r="H341" s="3" t="s">
        <v>43</v>
      </c>
      <c r="I341" s="3" t="s">
        <v>84</v>
      </c>
      <c r="J341" s="3" t="s">
        <v>36</v>
      </c>
      <c r="K341" s="3">
        <v>3.8</v>
      </c>
      <c r="L341" s="3" t="s">
        <v>25</v>
      </c>
      <c r="M341" s="3" t="s">
        <v>69</v>
      </c>
      <c r="N341" s="3" t="s">
        <v>25</v>
      </c>
      <c r="O341" s="3" t="s">
        <v>25</v>
      </c>
      <c r="P341" s="13">
        <v>21</v>
      </c>
      <c r="Q341" s="13">
        <f>Table1[[#This Row],[Purchase Amount (USD)]]-Table1[[#This Row],[Previous Purchases]]</f>
        <v>12</v>
      </c>
      <c r="R341" s="3" t="s">
        <v>38</v>
      </c>
      <c r="S341" s="3" t="s">
        <v>96</v>
      </c>
    </row>
    <row r="342" spans="1:19" x14ac:dyDescent="0.3">
      <c r="A342" s="2">
        <v>341</v>
      </c>
      <c r="B342" s="2">
        <v>40</v>
      </c>
      <c r="C342" s="2" t="s">
        <v>18</v>
      </c>
      <c r="D342" s="2" t="s">
        <v>58</v>
      </c>
      <c r="E342" s="2" t="s">
        <v>20</v>
      </c>
      <c r="F342" s="2">
        <v>47</v>
      </c>
      <c r="G342" s="2" t="s">
        <v>126</v>
      </c>
      <c r="H342" s="2" t="s">
        <v>22</v>
      </c>
      <c r="I342" s="2" t="s">
        <v>143</v>
      </c>
      <c r="J342" s="2" t="s">
        <v>52</v>
      </c>
      <c r="K342" s="2">
        <v>3.5</v>
      </c>
      <c r="L342" s="2" t="s">
        <v>25</v>
      </c>
      <c r="M342" s="2" t="s">
        <v>26</v>
      </c>
      <c r="N342" s="2" t="s">
        <v>25</v>
      </c>
      <c r="O342" s="2" t="s">
        <v>25</v>
      </c>
      <c r="P342" s="12">
        <v>39</v>
      </c>
      <c r="Q342" s="12">
        <f>Table1[[#This Row],[Purchase Amount (USD)]]-Table1[[#This Row],[Previous Purchases]]</f>
        <v>8</v>
      </c>
      <c r="R342" s="2" t="s">
        <v>27</v>
      </c>
      <c r="S342" s="2" t="s">
        <v>96</v>
      </c>
    </row>
    <row r="343" spans="1:19" x14ac:dyDescent="0.3">
      <c r="A343" s="2">
        <v>342</v>
      </c>
      <c r="B343" s="2">
        <v>20</v>
      </c>
      <c r="C343" s="2" t="s">
        <v>18</v>
      </c>
      <c r="D343" s="2" t="s">
        <v>123</v>
      </c>
      <c r="E343" s="2" t="s">
        <v>66</v>
      </c>
      <c r="F343" s="2">
        <v>20</v>
      </c>
      <c r="G343" s="2" t="s">
        <v>139</v>
      </c>
      <c r="H343" s="2" t="s">
        <v>35</v>
      </c>
      <c r="I343" s="2" t="s">
        <v>143</v>
      </c>
      <c r="J343" s="2" t="s">
        <v>52</v>
      </c>
      <c r="K343" s="2">
        <v>4.5999999999999996</v>
      </c>
      <c r="L343" s="2" t="s">
        <v>25</v>
      </c>
      <c r="M343" s="2" t="s">
        <v>73</v>
      </c>
      <c r="N343" s="2" t="s">
        <v>25</v>
      </c>
      <c r="O343" s="2" t="s">
        <v>25</v>
      </c>
      <c r="P343" s="12">
        <v>40</v>
      </c>
      <c r="Q343" s="12">
        <f>Table1[[#This Row],[Purchase Amount (USD)]]-Table1[[#This Row],[Previous Purchases]]</f>
        <v>-20</v>
      </c>
      <c r="R343" s="2" t="s">
        <v>85</v>
      </c>
      <c r="S343" s="2" t="s">
        <v>75</v>
      </c>
    </row>
    <row r="344" spans="1:19" x14ac:dyDescent="0.3">
      <c r="A344" s="3">
        <v>343</v>
      </c>
      <c r="B344" s="3">
        <v>64</v>
      </c>
      <c r="C344" s="3" t="s">
        <v>18</v>
      </c>
      <c r="D344" s="3" t="s">
        <v>61</v>
      </c>
      <c r="E344" s="3" t="s">
        <v>62</v>
      </c>
      <c r="F344" s="3">
        <v>36</v>
      </c>
      <c r="G344" s="3" t="s">
        <v>21</v>
      </c>
      <c r="H344" s="3" t="s">
        <v>43</v>
      </c>
      <c r="I344" s="3" t="s">
        <v>77</v>
      </c>
      <c r="J344" s="3" t="s">
        <v>36</v>
      </c>
      <c r="K344" s="3">
        <v>2.6</v>
      </c>
      <c r="L344" s="3" t="s">
        <v>25</v>
      </c>
      <c r="M344" s="3" t="s">
        <v>44</v>
      </c>
      <c r="N344" s="3" t="s">
        <v>25</v>
      </c>
      <c r="O344" s="3" t="s">
        <v>25</v>
      </c>
      <c r="P344" s="13">
        <v>48</v>
      </c>
      <c r="Q344" s="13">
        <f>Table1[[#This Row],[Purchase Amount (USD)]]-Table1[[#This Row],[Previous Purchases]]</f>
        <v>-12</v>
      </c>
      <c r="R344" s="3" t="s">
        <v>38</v>
      </c>
      <c r="S344" s="3" t="s">
        <v>96</v>
      </c>
    </row>
    <row r="345" spans="1:19" x14ac:dyDescent="0.3">
      <c r="A345" s="3">
        <v>344</v>
      </c>
      <c r="B345" s="3">
        <v>27</v>
      </c>
      <c r="C345" s="3" t="s">
        <v>18</v>
      </c>
      <c r="D345" s="3" t="s">
        <v>40</v>
      </c>
      <c r="E345" s="3" t="s">
        <v>41</v>
      </c>
      <c r="F345" s="3">
        <v>39</v>
      </c>
      <c r="G345" s="3" t="s">
        <v>144</v>
      </c>
      <c r="H345" s="3" t="s">
        <v>43</v>
      </c>
      <c r="I345" s="3" t="s">
        <v>72</v>
      </c>
      <c r="J345" s="3" t="s">
        <v>52</v>
      </c>
      <c r="K345" s="3">
        <v>4.4000000000000004</v>
      </c>
      <c r="L345" s="3" t="s">
        <v>25</v>
      </c>
      <c r="M345" s="3" t="s">
        <v>44</v>
      </c>
      <c r="N345" s="3" t="s">
        <v>25</v>
      </c>
      <c r="O345" s="3" t="s">
        <v>25</v>
      </c>
      <c r="P345" s="13">
        <v>26</v>
      </c>
      <c r="Q345" s="13">
        <f>Table1[[#This Row],[Purchase Amount (USD)]]-Table1[[#This Row],[Previous Purchases]]</f>
        <v>13</v>
      </c>
      <c r="R345" s="3" t="s">
        <v>27</v>
      </c>
      <c r="S345" s="3" t="s">
        <v>87</v>
      </c>
    </row>
    <row r="346" spans="1:19" x14ac:dyDescent="0.3">
      <c r="A346" s="2">
        <v>345</v>
      </c>
      <c r="B346" s="2">
        <v>24</v>
      </c>
      <c r="C346" s="2" t="s">
        <v>18</v>
      </c>
      <c r="D346" s="2" t="s">
        <v>86</v>
      </c>
      <c r="E346" s="2" t="s">
        <v>20</v>
      </c>
      <c r="F346" s="2">
        <v>71</v>
      </c>
      <c r="G346" s="2" t="s">
        <v>140</v>
      </c>
      <c r="H346" s="2" t="s">
        <v>43</v>
      </c>
      <c r="I346" s="2" t="s">
        <v>60</v>
      </c>
      <c r="J346" s="2" t="s">
        <v>24</v>
      </c>
      <c r="K346" s="2">
        <v>4</v>
      </c>
      <c r="L346" s="2" t="s">
        <v>25</v>
      </c>
      <c r="M346" s="2" t="s">
        <v>53</v>
      </c>
      <c r="N346" s="2" t="s">
        <v>25</v>
      </c>
      <c r="O346" s="2" t="s">
        <v>25</v>
      </c>
      <c r="P346" s="12">
        <v>46</v>
      </c>
      <c r="Q346" s="12">
        <f>Table1[[#This Row],[Purchase Amount (USD)]]-Table1[[#This Row],[Previous Purchases]]</f>
        <v>25</v>
      </c>
      <c r="R346" s="2" t="s">
        <v>85</v>
      </c>
      <c r="S346" s="2" t="s">
        <v>87</v>
      </c>
    </row>
    <row r="347" spans="1:19" x14ac:dyDescent="0.3">
      <c r="A347" s="2">
        <v>346</v>
      </c>
      <c r="B347" s="2">
        <v>48</v>
      </c>
      <c r="C347" s="2" t="s">
        <v>18</v>
      </c>
      <c r="D347" s="2" t="s">
        <v>70</v>
      </c>
      <c r="E347" s="2" t="s">
        <v>41</v>
      </c>
      <c r="F347" s="2">
        <v>59</v>
      </c>
      <c r="G347" s="2" t="s">
        <v>50</v>
      </c>
      <c r="H347" s="2" t="s">
        <v>35</v>
      </c>
      <c r="I347" s="2" t="s">
        <v>77</v>
      </c>
      <c r="J347" s="2" t="s">
        <v>24</v>
      </c>
      <c r="K347" s="2">
        <v>4.4000000000000004</v>
      </c>
      <c r="L347" s="2" t="s">
        <v>25</v>
      </c>
      <c r="M347" s="2" t="s">
        <v>44</v>
      </c>
      <c r="N347" s="2" t="s">
        <v>25</v>
      </c>
      <c r="O347" s="2" t="s">
        <v>25</v>
      </c>
      <c r="P347" s="12">
        <v>27</v>
      </c>
      <c r="Q347" s="12">
        <f>Table1[[#This Row],[Purchase Amount (USD)]]-Table1[[#This Row],[Previous Purchases]]</f>
        <v>32</v>
      </c>
      <c r="R347" s="2" t="s">
        <v>74</v>
      </c>
      <c r="S347" s="2" t="s">
        <v>48</v>
      </c>
    </row>
    <row r="348" spans="1:19" x14ac:dyDescent="0.3">
      <c r="A348" s="3">
        <v>347</v>
      </c>
      <c r="B348" s="3">
        <v>49</v>
      </c>
      <c r="C348" s="3" t="s">
        <v>18</v>
      </c>
      <c r="D348" s="3" t="s">
        <v>33</v>
      </c>
      <c r="E348" s="3" t="s">
        <v>20</v>
      </c>
      <c r="F348" s="3">
        <v>50</v>
      </c>
      <c r="G348" s="3" t="s">
        <v>129</v>
      </c>
      <c r="H348" s="3" t="s">
        <v>22</v>
      </c>
      <c r="I348" s="3" t="s">
        <v>82</v>
      </c>
      <c r="J348" s="3" t="s">
        <v>36</v>
      </c>
      <c r="K348" s="3">
        <v>4.7</v>
      </c>
      <c r="L348" s="3" t="s">
        <v>25</v>
      </c>
      <c r="M348" s="3" t="s">
        <v>44</v>
      </c>
      <c r="N348" s="3" t="s">
        <v>25</v>
      </c>
      <c r="O348" s="3" t="s">
        <v>25</v>
      </c>
      <c r="P348" s="13">
        <v>5</v>
      </c>
      <c r="Q348" s="13">
        <f>Table1[[#This Row],[Purchase Amount (USD)]]-Table1[[#This Row],[Previous Purchases]]</f>
        <v>45</v>
      </c>
      <c r="R348" s="3" t="s">
        <v>32</v>
      </c>
      <c r="S348" s="3" t="s">
        <v>39</v>
      </c>
    </row>
    <row r="349" spans="1:19" x14ac:dyDescent="0.3">
      <c r="A349" s="3">
        <v>348</v>
      </c>
      <c r="B349" s="3">
        <v>36</v>
      </c>
      <c r="C349" s="3" t="s">
        <v>18</v>
      </c>
      <c r="D349" s="3" t="s">
        <v>40</v>
      </c>
      <c r="E349" s="3" t="s">
        <v>41</v>
      </c>
      <c r="F349" s="3">
        <v>41</v>
      </c>
      <c r="G349" s="3" t="s">
        <v>46</v>
      </c>
      <c r="H349" s="3" t="s">
        <v>22</v>
      </c>
      <c r="I349" s="3" t="s">
        <v>107</v>
      </c>
      <c r="J349" s="3" t="s">
        <v>56</v>
      </c>
      <c r="K349" s="3">
        <v>3.9</v>
      </c>
      <c r="L349" s="3" t="s">
        <v>25</v>
      </c>
      <c r="M349" s="3" t="s">
        <v>73</v>
      </c>
      <c r="N349" s="3" t="s">
        <v>25</v>
      </c>
      <c r="O349" s="3" t="s">
        <v>25</v>
      </c>
      <c r="P349" s="13">
        <v>43</v>
      </c>
      <c r="Q349" s="13">
        <f>Table1[[#This Row],[Purchase Amount (USD)]]-Table1[[#This Row],[Previous Purchases]]</f>
        <v>-2</v>
      </c>
      <c r="R349" s="3" t="s">
        <v>45</v>
      </c>
      <c r="S349" s="3" t="s">
        <v>28</v>
      </c>
    </row>
    <row r="350" spans="1:19" x14ac:dyDescent="0.3">
      <c r="A350" s="2">
        <v>349</v>
      </c>
      <c r="B350" s="2">
        <v>56</v>
      </c>
      <c r="C350" s="2" t="s">
        <v>18</v>
      </c>
      <c r="D350" s="2" t="s">
        <v>19</v>
      </c>
      <c r="E350" s="2" t="s">
        <v>20</v>
      </c>
      <c r="F350" s="2">
        <v>59</v>
      </c>
      <c r="G350" s="2" t="s">
        <v>130</v>
      </c>
      <c r="H350" s="2" t="s">
        <v>43</v>
      </c>
      <c r="I350" s="2" t="s">
        <v>117</v>
      </c>
      <c r="J350" s="2" t="s">
        <v>56</v>
      </c>
      <c r="K350" s="2">
        <v>2.7</v>
      </c>
      <c r="L350" s="2" t="s">
        <v>25</v>
      </c>
      <c r="M350" s="2" t="s">
        <v>37</v>
      </c>
      <c r="N350" s="2" t="s">
        <v>25</v>
      </c>
      <c r="O350" s="2" t="s">
        <v>25</v>
      </c>
      <c r="P350" s="12">
        <v>17</v>
      </c>
      <c r="Q350" s="12">
        <f>Table1[[#This Row],[Purchase Amount (USD)]]-Table1[[#This Row],[Previous Purchases]]</f>
        <v>42</v>
      </c>
      <c r="R350" s="2" t="s">
        <v>45</v>
      </c>
      <c r="S350" s="2" t="s">
        <v>28</v>
      </c>
    </row>
    <row r="351" spans="1:19" x14ac:dyDescent="0.3">
      <c r="A351" s="2">
        <v>350</v>
      </c>
      <c r="B351" s="2">
        <v>37</v>
      </c>
      <c r="C351" s="2" t="s">
        <v>18</v>
      </c>
      <c r="D351" s="2" t="s">
        <v>123</v>
      </c>
      <c r="E351" s="2" t="s">
        <v>66</v>
      </c>
      <c r="F351" s="2">
        <v>87</v>
      </c>
      <c r="G351" s="2" t="s">
        <v>116</v>
      </c>
      <c r="H351" s="2" t="s">
        <v>43</v>
      </c>
      <c r="I351" s="2" t="s">
        <v>95</v>
      </c>
      <c r="J351" s="2" t="s">
        <v>24</v>
      </c>
      <c r="K351" s="2">
        <v>3.7</v>
      </c>
      <c r="L351" s="2" t="s">
        <v>25</v>
      </c>
      <c r="M351" s="2" t="s">
        <v>69</v>
      </c>
      <c r="N351" s="2" t="s">
        <v>25</v>
      </c>
      <c r="O351" s="2" t="s">
        <v>25</v>
      </c>
      <c r="P351" s="12">
        <v>3</v>
      </c>
      <c r="Q351" s="12">
        <f>Table1[[#This Row],[Purchase Amount (USD)]]-Table1[[#This Row],[Previous Purchases]]</f>
        <v>84</v>
      </c>
      <c r="R351" s="2" t="s">
        <v>74</v>
      </c>
      <c r="S351" s="2" t="s">
        <v>75</v>
      </c>
    </row>
    <row r="352" spans="1:19" x14ac:dyDescent="0.3">
      <c r="A352" s="3">
        <v>351</v>
      </c>
      <c r="B352" s="3">
        <v>42</v>
      </c>
      <c r="C352" s="3" t="s">
        <v>18</v>
      </c>
      <c r="D352" s="3" t="s">
        <v>29</v>
      </c>
      <c r="E352" s="3" t="s">
        <v>20</v>
      </c>
      <c r="F352" s="3">
        <v>68</v>
      </c>
      <c r="G352" s="3" t="s">
        <v>21</v>
      </c>
      <c r="H352" s="3" t="s">
        <v>43</v>
      </c>
      <c r="I352" s="3" t="s">
        <v>82</v>
      </c>
      <c r="J352" s="3" t="s">
        <v>36</v>
      </c>
      <c r="K352" s="3">
        <v>2.6</v>
      </c>
      <c r="L352" s="3" t="s">
        <v>25</v>
      </c>
      <c r="M352" s="3" t="s">
        <v>69</v>
      </c>
      <c r="N352" s="3" t="s">
        <v>25</v>
      </c>
      <c r="O352" s="3" t="s">
        <v>25</v>
      </c>
      <c r="P352" s="13">
        <v>47</v>
      </c>
      <c r="Q352" s="13">
        <f>Table1[[#This Row],[Purchase Amount (USD)]]-Table1[[#This Row],[Previous Purchases]]</f>
        <v>21</v>
      </c>
      <c r="R352" s="3" t="s">
        <v>74</v>
      </c>
      <c r="S352" s="3" t="s">
        <v>28</v>
      </c>
    </row>
    <row r="353" spans="1:19" x14ac:dyDescent="0.3">
      <c r="A353" s="3">
        <v>352</v>
      </c>
      <c r="B353" s="3">
        <v>28</v>
      </c>
      <c r="C353" s="3" t="s">
        <v>18</v>
      </c>
      <c r="D353" s="3" t="s">
        <v>86</v>
      </c>
      <c r="E353" s="3" t="s">
        <v>20</v>
      </c>
      <c r="F353" s="3">
        <v>90</v>
      </c>
      <c r="G353" s="3" t="s">
        <v>83</v>
      </c>
      <c r="H353" s="3" t="s">
        <v>43</v>
      </c>
      <c r="I353" s="3" t="s">
        <v>84</v>
      </c>
      <c r="J353" s="3" t="s">
        <v>24</v>
      </c>
      <c r="K353" s="3">
        <v>3.9</v>
      </c>
      <c r="L353" s="3" t="s">
        <v>25</v>
      </c>
      <c r="M353" s="3" t="s">
        <v>53</v>
      </c>
      <c r="N353" s="3" t="s">
        <v>25</v>
      </c>
      <c r="O353" s="3" t="s">
        <v>25</v>
      </c>
      <c r="P353" s="13">
        <v>24</v>
      </c>
      <c r="Q353" s="13">
        <f>Table1[[#This Row],[Purchase Amount (USD)]]-Table1[[#This Row],[Previous Purchases]]</f>
        <v>66</v>
      </c>
      <c r="R353" s="3" t="s">
        <v>85</v>
      </c>
      <c r="S353" s="3" t="s">
        <v>75</v>
      </c>
    </row>
    <row r="354" spans="1:19" x14ac:dyDescent="0.3">
      <c r="A354" s="2">
        <v>353</v>
      </c>
      <c r="B354" s="2">
        <v>27</v>
      </c>
      <c r="C354" s="2" t="s">
        <v>18</v>
      </c>
      <c r="D354" s="2" t="s">
        <v>33</v>
      </c>
      <c r="E354" s="2" t="s">
        <v>20</v>
      </c>
      <c r="F354" s="2">
        <v>71</v>
      </c>
      <c r="G354" s="2" t="s">
        <v>104</v>
      </c>
      <c r="H354" s="2" t="s">
        <v>91</v>
      </c>
      <c r="I354" s="2" t="s">
        <v>133</v>
      </c>
      <c r="J354" s="2" t="s">
        <v>56</v>
      </c>
      <c r="K354" s="2">
        <v>4.9000000000000004</v>
      </c>
      <c r="L354" s="2" t="s">
        <v>25</v>
      </c>
      <c r="M354" s="2" t="s">
        <v>44</v>
      </c>
      <c r="N354" s="2" t="s">
        <v>25</v>
      </c>
      <c r="O354" s="2" t="s">
        <v>25</v>
      </c>
      <c r="P354" s="12">
        <v>12</v>
      </c>
      <c r="Q354" s="12">
        <f>Table1[[#This Row],[Purchase Amount (USD)]]-Table1[[#This Row],[Previous Purchases]]</f>
        <v>59</v>
      </c>
      <c r="R354" s="2" t="s">
        <v>32</v>
      </c>
      <c r="S354" s="2" t="s">
        <v>96</v>
      </c>
    </row>
    <row r="355" spans="1:19" x14ac:dyDescent="0.3">
      <c r="A355" s="2">
        <v>354</v>
      </c>
      <c r="B355" s="2">
        <v>63</v>
      </c>
      <c r="C355" s="2" t="s">
        <v>18</v>
      </c>
      <c r="D355" s="2" t="s">
        <v>49</v>
      </c>
      <c r="E355" s="2" t="s">
        <v>41</v>
      </c>
      <c r="F355" s="2">
        <v>64</v>
      </c>
      <c r="G355" s="2" t="s">
        <v>67</v>
      </c>
      <c r="H355" s="2" t="s">
        <v>22</v>
      </c>
      <c r="I355" s="2" t="s">
        <v>133</v>
      </c>
      <c r="J355" s="2" t="s">
        <v>56</v>
      </c>
      <c r="K355" s="2">
        <v>4.0999999999999996</v>
      </c>
      <c r="L355" s="2" t="s">
        <v>25</v>
      </c>
      <c r="M355" s="2" t="s">
        <v>73</v>
      </c>
      <c r="N355" s="2" t="s">
        <v>25</v>
      </c>
      <c r="O355" s="2" t="s">
        <v>25</v>
      </c>
      <c r="P355" s="12">
        <v>35</v>
      </c>
      <c r="Q355" s="12">
        <f>Table1[[#This Row],[Purchase Amount (USD)]]-Table1[[#This Row],[Previous Purchases]]</f>
        <v>29</v>
      </c>
      <c r="R355" s="2" t="s">
        <v>85</v>
      </c>
      <c r="S355" s="2" t="s">
        <v>87</v>
      </c>
    </row>
    <row r="356" spans="1:19" x14ac:dyDescent="0.3">
      <c r="A356" s="3">
        <v>355</v>
      </c>
      <c r="B356" s="3">
        <v>58</v>
      </c>
      <c r="C356" s="3" t="s">
        <v>18</v>
      </c>
      <c r="D356" s="3" t="s">
        <v>105</v>
      </c>
      <c r="E356" s="3" t="s">
        <v>66</v>
      </c>
      <c r="F356" s="3">
        <v>76</v>
      </c>
      <c r="G356" s="3" t="s">
        <v>137</v>
      </c>
      <c r="H356" s="3" t="s">
        <v>35</v>
      </c>
      <c r="I356" s="3" t="s">
        <v>77</v>
      </c>
      <c r="J356" s="3" t="s">
        <v>56</v>
      </c>
      <c r="K356" s="3">
        <v>3</v>
      </c>
      <c r="L356" s="3" t="s">
        <v>25</v>
      </c>
      <c r="M356" s="3" t="s">
        <v>37</v>
      </c>
      <c r="N356" s="3" t="s">
        <v>25</v>
      </c>
      <c r="O356" s="3" t="s">
        <v>25</v>
      </c>
      <c r="P356" s="13">
        <v>42</v>
      </c>
      <c r="Q356" s="13">
        <f>Table1[[#This Row],[Purchase Amount (USD)]]-Table1[[#This Row],[Previous Purchases]]</f>
        <v>34</v>
      </c>
      <c r="R356" s="3" t="s">
        <v>27</v>
      </c>
      <c r="S356" s="3" t="s">
        <v>39</v>
      </c>
    </row>
    <row r="357" spans="1:19" x14ac:dyDescent="0.3">
      <c r="A357" s="3">
        <v>356</v>
      </c>
      <c r="B357" s="3">
        <v>37</v>
      </c>
      <c r="C357" s="3" t="s">
        <v>18</v>
      </c>
      <c r="D357" s="3" t="s">
        <v>105</v>
      </c>
      <c r="E357" s="3" t="s">
        <v>66</v>
      </c>
      <c r="F357" s="3">
        <v>42</v>
      </c>
      <c r="G357" s="3" t="s">
        <v>46</v>
      </c>
      <c r="H357" s="3" t="s">
        <v>91</v>
      </c>
      <c r="I357" s="3" t="s">
        <v>135</v>
      </c>
      <c r="J357" s="3" t="s">
        <v>56</v>
      </c>
      <c r="K357" s="3">
        <v>4.0999999999999996</v>
      </c>
      <c r="L357" s="3" t="s">
        <v>25</v>
      </c>
      <c r="M357" s="3" t="s">
        <v>69</v>
      </c>
      <c r="N357" s="3" t="s">
        <v>25</v>
      </c>
      <c r="O357" s="3" t="s">
        <v>25</v>
      </c>
      <c r="P357" s="13">
        <v>1</v>
      </c>
      <c r="Q357" s="13">
        <f>Table1[[#This Row],[Purchase Amount (USD)]]-Table1[[#This Row],[Previous Purchases]]</f>
        <v>41</v>
      </c>
      <c r="R357" s="3" t="s">
        <v>45</v>
      </c>
      <c r="S357" s="3" t="s">
        <v>96</v>
      </c>
    </row>
    <row r="358" spans="1:19" x14ac:dyDescent="0.3">
      <c r="A358" s="2">
        <v>357</v>
      </c>
      <c r="B358" s="2">
        <v>56</v>
      </c>
      <c r="C358" s="2" t="s">
        <v>18</v>
      </c>
      <c r="D358" s="2" t="s">
        <v>94</v>
      </c>
      <c r="E358" s="2" t="s">
        <v>20</v>
      </c>
      <c r="F358" s="2">
        <v>80</v>
      </c>
      <c r="G358" s="2" t="s">
        <v>106</v>
      </c>
      <c r="H358" s="2" t="s">
        <v>22</v>
      </c>
      <c r="I358" s="2" t="s">
        <v>93</v>
      </c>
      <c r="J358" s="2" t="s">
        <v>36</v>
      </c>
      <c r="K358" s="2">
        <v>3.8</v>
      </c>
      <c r="L358" s="2" t="s">
        <v>25</v>
      </c>
      <c r="M358" s="2" t="s">
        <v>53</v>
      </c>
      <c r="N358" s="2" t="s">
        <v>25</v>
      </c>
      <c r="O358" s="2" t="s">
        <v>25</v>
      </c>
      <c r="P358" s="12">
        <v>27</v>
      </c>
      <c r="Q358" s="12">
        <f>Table1[[#This Row],[Purchase Amount (USD)]]-Table1[[#This Row],[Previous Purchases]]</f>
        <v>53</v>
      </c>
      <c r="R358" s="2" t="s">
        <v>32</v>
      </c>
      <c r="S358" s="2" t="s">
        <v>39</v>
      </c>
    </row>
    <row r="359" spans="1:19" x14ac:dyDescent="0.3">
      <c r="A359" s="2">
        <v>358</v>
      </c>
      <c r="B359" s="2">
        <v>18</v>
      </c>
      <c r="C359" s="2" t="s">
        <v>18</v>
      </c>
      <c r="D359" s="2" t="s">
        <v>132</v>
      </c>
      <c r="E359" s="2" t="s">
        <v>66</v>
      </c>
      <c r="F359" s="2">
        <v>56</v>
      </c>
      <c r="G359" s="2" t="s">
        <v>71</v>
      </c>
      <c r="H359" s="2" t="s">
        <v>43</v>
      </c>
      <c r="I359" s="2" t="s">
        <v>77</v>
      </c>
      <c r="J359" s="2" t="s">
        <v>36</v>
      </c>
      <c r="K359" s="2">
        <v>4</v>
      </c>
      <c r="L359" s="2" t="s">
        <v>25</v>
      </c>
      <c r="M359" s="2" t="s">
        <v>53</v>
      </c>
      <c r="N359" s="2" t="s">
        <v>25</v>
      </c>
      <c r="O359" s="2" t="s">
        <v>25</v>
      </c>
      <c r="P359" s="12">
        <v>16</v>
      </c>
      <c r="Q359" s="12">
        <f>Table1[[#This Row],[Purchase Amount (USD)]]-Table1[[#This Row],[Previous Purchases]]</f>
        <v>40</v>
      </c>
      <c r="R359" s="2" t="s">
        <v>38</v>
      </c>
      <c r="S359" s="2" t="s">
        <v>75</v>
      </c>
    </row>
    <row r="360" spans="1:19" x14ac:dyDescent="0.3">
      <c r="A360" s="3">
        <v>359</v>
      </c>
      <c r="B360" s="3">
        <v>48</v>
      </c>
      <c r="C360" s="3" t="s">
        <v>18</v>
      </c>
      <c r="D360" s="3" t="s">
        <v>123</v>
      </c>
      <c r="E360" s="3" t="s">
        <v>66</v>
      </c>
      <c r="F360" s="3">
        <v>25</v>
      </c>
      <c r="G360" s="3" t="s">
        <v>147</v>
      </c>
      <c r="H360" s="3" t="s">
        <v>91</v>
      </c>
      <c r="I360" s="3" t="s">
        <v>135</v>
      </c>
      <c r="J360" s="3" t="s">
        <v>52</v>
      </c>
      <c r="K360" s="3">
        <v>3.6</v>
      </c>
      <c r="L360" s="3" t="s">
        <v>25</v>
      </c>
      <c r="M360" s="3" t="s">
        <v>26</v>
      </c>
      <c r="N360" s="3" t="s">
        <v>25</v>
      </c>
      <c r="O360" s="3" t="s">
        <v>25</v>
      </c>
      <c r="P360" s="13">
        <v>36</v>
      </c>
      <c r="Q360" s="13">
        <f>Table1[[#This Row],[Purchase Amount (USD)]]-Table1[[#This Row],[Previous Purchases]]</f>
        <v>-11</v>
      </c>
      <c r="R360" s="3" t="s">
        <v>38</v>
      </c>
      <c r="S360" s="3" t="s">
        <v>96</v>
      </c>
    </row>
    <row r="361" spans="1:19" x14ac:dyDescent="0.3">
      <c r="A361" s="3">
        <v>360</v>
      </c>
      <c r="B361" s="3">
        <v>31</v>
      </c>
      <c r="C361" s="3" t="s">
        <v>18</v>
      </c>
      <c r="D361" s="3" t="s">
        <v>49</v>
      </c>
      <c r="E361" s="3" t="s">
        <v>41</v>
      </c>
      <c r="F361" s="3">
        <v>74</v>
      </c>
      <c r="G361" s="3" t="s">
        <v>141</v>
      </c>
      <c r="H361" s="3" t="s">
        <v>43</v>
      </c>
      <c r="I361" s="3" t="s">
        <v>77</v>
      </c>
      <c r="J361" s="3" t="s">
        <v>24</v>
      </c>
      <c r="K361" s="3">
        <v>3</v>
      </c>
      <c r="L361" s="3" t="s">
        <v>25</v>
      </c>
      <c r="M361" s="3" t="s">
        <v>73</v>
      </c>
      <c r="N361" s="3" t="s">
        <v>25</v>
      </c>
      <c r="O361" s="3" t="s">
        <v>25</v>
      </c>
      <c r="P361" s="13">
        <v>30</v>
      </c>
      <c r="Q361" s="13">
        <f>Table1[[#This Row],[Purchase Amount (USD)]]-Table1[[#This Row],[Previous Purchases]]</f>
        <v>44</v>
      </c>
      <c r="R361" s="3" t="s">
        <v>38</v>
      </c>
      <c r="S361" s="3" t="s">
        <v>96</v>
      </c>
    </row>
    <row r="362" spans="1:19" x14ac:dyDescent="0.3">
      <c r="A362" s="2">
        <v>361</v>
      </c>
      <c r="B362" s="2">
        <v>51</v>
      </c>
      <c r="C362" s="2" t="s">
        <v>18</v>
      </c>
      <c r="D362" s="2" t="s">
        <v>94</v>
      </c>
      <c r="E362" s="2" t="s">
        <v>20</v>
      </c>
      <c r="F362" s="2">
        <v>30</v>
      </c>
      <c r="G362" s="2" t="s">
        <v>42</v>
      </c>
      <c r="H362" s="2" t="s">
        <v>43</v>
      </c>
      <c r="I362" s="2" t="s">
        <v>84</v>
      </c>
      <c r="J362" s="2" t="s">
        <v>52</v>
      </c>
      <c r="K362" s="2">
        <v>3</v>
      </c>
      <c r="L362" s="2" t="s">
        <v>25</v>
      </c>
      <c r="M362" s="2" t="s">
        <v>53</v>
      </c>
      <c r="N362" s="2" t="s">
        <v>25</v>
      </c>
      <c r="O362" s="2" t="s">
        <v>25</v>
      </c>
      <c r="P362" s="12">
        <v>18</v>
      </c>
      <c r="Q362" s="12">
        <f>Table1[[#This Row],[Purchase Amount (USD)]]-Table1[[#This Row],[Previous Purchases]]</f>
        <v>12</v>
      </c>
      <c r="R362" s="2" t="s">
        <v>85</v>
      </c>
      <c r="S362" s="2" t="s">
        <v>28</v>
      </c>
    </row>
    <row r="363" spans="1:19" x14ac:dyDescent="0.3">
      <c r="A363" s="2">
        <v>362</v>
      </c>
      <c r="B363" s="2">
        <v>65</v>
      </c>
      <c r="C363" s="2" t="s">
        <v>18</v>
      </c>
      <c r="D363" s="2" t="s">
        <v>112</v>
      </c>
      <c r="E363" s="2" t="s">
        <v>20</v>
      </c>
      <c r="F363" s="2">
        <v>96</v>
      </c>
      <c r="G363" s="2" t="s">
        <v>106</v>
      </c>
      <c r="H363" s="2" t="s">
        <v>43</v>
      </c>
      <c r="I363" s="2" t="s">
        <v>51</v>
      </c>
      <c r="J363" s="2" t="s">
        <v>36</v>
      </c>
      <c r="K363" s="2">
        <v>2.6</v>
      </c>
      <c r="L363" s="2" t="s">
        <v>25</v>
      </c>
      <c r="M363" s="2" t="s">
        <v>37</v>
      </c>
      <c r="N363" s="2" t="s">
        <v>25</v>
      </c>
      <c r="O363" s="2" t="s">
        <v>25</v>
      </c>
      <c r="P363" s="12">
        <v>45</v>
      </c>
      <c r="Q363" s="12">
        <f>Table1[[#This Row],[Purchase Amount (USD)]]-Table1[[#This Row],[Previous Purchases]]</f>
        <v>51</v>
      </c>
      <c r="R363" s="2" t="s">
        <v>32</v>
      </c>
      <c r="S363" s="2" t="s">
        <v>48</v>
      </c>
    </row>
    <row r="364" spans="1:19" x14ac:dyDescent="0.3">
      <c r="A364" s="3">
        <v>363</v>
      </c>
      <c r="B364" s="3">
        <v>53</v>
      </c>
      <c r="C364" s="3" t="s">
        <v>18</v>
      </c>
      <c r="D364" s="3" t="s">
        <v>49</v>
      </c>
      <c r="E364" s="3" t="s">
        <v>41</v>
      </c>
      <c r="F364" s="3">
        <v>64</v>
      </c>
      <c r="G364" s="3" t="s">
        <v>104</v>
      </c>
      <c r="H364" s="3" t="s">
        <v>43</v>
      </c>
      <c r="I364" s="3" t="s">
        <v>60</v>
      </c>
      <c r="J364" s="3" t="s">
        <v>56</v>
      </c>
      <c r="K364" s="3">
        <v>3.4</v>
      </c>
      <c r="L364" s="3" t="s">
        <v>25</v>
      </c>
      <c r="M364" s="3" t="s">
        <v>37</v>
      </c>
      <c r="N364" s="3" t="s">
        <v>25</v>
      </c>
      <c r="O364" s="3" t="s">
        <v>25</v>
      </c>
      <c r="P364" s="13">
        <v>1</v>
      </c>
      <c r="Q364" s="13">
        <f>Table1[[#This Row],[Purchase Amount (USD)]]-Table1[[#This Row],[Previous Purchases]]</f>
        <v>63</v>
      </c>
      <c r="R364" s="3" t="s">
        <v>27</v>
      </c>
      <c r="S364" s="3" t="s">
        <v>28</v>
      </c>
    </row>
    <row r="365" spans="1:19" x14ac:dyDescent="0.3">
      <c r="A365" s="3">
        <v>364</v>
      </c>
      <c r="B365" s="3">
        <v>55</v>
      </c>
      <c r="C365" s="3" t="s">
        <v>18</v>
      </c>
      <c r="D365" s="3" t="s">
        <v>58</v>
      </c>
      <c r="E365" s="3" t="s">
        <v>20</v>
      </c>
      <c r="F365" s="3">
        <v>88</v>
      </c>
      <c r="G365" s="3" t="s">
        <v>102</v>
      </c>
      <c r="H365" s="3" t="s">
        <v>22</v>
      </c>
      <c r="I365" s="3" t="s">
        <v>133</v>
      </c>
      <c r="J365" s="3" t="s">
        <v>24</v>
      </c>
      <c r="K365" s="3">
        <v>3.1</v>
      </c>
      <c r="L365" s="3" t="s">
        <v>25</v>
      </c>
      <c r="M365" s="3" t="s">
        <v>37</v>
      </c>
      <c r="N365" s="3" t="s">
        <v>25</v>
      </c>
      <c r="O365" s="3" t="s">
        <v>25</v>
      </c>
      <c r="P365" s="13">
        <v>42</v>
      </c>
      <c r="Q365" s="13">
        <f>Table1[[#This Row],[Purchase Amount (USD)]]-Table1[[#This Row],[Previous Purchases]]</f>
        <v>46</v>
      </c>
      <c r="R365" s="3" t="s">
        <v>74</v>
      </c>
      <c r="S365" s="3" t="s">
        <v>28</v>
      </c>
    </row>
    <row r="366" spans="1:19" x14ac:dyDescent="0.3">
      <c r="A366" s="2">
        <v>365</v>
      </c>
      <c r="B366" s="2">
        <v>62</v>
      </c>
      <c r="C366" s="2" t="s">
        <v>18</v>
      </c>
      <c r="D366" s="2" t="s">
        <v>70</v>
      </c>
      <c r="E366" s="2" t="s">
        <v>41</v>
      </c>
      <c r="F366" s="2">
        <v>88</v>
      </c>
      <c r="G366" s="2" t="s">
        <v>113</v>
      </c>
      <c r="H366" s="2" t="s">
        <v>22</v>
      </c>
      <c r="I366" s="2" t="s">
        <v>60</v>
      </c>
      <c r="J366" s="2" t="s">
        <v>52</v>
      </c>
      <c r="K366" s="2">
        <v>3</v>
      </c>
      <c r="L366" s="2" t="s">
        <v>25</v>
      </c>
      <c r="M366" s="2" t="s">
        <v>37</v>
      </c>
      <c r="N366" s="2" t="s">
        <v>25</v>
      </c>
      <c r="O366" s="2" t="s">
        <v>25</v>
      </c>
      <c r="P366" s="12">
        <v>7</v>
      </c>
      <c r="Q366" s="12">
        <f>Table1[[#This Row],[Purchase Amount (USD)]]-Table1[[#This Row],[Previous Purchases]]</f>
        <v>81</v>
      </c>
      <c r="R366" s="2" t="s">
        <v>27</v>
      </c>
      <c r="S366" s="2" t="s">
        <v>96</v>
      </c>
    </row>
    <row r="367" spans="1:19" x14ac:dyDescent="0.3">
      <c r="A367" s="2">
        <v>366</v>
      </c>
      <c r="B367" s="2">
        <v>55</v>
      </c>
      <c r="C367" s="2" t="s">
        <v>18</v>
      </c>
      <c r="D367" s="2" t="s">
        <v>142</v>
      </c>
      <c r="E367" s="2" t="s">
        <v>66</v>
      </c>
      <c r="F367" s="2">
        <v>88</v>
      </c>
      <c r="G367" s="2" t="s">
        <v>63</v>
      </c>
      <c r="H367" s="2" t="s">
        <v>91</v>
      </c>
      <c r="I367" s="2" t="s">
        <v>23</v>
      </c>
      <c r="J367" s="2" t="s">
        <v>52</v>
      </c>
      <c r="K367" s="2">
        <v>3.7</v>
      </c>
      <c r="L367" s="2" t="s">
        <v>25</v>
      </c>
      <c r="M367" s="2" t="s">
        <v>53</v>
      </c>
      <c r="N367" s="2" t="s">
        <v>25</v>
      </c>
      <c r="O367" s="2" t="s">
        <v>25</v>
      </c>
      <c r="P367" s="12">
        <v>50</v>
      </c>
      <c r="Q367" s="12">
        <f>Table1[[#This Row],[Purchase Amount (USD)]]-Table1[[#This Row],[Previous Purchases]]</f>
        <v>38</v>
      </c>
      <c r="R367" s="2" t="s">
        <v>45</v>
      </c>
      <c r="S367" s="2" t="s">
        <v>57</v>
      </c>
    </row>
    <row r="368" spans="1:19" x14ac:dyDescent="0.3">
      <c r="A368" s="3">
        <v>367</v>
      </c>
      <c r="B368" s="3">
        <v>64</v>
      </c>
      <c r="C368" s="3" t="s">
        <v>18</v>
      </c>
      <c r="D368" s="3" t="s">
        <v>124</v>
      </c>
      <c r="E368" s="3" t="s">
        <v>20</v>
      </c>
      <c r="F368" s="3">
        <v>36</v>
      </c>
      <c r="G368" s="3" t="s">
        <v>144</v>
      </c>
      <c r="H368" s="3" t="s">
        <v>43</v>
      </c>
      <c r="I368" s="3" t="s">
        <v>47</v>
      </c>
      <c r="J368" s="3" t="s">
        <v>36</v>
      </c>
      <c r="K368" s="3">
        <v>3.5</v>
      </c>
      <c r="L368" s="3" t="s">
        <v>25</v>
      </c>
      <c r="M368" s="3" t="s">
        <v>73</v>
      </c>
      <c r="N368" s="3" t="s">
        <v>25</v>
      </c>
      <c r="O368" s="3" t="s">
        <v>25</v>
      </c>
      <c r="P368" s="13">
        <v>37</v>
      </c>
      <c r="Q368" s="13">
        <f>Table1[[#This Row],[Purchase Amount (USD)]]-Table1[[#This Row],[Previous Purchases]]</f>
        <v>-1</v>
      </c>
      <c r="R368" s="3" t="s">
        <v>27</v>
      </c>
      <c r="S368" s="3" t="s">
        <v>28</v>
      </c>
    </row>
    <row r="369" spans="1:19" x14ac:dyDescent="0.3">
      <c r="A369" s="3">
        <v>368</v>
      </c>
      <c r="B369" s="3">
        <v>52</v>
      </c>
      <c r="C369" s="3" t="s">
        <v>18</v>
      </c>
      <c r="D369" s="3" t="s">
        <v>80</v>
      </c>
      <c r="E369" s="3" t="s">
        <v>20</v>
      </c>
      <c r="F369" s="3">
        <v>40</v>
      </c>
      <c r="G369" s="3" t="s">
        <v>121</v>
      </c>
      <c r="H369" s="3" t="s">
        <v>91</v>
      </c>
      <c r="I369" s="3" t="s">
        <v>108</v>
      </c>
      <c r="J369" s="3" t="s">
        <v>36</v>
      </c>
      <c r="K369" s="3">
        <v>2.8</v>
      </c>
      <c r="L369" s="3" t="s">
        <v>25</v>
      </c>
      <c r="M369" s="3" t="s">
        <v>73</v>
      </c>
      <c r="N369" s="3" t="s">
        <v>25</v>
      </c>
      <c r="O369" s="3" t="s">
        <v>25</v>
      </c>
      <c r="P369" s="13">
        <v>18</v>
      </c>
      <c r="Q369" s="13">
        <f>Table1[[#This Row],[Purchase Amount (USD)]]-Table1[[#This Row],[Previous Purchases]]</f>
        <v>22</v>
      </c>
      <c r="R369" s="3" t="s">
        <v>74</v>
      </c>
      <c r="S369" s="3" t="s">
        <v>87</v>
      </c>
    </row>
    <row r="370" spans="1:19" x14ac:dyDescent="0.3">
      <c r="A370" s="2">
        <v>369</v>
      </c>
      <c r="B370" s="2">
        <v>24</v>
      </c>
      <c r="C370" s="2" t="s">
        <v>18</v>
      </c>
      <c r="D370" s="2" t="s">
        <v>65</v>
      </c>
      <c r="E370" s="2" t="s">
        <v>66</v>
      </c>
      <c r="F370" s="2">
        <v>39</v>
      </c>
      <c r="G370" s="2" t="s">
        <v>100</v>
      </c>
      <c r="H370" s="2" t="s">
        <v>43</v>
      </c>
      <c r="I370" s="2" t="s">
        <v>60</v>
      </c>
      <c r="J370" s="2" t="s">
        <v>36</v>
      </c>
      <c r="K370" s="2">
        <v>4.5</v>
      </c>
      <c r="L370" s="2" t="s">
        <v>25</v>
      </c>
      <c r="M370" s="2" t="s">
        <v>53</v>
      </c>
      <c r="N370" s="2" t="s">
        <v>25</v>
      </c>
      <c r="O370" s="2" t="s">
        <v>25</v>
      </c>
      <c r="P370" s="12">
        <v>29</v>
      </c>
      <c r="Q370" s="12">
        <f>Table1[[#This Row],[Purchase Amount (USD)]]-Table1[[#This Row],[Previous Purchases]]</f>
        <v>10</v>
      </c>
      <c r="R370" s="2" t="s">
        <v>32</v>
      </c>
      <c r="S370" s="2" t="s">
        <v>87</v>
      </c>
    </row>
    <row r="371" spans="1:19" x14ac:dyDescent="0.3">
      <c r="A371" s="2">
        <v>370</v>
      </c>
      <c r="B371" s="2">
        <v>38</v>
      </c>
      <c r="C371" s="2" t="s">
        <v>18</v>
      </c>
      <c r="D371" s="2" t="s">
        <v>132</v>
      </c>
      <c r="E371" s="2" t="s">
        <v>66</v>
      </c>
      <c r="F371" s="2">
        <v>40</v>
      </c>
      <c r="G371" s="2" t="s">
        <v>149</v>
      </c>
      <c r="H371" s="2" t="s">
        <v>43</v>
      </c>
      <c r="I371" s="2" t="s">
        <v>64</v>
      </c>
      <c r="J371" s="2" t="s">
        <v>52</v>
      </c>
      <c r="K371" s="2">
        <v>3.3</v>
      </c>
      <c r="L371" s="2" t="s">
        <v>25</v>
      </c>
      <c r="M371" s="2" t="s">
        <v>73</v>
      </c>
      <c r="N371" s="2" t="s">
        <v>25</v>
      </c>
      <c r="O371" s="2" t="s">
        <v>25</v>
      </c>
      <c r="P371" s="12">
        <v>45</v>
      </c>
      <c r="Q371" s="12">
        <f>Table1[[#This Row],[Purchase Amount (USD)]]-Table1[[#This Row],[Previous Purchases]]</f>
        <v>-5</v>
      </c>
      <c r="R371" s="2" t="s">
        <v>45</v>
      </c>
      <c r="S371" s="2" t="s">
        <v>57</v>
      </c>
    </row>
    <row r="372" spans="1:19" x14ac:dyDescent="0.3">
      <c r="A372" s="3">
        <v>371</v>
      </c>
      <c r="B372" s="3">
        <v>59</v>
      </c>
      <c r="C372" s="3" t="s">
        <v>18</v>
      </c>
      <c r="D372" s="3" t="s">
        <v>118</v>
      </c>
      <c r="E372" s="3" t="s">
        <v>66</v>
      </c>
      <c r="F372" s="3">
        <v>34</v>
      </c>
      <c r="G372" s="3" t="s">
        <v>46</v>
      </c>
      <c r="H372" s="3" t="s">
        <v>43</v>
      </c>
      <c r="I372" s="3" t="s">
        <v>77</v>
      </c>
      <c r="J372" s="3" t="s">
        <v>24</v>
      </c>
      <c r="K372" s="3">
        <v>3.4</v>
      </c>
      <c r="L372" s="3" t="s">
        <v>25</v>
      </c>
      <c r="M372" s="3" t="s">
        <v>26</v>
      </c>
      <c r="N372" s="3" t="s">
        <v>25</v>
      </c>
      <c r="O372" s="3" t="s">
        <v>25</v>
      </c>
      <c r="P372" s="13">
        <v>13</v>
      </c>
      <c r="Q372" s="13">
        <f>Table1[[#This Row],[Purchase Amount (USD)]]-Table1[[#This Row],[Previous Purchases]]</f>
        <v>21</v>
      </c>
      <c r="R372" s="3" t="s">
        <v>45</v>
      </c>
      <c r="S372" s="3" t="s">
        <v>39</v>
      </c>
    </row>
    <row r="373" spans="1:19" x14ac:dyDescent="0.3">
      <c r="A373" s="3">
        <v>372</v>
      </c>
      <c r="B373" s="3">
        <v>27</v>
      </c>
      <c r="C373" s="3" t="s">
        <v>18</v>
      </c>
      <c r="D373" s="3" t="s">
        <v>49</v>
      </c>
      <c r="E373" s="3" t="s">
        <v>41</v>
      </c>
      <c r="F373" s="3">
        <v>83</v>
      </c>
      <c r="G373" s="3" t="s">
        <v>97</v>
      </c>
      <c r="H373" s="3" t="s">
        <v>35</v>
      </c>
      <c r="I373" s="3" t="s">
        <v>68</v>
      </c>
      <c r="J373" s="3" t="s">
        <v>24</v>
      </c>
      <c r="K373" s="3">
        <v>3.2</v>
      </c>
      <c r="L373" s="3" t="s">
        <v>25</v>
      </c>
      <c r="M373" s="3" t="s">
        <v>69</v>
      </c>
      <c r="N373" s="3" t="s">
        <v>25</v>
      </c>
      <c r="O373" s="3" t="s">
        <v>25</v>
      </c>
      <c r="P373" s="13">
        <v>47</v>
      </c>
      <c r="Q373" s="13">
        <f>Table1[[#This Row],[Purchase Amount (USD)]]-Table1[[#This Row],[Previous Purchases]]</f>
        <v>36</v>
      </c>
      <c r="R373" s="3" t="s">
        <v>45</v>
      </c>
      <c r="S373" s="3" t="s">
        <v>87</v>
      </c>
    </row>
    <row r="374" spans="1:19" x14ac:dyDescent="0.3">
      <c r="A374" s="2">
        <v>373</v>
      </c>
      <c r="B374" s="2">
        <v>24</v>
      </c>
      <c r="C374" s="2" t="s">
        <v>18</v>
      </c>
      <c r="D374" s="2" t="s">
        <v>29</v>
      </c>
      <c r="E374" s="2" t="s">
        <v>20</v>
      </c>
      <c r="F374" s="2">
        <v>85</v>
      </c>
      <c r="G374" s="2" t="s">
        <v>137</v>
      </c>
      <c r="H374" s="2" t="s">
        <v>22</v>
      </c>
      <c r="I374" s="2" t="s">
        <v>120</v>
      </c>
      <c r="J374" s="2" t="s">
        <v>52</v>
      </c>
      <c r="K374" s="2">
        <v>3.7</v>
      </c>
      <c r="L374" s="2" t="s">
        <v>25</v>
      </c>
      <c r="M374" s="2" t="s">
        <v>53</v>
      </c>
      <c r="N374" s="2" t="s">
        <v>25</v>
      </c>
      <c r="O374" s="2" t="s">
        <v>25</v>
      </c>
      <c r="P374" s="12">
        <v>7</v>
      </c>
      <c r="Q374" s="12">
        <f>Table1[[#This Row],[Purchase Amount (USD)]]-Table1[[#This Row],[Previous Purchases]]</f>
        <v>78</v>
      </c>
      <c r="R374" s="2" t="s">
        <v>85</v>
      </c>
      <c r="S374" s="2" t="s">
        <v>39</v>
      </c>
    </row>
    <row r="375" spans="1:19" x14ac:dyDescent="0.3">
      <c r="A375" s="2">
        <v>374</v>
      </c>
      <c r="B375" s="2">
        <v>23</v>
      </c>
      <c r="C375" s="2" t="s">
        <v>18</v>
      </c>
      <c r="D375" s="2" t="s">
        <v>61</v>
      </c>
      <c r="E375" s="2" t="s">
        <v>62</v>
      </c>
      <c r="F375" s="2">
        <v>27</v>
      </c>
      <c r="G375" s="2" t="s">
        <v>113</v>
      </c>
      <c r="H375" s="2" t="s">
        <v>22</v>
      </c>
      <c r="I375" s="2" t="s">
        <v>51</v>
      </c>
      <c r="J375" s="2" t="s">
        <v>52</v>
      </c>
      <c r="K375" s="2">
        <v>4.5999999999999996</v>
      </c>
      <c r="L375" s="2" t="s">
        <v>25</v>
      </c>
      <c r="M375" s="2" t="s">
        <v>26</v>
      </c>
      <c r="N375" s="2" t="s">
        <v>25</v>
      </c>
      <c r="O375" s="2" t="s">
        <v>25</v>
      </c>
      <c r="P375" s="12">
        <v>11</v>
      </c>
      <c r="Q375" s="12">
        <f>Table1[[#This Row],[Purchase Amount (USD)]]-Table1[[#This Row],[Previous Purchases]]</f>
        <v>16</v>
      </c>
      <c r="R375" s="2" t="s">
        <v>27</v>
      </c>
      <c r="S375" s="2" t="s">
        <v>75</v>
      </c>
    </row>
    <row r="376" spans="1:19" x14ac:dyDescent="0.3">
      <c r="A376" s="3">
        <v>375</v>
      </c>
      <c r="B376" s="3">
        <v>69</v>
      </c>
      <c r="C376" s="3" t="s">
        <v>18</v>
      </c>
      <c r="D376" s="3" t="s">
        <v>105</v>
      </c>
      <c r="E376" s="3" t="s">
        <v>66</v>
      </c>
      <c r="F376" s="3">
        <v>78</v>
      </c>
      <c r="G376" s="3" t="s">
        <v>122</v>
      </c>
      <c r="H376" s="3" t="s">
        <v>35</v>
      </c>
      <c r="I376" s="3" t="s">
        <v>72</v>
      </c>
      <c r="J376" s="3" t="s">
        <v>36</v>
      </c>
      <c r="K376" s="3">
        <v>5</v>
      </c>
      <c r="L376" s="3" t="s">
        <v>25</v>
      </c>
      <c r="M376" s="3" t="s">
        <v>73</v>
      </c>
      <c r="N376" s="3" t="s">
        <v>25</v>
      </c>
      <c r="O376" s="3" t="s">
        <v>25</v>
      </c>
      <c r="P376" s="13">
        <v>39</v>
      </c>
      <c r="Q376" s="13">
        <f>Table1[[#This Row],[Purchase Amount (USD)]]-Table1[[#This Row],[Previous Purchases]]</f>
        <v>39</v>
      </c>
      <c r="R376" s="3" t="s">
        <v>74</v>
      </c>
      <c r="S376" s="3" t="s">
        <v>87</v>
      </c>
    </row>
    <row r="377" spans="1:19" x14ac:dyDescent="0.3">
      <c r="A377" s="3">
        <v>376</v>
      </c>
      <c r="B377" s="3">
        <v>59</v>
      </c>
      <c r="C377" s="3" t="s">
        <v>18</v>
      </c>
      <c r="D377" s="3" t="s">
        <v>88</v>
      </c>
      <c r="E377" s="3" t="s">
        <v>66</v>
      </c>
      <c r="F377" s="3">
        <v>32</v>
      </c>
      <c r="G377" s="3" t="s">
        <v>100</v>
      </c>
      <c r="H377" s="3" t="s">
        <v>43</v>
      </c>
      <c r="I377" s="3" t="s">
        <v>77</v>
      </c>
      <c r="J377" s="3" t="s">
        <v>52</v>
      </c>
      <c r="K377" s="3">
        <v>4.4000000000000004</v>
      </c>
      <c r="L377" s="3" t="s">
        <v>25</v>
      </c>
      <c r="M377" s="3" t="s">
        <v>53</v>
      </c>
      <c r="N377" s="3" t="s">
        <v>25</v>
      </c>
      <c r="O377" s="3" t="s">
        <v>25</v>
      </c>
      <c r="P377" s="13">
        <v>6</v>
      </c>
      <c r="Q377" s="13">
        <f>Table1[[#This Row],[Purchase Amount (USD)]]-Table1[[#This Row],[Previous Purchases]]</f>
        <v>26</v>
      </c>
      <c r="R377" s="3" t="s">
        <v>85</v>
      </c>
      <c r="S377" s="3" t="s">
        <v>57</v>
      </c>
    </row>
    <row r="378" spans="1:19" x14ac:dyDescent="0.3">
      <c r="A378" s="2">
        <v>377</v>
      </c>
      <c r="B378" s="2">
        <v>51</v>
      </c>
      <c r="C378" s="2" t="s">
        <v>18</v>
      </c>
      <c r="D378" s="2" t="s">
        <v>70</v>
      </c>
      <c r="E378" s="2" t="s">
        <v>41</v>
      </c>
      <c r="F378" s="2">
        <v>51</v>
      </c>
      <c r="G378" s="2" t="s">
        <v>130</v>
      </c>
      <c r="H378" s="2" t="s">
        <v>35</v>
      </c>
      <c r="I378" s="2" t="s">
        <v>23</v>
      </c>
      <c r="J378" s="2" t="s">
        <v>56</v>
      </c>
      <c r="K378" s="2">
        <v>4.9000000000000004</v>
      </c>
      <c r="L378" s="2" t="s">
        <v>25</v>
      </c>
      <c r="M378" s="2" t="s">
        <v>26</v>
      </c>
      <c r="N378" s="2" t="s">
        <v>25</v>
      </c>
      <c r="O378" s="2" t="s">
        <v>25</v>
      </c>
      <c r="P378" s="12">
        <v>2</v>
      </c>
      <c r="Q378" s="12">
        <f>Table1[[#This Row],[Purchase Amount (USD)]]-Table1[[#This Row],[Previous Purchases]]</f>
        <v>49</v>
      </c>
      <c r="R378" s="2" t="s">
        <v>27</v>
      </c>
      <c r="S378" s="2" t="s">
        <v>75</v>
      </c>
    </row>
    <row r="379" spans="1:19" x14ac:dyDescent="0.3">
      <c r="A379" s="2">
        <v>378</v>
      </c>
      <c r="B379" s="2">
        <v>63</v>
      </c>
      <c r="C379" s="2" t="s">
        <v>18</v>
      </c>
      <c r="D379" s="2" t="s">
        <v>118</v>
      </c>
      <c r="E379" s="2" t="s">
        <v>66</v>
      </c>
      <c r="F379" s="2">
        <v>32</v>
      </c>
      <c r="G379" s="2" t="s">
        <v>30</v>
      </c>
      <c r="H379" s="2" t="s">
        <v>43</v>
      </c>
      <c r="I379" s="2" t="s">
        <v>64</v>
      </c>
      <c r="J379" s="2" t="s">
        <v>36</v>
      </c>
      <c r="K379" s="2">
        <v>4.0999999999999996</v>
      </c>
      <c r="L379" s="2" t="s">
        <v>25</v>
      </c>
      <c r="M379" s="2" t="s">
        <v>53</v>
      </c>
      <c r="N379" s="2" t="s">
        <v>25</v>
      </c>
      <c r="O379" s="2" t="s">
        <v>25</v>
      </c>
      <c r="P379" s="12">
        <v>39</v>
      </c>
      <c r="Q379" s="12">
        <f>Table1[[#This Row],[Purchase Amount (USD)]]-Table1[[#This Row],[Previous Purchases]]</f>
        <v>-7</v>
      </c>
      <c r="R379" s="2" t="s">
        <v>38</v>
      </c>
      <c r="S379" s="2" t="s">
        <v>96</v>
      </c>
    </row>
    <row r="380" spans="1:19" x14ac:dyDescent="0.3">
      <c r="A380" s="3">
        <v>379</v>
      </c>
      <c r="B380" s="3">
        <v>54</v>
      </c>
      <c r="C380" s="3" t="s">
        <v>18</v>
      </c>
      <c r="D380" s="3" t="s">
        <v>80</v>
      </c>
      <c r="E380" s="3" t="s">
        <v>20</v>
      </c>
      <c r="F380" s="3">
        <v>62</v>
      </c>
      <c r="G380" s="3" t="s">
        <v>106</v>
      </c>
      <c r="H380" s="3" t="s">
        <v>22</v>
      </c>
      <c r="I380" s="3" t="s">
        <v>120</v>
      </c>
      <c r="J380" s="3" t="s">
        <v>24</v>
      </c>
      <c r="K380" s="3">
        <v>4.9000000000000004</v>
      </c>
      <c r="L380" s="3" t="s">
        <v>25</v>
      </c>
      <c r="M380" s="3" t="s">
        <v>44</v>
      </c>
      <c r="N380" s="3" t="s">
        <v>25</v>
      </c>
      <c r="O380" s="3" t="s">
        <v>25</v>
      </c>
      <c r="P380" s="13">
        <v>23</v>
      </c>
      <c r="Q380" s="13">
        <f>Table1[[#This Row],[Purchase Amount (USD)]]-Table1[[#This Row],[Previous Purchases]]</f>
        <v>39</v>
      </c>
      <c r="R380" s="3" t="s">
        <v>38</v>
      </c>
      <c r="S380" s="3" t="s">
        <v>87</v>
      </c>
    </row>
    <row r="381" spans="1:19" x14ac:dyDescent="0.3">
      <c r="A381" s="3">
        <v>380</v>
      </c>
      <c r="B381" s="3">
        <v>32</v>
      </c>
      <c r="C381" s="3" t="s">
        <v>18</v>
      </c>
      <c r="D381" s="3" t="s">
        <v>112</v>
      </c>
      <c r="E381" s="3" t="s">
        <v>20</v>
      </c>
      <c r="F381" s="3">
        <v>29</v>
      </c>
      <c r="G381" s="3" t="s">
        <v>55</v>
      </c>
      <c r="H381" s="3" t="s">
        <v>35</v>
      </c>
      <c r="I381" s="3" t="s">
        <v>135</v>
      </c>
      <c r="J381" s="3" t="s">
        <v>56</v>
      </c>
      <c r="K381" s="3">
        <v>4.7</v>
      </c>
      <c r="L381" s="3" t="s">
        <v>25</v>
      </c>
      <c r="M381" s="3" t="s">
        <v>69</v>
      </c>
      <c r="N381" s="3" t="s">
        <v>25</v>
      </c>
      <c r="O381" s="3" t="s">
        <v>25</v>
      </c>
      <c r="P381" s="13">
        <v>46</v>
      </c>
      <c r="Q381" s="13">
        <f>Table1[[#This Row],[Purchase Amount (USD)]]-Table1[[#This Row],[Previous Purchases]]</f>
        <v>-17</v>
      </c>
      <c r="R381" s="3" t="s">
        <v>85</v>
      </c>
      <c r="S381" s="3" t="s">
        <v>75</v>
      </c>
    </row>
    <row r="382" spans="1:19" x14ac:dyDescent="0.3">
      <c r="A382" s="2">
        <v>381</v>
      </c>
      <c r="B382" s="2">
        <v>39</v>
      </c>
      <c r="C382" s="2" t="s">
        <v>18</v>
      </c>
      <c r="D382" s="2" t="s">
        <v>131</v>
      </c>
      <c r="E382" s="2" t="s">
        <v>66</v>
      </c>
      <c r="F382" s="2">
        <v>69</v>
      </c>
      <c r="G382" s="2" t="s">
        <v>81</v>
      </c>
      <c r="H382" s="2" t="s">
        <v>91</v>
      </c>
      <c r="I382" s="2" t="s">
        <v>117</v>
      </c>
      <c r="J382" s="2" t="s">
        <v>56</v>
      </c>
      <c r="K382" s="2">
        <v>3</v>
      </c>
      <c r="L382" s="2" t="s">
        <v>25</v>
      </c>
      <c r="M382" s="2" t="s">
        <v>73</v>
      </c>
      <c r="N382" s="2" t="s">
        <v>25</v>
      </c>
      <c r="O382" s="2" t="s">
        <v>25</v>
      </c>
      <c r="P382" s="12">
        <v>19</v>
      </c>
      <c r="Q382" s="12">
        <f>Table1[[#This Row],[Purchase Amount (USD)]]-Table1[[#This Row],[Previous Purchases]]</f>
        <v>50</v>
      </c>
      <c r="R382" s="2" t="s">
        <v>74</v>
      </c>
      <c r="S382" s="2" t="s">
        <v>39</v>
      </c>
    </row>
    <row r="383" spans="1:19" x14ac:dyDescent="0.3">
      <c r="A383" s="2">
        <v>382</v>
      </c>
      <c r="B383" s="2">
        <v>66</v>
      </c>
      <c r="C383" s="2" t="s">
        <v>18</v>
      </c>
      <c r="D383" s="2" t="s">
        <v>105</v>
      </c>
      <c r="E383" s="2" t="s">
        <v>66</v>
      </c>
      <c r="F383" s="2">
        <v>25</v>
      </c>
      <c r="G383" s="2" t="s">
        <v>30</v>
      </c>
      <c r="H383" s="2" t="s">
        <v>22</v>
      </c>
      <c r="I383" s="2" t="s">
        <v>92</v>
      </c>
      <c r="J383" s="2" t="s">
        <v>24</v>
      </c>
      <c r="K383" s="2">
        <v>3.4</v>
      </c>
      <c r="L383" s="2" t="s">
        <v>25</v>
      </c>
      <c r="M383" s="2" t="s">
        <v>73</v>
      </c>
      <c r="N383" s="2" t="s">
        <v>25</v>
      </c>
      <c r="O383" s="2" t="s">
        <v>25</v>
      </c>
      <c r="P383" s="12">
        <v>3</v>
      </c>
      <c r="Q383" s="12">
        <f>Table1[[#This Row],[Purchase Amount (USD)]]-Table1[[#This Row],[Previous Purchases]]</f>
        <v>22</v>
      </c>
      <c r="R383" s="2" t="s">
        <v>38</v>
      </c>
      <c r="S383" s="2" t="s">
        <v>96</v>
      </c>
    </row>
    <row r="384" spans="1:19" x14ac:dyDescent="0.3">
      <c r="A384" s="3">
        <v>383</v>
      </c>
      <c r="B384" s="3">
        <v>28</v>
      </c>
      <c r="C384" s="3" t="s">
        <v>18</v>
      </c>
      <c r="D384" s="3" t="s">
        <v>33</v>
      </c>
      <c r="E384" s="3" t="s">
        <v>20</v>
      </c>
      <c r="F384" s="3">
        <v>76</v>
      </c>
      <c r="G384" s="3" t="s">
        <v>98</v>
      </c>
      <c r="H384" s="3" t="s">
        <v>43</v>
      </c>
      <c r="I384" s="3" t="s">
        <v>99</v>
      </c>
      <c r="J384" s="3" t="s">
        <v>24</v>
      </c>
      <c r="K384" s="3">
        <v>3.2</v>
      </c>
      <c r="L384" s="3" t="s">
        <v>25</v>
      </c>
      <c r="M384" s="3" t="s">
        <v>73</v>
      </c>
      <c r="N384" s="3" t="s">
        <v>25</v>
      </c>
      <c r="O384" s="3" t="s">
        <v>25</v>
      </c>
      <c r="P384" s="13">
        <v>47</v>
      </c>
      <c r="Q384" s="13">
        <f>Table1[[#This Row],[Purchase Amount (USD)]]-Table1[[#This Row],[Previous Purchases]]</f>
        <v>29</v>
      </c>
      <c r="R384" s="3" t="s">
        <v>45</v>
      </c>
      <c r="S384" s="3" t="s">
        <v>57</v>
      </c>
    </row>
    <row r="385" spans="1:19" x14ac:dyDescent="0.3">
      <c r="A385" s="3">
        <v>384</v>
      </c>
      <c r="B385" s="3">
        <v>50</v>
      </c>
      <c r="C385" s="3" t="s">
        <v>18</v>
      </c>
      <c r="D385" s="3" t="s">
        <v>88</v>
      </c>
      <c r="E385" s="3" t="s">
        <v>66</v>
      </c>
      <c r="F385" s="3">
        <v>77</v>
      </c>
      <c r="G385" s="3" t="s">
        <v>63</v>
      </c>
      <c r="H385" s="3" t="s">
        <v>35</v>
      </c>
      <c r="I385" s="3" t="s">
        <v>135</v>
      </c>
      <c r="J385" s="3" t="s">
        <v>56</v>
      </c>
      <c r="K385" s="3">
        <v>2.9</v>
      </c>
      <c r="L385" s="3" t="s">
        <v>25</v>
      </c>
      <c r="M385" s="3" t="s">
        <v>53</v>
      </c>
      <c r="N385" s="3" t="s">
        <v>25</v>
      </c>
      <c r="O385" s="3" t="s">
        <v>25</v>
      </c>
      <c r="P385" s="13">
        <v>6</v>
      </c>
      <c r="Q385" s="13">
        <f>Table1[[#This Row],[Purchase Amount (USD)]]-Table1[[#This Row],[Previous Purchases]]</f>
        <v>71</v>
      </c>
      <c r="R385" s="3" t="s">
        <v>45</v>
      </c>
      <c r="S385" s="3" t="s">
        <v>57</v>
      </c>
    </row>
    <row r="386" spans="1:19" x14ac:dyDescent="0.3">
      <c r="A386" s="2">
        <v>385</v>
      </c>
      <c r="B386" s="2">
        <v>70</v>
      </c>
      <c r="C386" s="2" t="s">
        <v>18</v>
      </c>
      <c r="D386" s="2" t="s">
        <v>29</v>
      </c>
      <c r="E386" s="2" t="s">
        <v>20</v>
      </c>
      <c r="F386" s="2">
        <v>33</v>
      </c>
      <c r="G386" s="2" t="s">
        <v>98</v>
      </c>
      <c r="H386" s="2" t="s">
        <v>43</v>
      </c>
      <c r="I386" s="2" t="s">
        <v>117</v>
      </c>
      <c r="J386" s="2" t="s">
        <v>56</v>
      </c>
      <c r="K386" s="2">
        <v>4.5</v>
      </c>
      <c r="L386" s="2" t="s">
        <v>25</v>
      </c>
      <c r="M386" s="2" t="s">
        <v>69</v>
      </c>
      <c r="N386" s="2" t="s">
        <v>25</v>
      </c>
      <c r="O386" s="2" t="s">
        <v>25</v>
      </c>
      <c r="P386" s="12">
        <v>6</v>
      </c>
      <c r="Q386" s="12">
        <f>Table1[[#This Row],[Purchase Amount (USD)]]-Table1[[#This Row],[Previous Purchases]]</f>
        <v>27</v>
      </c>
      <c r="R386" s="2" t="s">
        <v>27</v>
      </c>
      <c r="S386" s="2" t="s">
        <v>48</v>
      </c>
    </row>
    <row r="387" spans="1:19" x14ac:dyDescent="0.3">
      <c r="A387" s="2">
        <v>386</v>
      </c>
      <c r="B387" s="2">
        <v>67</v>
      </c>
      <c r="C387" s="2" t="s">
        <v>18</v>
      </c>
      <c r="D387" s="2" t="s">
        <v>58</v>
      </c>
      <c r="E387" s="2" t="s">
        <v>20</v>
      </c>
      <c r="F387" s="2">
        <v>93</v>
      </c>
      <c r="G387" s="2" t="s">
        <v>63</v>
      </c>
      <c r="H387" s="2" t="s">
        <v>35</v>
      </c>
      <c r="I387" s="2" t="s">
        <v>133</v>
      </c>
      <c r="J387" s="2" t="s">
        <v>56</v>
      </c>
      <c r="K387" s="2">
        <v>2.7</v>
      </c>
      <c r="L387" s="2" t="s">
        <v>25</v>
      </c>
      <c r="M387" s="2" t="s">
        <v>44</v>
      </c>
      <c r="N387" s="2" t="s">
        <v>25</v>
      </c>
      <c r="O387" s="2" t="s">
        <v>25</v>
      </c>
      <c r="P387" s="12">
        <v>12</v>
      </c>
      <c r="Q387" s="12">
        <f>Table1[[#This Row],[Purchase Amount (USD)]]-Table1[[#This Row],[Previous Purchases]]</f>
        <v>81</v>
      </c>
      <c r="R387" s="2" t="s">
        <v>38</v>
      </c>
      <c r="S387" s="2" t="s">
        <v>75</v>
      </c>
    </row>
    <row r="388" spans="1:19" x14ac:dyDescent="0.3">
      <c r="A388" s="3">
        <v>387</v>
      </c>
      <c r="B388" s="3">
        <v>64</v>
      </c>
      <c r="C388" s="3" t="s">
        <v>18</v>
      </c>
      <c r="D388" s="3" t="s">
        <v>105</v>
      </c>
      <c r="E388" s="3" t="s">
        <v>66</v>
      </c>
      <c r="F388" s="3">
        <v>39</v>
      </c>
      <c r="G388" s="3" t="s">
        <v>59</v>
      </c>
      <c r="H388" s="3" t="s">
        <v>22</v>
      </c>
      <c r="I388" s="3" t="s">
        <v>109</v>
      </c>
      <c r="J388" s="3" t="s">
        <v>36</v>
      </c>
      <c r="K388" s="3">
        <v>3.4</v>
      </c>
      <c r="L388" s="3" t="s">
        <v>25</v>
      </c>
      <c r="M388" s="3" t="s">
        <v>26</v>
      </c>
      <c r="N388" s="3" t="s">
        <v>25</v>
      </c>
      <c r="O388" s="3" t="s">
        <v>25</v>
      </c>
      <c r="P388" s="13">
        <v>40</v>
      </c>
      <c r="Q388" s="13">
        <f>Table1[[#This Row],[Purchase Amount (USD)]]-Table1[[#This Row],[Previous Purchases]]</f>
        <v>-1</v>
      </c>
      <c r="R388" s="3" t="s">
        <v>45</v>
      </c>
      <c r="S388" s="3" t="s">
        <v>57</v>
      </c>
    </row>
    <row r="389" spans="1:19" x14ac:dyDescent="0.3">
      <c r="A389" s="3">
        <v>388</v>
      </c>
      <c r="B389" s="3">
        <v>45</v>
      </c>
      <c r="C389" s="3" t="s">
        <v>18</v>
      </c>
      <c r="D389" s="3" t="s">
        <v>61</v>
      </c>
      <c r="E389" s="3" t="s">
        <v>62</v>
      </c>
      <c r="F389" s="3">
        <v>93</v>
      </c>
      <c r="G389" s="3" t="s">
        <v>141</v>
      </c>
      <c r="H389" s="3" t="s">
        <v>22</v>
      </c>
      <c r="I389" s="3" t="s">
        <v>64</v>
      </c>
      <c r="J389" s="3" t="s">
        <v>52</v>
      </c>
      <c r="K389" s="3">
        <v>4.5999999999999996</v>
      </c>
      <c r="L389" s="3" t="s">
        <v>25</v>
      </c>
      <c r="M389" s="3" t="s">
        <v>73</v>
      </c>
      <c r="N389" s="3" t="s">
        <v>25</v>
      </c>
      <c r="O389" s="3" t="s">
        <v>25</v>
      </c>
      <c r="P389" s="13">
        <v>38</v>
      </c>
      <c r="Q389" s="13">
        <f>Table1[[#This Row],[Purchase Amount (USD)]]-Table1[[#This Row],[Previous Purchases]]</f>
        <v>55</v>
      </c>
      <c r="R389" s="3" t="s">
        <v>45</v>
      </c>
      <c r="S389" s="3" t="s">
        <v>28</v>
      </c>
    </row>
    <row r="390" spans="1:19" x14ac:dyDescent="0.3">
      <c r="A390" s="2">
        <v>389</v>
      </c>
      <c r="B390" s="2">
        <v>22</v>
      </c>
      <c r="C390" s="2" t="s">
        <v>18</v>
      </c>
      <c r="D390" s="2" t="s">
        <v>65</v>
      </c>
      <c r="E390" s="2" t="s">
        <v>66</v>
      </c>
      <c r="F390" s="2">
        <v>82</v>
      </c>
      <c r="G390" s="2" t="s">
        <v>148</v>
      </c>
      <c r="H390" s="2" t="s">
        <v>43</v>
      </c>
      <c r="I390" s="2" t="s">
        <v>120</v>
      </c>
      <c r="J390" s="2" t="s">
        <v>52</v>
      </c>
      <c r="K390" s="2">
        <v>2.7</v>
      </c>
      <c r="L390" s="2" t="s">
        <v>25</v>
      </c>
      <c r="M390" s="2" t="s">
        <v>73</v>
      </c>
      <c r="N390" s="2" t="s">
        <v>25</v>
      </c>
      <c r="O390" s="2" t="s">
        <v>25</v>
      </c>
      <c r="P390" s="12">
        <v>10</v>
      </c>
      <c r="Q390" s="12">
        <f>Table1[[#This Row],[Purchase Amount (USD)]]-Table1[[#This Row],[Previous Purchases]]</f>
        <v>72</v>
      </c>
      <c r="R390" s="2" t="s">
        <v>45</v>
      </c>
      <c r="S390" s="2" t="s">
        <v>57</v>
      </c>
    </row>
    <row r="391" spans="1:19" x14ac:dyDescent="0.3">
      <c r="A391" s="2">
        <v>390</v>
      </c>
      <c r="B391" s="2">
        <v>27</v>
      </c>
      <c r="C391" s="2" t="s">
        <v>18</v>
      </c>
      <c r="D391" s="2" t="s">
        <v>136</v>
      </c>
      <c r="E391" s="2" t="s">
        <v>41</v>
      </c>
      <c r="F391" s="2">
        <v>42</v>
      </c>
      <c r="G391" s="2" t="s">
        <v>140</v>
      </c>
      <c r="H391" s="2" t="s">
        <v>22</v>
      </c>
      <c r="I391" s="2" t="s">
        <v>72</v>
      </c>
      <c r="J391" s="2" t="s">
        <v>36</v>
      </c>
      <c r="K391" s="2">
        <v>4.2</v>
      </c>
      <c r="L391" s="2" t="s">
        <v>25</v>
      </c>
      <c r="M391" s="2" t="s">
        <v>53</v>
      </c>
      <c r="N391" s="2" t="s">
        <v>25</v>
      </c>
      <c r="O391" s="2" t="s">
        <v>25</v>
      </c>
      <c r="P391" s="12">
        <v>28</v>
      </c>
      <c r="Q391" s="12">
        <f>Table1[[#This Row],[Purchase Amount (USD)]]-Table1[[#This Row],[Previous Purchases]]</f>
        <v>14</v>
      </c>
      <c r="R391" s="2" t="s">
        <v>74</v>
      </c>
      <c r="S391" s="2" t="s">
        <v>87</v>
      </c>
    </row>
    <row r="392" spans="1:19" x14ac:dyDescent="0.3">
      <c r="A392" s="3">
        <v>391</v>
      </c>
      <c r="B392" s="3">
        <v>25</v>
      </c>
      <c r="C392" s="3" t="s">
        <v>18</v>
      </c>
      <c r="D392" s="3" t="s">
        <v>142</v>
      </c>
      <c r="E392" s="3" t="s">
        <v>66</v>
      </c>
      <c r="F392" s="3">
        <v>71</v>
      </c>
      <c r="G392" s="3" t="s">
        <v>115</v>
      </c>
      <c r="H392" s="3" t="s">
        <v>43</v>
      </c>
      <c r="I392" s="3" t="s">
        <v>125</v>
      </c>
      <c r="J392" s="3" t="s">
        <v>24</v>
      </c>
      <c r="K392" s="3">
        <v>3.2</v>
      </c>
      <c r="L392" s="3" t="s">
        <v>25</v>
      </c>
      <c r="M392" s="3" t="s">
        <v>69</v>
      </c>
      <c r="N392" s="3" t="s">
        <v>25</v>
      </c>
      <c r="O392" s="3" t="s">
        <v>25</v>
      </c>
      <c r="P392" s="13">
        <v>19</v>
      </c>
      <c r="Q392" s="13">
        <f>Table1[[#This Row],[Purchase Amount (USD)]]-Table1[[#This Row],[Previous Purchases]]</f>
        <v>52</v>
      </c>
      <c r="R392" s="3" t="s">
        <v>45</v>
      </c>
      <c r="S392" s="3" t="s">
        <v>48</v>
      </c>
    </row>
    <row r="393" spans="1:19" x14ac:dyDescent="0.3">
      <c r="A393" s="3">
        <v>392</v>
      </c>
      <c r="B393" s="3">
        <v>37</v>
      </c>
      <c r="C393" s="3" t="s">
        <v>18</v>
      </c>
      <c r="D393" s="3" t="s">
        <v>29</v>
      </c>
      <c r="E393" s="3" t="s">
        <v>20</v>
      </c>
      <c r="F393" s="3">
        <v>86</v>
      </c>
      <c r="G393" s="3" t="s">
        <v>147</v>
      </c>
      <c r="H393" s="3" t="s">
        <v>22</v>
      </c>
      <c r="I393" s="3" t="s">
        <v>23</v>
      </c>
      <c r="J393" s="3" t="s">
        <v>36</v>
      </c>
      <c r="K393" s="3">
        <v>4.8</v>
      </c>
      <c r="L393" s="3" t="s">
        <v>25</v>
      </c>
      <c r="M393" s="3" t="s">
        <v>53</v>
      </c>
      <c r="N393" s="3" t="s">
        <v>25</v>
      </c>
      <c r="O393" s="3" t="s">
        <v>25</v>
      </c>
      <c r="P393" s="13">
        <v>25</v>
      </c>
      <c r="Q393" s="13">
        <f>Table1[[#This Row],[Purchase Amount (USD)]]-Table1[[#This Row],[Previous Purchases]]</f>
        <v>61</v>
      </c>
      <c r="R393" s="3" t="s">
        <v>32</v>
      </c>
      <c r="S393" s="3" t="s">
        <v>28</v>
      </c>
    </row>
    <row r="394" spans="1:19" x14ac:dyDescent="0.3">
      <c r="A394" s="2">
        <v>393</v>
      </c>
      <c r="B394" s="2">
        <v>26</v>
      </c>
      <c r="C394" s="2" t="s">
        <v>18</v>
      </c>
      <c r="D394" s="2" t="s">
        <v>112</v>
      </c>
      <c r="E394" s="2" t="s">
        <v>20</v>
      </c>
      <c r="F394" s="2">
        <v>82</v>
      </c>
      <c r="G394" s="2" t="s">
        <v>134</v>
      </c>
      <c r="H394" s="2" t="s">
        <v>91</v>
      </c>
      <c r="I394" s="2" t="s">
        <v>93</v>
      </c>
      <c r="J394" s="2" t="s">
        <v>36</v>
      </c>
      <c r="K394" s="2">
        <v>3.3</v>
      </c>
      <c r="L394" s="2" t="s">
        <v>25</v>
      </c>
      <c r="M394" s="2" t="s">
        <v>44</v>
      </c>
      <c r="N394" s="2" t="s">
        <v>25</v>
      </c>
      <c r="O394" s="2" t="s">
        <v>25</v>
      </c>
      <c r="P394" s="12">
        <v>38</v>
      </c>
      <c r="Q394" s="12">
        <f>Table1[[#This Row],[Purchase Amount (USD)]]-Table1[[#This Row],[Previous Purchases]]</f>
        <v>44</v>
      </c>
      <c r="R394" s="2" t="s">
        <v>38</v>
      </c>
      <c r="S394" s="2" t="s">
        <v>48</v>
      </c>
    </row>
    <row r="395" spans="1:19" x14ac:dyDescent="0.3">
      <c r="A395" s="2">
        <v>394</v>
      </c>
      <c r="B395" s="2">
        <v>33</v>
      </c>
      <c r="C395" s="2" t="s">
        <v>18</v>
      </c>
      <c r="D395" s="2" t="s">
        <v>70</v>
      </c>
      <c r="E395" s="2" t="s">
        <v>41</v>
      </c>
      <c r="F395" s="2">
        <v>65</v>
      </c>
      <c r="G395" s="2" t="s">
        <v>128</v>
      </c>
      <c r="H395" s="2" t="s">
        <v>22</v>
      </c>
      <c r="I395" s="2" t="s">
        <v>31</v>
      </c>
      <c r="J395" s="2" t="s">
        <v>56</v>
      </c>
      <c r="K395" s="2">
        <v>4.2</v>
      </c>
      <c r="L395" s="2" t="s">
        <v>25</v>
      </c>
      <c r="M395" s="2" t="s">
        <v>53</v>
      </c>
      <c r="N395" s="2" t="s">
        <v>25</v>
      </c>
      <c r="O395" s="2" t="s">
        <v>25</v>
      </c>
      <c r="P395" s="12">
        <v>6</v>
      </c>
      <c r="Q395" s="12">
        <f>Table1[[#This Row],[Purchase Amount (USD)]]-Table1[[#This Row],[Previous Purchases]]</f>
        <v>59</v>
      </c>
      <c r="R395" s="2" t="s">
        <v>45</v>
      </c>
      <c r="S395" s="2" t="s">
        <v>28</v>
      </c>
    </row>
    <row r="396" spans="1:19" x14ac:dyDescent="0.3">
      <c r="A396" s="3">
        <v>395</v>
      </c>
      <c r="B396" s="3">
        <v>43</v>
      </c>
      <c r="C396" s="3" t="s">
        <v>18</v>
      </c>
      <c r="D396" s="3" t="s">
        <v>118</v>
      </c>
      <c r="E396" s="3" t="s">
        <v>66</v>
      </c>
      <c r="F396" s="3">
        <v>29</v>
      </c>
      <c r="G396" s="3" t="s">
        <v>113</v>
      </c>
      <c r="H396" s="3" t="s">
        <v>43</v>
      </c>
      <c r="I396" s="3" t="s">
        <v>117</v>
      </c>
      <c r="J396" s="3" t="s">
        <v>36</v>
      </c>
      <c r="K396" s="3">
        <v>4.8</v>
      </c>
      <c r="L396" s="3" t="s">
        <v>25</v>
      </c>
      <c r="M396" s="3" t="s">
        <v>73</v>
      </c>
      <c r="N396" s="3" t="s">
        <v>25</v>
      </c>
      <c r="O396" s="3" t="s">
        <v>25</v>
      </c>
      <c r="P396" s="13">
        <v>7</v>
      </c>
      <c r="Q396" s="13">
        <f>Table1[[#This Row],[Purchase Amount (USD)]]-Table1[[#This Row],[Previous Purchases]]</f>
        <v>22</v>
      </c>
      <c r="R396" s="3" t="s">
        <v>85</v>
      </c>
      <c r="S396" s="3" t="s">
        <v>75</v>
      </c>
    </row>
    <row r="397" spans="1:19" x14ac:dyDescent="0.3">
      <c r="A397" s="3">
        <v>396</v>
      </c>
      <c r="B397" s="3">
        <v>37</v>
      </c>
      <c r="C397" s="3" t="s">
        <v>18</v>
      </c>
      <c r="D397" s="3" t="s">
        <v>49</v>
      </c>
      <c r="E397" s="3" t="s">
        <v>41</v>
      </c>
      <c r="F397" s="3">
        <v>65</v>
      </c>
      <c r="G397" s="3" t="s">
        <v>42</v>
      </c>
      <c r="H397" s="3" t="s">
        <v>22</v>
      </c>
      <c r="I397" s="3" t="s">
        <v>109</v>
      </c>
      <c r="J397" s="3" t="s">
        <v>24</v>
      </c>
      <c r="K397" s="3">
        <v>4.9000000000000004</v>
      </c>
      <c r="L397" s="3" t="s">
        <v>25</v>
      </c>
      <c r="M397" s="3" t="s">
        <v>73</v>
      </c>
      <c r="N397" s="3" t="s">
        <v>25</v>
      </c>
      <c r="O397" s="3" t="s">
        <v>25</v>
      </c>
      <c r="P397" s="13">
        <v>2</v>
      </c>
      <c r="Q397" s="13">
        <f>Table1[[#This Row],[Purchase Amount (USD)]]-Table1[[#This Row],[Previous Purchases]]</f>
        <v>63</v>
      </c>
      <c r="R397" s="3" t="s">
        <v>45</v>
      </c>
      <c r="S397" s="3" t="s">
        <v>48</v>
      </c>
    </row>
    <row r="398" spans="1:19" x14ac:dyDescent="0.3">
      <c r="A398" s="2">
        <v>397</v>
      </c>
      <c r="B398" s="2">
        <v>46</v>
      </c>
      <c r="C398" s="2" t="s">
        <v>18</v>
      </c>
      <c r="D398" s="2" t="s">
        <v>80</v>
      </c>
      <c r="E398" s="2" t="s">
        <v>20</v>
      </c>
      <c r="F398" s="2">
        <v>88</v>
      </c>
      <c r="G398" s="2" t="s">
        <v>130</v>
      </c>
      <c r="H398" s="2" t="s">
        <v>35</v>
      </c>
      <c r="I398" s="2" t="s">
        <v>93</v>
      </c>
      <c r="J398" s="2" t="s">
        <v>56</v>
      </c>
      <c r="K398" s="2">
        <v>3.9</v>
      </c>
      <c r="L398" s="2" t="s">
        <v>25</v>
      </c>
      <c r="M398" s="2" t="s">
        <v>53</v>
      </c>
      <c r="N398" s="2" t="s">
        <v>25</v>
      </c>
      <c r="O398" s="2" t="s">
        <v>25</v>
      </c>
      <c r="P398" s="12">
        <v>24</v>
      </c>
      <c r="Q398" s="12">
        <f>Table1[[#This Row],[Purchase Amount (USD)]]-Table1[[#This Row],[Previous Purchases]]</f>
        <v>64</v>
      </c>
      <c r="R398" s="2" t="s">
        <v>74</v>
      </c>
      <c r="S398" s="2" t="s">
        <v>48</v>
      </c>
    </row>
    <row r="399" spans="1:19" x14ac:dyDescent="0.3">
      <c r="A399" s="2">
        <v>398</v>
      </c>
      <c r="B399" s="2">
        <v>22</v>
      </c>
      <c r="C399" s="2" t="s">
        <v>18</v>
      </c>
      <c r="D399" s="2" t="s">
        <v>132</v>
      </c>
      <c r="E399" s="2" t="s">
        <v>66</v>
      </c>
      <c r="F399" s="2">
        <v>46</v>
      </c>
      <c r="G399" s="2" t="s">
        <v>90</v>
      </c>
      <c r="H399" s="2" t="s">
        <v>43</v>
      </c>
      <c r="I399" s="2" t="s">
        <v>125</v>
      </c>
      <c r="J399" s="2" t="s">
        <v>56</v>
      </c>
      <c r="K399" s="2">
        <v>3</v>
      </c>
      <c r="L399" s="2" t="s">
        <v>25</v>
      </c>
      <c r="M399" s="2" t="s">
        <v>37</v>
      </c>
      <c r="N399" s="2" t="s">
        <v>25</v>
      </c>
      <c r="O399" s="2" t="s">
        <v>25</v>
      </c>
      <c r="P399" s="12">
        <v>26</v>
      </c>
      <c r="Q399" s="12">
        <f>Table1[[#This Row],[Purchase Amount (USD)]]-Table1[[#This Row],[Previous Purchases]]</f>
        <v>20</v>
      </c>
      <c r="R399" s="2" t="s">
        <v>32</v>
      </c>
      <c r="S399" s="2" t="s">
        <v>48</v>
      </c>
    </row>
    <row r="400" spans="1:19" x14ac:dyDescent="0.3">
      <c r="A400" s="3">
        <v>399</v>
      </c>
      <c r="B400" s="3">
        <v>20</v>
      </c>
      <c r="C400" s="3" t="s">
        <v>18</v>
      </c>
      <c r="D400" s="3" t="s">
        <v>136</v>
      </c>
      <c r="E400" s="3" t="s">
        <v>41</v>
      </c>
      <c r="F400" s="3">
        <v>67</v>
      </c>
      <c r="G400" s="3" t="s">
        <v>55</v>
      </c>
      <c r="H400" s="3" t="s">
        <v>35</v>
      </c>
      <c r="I400" s="3" t="s">
        <v>64</v>
      </c>
      <c r="J400" s="3" t="s">
        <v>24</v>
      </c>
      <c r="K400" s="3">
        <v>4.5999999999999996</v>
      </c>
      <c r="L400" s="3" t="s">
        <v>25</v>
      </c>
      <c r="M400" s="3" t="s">
        <v>37</v>
      </c>
      <c r="N400" s="3" t="s">
        <v>25</v>
      </c>
      <c r="O400" s="3" t="s">
        <v>25</v>
      </c>
      <c r="P400" s="13">
        <v>25</v>
      </c>
      <c r="Q400" s="13">
        <f>Table1[[#This Row],[Purchase Amount (USD)]]-Table1[[#This Row],[Previous Purchases]]</f>
        <v>42</v>
      </c>
      <c r="R400" s="3" t="s">
        <v>85</v>
      </c>
      <c r="S400" s="3" t="s">
        <v>96</v>
      </c>
    </row>
    <row r="401" spans="1:19" x14ac:dyDescent="0.3">
      <c r="A401" s="3">
        <v>400</v>
      </c>
      <c r="B401" s="3">
        <v>60</v>
      </c>
      <c r="C401" s="3" t="s">
        <v>18</v>
      </c>
      <c r="D401" s="3" t="s">
        <v>118</v>
      </c>
      <c r="E401" s="3" t="s">
        <v>66</v>
      </c>
      <c r="F401" s="3">
        <v>35</v>
      </c>
      <c r="G401" s="3" t="s">
        <v>134</v>
      </c>
      <c r="H401" s="3" t="s">
        <v>22</v>
      </c>
      <c r="I401" s="3" t="s">
        <v>143</v>
      </c>
      <c r="J401" s="3" t="s">
        <v>56</v>
      </c>
      <c r="K401" s="3">
        <v>3.5</v>
      </c>
      <c r="L401" s="3" t="s">
        <v>25</v>
      </c>
      <c r="M401" s="3" t="s">
        <v>69</v>
      </c>
      <c r="N401" s="3" t="s">
        <v>25</v>
      </c>
      <c r="O401" s="3" t="s">
        <v>25</v>
      </c>
      <c r="P401" s="13">
        <v>10</v>
      </c>
      <c r="Q401" s="13">
        <f>Table1[[#This Row],[Purchase Amount (USD)]]-Table1[[#This Row],[Previous Purchases]]</f>
        <v>25</v>
      </c>
      <c r="R401" s="3" t="s">
        <v>85</v>
      </c>
      <c r="S401" s="3" t="s">
        <v>87</v>
      </c>
    </row>
    <row r="402" spans="1:19" x14ac:dyDescent="0.3">
      <c r="A402" s="2">
        <v>401</v>
      </c>
      <c r="B402" s="2">
        <v>39</v>
      </c>
      <c r="C402" s="2" t="s">
        <v>18</v>
      </c>
      <c r="D402" s="2" t="s">
        <v>136</v>
      </c>
      <c r="E402" s="2" t="s">
        <v>41</v>
      </c>
      <c r="F402" s="2">
        <v>66</v>
      </c>
      <c r="G402" s="2" t="s">
        <v>139</v>
      </c>
      <c r="H402" s="2" t="s">
        <v>43</v>
      </c>
      <c r="I402" s="2" t="s">
        <v>95</v>
      </c>
      <c r="J402" s="2" t="s">
        <v>24</v>
      </c>
      <c r="K402" s="2">
        <v>4.8</v>
      </c>
      <c r="L402" s="2" t="s">
        <v>25</v>
      </c>
      <c r="M402" s="2" t="s">
        <v>37</v>
      </c>
      <c r="N402" s="2" t="s">
        <v>25</v>
      </c>
      <c r="O402" s="2" t="s">
        <v>25</v>
      </c>
      <c r="P402" s="12">
        <v>14</v>
      </c>
      <c r="Q402" s="12">
        <f>Table1[[#This Row],[Purchase Amount (USD)]]-Table1[[#This Row],[Previous Purchases]]</f>
        <v>52</v>
      </c>
      <c r="R402" s="2" t="s">
        <v>45</v>
      </c>
      <c r="S402" s="2" t="s">
        <v>28</v>
      </c>
    </row>
    <row r="403" spans="1:19" x14ac:dyDescent="0.3">
      <c r="A403" s="2">
        <v>402</v>
      </c>
      <c r="B403" s="2">
        <v>43</v>
      </c>
      <c r="C403" s="2" t="s">
        <v>18</v>
      </c>
      <c r="D403" s="2" t="s">
        <v>112</v>
      </c>
      <c r="E403" s="2" t="s">
        <v>20</v>
      </c>
      <c r="F403" s="2">
        <v>91</v>
      </c>
      <c r="G403" s="2" t="s">
        <v>100</v>
      </c>
      <c r="H403" s="2" t="s">
        <v>22</v>
      </c>
      <c r="I403" s="2" t="s">
        <v>120</v>
      </c>
      <c r="J403" s="2" t="s">
        <v>56</v>
      </c>
      <c r="K403" s="2">
        <v>4.8</v>
      </c>
      <c r="L403" s="2" t="s">
        <v>25</v>
      </c>
      <c r="M403" s="2" t="s">
        <v>53</v>
      </c>
      <c r="N403" s="2" t="s">
        <v>25</v>
      </c>
      <c r="O403" s="2" t="s">
        <v>25</v>
      </c>
      <c r="P403" s="12">
        <v>21</v>
      </c>
      <c r="Q403" s="12">
        <f>Table1[[#This Row],[Purchase Amount (USD)]]-Table1[[#This Row],[Previous Purchases]]</f>
        <v>70</v>
      </c>
      <c r="R403" s="2" t="s">
        <v>32</v>
      </c>
      <c r="S403" s="2" t="s">
        <v>57</v>
      </c>
    </row>
    <row r="404" spans="1:19" x14ac:dyDescent="0.3">
      <c r="A404" s="3">
        <v>403</v>
      </c>
      <c r="B404" s="3">
        <v>31</v>
      </c>
      <c r="C404" s="3" t="s">
        <v>18</v>
      </c>
      <c r="D404" s="3" t="s">
        <v>131</v>
      </c>
      <c r="E404" s="3" t="s">
        <v>66</v>
      </c>
      <c r="F404" s="3">
        <v>78</v>
      </c>
      <c r="G404" s="3" t="s">
        <v>98</v>
      </c>
      <c r="H404" s="3" t="s">
        <v>22</v>
      </c>
      <c r="I404" s="3" t="s">
        <v>108</v>
      </c>
      <c r="J404" s="3" t="s">
        <v>56</v>
      </c>
      <c r="K404" s="3">
        <v>3</v>
      </c>
      <c r="L404" s="3" t="s">
        <v>25</v>
      </c>
      <c r="M404" s="3" t="s">
        <v>26</v>
      </c>
      <c r="N404" s="3" t="s">
        <v>25</v>
      </c>
      <c r="O404" s="3" t="s">
        <v>25</v>
      </c>
      <c r="P404" s="13">
        <v>26</v>
      </c>
      <c r="Q404" s="13">
        <f>Table1[[#This Row],[Purchase Amount (USD)]]-Table1[[#This Row],[Previous Purchases]]</f>
        <v>52</v>
      </c>
      <c r="R404" s="3" t="s">
        <v>45</v>
      </c>
      <c r="S404" s="3" t="s">
        <v>87</v>
      </c>
    </row>
    <row r="405" spans="1:19" x14ac:dyDescent="0.3">
      <c r="A405" s="3">
        <v>404</v>
      </c>
      <c r="B405" s="3">
        <v>19</v>
      </c>
      <c r="C405" s="3" t="s">
        <v>18</v>
      </c>
      <c r="D405" s="3" t="s">
        <v>49</v>
      </c>
      <c r="E405" s="3" t="s">
        <v>41</v>
      </c>
      <c r="F405" s="3">
        <v>45</v>
      </c>
      <c r="G405" s="3" t="s">
        <v>106</v>
      </c>
      <c r="H405" s="3" t="s">
        <v>43</v>
      </c>
      <c r="I405" s="3" t="s">
        <v>120</v>
      </c>
      <c r="J405" s="3" t="s">
        <v>24</v>
      </c>
      <c r="K405" s="3">
        <v>4.5</v>
      </c>
      <c r="L405" s="3" t="s">
        <v>25</v>
      </c>
      <c r="M405" s="3" t="s">
        <v>44</v>
      </c>
      <c r="N405" s="3" t="s">
        <v>25</v>
      </c>
      <c r="O405" s="3" t="s">
        <v>25</v>
      </c>
      <c r="P405" s="13">
        <v>12</v>
      </c>
      <c r="Q405" s="13">
        <f>Table1[[#This Row],[Purchase Amount (USD)]]-Table1[[#This Row],[Previous Purchases]]</f>
        <v>33</v>
      </c>
      <c r="R405" s="3" t="s">
        <v>74</v>
      </c>
      <c r="S405" s="3" t="s">
        <v>48</v>
      </c>
    </row>
    <row r="406" spans="1:19" x14ac:dyDescent="0.3">
      <c r="A406" s="2">
        <v>405</v>
      </c>
      <c r="B406" s="2">
        <v>35</v>
      </c>
      <c r="C406" s="2" t="s">
        <v>18</v>
      </c>
      <c r="D406" s="2" t="s">
        <v>112</v>
      </c>
      <c r="E406" s="2" t="s">
        <v>20</v>
      </c>
      <c r="F406" s="2">
        <v>93</v>
      </c>
      <c r="G406" s="2" t="s">
        <v>78</v>
      </c>
      <c r="H406" s="2" t="s">
        <v>43</v>
      </c>
      <c r="I406" s="2" t="s">
        <v>125</v>
      </c>
      <c r="J406" s="2" t="s">
        <v>36</v>
      </c>
      <c r="K406" s="2">
        <v>4.8</v>
      </c>
      <c r="L406" s="2" t="s">
        <v>25</v>
      </c>
      <c r="M406" s="2" t="s">
        <v>73</v>
      </c>
      <c r="N406" s="2" t="s">
        <v>25</v>
      </c>
      <c r="O406" s="2" t="s">
        <v>25</v>
      </c>
      <c r="P406" s="12">
        <v>11</v>
      </c>
      <c r="Q406" s="12">
        <f>Table1[[#This Row],[Purchase Amount (USD)]]-Table1[[#This Row],[Previous Purchases]]</f>
        <v>82</v>
      </c>
      <c r="R406" s="2" t="s">
        <v>38</v>
      </c>
      <c r="S406" s="2" t="s">
        <v>87</v>
      </c>
    </row>
    <row r="407" spans="1:19" x14ac:dyDescent="0.3">
      <c r="A407" s="2">
        <v>406</v>
      </c>
      <c r="B407" s="2">
        <v>41</v>
      </c>
      <c r="C407" s="2" t="s">
        <v>18</v>
      </c>
      <c r="D407" s="2" t="s">
        <v>33</v>
      </c>
      <c r="E407" s="2" t="s">
        <v>20</v>
      </c>
      <c r="F407" s="2">
        <v>74</v>
      </c>
      <c r="G407" s="2" t="s">
        <v>130</v>
      </c>
      <c r="H407" s="2" t="s">
        <v>35</v>
      </c>
      <c r="I407" s="2" t="s">
        <v>64</v>
      </c>
      <c r="J407" s="2" t="s">
        <v>52</v>
      </c>
      <c r="K407" s="2">
        <v>3.8</v>
      </c>
      <c r="L407" s="2" t="s">
        <v>25</v>
      </c>
      <c r="M407" s="2" t="s">
        <v>53</v>
      </c>
      <c r="N407" s="2" t="s">
        <v>25</v>
      </c>
      <c r="O407" s="2" t="s">
        <v>25</v>
      </c>
      <c r="P407" s="12">
        <v>15</v>
      </c>
      <c r="Q407" s="12">
        <f>Table1[[#This Row],[Purchase Amount (USD)]]-Table1[[#This Row],[Previous Purchases]]</f>
        <v>59</v>
      </c>
      <c r="R407" s="2" t="s">
        <v>32</v>
      </c>
      <c r="S407" s="2" t="s">
        <v>48</v>
      </c>
    </row>
    <row r="408" spans="1:19" x14ac:dyDescent="0.3">
      <c r="A408" s="3">
        <v>407</v>
      </c>
      <c r="B408" s="3">
        <v>52</v>
      </c>
      <c r="C408" s="3" t="s">
        <v>18</v>
      </c>
      <c r="D408" s="3" t="s">
        <v>142</v>
      </c>
      <c r="E408" s="3" t="s">
        <v>66</v>
      </c>
      <c r="F408" s="3">
        <v>55</v>
      </c>
      <c r="G408" s="3" t="s">
        <v>127</v>
      </c>
      <c r="H408" s="3" t="s">
        <v>43</v>
      </c>
      <c r="I408" s="3" t="s">
        <v>99</v>
      </c>
      <c r="J408" s="3" t="s">
        <v>36</v>
      </c>
      <c r="K408" s="3">
        <v>4.5999999999999996</v>
      </c>
      <c r="L408" s="3" t="s">
        <v>25</v>
      </c>
      <c r="M408" s="3" t="s">
        <v>26</v>
      </c>
      <c r="N408" s="3" t="s">
        <v>25</v>
      </c>
      <c r="O408" s="3" t="s">
        <v>25</v>
      </c>
      <c r="P408" s="13">
        <v>13</v>
      </c>
      <c r="Q408" s="13">
        <f>Table1[[#This Row],[Purchase Amount (USD)]]-Table1[[#This Row],[Previous Purchases]]</f>
        <v>42</v>
      </c>
      <c r="R408" s="3" t="s">
        <v>32</v>
      </c>
      <c r="S408" s="3" t="s">
        <v>87</v>
      </c>
    </row>
    <row r="409" spans="1:19" x14ac:dyDescent="0.3">
      <c r="A409" s="3">
        <v>408</v>
      </c>
      <c r="B409" s="3">
        <v>45</v>
      </c>
      <c r="C409" s="3" t="s">
        <v>18</v>
      </c>
      <c r="D409" s="3" t="s">
        <v>103</v>
      </c>
      <c r="E409" s="3" t="s">
        <v>20</v>
      </c>
      <c r="F409" s="3">
        <v>76</v>
      </c>
      <c r="G409" s="3" t="s">
        <v>97</v>
      </c>
      <c r="H409" s="3" t="s">
        <v>91</v>
      </c>
      <c r="I409" s="3" t="s">
        <v>84</v>
      </c>
      <c r="J409" s="3" t="s">
        <v>36</v>
      </c>
      <c r="K409" s="3">
        <v>3.1</v>
      </c>
      <c r="L409" s="3" t="s">
        <v>25</v>
      </c>
      <c r="M409" s="3" t="s">
        <v>44</v>
      </c>
      <c r="N409" s="3" t="s">
        <v>25</v>
      </c>
      <c r="O409" s="3" t="s">
        <v>25</v>
      </c>
      <c r="P409" s="13">
        <v>5</v>
      </c>
      <c r="Q409" s="13">
        <f>Table1[[#This Row],[Purchase Amount (USD)]]-Table1[[#This Row],[Previous Purchases]]</f>
        <v>71</v>
      </c>
      <c r="R409" s="3" t="s">
        <v>38</v>
      </c>
      <c r="S409" s="3" t="s">
        <v>75</v>
      </c>
    </row>
    <row r="410" spans="1:19" x14ac:dyDescent="0.3">
      <c r="A410" s="2">
        <v>409</v>
      </c>
      <c r="B410" s="2">
        <v>34</v>
      </c>
      <c r="C410" s="2" t="s">
        <v>18</v>
      </c>
      <c r="D410" s="2" t="s">
        <v>49</v>
      </c>
      <c r="E410" s="2" t="s">
        <v>41</v>
      </c>
      <c r="F410" s="2">
        <v>66</v>
      </c>
      <c r="G410" s="2" t="s">
        <v>89</v>
      </c>
      <c r="H410" s="2" t="s">
        <v>22</v>
      </c>
      <c r="I410" s="2" t="s">
        <v>51</v>
      </c>
      <c r="J410" s="2" t="s">
        <v>36</v>
      </c>
      <c r="K410" s="2">
        <v>3.4</v>
      </c>
      <c r="L410" s="2" t="s">
        <v>25</v>
      </c>
      <c r="M410" s="2" t="s">
        <v>26</v>
      </c>
      <c r="N410" s="2" t="s">
        <v>25</v>
      </c>
      <c r="O410" s="2" t="s">
        <v>25</v>
      </c>
      <c r="P410" s="12">
        <v>36</v>
      </c>
      <c r="Q410" s="12">
        <f>Table1[[#This Row],[Purchase Amount (USD)]]-Table1[[#This Row],[Previous Purchases]]</f>
        <v>30</v>
      </c>
      <c r="R410" s="2" t="s">
        <v>32</v>
      </c>
      <c r="S410" s="2" t="s">
        <v>28</v>
      </c>
    </row>
    <row r="411" spans="1:19" x14ac:dyDescent="0.3">
      <c r="A411" s="2">
        <v>410</v>
      </c>
      <c r="B411" s="2">
        <v>35</v>
      </c>
      <c r="C411" s="2" t="s">
        <v>18</v>
      </c>
      <c r="D411" s="2" t="s">
        <v>58</v>
      </c>
      <c r="E411" s="2" t="s">
        <v>20</v>
      </c>
      <c r="F411" s="2">
        <v>51</v>
      </c>
      <c r="G411" s="2" t="s">
        <v>147</v>
      </c>
      <c r="H411" s="2" t="s">
        <v>43</v>
      </c>
      <c r="I411" s="2" t="s">
        <v>109</v>
      </c>
      <c r="J411" s="2" t="s">
        <v>24</v>
      </c>
      <c r="K411" s="2">
        <v>3.3</v>
      </c>
      <c r="L411" s="2" t="s">
        <v>25</v>
      </c>
      <c r="M411" s="2" t="s">
        <v>69</v>
      </c>
      <c r="N411" s="2" t="s">
        <v>25</v>
      </c>
      <c r="O411" s="2" t="s">
        <v>25</v>
      </c>
      <c r="P411" s="12">
        <v>32</v>
      </c>
      <c r="Q411" s="12">
        <f>Table1[[#This Row],[Purchase Amount (USD)]]-Table1[[#This Row],[Previous Purchases]]</f>
        <v>19</v>
      </c>
      <c r="R411" s="2" t="s">
        <v>74</v>
      </c>
      <c r="S411" s="2" t="s">
        <v>87</v>
      </c>
    </row>
    <row r="412" spans="1:19" x14ac:dyDescent="0.3">
      <c r="A412" s="3">
        <v>411</v>
      </c>
      <c r="B412" s="3">
        <v>29</v>
      </c>
      <c r="C412" s="3" t="s">
        <v>18</v>
      </c>
      <c r="D412" s="3" t="s">
        <v>29</v>
      </c>
      <c r="E412" s="3" t="s">
        <v>20</v>
      </c>
      <c r="F412" s="3">
        <v>26</v>
      </c>
      <c r="G412" s="3" t="s">
        <v>140</v>
      </c>
      <c r="H412" s="3" t="s">
        <v>22</v>
      </c>
      <c r="I412" s="3" t="s">
        <v>92</v>
      </c>
      <c r="J412" s="3" t="s">
        <v>36</v>
      </c>
      <c r="K412" s="3">
        <v>4.8</v>
      </c>
      <c r="L412" s="3" t="s">
        <v>25</v>
      </c>
      <c r="M412" s="3" t="s">
        <v>69</v>
      </c>
      <c r="N412" s="3" t="s">
        <v>25</v>
      </c>
      <c r="O412" s="3" t="s">
        <v>25</v>
      </c>
      <c r="P412" s="13">
        <v>1</v>
      </c>
      <c r="Q412" s="13">
        <f>Table1[[#This Row],[Purchase Amount (USD)]]-Table1[[#This Row],[Previous Purchases]]</f>
        <v>25</v>
      </c>
      <c r="R412" s="3" t="s">
        <v>38</v>
      </c>
      <c r="S412" s="3" t="s">
        <v>57</v>
      </c>
    </row>
    <row r="413" spans="1:19" x14ac:dyDescent="0.3">
      <c r="A413" s="3">
        <v>412</v>
      </c>
      <c r="B413" s="3">
        <v>59</v>
      </c>
      <c r="C413" s="3" t="s">
        <v>18</v>
      </c>
      <c r="D413" s="3" t="s">
        <v>33</v>
      </c>
      <c r="E413" s="3" t="s">
        <v>20</v>
      </c>
      <c r="F413" s="3">
        <v>29</v>
      </c>
      <c r="G413" s="3" t="s">
        <v>150</v>
      </c>
      <c r="H413" s="3" t="s">
        <v>43</v>
      </c>
      <c r="I413" s="3" t="s">
        <v>125</v>
      </c>
      <c r="J413" s="3" t="s">
        <v>52</v>
      </c>
      <c r="K413" s="3">
        <v>2.8</v>
      </c>
      <c r="L413" s="3" t="s">
        <v>25</v>
      </c>
      <c r="M413" s="3" t="s">
        <v>26</v>
      </c>
      <c r="N413" s="3" t="s">
        <v>25</v>
      </c>
      <c r="O413" s="3" t="s">
        <v>25</v>
      </c>
      <c r="P413" s="13">
        <v>15</v>
      </c>
      <c r="Q413" s="13">
        <f>Table1[[#This Row],[Purchase Amount (USD)]]-Table1[[#This Row],[Previous Purchases]]</f>
        <v>14</v>
      </c>
      <c r="R413" s="3" t="s">
        <v>45</v>
      </c>
      <c r="S413" s="3" t="s">
        <v>48</v>
      </c>
    </row>
    <row r="414" spans="1:19" x14ac:dyDescent="0.3">
      <c r="A414" s="2">
        <v>413</v>
      </c>
      <c r="B414" s="2">
        <v>24</v>
      </c>
      <c r="C414" s="2" t="s">
        <v>18</v>
      </c>
      <c r="D414" s="2" t="s">
        <v>101</v>
      </c>
      <c r="E414" s="2" t="s">
        <v>62</v>
      </c>
      <c r="F414" s="2">
        <v>74</v>
      </c>
      <c r="G414" s="2" t="s">
        <v>30</v>
      </c>
      <c r="H414" s="2" t="s">
        <v>43</v>
      </c>
      <c r="I414" s="2" t="s">
        <v>133</v>
      </c>
      <c r="J414" s="2" t="s">
        <v>52</v>
      </c>
      <c r="K414" s="2">
        <v>3.1</v>
      </c>
      <c r="L414" s="2" t="s">
        <v>25</v>
      </c>
      <c r="M414" s="2" t="s">
        <v>73</v>
      </c>
      <c r="N414" s="2" t="s">
        <v>25</v>
      </c>
      <c r="O414" s="2" t="s">
        <v>25</v>
      </c>
      <c r="P414" s="12">
        <v>3</v>
      </c>
      <c r="Q414" s="12">
        <f>Table1[[#This Row],[Purchase Amount (USD)]]-Table1[[#This Row],[Previous Purchases]]</f>
        <v>71</v>
      </c>
      <c r="R414" s="2" t="s">
        <v>74</v>
      </c>
      <c r="S414" s="2" t="s">
        <v>39</v>
      </c>
    </row>
    <row r="415" spans="1:19" x14ac:dyDescent="0.3">
      <c r="A415" s="2">
        <v>414</v>
      </c>
      <c r="B415" s="2">
        <v>70</v>
      </c>
      <c r="C415" s="2" t="s">
        <v>18</v>
      </c>
      <c r="D415" s="2" t="s">
        <v>105</v>
      </c>
      <c r="E415" s="2" t="s">
        <v>66</v>
      </c>
      <c r="F415" s="2">
        <v>99</v>
      </c>
      <c r="G415" s="2" t="s">
        <v>106</v>
      </c>
      <c r="H415" s="2" t="s">
        <v>35</v>
      </c>
      <c r="I415" s="2" t="s">
        <v>51</v>
      </c>
      <c r="J415" s="2" t="s">
        <v>52</v>
      </c>
      <c r="K415" s="2">
        <v>4.5999999999999996</v>
      </c>
      <c r="L415" s="2" t="s">
        <v>25</v>
      </c>
      <c r="M415" s="2" t="s">
        <v>37</v>
      </c>
      <c r="N415" s="2" t="s">
        <v>25</v>
      </c>
      <c r="O415" s="2" t="s">
        <v>25</v>
      </c>
      <c r="P415" s="12">
        <v>48</v>
      </c>
      <c r="Q415" s="12">
        <f>Table1[[#This Row],[Purchase Amount (USD)]]-Table1[[#This Row],[Previous Purchases]]</f>
        <v>51</v>
      </c>
      <c r="R415" s="2" t="s">
        <v>32</v>
      </c>
      <c r="S415" s="2" t="s">
        <v>87</v>
      </c>
    </row>
    <row r="416" spans="1:19" x14ac:dyDescent="0.3">
      <c r="A416" s="3">
        <v>415</v>
      </c>
      <c r="B416" s="3">
        <v>29</v>
      </c>
      <c r="C416" s="3" t="s">
        <v>18</v>
      </c>
      <c r="D416" s="3" t="s">
        <v>131</v>
      </c>
      <c r="E416" s="3" t="s">
        <v>66</v>
      </c>
      <c r="F416" s="3">
        <v>88</v>
      </c>
      <c r="G416" s="3" t="s">
        <v>50</v>
      </c>
      <c r="H416" s="3" t="s">
        <v>22</v>
      </c>
      <c r="I416" s="3" t="s">
        <v>82</v>
      </c>
      <c r="J416" s="3" t="s">
        <v>24</v>
      </c>
      <c r="K416" s="3">
        <v>2.6</v>
      </c>
      <c r="L416" s="3" t="s">
        <v>25</v>
      </c>
      <c r="M416" s="3" t="s">
        <v>73</v>
      </c>
      <c r="N416" s="3" t="s">
        <v>25</v>
      </c>
      <c r="O416" s="3" t="s">
        <v>25</v>
      </c>
      <c r="P416" s="13">
        <v>30</v>
      </c>
      <c r="Q416" s="13">
        <f>Table1[[#This Row],[Purchase Amount (USD)]]-Table1[[#This Row],[Previous Purchases]]</f>
        <v>58</v>
      </c>
      <c r="R416" s="3" t="s">
        <v>85</v>
      </c>
      <c r="S416" s="3" t="s">
        <v>39</v>
      </c>
    </row>
    <row r="417" spans="1:19" x14ac:dyDescent="0.3">
      <c r="A417" s="3">
        <v>416</v>
      </c>
      <c r="B417" s="3">
        <v>67</v>
      </c>
      <c r="C417" s="3" t="s">
        <v>18</v>
      </c>
      <c r="D417" s="3" t="s">
        <v>61</v>
      </c>
      <c r="E417" s="3" t="s">
        <v>62</v>
      </c>
      <c r="F417" s="3">
        <v>31</v>
      </c>
      <c r="G417" s="3" t="s">
        <v>138</v>
      </c>
      <c r="H417" s="3" t="s">
        <v>43</v>
      </c>
      <c r="I417" s="3" t="s">
        <v>92</v>
      </c>
      <c r="J417" s="3" t="s">
        <v>24</v>
      </c>
      <c r="K417" s="3">
        <v>2.6</v>
      </c>
      <c r="L417" s="3" t="s">
        <v>25</v>
      </c>
      <c r="M417" s="3" t="s">
        <v>26</v>
      </c>
      <c r="N417" s="3" t="s">
        <v>25</v>
      </c>
      <c r="O417" s="3" t="s">
        <v>25</v>
      </c>
      <c r="P417" s="13">
        <v>40</v>
      </c>
      <c r="Q417" s="13">
        <f>Table1[[#This Row],[Purchase Amount (USD)]]-Table1[[#This Row],[Previous Purchases]]</f>
        <v>-9</v>
      </c>
      <c r="R417" s="3" t="s">
        <v>74</v>
      </c>
      <c r="S417" s="3" t="s">
        <v>87</v>
      </c>
    </row>
    <row r="418" spans="1:19" x14ac:dyDescent="0.3">
      <c r="A418" s="2">
        <v>417</v>
      </c>
      <c r="B418" s="2">
        <v>36</v>
      </c>
      <c r="C418" s="2" t="s">
        <v>18</v>
      </c>
      <c r="D418" s="2" t="s">
        <v>132</v>
      </c>
      <c r="E418" s="2" t="s">
        <v>66</v>
      </c>
      <c r="F418" s="2">
        <v>55</v>
      </c>
      <c r="G418" s="2" t="s">
        <v>46</v>
      </c>
      <c r="H418" s="2" t="s">
        <v>22</v>
      </c>
      <c r="I418" s="2" t="s">
        <v>77</v>
      </c>
      <c r="J418" s="2" t="s">
        <v>36</v>
      </c>
      <c r="K418" s="2">
        <v>3.8</v>
      </c>
      <c r="L418" s="2" t="s">
        <v>25</v>
      </c>
      <c r="M418" s="2" t="s">
        <v>37</v>
      </c>
      <c r="N418" s="2" t="s">
        <v>25</v>
      </c>
      <c r="O418" s="2" t="s">
        <v>25</v>
      </c>
      <c r="P418" s="12">
        <v>24</v>
      </c>
      <c r="Q418" s="12">
        <f>Table1[[#This Row],[Purchase Amount (USD)]]-Table1[[#This Row],[Previous Purchases]]</f>
        <v>31</v>
      </c>
      <c r="R418" s="2" t="s">
        <v>74</v>
      </c>
      <c r="S418" s="2" t="s">
        <v>28</v>
      </c>
    </row>
    <row r="419" spans="1:19" x14ac:dyDescent="0.3">
      <c r="A419" s="2">
        <v>418</v>
      </c>
      <c r="B419" s="2">
        <v>23</v>
      </c>
      <c r="C419" s="2" t="s">
        <v>18</v>
      </c>
      <c r="D419" s="2" t="s">
        <v>40</v>
      </c>
      <c r="E419" s="2" t="s">
        <v>41</v>
      </c>
      <c r="F419" s="2">
        <v>81</v>
      </c>
      <c r="G419" s="2" t="s">
        <v>90</v>
      </c>
      <c r="H419" s="2" t="s">
        <v>22</v>
      </c>
      <c r="I419" s="2" t="s">
        <v>117</v>
      </c>
      <c r="J419" s="2" t="s">
        <v>56</v>
      </c>
      <c r="K419" s="2">
        <v>4.5</v>
      </c>
      <c r="L419" s="2" t="s">
        <v>25</v>
      </c>
      <c r="M419" s="2" t="s">
        <v>37</v>
      </c>
      <c r="N419" s="2" t="s">
        <v>25</v>
      </c>
      <c r="O419" s="2" t="s">
        <v>25</v>
      </c>
      <c r="P419" s="12">
        <v>48</v>
      </c>
      <c r="Q419" s="12">
        <f>Table1[[#This Row],[Purchase Amount (USD)]]-Table1[[#This Row],[Previous Purchases]]</f>
        <v>33</v>
      </c>
      <c r="R419" s="2" t="s">
        <v>85</v>
      </c>
      <c r="S419" s="2" t="s">
        <v>57</v>
      </c>
    </row>
    <row r="420" spans="1:19" x14ac:dyDescent="0.3">
      <c r="A420" s="3">
        <v>419</v>
      </c>
      <c r="B420" s="3">
        <v>18</v>
      </c>
      <c r="C420" s="3" t="s">
        <v>18</v>
      </c>
      <c r="D420" s="3" t="s">
        <v>29</v>
      </c>
      <c r="E420" s="3" t="s">
        <v>20</v>
      </c>
      <c r="F420" s="3">
        <v>73</v>
      </c>
      <c r="G420" s="3" t="s">
        <v>114</v>
      </c>
      <c r="H420" s="3" t="s">
        <v>22</v>
      </c>
      <c r="I420" s="3" t="s">
        <v>72</v>
      </c>
      <c r="J420" s="3" t="s">
        <v>36</v>
      </c>
      <c r="K420" s="3">
        <v>3</v>
      </c>
      <c r="L420" s="3" t="s">
        <v>25</v>
      </c>
      <c r="M420" s="3" t="s">
        <v>53</v>
      </c>
      <c r="N420" s="3" t="s">
        <v>25</v>
      </c>
      <c r="O420" s="3" t="s">
        <v>25</v>
      </c>
      <c r="P420" s="13">
        <v>27</v>
      </c>
      <c r="Q420" s="13">
        <f>Table1[[#This Row],[Purchase Amount (USD)]]-Table1[[#This Row],[Previous Purchases]]</f>
        <v>46</v>
      </c>
      <c r="R420" s="3" t="s">
        <v>27</v>
      </c>
      <c r="S420" s="3" t="s">
        <v>75</v>
      </c>
    </row>
    <row r="421" spans="1:19" x14ac:dyDescent="0.3">
      <c r="A421" s="3">
        <v>420</v>
      </c>
      <c r="B421" s="3">
        <v>53</v>
      </c>
      <c r="C421" s="3" t="s">
        <v>18</v>
      </c>
      <c r="D421" s="3" t="s">
        <v>58</v>
      </c>
      <c r="E421" s="3" t="s">
        <v>20</v>
      </c>
      <c r="F421" s="3">
        <v>91</v>
      </c>
      <c r="G421" s="3" t="s">
        <v>139</v>
      </c>
      <c r="H421" s="3" t="s">
        <v>35</v>
      </c>
      <c r="I421" s="3" t="s">
        <v>84</v>
      </c>
      <c r="J421" s="3" t="s">
        <v>24</v>
      </c>
      <c r="K421" s="3">
        <v>3.5</v>
      </c>
      <c r="L421" s="3" t="s">
        <v>25</v>
      </c>
      <c r="M421" s="3" t="s">
        <v>37</v>
      </c>
      <c r="N421" s="3" t="s">
        <v>25</v>
      </c>
      <c r="O421" s="3" t="s">
        <v>25</v>
      </c>
      <c r="P421" s="13">
        <v>14</v>
      </c>
      <c r="Q421" s="13">
        <f>Table1[[#This Row],[Purchase Amount (USD)]]-Table1[[#This Row],[Previous Purchases]]</f>
        <v>77</v>
      </c>
      <c r="R421" s="3" t="s">
        <v>38</v>
      </c>
      <c r="S421" s="3" t="s">
        <v>96</v>
      </c>
    </row>
    <row r="422" spans="1:19" x14ac:dyDescent="0.3">
      <c r="A422" s="2">
        <v>421</v>
      </c>
      <c r="B422" s="2">
        <v>32</v>
      </c>
      <c r="C422" s="2" t="s">
        <v>18</v>
      </c>
      <c r="D422" s="2" t="s">
        <v>124</v>
      </c>
      <c r="E422" s="2" t="s">
        <v>20</v>
      </c>
      <c r="F422" s="2">
        <v>54</v>
      </c>
      <c r="G422" s="2" t="s">
        <v>97</v>
      </c>
      <c r="H422" s="2" t="s">
        <v>35</v>
      </c>
      <c r="I422" s="2" t="s">
        <v>99</v>
      </c>
      <c r="J422" s="2" t="s">
        <v>36</v>
      </c>
      <c r="K422" s="2">
        <v>3.8</v>
      </c>
      <c r="L422" s="2" t="s">
        <v>25</v>
      </c>
      <c r="M422" s="2" t="s">
        <v>37</v>
      </c>
      <c r="N422" s="2" t="s">
        <v>25</v>
      </c>
      <c r="O422" s="2" t="s">
        <v>25</v>
      </c>
      <c r="P422" s="12">
        <v>18</v>
      </c>
      <c r="Q422" s="12">
        <f>Table1[[#This Row],[Purchase Amount (USD)]]-Table1[[#This Row],[Previous Purchases]]</f>
        <v>36</v>
      </c>
      <c r="R422" s="2" t="s">
        <v>85</v>
      </c>
      <c r="S422" s="2" t="s">
        <v>75</v>
      </c>
    </row>
    <row r="423" spans="1:19" x14ac:dyDescent="0.3">
      <c r="A423" s="2">
        <v>422</v>
      </c>
      <c r="B423" s="2">
        <v>38</v>
      </c>
      <c r="C423" s="2" t="s">
        <v>18</v>
      </c>
      <c r="D423" s="2" t="s">
        <v>54</v>
      </c>
      <c r="E423" s="2" t="s">
        <v>20</v>
      </c>
      <c r="F423" s="2">
        <v>40</v>
      </c>
      <c r="G423" s="2" t="s">
        <v>21</v>
      </c>
      <c r="H423" s="2" t="s">
        <v>43</v>
      </c>
      <c r="I423" s="2" t="s">
        <v>82</v>
      </c>
      <c r="J423" s="2" t="s">
        <v>24</v>
      </c>
      <c r="K423" s="2">
        <v>3.5</v>
      </c>
      <c r="L423" s="2" t="s">
        <v>25</v>
      </c>
      <c r="M423" s="2" t="s">
        <v>53</v>
      </c>
      <c r="N423" s="2" t="s">
        <v>25</v>
      </c>
      <c r="O423" s="2" t="s">
        <v>25</v>
      </c>
      <c r="P423" s="12">
        <v>48</v>
      </c>
      <c r="Q423" s="12">
        <f>Table1[[#This Row],[Purchase Amount (USD)]]-Table1[[#This Row],[Previous Purchases]]</f>
        <v>-8</v>
      </c>
      <c r="R423" s="2" t="s">
        <v>32</v>
      </c>
      <c r="S423" s="2" t="s">
        <v>75</v>
      </c>
    </row>
    <row r="424" spans="1:19" x14ac:dyDescent="0.3">
      <c r="A424" s="3">
        <v>423</v>
      </c>
      <c r="B424" s="3">
        <v>47</v>
      </c>
      <c r="C424" s="3" t="s">
        <v>18</v>
      </c>
      <c r="D424" s="3" t="s">
        <v>94</v>
      </c>
      <c r="E424" s="3" t="s">
        <v>20</v>
      </c>
      <c r="F424" s="3">
        <v>59</v>
      </c>
      <c r="G424" s="3" t="s">
        <v>147</v>
      </c>
      <c r="H424" s="3" t="s">
        <v>43</v>
      </c>
      <c r="I424" s="3" t="s">
        <v>72</v>
      </c>
      <c r="J424" s="3" t="s">
        <v>56</v>
      </c>
      <c r="K424" s="3">
        <v>3.1</v>
      </c>
      <c r="L424" s="3" t="s">
        <v>25</v>
      </c>
      <c r="M424" s="3" t="s">
        <v>73</v>
      </c>
      <c r="N424" s="3" t="s">
        <v>25</v>
      </c>
      <c r="O424" s="3" t="s">
        <v>25</v>
      </c>
      <c r="P424" s="13">
        <v>32</v>
      </c>
      <c r="Q424" s="13">
        <f>Table1[[#This Row],[Purchase Amount (USD)]]-Table1[[#This Row],[Previous Purchases]]</f>
        <v>27</v>
      </c>
      <c r="R424" s="3" t="s">
        <v>85</v>
      </c>
      <c r="S424" s="3" t="s">
        <v>48</v>
      </c>
    </row>
    <row r="425" spans="1:19" x14ac:dyDescent="0.3">
      <c r="A425" s="3">
        <v>424</v>
      </c>
      <c r="B425" s="3">
        <v>46</v>
      </c>
      <c r="C425" s="3" t="s">
        <v>18</v>
      </c>
      <c r="D425" s="3" t="s">
        <v>118</v>
      </c>
      <c r="E425" s="3" t="s">
        <v>66</v>
      </c>
      <c r="F425" s="3">
        <v>26</v>
      </c>
      <c r="G425" s="3" t="s">
        <v>83</v>
      </c>
      <c r="H425" s="3" t="s">
        <v>22</v>
      </c>
      <c r="I425" s="3" t="s">
        <v>84</v>
      </c>
      <c r="J425" s="3" t="s">
        <v>36</v>
      </c>
      <c r="K425" s="3">
        <v>3</v>
      </c>
      <c r="L425" s="3" t="s">
        <v>25</v>
      </c>
      <c r="M425" s="3" t="s">
        <v>73</v>
      </c>
      <c r="N425" s="3" t="s">
        <v>25</v>
      </c>
      <c r="O425" s="3" t="s">
        <v>25</v>
      </c>
      <c r="P425" s="13">
        <v>21</v>
      </c>
      <c r="Q425" s="13">
        <f>Table1[[#This Row],[Purchase Amount (USD)]]-Table1[[#This Row],[Previous Purchases]]</f>
        <v>5</v>
      </c>
      <c r="R425" s="3" t="s">
        <v>38</v>
      </c>
      <c r="S425" s="3" t="s">
        <v>75</v>
      </c>
    </row>
    <row r="426" spans="1:19" x14ac:dyDescent="0.3">
      <c r="A426" s="2">
        <v>425</v>
      </c>
      <c r="B426" s="2">
        <v>66</v>
      </c>
      <c r="C426" s="2" t="s">
        <v>18</v>
      </c>
      <c r="D426" s="2" t="s">
        <v>29</v>
      </c>
      <c r="E426" s="2" t="s">
        <v>20</v>
      </c>
      <c r="F426" s="2">
        <v>23</v>
      </c>
      <c r="G426" s="2" t="s">
        <v>114</v>
      </c>
      <c r="H426" s="2" t="s">
        <v>43</v>
      </c>
      <c r="I426" s="2" t="s">
        <v>79</v>
      </c>
      <c r="J426" s="2" t="s">
        <v>24</v>
      </c>
      <c r="K426" s="2">
        <v>4.3</v>
      </c>
      <c r="L426" s="2" t="s">
        <v>25</v>
      </c>
      <c r="M426" s="2" t="s">
        <v>53</v>
      </c>
      <c r="N426" s="2" t="s">
        <v>25</v>
      </c>
      <c r="O426" s="2" t="s">
        <v>25</v>
      </c>
      <c r="P426" s="12">
        <v>42</v>
      </c>
      <c r="Q426" s="12">
        <f>Table1[[#This Row],[Purchase Amount (USD)]]-Table1[[#This Row],[Previous Purchases]]</f>
        <v>-19</v>
      </c>
      <c r="R426" s="2" t="s">
        <v>45</v>
      </c>
      <c r="S426" s="2" t="s">
        <v>28</v>
      </c>
    </row>
    <row r="427" spans="1:19" x14ac:dyDescent="0.3">
      <c r="A427" s="2">
        <v>426</v>
      </c>
      <c r="B427" s="2">
        <v>40</v>
      </c>
      <c r="C427" s="2" t="s">
        <v>18</v>
      </c>
      <c r="D427" s="2" t="s">
        <v>33</v>
      </c>
      <c r="E427" s="2" t="s">
        <v>20</v>
      </c>
      <c r="F427" s="2">
        <v>87</v>
      </c>
      <c r="G427" s="2" t="s">
        <v>113</v>
      </c>
      <c r="H427" s="2" t="s">
        <v>35</v>
      </c>
      <c r="I427" s="2" t="s">
        <v>84</v>
      </c>
      <c r="J427" s="2" t="s">
        <v>24</v>
      </c>
      <c r="K427" s="2">
        <v>3.3</v>
      </c>
      <c r="L427" s="2" t="s">
        <v>25</v>
      </c>
      <c r="M427" s="2" t="s">
        <v>73</v>
      </c>
      <c r="N427" s="2" t="s">
        <v>25</v>
      </c>
      <c r="O427" s="2" t="s">
        <v>25</v>
      </c>
      <c r="P427" s="12">
        <v>4</v>
      </c>
      <c r="Q427" s="12">
        <f>Table1[[#This Row],[Purchase Amount (USD)]]-Table1[[#This Row],[Previous Purchases]]</f>
        <v>83</v>
      </c>
      <c r="R427" s="2" t="s">
        <v>38</v>
      </c>
      <c r="S427" s="2" t="s">
        <v>57</v>
      </c>
    </row>
    <row r="428" spans="1:19" x14ac:dyDescent="0.3">
      <c r="A428" s="3">
        <v>427</v>
      </c>
      <c r="B428" s="3">
        <v>43</v>
      </c>
      <c r="C428" s="3" t="s">
        <v>18</v>
      </c>
      <c r="D428" s="3" t="s">
        <v>94</v>
      </c>
      <c r="E428" s="3" t="s">
        <v>20</v>
      </c>
      <c r="F428" s="3">
        <v>71</v>
      </c>
      <c r="G428" s="3" t="s">
        <v>59</v>
      </c>
      <c r="H428" s="3" t="s">
        <v>43</v>
      </c>
      <c r="I428" s="3" t="s">
        <v>82</v>
      </c>
      <c r="J428" s="3" t="s">
        <v>24</v>
      </c>
      <c r="K428" s="3">
        <v>4.7</v>
      </c>
      <c r="L428" s="3" t="s">
        <v>25</v>
      </c>
      <c r="M428" s="3" t="s">
        <v>26</v>
      </c>
      <c r="N428" s="3" t="s">
        <v>25</v>
      </c>
      <c r="O428" s="3" t="s">
        <v>25</v>
      </c>
      <c r="P428" s="13">
        <v>19</v>
      </c>
      <c r="Q428" s="13">
        <f>Table1[[#This Row],[Purchase Amount (USD)]]-Table1[[#This Row],[Previous Purchases]]</f>
        <v>52</v>
      </c>
      <c r="R428" s="3" t="s">
        <v>38</v>
      </c>
      <c r="S428" s="3" t="s">
        <v>57</v>
      </c>
    </row>
    <row r="429" spans="1:19" x14ac:dyDescent="0.3">
      <c r="A429" s="3">
        <v>428</v>
      </c>
      <c r="B429" s="3">
        <v>58</v>
      </c>
      <c r="C429" s="3" t="s">
        <v>18</v>
      </c>
      <c r="D429" s="3" t="s">
        <v>131</v>
      </c>
      <c r="E429" s="3" t="s">
        <v>66</v>
      </c>
      <c r="F429" s="3">
        <v>91</v>
      </c>
      <c r="G429" s="3" t="s">
        <v>114</v>
      </c>
      <c r="H429" s="3" t="s">
        <v>22</v>
      </c>
      <c r="I429" s="3" t="s">
        <v>93</v>
      </c>
      <c r="J429" s="3" t="s">
        <v>24</v>
      </c>
      <c r="K429" s="3">
        <v>4.5</v>
      </c>
      <c r="L429" s="3" t="s">
        <v>25</v>
      </c>
      <c r="M429" s="3" t="s">
        <v>73</v>
      </c>
      <c r="N429" s="3" t="s">
        <v>25</v>
      </c>
      <c r="O429" s="3" t="s">
        <v>25</v>
      </c>
      <c r="P429" s="13">
        <v>6</v>
      </c>
      <c r="Q429" s="13">
        <f>Table1[[#This Row],[Purchase Amount (USD)]]-Table1[[#This Row],[Previous Purchases]]</f>
        <v>85</v>
      </c>
      <c r="R429" s="3" t="s">
        <v>38</v>
      </c>
      <c r="S429" s="3" t="s">
        <v>57</v>
      </c>
    </row>
    <row r="430" spans="1:19" x14ac:dyDescent="0.3">
      <c r="A430" s="2">
        <v>429</v>
      </c>
      <c r="B430" s="2">
        <v>21</v>
      </c>
      <c r="C430" s="2" t="s">
        <v>18</v>
      </c>
      <c r="D430" s="2" t="s">
        <v>61</v>
      </c>
      <c r="E430" s="2" t="s">
        <v>62</v>
      </c>
      <c r="F430" s="2">
        <v>64</v>
      </c>
      <c r="G430" s="2" t="s">
        <v>50</v>
      </c>
      <c r="H430" s="2" t="s">
        <v>91</v>
      </c>
      <c r="I430" s="2" t="s">
        <v>79</v>
      </c>
      <c r="J430" s="2" t="s">
        <v>24</v>
      </c>
      <c r="K430" s="2">
        <v>2.9</v>
      </c>
      <c r="L430" s="2" t="s">
        <v>25</v>
      </c>
      <c r="M430" s="2" t="s">
        <v>37</v>
      </c>
      <c r="N430" s="2" t="s">
        <v>25</v>
      </c>
      <c r="O430" s="2" t="s">
        <v>25</v>
      </c>
      <c r="P430" s="12">
        <v>2</v>
      </c>
      <c r="Q430" s="12">
        <f>Table1[[#This Row],[Purchase Amount (USD)]]-Table1[[#This Row],[Previous Purchases]]</f>
        <v>62</v>
      </c>
      <c r="R430" s="2" t="s">
        <v>85</v>
      </c>
      <c r="S430" s="2" t="s">
        <v>28</v>
      </c>
    </row>
    <row r="431" spans="1:19" x14ac:dyDescent="0.3">
      <c r="A431" s="2">
        <v>430</v>
      </c>
      <c r="B431" s="2">
        <v>42</v>
      </c>
      <c r="C431" s="2" t="s">
        <v>18</v>
      </c>
      <c r="D431" s="2" t="s">
        <v>40</v>
      </c>
      <c r="E431" s="2" t="s">
        <v>41</v>
      </c>
      <c r="F431" s="2">
        <v>94</v>
      </c>
      <c r="G431" s="2" t="s">
        <v>148</v>
      </c>
      <c r="H431" s="2" t="s">
        <v>43</v>
      </c>
      <c r="I431" s="2" t="s">
        <v>79</v>
      </c>
      <c r="J431" s="2" t="s">
        <v>24</v>
      </c>
      <c r="K431" s="2">
        <v>4.0999999999999996</v>
      </c>
      <c r="L431" s="2" t="s">
        <v>25</v>
      </c>
      <c r="M431" s="2" t="s">
        <v>69</v>
      </c>
      <c r="N431" s="2" t="s">
        <v>25</v>
      </c>
      <c r="O431" s="2" t="s">
        <v>25</v>
      </c>
      <c r="P431" s="12">
        <v>21</v>
      </c>
      <c r="Q431" s="12">
        <f>Table1[[#This Row],[Purchase Amount (USD)]]-Table1[[#This Row],[Previous Purchases]]</f>
        <v>73</v>
      </c>
      <c r="R431" s="2" t="s">
        <v>32</v>
      </c>
      <c r="S431" s="2" t="s">
        <v>28</v>
      </c>
    </row>
    <row r="432" spans="1:19" x14ac:dyDescent="0.3">
      <c r="A432" s="3">
        <v>431</v>
      </c>
      <c r="B432" s="3">
        <v>24</v>
      </c>
      <c r="C432" s="3" t="s">
        <v>18</v>
      </c>
      <c r="D432" s="3" t="s">
        <v>54</v>
      </c>
      <c r="E432" s="3" t="s">
        <v>20</v>
      </c>
      <c r="F432" s="3">
        <v>40</v>
      </c>
      <c r="G432" s="3" t="s">
        <v>104</v>
      </c>
      <c r="H432" s="3" t="s">
        <v>43</v>
      </c>
      <c r="I432" s="3" t="s">
        <v>109</v>
      </c>
      <c r="J432" s="3" t="s">
        <v>52</v>
      </c>
      <c r="K432" s="3">
        <v>3.5</v>
      </c>
      <c r="L432" s="3" t="s">
        <v>25</v>
      </c>
      <c r="M432" s="3" t="s">
        <v>73</v>
      </c>
      <c r="N432" s="3" t="s">
        <v>25</v>
      </c>
      <c r="O432" s="3" t="s">
        <v>25</v>
      </c>
      <c r="P432" s="13">
        <v>40</v>
      </c>
      <c r="Q432" s="13">
        <f>Table1[[#This Row],[Purchase Amount (USD)]]-Table1[[#This Row],[Previous Purchases]]</f>
        <v>0</v>
      </c>
      <c r="R432" s="3" t="s">
        <v>85</v>
      </c>
      <c r="S432" s="3" t="s">
        <v>48</v>
      </c>
    </row>
    <row r="433" spans="1:19" x14ac:dyDescent="0.3">
      <c r="A433" s="3">
        <v>432</v>
      </c>
      <c r="B433" s="3">
        <v>43</v>
      </c>
      <c r="C433" s="3" t="s">
        <v>18</v>
      </c>
      <c r="D433" s="3" t="s">
        <v>123</v>
      </c>
      <c r="E433" s="3" t="s">
        <v>66</v>
      </c>
      <c r="F433" s="3">
        <v>76</v>
      </c>
      <c r="G433" s="3" t="s">
        <v>81</v>
      </c>
      <c r="H433" s="3" t="s">
        <v>22</v>
      </c>
      <c r="I433" s="3" t="s">
        <v>108</v>
      </c>
      <c r="J433" s="3" t="s">
        <v>24</v>
      </c>
      <c r="K433" s="3">
        <v>3.4</v>
      </c>
      <c r="L433" s="3" t="s">
        <v>25</v>
      </c>
      <c r="M433" s="3" t="s">
        <v>73</v>
      </c>
      <c r="N433" s="3" t="s">
        <v>25</v>
      </c>
      <c r="O433" s="3" t="s">
        <v>25</v>
      </c>
      <c r="P433" s="13">
        <v>33</v>
      </c>
      <c r="Q433" s="13">
        <f>Table1[[#This Row],[Purchase Amount (USD)]]-Table1[[#This Row],[Previous Purchases]]</f>
        <v>43</v>
      </c>
      <c r="R433" s="3" t="s">
        <v>32</v>
      </c>
      <c r="S433" s="3" t="s">
        <v>28</v>
      </c>
    </row>
    <row r="434" spans="1:19" x14ac:dyDescent="0.3">
      <c r="A434" s="2">
        <v>433</v>
      </c>
      <c r="B434" s="2">
        <v>47</v>
      </c>
      <c r="C434" s="2" t="s">
        <v>18</v>
      </c>
      <c r="D434" s="2" t="s">
        <v>54</v>
      </c>
      <c r="E434" s="2" t="s">
        <v>20</v>
      </c>
      <c r="F434" s="2">
        <v>86</v>
      </c>
      <c r="G434" s="2" t="s">
        <v>115</v>
      </c>
      <c r="H434" s="2" t="s">
        <v>35</v>
      </c>
      <c r="I434" s="2" t="s">
        <v>125</v>
      </c>
      <c r="J434" s="2" t="s">
        <v>56</v>
      </c>
      <c r="K434" s="2">
        <v>3.3</v>
      </c>
      <c r="L434" s="2" t="s">
        <v>25</v>
      </c>
      <c r="M434" s="2" t="s">
        <v>37</v>
      </c>
      <c r="N434" s="2" t="s">
        <v>25</v>
      </c>
      <c r="O434" s="2" t="s">
        <v>25</v>
      </c>
      <c r="P434" s="12">
        <v>26</v>
      </c>
      <c r="Q434" s="12">
        <f>Table1[[#This Row],[Purchase Amount (USD)]]-Table1[[#This Row],[Previous Purchases]]</f>
        <v>60</v>
      </c>
      <c r="R434" s="2" t="s">
        <v>27</v>
      </c>
      <c r="S434" s="2" t="s">
        <v>39</v>
      </c>
    </row>
    <row r="435" spans="1:19" x14ac:dyDescent="0.3">
      <c r="A435" s="2">
        <v>434</v>
      </c>
      <c r="B435" s="2">
        <v>49</v>
      </c>
      <c r="C435" s="2" t="s">
        <v>18</v>
      </c>
      <c r="D435" s="2" t="s">
        <v>86</v>
      </c>
      <c r="E435" s="2" t="s">
        <v>20</v>
      </c>
      <c r="F435" s="2">
        <v>92</v>
      </c>
      <c r="G435" s="2" t="s">
        <v>89</v>
      </c>
      <c r="H435" s="2" t="s">
        <v>43</v>
      </c>
      <c r="I435" s="2" t="s">
        <v>120</v>
      </c>
      <c r="J435" s="2" t="s">
        <v>56</v>
      </c>
      <c r="K435" s="2">
        <v>3.2</v>
      </c>
      <c r="L435" s="2" t="s">
        <v>25</v>
      </c>
      <c r="M435" s="2" t="s">
        <v>73</v>
      </c>
      <c r="N435" s="2" t="s">
        <v>25</v>
      </c>
      <c r="O435" s="2" t="s">
        <v>25</v>
      </c>
      <c r="P435" s="12">
        <v>23</v>
      </c>
      <c r="Q435" s="12">
        <f>Table1[[#This Row],[Purchase Amount (USD)]]-Table1[[#This Row],[Previous Purchases]]</f>
        <v>69</v>
      </c>
      <c r="R435" s="2" t="s">
        <v>38</v>
      </c>
      <c r="S435" s="2" t="s">
        <v>28</v>
      </c>
    </row>
    <row r="436" spans="1:19" x14ac:dyDescent="0.3">
      <c r="A436" s="3">
        <v>435</v>
      </c>
      <c r="B436" s="3">
        <v>50</v>
      </c>
      <c r="C436" s="3" t="s">
        <v>18</v>
      </c>
      <c r="D436" s="3" t="s">
        <v>70</v>
      </c>
      <c r="E436" s="3" t="s">
        <v>41</v>
      </c>
      <c r="F436" s="3">
        <v>52</v>
      </c>
      <c r="G436" s="3" t="s">
        <v>100</v>
      </c>
      <c r="H436" s="3" t="s">
        <v>22</v>
      </c>
      <c r="I436" s="3" t="s">
        <v>68</v>
      </c>
      <c r="J436" s="3" t="s">
        <v>36</v>
      </c>
      <c r="K436" s="3">
        <v>4</v>
      </c>
      <c r="L436" s="3" t="s">
        <v>25</v>
      </c>
      <c r="M436" s="3" t="s">
        <v>73</v>
      </c>
      <c r="N436" s="3" t="s">
        <v>25</v>
      </c>
      <c r="O436" s="3" t="s">
        <v>25</v>
      </c>
      <c r="P436" s="13">
        <v>39</v>
      </c>
      <c r="Q436" s="13">
        <f>Table1[[#This Row],[Purchase Amount (USD)]]-Table1[[#This Row],[Previous Purchases]]</f>
        <v>13</v>
      </c>
      <c r="R436" s="3" t="s">
        <v>45</v>
      </c>
      <c r="S436" s="3" t="s">
        <v>96</v>
      </c>
    </row>
    <row r="437" spans="1:19" x14ac:dyDescent="0.3">
      <c r="A437" s="3">
        <v>436</v>
      </c>
      <c r="B437" s="3">
        <v>51</v>
      </c>
      <c r="C437" s="3" t="s">
        <v>18</v>
      </c>
      <c r="D437" s="3" t="s">
        <v>61</v>
      </c>
      <c r="E437" s="3" t="s">
        <v>62</v>
      </c>
      <c r="F437" s="3">
        <v>28</v>
      </c>
      <c r="G437" s="3" t="s">
        <v>55</v>
      </c>
      <c r="H437" s="3" t="s">
        <v>91</v>
      </c>
      <c r="I437" s="3" t="s">
        <v>77</v>
      </c>
      <c r="J437" s="3" t="s">
        <v>24</v>
      </c>
      <c r="K437" s="3">
        <v>3.6</v>
      </c>
      <c r="L437" s="3" t="s">
        <v>25</v>
      </c>
      <c r="M437" s="3" t="s">
        <v>44</v>
      </c>
      <c r="N437" s="3" t="s">
        <v>25</v>
      </c>
      <c r="O437" s="3" t="s">
        <v>25</v>
      </c>
      <c r="P437" s="13">
        <v>42</v>
      </c>
      <c r="Q437" s="13">
        <f>Table1[[#This Row],[Purchase Amount (USD)]]-Table1[[#This Row],[Previous Purchases]]</f>
        <v>-14</v>
      </c>
      <c r="R437" s="3" t="s">
        <v>74</v>
      </c>
      <c r="S437" s="3" t="s">
        <v>87</v>
      </c>
    </row>
    <row r="438" spans="1:19" x14ac:dyDescent="0.3">
      <c r="A438" s="2">
        <v>437</v>
      </c>
      <c r="B438" s="2">
        <v>40</v>
      </c>
      <c r="C438" s="2" t="s">
        <v>18</v>
      </c>
      <c r="D438" s="2" t="s">
        <v>94</v>
      </c>
      <c r="E438" s="2" t="s">
        <v>20</v>
      </c>
      <c r="F438" s="2">
        <v>46</v>
      </c>
      <c r="G438" s="2" t="s">
        <v>121</v>
      </c>
      <c r="H438" s="2" t="s">
        <v>22</v>
      </c>
      <c r="I438" s="2" t="s">
        <v>108</v>
      </c>
      <c r="J438" s="2" t="s">
        <v>52</v>
      </c>
      <c r="K438" s="2">
        <v>4.5999999999999996</v>
      </c>
      <c r="L438" s="2" t="s">
        <v>25</v>
      </c>
      <c r="M438" s="2" t="s">
        <v>37</v>
      </c>
      <c r="N438" s="2" t="s">
        <v>25</v>
      </c>
      <c r="O438" s="2" t="s">
        <v>25</v>
      </c>
      <c r="P438" s="12">
        <v>41</v>
      </c>
      <c r="Q438" s="12">
        <f>Table1[[#This Row],[Purchase Amount (USD)]]-Table1[[#This Row],[Previous Purchases]]</f>
        <v>5</v>
      </c>
      <c r="R438" s="2" t="s">
        <v>74</v>
      </c>
      <c r="S438" s="2" t="s">
        <v>39</v>
      </c>
    </row>
    <row r="439" spans="1:19" x14ac:dyDescent="0.3">
      <c r="A439" s="2">
        <v>438</v>
      </c>
      <c r="B439" s="2">
        <v>45</v>
      </c>
      <c r="C439" s="2" t="s">
        <v>18</v>
      </c>
      <c r="D439" s="2" t="s">
        <v>105</v>
      </c>
      <c r="E439" s="2" t="s">
        <v>66</v>
      </c>
      <c r="F439" s="2">
        <v>50</v>
      </c>
      <c r="G439" s="2" t="s">
        <v>129</v>
      </c>
      <c r="H439" s="2" t="s">
        <v>43</v>
      </c>
      <c r="I439" s="2" t="s">
        <v>99</v>
      </c>
      <c r="J439" s="2" t="s">
        <v>52</v>
      </c>
      <c r="K439" s="2">
        <v>2.6</v>
      </c>
      <c r="L439" s="2" t="s">
        <v>25</v>
      </c>
      <c r="M439" s="2" t="s">
        <v>44</v>
      </c>
      <c r="N439" s="2" t="s">
        <v>25</v>
      </c>
      <c r="O439" s="2" t="s">
        <v>25</v>
      </c>
      <c r="P439" s="12">
        <v>41</v>
      </c>
      <c r="Q439" s="12">
        <f>Table1[[#This Row],[Purchase Amount (USD)]]-Table1[[#This Row],[Previous Purchases]]</f>
        <v>9</v>
      </c>
      <c r="R439" s="2" t="s">
        <v>45</v>
      </c>
      <c r="S439" s="2" t="s">
        <v>48</v>
      </c>
    </row>
    <row r="440" spans="1:19" x14ac:dyDescent="0.3">
      <c r="A440" s="3">
        <v>439</v>
      </c>
      <c r="B440" s="3">
        <v>52</v>
      </c>
      <c r="C440" s="3" t="s">
        <v>18</v>
      </c>
      <c r="D440" s="3" t="s">
        <v>132</v>
      </c>
      <c r="E440" s="3" t="s">
        <v>66</v>
      </c>
      <c r="F440" s="3">
        <v>23</v>
      </c>
      <c r="G440" s="3" t="s">
        <v>145</v>
      </c>
      <c r="H440" s="3" t="s">
        <v>43</v>
      </c>
      <c r="I440" s="3" t="s">
        <v>47</v>
      </c>
      <c r="J440" s="3" t="s">
        <v>24</v>
      </c>
      <c r="K440" s="3">
        <v>4.3</v>
      </c>
      <c r="L440" s="3" t="s">
        <v>25</v>
      </c>
      <c r="M440" s="3" t="s">
        <v>26</v>
      </c>
      <c r="N440" s="3" t="s">
        <v>25</v>
      </c>
      <c r="O440" s="3" t="s">
        <v>25</v>
      </c>
      <c r="P440" s="13">
        <v>12</v>
      </c>
      <c r="Q440" s="13">
        <f>Table1[[#This Row],[Purchase Amount (USD)]]-Table1[[#This Row],[Previous Purchases]]</f>
        <v>11</v>
      </c>
      <c r="R440" s="3" t="s">
        <v>38</v>
      </c>
      <c r="S440" s="3" t="s">
        <v>28</v>
      </c>
    </row>
    <row r="441" spans="1:19" x14ac:dyDescent="0.3">
      <c r="A441" s="3">
        <v>440</v>
      </c>
      <c r="B441" s="3">
        <v>62</v>
      </c>
      <c r="C441" s="3" t="s">
        <v>18</v>
      </c>
      <c r="D441" s="3" t="s">
        <v>101</v>
      </c>
      <c r="E441" s="3" t="s">
        <v>62</v>
      </c>
      <c r="F441" s="3">
        <v>50</v>
      </c>
      <c r="G441" s="3" t="s">
        <v>134</v>
      </c>
      <c r="H441" s="3" t="s">
        <v>43</v>
      </c>
      <c r="I441" s="3" t="s">
        <v>47</v>
      </c>
      <c r="J441" s="3" t="s">
        <v>52</v>
      </c>
      <c r="K441" s="3">
        <v>3.4</v>
      </c>
      <c r="L441" s="3" t="s">
        <v>25</v>
      </c>
      <c r="M441" s="3" t="s">
        <v>37</v>
      </c>
      <c r="N441" s="3" t="s">
        <v>25</v>
      </c>
      <c r="O441" s="3" t="s">
        <v>25</v>
      </c>
      <c r="P441" s="13">
        <v>31</v>
      </c>
      <c r="Q441" s="13">
        <f>Table1[[#This Row],[Purchase Amount (USD)]]-Table1[[#This Row],[Previous Purchases]]</f>
        <v>19</v>
      </c>
      <c r="R441" s="3" t="s">
        <v>32</v>
      </c>
      <c r="S441" s="3" t="s">
        <v>87</v>
      </c>
    </row>
    <row r="442" spans="1:19" x14ac:dyDescent="0.3">
      <c r="A442" s="2">
        <v>441</v>
      </c>
      <c r="B442" s="2">
        <v>20</v>
      </c>
      <c r="C442" s="2" t="s">
        <v>18</v>
      </c>
      <c r="D442" s="2" t="s">
        <v>54</v>
      </c>
      <c r="E442" s="2" t="s">
        <v>20</v>
      </c>
      <c r="F442" s="2">
        <v>89</v>
      </c>
      <c r="G442" s="2" t="s">
        <v>100</v>
      </c>
      <c r="H442" s="2" t="s">
        <v>91</v>
      </c>
      <c r="I442" s="2" t="s">
        <v>31</v>
      </c>
      <c r="J442" s="2" t="s">
        <v>24</v>
      </c>
      <c r="K442" s="2">
        <v>3.5</v>
      </c>
      <c r="L442" s="2" t="s">
        <v>25</v>
      </c>
      <c r="M442" s="2" t="s">
        <v>73</v>
      </c>
      <c r="N442" s="2" t="s">
        <v>25</v>
      </c>
      <c r="O442" s="2" t="s">
        <v>25</v>
      </c>
      <c r="P442" s="12">
        <v>34</v>
      </c>
      <c r="Q442" s="12">
        <f>Table1[[#This Row],[Purchase Amount (USD)]]-Table1[[#This Row],[Previous Purchases]]</f>
        <v>55</v>
      </c>
      <c r="R442" s="2" t="s">
        <v>85</v>
      </c>
      <c r="S442" s="2" t="s">
        <v>28</v>
      </c>
    </row>
    <row r="443" spans="1:19" x14ac:dyDescent="0.3">
      <c r="A443" s="2">
        <v>442</v>
      </c>
      <c r="B443" s="2">
        <v>43</v>
      </c>
      <c r="C443" s="2" t="s">
        <v>18</v>
      </c>
      <c r="D443" s="2" t="s">
        <v>103</v>
      </c>
      <c r="E443" s="2" t="s">
        <v>20</v>
      </c>
      <c r="F443" s="2">
        <v>81</v>
      </c>
      <c r="G443" s="2" t="s">
        <v>102</v>
      </c>
      <c r="H443" s="2" t="s">
        <v>43</v>
      </c>
      <c r="I443" s="2" t="s">
        <v>31</v>
      </c>
      <c r="J443" s="2" t="s">
        <v>24</v>
      </c>
      <c r="K443" s="2">
        <v>4.2</v>
      </c>
      <c r="L443" s="2" t="s">
        <v>25</v>
      </c>
      <c r="M443" s="2" t="s">
        <v>53</v>
      </c>
      <c r="N443" s="2" t="s">
        <v>25</v>
      </c>
      <c r="O443" s="2" t="s">
        <v>25</v>
      </c>
      <c r="P443" s="12">
        <v>32</v>
      </c>
      <c r="Q443" s="12">
        <f>Table1[[#This Row],[Purchase Amount (USD)]]-Table1[[#This Row],[Previous Purchases]]</f>
        <v>49</v>
      </c>
      <c r="R443" s="2" t="s">
        <v>38</v>
      </c>
      <c r="S443" s="2" t="s">
        <v>48</v>
      </c>
    </row>
    <row r="444" spans="1:19" x14ac:dyDescent="0.3">
      <c r="A444" s="3">
        <v>443</v>
      </c>
      <c r="B444" s="3">
        <v>29</v>
      </c>
      <c r="C444" s="3" t="s">
        <v>18</v>
      </c>
      <c r="D444" s="3" t="s">
        <v>88</v>
      </c>
      <c r="E444" s="3" t="s">
        <v>66</v>
      </c>
      <c r="F444" s="3">
        <v>69</v>
      </c>
      <c r="G444" s="3" t="s">
        <v>150</v>
      </c>
      <c r="H444" s="3" t="s">
        <v>43</v>
      </c>
      <c r="I444" s="3" t="s">
        <v>77</v>
      </c>
      <c r="J444" s="3" t="s">
        <v>56</v>
      </c>
      <c r="K444" s="3">
        <v>3.5</v>
      </c>
      <c r="L444" s="3" t="s">
        <v>25</v>
      </c>
      <c r="M444" s="3" t="s">
        <v>73</v>
      </c>
      <c r="N444" s="3" t="s">
        <v>25</v>
      </c>
      <c r="O444" s="3" t="s">
        <v>25</v>
      </c>
      <c r="P444" s="13">
        <v>31</v>
      </c>
      <c r="Q444" s="13">
        <f>Table1[[#This Row],[Purchase Amount (USD)]]-Table1[[#This Row],[Previous Purchases]]</f>
        <v>38</v>
      </c>
      <c r="R444" s="3" t="s">
        <v>38</v>
      </c>
      <c r="S444" s="3" t="s">
        <v>57</v>
      </c>
    </row>
    <row r="445" spans="1:19" x14ac:dyDescent="0.3">
      <c r="A445" s="3">
        <v>444</v>
      </c>
      <c r="B445" s="3">
        <v>22</v>
      </c>
      <c r="C445" s="3" t="s">
        <v>18</v>
      </c>
      <c r="D445" s="3" t="s">
        <v>88</v>
      </c>
      <c r="E445" s="3" t="s">
        <v>66</v>
      </c>
      <c r="F445" s="3">
        <v>67</v>
      </c>
      <c r="G445" s="3" t="s">
        <v>76</v>
      </c>
      <c r="H445" s="3" t="s">
        <v>43</v>
      </c>
      <c r="I445" s="3" t="s">
        <v>135</v>
      </c>
      <c r="J445" s="3" t="s">
        <v>52</v>
      </c>
      <c r="K445" s="3">
        <v>3.6</v>
      </c>
      <c r="L445" s="3" t="s">
        <v>25</v>
      </c>
      <c r="M445" s="3" t="s">
        <v>37</v>
      </c>
      <c r="N445" s="3" t="s">
        <v>25</v>
      </c>
      <c r="O445" s="3" t="s">
        <v>25</v>
      </c>
      <c r="P445" s="13">
        <v>24</v>
      </c>
      <c r="Q445" s="13">
        <f>Table1[[#This Row],[Purchase Amount (USD)]]-Table1[[#This Row],[Previous Purchases]]</f>
        <v>43</v>
      </c>
      <c r="R445" s="3" t="s">
        <v>45</v>
      </c>
      <c r="S445" s="3" t="s">
        <v>48</v>
      </c>
    </row>
    <row r="446" spans="1:19" x14ac:dyDescent="0.3">
      <c r="A446" s="2">
        <v>445</v>
      </c>
      <c r="B446" s="2">
        <v>48</v>
      </c>
      <c r="C446" s="2" t="s">
        <v>18</v>
      </c>
      <c r="D446" s="2" t="s">
        <v>80</v>
      </c>
      <c r="E446" s="2" t="s">
        <v>20</v>
      </c>
      <c r="F446" s="2">
        <v>20</v>
      </c>
      <c r="G446" s="2" t="s">
        <v>98</v>
      </c>
      <c r="H446" s="2" t="s">
        <v>43</v>
      </c>
      <c r="I446" s="2" t="s">
        <v>107</v>
      </c>
      <c r="J446" s="2" t="s">
        <v>52</v>
      </c>
      <c r="K446" s="2">
        <v>4.3</v>
      </c>
      <c r="L446" s="2" t="s">
        <v>25</v>
      </c>
      <c r="M446" s="2" t="s">
        <v>73</v>
      </c>
      <c r="N446" s="2" t="s">
        <v>25</v>
      </c>
      <c r="O446" s="2" t="s">
        <v>25</v>
      </c>
      <c r="P446" s="12">
        <v>31</v>
      </c>
      <c r="Q446" s="12">
        <f>Table1[[#This Row],[Purchase Amount (USD)]]-Table1[[#This Row],[Previous Purchases]]</f>
        <v>-11</v>
      </c>
      <c r="R446" s="2" t="s">
        <v>85</v>
      </c>
      <c r="S446" s="2" t="s">
        <v>48</v>
      </c>
    </row>
    <row r="447" spans="1:19" x14ac:dyDescent="0.3">
      <c r="A447" s="2">
        <v>446</v>
      </c>
      <c r="B447" s="2">
        <v>42</v>
      </c>
      <c r="C447" s="2" t="s">
        <v>18</v>
      </c>
      <c r="D447" s="2" t="s">
        <v>136</v>
      </c>
      <c r="E447" s="2" t="s">
        <v>41</v>
      </c>
      <c r="F447" s="2">
        <v>29</v>
      </c>
      <c r="G447" s="2" t="s">
        <v>145</v>
      </c>
      <c r="H447" s="2" t="s">
        <v>43</v>
      </c>
      <c r="I447" s="2" t="s">
        <v>77</v>
      </c>
      <c r="J447" s="2" t="s">
        <v>56</v>
      </c>
      <c r="K447" s="2">
        <v>4.9000000000000004</v>
      </c>
      <c r="L447" s="2" t="s">
        <v>25</v>
      </c>
      <c r="M447" s="2" t="s">
        <v>53</v>
      </c>
      <c r="N447" s="2" t="s">
        <v>25</v>
      </c>
      <c r="O447" s="2" t="s">
        <v>25</v>
      </c>
      <c r="P447" s="12">
        <v>18</v>
      </c>
      <c r="Q447" s="12">
        <f>Table1[[#This Row],[Purchase Amount (USD)]]-Table1[[#This Row],[Previous Purchases]]</f>
        <v>11</v>
      </c>
      <c r="R447" s="2" t="s">
        <v>27</v>
      </c>
      <c r="S447" s="2" t="s">
        <v>48</v>
      </c>
    </row>
    <row r="448" spans="1:19" x14ac:dyDescent="0.3">
      <c r="A448" s="3">
        <v>447</v>
      </c>
      <c r="B448" s="3">
        <v>19</v>
      </c>
      <c r="C448" s="3" t="s">
        <v>18</v>
      </c>
      <c r="D448" s="3" t="s">
        <v>54</v>
      </c>
      <c r="E448" s="3" t="s">
        <v>20</v>
      </c>
      <c r="F448" s="3">
        <v>74</v>
      </c>
      <c r="G448" s="3" t="s">
        <v>63</v>
      </c>
      <c r="H448" s="3" t="s">
        <v>43</v>
      </c>
      <c r="I448" s="3" t="s">
        <v>64</v>
      </c>
      <c r="J448" s="3" t="s">
        <v>52</v>
      </c>
      <c r="K448" s="3">
        <v>4.0999999999999996</v>
      </c>
      <c r="L448" s="3" t="s">
        <v>25</v>
      </c>
      <c r="M448" s="3" t="s">
        <v>73</v>
      </c>
      <c r="N448" s="3" t="s">
        <v>25</v>
      </c>
      <c r="O448" s="3" t="s">
        <v>25</v>
      </c>
      <c r="P448" s="13">
        <v>15</v>
      </c>
      <c r="Q448" s="13">
        <f>Table1[[#This Row],[Purchase Amount (USD)]]-Table1[[#This Row],[Previous Purchases]]</f>
        <v>59</v>
      </c>
      <c r="R448" s="3" t="s">
        <v>27</v>
      </c>
      <c r="S448" s="3" t="s">
        <v>87</v>
      </c>
    </row>
    <row r="449" spans="1:19" x14ac:dyDescent="0.3">
      <c r="A449" s="3">
        <v>448</v>
      </c>
      <c r="B449" s="3">
        <v>60</v>
      </c>
      <c r="C449" s="3" t="s">
        <v>18</v>
      </c>
      <c r="D449" s="3" t="s">
        <v>58</v>
      </c>
      <c r="E449" s="3" t="s">
        <v>20</v>
      </c>
      <c r="F449" s="3">
        <v>82</v>
      </c>
      <c r="G449" s="3" t="s">
        <v>148</v>
      </c>
      <c r="H449" s="3" t="s">
        <v>35</v>
      </c>
      <c r="I449" s="3" t="s">
        <v>47</v>
      </c>
      <c r="J449" s="3" t="s">
        <v>36</v>
      </c>
      <c r="K449" s="3">
        <v>3.6</v>
      </c>
      <c r="L449" s="3" t="s">
        <v>25</v>
      </c>
      <c r="M449" s="3" t="s">
        <v>53</v>
      </c>
      <c r="N449" s="3" t="s">
        <v>25</v>
      </c>
      <c r="O449" s="3" t="s">
        <v>25</v>
      </c>
      <c r="P449" s="13">
        <v>7</v>
      </c>
      <c r="Q449" s="13">
        <f>Table1[[#This Row],[Purchase Amount (USD)]]-Table1[[#This Row],[Previous Purchases]]</f>
        <v>75</v>
      </c>
      <c r="R449" s="3" t="s">
        <v>74</v>
      </c>
      <c r="S449" s="3" t="s">
        <v>96</v>
      </c>
    </row>
    <row r="450" spans="1:19" x14ac:dyDescent="0.3">
      <c r="A450" s="2">
        <v>449</v>
      </c>
      <c r="B450" s="2">
        <v>32</v>
      </c>
      <c r="C450" s="2" t="s">
        <v>18</v>
      </c>
      <c r="D450" s="2" t="s">
        <v>142</v>
      </c>
      <c r="E450" s="2" t="s">
        <v>66</v>
      </c>
      <c r="F450" s="2">
        <v>23</v>
      </c>
      <c r="G450" s="2" t="s">
        <v>67</v>
      </c>
      <c r="H450" s="2" t="s">
        <v>43</v>
      </c>
      <c r="I450" s="2" t="s">
        <v>133</v>
      </c>
      <c r="J450" s="2" t="s">
        <v>52</v>
      </c>
      <c r="K450" s="2">
        <v>3.4</v>
      </c>
      <c r="L450" s="2" t="s">
        <v>25</v>
      </c>
      <c r="M450" s="2" t="s">
        <v>44</v>
      </c>
      <c r="N450" s="2" t="s">
        <v>25</v>
      </c>
      <c r="O450" s="2" t="s">
        <v>25</v>
      </c>
      <c r="P450" s="12">
        <v>35</v>
      </c>
      <c r="Q450" s="12">
        <f>Table1[[#This Row],[Purchase Amount (USD)]]-Table1[[#This Row],[Previous Purchases]]</f>
        <v>-12</v>
      </c>
      <c r="R450" s="2" t="s">
        <v>74</v>
      </c>
      <c r="S450" s="2" t="s">
        <v>28</v>
      </c>
    </row>
    <row r="451" spans="1:19" x14ac:dyDescent="0.3">
      <c r="A451" s="2">
        <v>450</v>
      </c>
      <c r="B451" s="2">
        <v>26</v>
      </c>
      <c r="C451" s="2" t="s">
        <v>18</v>
      </c>
      <c r="D451" s="2" t="s">
        <v>105</v>
      </c>
      <c r="E451" s="2" t="s">
        <v>66</v>
      </c>
      <c r="F451" s="2">
        <v>45</v>
      </c>
      <c r="G451" s="2" t="s">
        <v>83</v>
      </c>
      <c r="H451" s="2" t="s">
        <v>22</v>
      </c>
      <c r="I451" s="2" t="s">
        <v>99</v>
      </c>
      <c r="J451" s="2" t="s">
        <v>52</v>
      </c>
      <c r="K451" s="2">
        <v>2.9</v>
      </c>
      <c r="L451" s="2" t="s">
        <v>25</v>
      </c>
      <c r="M451" s="2" t="s">
        <v>69</v>
      </c>
      <c r="N451" s="2" t="s">
        <v>25</v>
      </c>
      <c r="O451" s="2" t="s">
        <v>25</v>
      </c>
      <c r="P451" s="12">
        <v>35</v>
      </c>
      <c r="Q451" s="12">
        <f>Table1[[#This Row],[Purchase Amount (USD)]]-Table1[[#This Row],[Previous Purchases]]</f>
        <v>10</v>
      </c>
      <c r="R451" s="2" t="s">
        <v>74</v>
      </c>
      <c r="S451" s="2" t="s">
        <v>87</v>
      </c>
    </row>
    <row r="452" spans="1:19" x14ac:dyDescent="0.3">
      <c r="A452" s="3">
        <v>451</v>
      </c>
      <c r="B452" s="3">
        <v>25</v>
      </c>
      <c r="C452" s="3" t="s">
        <v>18</v>
      </c>
      <c r="D452" s="3" t="s">
        <v>136</v>
      </c>
      <c r="E452" s="3" t="s">
        <v>41</v>
      </c>
      <c r="F452" s="3">
        <v>21</v>
      </c>
      <c r="G452" s="3" t="s">
        <v>138</v>
      </c>
      <c r="H452" s="3" t="s">
        <v>22</v>
      </c>
      <c r="I452" s="3" t="s">
        <v>117</v>
      </c>
      <c r="J452" s="3" t="s">
        <v>52</v>
      </c>
      <c r="K452" s="3">
        <v>2.7</v>
      </c>
      <c r="L452" s="3" t="s">
        <v>25</v>
      </c>
      <c r="M452" s="3" t="s">
        <v>73</v>
      </c>
      <c r="N452" s="3" t="s">
        <v>25</v>
      </c>
      <c r="O452" s="3" t="s">
        <v>25</v>
      </c>
      <c r="P452" s="13">
        <v>19</v>
      </c>
      <c r="Q452" s="13">
        <f>Table1[[#This Row],[Purchase Amount (USD)]]-Table1[[#This Row],[Previous Purchases]]</f>
        <v>2</v>
      </c>
      <c r="R452" s="3" t="s">
        <v>38</v>
      </c>
      <c r="S452" s="3" t="s">
        <v>87</v>
      </c>
    </row>
    <row r="453" spans="1:19" x14ac:dyDescent="0.3">
      <c r="A453" s="3">
        <v>452</v>
      </c>
      <c r="B453" s="3">
        <v>66</v>
      </c>
      <c r="C453" s="3" t="s">
        <v>18</v>
      </c>
      <c r="D453" s="3" t="s">
        <v>105</v>
      </c>
      <c r="E453" s="3" t="s">
        <v>66</v>
      </c>
      <c r="F453" s="3">
        <v>31</v>
      </c>
      <c r="G453" s="3" t="s">
        <v>140</v>
      </c>
      <c r="H453" s="3" t="s">
        <v>43</v>
      </c>
      <c r="I453" s="3" t="s">
        <v>68</v>
      </c>
      <c r="J453" s="3" t="s">
        <v>52</v>
      </c>
      <c r="K453" s="3">
        <v>4.3</v>
      </c>
      <c r="L453" s="3" t="s">
        <v>25</v>
      </c>
      <c r="M453" s="3" t="s">
        <v>26</v>
      </c>
      <c r="N453" s="3" t="s">
        <v>25</v>
      </c>
      <c r="O453" s="3" t="s">
        <v>25</v>
      </c>
      <c r="P453" s="13">
        <v>26</v>
      </c>
      <c r="Q453" s="13">
        <f>Table1[[#This Row],[Purchase Amount (USD)]]-Table1[[#This Row],[Previous Purchases]]</f>
        <v>5</v>
      </c>
      <c r="R453" s="3" t="s">
        <v>38</v>
      </c>
      <c r="S453" s="3" t="s">
        <v>28</v>
      </c>
    </row>
    <row r="454" spans="1:19" x14ac:dyDescent="0.3">
      <c r="A454" s="2">
        <v>453</v>
      </c>
      <c r="B454" s="2">
        <v>45</v>
      </c>
      <c r="C454" s="2" t="s">
        <v>18</v>
      </c>
      <c r="D454" s="2" t="s">
        <v>94</v>
      </c>
      <c r="E454" s="2" t="s">
        <v>20</v>
      </c>
      <c r="F454" s="2">
        <v>45</v>
      </c>
      <c r="G454" s="2" t="s">
        <v>67</v>
      </c>
      <c r="H454" s="2" t="s">
        <v>43</v>
      </c>
      <c r="I454" s="2" t="s">
        <v>82</v>
      </c>
      <c r="J454" s="2" t="s">
        <v>52</v>
      </c>
      <c r="K454" s="2">
        <v>3.3</v>
      </c>
      <c r="L454" s="2" t="s">
        <v>25</v>
      </c>
      <c r="M454" s="2" t="s">
        <v>26</v>
      </c>
      <c r="N454" s="2" t="s">
        <v>25</v>
      </c>
      <c r="O454" s="2" t="s">
        <v>25</v>
      </c>
      <c r="P454" s="12">
        <v>39</v>
      </c>
      <c r="Q454" s="12">
        <f>Table1[[#This Row],[Purchase Amount (USD)]]-Table1[[#This Row],[Previous Purchases]]</f>
        <v>6</v>
      </c>
      <c r="R454" s="2" t="s">
        <v>45</v>
      </c>
      <c r="S454" s="2" t="s">
        <v>28</v>
      </c>
    </row>
    <row r="455" spans="1:19" x14ac:dyDescent="0.3">
      <c r="A455" s="2">
        <v>454</v>
      </c>
      <c r="B455" s="2">
        <v>54</v>
      </c>
      <c r="C455" s="2" t="s">
        <v>18</v>
      </c>
      <c r="D455" s="2" t="s">
        <v>105</v>
      </c>
      <c r="E455" s="2" t="s">
        <v>66</v>
      </c>
      <c r="F455" s="2">
        <v>56</v>
      </c>
      <c r="G455" s="2" t="s">
        <v>144</v>
      </c>
      <c r="H455" s="2" t="s">
        <v>91</v>
      </c>
      <c r="I455" s="2" t="s">
        <v>99</v>
      </c>
      <c r="J455" s="2" t="s">
        <v>24</v>
      </c>
      <c r="K455" s="2">
        <v>2.8</v>
      </c>
      <c r="L455" s="2" t="s">
        <v>25</v>
      </c>
      <c r="M455" s="2" t="s">
        <v>44</v>
      </c>
      <c r="N455" s="2" t="s">
        <v>25</v>
      </c>
      <c r="O455" s="2" t="s">
        <v>25</v>
      </c>
      <c r="P455" s="12">
        <v>22</v>
      </c>
      <c r="Q455" s="12">
        <f>Table1[[#This Row],[Purchase Amount (USD)]]-Table1[[#This Row],[Previous Purchases]]</f>
        <v>34</v>
      </c>
      <c r="R455" s="2" t="s">
        <v>38</v>
      </c>
      <c r="S455" s="2" t="s">
        <v>39</v>
      </c>
    </row>
    <row r="456" spans="1:19" x14ac:dyDescent="0.3">
      <c r="A456" s="3">
        <v>455</v>
      </c>
      <c r="B456" s="3">
        <v>37</v>
      </c>
      <c r="C456" s="3" t="s">
        <v>18</v>
      </c>
      <c r="D456" s="3" t="s">
        <v>101</v>
      </c>
      <c r="E456" s="3" t="s">
        <v>62</v>
      </c>
      <c r="F456" s="3">
        <v>97</v>
      </c>
      <c r="G456" s="3" t="s">
        <v>126</v>
      </c>
      <c r="H456" s="3" t="s">
        <v>35</v>
      </c>
      <c r="I456" s="3" t="s">
        <v>79</v>
      </c>
      <c r="J456" s="3" t="s">
        <v>52</v>
      </c>
      <c r="K456" s="3">
        <v>3.2</v>
      </c>
      <c r="L456" s="3" t="s">
        <v>25</v>
      </c>
      <c r="M456" s="3" t="s">
        <v>44</v>
      </c>
      <c r="N456" s="3" t="s">
        <v>25</v>
      </c>
      <c r="O456" s="3" t="s">
        <v>25</v>
      </c>
      <c r="P456" s="13">
        <v>14</v>
      </c>
      <c r="Q456" s="13">
        <f>Table1[[#This Row],[Purchase Amount (USD)]]-Table1[[#This Row],[Previous Purchases]]</f>
        <v>83</v>
      </c>
      <c r="R456" s="3" t="s">
        <v>32</v>
      </c>
      <c r="S456" s="3" t="s">
        <v>75</v>
      </c>
    </row>
    <row r="457" spans="1:19" x14ac:dyDescent="0.3">
      <c r="A457" s="3">
        <v>456</v>
      </c>
      <c r="B457" s="3">
        <v>54</v>
      </c>
      <c r="C457" s="3" t="s">
        <v>18</v>
      </c>
      <c r="D457" s="3" t="s">
        <v>19</v>
      </c>
      <c r="E457" s="3" t="s">
        <v>20</v>
      </c>
      <c r="F457" s="3">
        <v>100</v>
      </c>
      <c r="G457" s="3" t="s">
        <v>139</v>
      </c>
      <c r="H457" s="3" t="s">
        <v>91</v>
      </c>
      <c r="I457" s="3" t="s">
        <v>79</v>
      </c>
      <c r="J457" s="3" t="s">
        <v>56</v>
      </c>
      <c r="K457" s="3">
        <v>3.6</v>
      </c>
      <c r="L457" s="3" t="s">
        <v>25</v>
      </c>
      <c r="M457" s="3" t="s">
        <v>73</v>
      </c>
      <c r="N457" s="3" t="s">
        <v>25</v>
      </c>
      <c r="O457" s="3" t="s">
        <v>25</v>
      </c>
      <c r="P457" s="13">
        <v>50</v>
      </c>
      <c r="Q457" s="13">
        <f>Table1[[#This Row],[Purchase Amount (USD)]]-Table1[[#This Row],[Previous Purchases]]</f>
        <v>50</v>
      </c>
      <c r="R457" s="3" t="s">
        <v>85</v>
      </c>
      <c r="S457" s="3" t="s">
        <v>28</v>
      </c>
    </row>
    <row r="458" spans="1:19" x14ac:dyDescent="0.3">
      <c r="A458" s="2">
        <v>457</v>
      </c>
      <c r="B458" s="2">
        <v>50</v>
      </c>
      <c r="C458" s="2" t="s">
        <v>18</v>
      </c>
      <c r="D458" s="2" t="s">
        <v>19</v>
      </c>
      <c r="E458" s="2" t="s">
        <v>20</v>
      </c>
      <c r="F458" s="2">
        <v>96</v>
      </c>
      <c r="G458" s="2" t="s">
        <v>97</v>
      </c>
      <c r="H458" s="2" t="s">
        <v>35</v>
      </c>
      <c r="I458" s="2" t="s">
        <v>125</v>
      </c>
      <c r="J458" s="2" t="s">
        <v>56</v>
      </c>
      <c r="K458" s="2">
        <v>4</v>
      </c>
      <c r="L458" s="2" t="s">
        <v>25</v>
      </c>
      <c r="M458" s="2" t="s">
        <v>69</v>
      </c>
      <c r="N458" s="2" t="s">
        <v>25</v>
      </c>
      <c r="O458" s="2" t="s">
        <v>25</v>
      </c>
      <c r="P458" s="12">
        <v>33</v>
      </c>
      <c r="Q458" s="12">
        <f>Table1[[#This Row],[Purchase Amount (USD)]]-Table1[[#This Row],[Previous Purchases]]</f>
        <v>63</v>
      </c>
      <c r="R458" s="2" t="s">
        <v>38</v>
      </c>
      <c r="S458" s="2" t="s">
        <v>57</v>
      </c>
    </row>
    <row r="459" spans="1:19" x14ac:dyDescent="0.3">
      <c r="A459" s="2">
        <v>458</v>
      </c>
      <c r="B459" s="2">
        <v>25</v>
      </c>
      <c r="C459" s="2" t="s">
        <v>18</v>
      </c>
      <c r="D459" s="2" t="s">
        <v>142</v>
      </c>
      <c r="E459" s="2" t="s">
        <v>66</v>
      </c>
      <c r="F459" s="2">
        <v>99</v>
      </c>
      <c r="G459" s="2" t="s">
        <v>42</v>
      </c>
      <c r="H459" s="2" t="s">
        <v>43</v>
      </c>
      <c r="I459" s="2" t="s">
        <v>143</v>
      </c>
      <c r="J459" s="2" t="s">
        <v>36</v>
      </c>
      <c r="K459" s="2">
        <v>4.9000000000000004</v>
      </c>
      <c r="L459" s="2" t="s">
        <v>25</v>
      </c>
      <c r="M459" s="2" t="s">
        <v>44</v>
      </c>
      <c r="N459" s="2" t="s">
        <v>25</v>
      </c>
      <c r="O459" s="2" t="s">
        <v>25</v>
      </c>
      <c r="P459" s="12">
        <v>48</v>
      </c>
      <c r="Q459" s="12">
        <f>Table1[[#This Row],[Purchase Amount (USD)]]-Table1[[#This Row],[Previous Purchases]]</f>
        <v>51</v>
      </c>
      <c r="R459" s="2" t="s">
        <v>85</v>
      </c>
      <c r="S459" s="2" t="s">
        <v>96</v>
      </c>
    </row>
    <row r="460" spans="1:19" x14ac:dyDescent="0.3">
      <c r="A460" s="3">
        <v>459</v>
      </c>
      <c r="B460" s="3">
        <v>47</v>
      </c>
      <c r="C460" s="3" t="s">
        <v>18</v>
      </c>
      <c r="D460" s="3" t="s">
        <v>58</v>
      </c>
      <c r="E460" s="3" t="s">
        <v>20</v>
      </c>
      <c r="F460" s="3">
        <v>91</v>
      </c>
      <c r="G460" s="3" t="s">
        <v>71</v>
      </c>
      <c r="H460" s="3" t="s">
        <v>22</v>
      </c>
      <c r="I460" s="3" t="s">
        <v>93</v>
      </c>
      <c r="J460" s="3" t="s">
        <v>24</v>
      </c>
      <c r="K460" s="3">
        <v>4</v>
      </c>
      <c r="L460" s="3" t="s">
        <v>25</v>
      </c>
      <c r="M460" s="3" t="s">
        <v>69</v>
      </c>
      <c r="N460" s="3" t="s">
        <v>25</v>
      </c>
      <c r="O460" s="3" t="s">
        <v>25</v>
      </c>
      <c r="P460" s="13">
        <v>48</v>
      </c>
      <c r="Q460" s="13">
        <f>Table1[[#This Row],[Purchase Amount (USD)]]-Table1[[#This Row],[Previous Purchases]]</f>
        <v>43</v>
      </c>
      <c r="R460" s="3" t="s">
        <v>45</v>
      </c>
      <c r="S460" s="3" t="s">
        <v>87</v>
      </c>
    </row>
    <row r="461" spans="1:19" x14ac:dyDescent="0.3">
      <c r="A461" s="3">
        <v>460</v>
      </c>
      <c r="B461" s="3">
        <v>63</v>
      </c>
      <c r="C461" s="3" t="s">
        <v>18</v>
      </c>
      <c r="D461" s="3" t="s">
        <v>123</v>
      </c>
      <c r="E461" s="3" t="s">
        <v>66</v>
      </c>
      <c r="F461" s="3">
        <v>30</v>
      </c>
      <c r="G461" s="3" t="s">
        <v>127</v>
      </c>
      <c r="H461" s="3" t="s">
        <v>22</v>
      </c>
      <c r="I461" s="3" t="s">
        <v>93</v>
      </c>
      <c r="J461" s="3" t="s">
        <v>24</v>
      </c>
      <c r="K461" s="3">
        <v>3.8</v>
      </c>
      <c r="L461" s="3" t="s">
        <v>25</v>
      </c>
      <c r="M461" s="3" t="s">
        <v>53</v>
      </c>
      <c r="N461" s="3" t="s">
        <v>25</v>
      </c>
      <c r="O461" s="3" t="s">
        <v>25</v>
      </c>
      <c r="P461" s="13">
        <v>27</v>
      </c>
      <c r="Q461" s="13">
        <f>Table1[[#This Row],[Purchase Amount (USD)]]-Table1[[#This Row],[Previous Purchases]]</f>
        <v>3</v>
      </c>
      <c r="R461" s="3" t="s">
        <v>45</v>
      </c>
      <c r="S461" s="3" t="s">
        <v>28</v>
      </c>
    </row>
    <row r="462" spans="1:19" x14ac:dyDescent="0.3">
      <c r="A462" s="2">
        <v>461</v>
      </c>
      <c r="B462" s="2">
        <v>64</v>
      </c>
      <c r="C462" s="2" t="s">
        <v>18</v>
      </c>
      <c r="D462" s="2" t="s">
        <v>70</v>
      </c>
      <c r="E462" s="2" t="s">
        <v>41</v>
      </c>
      <c r="F462" s="2">
        <v>65</v>
      </c>
      <c r="G462" s="2" t="s">
        <v>130</v>
      </c>
      <c r="H462" s="2" t="s">
        <v>22</v>
      </c>
      <c r="I462" s="2" t="s">
        <v>84</v>
      </c>
      <c r="J462" s="2" t="s">
        <v>52</v>
      </c>
      <c r="K462" s="2">
        <v>3.7</v>
      </c>
      <c r="L462" s="2" t="s">
        <v>25</v>
      </c>
      <c r="M462" s="2" t="s">
        <v>73</v>
      </c>
      <c r="N462" s="2" t="s">
        <v>25</v>
      </c>
      <c r="O462" s="2" t="s">
        <v>25</v>
      </c>
      <c r="P462" s="12">
        <v>27</v>
      </c>
      <c r="Q462" s="12">
        <f>Table1[[#This Row],[Purchase Amount (USD)]]-Table1[[#This Row],[Previous Purchases]]</f>
        <v>38</v>
      </c>
      <c r="R462" s="2" t="s">
        <v>74</v>
      </c>
      <c r="S462" s="2" t="s">
        <v>39</v>
      </c>
    </row>
    <row r="463" spans="1:19" x14ac:dyDescent="0.3">
      <c r="A463" s="2">
        <v>462</v>
      </c>
      <c r="B463" s="2">
        <v>18</v>
      </c>
      <c r="C463" s="2" t="s">
        <v>18</v>
      </c>
      <c r="D463" s="2" t="s">
        <v>136</v>
      </c>
      <c r="E463" s="2" t="s">
        <v>41</v>
      </c>
      <c r="F463" s="2">
        <v>93</v>
      </c>
      <c r="G463" s="2" t="s">
        <v>122</v>
      </c>
      <c r="H463" s="2" t="s">
        <v>43</v>
      </c>
      <c r="I463" s="2" t="s">
        <v>133</v>
      </c>
      <c r="J463" s="2" t="s">
        <v>24</v>
      </c>
      <c r="K463" s="2">
        <v>3.9</v>
      </c>
      <c r="L463" s="2" t="s">
        <v>25</v>
      </c>
      <c r="M463" s="2" t="s">
        <v>26</v>
      </c>
      <c r="N463" s="2" t="s">
        <v>25</v>
      </c>
      <c r="O463" s="2" t="s">
        <v>25</v>
      </c>
      <c r="P463" s="12">
        <v>20</v>
      </c>
      <c r="Q463" s="12">
        <f>Table1[[#This Row],[Purchase Amount (USD)]]-Table1[[#This Row],[Previous Purchases]]</f>
        <v>73</v>
      </c>
      <c r="R463" s="2" t="s">
        <v>27</v>
      </c>
      <c r="S463" s="2" t="s">
        <v>39</v>
      </c>
    </row>
    <row r="464" spans="1:19" x14ac:dyDescent="0.3">
      <c r="A464" s="3">
        <v>463</v>
      </c>
      <c r="B464" s="3">
        <v>59</v>
      </c>
      <c r="C464" s="3" t="s">
        <v>18</v>
      </c>
      <c r="D464" s="3" t="s">
        <v>101</v>
      </c>
      <c r="E464" s="3" t="s">
        <v>62</v>
      </c>
      <c r="F464" s="3">
        <v>81</v>
      </c>
      <c r="G464" s="3" t="s">
        <v>114</v>
      </c>
      <c r="H464" s="3" t="s">
        <v>43</v>
      </c>
      <c r="I464" s="3" t="s">
        <v>51</v>
      </c>
      <c r="J464" s="3" t="s">
        <v>56</v>
      </c>
      <c r="K464" s="3">
        <v>3.3</v>
      </c>
      <c r="L464" s="3" t="s">
        <v>25</v>
      </c>
      <c r="M464" s="3" t="s">
        <v>26</v>
      </c>
      <c r="N464" s="3" t="s">
        <v>25</v>
      </c>
      <c r="O464" s="3" t="s">
        <v>25</v>
      </c>
      <c r="P464" s="13">
        <v>48</v>
      </c>
      <c r="Q464" s="13">
        <f>Table1[[#This Row],[Purchase Amount (USD)]]-Table1[[#This Row],[Previous Purchases]]</f>
        <v>33</v>
      </c>
      <c r="R464" s="3" t="s">
        <v>27</v>
      </c>
      <c r="S464" s="3" t="s">
        <v>96</v>
      </c>
    </row>
    <row r="465" spans="1:19" x14ac:dyDescent="0.3">
      <c r="A465" s="3">
        <v>464</v>
      </c>
      <c r="B465" s="3">
        <v>37</v>
      </c>
      <c r="C465" s="3" t="s">
        <v>18</v>
      </c>
      <c r="D465" s="3" t="s">
        <v>105</v>
      </c>
      <c r="E465" s="3" t="s">
        <v>66</v>
      </c>
      <c r="F465" s="3">
        <v>81</v>
      </c>
      <c r="G465" s="3" t="s">
        <v>141</v>
      </c>
      <c r="H465" s="3" t="s">
        <v>35</v>
      </c>
      <c r="I465" s="3" t="s">
        <v>120</v>
      </c>
      <c r="J465" s="3" t="s">
        <v>52</v>
      </c>
      <c r="K465" s="3">
        <v>2.7</v>
      </c>
      <c r="L465" s="3" t="s">
        <v>25</v>
      </c>
      <c r="M465" s="3" t="s">
        <v>53</v>
      </c>
      <c r="N465" s="3" t="s">
        <v>25</v>
      </c>
      <c r="O465" s="3" t="s">
        <v>25</v>
      </c>
      <c r="P465" s="13">
        <v>29</v>
      </c>
      <c r="Q465" s="13">
        <f>Table1[[#This Row],[Purchase Amount (USD)]]-Table1[[#This Row],[Previous Purchases]]</f>
        <v>52</v>
      </c>
      <c r="R465" s="3" t="s">
        <v>27</v>
      </c>
      <c r="S465" s="3" t="s">
        <v>39</v>
      </c>
    </row>
    <row r="466" spans="1:19" x14ac:dyDescent="0.3">
      <c r="A466" s="2">
        <v>465</v>
      </c>
      <c r="B466" s="2">
        <v>23</v>
      </c>
      <c r="C466" s="2" t="s">
        <v>18</v>
      </c>
      <c r="D466" s="2" t="s">
        <v>88</v>
      </c>
      <c r="E466" s="2" t="s">
        <v>66</v>
      </c>
      <c r="F466" s="2">
        <v>52</v>
      </c>
      <c r="G466" s="2" t="s">
        <v>89</v>
      </c>
      <c r="H466" s="2" t="s">
        <v>43</v>
      </c>
      <c r="I466" s="2" t="s">
        <v>64</v>
      </c>
      <c r="J466" s="2" t="s">
        <v>24</v>
      </c>
      <c r="K466" s="2">
        <v>4.7</v>
      </c>
      <c r="L466" s="2" t="s">
        <v>25</v>
      </c>
      <c r="M466" s="2" t="s">
        <v>44</v>
      </c>
      <c r="N466" s="2" t="s">
        <v>25</v>
      </c>
      <c r="O466" s="2" t="s">
        <v>25</v>
      </c>
      <c r="P466" s="12">
        <v>45</v>
      </c>
      <c r="Q466" s="12">
        <f>Table1[[#This Row],[Purchase Amount (USD)]]-Table1[[#This Row],[Previous Purchases]]</f>
        <v>7</v>
      </c>
      <c r="R466" s="2" t="s">
        <v>45</v>
      </c>
      <c r="S466" s="2" t="s">
        <v>87</v>
      </c>
    </row>
    <row r="467" spans="1:19" x14ac:dyDescent="0.3">
      <c r="A467" s="2">
        <v>466</v>
      </c>
      <c r="B467" s="2">
        <v>54</v>
      </c>
      <c r="C467" s="2" t="s">
        <v>18</v>
      </c>
      <c r="D467" s="2" t="s">
        <v>86</v>
      </c>
      <c r="E467" s="2" t="s">
        <v>20</v>
      </c>
      <c r="F467" s="2">
        <v>88</v>
      </c>
      <c r="G467" s="2" t="s">
        <v>100</v>
      </c>
      <c r="H467" s="2" t="s">
        <v>43</v>
      </c>
      <c r="I467" s="2" t="s">
        <v>68</v>
      </c>
      <c r="J467" s="2" t="s">
        <v>52</v>
      </c>
      <c r="K467" s="2">
        <v>2.8</v>
      </c>
      <c r="L467" s="2" t="s">
        <v>25</v>
      </c>
      <c r="M467" s="2" t="s">
        <v>44</v>
      </c>
      <c r="N467" s="2" t="s">
        <v>25</v>
      </c>
      <c r="O467" s="2" t="s">
        <v>25</v>
      </c>
      <c r="P467" s="12">
        <v>25</v>
      </c>
      <c r="Q467" s="12">
        <f>Table1[[#This Row],[Purchase Amount (USD)]]-Table1[[#This Row],[Previous Purchases]]</f>
        <v>63</v>
      </c>
      <c r="R467" s="2" t="s">
        <v>32</v>
      </c>
      <c r="S467" s="2" t="s">
        <v>57</v>
      </c>
    </row>
    <row r="468" spans="1:19" x14ac:dyDescent="0.3">
      <c r="A468" s="3">
        <v>467</v>
      </c>
      <c r="B468" s="3">
        <v>38</v>
      </c>
      <c r="C468" s="3" t="s">
        <v>18</v>
      </c>
      <c r="D468" s="3" t="s">
        <v>33</v>
      </c>
      <c r="E468" s="3" t="s">
        <v>20</v>
      </c>
      <c r="F468" s="3">
        <v>24</v>
      </c>
      <c r="G468" s="3" t="s">
        <v>128</v>
      </c>
      <c r="H468" s="3" t="s">
        <v>22</v>
      </c>
      <c r="I468" s="3" t="s">
        <v>47</v>
      </c>
      <c r="J468" s="3" t="s">
        <v>24</v>
      </c>
      <c r="K468" s="3">
        <v>4.5999999999999996</v>
      </c>
      <c r="L468" s="3" t="s">
        <v>25</v>
      </c>
      <c r="M468" s="3" t="s">
        <v>37</v>
      </c>
      <c r="N468" s="3" t="s">
        <v>25</v>
      </c>
      <c r="O468" s="3" t="s">
        <v>25</v>
      </c>
      <c r="P468" s="13">
        <v>25</v>
      </c>
      <c r="Q468" s="13">
        <f>Table1[[#This Row],[Purchase Amount (USD)]]-Table1[[#This Row],[Previous Purchases]]</f>
        <v>-1</v>
      </c>
      <c r="R468" s="3" t="s">
        <v>45</v>
      </c>
      <c r="S468" s="3" t="s">
        <v>39</v>
      </c>
    </row>
    <row r="469" spans="1:19" x14ac:dyDescent="0.3">
      <c r="A469" s="3">
        <v>468</v>
      </c>
      <c r="B469" s="3">
        <v>19</v>
      </c>
      <c r="C469" s="3" t="s">
        <v>18</v>
      </c>
      <c r="D469" s="3" t="s">
        <v>131</v>
      </c>
      <c r="E469" s="3" t="s">
        <v>66</v>
      </c>
      <c r="F469" s="3">
        <v>51</v>
      </c>
      <c r="G469" s="3" t="s">
        <v>144</v>
      </c>
      <c r="H469" s="3" t="s">
        <v>35</v>
      </c>
      <c r="I469" s="3" t="s">
        <v>120</v>
      </c>
      <c r="J469" s="3" t="s">
        <v>36</v>
      </c>
      <c r="K469" s="3">
        <v>4.5</v>
      </c>
      <c r="L469" s="3" t="s">
        <v>25</v>
      </c>
      <c r="M469" s="3" t="s">
        <v>69</v>
      </c>
      <c r="N469" s="3" t="s">
        <v>25</v>
      </c>
      <c r="O469" s="3" t="s">
        <v>25</v>
      </c>
      <c r="P469" s="13">
        <v>37</v>
      </c>
      <c r="Q469" s="13">
        <f>Table1[[#This Row],[Purchase Amount (USD)]]-Table1[[#This Row],[Previous Purchases]]</f>
        <v>14</v>
      </c>
      <c r="R469" s="3" t="s">
        <v>85</v>
      </c>
      <c r="S469" s="3" t="s">
        <v>96</v>
      </c>
    </row>
    <row r="470" spans="1:19" x14ac:dyDescent="0.3">
      <c r="A470" s="2">
        <v>469</v>
      </c>
      <c r="B470" s="2">
        <v>34</v>
      </c>
      <c r="C470" s="2" t="s">
        <v>18</v>
      </c>
      <c r="D470" s="2" t="s">
        <v>131</v>
      </c>
      <c r="E470" s="2" t="s">
        <v>66</v>
      </c>
      <c r="F470" s="2">
        <v>38</v>
      </c>
      <c r="G470" s="2" t="s">
        <v>141</v>
      </c>
      <c r="H470" s="2" t="s">
        <v>35</v>
      </c>
      <c r="I470" s="2" t="s">
        <v>99</v>
      </c>
      <c r="J470" s="2" t="s">
        <v>56</v>
      </c>
      <c r="K470" s="2">
        <v>5</v>
      </c>
      <c r="L470" s="2" t="s">
        <v>25</v>
      </c>
      <c r="M470" s="2" t="s">
        <v>37</v>
      </c>
      <c r="N470" s="2" t="s">
        <v>25</v>
      </c>
      <c r="O470" s="2" t="s">
        <v>25</v>
      </c>
      <c r="P470" s="12">
        <v>16</v>
      </c>
      <c r="Q470" s="12">
        <f>Table1[[#This Row],[Purchase Amount (USD)]]-Table1[[#This Row],[Previous Purchases]]</f>
        <v>22</v>
      </c>
      <c r="R470" s="2" t="s">
        <v>32</v>
      </c>
      <c r="S470" s="2" t="s">
        <v>57</v>
      </c>
    </row>
    <row r="471" spans="1:19" x14ac:dyDescent="0.3">
      <c r="A471" s="2">
        <v>470</v>
      </c>
      <c r="B471" s="2">
        <v>21</v>
      </c>
      <c r="C471" s="2" t="s">
        <v>18</v>
      </c>
      <c r="D471" s="2" t="s">
        <v>58</v>
      </c>
      <c r="E471" s="2" t="s">
        <v>20</v>
      </c>
      <c r="F471" s="2">
        <v>46</v>
      </c>
      <c r="G471" s="2" t="s">
        <v>89</v>
      </c>
      <c r="H471" s="2" t="s">
        <v>22</v>
      </c>
      <c r="I471" s="2" t="s">
        <v>68</v>
      </c>
      <c r="J471" s="2" t="s">
        <v>56</v>
      </c>
      <c r="K471" s="2">
        <v>4.0999999999999996</v>
      </c>
      <c r="L471" s="2" t="s">
        <v>25</v>
      </c>
      <c r="M471" s="2" t="s">
        <v>69</v>
      </c>
      <c r="N471" s="2" t="s">
        <v>25</v>
      </c>
      <c r="O471" s="2" t="s">
        <v>25</v>
      </c>
      <c r="P471" s="12">
        <v>30</v>
      </c>
      <c r="Q471" s="12">
        <f>Table1[[#This Row],[Purchase Amount (USD)]]-Table1[[#This Row],[Previous Purchases]]</f>
        <v>16</v>
      </c>
      <c r="R471" s="2" t="s">
        <v>85</v>
      </c>
      <c r="S471" s="2" t="s">
        <v>75</v>
      </c>
    </row>
    <row r="472" spans="1:19" x14ac:dyDescent="0.3">
      <c r="A472" s="3">
        <v>471</v>
      </c>
      <c r="B472" s="3">
        <v>50</v>
      </c>
      <c r="C472" s="3" t="s">
        <v>18</v>
      </c>
      <c r="D472" s="3" t="s">
        <v>80</v>
      </c>
      <c r="E472" s="3" t="s">
        <v>20</v>
      </c>
      <c r="F472" s="3">
        <v>63</v>
      </c>
      <c r="G472" s="3" t="s">
        <v>147</v>
      </c>
      <c r="H472" s="3" t="s">
        <v>22</v>
      </c>
      <c r="I472" s="3" t="s">
        <v>84</v>
      </c>
      <c r="J472" s="3" t="s">
        <v>52</v>
      </c>
      <c r="K472" s="3">
        <v>4.5999999999999996</v>
      </c>
      <c r="L472" s="3" t="s">
        <v>25</v>
      </c>
      <c r="M472" s="3" t="s">
        <v>26</v>
      </c>
      <c r="N472" s="3" t="s">
        <v>25</v>
      </c>
      <c r="O472" s="3" t="s">
        <v>25</v>
      </c>
      <c r="P472" s="13">
        <v>6</v>
      </c>
      <c r="Q472" s="13">
        <f>Table1[[#This Row],[Purchase Amount (USD)]]-Table1[[#This Row],[Previous Purchases]]</f>
        <v>57</v>
      </c>
      <c r="R472" s="3" t="s">
        <v>32</v>
      </c>
      <c r="S472" s="3" t="s">
        <v>96</v>
      </c>
    </row>
    <row r="473" spans="1:19" x14ac:dyDescent="0.3">
      <c r="A473" s="3">
        <v>472</v>
      </c>
      <c r="B473" s="3">
        <v>55</v>
      </c>
      <c r="C473" s="3" t="s">
        <v>18</v>
      </c>
      <c r="D473" s="3" t="s">
        <v>118</v>
      </c>
      <c r="E473" s="3" t="s">
        <v>66</v>
      </c>
      <c r="F473" s="3">
        <v>72</v>
      </c>
      <c r="G473" s="3" t="s">
        <v>67</v>
      </c>
      <c r="H473" s="3" t="s">
        <v>91</v>
      </c>
      <c r="I473" s="3" t="s">
        <v>51</v>
      </c>
      <c r="J473" s="3" t="s">
        <v>24</v>
      </c>
      <c r="K473" s="3">
        <v>4.9000000000000004</v>
      </c>
      <c r="L473" s="3" t="s">
        <v>25</v>
      </c>
      <c r="M473" s="3" t="s">
        <v>69</v>
      </c>
      <c r="N473" s="3" t="s">
        <v>25</v>
      </c>
      <c r="O473" s="3" t="s">
        <v>25</v>
      </c>
      <c r="P473" s="13">
        <v>36</v>
      </c>
      <c r="Q473" s="13">
        <f>Table1[[#This Row],[Purchase Amount (USD)]]-Table1[[#This Row],[Previous Purchases]]</f>
        <v>36</v>
      </c>
      <c r="R473" s="3" t="s">
        <v>74</v>
      </c>
      <c r="S473" s="3" t="s">
        <v>57</v>
      </c>
    </row>
    <row r="474" spans="1:19" x14ac:dyDescent="0.3">
      <c r="A474" s="2">
        <v>473</v>
      </c>
      <c r="B474" s="2">
        <v>20</v>
      </c>
      <c r="C474" s="2" t="s">
        <v>18</v>
      </c>
      <c r="D474" s="2" t="s">
        <v>33</v>
      </c>
      <c r="E474" s="2" t="s">
        <v>20</v>
      </c>
      <c r="F474" s="2">
        <v>39</v>
      </c>
      <c r="G474" s="2" t="s">
        <v>141</v>
      </c>
      <c r="H474" s="2" t="s">
        <v>22</v>
      </c>
      <c r="I474" s="2" t="s">
        <v>23</v>
      </c>
      <c r="J474" s="2" t="s">
        <v>24</v>
      </c>
      <c r="K474" s="2">
        <v>3.9</v>
      </c>
      <c r="L474" s="2" t="s">
        <v>25</v>
      </c>
      <c r="M474" s="2" t="s">
        <v>37</v>
      </c>
      <c r="N474" s="2" t="s">
        <v>25</v>
      </c>
      <c r="O474" s="2" t="s">
        <v>25</v>
      </c>
      <c r="P474" s="12">
        <v>3</v>
      </c>
      <c r="Q474" s="12">
        <f>Table1[[#This Row],[Purchase Amount (USD)]]-Table1[[#This Row],[Previous Purchases]]</f>
        <v>36</v>
      </c>
      <c r="R474" s="2" t="s">
        <v>74</v>
      </c>
      <c r="S474" s="2" t="s">
        <v>57</v>
      </c>
    </row>
    <row r="475" spans="1:19" x14ac:dyDescent="0.3">
      <c r="A475" s="2">
        <v>474</v>
      </c>
      <c r="B475" s="2">
        <v>34</v>
      </c>
      <c r="C475" s="2" t="s">
        <v>18</v>
      </c>
      <c r="D475" s="2" t="s">
        <v>61</v>
      </c>
      <c r="E475" s="2" t="s">
        <v>62</v>
      </c>
      <c r="F475" s="2">
        <v>42</v>
      </c>
      <c r="G475" s="2" t="s">
        <v>63</v>
      </c>
      <c r="H475" s="2" t="s">
        <v>22</v>
      </c>
      <c r="I475" s="2" t="s">
        <v>77</v>
      </c>
      <c r="J475" s="2" t="s">
        <v>36</v>
      </c>
      <c r="K475" s="2">
        <v>3.9</v>
      </c>
      <c r="L475" s="2" t="s">
        <v>25</v>
      </c>
      <c r="M475" s="2" t="s">
        <v>73</v>
      </c>
      <c r="N475" s="2" t="s">
        <v>25</v>
      </c>
      <c r="O475" s="2" t="s">
        <v>25</v>
      </c>
      <c r="P475" s="12">
        <v>29</v>
      </c>
      <c r="Q475" s="12">
        <f>Table1[[#This Row],[Purchase Amount (USD)]]-Table1[[#This Row],[Previous Purchases]]</f>
        <v>13</v>
      </c>
      <c r="R475" s="2" t="s">
        <v>45</v>
      </c>
      <c r="S475" s="2" t="s">
        <v>96</v>
      </c>
    </row>
    <row r="476" spans="1:19" x14ac:dyDescent="0.3">
      <c r="A476" s="3">
        <v>475</v>
      </c>
      <c r="B476" s="3">
        <v>62</v>
      </c>
      <c r="C476" s="3" t="s">
        <v>18</v>
      </c>
      <c r="D476" s="3" t="s">
        <v>29</v>
      </c>
      <c r="E476" s="3" t="s">
        <v>20</v>
      </c>
      <c r="F476" s="3">
        <v>76</v>
      </c>
      <c r="G476" s="3" t="s">
        <v>71</v>
      </c>
      <c r="H476" s="3" t="s">
        <v>91</v>
      </c>
      <c r="I476" s="3" t="s">
        <v>31</v>
      </c>
      <c r="J476" s="3" t="s">
        <v>52</v>
      </c>
      <c r="K476" s="3">
        <v>2.6</v>
      </c>
      <c r="L476" s="3" t="s">
        <v>25</v>
      </c>
      <c r="M476" s="3" t="s">
        <v>69</v>
      </c>
      <c r="N476" s="3" t="s">
        <v>25</v>
      </c>
      <c r="O476" s="3" t="s">
        <v>25</v>
      </c>
      <c r="P476" s="13">
        <v>15</v>
      </c>
      <c r="Q476" s="13">
        <f>Table1[[#This Row],[Purchase Amount (USD)]]-Table1[[#This Row],[Previous Purchases]]</f>
        <v>61</v>
      </c>
      <c r="R476" s="3" t="s">
        <v>32</v>
      </c>
      <c r="S476" s="3" t="s">
        <v>57</v>
      </c>
    </row>
    <row r="477" spans="1:19" x14ac:dyDescent="0.3">
      <c r="A477" s="3">
        <v>476</v>
      </c>
      <c r="B477" s="3">
        <v>21</v>
      </c>
      <c r="C477" s="3" t="s">
        <v>18</v>
      </c>
      <c r="D477" s="3" t="s">
        <v>49</v>
      </c>
      <c r="E477" s="3" t="s">
        <v>41</v>
      </c>
      <c r="F477" s="3">
        <v>66</v>
      </c>
      <c r="G477" s="3" t="s">
        <v>122</v>
      </c>
      <c r="H477" s="3" t="s">
        <v>22</v>
      </c>
      <c r="I477" s="3" t="s">
        <v>135</v>
      </c>
      <c r="J477" s="3" t="s">
        <v>52</v>
      </c>
      <c r="K477" s="3">
        <v>2.7</v>
      </c>
      <c r="L477" s="3" t="s">
        <v>25</v>
      </c>
      <c r="M477" s="3" t="s">
        <v>37</v>
      </c>
      <c r="N477" s="3" t="s">
        <v>25</v>
      </c>
      <c r="O477" s="3" t="s">
        <v>25</v>
      </c>
      <c r="P477" s="13">
        <v>18</v>
      </c>
      <c r="Q477" s="13">
        <f>Table1[[#This Row],[Purchase Amount (USD)]]-Table1[[#This Row],[Previous Purchases]]</f>
        <v>48</v>
      </c>
      <c r="R477" s="3" t="s">
        <v>85</v>
      </c>
      <c r="S477" s="3" t="s">
        <v>48</v>
      </c>
    </row>
    <row r="478" spans="1:19" x14ac:dyDescent="0.3">
      <c r="A478" s="2">
        <v>477</v>
      </c>
      <c r="B478" s="2">
        <v>21</v>
      </c>
      <c r="C478" s="2" t="s">
        <v>18</v>
      </c>
      <c r="D478" s="2" t="s">
        <v>118</v>
      </c>
      <c r="E478" s="2" t="s">
        <v>66</v>
      </c>
      <c r="F478" s="2">
        <v>90</v>
      </c>
      <c r="G478" s="2" t="s">
        <v>138</v>
      </c>
      <c r="H478" s="2" t="s">
        <v>43</v>
      </c>
      <c r="I478" s="2" t="s">
        <v>135</v>
      </c>
      <c r="J478" s="2" t="s">
        <v>36</v>
      </c>
      <c r="K478" s="2">
        <v>3.5</v>
      </c>
      <c r="L478" s="2" t="s">
        <v>25</v>
      </c>
      <c r="M478" s="2" t="s">
        <v>37</v>
      </c>
      <c r="N478" s="2" t="s">
        <v>25</v>
      </c>
      <c r="O478" s="2" t="s">
        <v>25</v>
      </c>
      <c r="P478" s="12">
        <v>2</v>
      </c>
      <c r="Q478" s="12">
        <f>Table1[[#This Row],[Purchase Amount (USD)]]-Table1[[#This Row],[Previous Purchases]]</f>
        <v>88</v>
      </c>
      <c r="R478" s="2" t="s">
        <v>85</v>
      </c>
      <c r="S478" s="2" t="s">
        <v>28</v>
      </c>
    </row>
    <row r="479" spans="1:19" x14ac:dyDescent="0.3">
      <c r="A479" s="2">
        <v>478</v>
      </c>
      <c r="B479" s="2">
        <v>42</v>
      </c>
      <c r="C479" s="2" t="s">
        <v>18</v>
      </c>
      <c r="D479" s="2" t="s">
        <v>29</v>
      </c>
      <c r="E479" s="2" t="s">
        <v>20</v>
      </c>
      <c r="F479" s="2">
        <v>56</v>
      </c>
      <c r="G479" s="2" t="s">
        <v>113</v>
      </c>
      <c r="H479" s="2" t="s">
        <v>43</v>
      </c>
      <c r="I479" s="2" t="s">
        <v>95</v>
      </c>
      <c r="J479" s="2" t="s">
        <v>52</v>
      </c>
      <c r="K479" s="2">
        <v>3.7</v>
      </c>
      <c r="L479" s="2" t="s">
        <v>25</v>
      </c>
      <c r="M479" s="2" t="s">
        <v>37</v>
      </c>
      <c r="N479" s="2" t="s">
        <v>25</v>
      </c>
      <c r="O479" s="2" t="s">
        <v>25</v>
      </c>
      <c r="P479" s="12">
        <v>49</v>
      </c>
      <c r="Q479" s="12">
        <f>Table1[[#This Row],[Purchase Amount (USD)]]-Table1[[#This Row],[Previous Purchases]]</f>
        <v>7</v>
      </c>
      <c r="R479" s="2" t="s">
        <v>85</v>
      </c>
      <c r="S479" s="2" t="s">
        <v>39</v>
      </c>
    </row>
    <row r="480" spans="1:19" x14ac:dyDescent="0.3">
      <c r="A480" s="3">
        <v>479</v>
      </c>
      <c r="B480" s="3">
        <v>35</v>
      </c>
      <c r="C480" s="3" t="s">
        <v>18</v>
      </c>
      <c r="D480" s="3" t="s">
        <v>105</v>
      </c>
      <c r="E480" s="3" t="s">
        <v>66</v>
      </c>
      <c r="F480" s="3">
        <v>43</v>
      </c>
      <c r="G480" s="3" t="s">
        <v>110</v>
      </c>
      <c r="H480" s="3" t="s">
        <v>91</v>
      </c>
      <c r="I480" s="3" t="s">
        <v>47</v>
      </c>
      <c r="J480" s="3" t="s">
        <v>24</v>
      </c>
      <c r="K480" s="3">
        <v>3.2</v>
      </c>
      <c r="L480" s="3" t="s">
        <v>25</v>
      </c>
      <c r="M480" s="3" t="s">
        <v>37</v>
      </c>
      <c r="N480" s="3" t="s">
        <v>25</v>
      </c>
      <c r="O480" s="3" t="s">
        <v>25</v>
      </c>
      <c r="P480" s="13">
        <v>48</v>
      </c>
      <c r="Q480" s="13">
        <f>Table1[[#This Row],[Purchase Amount (USD)]]-Table1[[#This Row],[Previous Purchases]]</f>
        <v>-5</v>
      </c>
      <c r="R480" s="3" t="s">
        <v>27</v>
      </c>
      <c r="S480" s="3" t="s">
        <v>48</v>
      </c>
    </row>
    <row r="481" spans="1:19" x14ac:dyDescent="0.3">
      <c r="A481" s="3">
        <v>480</v>
      </c>
      <c r="B481" s="3">
        <v>39</v>
      </c>
      <c r="C481" s="3" t="s">
        <v>18</v>
      </c>
      <c r="D481" s="3" t="s">
        <v>65</v>
      </c>
      <c r="E481" s="3" t="s">
        <v>66</v>
      </c>
      <c r="F481" s="3">
        <v>84</v>
      </c>
      <c r="G481" s="3" t="s">
        <v>145</v>
      </c>
      <c r="H481" s="3" t="s">
        <v>22</v>
      </c>
      <c r="I481" s="3" t="s">
        <v>133</v>
      </c>
      <c r="J481" s="3" t="s">
        <v>24</v>
      </c>
      <c r="K481" s="3">
        <v>3.3</v>
      </c>
      <c r="L481" s="3" t="s">
        <v>25</v>
      </c>
      <c r="M481" s="3" t="s">
        <v>73</v>
      </c>
      <c r="N481" s="3" t="s">
        <v>25</v>
      </c>
      <c r="O481" s="3" t="s">
        <v>25</v>
      </c>
      <c r="P481" s="13">
        <v>43</v>
      </c>
      <c r="Q481" s="13">
        <f>Table1[[#This Row],[Purchase Amount (USD)]]-Table1[[#This Row],[Previous Purchases]]</f>
        <v>41</v>
      </c>
      <c r="R481" s="3" t="s">
        <v>27</v>
      </c>
      <c r="S481" s="3" t="s">
        <v>87</v>
      </c>
    </row>
    <row r="482" spans="1:19" x14ac:dyDescent="0.3">
      <c r="A482" s="2">
        <v>481</v>
      </c>
      <c r="B482" s="2">
        <v>68</v>
      </c>
      <c r="C482" s="2" t="s">
        <v>18</v>
      </c>
      <c r="D482" s="2" t="s">
        <v>103</v>
      </c>
      <c r="E482" s="2" t="s">
        <v>20</v>
      </c>
      <c r="F482" s="2">
        <v>88</v>
      </c>
      <c r="G482" s="2" t="s">
        <v>128</v>
      </c>
      <c r="H482" s="2" t="s">
        <v>43</v>
      </c>
      <c r="I482" s="2" t="s">
        <v>23</v>
      </c>
      <c r="J482" s="2" t="s">
        <v>52</v>
      </c>
      <c r="K482" s="2">
        <v>4.8</v>
      </c>
      <c r="L482" s="2" t="s">
        <v>25</v>
      </c>
      <c r="M482" s="2" t="s">
        <v>53</v>
      </c>
      <c r="N482" s="2" t="s">
        <v>25</v>
      </c>
      <c r="O482" s="2" t="s">
        <v>25</v>
      </c>
      <c r="P482" s="12">
        <v>30</v>
      </c>
      <c r="Q482" s="12">
        <f>Table1[[#This Row],[Purchase Amount (USD)]]-Table1[[#This Row],[Previous Purchases]]</f>
        <v>58</v>
      </c>
      <c r="R482" s="2" t="s">
        <v>85</v>
      </c>
      <c r="S482" s="2" t="s">
        <v>75</v>
      </c>
    </row>
    <row r="483" spans="1:19" x14ac:dyDescent="0.3">
      <c r="A483" s="2">
        <v>482</v>
      </c>
      <c r="B483" s="2">
        <v>46</v>
      </c>
      <c r="C483" s="2" t="s">
        <v>18</v>
      </c>
      <c r="D483" s="2" t="s">
        <v>123</v>
      </c>
      <c r="E483" s="2" t="s">
        <v>66</v>
      </c>
      <c r="F483" s="2">
        <v>88</v>
      </c>
      <c r="G483" s="2" t="s">
        <v>149</v>
      </c>
      <c r="H483" s="2" t="s">
        <v>22</v>
      </c>
      <c r="I483" s="2" t="s">
        <v>99</v>
      </c>
      <c r="J483" s="2" t="s">
        <v>56</v>
      </c>
      <c r="K483" s="2">
        <v>3.2</v>
      </c>
      <c r="L483" s="2" t="s">
        <v>25</v>
      </c>
      <c r="M483" s="2" t="s">
        <v>69</v>
      </c>
      <c r="N483" s="2" t="s">
        <v>25</v>
      </c>
      <c r="O483" s="2" t="s">
        <v>25</v>
      </c>
      <c r="P483" s="12">
        <v>10</v>
      </c>
      <c r="Q483" s="12">
        <f>Table1[[#This Row],[Purchase Amount (USD)]]-Table1[[#This Row],[Previous Purchases]]</f>
        <v>78</v>
      </c>
      <c r="R483" s="2" t="s">
        <v>45</v>
      </c>
      <c r="S483" s="2" t="s">
        <v>28</v>
      </c>
    </row>
    <row r="484" spans="1:19" x14ac:dyDescent="0.3">
      <c r="A484" s="3">
        <v>483</v>
      </c>
      <c r="B484" s="3">
        <v>41</v>
      </c>
      <c r="C484" s="3" t="s">
        <v>18</v>
      </c>
      <c r="D484" s="3" t="s">
        <v>132</v>
      </c>
      <c r="E484" s="3" t="s">
        <v>66</v>
      </c>
      <c r="F484" s="3">
        <v>42</v>
      </c>
      <c r="G484" s="3" t="s">
        <v>138</v>
      </c>
      <c r="H484" s="3" t="s">
        <v>43</v>
      </c>
      <c r="I484" s="3" t="s">
        <v>133</v>
      </c>
      <c r="J484" s="3" t="s">
        <v>24</v>
      </c>
      <c r="K484" s="3">
        <v>2.5</v>
      </c>
      <c r="L484" s="3" t="s">
        <v>25</v>
      </c>
      <c r="M484" s="3" t="s">
        <v>69</v>
      </c>
      <c r="N484" s="3" t="s">
        <v>25</v>
      </c>
      <c r="O484" s="3" t="s">
        <v>25</v>
      </c>
      <c r="P484" s="13">
        <v>11</v>
      </c>
      <c r="Q484" s="13">
        <f>Table1[[#This Row],[Purchase Amount (USD)]]-Table1[[#This Row],[Previous Purchases]]</f>
        <v>31</v>
      </c>
      <c r="R484" s="3" t="s">
        <v>27</v>
      </c>
      <c r="S484" s="3" t="s">
        <v>48</v>
      </c>
    </row>
    <row r="485" spans="1:19" x14ac:dyDescent="0.3">
      <c r="A485" s="3">
        <v>484</v>
      </c>
      <c r="B485" s="3">
        <v>23</v>
      </c>
      <c r="C485" s="3" t="s">
        <v>18</v>
      </c>
      <c r="D485" s="3" t="s">
        <v>103</v>
      </c>
      <c r="E485" s="3" t="s">
        <v>20</v>
      </c>
      <c r="F485" s="3">
        <v>73</v>
      </c>
      <c r="G485" s="3" t="s">
        <v>100</v>
      </c>
      <c r="H485" s="3" t="s">
        <v>43</v>
      </c>
      <c r="I485" s="3" t="s">
        <v>51</v>
      </c>
      <c r="J485" s="3" t="s">
        <v>56</v>
      </c>
      <c r="K485" s="3">
        <v>3.9</v>
      </c>
      <c r="L485" s="3" t="s">
        <v>25</v>
      </c>
      <c r="M485" s="3" t="s">
        <v>73</v>
      </c>
      <c r="N485" s="3" t="s">
        <v>25</v>
      </c>
      <c r="O485" s="3" t="s">
        <v>25</v>
      </c>
      <c r="P485" s="13">
        <v>12</v>
      </c>
      <c r="Q485" s="13">
        <f>Table1[[#This Row],[Purchase Amount (USD)]]-Table1[[#This Row],[Previous Purchases]]</f>
        <v>61</v>
      </c>
      <c r="R485" s="3" t="s">
        <v>85</v>
      </c>
      <c r="S485" s="3" t="s">
        <v>39</v>
      </c>
    </row>
    <row r="486" spans="1:19" x14ac:dyDescent="0.3">
      <c r="A486" s="2">
        <v>485</v>
      </c>
      <c r="B486" s="2">
        <v>68</v>
      </c>
      <c r="C486" s="2" t="s">
        <v>18</v>
      </c>
      <c r="D486" s="2" t="s">
        <v>123</v>
      </c>
      <c r="E486" s="2" t="s">
        <v>66</v>
      </c>
      <c r="F486" s="2">
        <v>73</v>
      </c>
      <c r="G486" s="2" t="s">
        <v>67</v>
      </c>
      <c r="H486" s="2" t="s">
        <v>22</v>
      </c>
      <c r="I486" s="2" t="s">
        <v>92</v>
      </c>
      <c r="J486" s="2" t="s">
        <v>52</v>
      </c>
      <c r="K486" s="2">
        <v>4.7</v>
      </c>
      <c r="L486" s="2" t="s">
        <v>25</v>
      </c>
      <c r="M486" s="2" t="s">
        <v>37</v>
      </c>
      <c r="N486" s="2" t="s">
        <v>25</v>
      </c>
      <c r="O486" s="2" t="s">
        <v>25</v>
      </c>
      <c r="P486" s="12">
        <v>28</v>
      </c>
      <c r="Q486" s="12">
        <f>Table1[[#This Row],[Purchase Amount (USD)]]-Table1[[#This Row],[Previous Purchases]]</f>
        <v>45</v>
      </c>
      <c r="R486" s="2" t="s">
        <v>74</v>
      </c>
      <c r="S486" s="2" t="s">
        <v>57</v>
      </c>
    </row>
    <row r="487" spans="1:19" x14ac:dyDescent="0.3">
      <c r="A487" s="2">
        <v>486</v>
      </c>
      <c r="B487" s="2">
        <v>48</v>
      </c>
      <c r="C487" s="2" t="s">
        <v>18</v>
      </c>
      <c r="D487" s="2" t="s">
        <v>70</v>
      </c>
      <c r="E487" s="2" t="s">
        <v>41</v>
      </c>
      <c r="F487" s="2">
        <v>44</v>
      </c>
      <c r="G487" s="2" t="s">
        <v>121</v>
      </c>
      <c r="H487" s="2" t="s">
        <v>35</v>
      </c>
      <c r="I487" s="2" t="s">
        <v>143</v>
      </c>
      <c r="J487" s="2" t="s">
        <v>36</v>
      </c>
      <c r="K487" s="2">
        <v>2.6</v>
      </c>
      <c r="L487" s="2" t="s">
        <v>25</v>
      </c>
      <c r="M487" s="2" t="s">
        <v>44</v>
      </c>
      <c r="N487" s="2" t="s">
        <v>25</v>
      </c>
      <c r="O487" s="2" t="s">
        <v>25</v>
      </c>
      <c r="P487" s="12">
        <v>36</v>
      </c>
      <c r="Q487" s="12">
        <f>Table1[[#This Row],[Purchase Amount (USD)]]-Table1[[#This Row],[Previous Purchases]]</f>
        <v>8</v>
      </c>
      <c r="R487" s="2" t="s">
        <v>85</v>
      </c>
      <c r="S487" s="2" t="s">
        <v>28</v>
      </c>
    </row>
    <row r="488" spans="1:19" x14ac:dyDescent="0.3">
      <c r="A488" s="3">
        <v>487</v>
      </c>
      <c r="B488" s="3">
        <v>38</v>
      </c>
      <c r="C488" s="3" t="s">
        <v>18</v>
      </c>
      <c r="D488" s="3" t="s">
        <v>40</v>
      </c>
      <c r="E488" s="3" t="s">
        <v>41</v>
      </c>
      <c r="F488" s="3">
        <v>63</v>
      </c>
      <c r="G488" s="3" t="s">
        <v>129</v>
      </c>
      <c r="H488" s="3" t="s">
        <v>43</v>
      </c>
      <c r="I488" s="3" t="s">
        <v>60</v>
      </c>
      <c r="J488" s="3" t="s">
        <v>56</v>
      </c>
      <c r="K488" s="3">
        <v>2.8</v>
      </c>
      <c r="L488" s="3" t="s">
        <v>25</v>
      </c>
      <c r="M488" s="3" t="s">
        <v>73</v>
      </c>
      <c r="N488" s="3" t="s">
        <v>25</v>
      </c>
      <c r="O488" s="3" t="s">
        <v>25</v>
      </c>
      <c r="P488" s="13">
        <v>37</v>
      </c>
      <c r="Q488" s="13">
        <f>Table1[[#This Row],[Purchase Amount (USD)]]-Table1[[#This Row],[Previous Purchases]]</f>
        <v>26</v>
      </c>
      <c r="R488" s="3" t="s">
        <v>27</v>
      </c>
      <c r="S488" s="3" t="s">
        <v>96</v>
      </c>
    </row>
    <row r="489" spans="1:19" x14ac:dyDescent="0.3">
      <c r="A489" s="3">
        <v>488</v>
      </c>
      <c r="B489" s="3">
        <v>41</v>
      </c>
      <c r="C489" s="3" t="s">
        <v>18</v>
      </c>
      <c r="D489" s="3" t="s">
        <v>101</v>
      </c>
      <c r="E489" s="3" t="s">
        <v>62</v>
      </c>
      <c r="F489" s="3">
        <v>68</v>
      </c>
      <c r="G489" s="3" t="s">
        <v>145</v>
      </c>
      <c r="H489" s="3" t="s">
        <v>22</v>
      </c>
      <c r="I489" s="3" t="s">
        <v>107</v>
      </c>
      <c r="J489" s="3" t="s">
        <v>24</v>
      </c>
      <c r="K489" s="3">
        <v>4.4000000000000004</v>
      </c>
      <c r="L489" s="3" t="s">
        <v>25</v>
      </c>
      <c r="M489" s="3" t="s">
        <v>73</v>
      </c>
      <c r="N489" s="3" t="s">
        <v>25</v>
      </c>
      <c r="O489" s="3" t="s">
        <v>25</v>
      </c>
      <c r="P489" s="13">
        <v>22</v>
      </c>
      <c r="Q489" s="13">
        <f>Table1[[#This Row],[Purchase Amount (USD)]]-Table1[[#This Row],[Previous Purchases]]</f>
        <v>46</v>
      </c>
      <c r="R489" s="3" t="s">
        <v>38</v>
      </c>
      <c r="S489" s="3" t="s">
        <v>57</v>
      </c>
    </row>
    <row r="490" spans="1:19" x14ac:dyDescent="0.3">
      <c r="A490" s="2">
        <v>489</v>
      </c>
      <c r="B490" s="2">
        <v>58</v>
      </c>
      <c r="C490" s="2" t="s">
        <v>18</v>
      </c>
      <c r="D490" s="2" t="s">
        <v>29</v>
      </c>
      <c r="E490" s="2" t="s">
        <v>20</v>
      </c>
      <c r="F490" s="2">
        <v>29</v>
      </c>
      <c r="G490" s="2" t="s">
        <v>30</v>
      </c>
      <c r="H490" s="2" t="s">
        <v>22</v>
      </c>
      <c r="I490" s="2" t="s">
        <v>77</v>
      </c>
      <c r="J490" s="2" t="s">
        <v>36</v>
      </c>
      <c r="K490" s="2">
        <v>4.5999999999999996</v>
      </c>
      <c r="L490" s="2" t="s">
        <v>25</v>
      </c>
      <c r="M490" s="2" t="s">
        <v>53</v>
      </c>
      <c r="N490" s="2" t="s">
        <v>25</v>
      </c>
      <c r="O490" s="2" t="s">
        <v>25</v>
      </c>
      <c r="P490" s="12">
        <v>32</v>
      </c>
      <c r="Q490" s="12">
        <f>Table1[[#This Row],[Purchase Amount (USD)]]-Table1[[#This Row],[Previous Purchases]]</f>
        <v>-3</v>
      </c>
      <c r="R490" s="2" t="s">
        <v>27</v>
      </c>
      <c r="S490" s="2" t="s">
        <v>39</v>
      </c>
    </row>
    <row r="491" spans="1:19" x14ac:dyDescent="0.3">
      <c r="A491" s="2">
        <v>490</v>
      </c>
      <c r="B491" s="2">
        <v>49</v>
      </c>
      <c r="C491" s="2" t="s">
        <v>18</v>
      </c>
      <c r="D491" s="2" t="s">
        <v>124</v>
      </c>
      <c r="E491" s="2" t="s">
        <v>20</v>
      </c>
      <c r="F491" s="2">
        <v>85</v>
      </c>
      <c r="G491" s="2" t="s">
        <v>146</v>
      </c>
      <c r="H491" s="2" t="s">
        <v>43</v>
      </c>
      <c r="I491" s="2" t="s">
        <v>95</v>
      </c>
      <c r="J491" s="2" t="s">
        <v>52</v>
      </c>
      <c r="K491" s="2">
        <v>3.2</v>
      </c>
      <c r="L491" s="2" t="s">
        <v>25</v>
      </c>
      <c r="M491" s="2" t="s">
        <v>53</v>
      </c>
      <c r="N491" s="2" t="s">
        <v>25</v>
      </c>
      <c r="O491" s="2" t="s">
        <v>25</v>
      </c>
      <c r="P491" s="12">
        <v>40</v>
      </c>
      <c r="Q491" s="12">
        <f>Table1[[#This Row],[Purchase Amount (USD)]]-Table1[[#This Row],[Previous Purchases]]</f>
        <v>45</v>
      </c>
      <c r="R491" s="2" t="s">
        <v>45</v>
      </c>
      <c r="S491" s="2" t="s">
        <v>48</v>
      </c>
    </row>
    <row r="492" spans="1:19" x14ac:dyDescent="0.3">
      <c r="A492" s="3">
        <v>491</v>
      </c>
      <c r="B492" s="3">
        <v>57</v>
      </c>
      <c r="C492" s="3" t="s">
        <v>18</v>
      </c>
      <c r="D492" s="3" t="s">
        <v>49</v>
      </c>
      <c r="E492" s="3" t="s">
        <v>41</v>
      </c>
      <c r="F492" s="3">
        <v>42</v>
      </c>
      <c r="G492" s="3" t="s">
        <v>111</v>
      </c>
      <c r="H492" s="3" t="s">
        <v>43</v>
      </c>
      <c r="I492" s="3" t="s">
        <v>64</v>
      </c>
      <c r="J492" s="3" t="s">
        <v>24</v>
      </c>
      <c r="K492" s="3">
        <v>4.2</v>
      </c>
      <c r="L492" s="3" t="s">
        <v>25</v>
      </c>
      <c r="M492" s="3" t="s">
        <v>69</v>
      </c>
      <c r="N492" s="3" t="s">
        <v>25</v>
      </c>
      <c r="O492" s="3" t="s">
        <v>25</v>
      </c>
      <c r="P492" s="13">
        <v>47</v>
      </c>
      <c r="Q492" s="13">
        <f>Table1[[#This Row],[Purchase Amount (USD)]]-Table1[[#This Row],[Previous Purchases]]</f>
        <v>-5</v>
      </c>
      <c r="R492" s="3" t="s">
        <v>32</v>
      </c>
      <c r="S492" s="3" t="s">
        <v>87</v>
      </c>
    </row>
    <row r="493" spans="1:19" x14ac:dyDescent="0.3">
      <c r="A493" s="3">
        <v>492</v>
      </c>
      <c r="B493" s="3">
        <v>49</v>
      </c>
      <c r="C493" s="3" t="s">
        <v>18</v>
      </c>
      <c r="D493" s="3" t="s">
        <v>61</v>
      </c>
      <c r="E493" s="3" t="s">
        <v>62</v>
      </c>
      <c r="F493" s="3">
        <v>69</v>
      </c>
      <c r="G493" s="3" t="s">
        <v>128</v>
      </c>
      <c r="H493" s="3" t="s">
        <v>43</v>
      </c>
      <c r="I493" s="3" t="s">
        <v>64</v>
      </c>
      <c r="J493" s="3" t="s">
        <v>52</v>
      </c>
      <c r="K493" s="3">
        <v>3.7</v>
      </c>
      <c r="L493" s="3" t="s">
        <v>25</v>
      </c>
      <c r="M493" s="3" t="s">
        <v>69</v>
      </c>
      <c r="N493" s="3" t="s">
        <v>25</v>
      </c>
      <c r="O493" s="3" t="s">
        <v>25</v>
      </c>
      <c r="P493" s="13">
        <v>24</v>
      </c>
      <c r="Q493" s="13">
        <f>Table1[[#This Row],[Purchase Amount (USD)]]-Table1[[#This Row],[Previous Purchases]]</f>
        <v>45</v>
      </c>
      <c r="R493" s="3" t="s">
        <v>38</v>
      </c>
      <c r="S493" s="3" t="s">
        <v>75</v>
      </c>
    </row>
    <row r="494" spans="1:19" x14ac:dyDescent="0.3">
      <c r="A494" s="2">
        <v>493</v>
      </c>
      <c r="B494" s="2">
        <v>50</v>
      </c>
      <c r="C494" s="2" t="s">
        <v>18</v>
      </c>
      <c r="D494" s="2" t="s">
        <v>54</v>
      </c>
      <c r="E494" s="2" t="s">
        <v>20</v>
      </c>
      <c r="F494" s="2">
        <v>62</v>
      </c>
      <c r="G494" s="2" t="s">
        <v>150</v>
      </c>
      <c r="H494" s="2" t="s">
        <v>43</v>
      </c>
      <c r="I494" s="2" t="s">
        <v>93</v>
      </c>
      <c r="J494" s="2" t="s">
        <v>56</v>
      </c>
      <c r="K494" s="2">
        <v>3.9</v>
      </c>
      <c r="L494" s="2" t="s">
        <v>25</v>
      </c>
      <c r="M494" s="2" t="s">
        <v>53</v>
      </c>
      <c r="N494" s="2" t="s">
        <v>25</v>
      </c>
      <c r="O494" s="2" t="s">
        <v>25</v>
      </c>
      <c r="P494" s="12">
        <v>11</v>
      </c>
      <c r="Q494" s="12">
        <f>Table1[[#This Row],[Purchase Amount (USD)]]-Table1[[#This Row],[Previous Purchases]]</f>
        <v>51</v>
      </c>
      <c r="R494" s="2" t="s">
        <v>85</v>
      </c>
      <c r="S494" s="2" t="s">
        <v>39</v>
      </c>
    </row>
    <row r="495" spans="1:19" x14ac:dyDescent="0.3">
      <c r="A495" s="2">
        <v>494</v>
      </c>
      <c r="B495" s="2">
        <v>28</v>
      </c>
      <c r="C495" s="2" t="s">
        <v>18</v>
      </c>
      <c r="D495" s="2" t="s">
        <v>131</v>
      </c>
      <c r="E495" s="2" t="s">
        <v>66</v>
      </c>
      <c r="F495" s="2">
        <v>48</v>
      </c>
      <c r="G495" s="2" t="s">
        <v>106</v>
      </c>
      <c r="H495" s="2" t="s">
        <v>91</v>
      </c>
      <c r="I495" s="2" t="s">
        <v>107</v>
      </c>
      <c r="J495" s="2" t="s">
        <v>52</v>
      </c>
      <c r="K495" s="2">
        <v>4.7</v>
      </c>
      <c r="L495" s="2" t="s">
        <v>25</v>
      </c>
      <c r="M495" s="2" t="s">
        <v>73</v>
      </c>
      <c r="N495" s="2" t="s">
        <v>25</v>
      </c>
      <c r="O495" s="2" t="s">
        <v>25</v>
      </c>
      <c r="P495" s="12">
        <v>19</v>
      </c>
      <c r="Q495" s="12">
        <f>Table1[[#This Row],[Purchase Amount (USD)]]-Table1[[#This Row],[Previous Purchases]]</f>
        <v>29</v>
      </c>
      <c r="R495" s="2" t="s">
        <v>32</v>
      </c>
      <c r="S495" s="2" t="s">
        <v>75</v>
      </c>
    </row>
    <row r="496" spans="1:19" x14ac:dyDescent="0.3">
      <c r="A496" s="3">
        <v>495</v>
      </c>
      <c r="B496" s="3">
        <v>38</v>
      </c>
      <c r="C496" s="3" t="s">
        <v>18</v>
      </c>
      <c r="D496" s="3" t="s">
        <v>136</v>
      </c>
      <c r="E496" s="3" t="s">
        <v>41</v>
      </c>
      <c r="F496" s="3">
        <v>68</v>
      </c>
      <c r="G496" s="3" t="s">
        <v>115</v>
      </c>
      <c r="H496" s="3" t="s">
        <v>43</v>
      </c>
      <c r="I496" s="3" t="s">
        <v>125</v>
      </c>
      <c r="J496" s="3" t="s">
        <v>24</v>
      </c>
      <c r="K496" s="3">
        <v>4.5</v>
      </c>
      <c r="L496" s="3" t="s">
        <v>25</v>
      </c>
      <c r="M496" s="3" t="s">
        <v>26</v>
      </c>
      <c r="N496" s="3" t="s">
        <v>25</v>
      </c>
      <c r="O496" s="3" t="s">
        <v>25</v>
      </c>
      <c r="P496" s="13">
        <v>42</v>
      </c>
      <c r="Q496" s="13">
        <f>Table1[[#This Row],[Purchase Amount (USD)]]-Table1[[#This Row],[Previous Purchases]]</f>
        <v>26</v>
      </c>
      <c r="R496" s="3" t="s">
        <v>85</v>
      </c>
      <c r="S496" s="3" t="s">
        <v>39</v>
      </c>
    </row>
    <row r="497" spans="1:19" x14ac:dyDescent="0.3">
      <c r="A497" s="3">
        <v>496</v>
      </c>
      <c r="B497" s="3">
        <v>33</v>
      </c>
      <c r="C497" s="3" t="s">
        <v>18</v>
      </c>
      <c r="D497" s="3" t="s">
        <v>65</v>
      </c>
      <c r="E497" s="3" t="s">
        <v>66</v>
      </c>
      <c r="F497" s="3">
        <v>36</v>
      </c>
      <c r="G497" s="3" t="s">
        <v>150</v>
      </c>
      <c r="H497" s="3" t="s">
        <v>91</v>
      </c>
      <c r="I497" s="3" t="s">
        <v>108</v>
      </c>
      <c r="J497" s="3" t="s">
        <v>56</v>
      </c>
      <c r="K497" s="3">
        <v>3.3</v>
      </c>
      <c r="L497" s="3" t="s">
        <v>25</v>
      </c>
      <c r="M497" s="3" t="s">
        <v>37</v>
      </c>
      <c r="N497" s="3" t="s">
        <v>25</v>
      </c>
      <c r="O497" s="3" t="s">
        <v>25</v>
      </c>
      <c r="P497" s="13">
        <v>6</v>
      </c>
      <c r="Q497" s="13">
        <f>Table1[[#This Row],[Purchase Amount (USD)]]-Table1[[#This Row],[Previous Purchases]]</f>
        <v>30</v>
      </c>
      <c r="R497" s="3" t="s">
        <v>85</v>
      </c>
      <c r="S497" s="3" t="s">
        <v>28</v>
      </c>
    </row>
    <row r="498" spans="1:19" x14ac:dyDescent="0.3">
      <c r="A498" s="2">
        <v>497</v>
      </c>
      <c r="B498" s="2">
        <v>30</v>
      </c>
      <c r="C498" s="2" t="s">
        <v>18</v>
      </c>
      <c r="D498" s="2" t="s">
        <v>80</v>
      </c>
      <c r="E498" s="2" t="s">
        <v>20</v>
      </c>
      <c r="F498" s="2">
        <v>63</v>
      </c>
      <c r="G498" s="2" t="s">
        <v>98</v>
      </c>
      <c r="H498" s="2" t="s">
        <v>35</v>
      </c>
      <c r="I498" s="2" t="s">
        <v>31</v>
      </c>
      <c r="J498" s="2" t="s">
        <v>56</v>
      </c>
      <c r="K498" s="2">
        <v>3.3</v>
      </c>
      <c r="L498" s="2" t="s">
        <v>25</v>
      </c>
      <c r="M498" s="2" t="s">
        <v>26</v>
      </c>
      <c r="N498" s="2" t="s">
        <v>25</v>
      </c>
      <c r="O498" s="2" t="s">
        <v>25</v>
      </c>
      <c r="P498" s="12">
        <v>31</v>
      </c>
      <c r="Q498" s="12">
        <f>Table1[[#This Row],[Purchase Amount (USD)]]-Table1[[#This Row],[Previous Purchases]]</f>
        <v>32</v>
      </c>
      <c r="R498" s="2" t="s">
        <v>27</v>
      </c>
      <c r="S498" s="2" t="s">
        <v>28</v>
      </c>
    </row>
    <row r="499" spans="1:19" x14ac:dyDescent="0.3">
      <c r="A499" s="2">
        <v>498</v>
      </c>
      <c r="B499" s="2">
        <v>43</v>
      </c>
      <c r="C499" s="2" t="s">
        <v>18</v>
      </c>
      <c r="D499" s="2" t="s">
        <v>49</v>
      </c>
      <c r="E499" s="2" t="s">
        <v>41</v>
      </c>
      <c r="F499" s="2">
        <v>39</v>
      </c>
      <c r="G499" s="2" t="s">
        <v>100</v>
      </c>
      <c r="H499" s="2" t="s">
        <v>35</v>
      </c>
      <c r="I499" s="2" t="s">
        <v>64</v>
      </c>
      <c r="J499" s="2" t="s">
        <v>24</v>
      </c>
      <c r="K499" s="2">
        <v>4.5999999999999996</v>
      </c>
      <c r="L499" s="2" t="s">
        <v>25</v>
      </c>
      <c r="M499" s="2" t="s">
        <v>37</v>
      </c>
      <c r="N499" s="2" t="s">
        <v>25</v>
      </c>
      <c r="O499" s="2" t="s">
        <v>25</v>
      </c>
      <c r="P499" s="12">
        <v>31</v>
      </c>
      <c r="Q499" s="12">
        <f>Table1[[#This Row],[Purchase Amount (USD)]]-Table1[[#This Row],[Previous Purchases]]</f>
        <v>8</v>
      </c>
      <c r="R499" s="2" t="s">
        <v>32</v>
      </c>
      <c r="S499" s="2" t="s">
        <v>39</v>
      </c>
    </row>
    <row r="500" spans="1:19" x14ac:dyDescent="0.3">
      <c r="A500" s="3">
        <v>499</v>
      </c>
      <c r="B500" s="3">
        <v>43</v>
      </c>
      <c r="C500" s="3" t="s">
        <v>18</v>
      </c>
      <c r="D500" s="3" t="s">
        <v>136</v>
      </c>
      <c r="E500" s="3" t="s">
        <v>41</v>
      </c>
      <c r="F500" s="3">
        <v>78</v>
      </c>
      <c r="G500" s="3" t="s">
        <v>145</v>
      </c>
      <c r="H500" s="3" t="s">
        <v>43</v>
      </c>
      <c r="I500" s="3" t="s">
        <v>92</v>
      </c>
      <c r="J500" s="3" t="s">
        <v>36</v>
      </c>
      <c r="K500" s="3">
        <v>3.6</v>
      </c>
      <c r="L500" s="3" t="s">
        <v>25</v>
      </c>
      <c r="M500" s="3" t="s">
        <v>37</v>
      </c>
      <c r="N500" s="3" t="s">
        <v>25</v>
      </c>
      <c r="O500" s="3" t="s">
        <v>25</v>
      </c>
      <c r="P500" s="13">
        <v>27</v>
      </c>
      <c r="Q500" s="13">
        <f>Table1[[#This Row],[Purchase Amount (USD)]]-Table1[[#This Row],[Previous Purchases]]</f>
        <v>51</v>
      </c>
      <c r="R500" s="3" t="s">
        <v>74</v>
      </c>
      <c r="S500" s="3" t="s">
        <v>87</v>
      </c>
    </row>
    <row r="501" spans="1:19" x14ac:dyDescent="0.3">
      <c r="A501" s="3">
        <v>500</v>
      </c>
      <c r="B501" s="3">
        <v>36</v>
      </c>
      <c r="C501" s="3" t="s">
        <v>18</v>
      </c>
      <c r="D501" s="3" t="s">
        <v>70</v>
      </c>
      <c r="E501" s="3" t="s">
        <v>41</v>
      </c>
      <c r="F501" s="3">
        <v>99</v>
      </c>
      <c r="G501" s="3" t="s">
        <v>42</v>
      </c>
      <c r="H501" s="3" t="s">
        <v>22</v>
      </c>
      <c r="I501" s="3" t="s">
        <v>64</v>
      </c>
      <c r="J501" s="3" t="s">
        <v>24</v>
      </c>
      <c r="K501" s="3">
        <v>4.8</v>
      </c>
      <c r="L501" s="3" t="s">
        <v>25</v>
      </c>
      <c r="M501" s="3" t="s">
        <v>26</v>
      </c>
      <c r="N501" s="3" t="s">
        <v>25</v>
      </c>
      <c r="O501" s="3" t="s">
        <v>25</v>
      </c>
      <c r="P501" s="13">
        <v>24</v>
      </c>
      <c r="Q501" s="13">
        <f>Table1[[#This Row],[Purchase Amount (USD)]]-Table1[[#This Row],[Previous Purchases]]</f>
        <v>75</v>
      </c>
      <c r="R501" s="3" t="s">
        <v>45</v>
      </c>
      <c r="S501" s="3" t="s">
        <v>87</v>
      </c>
    </row>
    <row r="502" spans="1:19" x14ac:dyDescent="0.3">
      <c r="A502" s="2">
        <v>501</v>
      </c>
      <c r="B502" s="2">
        <v>36</v>
      </c>
      <c r="C502" s="2" t="s">
        <v>18</v>
      </c>
      <c r="D502" s="2" t="s">
        <v>112</v>
      </c>
      <c r="E502" s="2" t="s">
        <v>20</v>
      </c>
      <c r="F502" s="2">
        <v>31</v>
      </c>
      <c r="G502" s="2" t="s">
        <v>148</v>
      </c>
      <c r="H502" s="2" t="s">
        <v>22</v>
      </c>
      <c r="I502" s="2" t="s">
        <v>72</v>
      </c>
      <c r="J502" s="2" t="s">
        <v>56</v>
      </c>
      <c r="K502" s="2">
        <v>4.8</v>
      </c>
      <c r="L502" s="2" t="s">
        <v>25</v>
      </c>
      <c r="M502" s="2" t="s">
        <v>44</v>
      </c>
      <c r="N502" s="2" t="s">
        <v>25</v>
      </c>
      <c r="O502" s="2" t="s">
        <v>25</v>
      </c>
      <c r="P502" s="12">
        <v>35</v>
      </c>
      <c r="Q502" s="12">
        <f>Table1[[#This Row],[Purchase Amount (USD)]]-Table1[[#This Row],[Previous Purchases]]</f>
        <v>-4</v>
      </c>
      <c r="R502" s="2" t="s">
        <v>27</v>
      </c>
      <c r="S502" s="2" t="s">
        <v>96</v>
      </c>
    </row>
    <row r="503" spans="1:19" x14ac:dyDescent="0.3">
      <c r="A503" s="2">
        <v>502</v>
      </c>
      <c r="B503" s="2">
        <v>64</v>
      </c>
      <c r="C503" s="2" t="s">
        <v>18</v>
      </c>
      <c r="D503" s="2" t="s">
        <v>136</v>
      </c>
      <c r="E503" s="2" t="s">
        <v>41</v>
      </c>
      <c r="F503" s="2">
        <v>45</v>
      </c>
      <c r="G503" s="2" t="s">
        <v>102</v>
      </c>
      <c r="H503" s="2" t="s">
        <v>43</v>
      </c>
      <c r="I503" s="2" t="s">
        <v>108</v>
      </c>
      <c r="J503" s="2" t="s">
        <v>36</v>
      </c>
      <c r="K503" s="2">
        <v>2.9</v>
      </c>
      <c r="L503" s="2" t="s">
        <v>25</v>
      </c>
      <c r="M503" s="2" t="s">
        <v>44</v>
      </c>
      <c r="N503" s="2" t="s">
        <v>25</v>
      </c>
      <c r="O503" s="2" t="s">
        <v>25</v>
      </c>
      <c r="P503" s="12">
        <v>21</v>
      </c>
      <c r="Q503" s="12">
        <f>Table1[[#This Row],[Purchase Amount (USD)]]-Table1[[#This Row],[Previous Purchases]]</f>
        <v>24</v>
      </c>
      <c r="R503" s="2" t="s">
        <v>27</v>
      </c>
      <c r="S503" s="2" t="s">
        <v>48</v>
      </c>
    </row>
    <row r="504" spans="1:19" x14ac:dyDescent="0.3">
      <c r="A504" s="3">
        <v>503</v>
      </c>
      <c r="B504" s="3">
        <v>59</v>
      </c>
      <c r="C504" s="3" t="s">
        <v>18</v>
      </c>
      <c r="D504" s="3" t="s">
        <v>94</v>
      </c>
      <c r="E504" s="3" t="s">
        <v>20</v>
      </c>
      <c r="F504" s="3">
        <v>30</v>
      </c>
      <c r="G504" s="3" t="s">
        <v>130</v>
      </c>
      <c r="H504" s="3" t="s">
        <v>35</v>
      </c>
      <c r="I504" s="3" t="s">
        <v>108</v>
      </c>
      <c r="J504" s="3" t="s">
        <v>56</v>
      </c>
      <c r="K504" s="3">
        <v>2.8</v>
      </c>
      <c r="L504" s="3" t="s">
        <v>25</v>
      </c>
      <c r="M504" s="3" t="s">
        <v>26</v>
      </c>
      <c r="N504" s="3" t="s">
        <v>25</v>
      </c>
      <c r="O504" s="3" t="s">
        <v>25</v>
      </c>
      <c r="P504" s="13">
        <v>8</v>
      </c>
      <c r="Q504" s="13">
        <f>Table1[[#This Row],[Purchase Amount (USD)]]-Table1[[#This Row],[Previous Purchases]]</f>
        <v>22</v>
      </c>
      <c r="R504" s="3" t="s">
        <v>45</v>
      </c>
      <c r="S504" s="3" t="s">
        <v>28</v>
      </c>
    </row>
    <row r="505" spans="1:19" x14ac:dyDescent="0.3">
      <c r="A505" s="3">
        <v>504</v>
      </c>
      <c r="B505" s="3">
        <v>55</v>
      </c>
      <c r="C505" s="3" t="s">
        <v>18</v>
      </c>
      <c r="D505" s="3" t="s">
        <v>70</v>
      </c>
      <c r="E505" s="3" t="s">
        <v>41</v>
      </c>
      <c r="F505" s="3">
        <v>24</v>
      </c>
      <c r="G505" s="3" t="s">
        <v>63</v>
      </c>
      <c r="H505" s="3" t="s">
        <v>43</v>
      </c>
      <c r="I505" s="3" t="s">
        <v>92</v>
      </c>
      <c r="J505" s="3" t="s">
        <v>52</v>
      </c>
      <c r="K505" s="3">
        <v>3.2</v>
      </c>
      <c r="L505" s="3" t="s">
        <v>25</v>
      </c>
      <c r="M505" s="3" t="s">
        <v>44</v>
      </c>
      <c r="N505" s="3" t="s">
        <v>25</v>
      </c>
      <c r="O505" s="3" t="s">
        <v>25</v>
      </c>
      <c r="P505" s="13">
        <v>26</v>
      </c>
      <c r="Q505" s="13">
        <f>Table1[[#This Row],[Purchase Amount (USD)]]-Table1[[#This Row],[Previous Purchases]]</f>
        <v>-2</v>
      </c>
      <c r="R505" s="3" t="s">
        <v>74</v>
      </c>
      <c r="S505" s="3" t="s">
        <v>57</v>
      </c>
    </row>
    <row r="506" spans="1:19" x14ac:dyDescent="0.3">
      <c r="A506" s="2">
        <v>505</v>
      </c>
      <c r="B506" s="2">
        <v>42</v>
      </c>
      <c r="C506" s="2" t="s">
        <v>18</v>
      </c>
      <c r="D506" s="2" t="s">
        <v>70</v>
      </c>
      <c r="E506" s="2" t="s">
        <v>41</v>
      </c>
      <c r="F506" s="2">
        <v>22</v>
      </c>
      <c r="G506" s="2" t="s">
        <v>67</v>
      </c>
      <c r="H506" s="2" t="s">
        <v>43</v>
      </c>
      <c r="I506" s="2" t="s">
        <v>31</v>
      </c>
      <c r="J506" s="2" t="s">
        <v>24</v>
      </c>
      <c r="K506" s="2">
        <v>3.9</v>
      </c>
      <c r="L506" s="2" t="s">
        <v>25</v>
      </c>
      <c r="M506" s="2" t="s">
        <v>37</v>
      </c>
      <c r="N506" s="2" t="s">
        <v>25</v>
      </c>
      <c r="O506" s="2" t="s">
        <v>25</v>
      </c>
      <c r="P506" s="12">
        <v>26</v>
      </c>
      <c r="Q506" s="12">
        <f>Table1[[#This Row],[Purchase Amount (USD)]]-Table1[[#This Row],[Previous Purchases]]</f>
        <v>-4</v>
      </c>
      <c r="R506" s="2" t="s">
        <v>45</v>
      </c>
      <c r="S506" s="2" t="s">
        <v>48</v>
      </c>
    </row>
    <row r="507" spans="1:19" x14ac:dyDescent="0.3">
      <c r="A507" s="2">
        <v>506</v>
      </c>
      <c r="B507" s="2">
        <v>61</v>
      </c>
      <c r="C507" s="2" t="s">
        <v>18</v>
      </c>
      <c r="D507" s="2" t="s">
        <v>112</v>
      </c>
      <c r="E507" s="2" t="s">
        <v>20</v>
      </c>
      <c r="F507" s="2">
        <v>63</v>
      </c>
      <c r="G507" s="2" t="s">
        <v>30</v>
      </c>
      <c r="H507" s="2" t="s">
        <v>22</v>
      </c>
      <c r="I507" s="2" t="s">
        <v>23</v>
      </c>
      <c r="J507" s="2" t="s">
        <v>36</v>
      </c>
      <c r="K507" s="2">
        <v>4.3</v>
      </c>
      <c r="L507" s="2" t="s">
        <v>25</v>
      </c>
      <c r="M507" s="2" t="s">
        <v>26</v>
      </c>
      <c r="N507" s="2" t="s">
        <v>25</v>
      </c>
      <c r="O507" s="2" t="s">
        <v>25</v>
      </c>
      <c r="P507" s="12">
        <v>9</v>
      </c>
      <c r="Q507" s="12">
        <f>Table1[[#This Row],[Purchase Amount (USD)]]-Table1[[#This Row],[Previous Purchases]]</f>
        <v>54</v>
      </c>
      <c r="R507" s="2" t="s">
        <v>32</v>
      </c>
      <c r="S507" s="2" t="s">
        <v>75</v>
      </c>
    </row>
    <row r="508" spans="1:19" x14ac:dyDescent="0.3">
      <c r="A508" s="3">
        <v>507</v>
      </c>
      <c r="B508" s="3">
        <v>28</v>
      </c>
      <c r="C508" s="3" t="s">
        <v>18</v>
      </c>
      <c r="D508" s="3" t="s">
        <v>118</v>
      </c>
      <c r="E508" s="3" t="s">
        <v>66</v>
      </c>
      <c r="F508" s="3">
        <v>40</v>
      </c>
      <c r="G508" s="3" t="s">
        <v>141</v>
      </c>
      <c r="H508" s="3" t="s">
        <v>43</v>
      </c>
      <c r="I508" s="3" t="s">
        <v>77</v>
      </c>
      <c r="J508" s="3" t="s">
        <v>56</v>
      </c>
      <c r="K508" s="3">
        <v>2.7</v>
      </c>
      <c r="L508" s="3" t="s">
        <v>25</v>
      </c>
      <c r="M508" s="3" t="s">
        <v>69</v>
      </c>
      <c r="N508" s="3" t="s">
        <v>25</v>
      </c>
      <c r="O508" s="3" t="s">
        <v>25</v>
      </c>
      <c r="P508" s="13">
        <v>48</v>
      </c>
      <c r="Q508" s="13">
        <f>Table1[[#This Row],[Purchase Amount (USD)]]-Table1[[#This Row],[Previous Purchases]]</f>
        <v>-8</v>
      </c>
      <c r="R508" s="3" t="s">
        <v>85</v>
      </c>
      <c r="S508" s="3" t="s">
        <v>48</v>
      </c>
    </row>
    <row r="509" spans="1:19" x14ac:dyDescent="0.3">
      <c r="A509" s="3">
        <v>508</v>
      </c>
      <c r="B509" s="3">
        <v>65</v>
      </c>
      <c r="C509" s="3" t="s">
        <v>18</v>
      </c>
      <c r="D509" s="3" t="s">
        <v>58</v>
      </c>
      <c r="E509" s="3" t="s">
        <v>20</v>
      </c>
      <c r="F509" s="3">
        <v>20</v>
      </c>
      <c r="G509" s="3" t="s">
        <v>30</v>
      </c>
      <c r="H509" s="3" t="s">
        <v>43</v>
      </c>
      <c r="I509" s="3" t="s">
        <v>135</v>
      </c>
      <c r="J509" s="3" t="s">
        <v>36</v>
      </c>
      <c r="K509" s="3">
        <v>5</v>
      </c>
      <c r="L509" s="3" t="s">
        <v>25</v>
      </c>
      <c r="M509" s="3" t="s">
        <v>73</v>
      </c>
      <c r="N509" s="3" t="s">
        <v>25</v>
      </c>
      <c r="O509" s="3" t="s">
        <v>25</v>
      </c>
      <c r="P509" s="13">
        <v>33</v>
      </c>
      <c r="Q509" s="13">
        <f>Table1[[#This Row],[Purchase Amount (USD)]]-Table1[[#This Row],[Previous Purchases]]</f>
        <v>-13</v>
      </c>
      <c r="R509" s="3" t="s">
        <v>85</v>
      </c>
      <c r="S509" s="3" t="s">
        <v>28</v>
      </c>
    </row>
    <row r="510" spans="1:19" x14ac:dyDescent="0.3">
      <c r="A510" s="2">
        <v>509</v>
      </c>
      <c r="B510" s="2">
        <v>27</v>
      </c>
      <c r="C510" s="2" t="s">
        <v>18</v>
      </c>
      <c r="D510" s="2" t="s">
        <v>105</v>
      </c>
      <c r="E510" s="2" t="s">
        <v>66</v>
      </c>
      <c r="F510" s="2">
        <v>20</v>
      </c>
      <c r="G510" s="2" t="s">
        <v>114</v>
      </c>
      <c r="H510" s="2" t="s">
        <v>35</v>
      </c>
      <c r="I510" s="2" t="s">
        <v>133</v>
      </c>
      <c r="J510" s="2" t="s">
        <v>24</v>
      </c>
      <c r="K510" s="2">
        <v>3.7</v>
      </c>
      <c r="L510" s="2" t="s">
        <v>25</v>
      </c>
      <c r="M510" s="2" t="s">
        <v>73</v>
      </c>
      <c r="N510" s="2" t="s">
        <v>25</v>
      </c>
      <c r="O510" s="2" t="s">
        <v>25</v>
      </c>
      <c r="P510" s="12">
        <v>31</v>
      </c>
      <c r="Q510" s="12">
        <f>Table1[[#This Row],[Purchase Amount (USD)]]-Table1[[#This Row],[Previous Purchases]]</f>
        <v>-11</v>
      </c>
      <c r="R510" s="2" t="s">
        <v>45</v>
      </c>
      <c r="S510" s="2" t="s">
        <v>57</v>
      </c>
    </row>
    <row r="511" spans="1:19" x14ac:dyDescent="0.3">
      <c r="A511" s="2">
        <v>510</v>
      </c>
      <c r="B511" s="2">
        <v>41</v>
      </c>
      <c r="C511" s="2" t="s">
        <v>18</v>
      </c>
      <c r="D511" s="2" t="s">
        <v>112</v>
      </c>
      <c r="E511" s="2" t="s">
        <v>20</v>
      </c>
      <c r="F511" s="2">
        <v>80</v>
      </c>
      <c r="G511" s="2" t="s">
        <v>78</v>
      </c>
      <c r="H511" s="2" t="s">
        <v>22</v>
      </c>
      <c r="I511" s="2" t="s">
        <v>108</v>
      </c>
      <c r="J511" s="2" t="s">
        <v>52</v>
      </c>
      <c r="K511" s="2">
        <v>3.9</v>
      </c>
      <c r="L511" s="2" t="s">
        <v>25</v>
      </c>
      <c r="M511" s="2" t="s">
        <v>37</v>
      </c>
      <c r="N511" s="2" t="s">
        <v>25</v>
      </c>
      <c r="O511" s="2" t="s">
        <v>25</v>
      </c>
      <c r="P511" s="12">
        <v>17</v>
      </c>
      <c r="Q511" s="12">
        <f>Table1[[#This Row],[Purchase Amount (USD)]]-Table1[[#This Row],[Previous Purchases]]</f>
        <v>63</v>
      </c>
      <c r="R511" s="2" t="s">
        <v>85</v>
      </c>
      <c r="S511" s="2" t="s">
        <v>39</v>
      </c>
    </row>
    <row r="512" spans="1:19" x14ac:dyDescent="0.3">
      <c r="A512" s="3">
        <v>511</v>
      </c>
      <c r="B512" s="3">
        <v>21</v>
      </c>
      <c r="C512" s="3" t="s">
        <v>18</v>
      </c>
      <c r="D512" s="3" t="s">
        <v>54</v>
      </c>
      <c r="E512" s="3" t="s">
        <v>20</v>
      </c>
      <c r="F512" s="3">
        <v>87</v>
      </c>
      <c r="G512" s="3" t="s">
        <v>63</v>
      </c>
      <c r="H512" s="3" t="s">
        <v>43</v>
      </c>
      <c r="I512" s="3" t="s">
        <v>84</v>
      </c>
      <c r="J512" s="3" t="s">
        <v>56</v>
      </c>
      <c r="K512" s="3">
        <v>3.9</v>
      </c>
      <c r="L512" s="3" t="s">
        <v>25</v>
      </c>
      <c r="M512" s="3" t="s">
        <v>69</v>
      </c>
      <c r="N512" s="3" t="s">
        <v>25</v>
      </c>
      <c r="O512" s="3" t="s">
        <v>25</v>
      </c>
      <c r="P512" s="13">
        <v>22</v>
      </c>
      <c r="Q512" s="13">
        <f>Table1[[#This Row],[Purchase Amount (USD)]]-Table1[[#This Row],[Previous Purchases]]</f>
        <v>65</v>
      </c>
      <c r="R512" s="3" t="s">
        <v>27</v>
      </c>
      <c r="S512" s="3" t="s">
        <v>48</v>
      </c>
    </row>
    <row r="513" spans="1:19" x14ac:dyDescent="0.3">
      <c r="A513" s="3">
        <v>512</v>
      </c>
      <c r="B513" s="3">
        <v>61</v>
      </c>
      <c r="C513" s="3" t="s">
        <v>18</v>
      </c>
      <c r="D513" s="3" t="s">
        <v>54</v>
      </c>
      <c r="E513" s="3" t="s">
        <v>20</v>
      </c>
      <c r="F513" s="3">
        <v>46</v>
      </c>
      <c r="G513" s="3" t="s">
        <v>76</v>
      </c>
      <c r="H513" s="3" t="s">
        <v>22</v>
      </c>
      <c r="I513" s="3" t="s">
        <v>133</v>
      </c>
      <c r="J513" s="3" t="s">
        <v>56</v>
      </c>
      <c r="K513" s="3">
        <v>3.1</v>
      </c>
      <c r="L513" s="3" t="s">
        <v>25</v>
      </c>
      <c r="M513" s="3" t="s">
        <v>37</v>
      </c>
      <c r="N513" s="3" t="s">
        <v>25</v>
      </c>
      <c r="O513" s="3" t="s">
        <v>25</v>
      </c>
      <c r="P513" s="13">
        <v>8</v>
      </c>
      <c r="Q513" s="13">
        <f>Table1[[#This Row],[Purchase Amount (USD)]]-Table1[[#This Row],[Previous Purchases]]</f>
        <v>38</v>
      </c>
      <c r="R513" s="3" t="s">
        <v>45</v>
      </c>
      <c r="S513" s="3" t="s">
        <v>48</v>
      </c>
    </row>
    <row r="514" spans="1:19" x14ac:dyDescent="0.3">
      <c r="A514" s="2">
        <v>513</v>
      </c>
      <c r="B514" s="2">
        <v>19</v>
      </c>
      <c r="C514" s="2" t="s">
        <v>18</v>
      </c>
      <c r="D514" s="2" t="s">
        <v>142</v>
      </c>
      <c r="E514" s="2" t="s">
        <v>66</v>
      </c>
      <c r="F514" s="2">
        <v>49</v>
      </c>
      <c r="G514" s="2" t="s">
        <v>83</v>
      </c>
      <c r="H514" s="2" t="s">
        <v>22</v>
      </c>
      <c r="I514" s="2" t="s">
        <v>99</v>
      </c>
      <c r="J514" s="2" t="s">
        <v>24</v>
      </c>
      <c r="K514" s="2">
        <v>3.3</v>
      </c>
      <c r="L514" s="2" t="s">
        <v>25</v>
      </c>
      <c r="M514" s="2" t="s">
        <v>44</v>
      </c>
      <c r="N514" s="2" t="s">
        <v>25</v>
      </c>
      <c r="O514" s="2" t="s">
        <v>25</v>
      </c>
      <c r="P514" s="12">
        <v>2</v>
      </c>
      <c r="Q514" s="12">
        <f>Table1[[#This Row],[Purchase Amount (USD)]]-Table1[[#This Row],[Previous Purchases]]</f>
        <v>47</v>
      </c>
      <c r="R514" s="2" t="s">
        <v>74</v>
      </c>
      <c r="S514" s="2" t="s">
        <v>87</v>
      </c>
    </row>
    <row r="515" spans="1:19" x14ac:dyDescent="0.3">
      <c r="A515" s="2">
        <v>514</v>
      </c>
      <c r="B515" s="2">
        <v>22</v>
      </c>
      <c r="C515" s="2" t="s">
        <v>18</v>
      </c>
      <c r="D515" s="2" t="s">
        <v>118</v>
      </c>
      <c r="E515" s="2" t="s">
        <v>66</v>
      </c>
      <c r="F515" s="2">
        <v>65</v>
      </c>
      <c r="G515" s="2" t="s">
        <v>129</v>
      </c>
      <c r="H515" s="2" t="s">
        <v>43</v>
      </c>
      <c r="I515" s="2" t="s">
        <v>99</v>
      </c>
      <c r="J515" s="2" t="s">
        <v>56</v>
      </c>
      <c r="K515" s="2">
        <v>3.6</v>
      </c>
      <c r="L515" s="2" t="s">
        <v>25</v>
      </c>
      <c r="M515" s="2" t="s">
        <v>73</v>
      </c>
      <c r="N515" s="2" t="s">
        <v>25</v>
      </c>
      <c r="O515" s="2" t="s">
        <v>25</v>
      </c>
      <c r="P515" s="12">
        <v>45</v>
      </c>
      <c r="Q515" s="12">
        <f>Table1[[#This Row],[Purchase Amount (USD)]]-Table1[[#This Row],[Previous Purchases]]</f>
        <v>20</v>
      </c>
      <c r="R515" s="2" t="s">
        <v>27</v>
      </c>
      <c r="S515" s="2" t="s">
        <v>48</v>
      </c>
    </row>
    <row r="516" spans="1:19" x14ac:dyDescent="0.3">
      <c r="A516" s="3">
        <v>515</v>
      </c>
      <c r="B516" s="3">
        <v>64</v>
      </c>
      <c r="C516" s="3" t="s">
        <v>18</v>
      </c>
      <c r="D516" s="3" t="s">
        <v>86</v>
      </c>
      <c r="E516" s="3" t="s">
        <v>20</v>
      </c>
      <c r="F516" s="3">
        <v>62</v>
      </c>
      <c r="G516" s="3" t="s">
        <v>115</v>
      </c>
      <c r="H516" s="3" t="s">
        <v>35</v>
      </c>
      <c r="I516" s="3" t="s">
        <v>77</v>
      </c>
      <c r="J516" s="3" t="s">
        <v>24</v>
      </c>
      <c r="K516" s="3">
        <v>4.3</v>
      </c>
      <c r="L516" s="3" t="s">
        <v>25</v>
      </c>
      <c r="M516" s="3" t="s">
        <v>53</v>
      </c>
      <c r="N516" s="3" t="s">
        <v>25</v>
      </c>
      <c r="O516" s="3" t="s">
        <v>25</v>
      </c>
      <c r="P516" s="13">
        <v>47</v>
      </c>
      <c r="Q516" s="13">
        <f>Table1[[#This Row],[Purchase Amount (USD)]]-Table1[[#This Row],[Previous Purchases]]</f>
        <v>15</v>
      </c>
      <c r="R516" s="3" t="s">
        <v>45</v>
      </c>
      <c r="S516" s="3" t="s">
        <v>57</v>
      </c>
    </row>
    <row r="517" spans="1:19" x14ac:dyDescent="0.3">
      <c r="A517" s="3">
        <v>516</v>
      </c>
      <c r="B517" s="3">
        <v>28</v>
      </c>
      <c r="C517" s="3" t="s">
        <v>18</v>
      </c>
      <c r="D517" s="3" t="s">
        <v>123</v>
      </c>
      <c r="E517" s="3" t="s">
        <v>66</v>
      </c>
      <c r="F517" s="3">
        <v>67</v>
      </c>
      <c r="G517" s="3" t="s">
        <v>21</v>
      </c>
      <c r="H517" s="3" t="s">
        <v>22</v>
      </c>
      <c r="I517" s="3" t="s">
        <v>60</v>
      </c>
      <c r="J517" s="3" t="s">
        <v>36</v>
      </c>
      <c r="K517" s="3">
        <v>4.5</v>
      </c>
      <c r="L517" s="3" t="s">
        <v>25</v>
      </c>
      <c r="M517" s="3" t="s">
        <v>44</v>
      </c>
      <c r="N517" s="3" t="s">
        <v>25</v>
      </c>
      <c r="O517" s="3" t="s">
        <v>25</v>
      </c>
      <c r="P517" s="13">
        <v>7</v>
      </c>
      <c r="Q517" s="13">
        <f>Table1[[#This Row],[Purchase Amount (USD)]]-Table1[[#This Row],[Previous Purchases]]</f>
        <v>60</v>
      </c>
      <c r="R517" s="3" t="s">
        <v>32</v>
      </c>
      <c r="S517" s="3" t="s">
        <v>87</v>
      </c>
    </row>
    <row r="518" spans="1:19" x14ac:dyDescent="0.3">
      <c r="A518" s="2">
        <v>517</v>
      </c>
      <c r="B518" s="2">
        <v>34</v>
      </c>
      <c r="C518" s="2" t="s">
        <v>18</v>
      </c>
      <c r="D518" s="2" t="s">
        <v>103</v>
      </c>
      <c r="E518" s="2" t="s">
        <v>20</v>
      </c>
      <c r="F518" s="2">
        <v>41</v>
      </c>
      <c r="G518" s="2" t="s">
        <v>63</v>
      </c>
      <c r="H518" s="2" t="s">
        <v>22</v>
      </c>
      <c r="I518" s="2" t="s">
        <v>125</v>
      </c>
      <c r="J518" s="2" t="s">
        <v>56</v>
      </c>
      <c r="K518" s="2">
        <v>2.8</v>
      </c>
      <c r="L518" s="2" t="s">
        <v>25</v>
      </c>
      <c r="M518" s="2" t="s">
        <v>69</v>
      </c>
      <c r="N518" s="2" t="s">
        <v>25</v>
      </c>
      <c r="O518" s="2" t="s">
        <v>25</v>
      </c>
      <c r="P518" s="12">
        <v>19</v>
      </c>
      <c r="Q518" s="12">
        <f>Table1[[#This Row],[Purchase Amount (USD)]]-Table1[[#This Row],[Previous Purchases]]</f>
        <v>22</v>
      </c>
      <c r="R518" s="2" t="s">
        <v>85</v>
      </c>
      <c r="S518" s="2" t="s">
        <v>75</v>
      </c>
    </row>
    <row r="519" spans="1:19" x14ac:dyDescent="0.3">
      <c r="A519" s="2">
        <v>518</v>
      </c>
      <c r="B519" s="2">
        <v>61</v>
      </c>
      <c r="C519" s="2" t="s">
        <v>18</v>
      </c>
      <c r="D519" s="2" t="s">
        <v>136</v>
      </c>
      <c r="E519" s="2" t="s">
        <v>41</v>
      </c>
      <c r="F519" s="2">
        <v>49</v>
      </c>
      <c r="G519" s="2" t="s">
        <v>113</v>
      </c>
      <c r="H519" s="2" t="s">
        <v>22</v>
      </c>
      <c r="I519" s="2" t="s">
        <v>64</v>
      </c>
      <c r="J519" s="2" t="s">
        <v>56</v>
      </c>
      <c r="K519" s="2">
        <v>2.7</v>
      </c>
      <c r="L519" s="2" t="s">
        <v>25</v>
      </c>
      <c r="M519" s="2" t="s">
        <v>37</v>
      </c>
      <c r="N519" s="2" t="s">
        <v>25</v>
      </c>
      <c r="O519" s="2" t="s">
        <v>25</v>
      </c>
      <c r="P519" s="12">
        <v>44</v>
      </c>
      <c r="Q519" s="12">
        <f>Table1[[#This Row],[Purchase Amount (USD)]]-Table1[[#This Row],[Previous Purchases]]</f>
        <v>5</v>
      </c>
      <c r="R519" s="2" t="s">
        <v>32</v>
      </c>
      <c r="S519" s="2" t="s">
        <v>96</v>
      </c>
    </row>
    <row r="520" spans="1:19" x14ac:dyDescent="0.3">
      <c r="A520" s="3">
        <v>519</v>
      </c>
      <c r="B520" s="3">
        <v>24</v>
      </c>
      <c r="C520" s="3" t="s">
        <v>18</v>
      </c>
      <c r="D520" s="3" t="s">
        <v>19</v>
      </c>
      <c r="E520" s="3" t="s">
        <v>20</v>
      </c>
      <c r="F520" s="3">
        <v>100</v>
      </c>
      <c r="G520" s="3" t="s">
        <v>46</v>
      </c>
      <c r="H520" s="3" t="s">
        <v>43</v>
      </c>
      <c r="I520" s="3" t="s">
        <v>117</v>
      </c>
      <c r="J520" s="3" t="s">
        <v>56</v>
      </c>
      <c r="K520" s="3">
        <v>2.9</v>
      </c>
      <c r="L520" s="3" t="s">
        <v>25</v>
      </c>
      <c r="M520" s="3" t="s">
        <v>44</v>
      </c>
      <c r="N520" s="3" t="s">
        <v>25</v>
      </c>
      <c r="O520" s="3" t="s">
        <v>25</v>
      </c>
      <c r="P520" s="13">
        <v>16</v>
      </c>
      <c r="Q520" s="13">
        <f>Table1[[#This Row],[Purchase Amount (USD)]]-Table1[[#This Row],[Previous Purchases]]</f>
        <v>84</v>
      </c>
      <c r="R520" s="3" t="s">
        <v>27</v>
      </c>
      <c r="S520" s="3" t="s">
        <v>96</v>
      </c>
    </row>
    <row r="521" spans="1:19" x14ac:dyDescent="0.3">
      <c r="A521" s="3">
        <v>520</v>
      </c>
      <c r="B521" s="3">
        <v>19</v>
      </c>
      <c r="C521" s="3" t="s">
        <v>18</v>
      </c>
      <c r="D521" s="3" t="s">
        <v>132</v>
      </c>
      <c r="E521" s="3" t="s">
        <v>66</v>
      </c>
      <c r="F521" s="3">
        <v>54</v>
      </c>
      <c r="G521" s="3" t="s">
        <v>147</v>
      </c>
      <c r="H521" s="3" t="s">
        <v>22</v>
      </c>
      <c r="I521" s="3" t="s">
        <v>143</v>
      </c>
      <c r="J521" s="3" t="s">
        <v>52</v>
      </c>
      <c r="K521" s="3">
        <v>4.4000000000000004</v>
      </c>
      <c r="L521" s="3" t="s">
        <v>25</v>
      </c>
      <c r="M521" s="3" t="s">
        <v>69</v>
      </c>
      <c r="N521" s="3" t="s">
        <v>25</v>
      </c>
      <c r="O521" s="3" t="s">
        <v>25</v>
      </c>
      <c r="P521" s="13">
        <v>17</v>
      </c>
      <c r="Q521" s="13">
        <f>Table1[[#This Row],[Purchase Amount (USD)]]-Table1[[#This Row],[Previous Purchases]]</f>
        <v>37</v>
      </c>
      <c r="R521" s="3" t="s">
        <v>74</v>
      </c>
      <c r="S521" s="3" t="s">
        <v>57</v>
      </c>
    </row>
    <row r="522" spans="1:19" x14ac:dyDescent="0.3">
      <c r="A522" s="2">
        <v>521</v>
      </c>
      <c r="B522" s="2">
        <v>51</v>
      </c>
      <c r="C522" s="2" t="s">
        <v>18</v>
      </c>
      <c r="D522" s="2" t="s">
        <v>88</v>
      </c>
      <c r="E522" s="2" t="s">
        <v>66</v>
      </c>
      <c r="F522" s="2">
        <v>84</v>
      </c>
      <c r="G522" s="2" t="s">
        <v>130</v>
      </c>
      <c r="H522" s="2" t="s">
        <v>43</v>
      </c>
      <c r="I522" s="2" t="s">
        <v>51</v>
      </c>
      <c r="J522" s="2" t="s">
        <v>36</v>
      </c>
      <c r="K522" s="2">
        <v>3.9</v>
      </c>
      <c r="L522" s="2" t="s">
        <v>25</v>
      </c>
      <c r="M522" s="2" t="s">
        <v>37</v>
      </c>
      <c r="N522" s="2" t="s">
        <v>25</v>
      </c>
      <c r="O522" s="2" t="s">
        <v>25</v>
      </c>
      <c r="P522" s="12">
        <v>20</v>
      </c>
      <c r="Q522" s="12">
        <f>Table1[[#This Row],[Purchase Amount (USD)]]-Table1[[#This Row],[Previous Purchases]]</f>
        <v>64</v>
      </c>
      <c r="R522" s="2" t="s">
        <v>85</v>
      </c>
      <c r="S522" s="2" t="s">
        <v>57</v>
      </c>
    </row>
    <row r="523" spans="1:19" x14ac:dyDescent="0.3">
      <c r="A523" s="2">
        <v>522</v>
      </c>
      <c r="B523" s="2">
        <v>36</v>
      </c>
      <c r="C523" s="2" t="s">
        <v>18</v>
      </c>
      <c r="D523" s="2" t="s">
        <v>58</v>
      </c>
      <c r="E523" s="2" t="s">
        <v>20</v>
      </c>
      <c r="F523" s="2">
        <v>41</v>
      </c>
      <c r="G523" s="2" t="s">
        <v>128</v>
      </c>
      <c r="H523" s="2" t="s">
        <v>22</v>
      </c>
      <c r="I523" s="2" t="s">
        <v>79</v>
      </c>
      <c r="J523" s="2" t="s">
        <v>24</v>
      </c>
      <c r="K523" s="2">
        <v>3.5</v>
      </c>
      <c r="L523" s="2" t="s">
        <v>25</v>
      </c>
      <c r="M523" s="2" t="s">
        <v>53</v>
      </c>
      <c r="N523" s="2" t="s">
        <v>25</v>
      </c>
      <c r="O523" s="2" t="s">
        <v>25</v>
      </c>
      <c r="P523" s="12">
        <v>50</v>
      </c>
      <c r="Q523" s="12">
        <f>Table1[[#This Row],[Purchase Amount (USD)]]-Table1[[#This Row],[Previous Purchases]]</f>
        <v>-9</v>
      </c>
      <c r="R523" s="2" t="s">
        <v>74</v>
      </c>
      <c r="S523" s="2" t="s">
        <v>48</v>
      </c>
    </row>
    <row r="524" spans="1:19" x14ac:dyDescent="0.3">
      <c r="A524" s="3">
        <v>523</v>
      </c>
      <c r="B524" s="3">
        <v>65</v>
      </c>
      <c r="C524" s="3" t="s">
        <v>18</v>
      </c>
      <c r="D524" s="3" t="s">
        <v>142</v>
      </c>
      <c r="E524" s="3" t="s">
        <v>66</v>
      </c>
      <c r="F524" s="3">
        <v>88</v>
      </c>
      <c r="G524" s="3" t="s">
        <v>147</v>
      </c>
      <c r="H524" s="3" t="s">
        <v>43</v>
      </c>
      <c r="I524" s="3" t="s">
        <v>143</v>
      </c>
      <c r="J524" s="3" t="s">
        <v>36</v>
      </c>
      <c r="K524" s="3">
        <v>2.5</v>
      </c>
      <c r="L524" s="3" t="s">
        <v>25</v>
      </c>
      <c r="M524" s="3" t="s">
        <v>73</v>
      </c>
      <c r="N524" s="3" t="s">
        <v>25</v>
      </c>
      <c r="O524" s="3" t="s">
        <v>25</v>
      </c>
      <c r="P524" s="13">
        <v>37</v>
      </c>
      <c r="Q524" s="13">
        <f>Table1[[#This Row],[Purchase Amount (USD)]]-Table1[[#This Row],[Previous Purchases]]</f>
        <v>51</v>
      </c>
      <c r="R524" s="3" t="s">
        <v>32</v>
      </c>
      <c r="S524" s="3" t="s">
        <v>57</v>
      </c>
    </row>
    <row r="525" spans="1:19" x14ac:dyDescent="0.3">
      <c r="A525" s="3">
        <v>524</v>
      </c>
      <c r="B525" s="3">
        <v>46</v>
      </c>
      <c r="C525" s="3" t="s">
        <v>18</v>
      </c>
      <c r="D525" s="3" t="s">
        <v>40</v>
      </c>
      <c r="E525" s="3" t="s">
        <v>41</v>
      </c>
      <c r="F525" s="3">
        <v>40</v>
      </c>
      <c r="G525" s="3" t="s">
        <v>78</v>
      </c>
      <c r="H525" s="3" t="s">
        <v>43</v>
      </c>
      <c r="I525" s="3" t="s">
        <v>120</v>
      </c>
      <c r="J525" s="3" t="s">
        <v>36</v>
      </c>
      <c r="K525" s="3">
        <v>4.9000000000000004</v>
      </c>
      <c r="L525" s="3" t="s">
        <v>25</v>
      </c>
      <c r="M525" s="3" t="s">
        <v>26</v>
      </c>
      <c r="N525" s="3" t="s">
        <v>25</v>
      </c>
      <c r="O525" s="3" t="s">
        <v>25</v>
      </c>
      <c r="P525" s="13">
        <v>5</v>
      </c>
      <c r="Q525" s="13">
        <f>Table1[[#This Row],[Purchase Amount (USD)]]-Table1[[#This Row],[Previous Purchases]]</f>
        <v>35</v>
      </c>
      <c r="R525" s="3" t="s">
        <v>45</v>
      </c>
      <c r="S525" s="3" t="s">
        <v>57</v>
      </c>
    </row>
    <row r="526" spans="1:19" x14ac:dyDescent="0.3">
      <c r="A526" s="2">
        <v>525</v>
      </c>
      <c r="B526" s="2">
        <v>59</v>
      </c>
      <c r="C526" s="2" t="s">
        <v>18</v>
      </c>
      <c r="D526" s="2" t="s">
        <v>54</v>
      </c>
      <c r="E526" s="2" t="s">
        <v>20</v>
      </c>
      <c r="F526" s="2">
        <v>39</v>
      </c>
      <c r="G526" s="2" t="s">
        <v>137</v>
      </c>
      <c r="H526" s="2" t="s">
        <v>43</v>
      </c>
      <c r="I526" s="2" t="s">
        <v>79</v>
      </c>
      <c r="J526" s="2" t="s">
        <v>52</v>
      </c>
      <c r="K526" s="2">
        <v>4.8</v>
      </c>
      <c r="L526" s="2" t="s">
        <v>25</v>
      </c>
      <c r="M526" s="2" t="s">
        <v>37</v>
      </c>
      <c r="N526" s="2" t="s">
        <v>25</v>
      </c>
      <c r="O526" s="2" t="s">
        <v>25</v>
      </c>
      <c r="P526" s="12">
        <v>44</v>
      </c>
      <c r="Q526" s="12">
        <f>Table1[[#This Row],[Purchase Amount (USD)]]-Table1[[#This Row],[Previous Purchases]]</f>
        <v>-5</v>
      </c>
      <c r="R526" s="2" t="s">
        <v>45</v>
      </c>
      <c r="S526" s="2" t="s">
        <v>48</v>
      </c>
    </row>
    <row r="527" spans="1:19" x14ac:dyDescent="0.3">
      <c r="A527" s="2">
        <v>526</v>
      </c>
      <c r="B527" s="2">
        <v>51</v>
      </c>
      <c r="C527" s="2" t="s">
        <v>18</v>
      </c>
      <c r="D527" s="2" t="s">
        <v>61</v>
      </c>
      <c r="E527" s="2" t="s">
        <v>62</v>
      </c>
      <c r="F527" s="2">
        <v>37</v>
      </c>
      <c r="G527" s="2" t="s">
        <v>145</v>
      </c>
      <c r="H527" s="2" t="s">
        <v>43</v>
      </c>
      <c r="I527" s="2" t="s">
        <v>108</v>
      </c>
      <c r="J527" s="2" t="s">
        <v>36</v>
      </c>
      <c r="K527" s="2">
        <v>3.2</v>
      </c>
      <c r="L527" s="2" t="s">
        <v>25</v>
      </c>
      <c r="M527" s="2" t="s">
        <v>44</v>
      </c>
      <c r="N527" s="2" t="s">
        <v>25</v>
      </c>
      <c r="O527" s="2" t="s">
        <v>25</v>
      </c>
      <c r="P527" s="12">
        <v>41</v>
      </c>
      <c r="Q527" s="12">
        <f>Table1[[#This Row],[Purchase Amount (USD)]]-Table1[[#This Row],[Previous Purchases]]</f>
        <v>-4</v>
      </c>
      <c r="R527" s="2" t="s">
        <v>85</v>
      </c>
      <c r="S527" s="2" t="s">
        <v>87</v>
      </c>
    </row>
    <row r="528" spans="1:19" x14ac:dyDescent="0.3">
      <c r="A528" s="3">
        <v>527</v>
      </c>
      <c r="B528" s="3">
        <v>51</v>
      </c>
      <c r="C528" s="3" t="s">
        <v>18</v>
      </c>
      <c r="D528" s="3" t="s">
        <v>94</v>
      </c>
      <c r="E528" s="3" t="s">
        <v>20</v>
      </c>
      <c r="F528" s="3">
        <v>52</v>
      </c>
      <c r="G528" s="3" t="s">
        <v>126</v>
      </c>
      <c r="H528" s="3" t="s">
        <v>35</v>
      </c>
      <c r="I528" s="3" t="s">
        <v>107</v>
      </c>
      <c r="J528" s="3" t="s">
        <v>24</v>
      </c>
      <c r="K528" s="3">
        <v>4.9000000000000004</v>
      </c>
      <c r="L528" s="3" t="s">
        <v>25</v>
      </c>
      <c r="M528" s="3" t="s">
        <v>53</v>
      </c>
      <c r="N528" s="3" t="s">
        <v>25</v>
      </c>
      <c r="O528" s="3" t="s">
        <v>25</v>
      </c>
      <c r="P528" s="13">
        <v>19</v>
      </c>
      <c r="Q528" s="13">
        <f>Table1[[#This Row],[Purchase Amount (USD)]]-Table1[[#This Row],[Previous Purchases]]</f>
        <v>33</v>
      </c>
      <c r="R528" s="3" t="s">
        <v>32</v>
      </c>
      <c r="S528" s="3" t="s">
        <v>87</v>
      </c>
    </row>
    <row r="529" spans="1:19" x14ac:dyDescent="0.3">
      <c r="A529" s="3">
        <v>528</v>
      </c>
      <c r="B529" s="3">
        <v>21</v>
      </c>
      <c r="C529" s="3" t="s">
        <v>18</v>
      </c>
      <c r="D529" s="3" t="s">
        <v>112</v>
      </c>
      <c r="E529" s="3" t="s">
        <v>20</v>
      </c>
      <c r="F529" s="3">
        <v>23</v>
      </c>
      <c r="G529" s="3" t="s">
        <v>130</v>
      </c>
      <c r="H529" s="3" t="s">
        <v>22</v>
      </c>
      <c r="I529" s="3" t="s">
        <v>133</v>
      </c>
      <c r="J529" s="3" t="s">
        <v>24</v>
      </c>
      <c r="K529" s="3">
        <v>4.3</v>
      </c>
      <c r="L529" s="3" t="s">
        <v>25</v>
      </c>
      <c r="M529" s="3" t="s">
        <v>44</v>
      </c>
      <c r="N529" s="3" t="s">
        <v>25</v>
      </c>
      <c r="O529" s="3" t="s">
        <v>25</v>
      </c>
      <c r="P529" s="13">
        <v>47</v>
      </c>
      <c r="Q529" s="13">
        <f>Table1[[#This Row],[Purchase Amount (USD)]]-Table1[[#This Row],[Previous Purchases]]</f>
        <v>-24</v>
      </c>
      <c r="R529" s="3" t="s">
        <v>74</v>
      </c>
      <c r="S529" s="3" t="s">
        <v>96</v>
      </c>
    </row>
    <row r="530" spans="1:19" x14ac:dyDescent="0.3">
      <c r="A530" s="2">
        <v>529</v>
      </c>
      <c r="B530" s="2">
        <v>34</v>
      </c>
      <c r="C530" s="2" t="s">
        <v>18</v>
      </c>
      <c r="D530" s="2" t="s">
        <v>49</v>
      </c>
      <c r="E530" s="2" t="s">
        <v>41</v>
      </c>
      <c r="F530" s="2">
        <v>88</v>
      </c>
      <c r="G530" s="2" t="s">
        <v>127</v>
      </c>
      <c r="H530" s="2" t="s">
        <v>35</v>
      </c>
      <c r="I530" s="2" t="s">
        <v>117</v>
      </c>
      <c r="J530" s="2" t="s">
        <v>24</v>
      </c>
      <c r="K530" s="2">
        <v>3.2</v>
      </c>
      <c r="L530" s="2" t="s">
        <v>25</v>
      </c>
      <c r="M530" s="2" t="s">
        <v>26</v>
      </c>
      <c r="N530" s="2" t="s">
        <v>25</v>
      </c>
      <c r="O530" s="2" t="s">
        <v>25</v>
      </c>
      <c r="P530" s="12">
        <v>40</v>
      </c>
      <c r="Q530" s="12">
        <f>Table1[[#This Row],[Purchase Amount (USD)]]-Table1[[#This Row],[Previous Purchases]]</f>
        <v>48</v>
      </c>
      <c r="R530" s="2" t="s">
        <v>32</v>
      </c>
      <c r="S530" s="2" t="s">
        <v>48</v>
      </c>
    </row>
    <row r="531" spans="1:19" x14ac:dyDescent="0.3">
      <c r="A531" s="2">
        <v>530</v>
      </c>
      <c r="B531" s="2">
        <v>32</v>
      </c>
      <c r="C531" s="2" t="s">
        <v>18</v>
      </c>
      <c r="D531" s="2" t="s">
        <v>58</v>
      </c>
      <c r="E531" s="2" t="s">
        <v>20</v>
      </c>
      <c r="F531" s="2">
        <v>84</v>
      </c>
      <c r="G531" s="2" t="s">
        <v>98</v>
      </c>
      <c r="H531" s="2" t="s">
        <v>43</v>
      </c>
      <c r="I531" s="2" t="s">
        <v>120</v>
      </c>
      <c r="J531" s="2" t="s">
        <v>56</v>
      </c>
      <c r="K531" s="2">
        <v>3.7</v>
      </c>
      <c r="L531" s="2" t="s">
        <v>25</v>
      </c>
      <c r="M531" s="2" t="s">
        <v>53</v>
      </c>
      <c r="N531" s="2" t="s">
        <v>25</v>
      </c>
      <c r="O531" s="2" t="s">
        <v>25</v>
      </c>
      <c r="P531" s="12">
        <v>6</v>
      </c>
      <c r="Q531" s="12">
        <f>Table1[[#This Row],[Purchase Amount (USD)]]-Table1[[#This Row],[Previous Purchases]]</f>
        <v>78</v>
      </c>
      <c r="R531" s="2" t="s">
        <v>38</v>
      </c>
      <c r="S531" s="2" t="s">
        <v>87</v>
      </c>
    </row>
    <row r="532" spans="1:19" x14ac:dyDescent="0.3">
      <c r="A532" s="3">
        <v>531</v>
      </c>
      <c r="B532" s="3">
        <v>48</v>
      </c>
      <c r="C532" s="3" t="s">
        <v>18</v>
      </c>
      <c r="D532" s="3" t="s">
        <v>61</v>
      </c>
      <c r="E532" s="3" t="s">
        <v>62</v>
      </c>
      <c r="F532" s="3">
        <v>37</v>
      </c>
      <c r="G532" s="3" t="s">
        <v>55</v>
      </c>
      <c r="H532" s="3" t="s">
        <v>91</v>
      </c>
      <c r="I532" s="3" t="s">
        <v>135</v>
      </c>
      <c r="J532" s="3" t="s">
        <v>24</v>
      </c>
      <c r="K532" s="3">
        <v>3.2</v>
      </c>
      <c r="L532" s="3" t="s">
        <v>25</v>
      </c>
      <c r="M532" s="3" t="s">
        <v>73</v>
      </c>
      <c r="N532" s="3" t="s">
        <v>25</v>
      </c>
      <c r="O532" s="3" t="s">
        <v>25</v>
      </c>
      <c r="P532" s="13">
        <v>25</v>
      </c>
      <c r="Q532" s="13">
        <f>Table1[[#This Row],[Purchase Amount (USD)]]-Table1[[#This Row],[Previous Purchases]]</f>
        <v>12</v>
      </c>
      <c r="R532" s="3" t="s">
        <v>38</v>
      </c>
      <c r="S532" s="3" t="s">
        <v>75</v>
      </c>
    </row>
    <row r="533" spans="1:19" x14ac:dyDescent="0.3">
      <c r="A533" s="3">
        <v>532</v>
      </c>
      <c r="B533" s="3">
        <v>50</v>
      </c>
      <c r="C533" s="3" t="s">
        <v>18</v>
      </c>
      <c r="D533" s="3" t="s">
        <v>40</v>
      </c>
      <c r="E533" s="3" t="s">
        <v>41</v>
      </c>
      <c r="F533" s="3">
        <v>51</v>
      </c>
      <c r="G533" s="3" t="s">
        <v>128</v>
      </c>
      <c r="H533" s="3" t="s">
        <v>22</v>
      </c>
      <c r="I533" s="3" t="s">
        <v>72</v>
      </c>
      <c r="J533" s="3" t="s">
        <v>56</v>
      </c>
      <c r="K533" s="3">
        <v>3.4</v>
      </c>
      <c r="L533" s="3" t="s">
        <v>25</v>
      </c>
      <c r="M533" s="3" t="s">
        <v>44</v>
      </c>
      <c r="N533" s="3" t="s">
        <v>25</v>
      </c>
      <c r="O533" s="3" t="s">
        <v>25</v>
      </c>
      <c r="P533" s="13">
        <v>42</v>
      </c>
      <c r="Q533" s="13">
        <f>Table1[[#This Row],[Purchase Amount (USD)]]-Table1[[#This Row],[Previous Purchases]]</f>
        <v>9</v>
      </c>
      <c r="R533" s="3" t="s">
        <v>32</v>
      </c>
      <c r="S533" s="3" t="s">
        <v>39</v>
      </c>
    </row>
    <row r="534" spans="1:19" x14ac:dyDescent="0.3">
      <c r="A534" s="2">
        <v>533</v>
      </c>
      <c r="B534" s="2">
        <v>26</v>
      </c>
      <c r="C534" s="2" t="s">
        <v>18</v>
      </c>
      <c r="D534" s="2" t="s">
        <v>94</v>
      </c>
      <c r="E534" s="2" t="s">
        <v>20</v>
      </c>
      <c r="F534" s="2">
        <v>76</v>
      </c>
      <c r="G534" s="2" t="s">
        <v>104</v>
      </c>
      <c r="H534" s="2" t="s">
        <v>22</v>
      </c>
      <c r="I534" s="2" t="s">
        <v>93</v>
      </c>
      <c r="J534" s="2" t="s">
        <v>24</v>
      </c>
      <c r="K534" s="2">
        <v>4.0999999999999996</v>
      </c>
      <c r="L534" s="2" t="s">
        <v>25</v>
      </c>
      <c r="M534" s="2" t="s">
        <v>26</v>
      </c>
      <c r="N534" s="2" t="s">
        <v>25</v>
      </c>
      <c r="O534" s="2" t="s">
        <v>25</v>
      </c>
      <c r="P534" s="12">
        <v>35</v>
      </c>
      <c r="Q534" s="12">
        <f>Table1[[#This Row],[Purchase Amount (USD)]]-Table1[[#This Row],[Previous Purchases]]</f>
        <v>41</v>
      </c>
      <c r="R534" s="2" t="s">
        <v>74</v>
      </c>
      <c r="S534" s="2" t="s">
        <v>96</v>
      </c>
    </row>
    <row r="535" spans="1:19" x14ac:dyDescent="0.3">
      <c r="A535" s="2">
        <v>534</v>
      </c>
      <c r="B535" s="2">
        <v>57</v>
      </c>
      <c r="C535" s="2" t="s">
        <v>18</v>
      </c>
      <c r="D535" s="2" t="s">
        <v>40</v>
      </c>
      <c r="E535" s="2" t="s">
        <v>41</v>
      </c>
      <c r="F535" s="2">
        <v>60</v>
      </c>
      <c r="G535" s="2" t="s">
        <v>97</v>
      </c>
      <c r="H535" s="2" t="s">
        <v>22</v>
      </c>
      <c r="I535" s="2" t="s">
        <v>68</v>
      </c>
      <c r="J535" s="2" t="s">
        <v>36</v>
      </c>
      <c r="K535" s="2">
        <v>4.5</v>
      </c>
      <c r="L535" s="2" t="s">
        <v>25</v>
      </c>
      <c r="M535" s="2" t="s">
        <v>44</v>
      </c>
      <c r="N535" s="2" t="s">
        <v>25</v>
      </c>
      <c r="O535" s="2" t="s">
        <v>25</v>
      </c>
      <c r="P535" s="12">
        <v>17</v>
      </c>
      <c r="Q535" s="12">
        <f>Table1[[#This Row],[Purchase Amount (USD)]]-Table1[[#This Row],[Previous Purchases]]</f>
        <v>43</v>
      </c>
      <c r="R535" s="2" t="s">
        <v>85</v>
      </c>
      <c r="S535" s="2" t="s">
        <v>39</v>
      </c>
    </row>
    <row r="536" spans="1:19" x14ac:dyDescent="0.3">
      <c r="A536" s="3">
        <v>535</v>
      </c>
      <c r="B536" s="3">
        <v>65</v>
      </c>
      <c r="C536" s="3" t="s">
        <v>18</v>
      </c>
      <c r="D536" s="3" t="s">
        <v>142</v>
      </c>
      <c r="E536" s="3" t="s">
        <v>66</v>
      </c>
      <c r="F536" s="3">
        <v>72</v>
      </c>
      <c r="G536" s="3" t="s">
        <v>102</v>
      </c>
      <c r="H536" s="3" t="s">
        <v>22</v>
      </c>
      <c r="I536" s="3" t="s">
        <v>68</v>
      </c>
      <c r="J536" s="3" t="s">
        <v>56</v>
      </c>
      <c r="K536" s="3">
        <v>4.5</v>
      </c>
      <c r="L536" s="3" t="s">
        <v>25</v>
      </c>
      <c r="M536" s="3" t="s">
        <v>44</v>
      </c>
      <c r="N536" s="3" t="s">
        <v>25</v>
      </c>
      <c r="O536" s="3" t="s">
        <v>25</v>
      </c>
      <c r="P536" s="13">
        <v>4</v>
      </c>
      <c r="Q536" s="13">
        <f>Table1[[#This Row],[Purchase Amount (USD)]]-Table1[[#This Row],[Previous Purchases]]</f>
        <v>68</v>
      </c>
      <c r="R536" s="3" t="s">
        <v>45</v>
      </c>
      <c r="S536" s="3" t="s">
        <v>57</v>
      </c>
    </row>
    <row r="537" spans="1:19" x14ac:dyDescent="0.3">
      <c r="A537" s="3">
        <v>536</v>
      </c>
      <c r="B537" s="3">
        <v>56</v>
      </c>
      <c r="C537" s="3" t="s">
        <v>18</v>
      </c>
      <c r="D537" s="3" t="s">
        <v>112</v>
      </c>
      <c r="E537" s="3" t="s">
        <v>20</v>
      </c>
      <c r="F537" s="3">
        <v>45</v>
      </c>
      <c r="G537" s="3" t="s">
        <v>63</v>
      </c>
      <c r="H537" s="3" t="s">
        <v>22</v>
      </c>
      <c r="I537" s="3" t="s">
        <v>31</v>
      </c>
      <c r="J537" s="3" t="s">
        <v>36</v>
      </c>
      <c r="K537" s="3">
        <v>3.2</v>
      </c>
      <c r="L537" s="3" t="s">
        <v>25</v>
      </c>
      <c r="M537" s="3" t="s">
        <v>37</v>
      </c>
      <c r="N537" s="3" t="s">
        <v>25</v>
      </c>
      <c r="O537" s="3" t="s">
        <v>25</v>
      </c>
      <c r="P537" s="13">
        <v>24</v>
      </c>
      <c r="Q537" s="13">
        <f>Table1[[#This Row],[Purchase Amount (USD)]]-Table1[[#This Row],[Previous Purchases]]</f>
        <v>21</v>
      </c>
      <c r="R537" s="3" t="s">
        <v>74</v>
      </c>
      <c r="S537" s="3" t="s">
        <v>39</v>
      </c>
    </row>
    <row r="538" spans="1:19" x14ac:dyDescent="0.3">
      <c r="A538" s="2">
        <v>537</v>
      </c>
      <c r="B538" s="2">
        <v>44</v>
      </c>
      <c r="C538" s="2" t="s">
        <v>18</v>
      </c>
      <c r="D538" s="2" t="s">
        <v>101</v>
      </c>
      <c r="E538" s="2" t="s">
        <v>62</v>
      </c>
      <c r="F538" s="2">
        <v>84</v>
      </c>
      <c r="G538" s="2" t="s">
        <v>114</v>
      </c>
      <c r="H538" s="2" t="s">
        <v>35</v>
      </c>
      <c r="I538" s="2" t="s">
        <v>31</v>
      </c>
      <c r="J538" s="2" t="s">
        <v>56</v>
      </c>
      <c r="K538" s="2">
        <v>4.4000000000000004</v>
      </c>
      <c r="L538" s="2" t="s">
        <v>25</v>
      </c>
      <c r="M538" s="2" t="s">
        <v>73</v>
      </c>
      <c r="N538" s="2" t="s">
        <v>25</v>
      </c>
      <c r="O538" s="2" t="s">
        <v>25</v>
      </c>
      <c r="P538" s="12">
        <v>16</v>
      </c>
      <c r="Q538" s="12">
        <f>Table1[[#This Row],[Purchase Amount (USD)]]-Table1[[#This Row],[Previous Purchases]]</f>
        <v>68</v>
      </c>
      <c r="R538" s="2" t="s">
        <v>85</v>
      </c>
      <c r="S538" s="2" t="s">
        <v>96</v>
      </c>
    </row>
    <row r="539" spans="1:19" x14ac:dyDescent="0.3">
      <c r="A539" s="2">
        <v>538</v>
      </c>
      <c r="B539" s="2">
        <v>50</v>
      </c>
      <c r="C539" s="2" t="s">
        <v>18</v>
      </c>
      <c r="D539" s="2" t="s">
        <v>19</v>
      </c>
      <c r="E539" s="2" t="s">
        <v>20</v>
      </c>
      <c r="F539" s="2">
        <v>49</v>
      </c>
      <c r="G539" s="2" t="s">
        <v>140</v>
      </c>
      <c r="H539" s="2" t="s">
        <v>35</v>
      </c>
      <c r="I539" s="2" t="s">
        <v>47</v>
      </c>
      <c r="J539" s="2" t="s">
        <v>52</v>
      </c>
      <c r="K539" s="2">
        <v>3</v>
      </c>
      <c r="L539" s="2" t="s">
        <v>25</v>
      </c>
      <c r="M539" s="2" t="s">
        <v>73</v>
      </c>
      <c r="N539" s="2" t="s">
        <v>25</v>
      </c>
      <c r="O539" s="2" t="s">
        <v>25</v>
      </c>
      <c r="P539" s="12">
        <v>14</v>
      </c>
      <c r="Q539" s="12">
        <f>Table1[[#This Row],[Purchase Amount (USD)]]-Table1[[#This Row],[Previous Purchases]]</f>
        <v>35</v>
      </c>
      <c r="R539" s="2" t="s">
        <v>85</v>
      </c>
      <c r="S539" s="2" t="s">
        <v>48</v>
      </c>
    </row>
    <row r="540" spans="1:19" x14ac:dyDescent="0.3">
      <c r="A540" s="3">
        <v>539</v>
      </c>
      <c r="B540" s="3">
        <v>27</v>
      </c>
      <c r="C540" s="3" t="s">
        <v>18</v>
      </c>
      <c r="D540" s="3" t="s">
        <v>124</v>
      </c>
      <c r="E540" s="3" t="s">
        <v>20</v>
      </c>
      <c r="F540" s="3">
        <v>22</v>
      </c>
      <c r="G540" s="3" t="s">
        <v>140</v>
      </c>
      <c r="H540" s="3" t="s">
        <v>91</v>
      </c>
      <c r="I540" s="3" t="s">
        <v>95</v>
      </c>
      <c r="J540" s="3" t="s">
        <v>36</v>
      </c>
      <c r="K540" s="3">
        <v>3.2</v>
      </c>
      <c r="L540" s="3" t="s">
        <v>25</v>
      </c>
      <c r="M540" s="3" t="s">
        <v>37</v>
      </c>
      <c r="N540" s="3" t="s">
        <v>25</v>
      </c>
      <c r="O540" s="3" t="s">
        <v>25</v>
      </c>
      <c r="P540" s="13">
        <v>43</v>
      </c>
      <c r="Q540" s="13">
        <f>Table1[[#This Row],[Purchase Amount (USD)]]-Table1[[#This Row],[Previous Purchases]]</f>
        <v>-21</v>
      </c>
      <c r="R540" s="3" t="s">
        <v>32</v>
      </c>
      <c r="S540" s="3" t="s">
        <v>39</v>
      </c>
    </row>
    <row r="541" spans="1:19" x14ac:dyDescent="0.3">
      <c r="A541" s="3">
        <v>540</v>
      </c>
      <c r="B541" s="3">
        <v>49</v>
      </c>
      <c r="C541" s="3" t="s">
        <v>18</v>
      </c>
      <c r="D541" s="3" t="s">
        <v>61</v>
      </c>
      <c r="E541" s="3" t="s">
        <v>62</v>
      </c>
      <c r="F541" s="3">
        <v>48</v>
      </c>
      <c r="G541" s="3" t="s">
        <v>50</v>
      </c>
      <c r="H541" s="3" t="s">
        <v>43</v>
      </c>
      <c r="I541" s="3" t="s">
        <v>82</v>
      </c>
      <c r="J541" s="3" t="s">
        <v>24</v>
      </c>
      <c r="K541" s="3">
        <v>4</v>
      </c>
      <c r="L541" s="3" t="s">
        <v>25</v>
      </c>
      <c r="M541" s="3" t="s">
        <v>73</v>
      </c>
      <c r="N541" s="3" t="s">
        <v>25</v>
      </c>
      <c r="O541" s="3" t="s">
        <v>25</v>
      </c>
      <c r="P541" s="13">
        <v>49</v>
      </c>
      <c r="Q541" s="13">
        <f>Table1[[#This Row],[Purchase Amount (USD)]]-Table1[[#This Row],[Previous Purchases]]</f>
        <v>-1</v>
      </c>
      <c r="R541" s="3" t="s">
        <v>85</v>
      </c>
      <c r="S541" s="3" t="s">
        <v>39</v>
      </c>
    </row>
    <row r="542" spans="1:19" x14ac:dyDescent="0.3">
      <c r="A542" s="2">
        <v>541</v>
      </c>
      <c r="B542" s="2">
        <v>49</v>
      </c>
      <c r="C542" s="2" t="s">
        <v>18</v>
      </c>
      <c r="D542" s="2" t="s">
        <v>80</v>
      </c>
      <c r="E542" s="2" t="s">
        <v>20</v>
      </c>
      <c r="F542" s="2">
        <v>37</v>
      </c>
      <c r="G542" s="2" t="s">
        <v>130</v>
      </c>
      <c r="H542" s="2" t="s">
        <v>43</v>
      </c>
      <c r="I542" s="2" t="s">
        <v>92</v>
      </c>
      <c r="J542" s="2" t="s">
        <v>36</v>
      </c>
      <c r="K542" s="2">
        <v>3.1</v>
      </c>
      <c r="L542" s="2" t="s">
        <v>25</v>
      </c>
      <c r="M542" s="2" t="s">
        <v>44</v>
      </c>
      <c r="N542" s="2" t="s">
        <v>25</v>
      </c>
      <c r="O542" s="2" t="s">
        <v>25</v>
      </c>
      <c r="P542" s="12">
        <v>33</v>
      </c>
      <c r="Q542" s="12">
        <f>Table1[[#This Row],[Purchase Amount (USD)]]-Table1[[#This Row],[Previous Purchases]]</f>
        <v>4</v>
      </c>
      <c r="R542" s="2" t="s">
        <v>32</v>
      </c>
      <c r="S542" s="2" t="s">
        <v>96</v>
      </c>
    </row>
    <row r="543" spans="1:19" x14ac:dyDescent="0.3">
      <c r="A543" s="2">
        <v>542</v>
      </c>
      <c r="B543" s="2">
        <v>52</v>
      </c>
      <c r="C543" s="2" t="s">
        <v>18</v>
      </c>
      <c r="D543" s="2" t="s">
        <v>101</v>
      </c>
      <c r="E543" s="2" t="s">
        <v>62</v>
      </c>
      <c r="F543" s="2">
        <v>27</v>
      </c>
      <c r="G543" s="2" t="s">
        <v>138</v>
      </c>
      <c r="H543" s="2" t="s">
        <v>22</v>
      </c>
      <c r="I543" s="2" t="s">
        <v>23</v>
      </c>
      <c r="J543" s="2" t="s">
        <v>56</v>
      </c>
      <c r="K543" s="2">
        <v>2.8</v>
      </c>
      <c r="L543" s="2" t="s">
        <v>25</v>
      </c>
      <c r="M543" s="2" t="s">
        <v>44</v>
      </c>
      <c r="N543" s="2" t="s">
        <v>25</v>
      </c>
      <c r="O543" s="2" t="s">
        <v>25</v>
      </c>
      <c r="P543" s="12">
        <v>45</v>
      </c>
      <c r="Q543" s="12">
        <f>Table1[[#This Row],[Purchase Amount (USD)]]-Table1[[#This Row],[Previous Purchases]]</f>
        <v>-18</v>
      </c>
      <c r="R543" s="2" t="s">
        <v>32</v>
      </c>
      <c r="S543" s="2" t="s">
        <v>75</v>
      </c>
    </row>
    <row r="544" spans="1:19" x14ac:dyDescent="0.3">
      <c r="A544" s="3">
        <v>543</v>
      </c>
      <c r="B544" s="3">
        <v>27</v>
      </c>
      <c r="C544" s="3" t="s">
        <v>18</v>
      </c>
      <c r="D544" s="3" t="s">
        <v>136</v>
      </c>
      <c r="E544" s="3" t="s">
        <v>41</v>
      </c>
      <c r="F544" s="3">
        <v>79</v>
      </c>
      <c r="G544" s="3" t="s">
        <v>114</v>
      </c>
      <c r="H544" s="3" t="s">
        <v>91</v>
      </c>
      <c r="I544" s="3" t="s">
        <v>84</v>
      </c>
      <c r="J544" s="3" t="s">
        <v>36</v>
      </c>
      <c r="K544" s="3">
        <v>4.5999999999999996</v>
      </c>
      <c r="L544" s="3" t="s">
        <v>25</v>
      </c>
      <c r="M544" s="3" t="s">
        <v>44</v>
      </c>
      <c r="N544" s="3" t="s">
        <v>25</v>
      </c>
      <c r="O544" s="3" t="s">
        <v>25</v>
      </c>
      <c r="P544" s="13">
        <v>35</v>
      </c>
      <c r="Q544" s="13">
        <f>Table1[[#This Row],[Purchase Amount (USD)]]-Table1[[#This Row],[Previous Purchases]]</f>
        <v>44</v>
      </c>
      <c r="R544" s="3" t="s">
        <v>32</v>
      </c>
      <c r="S544" s="3" t="s">
        <v>75</v>
      </c>
    </row>
    <row r="545" spans="1:19" x14ac:dyDescent="0.3">
      <c r="A545" s="3">
        <v>544</v>
      </c>
      <c r="B545" s="3">
        <v>53</v>
      </c>
      <c r="C545" s="3" t="s">
        <v>18</v>
      </c>
      <c r="D545" s="3" t="s">
        <v>86</v>
      </c>
      <c r="E545" s="3" t="s">
        <v>20</v>
      </c>
      <c r="F545" s="3">
        <v>98</v>
      </c>
      <c r="G545" s="3" t="s">
        <v>89</v>
      </c>
      <c r="H545" s="3" t="s">
        <v>35</v>
      </c>
      <c r="I545" s="3" t="s">
        <v>107</v>
      </c>
      <c r="J545" s="3" t="s">
        <v>36</v>
      </c>
      <c r="K545" s="3">
        <v>4.3</v>
      </c>
      <c r="L545" s="3" t="s">
        <v>25</v>
      </c>
      <c r="M545" s="3" t="s">
        <v>26</v>
      </c>
      <c r="N545" s="3" t="s">
        <v>25</v>
      </c>
      <c r="O545" s="3" t="s">
        <v>25</v>
      </c>
      <c r="P545" s="13">
        <v>11</v>
      </c>
      <c r="Q545" s="13">
        <f>Table1[[#This Row],[Purchase Amount (USD)]]-Table1[[#This Row],[Previous Purchases]]</f>
        <v>87</v>
      </c>
      <c r="R545" s="3" t="s">
        <v>38</v>
      </c>
      <c r="S545" s="3" t="s">
        <v>87</v>
      </c>
    </row>
    <row r="546" spans="1:19" x14ac:dyDescent="0.3">
      <c r="A546" s="2">
        <v>545</v>
      </c>
      <c r="B546" s="2">
        <v>34</v>
      </c>
      <c r="C546" s="2" t="s">
        <v>18</v>
      </c>
      <c r="D546" s="2" t="s">
        <v>40</v>
      </c>
      <c r="E546" s="2" t="s">
        <v>41</v>
      </c>
      <c r="F546" s="2">
        <v>64</v>
      </c>
      <c r="G546" s="2" t="s">
        <v>148</v>
      </c>
      <c r="H546" s="2" t="s">
        <v>35</v>
      </c>
      <c r="I546" s="2" t="s">
        <v>133</v>
      </c>
      <c r="J546" s="2" t="s">
        <v>52</v>
      </c>
      <c r="K546" s="2">
        <v>3.3</v>
      </c>
      <c r="L546" s="2" t="s">
        <v>25</v>
      </c>
      <c r="M546" s="2" t="s">
        <v>53</v>
      </c>
      <c r="N546" s="2" t="s">
        <v>25</v>
      </c>
      <c r="O546" s="2" t="s">
        <v>25</v>
      </c>
      <c r="P546" s="12">
        <v>30</v>
      </c>
      <c r="Q546" s="12">
        <f>Table1[[#This Row],[Purchase Amount (USD)]]-Table1[[#This Row],[Previous Purchases]]</f>
        <v>34</v>
      </c>
      <c r="R546" s="2" t="s">
        <v>74</v>
      </c>
      <c r="S546" s="2" t="s">
        <v>96</v>
      </c>
    </row>
    <row r="547" spans="1:19" x14ac:dyDescent="0.3">
      <c r="A547" s="2">
        <v>546</v>
      </c>
      <c r="B547" s="2">
        <v>33</v>
      </c>
      <c r="C547" s="2" t="s">
        <v>18</v>
      </c>
      <c r="D547" s="2" t="s">
        <v>61</v>
      </c>
      <c r="E547" s="2" t="s">
        <v>62</v>
      </c>
      <c r="F547" s="2">
        <v>32</v>
      </c>
      <c r="G547" s="2" t="s">
        <v>89</v>
      </c>
      <c r="H547" s="2" t="s">
        <v>22</v>
      </c>
      <c r="I547" s="2" t="s">
        <v>135</v>
      </c>
      <c r="J547" s="2" t="s">
        <v>52</v>
      </c>
      <c r="K547" s="2">
        <v>3.5</v>
      </c>
      <c r="L547" s="2" t="s">
        <v>25</v>
      </c>
      <c r="M547" s="2" t="s">
        <v>69</v>
      </c>
      <c r="N547" s="2" t="s">
        <v>25</v>
      </c>
      <c r="O547" s="2" t="s">
        <v>25</v>
      </c>
      <c r="P547" s="12">
        <v>48</v>
      </c>
      <c r="Q547" s="12">
        <f>Table1[[#This Row],[Purchase Amount (USD)]]-Table1[[#This Row],[Previous Purchases]]</f>
        <v>-16</v>
      </c>
      <c r="R547" s="2" t="s">
        <v>85</v>
      </c>
      <c r="S547" s="2" t="s">
        <v>48</v>
      </c>
    </row>
    <row r="548" spans="1:19" x14ac:dyDescent="0.3">
      <c r="A548" s="3">
        <v>547</v>
      </c>
      <c r="B548" s="3">
        <v>62</v>
      </c>
      <c r="C548" s="3" t="s">
        <v>18</v>
      </c>
      <c r="D548" s="3" t="s">
        <v>103</v>
      </c>
      <c r="E548" s="3" t="s">
        <v>20</v>
      </c>
      <c r="F548" s="3">
        <v>74</v>
      </c>
      <c r="G548" s="3" t="s">
        <v>129</v>
      </c>
      <c r="H548" s="3" t="s">
        <v>43</v>
      </c>
      <c r="I548" s="3" t="s">
        <v>109</v>
      </c>
      <c r="J548" s="3" t="s">
        <v>24</v>
      </c>
      <c r="K548" s="3">
        <v>3.4</v>
      </c>
      <c r="L548" s="3" t="s">
        <v>25</v>
      </c>
      <c r="M548" s="3" t="s">
        <v>37</v>
      </c>
      <c r="N548" s="3" t="s">
        <v>25</v>
      </c>
      <c r="O548" s="3" t="s">
        <v>25</v>
      </c>
      <c r="P548" s="13">
        <v>45</v>
      </c>
      <c r="Q548" s="13">
        <f>Table1[[#This Row],[Purchase Amount (USD)]]-Table1[[#This Row],[Previous Purchases]]</f>
        <v>29</v>
      </c>
      <c r="R548" s="3" t="s">
        <v>27</v>
      </c>
      <c r="S548" s="3" t="s">
        <v>75</v>
      </c>
    </row>
    <row r="549" spans="1:19" x14ac:dyDescent="0.3">
      <c r="A549" s="3">
        <v>548</v>
      </c>
      <c r="B549" s="3">
        <v>38</v>
      </c>
      <c r="C549" s="3" t="s">
        <v>18</v>
      </c>
      <c r="D549" s="3" t="s">
        <v>101</v>
      </c>
      <c r="E549" s="3" t="s">
        <v>62</v>
      </c>
      <c r="F549" s="3">
        <v>50</v>
      </c>
      <c r="G549" s="3" t="s">
        <v>106</v>
      </c>
      <c r="H549" s="3" t="s">
        <v>43</v>
      </c>
      <c r="I549" s="3" t="s">
        <v>143</v>
      </c>
      <c r="J549" s="3" t="s">
        <v>24</v>
      </c>
      <c r="K549" s="3">
        <v>2.8</v>
      </c>
      <c r="L549" s="3" t="s">
        <v>25</v>
      </c>
      <c r="M549" s="3" t="s">
        <v>37</v>
      </c>
      <c r="N549" s="3" t="s">
        <v>25</v>
      </c>
      <c r="O549" s="3" t="s">
        <v>25</v>
      </c>
      <c r="P549" s="13">
        <v>26</v>
      </c>
      <c r="Q549" s="13">
        <f>Table1[[#This Row],[Purchase Amount (USD)]]-Table1[[#This Row],[Previous Purchases]]</f>
        <v>24</v>
      </c>
      <c r="R549" s="3" t="s">
        <v>27</v>
      </c>
      <c r="S549" s="3" t="s">
        <v>39</v>
      </c>
    </row>
    <row r="550" spans="1:19" x14ac:dyDescent="0.3">
      <c r="A550" s="2">
        <v>549</v>
      </c>
      <c r="B550" s="2">
        <v>36</v>
      </c>
      <c r="C550" s="2" t="s">
        <v>18</v>
      </c>
      <c r="D550" s="2" t="s">
        <v>131</v>
      </c>
      <c r="E550" s="2" t="s">
        <v>66</v>
      </c>
      <c r="F550" s="2">
        <v>64</v>
      </c>
      <c r="G550" s="2" t="s">
        <v>144</v>
      </c>
      <c r="H550" s="2" t="s">
        <v>43</v>
      </c>
      <c r="I550" s="2" t="s">
        <v>93</v>
      </c>
      <c r="J550" s="2" t="s">
        <v>24</v>
      </c>
      <c r="K550" s="2">
        <v>4.5999999999999996</v>
      </c>
      <c r="L550" s="2" t="s">
        <v>25</v>
      </c>
      <c r="M550" s="2" t="s">
        <v>73</v>
      </c>
      <c r="N550" s="2" t="s">
        <v>25</v>
      </c>
      <c r="O550" s="2" t="s">
        <v>25</v>
      </c>
      <c r="P550" s="12">
        <v>41</v>
      </c>
      <c r="Q550" s="12">
        <f>Table1[[#This Row],[Purchase Amount (USD)]]-Table1[[#This Row],[Previous Purchases]]</f>
        <v>23</v>
      </c>
      <c r="R550" s="2" t="s">
        <v>85</v>
      </c>
      <c r="S550" s="2" t="s">
        <v>96</v>
      </c>
    </row>
    <row r="551" spans="1:19" x14ac:dyDescent="0.3">
      <c r="A551" s="2">
        <v>550</v>
      </c>
      <c r="B551" s="2">
        <v>31</v>
      </c>
      <c r="C551" s="2" t="s">
        <v>18</v>
      </c>
      <c r="D551" s="2" t="s">
        <v>131</v>
      </c>
      <c r="E551" s="2" t="s">
        <v>66</v>
      </c>
      <c r="F551" s="2">
        <v>29</v>
      </c>
      <c r="G551" s="2" t="s">
        <v>116</v>
      </c>
      <c r="H551" s="2" t="s">
        <v>35</v>
      </c>
      <c r="I551" s="2" t="s">
        <v>77</v>
      </c>
      <c r="J551" s="2" t="s">
        <v>56</v>
      </c>
      <c r="K551" s="2">
        <v>3.6</v>
      </c>
      <c r="L551" s="2" t="s">
        <v>25</v>
      </c>
      <c r="M551" s="2" t="s">
        <v>26</v>
      </c>
      <c r="N551" s="2" t="s">
        <v>25</v>
      </c>
      <c r="O551" s="2" t="s">
        <v>25</v>
      </c>
      <c r="P551" s="12">
        <v>37</v>
      </c>
      <c r="Q551" s="12">
        <f>Table1[[#This Row],[Purchase Amount (USD)]]-Table1[[#This Row],[Previous Purchases]]</f>
        <v>-8</v>
      </c>
      <c r="R551" s="2" t="s">
        <v>27</v>
      </c>
      <c r="S551" s="2" t="s">
        <v>75</v>
      </c>
    </row>
    <row r="552" spans="1:19" x14ac:dyDescent="0.3">
      <c r="A552" s="3">
        <v>551</v>
      </c>
      <c r="B552" s="3">
        <v>62</v>
      </c>
      <c r="C552" s="3" t="s">
        <v>18</v>
      </c>
      <c r="D552" s="3" t="s">
        <v>132</v>
      </c>
      <c r="E552" s="3" t="s">
        <v>66</v>
      </c>
      <c r="F552" s="3">
        <v>62</v>
      </c>
      <c r="G552" s="3" t="s">
        <v>141</v>
      </c>
      <c r="H552" s="3" t="s">
        <v>43</v>
      </c>
      <c r="I552" s="3" t="s">
        <v>77</v>
      </c>
      <c r="J552" s="3" t="s">
        <v>52</v>
      </c>
      <c r="K552" s="3">
        <v>3.3</v>
      </c>
      <c r="L552" s="3" t="s">
        <v>25</v>
      </c>
      <c r="M552" s="3" t="s">
        <v>73</v>
      </c>
      <c r="N552" s="3" t="s">
        <v>25</v>
      </c>
      <c r="O552" s="3" t="s">
        <v>25</v>
      </c>
      <c r="P552" s="13">
        <v>12</v>
      </c>
      <c r="Q552" s="13">
        <f>Table1[[#This Row],[Purchase Amount (USD)]]-Table1[[#This Row],[Previous Purchases]]</f>
        <v>50</v>
      </c>
      <c r="R552" s="3" t="s">
        <v>45</v>
      </c>
      <c r="S552" s="3" t="s">
        <v>39</v>
      </c>
    </row>
    <row r="553" spans="1:19" x14ac:dyDescent="0.3">
      <c r="A553" s="3">
        <v>552</v>
      </c>
      <c r="B553" s="3">
        <v>29</v>
      </c>
      <c r="C553" s="3" t="s">
        <v>18</v>
      </c>
      <c r="D553" s="3" t="s">
        <v>61</v>
      </c>
      <c r="E553" s="3" t="s">
        <v>62</v>
      </c>
      <c r="F553" s="3">
        <v>78</v>
      </c>
      <c r="G553" s="3" t="s">
        <v>134</v>
      </c>
      <c r="H553" s="3" t="s">
        <v>91</v>
      </c>
      <c r="I553" s="3" t="s">
        <v>95</v>
      </c>
      <c r="J553" s="3" t="s">
        <v>56</v>
      </c>
      <c r="K553" s="3">
        <v>3.1</v>
      </c>
      <c r="L553" s="3" t="s">
        <v>25</v>
      </c>
      <c r="M553" s="3" t="s">
        <v>69</v>
      </c>
      <c r="N553" s="3" t="s">
        <v>25</v>
      </c>
      <c r="O553" s="3" t="s">
        <v>25</v>
      </c>
      <c r="P553" s="13">
        <v>27</v>
      </c>
      <c r="Q553" s="13">
        <f>Table1[[#This Row],[Purchase Amount (USD)]]-Table1[[#This Row],[Previous Purchases]]</f>
        <v>51</v>
      </c>
      <c r="R553" s="3" t="s">
        <v>32</v>
      </c>
      <c r="S553" s="3" t="s">
        <v>75</v>
      </c>
    </row>
    <row r="554" spans="1:19" x14ac:dyDescent="0.3">
      <c r="A554" s="2">
        <v>553</v>
      </c>
      <c r="B554" s="2">
        <v>24</v>
      </c>
      <c r="C554" s="2" t="s">
        <v>18</v>
      </c>
      <c r="D554" s="2" t="s">
        <v>112</v>
      </c>
      <c r="E554" s="2" t="s">
        <v>20</v>
      </c>
      <c r="F554" s="2">
        <v>94</v>
      </c>
      <c r="G554" s="2" t="s">
        <v>67</v>
      </c>
      <c r="H554" s="2" t="s">
        <v>43</v>
      </c>
      <c r="I554" s="2" t="s">
        <v>99</v>
      </c>
      <c r="J554" s="2" t="s">
        <v>56</v>
      </c>
      <c r="K554" s="2">
        <v>3.5</v>
      </c>
      <c r="L554" s="2" t="s">
        <v>25</v>
      </c>
      <c r="M554" s="2" t="s">
        <v>26</v>
      </c>
      <c r="N554" s="2" t="s">
        <v>25</v>
      </c>
      <c r="O554" s="2" t="s">
        <v>25</v>
      </c>
      <c r="P554" s="12">
        <v>18</v>
      </c>
      <c r="Q554" s="12">
        <f>Table1[[#This Row],[Purchase Amount (USD)]]-Table1[[#This Row],[Previous Purchases]]</f>
        <v>76</v>
      </c>
      <c r="R554" s="2" t="s">
        <v>74</v>
      </c>
      <c r="S554" s="2" t="s">
        <v>39</v>
      </c>
    </row>
    <row r="555" spans="1:19" x14ac:dyDescent="0.3">
      <c r="A555" s="2">
        <v>554</v>
      </c>
      <c r="B555" s="2">
        <v>63</v>
      </c>
      <c r="C555" s="2" t="s">
        <v>18</v>
      </c>
      <c r="D555" s="2" t="s">
        <v>88</v>
      </c>
      <c r="E555" s="2" t="s">
        <v>66</v>
      </c>
      <c r="F555" s="2">
        <v>59</v>
      </c>
      <c r="G555" s="2" t="s">
        <v>102</v>
      </c>
      <c r="H555" s="2" t="s">
        <v>43</v>
      </c>
      <c r="I555" s="2" t="s">
        <v>51</v>
      </c>
      <c r="J555" s="2" t="s">
        <v>24</v>
      </c>
      <c r="K555" s="2">
        <v>3.2</v>
      </c>
      <c r="L555" s="2" t="s">
        <v>25</v>
      </c>
      <c r="M555" s="2" t="s">
        <v>26</v>
      </c>
      <c r="N555" s="2" t="s">
        <v>25</v>
      </c>
      <c r="O555" s="2" t="s">
        <v>25</v>
      </c>
      <c r="P555" s="12">
        <v>15</v>
      </c>
      <c r="Q555" s="12">
        <f>Table1[[#This Row],[Purchase Amount (USD)]]-Table1[[#This Row],[Previous Purchases]]</f>
        <v>44</v>
      </c>
      <c r="R555" s="2" t="s">
        <v>38</v>
      </c>
      <c r="S555" s="2" t="s">
        <v>57</v>
      </c>
    </row>
    <row r="556" spans="1:19" x14ac:dyDescent="0.3">
      <c r="A556" s="3">
        <v>555</v>
      </c>
      <c r="B556" s="3">
        <v>56</v>
      </c>
      <c r="C556" s="3" t="s">
        <v>18</v>
      </c>
      <c r="D556" s="3" t="s">
        <v>49</v>
      </c>
      <c r="E556" s="3" t="s">
        <v>41</v>
      </c>
      <c r="F556" s="3">
        <v>47</v>
      </c>
      <c r="G556" s="3" t="s">
        <v>147</v>
      </c>
      <c r="H556" s="3" t="s">
        <v>43</v>
      </c>
      <c r="I556" s="3" t="s">
        <v>107</v>
      </c>
      <c r="J556" s="3" t="s">
        <v>52</v>
      </c>
      <c r="K556" s="3">
        <v>3</v>
      </c>
      <c r="L556" s="3" t="s">
        <v>25</v>
      </c>
      <c r="M556" s="3" t="s">
        <v>26</v>
      </c>
      <c r="N556" s="3" t="s">
        <v>25</v>
      </c>
      <c r="O556" s="3" t="s">
        <v>25</v>
      </c>
      <c r="P556" s="13">
        <v>34</v>
      </c>
      <c r="Q556" s="13">
        <f>Table1[[#This Row],[Purchase Amount (USD)]]-Table1[[#This Row],[Previous Purchases]]</f>
        <v>13</v>
      </c>
      <c r="R556" s="3" t="s">
        <v>74</v>
      </c>
      <c r="S556" s="3" t="s">
        <v>39</v>
      </c>
    </row>
    <row r="557" spans="1:19" x14ac:dyDescent="0.3">
      <c r="A557" s="3">
        <v>556</v>
      </c>
      <c r="B557" s="3">
        <v>63</v>
      </c>
      <c r="C557" s="3" t="s">
        <v>18</v>
      </c>
      <c r="D557" s="3" t="s">
        <v>142</v>
      </c>
      <c r="E557" s="3" t="s">
        <v>66</v>
      </c>
      <c r="F557" s="3">
        <v>57</v>
      </c>
      <c r="G557" s="3" t="s">
        <v>30</v>
      </c>
      <c r="H557" s="3" t="s">
        <v>43</v>
      </c>
      <c r="I557" s="3" t="s">
        <v>51</v>
      </c>
      <c r="J557" s="3" t="s">
        <v>56</v>
      </c>
      <c r="K557" s="3">
        <v>4.8</v>
      </c>
      <c r="L557" s="3" t="s">
        <v>25</v>
      </c>
      <c r="M557" s="3" t="s">
        <v>26</v>
      </c>
      <c r="N557" s="3" t="s">
        <v>25</v>
      </c>
      <c r="O557" s="3" t="s">
        <v>25</v>
      </c>
      <c r="P557" s="13">
        <v>37</v>
      </c>
      <c r="Q557" s="13">
        <f>Table1[[#This Row],[Purchase Amount (USD)]]-Table1[[#This Row],[Previous Purchases]]</f>
        <v>20</v>
      </c>
      <c r="R557" s="3" t="s">
        <v>27</v>
      </c>
      <c r="S557" s="3" t="s">
        <v>48</v>
      </c>
    </row>
    <row r="558" spans="1:19" x14ac:dyDescent="0.3">
      <c r="A558" s="2">
        <v>557</v>
      </c>
      <c r="B558" s="2">
        <v>40</v>
      </c>
      <c r="C558" s="2" t="s">
        <v>18</v>
      </c>
      <c r="D558" s="2" t="s">
        <v>61</v>
      </c>
      <c r="E558" s="2" t="s">
        <v>62</v>
      </c>
      <c r="F558" s="2">
        <v>90</v>
      </c>
      <c r="G558" s="2" t="s">
        <v>55</v>
      </c>
      <c r="H558" s="2" t="s">
        <v>22</v>
      </c>
      <c r="I558" s="2" t="s">
        <v>125</v>
      </c>
      <c r="J558" s="2" t="s">
        <v>24</v>
      </c>
      <c r="K558" s="2">
        <v>5</v>
      </c>
      <c r="L558" s="2" t="s">
        <v>25</v>
      </c>
      <c r="M558" s="2" t="s">
        <v>73</v>
      </c>
      <c r="N558" s="2" t="s">
        <v>25</v>
      </c>
      <c r="O558" s="2" t="s">
        <v>25</v>
      </c>
      <c r="P558" s="12">
        <v>21</v>
      </c>
      <c r="Q558" s="12">
        <f>Table1[[#This Row],[Purchase Amount (USD)]]-Table1[[#This Row],[Previous Purchases]]</f>
        <v>69</v>
      </c>
      <c r="R558" s="2" t="s">
        <v>32</v>
      </c>
      <c r="S558" s="2" t="s">
        <v>28</v>
      </c>
    </row>
    <row r="559" spans="1:19" x14ac:dyDescent="0.3">
      <c r="A559" s="2">
        <v>558</v>
      </c>
      <c r="B559" s="2">
        <v>18</v>
      </c>
      <c r="C559" s="2" t="s">
        <v>18</v>
      </c>
      <c r="D559" s="2" t="s">
        <v>54</v>
      </c>
      <c r="E559" s="2" t="s">
        <v>20</v>
      </c>
      <c r="F559" s="2">
        <v>60</v>
      </c>
      <c r="G559" s="2" t="s">
        <v>119</v>
      </c>
      <c r="H559" s="2" t="s">
        <v>43</v>
      </c>
      <c r="I559" s="2" t="s">
        <v>51</v>
      </c>
      <c r="J559" s="2" t="s">
        <v>36</v>
      </c>
      <c r="K559" s="2">
        <v>2.9</v>
      </c>
      <c r="L559" s="2" t="s">
        <v>25</v>
      </c>
      <c r="M559" s="2" t="s">
        <v>37</v>
      </c>
      <c r="N559" s="2" t="s">
        <v>25</v>
      </c>
      <c r="O559" s="2" t="s">
        <v>25</v>
      </c>
      <c r="P559" s="12">
        <v>31</v>
      </c>
      <c r="Q559" s="12">
        <f>Table1[[#This Row],[Purchase Amount (USD)]]-Table1[[#This Row],[Previous Purchases]]</f>
        <v>29</v>
      </c>
      <c r="R559" s="2" t="s">
        <v>85</v>
      </c>
      <c r="S559" s="2" t="s">
        <v>39</v>
      </c>
    </row>
    <row r="560" spans="1:19" x14ac:dyDescent="0.3">
      <c r="A560" s="3">
        <v>559</v>
      </c>
      <c r="B560" s="3">
        <v>50</v>
      </c>
      <c r="C560" s="3" t="s">
        <v>18</v>
      </c>
      <c r="D560" s="3" t="s">
        <v>49</v>
      </c>
      <c r="E560" s="3" t="s">
        <v>41</v>
      </c>
      <c r="F560" s="3">
        <v>77</v>
      </c>
      <c r="G560" s="3" t="s">
        <v>145</v>
      </c>
      <c r="H560" s="3" t="s">
        <v>22</v>
      </c>
      <c r="I560" s="3" t="s">
        <v>84</v>
      </c>
      <c r="J560" s="3" t="s">
        <v>56</v>
      </c>
      <c r="K560" s="3">
        <v>3.2</v>
      </c>
      <c r="L560" s="3" t="s">
        <v>25</v>
      </c>
      <c r="M560" s="3" t="s">
        <v>26</v>
      </c>
      <c r="N560" s="3" t="s">
        <v>25</v>
      </c>
      <c r="O560" s="3" t="s">
        <v>25</v>
      </c>
      <c r="P560" s="13">
        <v>43</v>
      </c>
      <c r="Q560" s="13">
        <f>Table1[[#This Row],[Purchase Amount (USD)]]-Table1[[#This Row],[Previous Purchases]]</f>
        <v>34</v>
      </c>
      <c r="R560" s="3" t="s">
        <v>85</v>
      </c>
      <c r="S560" s="3" t="s">
        <v>96</v>
      </c>
    </row>
    <row r="561" spans="1:19" x14ac:dyDescent="0.3">
      <c r="A561" s="3">
        <v>560</v>
      </c>
      <c r="B561" s="3">
        <v>66</v>
      </c>
      <c r="C561" s="3" t="s">
        <v>18</v>
      </c>
      <c r="D561" s="3" t="s">
        <v>118</v>
      </c>
      <c r="E561" s="3" t="s">
        <v>66</v>
      </c>
      <c r="F561" s="3">
        <v>41</v>
      </c>
      <c r="G561" s="3" t="s">
        <v>116</v>
      </c>
      <c r="H561" s="3" t="s">
        <v>43</v>
      </c>
      <c r="I561" s="3" t="s">
        <v>125</v>
      </c>
      <c r="J561" s="3" t="s">
        <v>56</v>
      </c>
      <c r="K561" s="3">
        <v>2.9</v>
      </c>
      <c r="L561" s="3" t="s">
        <v>25</v>
      </c>
      <c r="M561" s="3" t="s">
        <v>73</v>
      </c>
      <c r="N561" s="3" t="s">
        <v>25</v>
      </c>
      <c r="O561" s="3" t="s">
        <v>25</v>
      </c>
      <c r="P561" s="13">
        <v>22</v>
      </c>
      <c r="Q561" s="13">
        <f>Table1[[#This Row],[Purchase Amount (USD)]]-Table1[[#This Row],[Previous Purchases]]</f>
        <v>19</v>
      </c>
      <c r="R561" s="3" t="s">
        <v>74</v>
      </c>
      <c r="S561" s="3" t="s">
        <v>87</v>
      </c>
    </row>
    <row r="562" spans="1:19" x14ac:dyDescent="0.3">
      <c r="A562" s="2">
        <v>561</v>
      </c>
      <c r="B562" s="2">
        <v>25</v>
      </c>
      <c r="C562" s="2" t="s">
        <v>18</v>
      </c>
      <c r="D562" s="2" t="s">
        <v>105</v>
      </c>
      <c r="E562" s="2" t="s">
        <v>66</v>
      </c>
      <c r="F562" s="2">
        <v>48</v>
      </c>
      <c r="G562" s="2" t="s">
        <v>59</v>
      </c>
      <c r="H562" s="2" t="s">
        <v>22</v>
      </c>
      <c r="I562" s="2" t="s">
        <v>107</v>
      </c>
      <c r="J562" s="2" t="s">
        <v>56</v>
      </c>
      <c r="K562" s="2">
        <v>3.3</v>
      </c>
      <c r="L562" s="2" t="s">
        <v>25</v>
      </c>
      <c r="M562" s="2" t="s">
        <v>37</v>
      </c>
      <c r="N562" s="2" t="s">
        <v>25</v>
      </c>
      <c r="O562" s="2" t="s">
        <v>25</v>
      </c>
      <c r="P562" s="12">
        <v>12</v>
      </c>
      <c r="Q562" s="12">
        <f>Table1[[#This Row],[Purchase Amount (USD)]]-Table1[[#This Row],[Previous Purchases]]</f>
        <v>36</v>
      </c>
      <c r="R562" s="2" t="s">
        <v>85</v>
      </c>
      <c r="S562" s="2" t="s">
        <v>48</v>
      </c>
    </row>
    <row r="563" spans="1:19" x14ac:dyDescent="0.3">
      <c r="A563" s="2">
        <v>562</v>
      </c>
      <c r="B563" s="2">
        <v>65</v>
      </c>
      <c r="C563" s="2" t="s">
        <v>18</v>
      </c>
      <c r="D563" s="2" t="s">
        <v>101</v>
      </c>
      <c r="E563" s="2" t="s">
        <v>62</v>
      </c>
      <c r="F563" s="2">
        <v>65</v>
      </c>
      <c r="G563" s="2" t="s">
        <v>89</v>
      </c>
      <c r="H563" s="2" t="s">
        <v>43</v>
      </c>
      <c r="I563" s="2" t="s">
        <v>143</v>
      </c>
      <c r="J563" s="2" t="s">
        <v>56</v>
      </c>
      <c r="K563" s="2">
        <v>2.6</v>
      </c>
      <c r="L563" s="2" t="s">
        <v>25</v>
      </c>
      <c r="M563" s="2" t="s">
        <v>44</v>
      </c>
      <c r="N563" s="2" t="s">
        <v>25</v>
      </c>
      <c r="O563" s="2" t="s">
        <v>25</v>
      </c>
      <c r="P563" s="12">
        <v>25</v>
      </c>
      <c r="Q563" s="12">
        <f>Table1[[#This Row],[Purchase Amount (USD)]]-Table1[[#This Row],[Previous Purchases]]</f>
        <v>40</v>
      </c>
      <c r="R563" s="2" t="s">
        <v>45</v>
      </c>
      <c r="S563" s="2" t="s">
        <v>28</v>
      </c>
    </row>
    <row r="564" spans="1:19" x14ac:dyDescent="0.3">
      <c r="A564" s="3">
        <v>563</v>
      </c>
      <c r="B564" s="3">
        <v>53</v>
      </c>
      <c r="C564" s="3" t="s">
        <v>18</v>
      </c>
      <c r="D564" s="3" t="s">
        <v>33</v>
      </c>
      <c r="E564" s="3" t="s">
        <v>20</v>
      </c>
      <c r="F564" s="3">
        <v>62</v>
      </c>
      <c r="G564" s="3" t="s">
        <v>67</v>
      </c>
      <c r="H564" s="3" t="s">
        <v>43</v>
      </c>
      <c r="I564" s="3" t="s">
        <v>143</v>
      </c>
      <c r="J564" s="3" t="s">
        <v>52</v>
      </c>
      <c r="K564" s="3">
        <v>3.5</v>
      </c>
      <c r="L564" s="3" t="s">
        <v>25</v>
      </c>
      <c r="M564" s="3" t="s">
        <v>53</v>
      </c>
      <c r="N564" s="3" t="s">
        <v>25</v>
      </c>
      <c r="O564" s="3" t="s">
        <v>25</v>
      </c>
      <c r="P564" s="13">
        <v>40</v>
      </c>
      <c r="Q564" s="13">
        <f>Table1[[#This Row],[Purchase Amount (USD)]]-Table1[[#This Row],[Previous Purchases]]</f>
        <v>22</v>
      </c>
      <c r="R564" s="3" t="s">
        <v>85</v>
      </c>
      <c r="S564" s="3" t="s">
        <v>48</v>
      </c>
    </row>
    <row r="565" spans="1:19" x14ac:dyDescent="0.3">
      <c r="A565" s="3">
        <v>564</v>
      </c>
      <c r="B565" s="3">
        <v>61</v>
      </c>
      <c r="C565" s="3" t="s">
        <v>18</v>
      </c>
      <c r="D565" s="3" t="s">
        <v>70</v>
      </c>
      <c r="E565" s="3" t="s">
        <v>41</v>
      </c>
      <c r="F565" s="3">
        <v>99</v>
      </c>
      <c r="G565" s="3" t="s">
        <v>134</v>
      </c>
      <c r="H565" s="3" t="s">
        <v>43</v>
      </c>
      <c r="I565" s="3" t="s">
        <v>93</v>
      </c>
      <c r="J565" s="3" t="s">
        <v>56</v>
      </c>
      <c r="K565" s="3">
        <v>4.4000000000000004</v>
      </c>
      <c r="L565" s="3" t="s">
        <v>25</v>
      </c>
      <c r="M565" s="3" t="s">
        <v>53</v>
      </c>
      <c r="N565" s="3" t="s">
        <v>25</v>
      </c>
      <c r="O565" s="3" t="s">
        <v>25</v>
      </c>
      <c r="P565" s="13">
        <v>16</v>
      </c>
      <c r="Q565" s="13">
        <f>Table1[[#This Row],[Purchase Amount (USD)]]-Table1[[#This Row],[Previous Purchases]]</f>
        <v>83</v>
      </c>
      <c r="R565" s="3" t="s">
        <v>85</v>
      </c>
      <c r="S565" s="3" t="s">
        <v>57</v>
      </c>
    </row>
    <row r="566" spans="1:19" x14ac:dyDescent="0.3">
      <c r="A566" s="2">
        <v>565</v>
      </c>
      <c r="B566" s="2">
        <v>67</v>
      </c>
      <c r="C566" s="2" t="s">
        <v>18</v>
      </c>
      <c r="D566" s="2" t="s">
        <v>103</v>
      </c>
      <c r="E566" s="2" t="s">
        <v>20</v>
      </c>
      <c r="F566" s="2">
        <v>58</v>
      </c>
      <c r="G566" s="2" t="s">
        <v>102</v>
      </c>
      <c r="H566" s="2" t="s">
        <v>43</v>
      </c>
      <c r="I566" s="2" t="s">
        <v>77</v>
      </c>
      <c r="J566" s="2" t="s">
        <v>24</v>
      </c>
      <c r="K566" s="2">
        <v>3.4</v>
      </c>
      <c r="L566" s="2" t="s">
        <v>25</v>
      </c>
      <c r="M566" s="2" t="s">
        <v>44</v>
      </c>
      <c r="N566" s="2" t="s">
        <v>25</v>
      </c>
      <c r="O566" s="2" t="s">
        <v>25</v>
      </c>
      <c r="P566" s="12">
        <v>30</v>
      </c>
      <c r="Q566" s="12">
        <f>Table1[[#This Row],[Purchase Amount (USD)]]-Table1[[#This Row],[Previous Purchases]]</f>
        <v>28</v>
      </c>
      <c r="R566" s="2" t="s">
        <v>74</v>
      </c>
      <c r="S566" s="2" t="s">
        <v>39</v>
      </c>
    </row>
    <row r="567" spans="1:19" x14ac:dyDescent="0.3">
      <c r="A567" s="2">
        <v>566</v>
      </c>
      <c r="B567" s="2">
        <v>59</v>
      </c>
      <c r="C567" s="2" t="s">
        <v>18</v>
      </c>
      <c r="D567" s="2" t="s">
        <v>131</v>
      </c>
      <c r="E567" s="2" t="s">
        <v>66</v>
      </c>
      <c r="F567" s="2">
        <v>43</v>
      </c>
      <c r="G567" s="2" t="s">
        <v>134</v>
      </c>
      <c r="H567" s="2" t="s">
        <v>22</v>
      </c>
      <c r="I567" s="2" t="s">
        <v>92</v>
      </c>
      <c r="J567" s="2" t="s">
        <v>56</v>
      </c>
      <c r="K567" s="2">
        <v>4.2</v>
      </c>
      <c r="L567" s="2" t="s">
        <v>25</v>
      </c>
      <c r="M567" s="2" t="s">
        <v>73</v>
      </c>
      <c r="N567" s="2" t="s">
        <v>25</v>
      </c>
      <c r="O567" s="2" t="s">
        <v>25</v>
      </c>
      <c r="P567" s="12">
        <v>10</v>
      </c>
      <c r="Q567" s="12">
        <f>Table1[[#This Row],[Purchase Amount (USD)]]-Table1[[#This Row],[Previous Purchases]]</f>
        <v>33</v>
      </c>
      <c r="R567" s="2" t="s">
        <v>27</v>
      </c>
      <c r="S567" s="2" t="s">
        <v>39</v>
      </c>
    </row>
    <row r="568" spans="1:19" x14ac:dyDescent="0.3">
      <c r="A568" s="3">
        <v>567</v>
      </c>
      <c r="B568" s="3">
        <v>55</v>
      </c>
      <c r="C568" s="3" t="s">
        <v>18</v>
      </c>
      <c r="D568" s="3" t="s">
        <v>49</v>
      </c>
      <c r="E568" s="3" t="s">
        <v>41</v>
      </c>
      <c r="F568" s="3">
        <v>93</v>
      </c>
      <c r="G568" s="3" t="s">
        <v>89</v>
      </c>
      <c r="H568" s="3" t="s">
        <v>43</v>
      </c>
      <c r="I568" s="3" t="s">
        <v>125</v>
      </c>
      <c r="J568" s="3" t="s">
        <v>36</v>
      </c>
      <c r="K568" s="3">
        <v>3.6</v>
      </c>
      <c r="L568" s="3" t="s">
        <v>25</v>
      </c>
      <c r="M568" s="3" t="s">
        <v>73</v>
      </c>
      <c r="N568" s="3" t="s">
        <v>25</v>
      </c>
      <c r="O568" s="3" t="s">
        <v>25</v>
      </c>
      <c r="P568" s="13">
        <v>1</v>
      </c>
      <c r="Q568" s="13">
        <f>Table1[[#This Row],[Purchase Amount (USD)]]-Table1[[#This Row],[Previous Purchases]]</f>
        <v>92</v>
      </c>
      <c r="R568" s="3" t="s">
        <v>85</v>
      </c>
      <c r="S568" s="3" t="s">
        <v>28</v>
      </c>
    </row>
    <row r="569" spans="1:19" x14ac:dyDescent="0.3">
      <c r="A569" s="3">
        <v>568</v>
      </c>
      <c r="B569" s="3">
        <v>21</v>
      </c>
      <c r="C569" s="3" t="s">
        <v>18</v>
      </c>
      <c r="D569" s="3" t="s">
        <v>19</v>
      </c>
      <c r="E569" s="3" t="s">
        <v>20</v>
      </c>
      <c r="F569" s="3">
        <v>50</v>
      </c>
      <c r="G569" s="3" t="s">
        <v>81</v>
      </c>
      <c r="H569" s="3" t="s">
        <v>35</v>
      </c>
      <c r="I569" s="3" t="s">
        <v>107</v>
      </c>
      <c r="J569" s="3" t="s">
        <v>24</v>
      </c>
      <c r="K569" s="3">
        <v>3</v>
      </c>
      <c r="L569" s="3" t="s">
        <v>25</v>
      </c>
      <c r="M569" s="3" t="s">
        <v>44</v>
      </c>
      <c r="N569" s="3" t="s">
        <v>25</v>
      </c>
      <c r="O569" s="3" t="s">
        <v>25</v>
      </c>
      <c r="P569" s="13">
        <v>24</v>
      </c>
      <c r="Q569" s="13">
        <f>Table1[[#This Row],[Purchase Amount (USD)]]-Table1[[#This Row],[Previous Purchases]]</f>
        <v>26</v>
      </c>
      <c r="R569" s="3" t="s">
        <v>27</v>
      </c>
      <c r="S569" s="3" t="s">
        <v>28</v>
      </c>
    </row>
    <row r="570" spans="1:19" x14ac:dyDescent="0.3">
      <c r="A570" s="2">
        <v>569</v>
      </c>
      <c r="B570" s="2">
        <v>44</v>
      </c>
      <c r="C570" s="2" t="s">
        <v>18</v>
      </c>
      <c r="D570" s="2" t="s">
        <v>94</v>
      </c>
      <c r="E570" s="2" t="s">
        <v>20</v>
      </c>
      <c r="F570" s="2">
        <v>88</v>
      </c>
      <c r="G570" s="2" t="s">
        <v>139</v>
      </c>
      <c r="H570" s="2" t="s">
        <v>22</v>
      </c>
      <c r="I570" s="2" t="s">
        <v>107</v>
      </c>
      <c r="J570" s="2" t="s">
        <v>52</v>
      </c>
      <c r="K570" s="2">
        <v>4</v>
      </c>
      <c r="L570" s="2" t="s">
        <v>25</v>
      </c>
      <c r="M570" s="2" t="s">
        <v>37</v>
      </c>
      <c r="N570" s="2" t="s">
        <v>25</v>
      </c>
      <c r="O570" s="2" t="s">
        <v>25</v>
      </c>
      <c r="P570" s="12">
        <v>36</v>
      </c>
      <c r="Q570" s="12">
        <f>Table1[[#This Row],[Purchase Amount (USD)]]-Table1[[#This Row],[Previous Purchases]]</f>
        <v>52</v>
      </c>
      <c r="R570" s="2" t="s">
        <v>45</v>
      </c>
      <c r="S570" s="2" t="s">
        <v>87</v>
      </c>
    </row>
    <row r="571" spans="1:19" x14ac:dyDescent="0.3">
      <c r="A571" s="2">
        <v>570</v>
      </c>
      <c r="B571" s="2">
        <v>65</v>
      </c>
      <c r="C571" s="2" t="s">
        <v>18</v>
      </c>
      <c r="D571" s="2" t="s">
        <v>86</v>
      </c>
      <c r="E571" s="2" t="s">
        <v>20</v>
      </c>
      <c r="F571" s="2">
        <v>33</v>
      </c>
      <c r="G571" s="2" t="s">
        <v>89</v>
      </c>
      <c r="H571" s="2" t="s">
        <v>43</v>
      </c>
      <c r="I571" s="2" t="s">
        <v>68</v>
      </c>
      <c r="J571" s="2" t="s">
        <v>56</v>
      </c>
      <c r="K571" s="2">
        <v>4.4000000000000004</v>
      </c>
      <c r="L571" s="2" t="s">
        <v>25</v>
      </c>
      <c r="M571" s="2" t="s">
        <v>26</v>
      </c>
      <c r="N571" s="2" t="s">
        <v>25</v>
      </c>
      <c r="O571" s="2" t="s">
        <v>25</v>
      </c>
      <c r="P571" s="12">
        <v>46</v>
      </c>
      <c r="Q571" s="12">
        <f>Table1[[#This Row],[Purchase Amount (USD)]]-Table1[[#This Row],[Previous Purchases]]</f>
        <v>-13</v>
      </c>
      <c r="R571" s="2" t="s">
        <v>38</v>
      </c>
      <c r="S571" s="2" t="s">
        <v>96</v>
      </c>
    </row>
    <row r="572" spans="1:19" x14ac:dyDescent="0.3">
      <c r="A572" s="3">
        <v>571</v>
      </c>
      <c r="B572" s="3">
        <v>65</v>
      </c>
      <c r="C572" s="3" t="s">
        <v>18</v>
      </c>
      <c r="D572" s="3" t="s">
        <v>112</v>
      </c>
      <c r="E572" s="3" t="s">
        <v>20</v>
      </c>
      <c r="F572" s="3">
        <v>99</v>
      </c>
      <c r="G572" s="3" t="s">
        <v>145</v>
      </c>
      <c r="H572" s="3" t="s">
        <v>91</v>
      </c>
      <c r="I572" s="3" t="s">
        <v>72</v>
      </c>
      <c r="J572" s="3" t="s">
        <v>56</v>
      </c>
      <c r="K572" s="3">
        <v>4.0999999999999996</v>
      </c>
      <c r="L572" s="3" t="s">
        <v>25</v>
      </c>
      <c r="M572" s="3" t="s">
        <v>53</v>
      </c>
      <c r="N572" s="3" t="s">
        <v>25</v>
      </c>
      <c r="O572" s="3" t="s">
        <v>25</v>
      </c>
      <c r="P572" s="13">
        <v>20</v>
      </c>
      <c r="Q572" s="13">
        <f>Table1[[#This Row],[Purchase Amount (USD)]]-Table1[[#This Row],[Previous Purchases]]</f>
        <v>79</v>
      </c>
      <c r="R572" s="3" t="s">
        <v>32</v>
      </c>
      <c r="S572" s="3" t="s">
        <v>48</v>
      </c>
    </row>
    <row r="573" spans="1:19" x14ac:dyDescent="0.3">
      <c r="A573" s="3">
        <v>572</v>
      </c>
      <c r="B573" s="3">
        <v>54</v>
      </c>
      <c r="C573" s="3" t="s">
        <v>18</v>
      </c>
      <c r="D573" s="3" t="s">
        <v>101</v>
      </c>
      <c r="E573" s="3" t="s">
        <v>62</v>
      </c>
      <c r="F573" s="3">
        <v>76</v>
      </c>
      <c r="G573" s="3" t="s">
        <v>21</v>
      </c>
      <c r="H573" s="3" t="s">
        <v>91</v>
      </c>
      <c r="I573" s="3" t="s">
        <v>108</v>
      </c>
      <c r="J573" s="3" t="s">
        <v>36</v>
      </c>
      <c r="K573" s="3">
        <v>3.6</v>
      </c>
      <c r="L573" s="3" t="s">
        <v>25</v>
      </c>
      <c r="M573" s="3" t="s">
        <v>37</v>
      </c>
      <c r="N573" s="3" t="s">
        <v>25</v>
      </c>
      <c r="O573" s="3" t="s">
        <v>25</v>
      </c>
      <c r="P573" s="13">
        <v>37</v>
      </c>
      <c r="Q573" s="13">
        <f>Table1[[#This Row],[Purchase Amount (USD)]]-Table1[[#This Row],[Previous Purchases]]</f>
        <v>39</v>
      </c>
      <c r="R573" s="3" t="s">
        <v>27</v>
      </c>
      <c r="S573" s="3" t="s">
        <v>39</v>
      </c>
    </row>
    <row r="574" spans="1:19" x14ac:dyDescent="0.3">
      <c r="A574" s="2">
        <v>573</v>
      </c>
      <c r="B574" s="2">
        <v>56</v>
      </c>
      <c r="C574" s="2" t="s">
        <v>18</v>
      </c>
      <c r="D574" s="2" t="s">
        <v>118</v>
      </c>
      <c r="E574" s="2" t="s">
        <v>66</v>
      </c>
      <c r="F574" s="2">
        <v>97</v>
      </c>
      <c r="G574" s="2" t="s">
        <v>130</v>
      </c>
      <c r="H574" s="2" t="s">
        <v>91</v>
      </c>
      <c r="I574" s="2" t="s">
        <v>108</v>
      </c>
      <c r="J574" s="2" t="s">
        <v>52</v>
      </c>
      <c r="K574" s="2">
        <v>4.5999999999999996</v>
      </c>
      <c r="L574" s="2" t="s">
        <v>25</v>
      </c>
      <c r="M574" s="2" t="s">
        <v>44</v>
      </c>
      <c r="N574" s="2" t="s">
        <v>25</v>
      </c>
      <c r="O574" s="2" t="s">
        <v>25</v>
      </c>
      <c r="P574" s="12">
        <v>26</v>
      </c>
      <c r="Q574" s="12">
        <f>Table1[[#This Row],[Purchase Amount (USD)]]-Table1[[#This Row],[Previous Purchases]]</f>
        <v>71</v>
      </c>
      <c r="R574" s="2" t="s">
        <v>74</v>
      </c>
      <c r="S574" s="2" t="s">
        <v>48</v>
      </c>
    </row>
    <row r="575" spans="1:19" x14ac:dyDescent="0.3">
      <c r="A575" s="2">
        <v>574</v>
      </c>
      <c r="B575" s="2">
        <v>58</v>
      </c>
      <c r="C575" s="2" t="s">
        <v>18</v>
      </c>
      <c r="D575" s="2" t="s">
        <v>94</v>
      </c>
      <c r="E575" s="2" t="s">
        <v>20</v>
      </c>
      <c r="F575" s="2">
        <v>68</v>
      </c>
      <c r="G575" s="2" t="s">
        <v>98</v>
      </c>
      <c r="H575" s="2" t="s">
        <v>43</v>
      </c>
      <c r="I575" s="2" t="s">
        <v>60</v>
      </c>
      <c r="J575" s="2" t="s">
        <v>52</v>
      </c>
      <c r="K575" s="2">
        <v>3.2</v>
      </c>
      <c r="L575" s="2" t="s">
        <v>25</v>
      </c>
      <c r="M575" s="2" t="s">
        <v>69</v>
      </c>
      <c r="N575" s="2" t="s">
        <v>25</v>
      </c>
      <c r="O575" s="2" t="s">
        <v>25</v>
      </c>
      <c r="P575" s="12">
        <v>23</v>
      </c>
      <c r="Q575" s="12">
        <f>Table1[[#This Row],[Purchase Amount (USD)]]-Table1[[#This Row],[Previous Purchases]]</f>
        <v>45</v>
      </c>
      <c r="R575" s="2" t="s">
        <v>38</v>
      </c>
      <c r="S575" s="2" t="s">
        <v>75</v>
      </c>
    </row>
    <row r="576" spans="1:19" x14ac:dyDescent="0.3">
      <c r="A576" s="3">
        <v>575</v>
      </c>
      <c r="B576" s="3">
        <v>54</v>
      </c>
      <c r="C576" s="3" t="s">
        <v>18</v>
      </c>
      <c r="D576" s="3" t="s">
        <v>49</v>
      </c>
      <c r="E576" s="3" t="s">
        <v>41</v>
      </c>
      <c r="F576" s="3">
        <v>79</v>
      </c>
      <c r="G576" s="3" t="s">
        <v>30</v>
      </c>
      <c r="H576" s="3" t="s">
        <v>22</v>
      </c>
      <c r="I576" s="3" t="s">
        <v>107</v>
      </c>
      <c r="J576" s="3" t="s">
        <v>56</v>
      </c>
      <c r="K576" s="3">
        <v>4.8</v>
      </c>
      <c r="L576" s="3" t="s">
        <v>25</v>
      </c>
      <c r="M576" s="3" t="s">
        <v>37</v>
      </c>
      <c r="N576" s="3" t="s">
        <v>25</v>
      </c>
      <c r="O576" s="3" t="s">
        <v>25</v>
      </c>
      <c r="P576" s="13">
        <v>20</v>
      </c>
      <c r="Q576" s="13">
        <f>Table1[[#This Row],[Purchase Amount (USD)]]-Table1[[#This Row],[Previous Purchases]]</f>
        <v>59</v>
      </c>
      <c r="R576" s="3" t="s">
        <v>74</v>
      </c>
      <c r="S576" s="3" t="s">
        <v>75</v>
      </c>
    </row>
    <row r="577" spans="1:19" x14ac:dyDescent="0.3">
      <c r="A577" s="3">
        <v>576</v>
      </c>
      <c r="B577" s="3">
        <v>58</v>
      </c>
      <c r="C577" s="3" t="s">
        <v>18</v>
      </c>
      <c r="D577" s="3" t="s">
        <v>33</v>
      </c>
      <c r="E577" s="3" t="s">
        <v>20</v>
      </c>
      <c r="F577" s="3">
        <v>86</v>
      </c>
      <c r="G577" s="3" t="s">
        <v>144</v>
      </c>
      <c r="H577" s="3" t="s">
        <v>43</v>
      </c>
      <c r="I577" s="3" t="s">
        <v>99</v>
      </c>
      <c r="J577" s="3" t="s">
        <v>56</v>
      </c>
      <c r="K577" s="3">
        <v>4.8</v>
      </c>
      <c r="L577" s="3" t="s">
        <v>25</v>
      </c>
      <c r="M577" s="3" t="s">
        <v>26</v>
      </c>
      <c r="N577" s="3" t="s">
        <v>25</v>
      </c>
      <c r="O577" s="3" t="s">
        <v>25</v>
      </c>
      <c r="P577" s="13">
        <v>38</v>
      </c>
      <c r="Q577" s="13">
        <f>Table1[[#This Row],[Purchase Amount (USD)]]-Table1[[#This Row],[Previous Purchases]]</f>
        <v>48</v>
      </c>
      <c r="R577" s="3" t="s">
        <v>45</v>
      </c>
      <c r="S577" s="3" t="s">
        <v>87</v>
      </c>
    </row>
    <row r="578" spans="1:19" x14ac:dyDescent="0.3">
      <c r="A578" s="2">
        <v>577</v>
      </c>
      <c r="B578" s="2">
        <v>48</v>
      </c>
      <c r="C578" s="2" t="s">
        <v>18</v>
      </c>
      <c r="D578" s="2" t="s">
        <v>123</v>
      </c>
      <c r="E578" s="2" t="s">
        <v>66</v>
      </c>
      <c r="F578" s="2">
        <v>68</v>
      </c>
      <c r="G578" s="2" t="s">
        <v>148</v>
      </c>
      <c r="H578" s="2" t="s">
        <v>43</v>
      </c>
      <c r="I578" s="2" t="s">
        <v>93</v>
      </c>
      <c r="J578" s="2" t="s">
        <v>24</v>
      </c>
      <c r="K578" s="2">
        <v>5</v>
      </c>
      <c r="L578" s="2" t="s">
        <v>25</v>
      </c>
      <c r="M578" s="2" t="s">
        <v>69</v>
      </c>
      <c r="N578" s="2" t="s">
        <v>25</v>
      </c>
      <c r="O578" s="2" t="s">
        <v>25</v>
      </c>
      <c r="P578" s="12">
        <v>5</v>
      </c>
      <c r="Q578" s="12">
        <f>Table1[[#This Row],[Purchase Amount (USD)]]-Table1[[#This Row],[Previous Purchases]]</f>
        <v>63</v>
      </c>
      <c r="R578" s="2" t="s">
        <v>38</v>
      </c>
      <c r="S578" s="2" t="s">
        <v>96</v>
      </c>
    </row>
    <row r="579" spans="1:19" x14ac:dyDescent="0.3">
      <c r="A579" s="2">
        <v>578</v>
      </c>
      <c r="B579" s="2">
        <v>19</v>
      </c>
      <c r="C579" s="2" t="s">
        <v>18</v>
      </c>
      <c r="D579" s="2" t="s">
        <v>86</v>
      </c>
      <c r="E579" s="2" t="s">
        <v>20</v>
      </c>
      <c r="F579" s="2">
        <v>52</v>
      </c>
      <c r="G579" s="2" t="s">
        <v>89</v>
      </c>
      <c r="H579" s="2" t="s">
        <v>43</v>
      </c>
      <c r="I579" s="2" t="s">
        <v>93</v>
      </c>
      <c r="J579" s="2" t="s">
        <v>56</v>
      </c>
      <c r="K579" s="2">
        <v>3.7</v>
      </c>
      <c r="L579" s="2" t="s">
        <v>25</v>
      </c>
      <c r="M579" s="2" t="s">
        <v>73</v>
      </c>
      <c r="N579" s="2" t="s">
        <v>25</v>
      </c>
      <c r="O579" s="2" t="s">
        <v>25</v>
      </c>
      <c r="P579" s="12">
        <v>41</v>
      </c>
      <c r="Q579" s="12">
        <f>Table1[[#This Row],[Purchase Amount (USD)]]-Table1[[#This Row],[Previous Purchases]]</f>
        <v>11</v>
      </c>
      <c r="R579" s="2" t="s">
        <v>27</v>
      </c>
      <c r="S579" s="2" t="s">
        <v>48</v>
      </c>
    </row>
    <row r="580" spans="1:19" x14ac:dyDescent="0.3">
      <c r="A580" s="3">
        <v>579</v>
      </c>
      <c r="B580" s="3">
        <v>69</v>
      </c>
      <c r="C580" s="3" t="s">
        <v>18</v>
      </c>
      <c r="D580" s="3" t="s">
        <v>40</v>
      </c>
      <c r="E580" s="3" t="s">
        <v>41</v>
      </c>
      <c r="F580" s="3">
        <v>90</v>
      </c>
      <c r="G580" s="3" t="s">
        <v>30</v>
      </c>
      <c r="H580" s="3" t="s">
        <v>43</v>
      </c>
      <c r="I580" s="3" t="s">
        <v>72</v>
      </c>
      <c r="J580" s="3" t="s">
        <v>56</v>
      </c>
      <c r="K580" s="3">
        <v>4.5999999999999996</v>
      </c>
      <c r="L580" s="3" t="s">
        <v>25</v>
      </c>
      <c r="M580" s="3" t="s">
        <v>44</v>
      </c>
      <c r="N580" s="3" t="s">
        <v>25</v>
      </c>
      <c r="O580" s="3" t="s">
        <v>25</v>
      </c>
      <c r="P580" s="13">
        <v>22</v>
      </c>
      <c r="Q580" s="13">
        <f>Table1[[#This Row],[Purchase Amount (USD)]]-Table1[[#This Row],[Previous Purchases]]</f>
        <v>68</v>
      </c>
      <c r="R580" s="3" t="s">
        <v>38</v>
      </c>
      <c r="S580" s="3" t="s">
        <v>28</v>
      </c>
    </row>
    <row r="581" spans="1:19" x14ac:dyDescent="0.3">
      <c r="A581" s="3">
        <v>580</v>
      </c>
      <c r="B581" s="3">
        <v>58</v>
      </c>
      <c r="C581" s="3" t="s">
        <v>18</v>
      </c>
      <c r="D581" s="3" t="s">
        <v>40</v>
      </c>
      <c r="E581" s="3" t="s">
        <v>41</v>
      </c>
      <c r="F581" s="3">
        <v>41</v>
      </c>
      <c r="G581" s="3" t="s">
        <v>98</v>
      </c>
      <c r="H581" s="3" t="s">
        <v>43</v>
      </c>
      <c r="I581" s="3" t="s">
        <v>82</v>
      </c>
      <c r="J581" s="3" t="s">
        <v>24</v>
      </c>
      <c r="K581" s="3">
        <v>3.7</v>
      </c>
      <c r="L581" s="3" t="s">
        <v>25</v>
      </c>
      <c r="M581" s="3" t="s">
        <v>37</v>
      </c>
      <c r="N581" s="3" t="s">
        <v>25</v>
      </c>
      <c r="O581" s="3" t="s">
        <v>25</v>
      </c>
      <c r="P581" s="13">
        <v>48</v>
      </c>
      <c r="Q581" s="13">
        <f>Table1[[#This Row],[Purchase Amount (USD)]]-Table1[[#This Row],[Previous Purchases]]</f>
        <v>-7</v>
      </c>
      <c r="R581" s="3" t="s">
        <v>38</v>
      </c>
      <c r="S581" s="3" t="s">
        <v>48</v>
      </c>
    </row>
    <row r="582" spans="1:19" x14ac:dyDescent="0.3">
      <c r="A582" s="2">
        <v>581</v>
      </c>
      <c r="B582" s="2">
        <v>49</v>
      </c>
      <c r="C582" s="2" t="s">
        <v>18</v>
      </c>
      <c r="D582" s="2" t="s">
        <v>29</v>
      </c>
      <c r="E582" s="2" t="s">
        <v>20</v>
      </c>
      <c r="F582" s="2">
        <v>80</v>
      </c>
      <c r="G582" s="2" t="s">
        <v>145</v>
      </c>
      <c r="H582" s="2" t="s">
        <v>43</v>
      </c>
      <c r="I582" s="2" t="s">
        <v>120</v>
      </c>
      <c r="J582" s="2" t="s">
        <v>36</v>
      </c>
      <c r="K582" s="2">
        <v>4.0999999999999996</v>
      </c>
      <c r="L582" s="2" t="s">
        <v>25</v>
      </c>
      <c r="M582" s="2" t="s">
        <v>37</v>
      </c>
      <c r="N582" s="2" t="s">
        <v>25</v>
      </c>
      <c r="O582" s="2" t="s">
        <v>25</v>
      </c>
      <c r="P582" s="12">
        <v>10</v>
      </c>
      <c r="Q582" s="12">
        <f>Table1[[#This Row],[Purchase Amount (USD)]]-Table1[[#This Row],[Previous Purchases]]</f>
        <v>70</v>
      </c>
      <c r="R582" s="2" t="s">
        <v>45</v>
      </c>
      <c r="S582" s="2" t="s">
        <v>39</v>
      </c>
    </row>
    <row r="583" spans="1:19" x14ac:dyDescent="0.3">
      <c r="A583" s="2">
        <v>582</v>
      </c>
      <c r="B583" s="2">
        <v>32</v>
      </c>
      <c r="C583" s="2" t="s">
        <v>18</v>
      </c>
      <c r="D583" s="2" t="s">
        <v>29</v>
      </c>
      <c r="E583" s="2" t="s">
        <v>20</v>
      </c>
      <c r="F583" s="2">
        <v>100</v>
      </c>
      <c r="G583" s="2" t="s">
        <v>145</v>
      </c>
      <c r="H583" s="2" t="s">
        <v>91</v>
      </c>
      <c r="I583" s="2" t="s">
        <v>60</v>
      </c>
      <c r="J583" s="2" t="s">
        <v>24</v>
      </c>
      <c r="K583" s="2">
        <v>2.7</v>
      </c>
      <c r="L583" s="2" t="s">
        <v>25</v>
      </c>
      <c r="M583" s="2" t="s">
        <v>73</v>
      </c>
      <c r="N583" s="2" t="s">
        <v>25</v>
      </c>
      <c r="O583" s="2" t="s">
        <v>25</v>
      </c>
      <c r="P583" s="12">
        <v>12</v>
      </c>
      <c r="Q583" s="12">
        <f>Table1[[#This Row],[Purchase Amount (USD)]]-Table1[[#This Row],[Previous Purchases]]</f>
        <v>88</v>
      </c>
      <c r="R583" s="2" t="s">
        <v>74</v>
      </c>
      <c r="S583" s="2" t="s">
        <v>96</v>
      </c>
    </row>
    <row r="584" spans="1:19" x14ac:dyDescent="0.3">
      <c r="A584" s="3">
        <v>583</v>
      </c>
      <c r="B584" s="3">
        <v>40</v>
      </c>
      <c r="C584" s="3" t="s">
        <v>18</v>
      </c>
      <c r="D584" s="3" t="s">
        <v>101</v>
      </c>
      <c r="E584" s="3" t="s">
        <v>62</v>
      </c>
      <c r="F584" s="3">
        <v>77</v>
      </c>
      <c r="G584" s="3" t="s">
        <v>111</v>
      </c>
      <c r="H584" s="3" t="s">
        <v>22</v>
      </c>
      <c r="I584" s="3" t="s">
        <v>47</v>
      </c>
      <c r="J584" s="3" t="s">
        <v>36</v>
      </c>
      <c r="K584" s="3">
        <v>4.9000000000000004</v>
      </c>
      <c r="L584" s="3" t="s">
        <v>25</v>
      </c>
      <c r="M584" s="3" t="s">
        <v>73</v>
      </c>
      <c r="N584" s="3" t="s">
        <v>25</v>
      </c>
      <c r="O584" s="3" t="s">
        <v>25</v>
      </c>
      <c r="P584" s="13">
        <v>2</v>
      </c>
      <c r="Q584" s="13">
        <f>Table1[[#This Row],[Purchase Amount (USD)]]-Table1[[#This Row],[Previous Purchases]]</f>
        <v>75</v>
      </c>
      <c r="R584" s="3" t="s">
        <v>74</v>
      </c>
      <c r="S584" s="3" t="s">
        <v>57</v>
      </c>
    </row>
    <row r="585" spans="1:19" x14ac:dyDescent="0.3">
      <c r="A585" s="3">
        <v>584</v>
      </c>
      <c r="B585" s="3">
        <v>25</v>
      </c>
      <c r="C585" s="3" t="s">
        <v>18</v>
      </c>
      <c r="D585" s="3" t="s">
        <v>58</v>
      </c>
      <c r="E585" s="3" t="s">
        <v>20</v>
      </c>
      <c r="F585" s="3">
        <v>78</v>
      </c>
      <c r="G585" s="3" t="s">
        <v>98</v>
      </c>
      <c r="H585" s="3" t="s">
        <v>22</v>
      </c>
      <c r="I585" s="3" t="s">
        <v>133</v>
      </c>
      <c r="J585" s="3" t="s">
        <v>36</v>
      </c>
      <c r="K585" s="3">
        <v>4</v>
      </c>
      <c r="L585" s="3" t="s">
        <v>25</v>
      </c>
      <c r="M585" s="3" t="s">
        <v>73</v>
      </c>
      <c r="N585" s="3" t="s">
        <v>25</v>
      </c>
      <c r="O585" s="3" t="s">
        <v>25</v>
      </c>
      <c r="P585" s="13">
        <v>38</v>
      </c>
      <c r="Q585" s="13">
        <f>Table1[[#This Row],[Purchase Amount (USD)]]-Table1[[#This Row],[Previous Purchases]]</f>
        <v>40</v>
      </c>
      <c r="R585" s="3" t="s">
        <v>45</v>
      </c>
      <c r="S585" s="3" t="s">
        <v>87</v>
      </c>
    </row>
    <row r="586" spans="1:19" x14ac:dyDescent="0.3">
      <c r="A586" s="2">
        <v>585</v>
      </c>
      <c r="B586" s="2">
        <v>70</v>
      </c>
      <c r="C586" s="2" t="s">
        <v>18</v>
      </c>
      <c r="D586" s="2" t="s">
        <v>124</v>
      </c>
      <c r="E586" s="2" t="s">
        <v>20</v>
      </c>
      <c r="F586" s="2">
        <v>94</v>
      </c>
      <c r="G586" s="2" t="s">
        <v>115</v>
      </c>
      <c r="H586" s="2" t="s">
        <v>43</v>
      </c>
      <c r="I586" s="2" t="s">
        <v>51</v>
      </c>
      <c r="J586" s="2" t="s">
        <v>36</v>
      </c>
      <c r="K586" s="2">
        <v>4.7</v>
      </c>
      <c r="L586" s="2" t="s">
        <v>25</v>
      </c>
      <c r="M586" s="2" t="s">
        <v>37</v>
      </c>
      <c r="N586" s="2" t="s">
        <v>25</v>
      </c>
      <c r="O586" s="2" t="s">
        <v>25</v>
      </c>
      <c r="P586" s="12">
        <v>20</v>
      </c>
      <c r="Q586" s="12">
        <f>Table1[[#This Row],[Purchase Amount (USD)]]-Table1[[#This Row],[Previous Purchases]]</f>
        <v>74</v>
      </c>
      <c r="R586" s="2" t="s">
        <v>85</v>
      </c>
      <c r="S586" s="2" t="s">
        <v>87</v>
      </c>
    </row>
    <row r="587" spans="1:19" x14ac:dyDescent="0.3">
      <c r="A587" s="2">
        <v>586</v>
      </c>
      <c r="B587" s="2">
        <v>69</v>
      </c>
      <c r="C587" s="2" t="s">
        <v>18</v>
      </c>
      <c r="D587" s="2" t="s">
        <v>124</v>
      </c>
      <c r="E587" s="2" t="s">
        <v>20</v>
      </c>
      <c r="F587" s="2">
        <v>23</v>
      </c>
      <c r="G587" s="2" t="s">
        <v>130</v>
      </c>
      <c r="H587" s="2" t="s">
        <v>43</v>
      </c>
      <c r="I587" s="2" t="s">
        <v>23</v>
      </c>
      <c r="J587" s="2" t="s">
        <v>56</v>
      </c>
      <c r="K587" s="2">
        <v>2.8</v>
      </c>
      <c r="L587" s="2" t="s">
        <v>25</v>
      </c>
      <c r="M587" s="2" t="s">
        <v>44</v>
      </c>
      <c r="N587" s="2" t="s">
        <v>25</v>
      </c>
      <c r="O587" s="2" t="s">
        <v>25</v>
      </c>
      <c r="P587" s="12">
        <v>5</v>
      </c>
      <c r="Q587" s="12">
        <f>Table1[[#This Row],[Purchase Amount (USD)]]-Table1[[#This Row],[Previous Purchases]]</f>
        <v>18</v>
      </c>
      <c r="R587" s="2" t="s">
        <v>32</v>
      </c>
      <c r="S587" s="2" t="s">
        <v>96</v>
      </c>
    </row>
    <row r="588" spans="1:19" x14ac:dyDescent="0.3">
      <c r="A588" s="3">
        <v>587</v>
      </c>
      <c r="B588" s="3">
        <v>45</v>
      </c>
      <c r="C588" s="3" t="s">
        <v>18</v>
      </c>
      <c r="D588" s="3" t="s">
        <v>103</v>
      </c>
      <c r="E588" s="3" t="s">
        <v>20</v>
      </c>
      <c r="F588" s="3">
        <v>20</v>
      </c>
      <c r="G588" s="3" t="s">
        <v>149</v>
      </c>
      <c r="H588" s="3" t="s">
        <v>35</v>
      </c>
      <c r="I588" s="3" t="s">
        <v>143</v>
      </c>
      <c r="J588" s="3" t="s">
        <v>24</v>
      </c>
      <c r="K588" s="3">
        <v>4.9000000000000004</v>
      </c>
      <c r="L588" s="3" t="s">
        <v>25</v>
      </c>
      <c r="M588" s="3" t="s">
        <v>69</v>
      </c>
      <c r="N588" s="3" t="s">
        <v>25</v>
      </c>
      <c r="O588" s="3" t="s">
        <v>25</v>
      </c>
      <c r="P588" s="13">
        <v>9</v>
      </c>
      <c r="Q588" s="13">
        <f>Table1[[#This Row],[Purchase Amount (USD)]]-Table1[[#This Row],[Previous Purchases]]</f>
        <v>11</v>
      </c>
      <c r="R588" s="3" t="s">
        <v>27</v>
      </c>
      <c r="S588" s="3" t="s">
        <v>48</v>
      </c>
    </row>
    <row r="589" spans="1:19" x14ac:dyDescent="0.3">
      <c r="A589" s="3">
        <v>588</v>
      </c>
      <c r="B589" s="3">
        <v>29</v>
      </c>
      <c r="C589" s="3" t="s">
        <v>18</v>
      </c>
      <c r="D589" s="3" t="s">
        <v>124</v>
      </c>
      <c r="E589" s="3" t="s">
        <v>20</v>
      </c>
      <c r="F589" s="3">
        <v>86</v>
      </c>
      <c r="G589" s="3" t="s">
        <v>148</v>
      </c>
      <c r="H589" s="3" t="s">
        <v>35</v>
      </c>
      <c r="I589" s="3" t="s">
        <v>31</v>
      </c>
      <c r="J589" s="3" t="s">
        <v>56</v>
      </c>
      <c r="K589" s="3">
        <v>4.2</v>
      </c>
      <c r="L589" s="3" t="s">
        <v>25</v>
      </c>
      <c r="M589" s="3" t="s">
        <v>26</v>
      </c>
      <c r="N589" s="3" t="s">
        <v>25</v>
      </c>
      <c r="O589" s="3" t="s">
        <v>25</v>
      </c>
      <c r="P589" s="13">
        <v>48</v>
      </c>
      <c r="Q589" s="13">
        <f>Table1[[#This Row],[Purchase Amount (USD)]]-Table1[[#This Row],[Previous Purchases]]</f>
        <v>38</v>
      </c>
      <c r="R589" s="3" t="s">
        <v>85</v>
      </c>
      <c r="S589" s="3" t="s">
        <v>96</v>
      </c>
    </row>
    <row r="590" spans="1:19" x14ac:dyDescent="0.3">
      <c r="A590" s="2">
        <v>589</v>
      </c>
      <c r="B590" s="2">
        <v>47</v>
      </c>
      <c r="C590" s="2" t="s">
        <v>18</v>
      </c>
      <c r="D590" s="2" t="s">
        <v>136</v>
      </c>
      <c r="E590" s="2" t="s">
        <v>41</v>
      </c>
      <c r="F590" s="2">
        <v>60</v>
      </c>
      <c r="G590" s="2" t="s">
        <v>146</v>
      </c>
      <c r="H590" s="2" t="s">
        <v>43</v>
      </c>
      <c r="I590" s="2" t="s">
        <v>82</v>
      </c>
      <c r="J590" s="2" t="s">
        <v>56</v>
      </c>
      <c r="K590" s="2">
        <v>3</v>
      </c>
      <c r="L590" s="2" t="s">
        <v>25</v>
      </c>
      <c r="M590" s="2" t="s">
        <v>53</v>
      </c>
      <c r="N590" s="2" t="s">
        <v>25</v>
      </c>
      <c r="O590" s="2" t="s">
        <v>25</v>
      </c>
      <c r="P590" s="12">
        <v>9</v>
      </c>
      <c r="Q590" s="12">
        <f>Table1[[#This Row],[Purchase Amount (USD)]]-Table1[[#This Row],[Previous Purchases]]</f>
        <v>51</v>
      </c>
      <c r="R590" s="2" t="s">
        <v>85</v>
      </c>
      <c r="S590" s="2" t="s">
        <v>57</v>
      </c>
    </row>
    <row r="591" spans="1:19" x14ac:dyDescent="0.3">
      <c r="A591" s="2">
        <v>590</v>
      </c>
      <c r="B591" s="2">
        <v>28</v>
      </c>
      <c r="C591" s="2" t="s">
        <v>18</v>
      </c>
      <c r="D591" s="2" t="s">
        <v>54</v>
      </c>
      <c r="E591" s="2" t="s">
        <v>20</v>
      </c>
      <c r="F591" s="2">
        <v>70</v>
      </c>
      <c r="G591" s="2" t="s">
        <v>147</v>
      </c>
      <c r="H591" s="2" t="s">
        <v>43</v>
      </c>
      <c r="I591" s="2" t="s">
        <v>120</v>
      </c>
      <c r="J591" s="2" t="s">
        <v>56</v>
      </c>
      <c r="K591" s="2">
        <v>3.4</v>
      </c>
      <c r="L591" s="2" t="s">
        <v>25</v>
      </c>
      <c r="M591" s="2" t="s">
        <v>69</v>
      </c>
      <c r="N591" s="2" t="s">
        <v>25</v>
      </c>
      <c r="O591" s="2" t="s">
        <v>25</v>
      </c>
      <c r="P591" s="12">
        <v>40</v>
      </c>
      <c r="Q591" s="12">
        <f>Table1[[#This Row],[Purchase Amount (USD)]]-Table1[[#This Row],[Previous Purchases]]</f>
        <v>30</v>
      </c>
      <c r="R591" s="2" t="s">
        <v>45</v>
      </c>
      <c r="S591" s="2" t="s">
        <v>48</v>
      </c>
    </row>
    <row r="592" spans="1:19" x14ac:dyDescent="0.3">
      <c r="A592" s="3">
        <v>591</v>
      </c>
      <c r="B592" s="3">
        <v>64</v>
      </c>
      <c r="C592" s="3" t="s">
        <v>18</v>
      </c>
      <c r="D592" s="3" t="s">
        <v>132</v>
      </c>
      <c r="E592" s="3" t="s">
        <v>66</v>
      </c>
      <c r="F592" s="3">
        <v>39</v>
      </c>
      <c r="G592" s="3" t="s">
        <v>119</v>
      </c>
      <c r="H592" s="3" t="s">
        <v>35</v>
      </c>
      <c r="I592" s="3" t="s">
        <v>47</v>
      </c>
      <c r="J592" s="3" t="s">
        <v>56</v>
      </c>
      <c r="K592" s="3">
        <v>4.5999999999999996</v>
      </c>
      <c r="L592" s="3" t="s">
        <v>25</v>
      </c>
      <c r="M592" s="3" t="s">
        <v>53</v>
      </c>
      <c r="N592" s="3" t="s">
        <v>25</v>
      </c>
      <c r="O592" s="3" t="s">
        <v>25</v>
      </c>
      <c r="P592" s="13">
        <v>30</v>
      </c>
      <c r="Q592" s="13">
        <f>Table1[[#This Row],[Purchase Amount (USD)]]-Table1[[#This Row],[Previous Purchases]]</f>
        <v>9</v>
      </c>
      <c r="R592" s="3" t="s">
        <v>27</v>
      </c>
      <c r="S592" s="3" t="s">
        <v>28</v>
      </c>
    </row>
    <row r="593" spans="1:19" x14ac:dyDescent="0.3">
      <c r="A593" s="3">
        <v>592</v>
      </c>
      <c r="B593" s="3">
        <v>47</v>
      </c>
      <c r="C593" s="3" t="s">
        <v>18</v>
      </c>
      <c r="D593" s="3" t="s">
        <v>131</v>
      </c>
      <c r="E593" s="3" t="s">
        <v>66</v>
      </c>
      <c r="F593" s="3">
        <v>37</v>
      </c>
      <c r="G593" s="3" t="s">
        <v>21</v>
      </c>
      <c r="H593" s="3" t="s">
        <v>22</v>
      </c>
      <c r="I593" s="3" t="s">
        <v>77</v>
      </c>
      <c r="J593" s="3" t="s">
        <v>56</v>
      </c>
      <c r="K593" s="3">
        <v>4.2</v>
      </c>
      <c r="L593" s="3" t="s">
        <v>25</v>
      </c>
      <c r="M593" s="3" t="s">
        <v>73</v>
      </c>
      <c r="N593" s="3" t="s">
        <v>25</v>
      </c>
      <c r="O593" s="3" t="s">
        <v>25</v>
      </c>
      <c r="P593" s="13">
        <v>6</v>
      </c>
      <c r="Q593" s="13">
        <f>Table1[[#This Row],[Purchase Amount (USD)]]-Table1[[#This Row],[Previous Purchases]]</f>
        <v>31</v>
      </c>
      <c r="R593" s="3" t="s">
        <v>85</v>
      </c>
      <c r="S593" s="3" t="s">
        <v>75</v>
      </c>
    </row>
    <row r="594" spans="1:19" x14ac:dyDescent="0.3">
      <c r="A594" s="2">
        <v>593</v>
      </c>
      <c r="B594" s="2">
        <v>60</v>
      </c>
      <c r="C594" s="2" t="s">
        <v>18</v>
      </c>
      <c r="D594" s="2" t="s">
        <v>136</v>
      </c>
      <c r="E594" s="2" t="s">
        <v>41</v>
      </c>
      <c r="F594" s="2">
        <v>29</v>
      </c>
      <c r="G594" s="2" t="s">
        <v>113</v>
      </c>
      <c r="H594" s="2" t="s">
        <v>43</v>
      </c>
      <c r="I594" s="2" t="s">
        <v>109</v>
      </c>
      <c r="J594" s="2" t="s">
        <v>56</v>
      </c>
      <c r="K594" s="2">
        <v>3.2</v>
      </c>
      <c r="L594" s="2" t="s">
        <v>25</v>
      </c>
      <c r="M594" s="2" t="s">
        <v>37</v>
      </c>
      <c r="N594" s="2" t="s">
        <v>25</v>
      </c>
      <c r="O594" s="2" t="s">
        <v>25</v>
      </c>
      <c r="P594" s="12">
        <v>42</v>
      </c>
      <c r="Q594" s="12">
        <f>Table1[[#This Row],[Purchase Amount (USD)]]-Table1[[#This Row],[Previous Purchases]]</f>
        <v>-13</v>
      </c>
      <c r="R594" s="2" t="s">
        <v>27</v>
      </c>
      <c r="S594" s="2" t="s">
        <v>96</v>
      </c>
    </row>
    <row r="595" spans="1:19" x14ac:dyDescent="0.3">
      <c r="A595" s="2">
        <v>594</v>
      </c>
      <c r="B595" s="2">
        <v>67</v>
      </c>
      <c r="C595" s="2" t="s">
        <v>18</v>
      </c>
      <c r="D595" s="2" t="s">
        <v>61</v>
      </c>
      <c r="E595" s="2" t="s">
        <v>62</v>
      </c>
      <c r="F595" s="2">
        <v>35</v>
      </c>
      <c r="G595" s="2" t="s">
        <v>119</v>
      </c>
      <c r="H595" s="2" t="s">
        <v>35</v>
      </c>
      <c r="I595" s="2" t="s">
        <v>95</v>
      </c>
      <c r="J595" s="2" t="s">
        <v>24</v>
      </c>
      <c r="K595" s="2">
        <v>4.4000000000000004</v>
      </c>
      <c r="L595" s="2" t="s">
        <v>25</v>
      </c>
      <c r="M595" s="2" t="s">
        <v>73</v>
      </c>
      <c r="N595" s="2" t="s">
        <v>25</v>
      </c>
      <c r="O595" s="2" t="s">
        <v>25</v>
      </c>
      <c r="P595" s="12">
        <v>9</v>
      </c>
      <c r="Q595" s="12">
        <f>Table1[[#This Row],[Purchase Amount (USD)]]-Table1[[#This Row],[Previous Purchases]]</f>
        <v>26</v>
      </c>
      <c r="R595" s="2" t="s">
        <v>45</v>
      </c>
      <c r="S595" s="2" t="s">
        <v>96</v>
      </c>
    </row>
    <row r="596" spans="1:19" x14ac:dyDescent="0.3">
      <c r="A596" s="3">
        <v>595</v>
      </c>
      <c r="B596" s="3">
        <v>35</v>
      </c>
      <c r="C596" s="3" t="s">
        <v>18</v>
      </c>
      <c r="D596" s="3" t="s">
        <v>103</v>
      </c>
      <c r="E596" s="3" t="s">
        <v>20</v>
      </c>
      <c r="F596" s="3">
        <v>83</v>
      </c>
      <c r="G596" s="3" t="s">
        <v>100</v>
      </c>
      <c r="H596" s="3" t="s">
        <v>35</v>
      </c>
      <c r="I596" s="3" t="s">
        <v>109</v>
      </c>
      <c r="J596" s="3" t="s">
        <v>24</v>
      </c>
      <c r="K596" s="3">
        <v>2.5</v>
      </c>
      <c r="L596" s="3" t="s">
        <v>25</v>
      </c>
      <c r="M596" s="3" t="s">
        <v>44</v>
      </c>
      <c r="N596" s="3" t="s">
        <v>25</v>
      </c>
      <c r="O596" s="3" t="s">
        <v>25</v>
      </c>
      <c r="P596" s="13">
        <v>6</v>
      </c>
      <c r="Q596" s="13">
        <f>Table1[[#This Row],[Purchase Amount (USD)]]-Table1[[#This Row],[Previous Purchases]]</f>
        <v>77</v>
      </c>
      <c r="R596" s="3" t="s">
        <v>85</v>
      </c>
      <c r="S596" s="3" t="s">
        <v>87</v>
      </c>
    </row>
    <row r="597" spans="1:19" x14ac:dyDescent="0.3">
      <c r="A597" s="3">
        <v>596</v>
      </c>
      <c r="B597" s="3">
        <v>30</v>
      </c>
      <c r="C597" s="3" t="s">
        <v>18</v>
      </c>
      <c r="D597" s="3" t="s">
        <v>70</v>
      </c>
      <c r="E597" s="3" t="s">
        <v>41</v>
      </c>
      <c r="F597" s="3">
        <v>77</v>
      </c>
      <c r="G597" s="3" t="s">
        <v>78</v>
      </c>
      <c r="H597" s="3" t="s">
        <v>43</v>
      </c>
      <c r="I597" s="3" t="s">
        <v>64</v>
      </c>
      <c r="J597" s="3" t="s">
        <v>52</v>
      </c>
      <c r="K597" s="3">
        <v>3.6</v>
      </c>
      <c r="L597" s="3" t="s">
        <v>25</v>
      </c>
      <c r="M597" s="3" t="s">
        <v>44</v>
      </c>
      <c r="N597" s="3" t="s">
        <v>25</v>
      </c>
      <c r="O597" s="3" t="s">
        <v>25</v>
      </c>
      <c r="P597" s="13">
        <v>47</v>
      </c>
      <c r="Q597" s="13">
        <f>Table1[[#This Row],[Purchase Amount (USD)]]-Table1[[#This Row],[Previous Purchases]]</f>
        <v>30</v>
      </c>
      <c r="R597" s="3" t="s">
        <v>45</v>
      </c>
      <c r="S597" s="3" t="s">
        <v>57</v>
      </c>
    </row>
    <row r="598" spans="1:19" x14ac:dyDescent="0.3">
      <c r="A598" s="2">
        <v>597</v>
      </c>
      <c r="B598" s="2">
        <v>23</v>
      </c>
      <c r="C598" s="2" t="s">
        <v>18</v>
      </c>
      <c r="D598" s="2" t="s">
        <v>70</v>
      </c>
      <c r="E598" s="2" t="s">
        <v>41</v>
      </c>
      <c r="F598" s="2">
        <v>37</v>
      </c>
      <c r="G598" s="2" t="s">
        <v>55</v>
      </c>
      <c r="H598" s="2" t="s">
        <v>91</v>
      </c>
      <c r="I598" s="2" t="s">
        <v>51</v>
      </c>
      <c r="J598" s="2" t="s">
        <v>52</v>
      </c>
      <c r="K598" s="2">
        <v>4.5</v>
      </c>
      <c r="L598" s="2" t="s">
        <v>25</v>
      </c>
      <c r="M598" s="2" t="s">
        <v>73</v>
      </c>
      <c r="N598" s="2" t="s">
        <v>25</v>
      </c>
      <c r="O598" s="2" t="s">
        <v>25</v>
      </c>
      <c r="P598" s="12">
        <v>36</v>
      </c>
      <c r="Q598" s="12">
        <f>Table1[[#This Row],[Purchase Amount (USD)]]-Table1[[#This Row],[Previous Purchases]]</f>
        <v>1</v>
      </c>
      <c r="R598" s="2" t="s">
        <v>27</v>
      </c>
      <c r="S598" s="2" t="s">
        <v>48</v>
      </c>
    </row>
    <row r="599" spans="1:19" x14ac:dyDescent="0.3">
      <c r="A599" s="2">
        <v>598</v>
      </c>
      <c r="B599" s="2">
        <v>70</v>
      </c>
      <c r="C599" s="2" t="s">
        <v>18</v>
      </c>
      <c r="D599" s="2" t="s">
        <v>105</v>
      </c>
      <c r="E599" s="2" t="s">
        <v>66</v>
      </c>
      <c r="F599" s="2">
        <v>69</v>
      </c>
      <c r="G599" s="2" t="s">
        <v>119</v>
      </c>
      <c r="H599" s="2" t="s">
        <v>22</v>
      </c>
      <c r="I599" s="2" t="s">
        <v>79</v>
      </c>
      <c r="J599" s="2" t="s">
        <v>52</v>
      </c>
      <c r="K599" s="2">
        <v>3.4</v>
      </c>
      <c r="L599" s="2" t="s">
        <v>25</v>
      </c>
      <c r="M599" s="2" t="s">
        <v>53</v>
      </c>
      <c r="N599" s="2" t="s">
        <v>25</v>
      </c>
      <c r="O599" s="2" t="s">
        <v>25</v>
      </c>
      <c r="P599" s="12">
        <v>19</v>
      </c>
      <c r="Q599" s="12">
        <f>Table1[[#This Row],[Purchase Amount (USD)]]-Table1[[#This Row],[Previous Purchases]]</f>
        <v>50</v>
      </c>
      <c r="R599" s="2" t="s">
        <v>74</v>
      </c>
      <c r="S599" s="2" t="s">
        <v>28</v>
      </c>
    </row>
    <row r="600" spans="1:19" x14ac:dyDescent="0.3">
      <c r="A600" s="3">
        <v>599</v>
      </c>
      <c r="B600" s="3">
        <v>21</v>
      </c>
      <c r="C600" s="3" t="s">
        <v>18</v>
      </c>
      <c r="D600" s="3" t="s">
        <v>80</v>
      </c>
      <c r="E600" s="3" t="s">
        <v>20</v>
      </c>
      <c r="F600" s="3">
        <v>66</v>
      </c>
      <c r="G600" s="3" t="s">
        <v>98</v>
      </c>
      <c r="H600" s="3" t="s">
        <v>22</v>
      </c>
      <c r="I600" s="3" t="s">
        <v>95</v>
      </c>
      <c r="J600" s="3" t="s">
        <v>24</v>
      </c>
      <c r="K600" s="3">
        <v>3.2</v>
      </c>
      <c r="L600" s="3" t="s">
        <v>25</v>
      </c>
      <c r="M600" s="3" t="s">
        <v>69</v>
      </c>
      <c r="N600" s="3" t="s">
        <v>25</v>
      </c>
      <c r="O600" s="3" t="s">
        <v>25</v>
      </c>
      <c r="P600" s="13">
        <v>30</v>
      </c>
      <c r="Q600" s="13">
        <f>Table1[[#This Row],[Purchase Amount (USD)]]-Table1[[#This Row],[Previous Purchases]]</f>
        <v>36</v>
      </c>
      <c r="R600" s="3" t="s">
        <v>32</v>
      </c>
      <c r="S600" s="3" t="s">
        <v>96</v>
      </c>
    </row>
    <row r="601" spans="1:19" x14ac:dyDescent="0.3">
      <c r="A601" s="3">
        <v>600</v>
      </c>
      <c r="B601" s="3">
        <v>51</v>
      </c>
      <c r="C601" s="3" t="s">
        <v>18</v>
      </c>
      <c r="D601" s="3" t="s">
        <v>136</v>
      </c>
      <c r="E601" s="3" t="s">
        <v>41</v>
      </c>
      <c r="F601" s="3">
        <v>26</v>
      </c>
      <c r="G601" s="3" t="s">
        <v>34</v>
      </c>
      <c r="H601" s="3" t="s">
        <v>22</v>
      </c>
      <c r="I601" s="3" t="s">
        <v>84</v>
      </c>
      <c r="J601" s="3" t="s">
        <v>36</v>
      </c>
      <c r="K601" s="3">
        <v>4.2</v>
      </c>
      <c r="L601" s="3" t="s">
        <v>25</v>
      </c>
      <c r="M601" s="3" t="s">
        <v>53</v>
      </c>
      <c r="N601" s="3" t="s">
        <v>25</v>
      </c>
      <c r="O601" s="3" t="s">
        <v>25</v>
      </c>
      <c r="P601" s="13">
        <v>27</v>
      </c>
      <c r="Q601" s="13">
        <f>Table1[[#This Row],[Purchase Amount (USD)]]-Table1[[#This Row],[Previous Purchases]]</f>
        <v>-1</v>
      </c>
      <c r="R601" s="3" t="s">
        <v>85</v>
      </c>
      <c r="S601" s="3" t="s">
        <v>96</v>
      </c>
    </row>
    <row r="602" spans="1:19" x14ac:dyDescent="0.3">
      <c r="A602" s="2">
        <v>601</v>
      </c>
      <c r="B602" s="2">
        <v>22</v>
      </c>
      <c r="C602" s="2" t="s">
        <v>18</v>
      </c>
      <c r="D602" s="2" t="s">
        <v>123</v>
      </c>
      <c r="E602" s="2" t="s">
        <v>66</v>
      </c>
      <c r="F602" s="2">
        <v>63</v>
      </c>
      <c r="G602" s="2" t="s">
        <v>130</v>
      </c>
      <c r="H602" s="2" t="s">
        <v>43</v>
      </c>
      <c r="I602" s="2" t="s">
        <v>60</v>
      </c>
      <c r="J602" s="2" t="s">
        <v>36</v>
      </c>
      <c r="K602" s="2">
        <v>5</v>
      </c>
      <c r="L602" s="2" t="s">
        <v>25</v>
      </c>
      <c r="M602" s="2" t="s">
        <v>69</v>
      </c>
      <c r="N602" s="2" t="s">
        <v>25</v>
      </c>
      <c r="O602" s="2" t="s">
        <v>25</v>
      </c>
      <c r="P602" s="12">
        <v>25</v>
      </c>
      <c r="Q602" s="12">
        <f>Table1[[#This Row],[Purchase Amount (USD)]]-Table1[[#This Row],[Previous Purchases]]</f>
        <v>38</v>
      </c>
      <c r="R602" s="2" t="s">
        <v>27</v>
      </c>
      <c r="S602" s="2" t="s">
        <v>87</v>
      </c>
    </row>
    <row r="603" spans="1:19" x14ac:dyDescent="0.3">
      <c r="A603" s="2">
        <v>602</v>
      </c>
      <c r="B603" s="2">
        <v>32</v>
      </c>
      <c r="C603" s="2" t="s">
        <v>18</v>
      </c>
      <c r="D603" s="2" t="s">
        <v>131</v>
      </c>
      <c r="E603" s="2" t="s">
        <v>66</v>
      </c>
      <c r="F603" s="2">
        <v>38</v>
      </c>
      <c r="G603" s="2" t="s">
        <v>63</v>
      </c>
      <c r="H603" s="2" t="s">
        <v>43</v>
      </c>
      <c r="I603" s="2" t="s">
        <v>31</v>
      </c>
      <c r="J603" s="2" t="s">
        <v>52</v>
      </c>
      <c r="K603" s="2">
        <v>4.7</v>
      </c>
      <c r="L603" s="2" t="s">
        <v>25</v>
      </c>
      <c r="M603" s="2" t="s">
        <v>73</v>
      </c>
      <c r="N603" s="2" t="s">
        <v>25</v>
      </c>
      <c r="O603" s="2" t="s">
        <v>25</v>
      </c>
      <c r="P603" s="12">
        <v>5</v>
      </c>
      <c r="Q603" s="12">
        <f>Table1[[#This Row],[Purchase Amount (USD)]]-Table1[[#This Row],[Previous Purchases]]</f>
        <v>33</v>
      </c>
      <c r="R603" s="2" t="s">
        <v>32</v>
      </c>
      <c r="S603" s="2" t="s">
        <v>28</v>
      </c>
    </row>
    <row r="604" spans="1:19" x14ac:dyDescent="0.3">
      <c r="A604" s="3">
        <v>603</v>
      </c>
      <c r="B604" s="3">
        <v>37</v>
      </c>
      <c r="C604" s="3" t="s">
        <v>18</v>
      </c>
      <c r="D604" s="3" t="s">
        <v>70</v>
      </c>
      <c r="E604" s="3" t="s">
        <v>41</v>
      </c>
      <c r="F604" s="3">
        <v>58</v>
      </c>
      <c r="G604" s="3" t="s">
        <v>46</v>
      </c>
      <c r="H604" s="3" t="s">
        <v>22</v>
      </c>
      <c r="I604" s="3" t="s">
        <v>92</v>
      </c>
      <c r="J604" s="3" t="s">
        <v>52</v>
      </c>
      <c r="K604" s="3">
        <v>4.2</v>
      </c>
      <c r="L604" s="3" t="s">
        <v>25</v>
      </c>
      <c r="M604" s="3" t="s">
        <v>44</v>
      </c>
      <c r="N604" s="3" t="s">
        <v>25</v>
      </c>
      <c r="O604" s="3" t="s">
        <v>25</v>
      </c>
      <c r="P604" s="13">
        <v>10</v>
      </c>
      <c r="Q604" s="13">
        <f>Table1[[#This Row],[Purchase Amount (USD)]]-Table1[[#This Row],[Previous Purchases]]</f>
        <v>48</v>
      </c>
      <c r="R604" s="3" t="s">
        <v>32</v>
      </c>
      <c r="S604" s="3" t="s">
        <v>96</v>
      </c>
    </row>
    <row r="605" spans="1:19" x14ac:dyDescent="0.3">
      <c r="A605" s="3">
        <v>604</v>
      </c>
      <c r="B605" s="3">
        <v>31</v>
      </c>
      <c r="C605" s="3" t="s">
        <v>18</v>
      </c>
      <c r="D605" s="3" t="s">
        <v>65</v>
      </c>
      <c r="E605" s="3" t="s">
        <v>66</v>
      </c>
      <c r="F605" s="3">
        <v>46</v>
      </c>
      <c r="G605" s="3" t="s">
        <v>34</v>
      </c>
      <c r="H605" s="3" t="s">
        <v>22</v>
      </c>
      <c r="I605" s="3" t="s">
        <v>95</v>
      </c>
      <c r="J605" s="3" t="s">
        <v>24</v>
      </c>
      <c r="K605" s="3">
        <v>3.4</v>
      </c>
      <c r="L605" s="3" t="s">
        <v>25</v>
      </c>
      <c r="M605" s="3" t="s">
        <v>69</v>
      </c>
      <c r="N605" s="3" t="s">
        <v>25</v>
      </c>
      <c r="O605" s="3" t="s">
        <v>25</v>
      </c>
      <c r="P605" s="13">
        <v>26</v>
      </c>
      <c r="Q605" s="13">
        <f>Table1[[#This Row],[Purchase Amount (USD)]]-Table1[[#This Row],[Previous Purchases]]</f>
        <v>20</v>
      </c>
      <c r="R605" s="3" t="s">
        <v>45</v>
      </c>
      <c r="S605" s="3" t="s">
        <v>96</v>
      </c>
    </row>
    <row r="606" spans="1:19" x14ac:dyDescent="0.3">
      <c r="A606" s="2">
        <v>605</v>
      </c>
      <c r="B606" s="2">
        <v>44</v>
      </c>
      <c r="C606" s="2" t="s">
        <v>18</v>
      </c>
      <c r="D606" s="2" t="s">
        <v>88</v>
      </c>
      <c r="E606" s="2" t="s">
        <v>66</v>
      </c>
      <c r="F606" s="2">
        <v>92</v>
      </c>
      <c r="G606" s="2" t="s">
        <v>63</v>
      </c>
      <c r="H606" s="2" t="s">
        <v>35</v>
      </c>
      <c r="I606" s="2" t="s">
        <v>68</v>
      </c>
      <c r="J606" s="2" t="s">
        <v>56</v>
      </c>
      <c r="K606" s="2">
        <v>4.4000000000000004</v>
      </c>
      <c r="L606" s="2" t="s">
        <v>25</v>
      </c>
      <c r="M606" s="2" t="s">
        <v>73</v>
      </c>
      <c r="N606" s="2" t="s">
        <v>25</v>
      </c>
      <c r="O606" s="2" t="s">
        <v>25</v>
      </c>
      <c r="P606" s="12">
        <v>11</v>
      </c>
      <c r="Q606" s="12">
        <f>Table1[[#This Row],[Purchase Amount (USD)]]-Table1[[#This Row],[Previous Purchases]]</f>
        <v>81</v>
      </c>
      <c r="R606" s="2" t="s">
        <v>38</v>
      </c>
      <c r="S606" s="2" t="s">
        <v>96</v>
      </c>
    </row>
    <row r="607" spans="1:19" x14ac:dyDescent="0.3">
      <c r="A607" s="2">
        <v>606</v>
      </c>
      <c r="B607" s="2">
        <v>40</v>
      </c>
      <c r="C607" s="2" t="s">
        <v>18</v>
      </c>
      <c r="D607" s="2" t="s">
        <v>123</v>
      </c>
      <c r="E607" s="2" t="s">
        <v>66</v>
      </c>
      <c r="F607" s="2">
        <v>32</v>
      </c>
      <c r="G607" s="2" t="s">
        <v>98</v>
      </c>
      <c r="H607" s="2" t="s">
        <v>91</v>
      </c>
      <c r="I607" s="2" t="s">
        <v>60</v>
      </c>
      <c r="J607" s="2" t="s">
        <v>24</v>
      </c>
      <c r="K607" s="2">
        <v>4.2</v>
      </c>
      <c r="L607" s="2" t="s">
        <v>25</v>
      </c>
      <c r="M607" s="2" t="s">
        <v>53</v>
      </c>
      <c r="N607" s="2" t="s">
        <v>25</v>
      </c>
      <c r="O607" s="2" t="s">
        <v>25</v>
      </c>
      <c r="P607" s="12">
        <v>17</v>
      </c>
      <c r="Q607" s="12">
        <f>Table1[[#This Row],[Purchase Amount (USD)]]-Table1[[#This Row],[Previous Purchases]]</f>
        <v>15</v>
      </c>
      <c r="R607" s="2" t="s">
        <v>74</v>
      </c>
      <c r="S607" s="2" t="s">
        <v>39</v>
      </c>
    </row>
    <row r="608" spans="1:19" x14ac:dyDescent="0.3">
      <c r="A608" s="3">
        <v>607</v>
      </c>
      <c r="B608" s="3">
        <v>27</v>
      </c>
      <c r="C608" s="3" t="s">
        <v>18</v>
      </c>
      <c r="D608" s="3" t="s">
        <v>118</v>
      </c>
      <c r="E608" s="3" t="s">
        <v>66</v>
      </c>
      <c r="F608" s="3">
        <v>90</v>
      </c>
      <c r="G608" s="3" t="s">
        <v>111</v>
      </c>
      <c r="H608" s="3" t="s">
        <v>43</v>
      </c>
      <c r="I608" s="3" t="s">
        <v>143</v>
      </c>
      <c r="J608" s="3" t="s">
        <v>36</v>
      </c>
      <c r="K608" s="3">
        <v>4.5</v>
      </c>
      <c r="L608" s="3" t="s">
        <v>25</v>
      </c>
      <c r="M608" s="3" t="s">
        <v>53</v>
      </c>
      <c r="N608" s="3" t="s">
        <v>25</v>
      </c>
      <c r="O608" s="3" t="s">
        <v>25</v>
      </c>
      <c r="P608" s="13">
        <v>44</v>
      </c>
      <c r="Q608" s="13">
        <f>Table1[[#This Row],[Purchase Amount (USD)]]-Table1[[#This Row],[Previous Purchases]]</f>
        <v>46</v>
      </c>
      <c r="R608" s="3" t="s">
        <v>45</v>
      </c>
      <c r="S608" s="3" t="s">
        <v>87</v>
      </c>
    </row>
    <row r="609" spans="1:19" x14ac:dyDescent="0.3">
      <c r="A609" s="3">
        <v>608</v>
      </c>
      <c r="B609" s="3">
        <v>47</v>
      </c>
      <c r="C609" s="3" t="s">
        <v>18</v>
      </c>
      <c r="D609" s="3" t="s">
        <v>103</v>
      </c>
      <c r="E609" s="3" t="s">
        <v>20</v>
      </c>
      <c r="F609" s="3">
        <v>23</v>
      </c>
      <c r="G609" s="3" t="s">
        <v>115</v>
      </c>
      <c r="H609" s="3" t="s">
        <v>22</v>
      </c>
      <c r="I609" s="3" t="s">
        <v>72</v>
      </c>
      <c r="J609" s="3" t="s">
        <v>56</v>
      </c>
      <c r="K609" s="3">
        <v>2.8</v>
      </c>
      <c r="L609" s="3" t="s">
        <v>25</v>
      </c>
      <c r="M609" s="3" t="s">
        <v>44</v>
      </c>
      <c r="N609" s="3" t="s">
        <v>25</v>
      </c>
      <c r="O609" s="3" t="s">
        <v>25</v>
      </c>
      <c r="P609" s="13">
        <v>44</v>
      </c>
      <c r="Q609" s="13">
        <f>Table1[[#This Row],[Purchase Amount (USD)]]-Table1[[#This Row],[Previous Purchases]]</f>
        <v>-21</v>
      </c>
      <c r="R609" s="3" t="s">
        <v>32</v>
      </c>
      <c r="S609" s="3" t="s">
        <v>87</v>
      </c>
    </row>
    <row r="610" spans="1:19" x14ac:dyDescent="0.3">
      <c r="A610" s="2">
        <v>609</v>
      </c>
      <c r="B610" s="2">
        <v>41</v>
      </c>
      <c r="C610" s="2" t="s">
        <v>18</v>
      </c>
      <c r="D610" s="2" t="s">
        <v>131</v>
      </c>
      <c r="E610" s="2" t="s">
        <v>66</v>
      </c>
      <c r="F610" s="2">
        <v>25</v>
      </c>
      <c r="G610" s="2" t="s">
        <v>78</v>
      </c>
      <c r="H610" s="2" t="s">
        <v>35</v>
      </c>
      <c r="I610" s="2" t="s">
        <v>79</v>
      </c>
      <c r="J610" s="2" t="s">
        <v>56</v>
      </c>
      <c r="K610" s="2">
        <v>3.3</v>
      </c>
      <c r="L610" s="2" t="s">
        <v>25</v>
      </c>
      <c r="M610" s="2" t="s">
        <v>44</v>
      </c>
      <c r="N610" s="2" t="s">
        <v>25</v>
      </c>
      <c r="O610" s="2" t="s">
        <v>25</v>
      </c>
      <c r="P610" s="12">
        <v>21</v>
      </c>
      <c r="Q610" s="12">
        <f>Table1[[#This Row],[Purchase Amount (USD)]]-Table1[[#This Row],[Previous Purchases]]</f>
        <v>4</v>
      </c>
      <c r="R610" s="2" t="s">
        <v>27</v>
      </c>
      <c r="S610" s="2" t="s">
        <v>96</v>
      </c>
    </row>
    <row r="611" spans="1:19" x14ac:dyDescent="0.3">
      <c r="A611" s="2">
        <v>610</v>
      </c>
      <c r="B611" s="2">
        <v>51</v>
      </c>
      <c r="C611" s="2" t="s">
        <v>18</v>
      </c>
      <c r="D611" s="2" t="s">
        <v>29</v>
      </c>
      <c r="E611" s="2" t="s">
        <v>20</v>
      </c>
      <c r="F611" s="2">
        <v>54</v>
      </c>
      <c r="G611" s="2" t="s">
        <v>122</v>
      </c>
      <c r="H611" s="2" t="s">
        <v>22</v>
      </c>
      <c r="I611" s="2" t="s">
        <v>72</v>
      </c>
      <c r="J611" s="2" t="s">
        <v>56</v>
      </c>
      <c r="K611" s="2">
        <v>4.5999999999999996</v>
      </c>
      <c r="L611" s="2" t="s">
        <v>25</v>
      </c>
      <c r="M611" s="2" t="s">
        <v>44</v>
      </c>
      <c r="N611" s="2" t="s">
        <v>25</v>
      </c>
      <c r="O611" s="2" t="s">
        <v>25</v>
      </c>
      <c r="P611" s="12">
        <v>49</v>
      </c>
      <c r="Q611" s="12">
        <f>Table1[[#This Row],[Purchase Amount (USD)]]-Table1[[#This Row],[Previous Purchases]]</f>
        <v>5</v>
      </c>
      <c r="R611" s="2" t="s">
        <v>38</v>
      </c>
      <c r="S611" s="2" t="s">
        <v>28</v>
      </c>
    </row>
    <row r="612" spans="1:19" x14ac:dyDescent="0.3">
      <c r="A612" s="3">
        <v>611</v>
      </c>
      <c r="B612" s="3">
        <v>53</v>
      </c>
      <c r="C612" s="3" t="s">
        <v>18</v>
      </c>
      <c r="D612" s="3" t="s">
        <v>58</v>
      </c>
      <c r="E612" s="3" t="s">
        <v>20</v>
      </c>
      <c r="F612" s="3">
        <v>72</v>
      </c>
      <c r="G612" s="3" t="s">
        <v>100</v>
      </c>
      <c r="H612" s="3" t="s">
        <v>43</v>
      </c>
      <c r="I612" s="3" t="s">
        <v>60</v>
      </c>
      <c r="J612" s="3" t="s">
        <v>52</v>
      </c>
      <c r="K612" s="3">
        <v>2.5</v>
      </c>
      <c r="L612" s="3" t="s">
        <v>25</v>
      </c>
      <c r="M612" s="3" t="s">
        <v>37</v>
      </c>
      <c r="N612" s="3" t="s">
        <v>25</v>
      </c>
      <c r="O612" s="3" t="s">
        <v>25</v>
      </c>
      <c r="P612" s="13">
        <v>27</v>
      </c>
      <c r="Q612" s="13">
        <f>Table1[[#This Row],[Purchase Amount (USD)]]-Table1[[#This Row],[Previous Purchases]]</f>
        <v>45</v>
      </c>
      <c r="R612" s="3" t="s">
        <v>74</v>
      </c>
      <c r="S612" s="3" t="s">
        <v>96</v>
      </c>
    </row>
    <row r="613" spans="1:19" x14ac:dyDescent="0.3">
      <c r="A613" s="3">
        <v>612</v>
      </c>
      <c r="B613" s="3">
        <v>43</v>
      </c>
      <c r="C613" s="3" t="s">
        <v>18</v>
      </c>
      <c r="D613" s="3" t="s">
        <v>118</v>
      </c>
      <c r="E613" s="3" t="s">
        <v>66</v>
      </c>
      <c r="F613" s="3">
        <v>33</v>
      </c>
      <c r="G613" s="3" t="s">
        <v>98</v>
      </c>
      <c r="H613" s="3" t="s">
        <v>43</v>
      </c>
      <c r="I613" s="3" t="s">
        <v>93</v>
      </c>
      <c r="J613" s="3" t="s">
        <v>24</v>
      </c>
      <c r="K613" s="3">
        <v>4.7</v>
      </c>
      <c r="L613" s="3" t="s">
        <v>25</v>
      </c>
      <c r="M613" s="3" t="s">
        <v>73</v>
      </c>
      <c r="N613" s="3" t="s">
        <v>25</v>
      </c>
      <c r="O613" s="3" t="s">
        <v>25</v>
      </c>
      <c r="P613" s="13">
        <v>19</v>
      </c>
      <c r="Q613" s="13">
        <f>Table1[[#This Row],[Purchase Amount (USD)]]-Table1[[#This Row],[Previous Purchases]]</f>
        <v>14</v>
      </c>
      <c r="R613" s="3" t="s">
        <v>32</v>
      </c>
      <c r="S613" s="3" t="s">
        <v>87</v>
      </c>
    </row>
    <row r="614" spans="1:19" x14ac:dyDescent="0.3">
      <c r="A614" s="2">
        <v>613</v>
      </c>
      <c r="B614" s="2">
        <v>67</v>
      </c>
      <c r="C614" s="2" t="s">
        <v>18</v>
      </c>
      <c r="D614" s="2" t="s">
        <v>123</v>
      </c>
      <c r="E614" s="2" t="s">
        <v>66</v>
      </c>
      <c r="F614" s="2">
        <v>43</v>
      </c>
      <c r="G614" s="2" t="s">
        <v>81</v>
      </c>
      <c r="H614" s="2" t="s">
        <v>22</v>
      </c>
      <c r="I614" s="2" t="s">
        <v>92</v>
      </c>
      <c r="J614" s="2" t="s">
        <v>56</v>
      </c>
      <c r="K614" s="2">
        <v>4.5999999999999996</v>
      </c>
      <c r="L614" s="2" t="s">
        <v>25</v>
      </c>
      <c r="M614" s="2" t="s">
        <v>26</v>
      </c>
      <c r="N614" s="2" t="s">
        <v>25</v>
      </c>
      <c r="O614" s="2" t="s">
        <v>25</v>
      </c>
      <c r="P614" s="12">
        <v>33</v>
      </c>
      <c r="Q614" s="12">
        <f>Table1[[#This Row],[Purchase Amount (USD)]]-Table1[[#This Row],[Previous Purchases]]</f>
        <v>10</v>
      </c>
      <c r="R614" s="2" t="s">
        <v>38</v>
      </c>
      <c r="S614" s="2" t="s">
        <v>57</v>
      </c>
    </row>
    <row r="615" spans="1:19" x14ac:dyDescent="0.3">
      <c r="A615" s="2">
        <v>614</v>
      </c>
      <c r="B615" s="2">
        <v>61</v>
      </c>
      <c r="C615" s="2" t="s">
        <v>18</v>
      </c>
      <c r="D615" s="2" t="s">
        <v>61</v>
      </c>
      <c r="E615" s="2" t="s">
        <v>62</v>
      </c>
      <c r="F615" s="2">
        <v>51</v>
      </c>
      <c r="G615" s="2" t="s">
        <v>137</v>
      </c>
      <c r="H615" s="2" t="s">
        <v>22</v>
      </c>
      <c r="I615" s="2" t="s">
        <v>92</v>
      </c>
      <c r="J615" s="2" t="s">
        <v>56</v>
      </c>
      <c r="K615" s="2">
        <v>2.6</v>
      </c>
      <c r="L615" s="2" t="s">
        <v>25</v>
      </c>
      <c r="M615" s="2" t="s">
        <v>53</v>
      </c>
      <c r="N615" s="2" t="s">
        <v>25</v>
      </c>
      <c r="O615" s="2" t="s">
        <v>25</v>
      </c>
      <c r="P615" s="12">
        <v>46</v>
      </c>
      <c r="Q615" s="12">
        <f>Table1[[#This Row],[Purchase Amount (USD)]]-Table1[[#This Row],[Previous Purchases]]</f>
        <v>5</v>
      </c>
      <c r="R615" s="2" t="s">
        <v>32</v>
      </c>
      <c r="S615" s="2" t="s">
        <v>75</v>
      </c>
    </row>
    <row r="616" spans="1:19" x14ac:dyDescent="0.3">
      <c r="A616" s="3">
        <v>615</v>
      </c>
      <c r="B616" s="3">
        <v>68</v>
      </c>
      <c r="C616" s="3" t="s">
        <v>18</v>
      </c>
      <c r="D616" s="3" t="s">
        <v>105</v>
      </c>
      <c r="E616" s="3" t="s">
        <v>66</v>
      </c>
      <c r="F616" s="3">
        <v>85</v>
      </c>
      <c r="G616" s="3" t="s">
        <v>134</v>
      </c>
      <c r="H616" s="3" t="s">
        <v>43</v>
      </c>
      <c r="I616" s="3" t="s">
        <v>92</v>
      </c>
      <c r="J616" s="3" t="s">
        <v>24</v>
      </c>
      <c r="K616" s="3">
        <v>4</v>
      </c>
      <c r="L616" s="3" t="s">
        <v>25</v>
      </c>
      <c r="M616" s="3" t="s">
        <v>53</v>
      </c>
      <c r="N616" s="3" t="s">
        <v>25</v>
      </c>
      <c r="O616" s="3" t="s">
        <v>25</v>
      </c>
      <c r="P616" s="13">
        <v>21</v>
      </c>
      <c r="Q616" s="13">
        <f>Table1[[#This Row],[Purchase Amount (USD)]]-Table1[[#This Row],[Previous Purchases]]</f>
        <v>64</v>
      </c>
      <c r="R616" s="3" t="s">
        <v>38</v>
      </c>
      <c r="S616" s="3" t="s">
        <v>75</v>
      </c>
    </row>
    <row r="617" spans="1:19" x14ac:dyDescent="0.3">
      <c r="A617" s="3">
        <v>616</v>
      </c>
      <c r="B617" s="3">
        <v>67</v>
      </c>
      <c r="C617" s="3" t="s">
        <v>18</v>
      </c>
      <c r="D617" s="3" t="s">
        <v>40</v>
      </c>
      <c r="E617" s="3" t="s">
        <v>41</v>
      </c>
      <c r="F617" s="3">
        <v>100</v>
      </c>
      <c r="G617" s="3" t="s">
        <v>127</v>
      </c>
      <c r="H617" s="3" t="s">
        <v>22</v>
      </c>
      <c r="I617" s="3" t="s">
        <v>77</v>
      </c>
      <c r="J617" s="3" t="s">
        <v>52</v>
      </c>
      <c r="K617" s="3">
        <v>2.6</v>
      </c>
      <c r="L617" s="3" t="s">
        <v>25</v>
      </c>
      <c r="M617" s="3" t="s">
        <v>44</v>
      </c>
      <c r="N617" s="3" t="s">
        <v>25</v>
      </c>
      <c r="O617" s="3" t="s">
        <v>25</v>
      </c>
      <c r="P617" s="13">
        <v>23</v>
      </c>
      <c r="Q617" s="13">
        <f>Table1[[#This Row],[Purchase Amount (USD)]]-Table1[[#This Row],[Previous Purchases]]</f>
        <v>77</v>
      </c>
      <c r="R617" s="3" t="s">
        <v>27</v>
      </c>
      <c r="S617" s="3" t="s">
        <v>48</v>
      </c>
    </row>
    <row r="618" spans="1:19" x14ac:dyDescent="0.3">
      <c r="A618" s="2">
        <v>617</v>
      </c>
      <c r="B618" s="2">
        <v>29</v>
      </c>
      <c r="C618" s="2" t="s">
        <v>18</v>
      </c>
      <c r="D618" s="2" t="s">
        <v>142</v>
      </c>
      <c r="E618" s="2" t="s">
        <v>66</v>
      </c>
      <c r="F618" s="2">
        <v>72</v>
      </c>
      <c r="G618" s="2" t="s">
        <v>137</v>
      </c>
      <c r="H618" s="2" t="s">
        <v>22</v>
      </c>
      <c r="I618" s="2" t="s">
        <v>84</v>
      </c>
      <c r="J618" s="2" t="s">
        <v>36</v>
      </c>
      <c r="K618" s="2">
        <v>4.5999999999999996</v>
      </c>
      <c r="L618" s="2" t="s">
        <v>25</v>
      </c>
      <c r="M618" s="2" t="s">
        <v>37</v>
      </c>
      <c r="N618" s="2" t="s">
        <v>25</v>
      </c>
      <c r="O618" s="2" t="s">
        <v>25</v>
      </c>
      <c r="P618" s="12">
        <v>38</v>
      </c>
      <c r="Q618" s="12">
        <f>Table1[[#This Row],[Purchase Amount (USD)]]-Table1[[#This Row],[Previous Purchases]]</f>
        <v>34</v>
      </c>
      <c r="R618" s="2" t="s">
        <v>38</v>
      </c>
      <c r="S618" s="2" t="s">
        <v>96</v>
      </c>
    </row>
    <row r="619" spans="1:19" x14ac:dyDescent="0.3">
      <c r="A619" s="2">
        <v>618</v>
      </c>
      <c r="B619" s="2">
        <v>50</v>
      </c>
      <c r="C619" s="2" t="s">
        <v>18</v>
      </c>
      <c r="D619" s="2" t="s">
        <v>131</v>
      </c>
      <c r="E619" s="2" t="s">
        <v>66</v>
      </c>
      <c r="F619" s="2">
        <v>57</v>
      </c>
      <c r="G619" s="2" t="s">
        <v>111</v>
      </c>
      <c r="H619" s="2" t="s">
        <v>43</v>
      </c>
      <c r="I619" s="2" t="s">
        <v>31</v>
      </c>
      <c r="J619" s="2" t="s">
        <v>56</v>
      </c>
      <c r="K619" s="2">
        <v>2.6</v>
      </c>
      <c r="L619" s="2" t="s">
        <v>25</v>
      </c>
      <c r="M619" s="2" t="s">
        <v>53</v>
      </c>
      <c r="N619" s="2" t="s">
        <v>25</v>
      </c>
      <c r="O619" s="2" t="s">
        <v>25</v>
      </c>
      <c r="P619" s="12">
        <v>2</v>
      </c>
      <c r="Q619" s="12">
        <f>Table1[[#This Row],[Purchase Amount (USD)]]-Table1[[#This Row],[Previous Purchases]]</f>
        <v>55</v>
      </c>
      <c r="R619" s="2" t="s">
        <v>74</v>
      </c>
      <c r="S619" s="2" t="s">
        <v>57</v>
      </c>
    </row>
    <row r="620" spans="1:19" x14ac:dyDescent="0.3">
      <c r="A620" s="3">
        <v>619</v>
      </c>
      <c r="B620" s="3">
        <v>61</v>
      </c>
      <c r="C620" s="3" t="s">
        <v>18</v>
      </c>
      <c r="D620" s="3" t="s">
        <v>101</v>
      </c>
      <c r="E620" s="3" t="s">
        <v>62</v>
      </c>
      <c r="F620" s="3">
        <v>94</v>
      </c>
      <c r="G620" s="3" t="s">
        <v>115</v>
      </c>
      <c r="H620" s="3" t="s">
        <v>22</v>
      </c>
      <c r="I620" s="3" t="s">
        <v>108</v>
      </c>
      <c r="J620" s="3" t="s">
        <v>36</v>
      </c>
      <c r="K620" s="3">
        <v>4</v>
      </c>
      <c r="L620" s="3" t="s">
        <v>25</v>
      </c>
      <c r="M620" s="3" t="s">
        <v>26</v>
      </c>
      <c r="N620" s="3" t="s">
        <v>25</v>
      </c>
      <c r="O620" s="3" t="s">
        <v>25</v>
      </c>
      <c r="P620" s="13">
        <v>21</v>
      </c>
      <c r="Q620" s="13">
        <f>Table1[[#This Row],[Purchase Amount (USD)]]-Table1[[#This Row],[Previous Purchases]]</f>
        <v>73</v>
      </c>
      <c r="R620" s="3" t="s">
        <v>85</v>
      </c>
      <c r="S620" s="3" t="s">
        <v>75</v>
      </c>
    </row>
    <row r="621" spans="1:19" x14ac:dyDescent="0.3">
      <c r="A621" s="3">
        <v>620</v>
      </c>
      <c r="B621" s="3">
        <v>19</v>
      </c>
      <c r="C621" s="3" t="s">
        <v>18</v>
      </c>
      <c r="D621" s="3" t="s">
        <v>131</v>
      </c>
      <c r="E621" s="3" t="s">
        <v>66</v>
      </c>
      <c r="F621" s="3">
        <v>34</v>
      </c>
      <c r="G621" s="3" t="s">
        <v>144</v>
      </c>
      <c r="H621" s="3" t="s">
        <v>43</v>
      </c>
      <c r="I621" s="3" t="s">
        <v>60</v>
      </c>
      <c r="J621" s="3" t="s">
        <v>52</v>
      </c>
      <c r="K621" s="3">
        <v>4.5999999999999996</v>
      </c>
      <c r="L621" s="3" t="s">
        <v>25</v>
      </c>
      <c r="M621" s="3" t="s">
        <v>73</v>
      </c>
      <c r="N621" s="3" t="s">
        <v>25</v>
      </c>
      <c r="O621" s="3" t="s">
        <v>25</v>
      </c>
      <c r="P621" s="13">
        <v>1</v>
      </c>
      <c r="Q621" s="13">
        <f>Table1[[#This Row],[Purchase Amount (USD)]]-Table1[[#This Row],[Previous Purchases]]</f>
        <v>33</v>
      </c>
      <c r="R621" s="3" t="s">
        <v>85</v>
      </c>
      <c r="S621" s="3" t="s">
        <v>96</v>
      </c>
    </row>
    <row r="622" spans="1:19" x14ac:dyDescent="0.3">
      <c r="A622" s="2">
        <v>621</v>
      </c>
      <c r="B622" s="2">
        <v>33</v>
      </c>
      <c r="C622" s="2" t="s">
        <v>18</v>
      </c>
      <c r="D622" s="2" t="s">
        <v>131</v>
      </c>
      <c r="E622" s="2" t="s">
        <v>66</v>
      </c>
      <c r="F622" s="2">
        <v>89</v>
      </c>
      <c r="G622" s="2" t="s">
        <v>42</v>
      </c>
      <c r="H622" s="2" t="s">
        <v>43</v>
      </c>
      <c r="I622" s="2" t="s">
        <v>93</v>
      </c>
      <c r="J622" s="2" t="s">
        <v>56</v>
      </c>
      <c r="K622" s="2">
        <v>3.7</v>
      </c>
      <c r="L622" s="2" t="s">
        <v>25</v>
      </c>
      <c r="M622" s="2" t="s">
        <v>69</v>
      </c>
      <c r="N622" s="2" t="s">
        <v>25</v>
      </c>
      <c r="O622" s="2" t="s">
        <v>25</v>
      </c>
      <c r="P622" s="12">
        <v>10</v>
      </c>
      <c r="Q622" s="12">
        <f>Table1[[#This Row],[Purchase Amount (USD)]]-Table1[[#This Row],[Previous Purchases]]</f>
        <v>79</v>
      </c>
      <c r="R622" s="2" t="s">
        <v>27</v>
      </c>
      <c r="S622" s="2" t="s">
        <v>96</v>
      </c>
    </row>
    <row r="623" spans="1:19" x14ac:dyDescent="0.3">
      <c r="A623" s="2">
        <v>622</v>
      </c>
      <c r="B623" s="2">
        <v>51</v>
      </c>
      <c r="C623" s="2" t="s">
        <v>18</v>
      </c>
      <c r="D623" s="2" t="s">
        <v>88</v>
      </c>
      <c r="E623" s="2" t="s">
        <v>66</v>
      </c>
      <c r="F623" s="2">
        <v>27</v>
      </c>
      <c r="G623" s="2" t="s">
        <v>110</v>
      </c>
      <c r="H623" s="2" t="s">
        <v>35</v>
      </c>
      <c r="I623" s="2" t="s">
        <v>107</v>
      </c>
      <c r="J623" s="2" t="s">
        <v>56</v>
      </c>
      <c r="K623" s="2">
        <v>4.4000000000000004</v>
      </c>
      <c r="L623" s="2" t="s">
        <v>25</v>
      </c>
      <c r="M623" s="2" t="s">
        <v>73</v>
      </c>
      <c r="N623" s="2" t="s">
        <v>25</v>
      </c>
      <c r="O623" s="2" t="s">
        <v>25</v>
      </c>
      <c r="P623" s="12">
        <v>45</v>
      </c>
      <c r="Q623" s="12">
        <f>Table1[[#This Row],[Purchase Amount (USD)]]-Table1[[#This Row],[Previous Purchases]]</f>
        <v>-18</v>
      </c>
      <c r="R623" s="2" t="s">
        <v>38</v>
      </c>
      <c r="S623" s="2" t="s">
        <v>39</v>
      </c>
    </row>
    <row r="624" spans="1:19" x14ac:dyDescent="0.3">
      <c r="A624" s="3">
        <v>623</v>
      </c>
      <c r="B624" s="3">
        <v>69</v>
      </c>
      <c r="C624" s="3" t="s">
        <v>18</v>
      </c>
      <c r="D624" s="3" t="s">
        <v>124</v>
      </c>
      <c r="E624" s="3" t="s">
        <v>20</v>
      </c>
      <c r="F624" s="3">
        <v>63</v>
      </c>
      <c r="G624" s="3" t="s">
        <v>141</v>
      </c>
      <c r="H624" s="3" t="s">
        <v>35</v>
      </c>
      <c r="I624" s="3" t="s">
        <v>99</v>
      </c>
      <c r="J624" s="3" t="s">
        <v>36</v>
      </c>
      <c r="K624" s="3">
        <v>4</v>
      </c>
      <c r="L624" s="3" t="s">
        <v>25</v>
      </c>
      <c r="M624" s="3" t="s">
        <v>44</v>
      </c>
      <c r="N624" s="3" t="s">
        <v>25</v>
      </c>
      <c r="O624" s="3" t="s">
        <v>25</v>
      </c>
      <c r="P624" s="13">
        <v>44</v>
      </c>
      <c r="Q624" s="13">
        <f>Table1[[#This Row],[Purchase Amount (USD)]]-Table1[[#This Row],[Previous Purchases]]</f>
        <v>19</v>
      </c>
      <c r="R624" s="3" t="s">
        <v>74</v>
      </c>
      <c r="S624" s="3" t="s">
        <v>28</v>
      </c>
    </row>
    <row r="625" spans="1:19" x14ac:dyDescent="0.3">
      <c r="A625" s="3">
        <v>624</v>
      </c>
      <c r="B625" s="3">
        <v>19</v>
      </c>
      <c r="C625" s="3" t="s">
        <v>18</v>
      </c>
      <c r="D625" s="3" t="s">
        <v>70</v>
      </c>
      <c r="E625" s="3" t="s">
        <v>41</v>
      </c>
      <c r="F625" s="3">
        <v>70</v>
      </c>
      <c r="G625" s="3" t="s">
        <v>106</v>
      </c>
      <c r="H625" s="3" t="s">
        <v>43</v>
      </c>
      <c r="I625" s="3" t="s">
        <v>51</v>
      </c>
      <c r="J625" s="3" t="s">
        <v>56</v>
      </c>
      <c r="K625" s="3">
        <v>4.7</v>
      </c>
      <c r="L625" s="3" t="s">
        <v>25</v>
      </c>
      <c r="M625" s="3" t="s">
        <v>53</v>
      </c>
      <c r="N625" s="3" t="s">
        <v>25</v>
      </c>
      <c r="O625" s="3" t="s">
        <v>25</v>
      </c>
      <c r="P625" s="13">
        <v>48</v>
      </c>
      <c r="Q625" s="13">
        <f>Table1[[#This Row],[Purchase Amount (USD)]]-Table1[[#This Row],[Previous Purchases]]</f>
        <v>22</v>
      </c>
      <c r="R625" s="3" t="s">
        <v>45</v>
      </c>
      <c r="S625" s="3" t="s">
        <v>75</v>
      </c>
    </row>
    <row r="626" spans="1:19" x14ac:dyDescent="0.3">
      <c r="A626" s="2">
        <v>625</v>
      </c>
      <c r="B626" s="2">
        <v>55</v>
      </c>
      <c r="C626" s="2" t="s">
        <v>18</v>
      </c>
      <c r="D626" s="2" t="s">
        <v>94</v>
      </c>
      <c r="E626" s="2" t="s">
        <v>20</v>
      </c>
      <c r="F626" s="2">
        <v>87</v>
      </c>
      <c r="G626" s="2" t="s">
        <v>130</v>
      </c>
      <c r="H626" s="2" t="s">
        <v>91</v>
      </c>
      <c r="I626" s="2" t="s">
        <v>68</v>
      </c>
      <c r="J626" s="2" t="s">
        <v>56</v>
      </c>
      <c r="K626" s="2">
        <v>3.4</v>
      </c>
      <c r="L626" s="2" t="s">
        <v>25</v>
      </c>
      <c r="M626" s="2" t="s">
        <v>26</v>
      </c>
      <c r="N626" s="2" t="s">
        <v>25</v>
      </c>
      <c r="O626" s="2" t="s">
        <v>25</v>
      </c>
      <c r="P626" s="12">
        <v>21</v>
      </c>
      <c r="Q626" s="12">
        <f>Table1[[#This Row],[Purchase Amount (USD)]]-Table1[[#This Row],[Previous Purchases]]</f>
        <v>66</v>
      </c>
      <c r="R626" s="2" t="s">
        <v>45</v>
      </c>
      <c r="S626" s="2" t="s">
        <v>48</v>
      </c>
    </row>
    <row r="627" spans="1:19" x14ac:dyDescent="0.3">
      <c r="A627" s="2">
        <v>626</v>
      </c>
      <c r="B627" s="2">
        <v>49</v>
      </c>
      <c r="C627" s="2" t="s">
        <v>18</v>
      </c>
      <c r="D627" s="2" t="s">
        <v>105</v>
      </c>
      <c r="E627" s="2" t="s">
        <v>66</v>
      </c>
      <c r="F627" s="2">
        <v>79</v>
      </c>
      <c r="G627" s="2" t="s">
        <v>78</v>
      </c>
      <c r="H627" s="2" t="s">
        <v>43</v>
      </c>
      <c r="I627" s="2" t="s">
        <v>107</v>
      </c>
      <c r="J627" s="2" t="s">
        <v>56</v>
      </c>
      <c r="K627" s="2">
        <v>4</v>
      </c>
      <c r="L627" s="2" t="s">
        <v>25</v>
      </c>
      <c r="M627" s="2" t="s">
        <v>44</v>
      </c>
      <c r="N627" s="2" t="s">
        <v>25</v>
      </c>
      <c r="O627" s="2" t="s">
        <v>25</v>
      </c>
      <c r="P627" s="12">
        <v>1</v>
      </c>
      <c r="Q627" s="12">
        <f>Table1[[#This Row],[Purchase Amount (USD)]]-Table1[[#This Row],[Previous Purchases]]</f>
        <v>78</v>
      </c>
      <c r="R627" s="2" t="s">
        <v>27</v>
      </c>
      <c r="S627" s="2" t="s">
        <v>39</v>
      </c>
    </row>
    <row r="628" spans="1:19" x14ac:dyDescent="0.3">
      <c r="A628" s="3">
        <v>627</v>
      </c>
      <c r="B628" s="3">
        <v>31</v>
      </c>
      <c r="C628" s="3" t="s">
        <v>18</v>
      </c>
      <c r="D628" s="3" t="s">
        <v>88</v>
      </c>
      <c r="E628" s="3" t="s">
        <v>66</v>
      </c>
      <c r="F628" s="3">
        <v>79</v>
      </c>
      <c r="G628" s="3" t="s">
        <v>81</v>
      </c>
      <c r="H628" s="3" t="s">
        <v>43</v>
      </c>
      <c r="I628" s="3" t="s">
        <v>125</v>
      </c>
      <c r="J628" s="3" t="s">
        <v>36</v>
      </c>
      <c r="K628" s="3">
        <v>3.9</v>
      </c>
      <c r="L628" s="3" t="s">
        <v>25</v>
      </c>
      <c r="M628" s="3" t="s">
        <v>53</v>
      </c>
      <c r="N628" s="3" t="s">
        <v>25</v>
      </c>
      <c r="O628" s="3" t="s">
        <v>25</v>
      </c>
      <c r="P628" s="13">
        <v>10</v>
      </c>
      <c r="Q628" s="13">
        <f>Table1[[#This Row],[Purchase Amount (USD)]]-Table1[[#This Row],[Previous Purchases]]</f>
        <v>69</v>
      </c>
      <c r="R628" s="3" t="s">
        <v>27</v>
      </c>
      <c r="S628" s="3" t="s">
        <v>48</v>
      </c>
    </row>
    <row r="629" spans="1:19" x14ac:dyDescent="0.3">
      <c r="A629" s="3">
        <v>628</v>
      </c>
      <c r="B629" s="3">
        <v>42</v>
      </c>
      <c r="C629" s="3" t="s">
        <v>18</v>
      </c>
      <c r="D629" s="3" t="s">
        <v>40</v>
      </c>
      <c r="E629" s="3" t="s">
        <v>41</v>
      </c>
      <c r="F629" s="3">
        <v>44</v>
      </c>
      <c r="G629" s="3" t="s">
        <v>46</v>
      </c>
      <c r="H629" s="3" t="s">
        <v>22</v>
      </c>
      <c r="I629" s="3" t="s">
        <v>93</v>
      </c>
      <c r="J629" s="3" t="s">
        <v>24</v>
      </c>
      <c r="K629" s="3">
        <v>4.0999999999999996</v>
      </c>
      <c r="L629" s="3" t="s">
        <v>25</v>
      </c>
      <c r="M629" s="3" t="s">
        <v>26</v>
      </c>
      <c r="N629" s="3" t="s">
        <v>25</v>
      </c>
      <c r="O629" s="3" t="s">
        <v>25</v>
      </c>
      <c r="P629" s="13">
        <v>24</v>
      </c>
      <c r="Q629" s="13">
        <f>Table1[[#This Row],[Purchase Amount (USD)]]-Table1[[#This Row],[Previous Purchases]]</f>
        <v>20</v>
      </c>
      <c r="R629" s="3" t="s">
        <v>45</v>
      </c>
      <c r="S629" s="3" t="s">
        <v>87</v>
      </c>
    </row>
    <row r="630" spans="1:19" x14ac:dyDescent="0.3">
      <c r="A630" s="2">
        <v>629</v>
      </c>
      <c r="B630" s="2">
        <v>69</v>
      </c>
      <c r="C630" s="2" t="s">
        <v>18</v>
      </c>
      <c r="D630" s="2" t="s">
        <v>29</v>
      </c>
      <c r="E630" s="2" t="s">
        <v>20</v>
      </c>
      <c r="F630" s="2">
        <v>85</v>
      </c>
      <c r="G630" s="2" t="s">
        <v>34</v>
      </c>
      <c r="H630" s="2" t="s">
        <v>43</v>
      </c>
      <c r="I630" s="2" t="s">
        <v>51</v>
      </c>
      <c r="J630" s="2" t="s">
        <v>56</v>
      </c>
      <c r="K630" s="2">
        <v>3.7</v>
      </c>
      <c r="L630" s="2" t="s">
        <v>25</v>
      </c>
      <c r="M630" s="2" t="s">
        <v>69</v>
      </c>
      <c r="N630" s="2" t="s">
        <v>25</v>
      </c>
      <c r="O630" s="2" t="s">
        <v>25</v>
      </c>
      <c r="P630" s="12">
        <v>29</v>
      </c>
      <c r="Q630" s="12">
        <f>Table1[[#This Row],[Purchase Amount (USD)]]-Table1[[#This Row],[Previous Purchases]]</f>
        <v>56</v>
      </c>
      <c r="R630" s="2" t="s">
        <v>38</v>
      </c>
      <c r="S630" s="2" t="s">
        <v>87</v>
      </c>
    </row>
    <row r="631" spans="1:19" x14ac:dyDescent="0.3">
      <c r="A631" s="2">
        <v>630</v>
      </c>
      <c r="B631" s="2">
        <v>26</v>
      </c>
      <c r="C631" s="2" t="s">
        <v>18</v>
      </c>
      <c r="D631" s="2" t="s">
        <v>70</v>
      </c>
      <c r="E631" s="2" t="s">
        <v>41</v>
      </c>
      <c r="F631" s="2">
        <v>90</v>
      </c>
      <c r="G631" s="2" t="s">
        <v>128</v>
      </c>
      <c r="H631" s="2" t="s">
        <v>22</v>
      </c>
      <c r="I631" s="2" t="s">
        <v>117</v>
      </c>
      <c r="J631" s="2" t="s">
        <v>36</v>
      </c>
      <c r="K631" s="2">
        <v>4.7</v>
      </c>
      <c r="L631" s="2" t="s">
        <v>25</v>
      </c>
      <c r="M631" s="2" t="s">
        <v>53</v>
      </c>
      <c r="N631" s="2" t="s">
        <v>25</v>
      </c>
      <c r="O631" s="2" t="s">
        <v>25</v>
      </c>
      <c r="P631" s="12">
        <v>11</v>
      </c>
      <c r="Q631" s="12">
        <f>Table1[[#This Row],[Purchase Amount (USD)]]-Table1[[#This Row],[Previous Purchases]]</f>
        <v>79</v>
      </c>
      <c r="R631" s="2" t="s">
        <v>85</v>
      </c>
      <c r="S631" s="2" t="s">
        <v>48</v>
      </c>
    </row>
    <row r="632" spans="1:19" x14ac:dyDescent="0.3">
      <c r="A632" s="3">
        <v>631</v>
      </c>
      <c r="B632" s="3">
        <v>41</v>
      </c>
      <c r="C632" s="3" t="s">
        <v>18</v>
      </c>
      <c r="D632" s="3" t="s">
        <v>105</v>
      </c>
      <c r="E632" s="3" t="s">
        <v>66</v>
      </c>
      <c r="F632" s="3">
        <v>94</v>
      </c>
      <c r="G632" s="3" t="s">
        <v>90</v>
      </c>
      <c r="H632" s="3" t="s">
        <v>35</v>
      </c>
      <c r="I632" s="3" t="s">
        <v>64</v>
      </c>
      <c r="J632" s="3" t="s">
        <v>56</v>
      </c>
      <c r="K632" s="3">
        <v>4.3</v>
      </c>
      <c r="L632" s="3" t="s">
        <v>25</v>
      </c>
      <c r="M632" s="3" t="s">
        <v>69</v>
      </c>
      <c r="N632" s="3" t="s">
        <v>25</v>
      </c>
      <c r="O632" s="3" t="s">
        <v>25</v>
      </c>
      <c r="P632" s="13">
        <v>33</v>
      </c>
      <c r="Q632" s="13">
        <f>Table1[[#This Row],[Purchase Amount (USD)]]-Table1[[#This Row],[Previous Purchases]]</f>
        <v>61</v>
      </c>
      <c r="R632" s="3" t="s">
        <v>85</v>
      </c>
      <c r="S632" s="3" t="s">
        <v>48</v>
      </c>
    </row>
    <row r="633" spans="1:19" x14ac:dyDescent="0.3">
      <c r="A633" s="3">
        <v>632</v>
      </c>
      <c r="B633" s="3">
        <v>55</v>
      </c>
      <c r="C633" s="3" t="s">
        <v>18</v>
      </c>
      <c r="D633" s="3" t="s">
        <v>136</v>
      </c>
      <c r="E633" s="3" t="s">
        <v>41</v>
      </c>
      <c r="F633" s="3">
        <v>68</v>
      </c>
      <c r="G633" s="3" t="s">
        <v>148</v>
      </c>
      <c r="H633" s="3" t="s">
        <v>35</v>
      </c>
      <c r="I633" s="3" t="s">
        <v>82</v>
      </c>
      <c r="J633" s="3" t="s">
        <v>52</v>
      </c>
      <c r="K633" s="3">
        <v>4.0999999999999996</v>
      </c>
      <c r="L633" s="3" t="s">
        <v>25</v>
      </c>
      <c r="M633" s="3" t="s">
        <v>73</v>
      </c>
      <c r="N633" s="3" t="s">
        <v>25</v>
      </c>
      <c r="O633" s="3" t="s">
        <v>25</v>
      </c>
      <c r="P633" s="13">
        <v>27</v>
      </c>
      <c r="Q633" s="13">
        <f>Table1[[#This Row],[Purchase Amount (USD)]]-Table1[[#This Row],[Previous Purchases]]</f>
        <v>41</v>
      </c>
      <c r="R633" s="3" t="s">
        <v>32</v>
      </c>
      <c r="S633" s="3" t="s">
        <v>28</v>
      </c>
    </row>
    <row r="634" spans="1:19" x14ac:dyDescent="0.3">
      <c r="A634" s="2">
        <v>633</v>
      </c>
      <c r="B634" s="2">
        <v>35</v>
      </c>
      <c r="C634" s="2" t="s">
        <v>18</v>
      </c>
      <c r="D634" s="2" t="s">
        <v>131</v>
      </c>
      <c r="E634" s="2" t="s">
        <v>66</v>
      </c>
      <c r="F634" s="2">
        <v>51</v>
      </c>
      <c r="G634" s="2" t="s">
        <v>50</v>
      </c>
      <c r="H634" s="2" t="s">
        <v>43</v>
      </c>
      <c r="I634" s="2" t="s">
        <v>107</v>
      </c>
      <c r="J634" s="2" t="s">
        <v>24</v>
      </c>
      <c r="K634" s="2">
        <v>3.9</v>
      </c>
      <c r="L634" s="2" t="s">
        <v>25</v>
      </c>
      <c r="M634" s="2" t="s">
        <v>44</v>
      </c>
      <c r="N634" s="2" t="s">
        <v>25</v>
      </c>
      <c r="O634" s="2" t="s">
        <v>25</v>
      </c>
      <c r="P634" s="12">
        <v>19</v>
      </c>
      <c r="Q634" s="12">
        <f>Table1[[#This Row],[Purchase Amount (USD)]]-Table1[[#This Row],[Previous Purchases]]</f>
        <v>32</v>
      </c>
      <c r="R634" s="2" t="s">
        <v>27</v>
      </c>
      <c r="S634" s="2" t="s">
        <v>28</v>
      </c>
    </row>
    <row r="635" spans="1:19" x14ac:dyDescent="0.3">
      <c r="A635" s="2">
        <v>634</v>
      </c>
      <c r="B635" s="2">
        <v>66</v>
      </c>
      <c r="C635" s="2" t="s">
        <v>18</v>
      </c>
      <c r="D635" s="2" t="s">
        <v>40</v>
      </c>
      <c r="E635" s="2" t="s">
        <v>41</v>
      </c>
      <c r="F635" s="2">
        <v>33</v>
      </c>
      <c r="G635" s="2" t="s">
        <v>147</v>
      </c>
      <c r="H635" s="2" t="s">
        <v>43</v>
      </c>
      <c r="I635" s="2" t="s">
        <v>120</v>
      </c>
      <c r="J635" s="2" t="s">
        <v>36</v>
      </c>
      <c r="K635" s="2">
        <v>2.9</v>
      </c>
      <c r="L635" s="2" t="s">
        <v>25</v>
      </c>
      <c r="M635" s="2" t="s">
        <v>26</v>
      </c>
      <c r="N635" s="2" t="s">
        <v>25</v>
      </c>
      <c r="O635" s="2" t="s">
        <v>25</v>
      </c>
      <c r="P635" s="12">
        <v>50</v>
      </c>
      <c r="Q635" s="12">
        <f>Table1[[#This Row],[Purchase Amount (USD)]]-Table1[[#This Row],[Previous Purchases]]</f>
        <v>-17</v>
      </c>
      <c r="R635" s="2" t="s">
        <v>85</v>
      </c>
      <c r="S635" s="2" t="s">
        <v>57</v>
      </c>
    </row>
    <row r="636" spans="1:19" x14ac:dyDescent="0.3">
      <c r="A636" s="3">
        <v>635</v>
      </c>
      <c r="B636" s="3">
        <v>36</v>
      </c>
      <c r="C636" s="3" t="s">
        <v>18</v>
      </c>
      <c r="D636" s="3" t="s">
        <v>49</v>
      </c>
      <c r="E636" s="3" t="s">
        <v>41</v>
      </c>
      <c r="F636" s="3">
        <v>60</v>
      </c>
      <c r="G636" s="3" t="s">
        <v>122</v>
      </c>
      <c r="H636" s="3" t="s">
        <v>43</v>
      </c>
      <c r="I636" s="3" t="s">
        <v>84</v>
      </c>
      <c r="J636" s="3" t="s">
        <v>52</v>
      </c>
      <c r="K636" s="3">
        <v>3.9</v>
      </c>
      <c r="L636" s="3" t="s">
        <v>25</v>
      </c>
      <c r="M636" s="3" t="s">
        <v>53</v>
      </c>
      <c r="N636" s="3" t="s">
        <v>25</v>
      </c>
      <c r="O636" s="3" t="s">
        <v>25</v>
      </c>
      <c r="P636" s="13">
        <v>46</v>
      </c>
      <c r="Q636" s="13">
        <f>Table1[[#This Row],[Purchase Amount (USD)]]-Table1[[#This Row],[Previous Purchases]]</f>
        <v>14</v>
      </c>
      <c r="R636" s="3" t="s">
        <v>45</v>
      </c>
      <c r="S636" s="3" t="s">
        <v>39</v>
      </c>
    </row>
    <row r="637" spans="1:19" x14ac:dyDescent="0.3">
      <c r="A637" s="3">
        <v>636</v>
      </c>
      <c r="B637" s="3">
        <v>27</v>
      </c>
      <c r="C637" s="3" t="s">
        <v>18</v>
      </c>
      <c r="D637" s="3" t="s">
        <v>103</v>
      </c>
      <c r="E637" s="3" t="s">
        <v>20</v>
      </c>
      <c r="F637" s="3">
        <v>59</v>
      </c>
      <c r="G637" s="3" t="s">
        <v>130</v>
      </c>
      <c r="H637" s="3" t="s">
        <v>43</v>
      </c>
      <c r="I637" s="3" t="s">
        <v>109</v>
      </c>
      <c r="J637" s="3" t="s">
        <v>56</v>
      </c>
      <c r="K637" s="3">
        <v>4.3</v>
      </c>
      <c r="L637" s="3" t="s">
        <v>25</v>
      </c>
      <c r="M637" s="3" t="s">
        <v>69</v>
      </c>
      <c r="N637" s="3" t="s">
        <v>25</v>
      </c>
      <c r="O637" s="3" t="s">
        <v>25</v>
      </c>
      <c r="P637" s="13">
        <v>28</v>
      </c>
      <c r="Q637" s="13">
        <f>Table1[[#This Row],[Purchase Amount (USD)]]-Table1[[#This Row],[Previous Purchases]]</f>
        <v>31</v>
      </c>
      <c r="R637" s="3" t="s">
        <v>32</v>
      </c>
      <c r="S637" s="3" t="s">
        <v>57</v>
      </c>
    </row>
    <row r="638" spans="1:19" x14ac:dyDescent="0.3">
      <c r="A638" s="2">
        <v>637</v>
      </c>
      <c r="B638" s="2">
        <v>41</v>
      </c>
      <c r="C638" s="2" t="s">
        <v>18</v>
      </c>
      <c r="D638" s="2" t="s">
        <v>65</v>
      </c>
      <c r="E638" s="2" t="s">
        <v>66</v>
      </c>
      <c r="F638" s="2">
        <v>30</v>
      </c>
      <c r="G638" s="2" t="s">
        <v>149</v>
      </c>
      <c r="H638" s="2" t="s">
        <v>43</v>
      </c>
      <c r="I638" s="2" t="s">
        <v>125</v>
      </c>
      <c r="J638" s="2" t="s">
        <v>52</v>
      </c>
      <c r="K638" s="2">
        <v>2.8</v>
      </c>
      <c r="L638" s="2" t="s">
        <v>25</v>
      </c>
      <c r="M638" s="2" t="s">
        <v>73</v>
      </c>
      <c r="N638" s="2" t="s">
        <v>25</v>
      </c>
      <c r="O638" s="2" t="s">
        <v>25</v>
      </c>
      <c r="P638" s="12">
        <v>14</v>
      </c>
      <c r="Q638" s="12">
        <f>Table1[[#This Row],[Purchase Amount (USD)]]-Table1[[#This Row],[Previous Purchases]]</f>
        <v>16</v>
      </c>
      <c r="R638" s="2" t="s">
        <v>74</v>
      </c>
      <c r="S638" s="2" t="s">
        <v>96</v>
      </c>
    </row>
    <row r="639" spans="1:19" x14ac:dyDescent="0.3">
      <c r="A639" s="2">
        <v>638</v>
      </c>
      <c r="B639" s="2">
        <v>21</v>
      </c>
      <c r="C639" s="2" t="s">
        <v>18</v>
      </c>
      <c r="D639" s="2" t="s">
        <v>29</v>
      </c>
      <c r="E639" s="2" t="s">
        <v>20</v>
      </c>
      <c r="F639" s="2">
        <v>20</v>
      </c>
      <c r="G639" s="2" t="s">
        <v>121</v>
      </c>
      <c r="H639" s="2" t="s">
        <v>43</v>
      </c>
      <c r="I639" s="2" t="s">
        <v>108</v>
      </c>
      <c r="J639" s="2" t="s">
        <v>24</v>
      </c>
      <c r="K639" s="2">
        <v>3.4</v>
      </c>
      <c r="L639" s="2" t="s">
        <v>25</v>
      </c>
      <c r="M639" s="2" t="s">
        <v>69</v>
      </c>
      <c r="N639" s="2" t="s">
        <v>25</v>
      </c>
      <c r="O639" s="2" t="s">
        <v>25</v>
      </c>
      <c r="P639" s="12">
        <v>46</v>
      </c>
      <c r="Q639" s="12">
        <f>Table1[[#This Row],[Purchase Amount (USD)]]-Table1[[#This Row],[Previous Purchases]]</f>
        <v>-26</v>
      </c>
      <c r="R639" s="2" t="s">
        <v>32</v>
      </c>
      <c r="S639" s="2" t="s">
        <v>28</v>
      </c>
    </row>
    <row r="640" spans="1:19" x14ac:dyDescent="0.3">
      <c r="A640" s="3">
        <v>639</v>
      </c>
      <c r="B640" s="3">
        <v>53</v>
      </c>
      <c r="C640" s="3" t="s">
        <v>18</v>
      </c>
      <c r="D640" s="3" t="s">
        <v>40</v>
      </c>
      <c r="E640" s="3" t="s">
        <v>41</v>
      </c>
      <c r="F640" s="3">
        <v>20</v>
      </c>
      <c r="G640" s="3" t="s">
        <v>127</v>
      </c>
      <c r="H640" s="3" t="s">
        <v>35</v>
      </c>
      <c r="I640" s="3" t="s">
        <v>143</v>
      </c>
      <c r="J640" s="3" t="s">
        <v>52</v>
      </c>
      <c r="K640" s="3">
        <v>2.7</v>
      </c>
      <c r="L640" s="3" t="s">
        <v>25</v>
      </c>
      <c r="M640" s="3" t="s">
        <v>26</v>
      </c>
      <c r="N640" s="3" t="s">
        <v>25</v>
      </c>
      <c r="O640" s="3" t="s">
        <v>25</v>
      </c>
      <c r="P640" s="13">
        <v>41</v>
      </c>
      <c r="Q640" s="13">
        <f>Table1[[#This Row],[Purchase Amount (USD)]]-Table1[[#This Row],[Previous Purchases]]</f>
        <v>-21</v>
      </c>
      <c r="R640" s="3" t="s">
        <v>45</v>
      </c>
      <c r="S640" s="3" t="s">
        <v>87</v>
      </c>
    </row>
    <row r="641" spans="1:19" x14ac:dyDescent="0.3">
      <c r="A641" s="3">
        <v>640</v>
      </c>
      <c r="B641" s="3">
        <v>54</v>
      </c>
      <c r="C641" s="3" t="s">
        <v>18</v>
      </c>
      <c r="D641" s="3" t="s">
        <v>80</v>
      </c>
      <c r="E641" s="3" t="s">
        <v>20</v>
      </c>
      <c r="F641" s="3">
        <v>24</v>
      </c>
      <c r="G641" s="3" t="s">
        <v>90</v>
      </c>
      <c r="H641" s="3" t="s">
        <v>22</v>
      </c>
      <c r="I641" s="3" t="s">
        <v>77</v>
      </c>
      <c r="J641" s="3" t="s">
        <v>36</v>
      </c>
      <c r="K641" s="3">
        <v>4</v>
      </c>
      <c r="L641" s="3" t="s">
        <v>25</v>
      </c>
      <c r="M641" s="3" t="s">
        <v>69</v>
      </c>
      <c r="N641" s="3" t="s">
        <v>25</v>
      </c>
      <c r="O641" s="3" t="s">
        <v>25</v>
      </c>
      <c r="P641" s="13">
        <v>50</v>
      </c>
      <c r="Q641" s="13">
        <f>Table1[[#This Row],[Purchase Amount (USD)]]-Table1[[#This Row],[Previous Purchases]]</f>
        <v>-26</v>
      </c>
      <c r="R641" s="3" t="s">
        <v>38</v>
      </c>
      <c r="S641" s="3" t="s">
        <v>48</v>
      </c>
    </row>
    <row r="642" spans="1:19" x14ac:dyDescent="0.3">
      <c r="A642" s="2">
        <v>641</v>
      </c>
      <c r="B642" s="2">
        <v>53</v>
      </c>
      <c r="C642" s="2" t="s">
        <v>18</v>
      </c>
      <c r="D642" s="2" t="s">
        <v>86</v>
      </c>
      <c r="E642" s="2" t="s">
        <v>20</v>
      </c>
      <c r="F642" s="2">
        <v>88</v>
      </c>
      <c r="G642" s="2" t="s">
        <v>147</v>
      </c>
      <c r="H642" s="2" t="s">
        <v>43</v>
      </c>
      <c r="I642" s="2" t="s">
        <v>23</v>
      </c>
      <c r="J642" s="2" t="s">
        <v>52</v>
      </c>
      <c r="K642" s="2">
        <v>4.4000000000000004</v>
      </c>
      <c r="L642" s="2" t="s">
        <v>25</v>
      </c>
      <c r="M642" s="2" t="s">
        <v>73</v>
      </c>
      <c r="N642" s="2" t="s">
        <v>25</v>
      </c>
      <c r="O642" s="2" t="s">
        <v>25</v>
      </c>
      <c r="P642" s="12">
        <v>28</v>
      </c>
      <c r="Q642" s="12">
        <f>Table1[[#This Row],[Purchase Amount (USD)]]-Table1[[#This Row],[Previous Purchases]]</f>
        <v>60</v>
      </c>
      <c r="R642" s="2" t="s">
        <v>85</v>
      </c>
      <c r="S642" s="2" t="s">
        <v>28</v>
      </c>
    </row>
    <row r="643" spans="1:19" x14ac:dyDescent="0.3">
      <c r="A643" s="2">
        <v>642</v>
      </c>
      <c r="B643" s="2">
        <v>47</v>
      </c>
      <c r="C643" s="2" t="s">
        <v>18</v>
      </c>
      <c r="D643" s="2" t="s">
        <v>19</v>
      </c>
      <c r="E643" s="2" t="s">
        <v>20</v>
      </c>
      <c r="F643" s="2">
        <v>78</v>
      </c>
      <c r="G643" s="2" t="s">
        <v>119</v>
      </c>
      <c r="H643" s="2" t="s">
        <v>43</v>
      </c>
      <c r="I643" s="2" t="s">
        <v>107</v>
      </c>
      <c r="J643" s="2" t="s">
        <v>24</v>
      </c>
      <c r="K643" s="2">
        <v>3.9</v>
      </c>
      <c r="L643" s="2" t="s">
        <v>25</v>
      </c>
      <c r="M643" s="2" t="s">
        <v>69</v>
      </c>
      <c r="N643" s="2" t="s">
        <v>25</v>
      </c>
      <c r="O643" s="2" t="s">
        <v>25</v>
      </c>
      <c r="P643" s="12">
        <v>23</v>
      </c>
      <c r="Q643" s="12">
        <f>Table1[[#This Row],[Purchase Amount (USD)]]-Table1[[#This Row],[Previous Purchases]]</f>
        <v>55</v>
      </c>
      <c r="R643" s="2" t="s">
        <v>38</v>
      </c>
      <c r="S643" s="2" t="s">
        <v>96</v>
      </c>
    </row>
    <row r="644" spans="1:19" x14ac:dyDescent="0.3">
      <c r="A644" s="3">
        <v>643</v>
      </c>
      <c r="B644" s="3">
        <v>64</v>
      </c>
      <c r="C644" s="3" t="s">
        <v>18</v>
      </c>
      <c r="D644" s="3" t="s">
        <v>86</v>
      </c>
      <c r="E644" s="3" t="s">
        <v>20</v>
      </c>
      <c r="F644" s="3">
        <v>25</v>
      </c>
      <c r="G644" s="3" t="s">
        <v>71</v>
      </c>
      <c r="H644" s="3" t="s">
        <v>22</v>
      </c>
      <c r="I644" s="3" t="s">
        <v>107</v>
      </c>
      <c r="J644" s="3" t="s">
        <v>36</v>
      </c>
      <c r="K644" s="3">
        <v>2.8</v>
      </c>
      <c r="L644" s="3" t="s">
        <v>25</v>
      </c>
      <c r="M644" s="3" t="s">
        <v>69</v>
      </c>
      <c r="N644" s="3" t="s">
        <v>25</v>
      </c>
      <c r="O644" s="3" t="s">
        <v>25</v>
      </c>
      <c r="P644" s="13">
        <v>14</v>
      </c>
      <c r="Q644" s="13">
        <f>Table1[[#This Row],[Purchase Amount (USD)]]-Table1[[#This Row],[Previous Purchases]]</f>
        <v>11</v>
      </c>
      <c r="R644" s="3" t="s">
        <v>85</v>
      </c>
      <c r="S644" s="3" t="s">
        <v>75</v>
      </c>
    </row>
    <row r="645" spans="1:19" x14ac:dyDescent="0.3">
      <c r="A645" s="3">
        <v>644</v>
      </c>
      <c r="B645" s="3">
        <v>18</v>
      </c>
      <c r="C645" s="3" t="s">
        <v>18</v>
      </c>
      <c r="D645" s="3" t="s">
        <v>29</v>
      </c>
      <c r="E645" s="3" t="s">
        <v>20</v>
      </c>
      <c r="F645" s="3">
        <v>57</v>
      </c>
      <c r="G645" s="3" t="s">
        <v>46</v>
      </c>
      <c r="H645" s="3" t="s">
        <v>91</v>
      </c>
      <c r="I645" s="3" t="s">
        <v>95</v>
      </c>
      <c r="J645" s="3" t="s">
        <v>24</v>
      </c>
      <c r="K645" s="3">
        <v>3.2</v>
      </c>
      <c r="L645" s="3" t="s">
        <v>25</v>
      </c>
      <c r="M645" s="3" t="s">
        <v>44</v>
      </c>
      <c r="N645" s="3" t="s">
        <v>25</v>
      </c>
      <c r="O645" s="3" t="s">
        <v>25</v>
      </c>
      <c r="P645" s="13">
        <v>10</v>
      </c>
      <c r="Q645" s="13">
        <f>Table1[[#This Row],[Purchase Amount (USD)]]-Table1[[#This Row],[Previous Purchases]]</f>
        <v>47</v>
      </c>
      <c r="R645" s="3" t="s">
        <v>74</v>
      </c>
      <c r="S645" s="3" t="s">
        <v>96</v>
      </c>
    </row>
    <row r="646" spans="1:19" x14ac:dyDescent="0.3">
      <c r="A646" s="2">
        <v>645</v>
      </c>
      <c r="B646" s="2">
        <v>68</v>
      </c>
      <c r="C646" s="2" t="s">
        <v>18</v>
      </c>
      <c r="D646" s="2" t="s">
        <v>131</v>
      </c>
      <c r="E646" s="2" t="s">
        <v>66</v>
      </c>
      <c r="F646" s="2">
        <v>93</v>
      </c>
      <c r="G646" s="2" t="s">
        <v>59</v>
      </c>
      <c r="H646" s="2" t="s">
        <v>35</v>
      </c>
      <c r="I646" s="2" t="s">
        <v>143</v>
      </c>
      <c r="J646" s="2" t="s">
        <v>52</v>
      </c>
      <c r="K646" s="2">
        <v>4.3</v>
      </c>
      <c r="L646" s="2" t="s">
        <v>25</v>
      </c>
      <c r="M646" s="2" t="s">
        <v>44</v>
      </c>
      <c r="N646" s="2" t="s">
        <v>25</v>
      </c>
      <c r="O646" s="2" t="s">
        <v>25</v>
      </c>
      <c r="P646" s="12">
        <v>37</v>
      </c>
      <c r="Q646" s="12">
        <f>Table1[[#This Row],[Purchase Amount (USD)]]-Table1[[#This Row],[Previous Purchases]]</f>
        <v>56</v>
      </c>
      <c r="R646" s="2" t="s">
        <v>32</v>
      </c>
      <c r="S646" s="2" t="s">
        <v>39</v>
      </c>
    </row>
    <row r="647" spans="1:19" x14ac:dyDescent="0.3">
      <c r="A647" s="2">
        <v>646</v>
      </c>
      <c r="B647" s="2">
        <v>62</v>
      </c>
      <c r="C647" s="2" t="s">
        <v>18</v>
      </c>
      <c r="D647" s="2" t="s">
        <v>103</v>
      </c>
      <c r="E647" s="2" t="s">
        <v>20</v>
      </c>
      <c r="F647" s="2">
        <v>42</v>
      </c>
      <c r="G647" s="2" t="s">
        <v>100</v>
      </c>
      <c r="H647" s="2" t="s">
        <v>35</v>
      </c>
      <c r="I647" s="2" t="s">
        <v>72</v>
      </c>
      <c r="J647" s="2" t="s">
        <v>52</v>
      </c>
      <c r="K647" s="2">
        <v>4.2</v>
      </c>
      <c r="L647" s="2" t="s">
        <v>25</v>
      </c>
      <c r="M647" s="2" t="s">
        <v>26</v>
      </c>
      <c r="N647" s="2" t="s">
        <v>25</v>
      </c>
      <c r="O647" s="2" t="s">
        <v>25</v>
      </c>
      <c r="P647" s="12">
        <v>15</v>
      </c>
      <c r="Q647" s="12">
        <f>Table1[[#This Row],[Purchase Amount (USD)]]-Table1[[#This Row],[Previous Purchases]]</f>
        <v>27</v>
      </c>
      <c r="R647" s="2" t="s">
        <v>27</v>
      </c>
      <c r="S647" s="2" t="s">
        <v>75</v>
      </c>
    </row>
    <row r="648" spans="1:19" x14ac:dyDescent="0.3">
      <c r="A648" s="3">
        <v>647</v>
      </c>
      <c r="B648" s="3">
        <v>51</v>
      </c>
      <c r="C648" s="3" t="s">
        <v>18</v>
      </c>
      <c r="D648" s="3" t="s">
        <v>136</v>
      </c>
      <c r="E648" s="3" t="s">
        <v>41</v>
      </c>
      <c r="F648" s="3">
        <v>54</v>
      </c>
      <c r="G648" s="3" t="s">
        <v>115</v>
      </c>
      <c r="H648" s="3" t="s">
        <v>91</v>
      </c>
      <c r="I648" s="3" t="s">
        <v>68</v>
      </c>
      <c r="J648" s="3" t="s">
        <v>36</v>
      </c>
      <c r="K648" s="3">
        <v>4.9000000000000004</v>
      </c>
      <c r="L648" s="3" t="s">
        <v>25</v>
      </c>
      <c r="M648" s="3" t="s">
        <v>53</v>
      </c>
      <c r="N648" s="3" t="s">
        <v>25</v>
      </c>
      <c r="O648" s="3" t="s">
        <v>25</v>
      </c>
      <c r="P648" s="13">
        <v>19</v>
      </c>
      <c r="Q648" s="13">
        <f>Table1[[#This Row],[Purchase Amount (USD)]]-Table1[[#This Row],[Previous Purchases]]</f>
        <v>35</v>
      </c>
      <c r="R648" s="3" t="s">
        <v>27</v>
      </c>
      <c r="S648" s="3" t="s">
        <v>75</v>
      </c>
    </row>
    <row r="649" spans="1:19" x14ac:dyDescent="0.3">
      <c r="A649" s="3">
        <v>648</v>
      </c>
      <c r="B649" s="3">
        <v>54</v>
      </c>
      <c r="C649" s="3" t="s">
        <v>18</v>
      </c>
      <c r="D649" s="3" t="s">
        <v>19</v>
      </c>
      <c r="E649" s="3" t="s">
        <v>20</v>
      </c>
      <c r="F649" s="3">
        <v>70</v>
      </c>
      <c r="G649" s="3" t="s">
        <v>90</v>
      </c>
      <c r="H649" s="3" t="s">
        <v>91</v>
      </c>
      <c r="I649" s="3" t="s">
        <v>60</v>
      </c>
      <c r="J649" s="3" t="s">
        <v>52</v>
      </c>
      <c r="K649" s="3">
        <v>3.7</v>
      </c>
      <c r="L649" s="3" t="s">
        <v>25</v>
      </c>
      <c r="M649" s="3" t="s">
        <v>26</v>
      </c>
      <c r="N649" s="3" t="s">
        <v>25</v>
      </c>
      <c r="O649" s="3" t="s">
        <v>25</v>
      </c>
      <c r="P649" s="13">
        <v>23</v>
      </c>
      <c r="Q649" s="13">
        <f>Table1[[#This Row],[Purchase Amount (USD)]]-Table1[[#This Row],[Previous Purchases]]</f>
        <v>47</v>
      </c>
      <c r="R649" s="3" t="s">
        <v>38</v>
      </c>
      <c r="S649" s="3" t="s">
        <v>28</v>
      </c>
    </row>
    <row r="650" spans="1:19" x14ac:dyDescent="0.3">
      <c r="A650" s="2">
        <v>649</v>
      </c>
      <c r="B650" s="2">
        <v>22</v>
      </c>
      <c r="C650" s="2" t="s">
        <v>18</v>
      </c>
      <c r="D650" s="2" t="s">
        <v>103</v>
      </c>
      <c r="E650" s="2" t="s">
        <v>20</v>
      </c>
      <c r="F650" s="2">
        <v>31</v>
      </c>
      <c r="G650" s="2" t="s">
        <v>150</v>
      </c>
      <c r="H650" s="2" t="s">
        <v>43</v>
      </c>
      <c r="I650" s="2" t="s">
        <v>109</v>
      </c>
      <c r="J650" s="2" t="s">
        <v>24</v>
      </c>
      <c r="K650" s="2">
        <v>4.0999999999999996</v>
      </c>
      <c r="L650" s="2" t="s">
        <v>25</v>
      </c>
      <c r="M650" s="2" t="s">
        <v>73</v>
      </c>
      <c r="N650" s="2" t="s">
        <v>25</v>
      </c>
      <c r="O650" s="2" t="s">
        <v>25</v>
      </c>
      <c r="P650" s="12">
        <v>35</v>
      </c>
      <c r="Q650" s="12">
        <f>Table1[[#This Row],[Purchase Amount (USD)]]-Table1[[#This Row],[Previous Purchases]]</f>
        <v>-4</v>
      </c>
      <c r="R650" s="2" t="s">
        <v>38</v>
      </c>
      <c r="S650" s="2" t="s">
        <v>39</v>
      </c>
    </row>
    <row r="651" spans="1:19" x14ac:dyDescent="0.3">
      <c r="A651" s="2">
        <v>650</v>
      </c>
      <c r="B651" s="2">
        <v>53</v>
      </c>
      <c r="C651" s="2" t="s">
        <v>18</v>
      </c>
      <c r="D651" s="2" t="s">
        <v>94</v>
      </c>
      <c r="E651" s="2" t="s">
        <v>20</v>
      </c>
      <c r="F651" s="2">
        <v>93</v>
      </c>
      <c r="G651" s="2" t="s">
        <v>78</v>
      </c>
      <c r="H651" s="2" t="s">
        <v>22</v>
      </c>
      <c r="I651" s="2" t="s">
        <v>120</v>
      </c>
      <c r="J651" s="2" t="s">
        <v>36</v>
      </c>
      <c r="K651" s="2">
        <v>4.2</v>
      </c>
      <c r="L651" s="2" t="s">
        <v>25</v>
      </c>
      <c r="M651" s="2" t="s">
        <v>73</v>
      </c>
      <c r="N651" s="2" t="s">
        <v>25</v>
      </c>
      <c r="O651" s="2" t="s">
        <v>25</v>
      </c>
      <c r="P651" s="12">
        <v>33</v>
      </c>
      <c r="Q651" s="12">
        <f>Table1[[#This Row],[Purchase Amount (USD)]]-Table1[[#This Row],[Previous Purchases]]</f>
        <v>60</v>
      </c>
      <c r="R651" s="2" t="s">
        <v>45</v>
      </c>
      <c r="S651" s="2" t="s">
        <v>96</v>
      </c>
    </row>
    <row r="652" spans="1:19" x14ac:dyDescent="0.3">
      <c r="A652" s="3">
        <v>651</v>
      </c>
      <c r="B652" s="3">
        <v>34</v>
      </c>
      <c r="C652" s="3" t="s">
        <v>18</v>
      </c>
      <c r="D652" s="3" t="s">
        <v>142</v>
      </c>
      <c r="E652" s="3" t="s">
        <v>66</v>
      </c>
      <c r="F652" s="3">
        <v>40</v>
      </c>
      <c r="G652" s="3" t="s">
        <v>102</v>
      </c>
      <c r="H652" s="3" t="s">
        <v>43</v>
      </c>
      <c r="I652" s="3" t="s">
        <v>135</v>
      </c>
      <c r="J652" s="3" t="s">
        <v>36</v>
      </c>
      <c r="K652" s="3">
        <v>3.9</v>
      </c>
      <c r="L652" s="3" t="s">
        <v>25</v>
      </c>
      <c r="M652" s="3" t="s">
        <v>44</v>
      </c>
      <c r="N652" s="3" t="s">
        <v>25</v>
      </c>
      <c r="O652" s="3" t="s">
        <v>25</v>
      </c>
      <c r="P652" s="13">
        <v>12</v>
      </c>
      <c r="Q652" s="13">
        <f>Table1[[#This Row],[Purchase Amount (USD)]]-Table1[[#This Row],[Previous Purchases]]</f>
        <v>28</v>
      </c>
      <c r="R652" s="3" t="s">
        <v>74</v>
      </c>
      <c r="S652" s="3" t="s">
        <v>48</v>
      </c>
    </row>
    <row r="653" spans="1:19" x14ac:dyDescent="0.3">
      <c r="A653" s="3">
        <v>652</v>
      </c>
      <c r="B653" s="3">
        <v>32</v>
      </c>
      <c r="C653" s="3" t="s">
        <v>18</v>
      </c>
      <c r="D653" s="3" t="s">
        <v>123</v>
      </c>
      <c r="E653" s="3" t="s">
        <v>66</v>
      </c>
      <c r="F653" s="3">
        <v>32</v>
      </c>
      <c r="G653" s="3" t="s">
        <v>71</v>
      </c>
      <c r="H653" s="3" t="s">
        <v>22</v>
      </c>
      <c r="I653" s="3" t="s">
        <v>133</v>
      </c>
      <c r="J653" s="3" t="s">
        <v>52</v>
      </c>
      <c r="K653" s="3">
        <v>2.9</v>
      </c>
      <c r="L653" s="3" t="s">
        <v>25</v>
      </c>
      <c r="M653" s="3" t="s">
        <v>44</v>
      </c>
      <c r="N653" s="3" t="s">
        <v>25</v>
      </c>
      <c r="O653" s="3" t="s">
        <v>25</v>
      </c>
      <c r="P653" s="13">
        <v>41</v>
      </c>
      <c r="Q653" s="13">
        <f>Table1[[#This Row],[Purchase Amount (USD)]]-Table1[[#This Row],[Previous Purchases]]</f>
        <v>-9</v>
      </c>
      <c r="R653" s="3" t="s">
        <v>27</v>
      </c>
      <c r="S653" s="3" t="s">
        <v>28</v>
      </c>
    </row>
    <row r="654" spans="1:19" x14ac:dyDescent="0.3">
      <c r="A654" s="2">
        <v>653</v>
      </c>
      <c r="B654" s="2">
        <v>64</v>
      </c>
      <c r="C654" s="2" t="s">
        <v>18</v>
      </c>
      <c r="D654" s="2" t="s">
        <v>88</v>
      </c>
      <c r="E654" s="2" t="s">
        <v>66</v>
      </c>
      <c r="F654" s="2">
        <v>27</v>
      </c>
      <c r="G654" s="2" t="s">
        <v>147</v>
      </c>
      <c r="H654" s="2" t="s">
        <v>43</v>
      </c>
      <c r="I654" s="2" t="s">
        <v>117</v>
      </c>
      <c r="J654" s="2" t="s">
        <v>24</v>
      </c>
      <c r="K654" s="2">
        <v>3.1</v>
      </c>
      <c r="L654" s="2" t="s">
        <v>25</v>
      </c>
      <c r="M654" s="2" t="s">
        <v>37</v>
      </c>
      <c r="N654" s="2" t="s">
        <v>25</v>
      </c>
      <c r="O654" s="2" t="s">
        <v>25</v>
      </c>
      <c r="P654" s="12">
        <v>27</v>
      </c>
      <c r="Q654" s="12">
        <f>Table1[[#This Row],[Purchase Amount (USD)]]-Table1[[#This Row],[Previous Purchases]]</f>
        <v>0</v>
      </c>
      <c r="R654" s="2" t="s">
        <v>27</v>
      </c>
      <c r="S654" s="2" t="s">
        <v>39</v>
      </c>
    </row>
    <row r="655" spans="1:19" x14ac:dyDescent="0.3">
      <c r="A655" s="2">
        <v>654</v>
      </c>
      <c r="B655" s="2">
        <v>20</v>
      </c>
      <c r="C655" s="2" t="s">
        <v>18</v>
      </c>
      <c r="D655" s="2" t="s">
        <v>118</v>
      </c>
      <c r="E655" s="2" t="s">
        <v>66</v>
      </c>
      <c r="F655" s="2">
        <v>68</v>
      </c>
      <c r="G655" s="2" t="s">
        <v>113</v>
      </c>
      <c r="H655" s="2" t="s">
        <v>43</v>
      </c>
      <c r="I655" s="2" t="s">
        <v>77</v>
      </c>
      <c r="J655" s="2" t="s">
        <v>24</v>
      </c>
      <c r="K655" s="2">
        <v>3.6</v>
      </c>
      <c r="L655" s="2" t="s">
        <v>25</v>
      </c>
      <c r="M655" s="2" t="s">
        <v>69</v>
      </c>
      <c r="N655" s="2" t="s">
        <v>25</v>
      </c>
      <c r="O655" s="2" t="s">
        <v>25</v>
      </c>
      <c r="P655" s="12">
        <v>45</v>
      </c>
      <c r="Q655" s="12">
        <f>Table1[[#This Row],[Purchase Amount (USD)]]-Table1[[#This Row],[Previous Purchases]]</f>
        <v>23</v>
      </c>
      <c r="R655" s="2" t="s">
        <v>32</v>
      </c>
      <c r="S655" s="2" t="s">
        <v>28</v>
      </c>
    </row>
    <row r="656" spans="1:19" x14ac:dyDescent="0.3">
      <c r="A656" s="3">
        <v>655</v>
      </c>
      <c r="B656" s="3">
        <v>24</v>
      </c>
      <c r="C656" s="3" t="s">
        <v>18</v>
      </c>
      <c r="D656" s="3" t="s">
        <v>65</v>
      </c>
      <c r="E656" s="3" t="s">
        <v>66</v>
      </c>
      <c r="F656" s="3">
        <v>59</v>
      </c>
      <c r="G656" s="3" t="s">
        <v>98</v>
      </c>
      <c r="H656" s="3" t="s">
        <v>22</v>
      </c>
      <c r="I656" s="3" t="s">
        <v>23</v>
      </c>
      <c r="J656" s="3" t="s">
        <v>52</v>
      </c>
      <c r="K656" s="3">
        <v>4.4000000000000004</v>
      </c>
      <c r="L656" s="3" t="s">
        <v>25</v>
      </c>
      <c r="M656" s="3" t="s">
        <v>69</v>
      </c>
      <c r="N656" s="3" t="s">
        <v>25</v>
      </c>
      <c r="O656" s="3" t="s">
        <v>25</v>
      </c>
      <c r="P656" s="13">
        <v>23</v>
      </c>
      <c r="Q656" s="13">
        <f>Table1[[#This Row],[Purchase Amount (USD)]]-Table1[[#This Row],[Previous Purchases]]</f>
        <v>36</v>
      </c>
      <c r="R656" s="3" t="s">
        <v>27</v>
      </c>
      <c r="S656" s="3" t="s">
        <v>48</v>
      </c>
    </row>
    <row r="657" spans="1:19" x14ac:dyDescent="0.3">
      <c r="A657" s="3">
        <v>656</v>
      </c>
      <c r="B657" s="3">
        <v>20</v>
      </c>
      <c r="C657" s="3" t="s">
        <v>18</v>
      </c>
      <c r="D657" s="3" t="s">
        <v>65</v>
      </c>
      <c r="E657" s="3" t="s">
        <v>66</v>
      </c>
      <c r="F657" s="3">
        <v>36</v>
      </c>
      <c r="G657" s="3" t="s">
        <v>90</v>
      </c>
      <c r="H657" s="3" t="s">
        <v>35</v>
      </c>
      <c r="I657" s="3" t="s">
        <v>72</v>
      </c>
      <c r="J657" s="3" t="s">
        <v>56</v>
      </c>
      <c r="K657" s="3">
        <v>3.1</v>
      </c>
      <c r="L657" s="3" t="s">
        <v>25</v>
      </c>
      <c r="M657" s="3" t="s">
        <v>37</v>
      </c>
      <c r="N657" s="3" t="s">
        <v>25</v>
      </c>
      <c r="O657" s="3" t="s">
        <v>25</v>
      </c>
      <c r="P657" s="13">
        <v>19</v>
      </c>
      <c r="Q657" s="13">
        <f>Table1[[#This Row],[Purchase Amount (USD)]]-Table1[[#This Row],[Previous Purchases]]</f>
        <v>17</v>
      </c>
      <c r="R657" s="3" t="s">
        <v>27</v>
      </c>
      <c r="S657" s="3" t="s">
        <v>87</v>
      </c>
    </row>
    <row r="658" spans="1:19" x14ac:dyDescent="0.3">
      <c r="A658" s="2">
        <v>657</v>
      </c>
      <c r="B658" s="2">
        <v>42</v>
      </c>
      <c r="C658" s="2" t="s">
        <v>18</v>
      </c>
      <c r="D658" s="2" t="s">
        <v>33</v>
      </c>
      <c r="E658" s="2" t="s">
        <v>20</v>
      </c>
      <c r="F658" s="2">
        <v>23</v>
      </c>
      <c r="G658" s="2" t="s">
        <v>137</v>
      </c>
      <c r="H658" s="2" t="s">
        <v>43</v>
      </c>
      <c r="I658" s="2" t="s">
        <v>117</v>
      </c>
      <c r="J658" s="2" t="s">
        <v>52</v>
      </c>
      <c r="K658" s="2">
        <v>3.9</v>
      </c>
      <c r="L658" s="2" t="s">
        <v>25</v>
      </c>
      <c r="M658" s="2" t="s">
        <v>53</v>
      </c>
      <c r="N658" s="2" t="s">
        <v>25</v>
      </c>
      <c r="O658" s="2" t="s">
        <v>25</v>
      </c>
      <c r="P658" s="12">
        <v>6</v>
      </c>
      <c r="Q658" s="12">
        <f>Table1[[#This Row],[Purchase Amount (USD)]]-Table1[[#This Row],[Previous Purchases]]</f>
        <v>17</v>
      </c>
      <c r="R658" s="2" t="s">
        <v>45</v>
      </c>
      <c r="S658" s="2" t="s">
        <v>57</v>
      </c>
    </row>
    <row r="659" spans="1:19" x14ac:dyDescent="0.3">
      <c r="A659" s="2">
        <v>658</v>
      </c>
      <c r="B659" s="2">
        <v>48</v>
      </c>
      <c r="C659" s="2" t="s">
        <v>18</v>
      </c>
      <c r="D659" s="2" t="s">
        <v>101</v>
      </c>
      <c r="E659" s="2" t="s">
        <v>62</v>
      </c>
      <c r="F659" s="2">
        <v>80</v>
      </c>
      <c r="G659" s="2" t="s">
        <v>116</v>
      </c>
      <c r="H659" s="2" t="s">
        <v>43</v>
      </c>
      <c r="I659" s="2" t="s">
        <v>51</v>
      </c>
      <c r="J659" s="2" t="s">
        <v>24</v>
      </c>
      <c r="K659" s="2">
        <v>4.3</v>
      </c>
      <c r="L659" s="2" t="s">
        <v>25</v>
      </c>
      <c r="M659" s="2" t="s">
        <v>37</v>
      </c>
      <c r="N659" s="2" t="s">
        <v>25</v>
      </c>
      <c r="O659" s="2" t="s">
        <v>25</v>
      </c>
      <c r="P659" s="12">
        <v>6</v>
      </c>
      <c r="Q659" s="12">
        <f>Table1[[#This Row],[Purchase Amount (USD)]]-Table1[[#This Row],[Previous Purchases]]</f>
        <v>74</v>
      </c>
      <c r="R659" s="2" t="s">
        <v>45</v>
      </c>
      <c r="S659" s="2" t="s">
        <v>57</v>
      </c>
    </row>
    <row r="660" spans="1:19" x14ac:dyDescent="0.3">
      <c r="A660" s="3">
        <v>659</v>
      </c>
      <c r="B660" s="3">
        <v>62</v>
      </c>
      <c r="C660" s="3" t="s">
        <v>18</v>
      </c>
      <c r="D660" s="3" t="s">
        <v>131</v>
      </c>
      <c r="E660" s="3" t="s">
        <v>66</v>
      </c>
      <c r="F660" s="3">
        <v>37</v>
      </c>
      <c r="G660" s="3" t="s">
        <v>59</v>
      </c>
      <c r="H660" s="3" t="s">
        <v>35</v>
      </c>
      <c r="I660" s="3" t="s">
        <v>51</v>
      </c>
      <c r="J660" s="3" t="s">
        <v>56</v>
      </c>
      <c r="K660" s="3">
        <v>4.9000000000000004</v>
      </c>
      <c r="L660" s="3" t="s">
        <v>25</v>
      </c>
      <c r="M660" s="3" t="s">
        <v>73</v>
      </c>
      <c r="N660" s="3" t="s">
        <v>25</v>
      </c>
      <c r="O660" s="3" t="s">
        <v>25</v>
      </c>
      <c r="P660" s="13">
        <v>20</v>
      </c>
      <c r="Q660" s="13">
        <f>Table1[[#This Row],[Purchase Amount (USD)]]-Table1[[#This Row],[Previous Purchases]]</f>
        <v>17</v>
      </c>
      <c r="R660" s="3" t="s">
        <v>27</v>
      </c>
      <c r="S660" s="3" t="s">
        <v>39</v>
      </c>
    </row>
    <row r="661" spans="1:19" x14ac:dyDescent="0.3">
      <c r="A661" s="3">
        <v>660</v>
      </c>
      <c r="B661" s="3">
        <v>62</v>
      </c>
      <c r="C661" s="3" t="s">
        <v>18</v>
      </c>
      <c r="D661" s="3" t="s">
        <v>58</v>
      </c>
      <c r="E661" s="3" t="s">
        <v>20</v>
      </c>
      <c r="F661" s="3">
        <v>52</v>
      </c>
      <c r="G661" s="3" t="s">
        <v>140</v>
      </c>
      <c r="H661" s="3" t="s">
        <v>35</v>
      </c>
      <c r="I661" s="3" t="s">
        <v>79</v>
      </c>
      <c r="J661" s="3" t="s">
        <v>36</v>
      </c>
      <c r="K661" s="3">
        <v>3.6</v>
      </c>
      <c r="L661" s="3" t="s">
        <v>25</v>
      </c>
      <c r="M661" s="3" t="s">
        <v>69</v>
      </c>
      <c r="N661" s="3" t="s">
        <v>25</v>
      </c>
      <c r="O661" s="3" t="s">
        <v>25</v>
      </c>
      <c r="P661" s="13">
        <v>8</v>
      </c>
      <c r="Q661" s="13">
        <f>Table1[[#This Row],[Purchase Amount (USD)]]-Table1[[#This Row],[Previous Purchases]]</f>
        <v>44</v>
      </c>
      <c r="R661" s="3" t="s">
        <v>32</v>
      </c>
      <c r="S661" s="3" t="s">
        <v>39</v>
      </c>
    </row>
    <row r="662" spans="1:19" x14ac:dyDescent="0.3">
      <c r="A662" s="2">
        <v>661</v>
      </c>
      <c r="B662" s="2">
        <v>50</v>
      </c>
      <c r="C662" s="2" t="s">
        <v>18</v>
      </c>
      <c r="D662" s="2" t="s">
        <v>61</v>
      </c>
      <c r="E662" s="2" t="s">
        <v>62</v>
      </c>
      <c r="F662" s="2">
        <v>79</v>
      </c>
      <c r="G662" s="2" t="s">
        <v>55</v>
      </c>
      <c r="H662" s="2" t="s">
        <v>43</v>
      </c>
      <c r="I662" s="2" t="s">
        <v>77</v>
      </c>
      <c r="J662" s="2" t="s">
        <v>56</v>
      </c>
      <c r="K662" s="2">
        <v>5</v>
      </c>
      <c r="L662" s="2" t="s">
        <v>25</v>
      </c>
      <c r="M662" s="2" t="s">
        <v>69</v>
      </c>
      <c r="N662" s="2" t="s">
        <v>25</v>
      </c>
      <c r="O662" s="2" t="s">
        <v>25</v>
      </c>
      <c r="P662" s="12">
        <v>39</v>
      </c>
      <c r="Q662" s="12">
        <f>Table1[[#This Row],[Purchase Amount (USD)]]-Table1[[#This Row],[Previous Purchases]]</f>
        <v>40</v>
      </c>
      <c r="R662" s="2" t="s">
        <v>38</v>
      </c>
      <c r="S662" s="2" t="s">
        <v>57</v>
      </c>
    </row>
    <row r="663" spans="1:19" x14ac:dyDescent="0.3">
      <c r="A663" s="2">
        <v>662</v>
      </c>
      <c r="B663" s="2">
        <v>57</v>
      </c>
      <c r="C663" s="2" t="s">
        <v>18</v>
      </c>
      <c r="D663" s="2" t="s">
        <v>54</v>
      </c>
      <c r="E663" s="2" t="s">
        <v>20</v>
      </c>
      <c r="F663" s="2">
        <v>68</v>
      </c>
      <c r="G663" s="2" t="s">
        <v>145</v>
      </c>
      <c r="H663" s="2" t="s">
        <v>91</v>
      </c>
      <c r="I663" s="2" t="s">
        <v>95</v>
      </c>
      <c r="J663" s="2" t="s">
        <v>56</v>
      </c>
      <c r="K663" s="2">
        <v>4.0999999999999996</v>
      </c>
      <c r="L663" s="2" t="s">
        <v>25</v>
      </c>
      <c r="M663" s="2" t="s">
        <v>73</v>
      </c>
      <c r="N663" s="2" t="s">
        <v>25</v>
      </c>
      <c r="O663" s="2" t="s">
        <v>25</v>
      </c>
      <c r="P663" s="12">
        <v>39</v>
      </c>
      <c r="Q663" s="12">
        <f>Table1[[#This Row],[Purchase Amount (USD)]]-Table1[[#This Row],[Previous Purchases]]</f>
        <v>29</v>
      </c>
      <c r="R663" s="2" t="s">
        <v>38</v>
      </c>
      <c r="S663" s="2" t="s">
        <v>57</v>
      </c>
    </row>
    <row r="664" spans="1:19" x14ac:dyDescent="0.3">
      <c r="A664" s="3">
        <v>663</v>
      </c>
      <c r="B664" s="3">
        <v>24</v>
      </c>
      <c r="C664" s="3" t="s">
        <v>18</v>
      </c>
      <c r="D664" s="3" t="s">
        <v>142</v>
      </c>
      <c r="E664" s="3" t="s">
        <v>66</v>
      </c>
      <c r="F664" s="3">
        <v>98</v>
      </c>
      <c r="G664" s="3" t="s">
        <v>114</v>
      </c>
      <c r="H664" s="3" t="s">
        <v>22</v>
      </c>
      <c r="I664" s="3" t="s">
        <v>135</v>
      </c>
      <c r="J664" s="3" t="s">
        <v>56</v>
      </c>
      <c r="K664" s="3">
        <v>2.8</v>
      </c>
      <c r="L664" s="3" t="s">
        <v>25</v>
      </c>
      <c r="M664" s="3" t="s">
        <v>26</v>
      </c>
      <c r="N664" s="3" t="s">
        <v>25</v>
      </c>
      <c r="O664" s="3" t="s">
        <v>25</v>
      </c>
      <c r="P664" s="13">
        <v>39</v>
      </c>
      <c r="Q664" s="13">
        <f>Table1[[#This Row],[Purchase Amount (USD)]]-Table1[[#This Row],[Previous Purchases]]</f>
        <v>59</v>
      </c>
      <c r="R664" s="3" t="s">
        <v>27</v>
      </c>
      <c r="S664" s="3" t="s">
        <v>75</v>
      </c>
    </row>
    <row r="665" spans="1:19" x14ac:dyDescent="0.3">
      <c r="A665" s="3">
        <v>664</v>
      </c>
      <c r="B665" s="3">
        <v>59</v>
      </c>
      <c r="C665" s="3" t="s">
        <v>18</v>
      </c>
      <c r="D665" s="3" t="s">
        <v>80</v>
      </c>
      <c r="E665" s="3" t="s">
        <v>20</v>
      </c>
      <c r="F665" s="3">
        <v>83</v>
      </c>
      <c r="G665" s="3" t="s">
        <v>119</v>
      </c>
      <c r="H665" s="3" t="s">
        <v>43</v>
      </c>
      <c r="I665" s="3" t="s">
        <v>60</v>
      </c>
      <c r="J665" s="3" t="s">
        <v>56</v>
      </c>
      <c r="K665" s="3">
        <v>4.7</v>
      </c>
      <c r="L665" s="3" t="s">
        <v>25</v>
      </c>
      <c r="M665" s="3" t="s">
        <v>26</v>
      </c>
      <c r="N665" s="3" t="s">
        <v>25</v>
      </c>
      <c r="O665" s="3" t="s">
        <v>25</v>
      </c>
      <c r="P665" s="13">
        <v>23</v>
      </c>
      <c r="Q665" s="13">
        <f>Table1[[#This Row],[Purchase Amount (USD)]]-Table1[[#This Row],[Previous Purchases]]</f>
        <v>60</v>
      </c>
      <c r="R665" s="3" t="s">
        <v>38</v>
      </c>
      <c r="S665" s="3" t="s">
        <v>87</v>
      </c>
    </row>
    <row r="666" spans="1:19" x14ac:dyDescent="0.3">
      <c r="A666" s="2">
        <v>665</v>
      </c>
      <c r="B666" s="2">
        <v>63</v>
      </c>
      <c r="C666" s="2" t="s">
        <v>18</v>
      </c>
      <c r="D666" s="2" t="s">
        <v>94</v>
      </c>
      <c r="E666" s="2" t="s">
        <v>20</v>
      </c>
      <c r="F666" s="2">
        <v>83</v>
      </c>
      <c r="G666" s="2" t="s">
        <v>111</v>
      </c>
      <c r="H666" s="2" t="s">
        <v>43</v>
      </c>
      <c r="I666" s="2" t="s">
        <v>125</v>
      </c>
      <c r="J666" s="2" t="s">
        <v>24</v>
      </c>
      <c r="K666" s="2">
        <v>4.4000000000000004</v>
      </c>
      <c r="L666" s="2" t="s">
        <v>25</v>
      </c>
      <c r="M666" s="2" t="s">
        <v>26</v>
      </c>
      <c r="N666" s="2" t="s">
        <v>25</v>
      </c>
      <c r="O666" s="2" t="s">
        <v>25</v>
      </c>
      <c r="P666" s="12">
        <v>41</v>
      </c>
      <c r="Q666" s="12">
        <f>Table1[[#This Row],[Purchase Amount (USD)]]-Table1[[#This Row],[Previous Purchases]]</f>
        <v>42</v>
      </c>
      <c r="R666" s="2" t="s">
        <v>45</v>
      </c>
      <c r="S666" s="2" t="s">
        <v>75</v>
      </c>
    </row>
    <row r="667" spans="1:19" x14ac:dyDescent="0.3">
      <c r="A667" s="2">
        <v>666</v>
      </c>
      <c r="B667" s="2">
        <v>41</v>
      </c>
      <c r="C667" s="2" t="s">
        <v>18</v>
      </c>
      <c r="D667" s="2" t="s">
        <v>94</v>
      </c>
      <c r="E667" s="2" t="s">
        <v>20</v>
      </c>
      <c r="F667" s="2">
        <v>55</v>
      </c>
      <c r="G667" s="2" t="s">
        <v>129</v>
      </c>
      <c r="H667" s="2" t="s">
        <v>43</v>
      </c>
      <c r="I667" s="2" t="s">
        <v>99</v>
      </c>
      <c r="J667" s="2" t="s">
        <v>36</v>
      </c>
      <c r="K667" s="2">
        <v>4.9000000000000004</v>
      </c>
      <c r="L667" s="2" t="s">
        <v>25</v>
      </c>
      <c r="M667" s="2" t="s">
        <v>69</v>
      </c>
      <c r="N667" s="2" t="s">
        <v>25</v>
      </c>
      <c r="O667" s="2" t="s">
        <v>25</v>
      </c>
      <c r="P667" s="12">
        <v>50</v>
      </c>
      <c r="Q667" s="12">
        <f>Table1[[#This Row],[Purchase Amount (USD)]]-Table1[[#This Row],[Previous Purchases]]</f>
        <v>5</v>
      </c>
      <c r="R667" s="2" t="s">
        <v>38</v>
      </c>
      <c r="S667" s="2" t="s">
        <v>48</v>
      </c>
    </row>
    <row r="668" spans="1:19" x14ac:dyDescent="0.3">
      <c r="A668" s="3">
        <v>667</v>
      </c>
      <c r="B668" s="3">
        <v>35</v>
      </c>
      <c r="C668" s="3" t="s">
        <v>18</v>
      </c>
      <c r="D668" s="3" t="s">
        <v>103</v>
      </c>
      <c r="E668" s="3" t="s">
        <v>20</v>
      </c>
      <c r="F668" s="3">
        <v>26</v>
      </c>
      <c r="G668" s="3" t="s">
        <v>111</v>
      </c>
      <c r="H668" s="3" t="s">
        <v>22</v>
      </c>
      <c r="I668" s="3" t="s">
        <v>47</v>
      </c>
      <c r="J668" s="3" t="s">
        <v>24</v>
      </c>
      <c r="K668" s="3">
        <v>3.1</v>
      </c>
      <c r="L668" s="3" t="s">
        <v>25</v>
      </c>
      <c r="M668" s="3" t="s">
        <v>37</v>
      </c>
      <c r="N668" s="3" t="s">
        <v>25</v>
      </c>
      <c r="O668" s="3" t="s">
        <v>25</v>
      </c>
      <c r="P668" s="13">
        <v>30</v>
      </c>
      <c r="Q668" s="13">
        <f>Table1[[#This Row],[Purchase Amount (USD)]]-Table1[[#This Row],[Previous Purchases]]</f>
        <v>-4</v>
      </c>
      <c r="R668" s="3" t="s">
        <v>85</v>
      </c>
      <c r="S668" s="3" t="s">
        <v>57</v>
      </c>
    </row>
    <row r="669" spans="1:19" x14ac:dyDescent="0.3">
      <c r="A669" s="3">
        <v>668</v>
      </c>
      <c r="B669" s="3">
        <v>34</v>
      </c>
      <c r="C669" s="3" t="s">
        <v>18</v>
      </c>
      <c r="D669" s="3" t="s">
        <v>88</v>
      </c>
      <c r="E669" s="3" t="s">
        <v>66</v>
      </c>
      <c r="F669" s="3">
        <v>76</v>
      </c>
      <c r="G669" s="3" t="s">
        <v>116</v>
      </c>
      <c r="H669" s="3" t="s">
        <v>35</v>
      </c>
      <c r="I669" s="3" t="s">
        <v>143</v>
      </c>
      <c r="J669" s="3" t="s">
        <v>24</v>
      </c>
      <c r="K669" s="3">
        <v>2.6</v>
      </c>
      <c r="L669" s="3" t="s">
        <v>25</v>
      </c>
      <c r="M669" s="3" t="s">
        <v>53</v>
      </c>
      <c r="N669" s="3" t="s">
        <v>25</v>
      </c>
      <c r="O669" s="3" t="s">
        <v>25</v>
      </c>
      <c r="P669" s="13">
        <v>32</v>
      </c>
      <c r="Q669" s="13">
        <f>Table1[[#This Row],[Purchase Amount (USD)]]-Table1[[#This Row],[Previous Purchases]]</f>
        <v>44</v>
      </c>
      <c r="R669" s="3" t="s">
        <v>74</v>
      </c>
      <c r="S669" s="3" t="s">
        <v>57</v>
      </c>
    </row>
    <row r="670" spans="1:19" x14ac:dyDescent="0.3">
      <c r="A670" s="2">
        <v>669</v>
      </c>
      <c r="B670" s="2">
        <v>49</v>
      </c>
      <c r="C670" s="2" t="s">
        <v>18</v>
      </c>
      <c r="D670" s="2" t="s">
        <v>112</v>
      </c>
      <c r="E670" s="2" t="s">
        <v>20</v>
      </c>
      <c r="F670" s="2">
        <v>85</v>
      </c>
      <c r="G670" s="2" t="s">
        <v>76</v>
      </c>
      <c r="H670" s="2" t="s">
        <v>35</v>
      </c>
      <c r="I670" s="2" t="s">
        <v>47</v>
      </c>
      <c r="J670" s="2" t="s">
        <v>56</v>
      </c>
      <c r="K670" s="2">
        <v>2.9</v>
      </c>
      <c r="L670" s="2" t="s">
        <v>25</v>
      </c>
      <c r="M670" s="2" t="s">
        <v>26</v>
      </c>
      <c r="N670" s="2" t="s">
        <v>25</v>
      </c>
      <c r="O670" s="2" t="s">
        <v>25</v>
      </c>
      <c r="P670" s="12">
        <v>35</v>
      </c>
      <c r="Q670" s="12">
        <f>Table1[[#This Row],[Purchase Amount (USD)]]-Table1[[#This Row],[Previous Purchases]]</f>
        <v>50</v>
      </c>
      <c r="R670" s="2" t="s">
        <v>74</v>
      </c>
      <c r="S670" s="2" t="s">
        <v>87</v>
      </c>
    </row>
    <row r="671" spans="1:19" x14ac:dyDescent="0.3">
      <c r="A671" s="2">
        <v>670</v>
      </c>
      <c r="B671" s="2">
        <v>43</v>
      </c>
      <c r="C671" s="2" t="s">
        <v>18</v>
      </c>
      <c r="D671" s="2" t="s">
        <v>101</v>
      </c>
      <c r="E671" s="2" t="s">
        <v>62</v>
      </c>
      <c r="F671" s="2">
        <v>89</v>
      </c>
      <c r="G671" s="2" t="s">
        <v>114</v>
      </c>
      <c r="H671" s="2" t="s">
        <v>43</v>
      </c>
      <c r="I671" s="2" t="s">
        <v>23</v>
      </c>
      <c r="J671" s="2" t="s">
        <v>36</v>
      </c>
      <c r="K671" s="2">
        <v>3.3</v>
      </c>
      <c r="L671" s="2" t="s">
        <v>25</v>
      </c>
      <c r="M671" s="2" t="s">
        <v>37</v>
      </c>
      <c r="N671" s="2" t="s">
        <v>25</v>
      </c>
      <c r="O671" s="2" t="s">
        <v>25</v>
      </c>
      <c r="P671" s="12">
        <v>45</v>
      </c>
      <c r="Q671" s="12">
        <f>Table1[[#This Row],[Purchase Amount (USD)]]-Table1[[#This Row],[Previous Purchases]]</f>
        <v>44</v>
      </c>
      <c r="R671" s="2" t="s">
        <v>27</v>
      </c>
      <c r="S671" s="2" t="s">
        <v>75</v>
      </c>
    </row>
    <row r="672" spans="1:19" x14ac:dyDescent="0.3">
      <c r="A672" s="3">
        <v>671</v>
      </c>
      <c r="B672" s="3">
        <v>63</v>
      </c>
      <c r="C672" s="3" t="s">
        <v>18</v>
      </c>
      <c r="D672" s="3" t="s">
        <v>29</v>
      </c>
      <c r="E672" s="3" t="s">
        <v>20</v>
      </c>
      <c r="F672" s="3">
        <v>41</v>
      </c>
      <c r="G672" s="3" t="s">
        <v>59</v>
      </c>
      <c r="H672" s="3" t="s">
        <v>91</v>
      </c>
      <c r="I672" s="3" t="s">
        <v>72</v>
      </c>
      <c r="J672" s="3" t="s">
        <v>36</v>
      </c>
      <c r="K672" s="3">
        <v>4.8</v>
      </c>
      <c r="L672" s="3" t="s">
        <v>25</v>
      </c>
      <c r="M672" s="3" t="s">
        <v>44</v>
      </c>
      <c r="N672" s="3" t="s">
        <v>25</v>
      </c>
      <c r="O672" s="3" t="s">
        <v>25</v>
      </c>
      <c r="P672" s="13">
        <v>37</v>
      </c>
      <c r="Q672" s="13">
        <f>Table1[[#This Row],[Purchase Amount (USD)]]-Table1[[#This Row],[Previous Purchases]]</f>
        <v>4</v>
      </c>
      <c r="R672" s="3" t="s">
        <v>32</v>
      </c>
      <c r="S672" s="3" t="s">
        <v>75</v>
      </c>
    </row>
    <row r="673" spans="1:19" x14ac:dyDescent="0.3">
      <c r="A673" s="3">
        <v>672</v>
      </c>
      <c r="B673" s="3">
        <v>38</v>
      </c>
      <c r="C673" s="3" t="s">
        <v>18</v>
      </c>
      <c r="D673" s="3" t="s">
        <v>101</v>
      </c>
      <c r="E673" s="3" t="s">
        <v>62</v>
      </c>
      <c r="F673" s="3">
        <v>30</v>
      </c>
      <c r="G673" s="3" t="s">
        <v>145</v>
      </c>
      <c r="H673" s="3" t="s">
        <v>22</v>
      </c>
      <c r="I673" s="3" t="s">
        <v>93</v>
      </c>
      <c r="J673" s="3" t="s">
        <v>24</v>
      </c>
      <c r="K673" s="3">
        <v>4.7</v>
      </c>
      <c r="L673" s="3" t="s">
        <v>25</v>
      </c>
      <c r="M673" s="3" t="s">
        <v>26</v>
      </c>
      <c r="N673" s="3" t="s">
        <v>25</v>
      </c>
      <c r="O673" s="3" t="s">
        <v>25</v>
      </c>
      <c r="P673" s="13">
        <v>45</v>
      </c>
      <c r="Q673" s="13">
        <f>Table1[[#This Row],[Purchase Amount (USD)]]-Table1[[#This Row],[Previous Purchases]]</f>
        <v>-15</v>
      </c>
      <c r="R673" s="3" t="s">
        <v>32</v>
      </c>
      <c r="S673" s="3" t="s">
        <v>39</v>
      </c>
    </row>
    <row r="674" spans="1:19" x14ac:dyDescent="0.3">
      <c r="A674" s="2">
        <v>673</v>
      </c>
      <c r="B674" s="2">
        <v>59</v>
      </c>
      <c r="C674" s="2" t="s">
        <v>18</v>
      </c>
      <c r="D674" s="2" t="s">
        <v>124</v>
      </c>
      <c r="E674" s="2" t="s">
        <v>20</v>
      </c>
      <c r="F674" s="2">
        <v>53</v>
      </c>
      <c r="G674" s="2" t="s">
        <v>148</v>
      </c>
      <c r="H674" s="2" t="s">
        <v>43</v>
      </c>
      <c r="I674" s="2" t="s">
        <v>99</v>
      </c>
      <c r="J674" s="2" t="s">
        <v>24</v>
      </c>
      <c r="K674" s="2">
        <v>3.3</v>
      </c>
      <c r="L674" s="2" t="s">
        <v>25</v>
      </c>
      <c r="M674" s="2" t="s">
        <v>69</v>
      </c>
      <c r="N674" s="2" t="s">
        <v>25</v>
      </c>
      <c r="O674" s="2" t="s">
        <v>25</v>
      </c>
      <c r="P674" s="12">
        <v>29</v>
      </c>
      <c r="Q674" s="12">
        <f>Table1[[#This Row],[Purchase Amount (USD)]]-Table1[[#This Row],[Previous Purchases]]</f>
        <v>24</v>
      </c>
      <c r="R674" s="2" t="s">
        <v>32</v>
      </c>
      <c r="S674" s="2" t="s">
        <v>57</v>
      </c>
    </row>
    <row r="675" spans="1:19" x14ac:dyDescent="0.3">
      <c r="A675" s="2">
        <v>674</v>
      </c>
      <c r="B675" s="2">
        <v>35</v>
      </c>
      <c r="C675" s="2" t="s">
        <v>18</v>
      </c>
      <c r="D675" s="2" t="s">
        <v>54</v>
      </c>
      <c r="E675" s="2" t="s">
        <v>20</v>
      </c>
      <c r="F675" s="2">
        <v>66</v>
      </c>
      <c r="G675" s="2" t="s">
        <v>100</v>
      </c>
      <c r="H675" s="2" t="s">
        <v>43</v>
      </c>
      <c r="I675" s="2" t="s">
        <v>125</v>
      </c>
      <c r="J675" s="2" t="s">
        <v>36</v>
      </c>
      <c r="K675" s="2">
        <v>4.2</v>
      </c>
      <c r="L675" s="2" t="s">
        <v>25</v>
      </c>
      <c r="M675" s="2" t="s">
        <v>37</v>
      </c>
      <c r="N675" s="2" t="s">
        <v>25</v>
      </c>
      <c r="O675" s="2" t="s">
        <v>25</v>
      </c>
      <c r="P675" s="12">
        <v>27</v>
      </c>
      <c r="Q675" s="12">
        <f>Table1[[#This Row],[Purchase Amount (USD)]]-Table1[[#This Row],[Previous Purchases]]</f>
        <v>39</v>
      </c>
      <c r="R675" s="2" t="s">
        <v>27</v>
      </c>
      <c r="S675" s="2" t="s">
        <v>75</v>
      </c>
    </row>
    <row r="676" spans="1:19" x14ac:dyDescent="0.3">
      <c r="A676" s="3">
        <v>675</v>
      </c>
      <c r="B676" s="3">
        <v>48</v>
      </c>
      <c r="C676" s="3" t="s">
        <v>18</v>
      </c>
      <c r="D676" s="3" t="s">
        <v>105</v>
      </c>
      <c r="E676" s="3" t="s">
        <v>66</v>
      </c>
      <c r="F676" s="3">
        <v>33</v>
      </c>
      <c r="G676" s="3" t="s">
        <v>148</v>
      </c>
      <c r="H676" s="3" t="s">
        <v>91</v>
      </c>
      <c r="I676" s="3" t="s">
        <v>117</v>
      </c>
      <c r="J676" s="3" t="s">
        <v>24</v>
      </c>
      <c r="K676" s="3">
        <v>4.7</v>
      </c>
      <c r="L676" s="3" t="s">
        <v>25</v>
      </c>
      <c r="M676" s="3" t="s">
        <v>73</v>
      </c>
      <c r="N676" s="3" t="s">
        <v>25</v>
      </c>
      <c r="O676" s="3" t="s">
        <v>25</v>
      </c>
      <c r="P676" s="13">
        <v>36</v>
      </c>
      <c r="Q676" s="13">
        <f>Table1[[#This Row],[Purchase Amount (USD)]]-Table1[[#This Row],[Previous Purchases]]</f>
        <v>-3</v>
      </c>
      <c r="R676" s="3" t="s">
        <v>74</v>
      </c>
      <c r="S676" s="3" t="s">
        <v>48</v>
      </c>
    </row>
    <row r="677" spans="1:19" x14ac:dyDescent="0.3">
      <c r="A677" s="3">
        <v>676</v>
      </c>
      <c r="B677" s="3">
        <v>64</v>
      </c>
      <c r="C677" s="3" t="s">
        <v>18</v>
      </c>
      <c r="D677" s="3" t="s">
        <v>88</v>
      </c>
      <c r="E677" s="3" t="s">
        <v>66</v>
      </c>
      <c r="F677" s="3">
        <v>86</v>
      </c>
      <c r="G677" s="3" t="s">
        <v>71</v>
      </c>
      <c r="H677" s="3" t="s">
        <v>43</v>
      </c>
      <c r="I677" s="3" t="s">
        <v>133</v>
      </c>
      <c r="J677" s="3" t="s">
        <v>36</v>
      </c>
      <c r="K677" s="3">
        <v>2.6</v>
      </c>
      <c r="L677" s="3" t="s">
        <v>25</v>
      </c>
      <c r="M677" s="3" t="s">
        <v>69</v>
      </c>
      <c r="N677" s="3" t="s">
        <v>25</v>
      </c>
      <c r="O677" s="3" t="s">
        <v>25</v>
      </c>
      <c r="P677" s="13">
        <v>9</v>
      </c>
      <c r="Q677" s="13">
        <f>Table1[[#This Row],[Purchase Amount (USD)]]-Table1[[#This Row],[Previous Purchases]]</f>
        <v>77</v>
      </c>
      <c r="R677" s="3" t="s">
        <v>32</v>
      </c>
      <c r="S677" s="3" t="s">
        <v>48</v>
      </c>
    </row>
    <row r="678" spans="1:19" x14ac:dyDescent="0.3">
      <c r="A678" s="2">
        <v>677</v>
      </c>
      <c r="B678" s="2">
        <v>28</v>
      </c>
      <c r="C678" s="2" t="s">
        <v>18</v>
      </c>
      <c r="D678" s="2" t="s">
        <v>94</v>
      </c>
      <c r="E678" s="2" t="s">
        <v>20</v>
      </c>
      <c r="F678" s="2">
        <v>60</v>
      </c>
      <c r="G678" s="2" t="s">
        <v>138</v>
      </c>
      <c r="H678" s="2" t="s">
        <v>43</v>
      </c>
      <c r="I678" s="2" t="s">
        <v>99</v>
      </c>
      <c r="J678" s="2" t="s">
        <v>24</v>
      </c>
      <c r="K678" s="2">
        <v>2.9</v>
      </c>
      <c r="L678" s="2" t="s">
        <v>25</v>
      </c>
      <c r="M678" s="2" t="s">
        <v>69</v>
      </c>
      <c r="N678" s="2" t="s">
        <v>25</v>
      </c>
      <c r="O678" s="2" t="s">
        <v>25</v>
      </c>
      <c r="P678" s="12">
        <v>38</v>
      </c>
      <c r="Q678" s="12">
        <f>Table1[[#This Row],[Purchase Amount (USD)]]-Table1[[#This Row],[Previous Purchases]]</f>
        <v>22</v>
      </c>
      <c r="R678" s="2" t="s">
        <v>27</v>
      </c>
      <c r="S678" s="2" t="s">
        <v>75</v>
      </c>
    </row>
    <row r="679" spans="1:19" x14ac:dyDescent="0.3">
      <c r="A679" s="2">
        <v>678</v>
      </c>
      <c r="B679" s="2">
        <v>60</v>
      </c>
      <c r="C679" s="2" t="s">
        <v>18</v>
      </c>
      <c r="D679" s="2" t="s">
        <v>124</v>
      </c>
      <c r="E679" s="2" t="s">
        <v>20</v>
      </c>
      <c r="F679" s="2">
        <v>62</v>
      </c>
      <c r="G679" s="2" t="s">
        <v>148</v>
      </c>
      <c r="H679" s="2" t="s">
        <v>35</v>
      </c>
      <c r="I679" s="2" t="s">
        <v>47</v>
      </c>
      <c r="J679" s="2" t="s">
        <v>52</v>
      </c>
      <c r="K679" s="2">
        <v>2.7</v>
      </c>
      <c r="L679" s="2" t="s">
        <v>25</v>
      </c>
      <c r="M679" s="2" t="s">
        <v>26</v>
      </c>
      <c r="N679" s="2" t="s">
        <v>25</v>
      </c>
      <c r="O679" s="2" t="s">
        <v>25</v>
      </c>
      <c r="P679" s="12">
        <v>41</v>
      </c>
      <c r="Q679" s="12">
        <f>Table1[[#This Row],[Purchase Amount (USD)]]-Table1[[#This Row],[Previous Purchases]]</f>
        <v>21</v>
      </c>
      <c r="R679" s="2" t="s">
        <v>45</v>
      </c>
      <c r="S679" s="2" t="s">
        <v>48</v>
      </c>
    </row>
    <row r="680" spans="1:19" x14ac:dyDescent="0.3">
      <c r="A680" s="3">
        <v>679</v>
      </c>
      <c r="B680" s="3">
        <v>27</v>
      </c>
      <c r="C680" s="3" t="s">
        <v>18</v>
      </c>
      <c r="D680" s="3" t="s">
        <v>19</v>
      </c>
      <c r="E680" s="3" t="s">
        <v>20</v>
      </c>
      <c r="F680" s="3">
        <v>74</v>
      </c>
      <c r="G680" s="3" t="s">
        <v>30</v>
      </c>
      <c r="H680" s="3" t="s">
        <v>43</v>
      </c>
      <c r="I680" s="3" t="s">
        <v>84</v>
      </c>
      <c r="J680" s="3" t="s">
        <v>56</v>
      </c>
      <c r="K680" s="3">
        <v>3.3</v>
      </c>
      <c r="L680" s="3" t="s">
        <v>25</v>
      </c>
      <c r="M680" s="3" t="s">
        <v>73</v>
      </c>
      <c r="N680" s="3" t="s">
        <v>25</v>
      </c>
      <c r="O680" s="3" t="s">
        <v>25</v>
      </c>
      <c r="P680" s="13">
        <v>25</v>
      </c>
      <c r="Q680" s="13">
        <f>Table1[[#This Row],[Purchase Amount (USD)]]-Table1[[#This Row],[Previous Purchases]]</f>
        <v>49</v>
      </c>
      <c r="R680" s="3" t="s">
        <v>85</v>
      </c>
      <c r="S680" s="3" t="s">
        <v>96</v>
      </c>
    </row>
    <row r="681" spans="1:19" x14ac:dyDescent="0.3">
      <c r="A681" s="3">
        <v>680</v>
      </c>
      <c r="B681" s="3">
        <v>56</v>
      </c>
      <c r="C681" s="3" t="s">
        <v>18</v>
      </c>
      <c r="D681" s="3" t="s">
        <v>40</v>
      </c>
      <c r="E681" s="3" t="s">
        <v>41</v>
      </c>
      <c r="F681" s="3">
        <v>95</v>
      </c>
      <c r="G681" s="3" t="s">
        <v>150</v>
      </c>
      <c r="H681" s="3" t="s">
        <v>43</v>
      </c>
      <c r="I681" s="3" t="s">
        <v>47</v>
      </c>
      <c r="J681" s="3" t="s">
        <v>56</v>
      </c>
      <c r="K681" s="3">
        <v>3.4</v>
      </c>
      <c r="L681" s="3" t="s">
        <v>25</v>
      </c>
      <c r="M681" s="3" t="s">
        <v>26</v>
      </c>
      <c r="N681" s="3" t="s">
        <v>25</v>
      </c>
      <c r="O681" s="3" t="s">
        <v>25</v>
      </c>
      <c r="P681" s="13">
        <v>37</v>
      </c>
      <c r="Q681" s="13">
        <f>Table1[[#This Row],[Purchase Amount (USD)]]-Table1[[#This Row],[Previous Purchases]]</f>
        <v>58</v>
      </c>
      <c r="R681" s="3" t="s">
        <v>27</v>
      </c>
      <c r="S681" s="3" t="s">
        <v>28</v>
      </c>
    </row>
    <row r="682" spans="1:19" x14ac:dyDescent="0.3">
      <c r="A682" s="2">
        <v>681</v>
      </c>
      <c r="B682" s="2">
        <v>58</v>
      </c>
      <c r="C682" s="2" t="s">
        <v>18</v>
      </c>
      <c r="D682" s="2" t="s">
        <v>49</v>
      </c>
      <c r="E682" s="2" t="s">
        <v>41</v>
      </c>
      <c r="F682" s="2">
        <v>25</v>
      </c>
      <c r="G682" s="2" t="s">
        <v>121</v>
      </c>
      <c r="H682" s="2" t="s">
        <v>43</v>
      </c>
      <c r="I682" s="2" t="s">
        <v>135</v>
      </c>
      <c r="J682" s="2" t="s">
        <v>36</v>
      </c>
      <c r="K682" s="2">
        <v>4.2</v>
      </c>
      <c r="L682" s="2" t="s">
        <v>25</v>
      </c>
      <c r="M682" s="2" t="s">
        <v>26</v>
      </c>
      <c r="N682" s="2" t="s">
        <v>25</v>
      </c>
      <c r="O682" s="2" t="s">
        <v>25</v>
      </c>
      <c r="P682" s="12">
        <v>3</v>
      </c>
      <c r="Q682" s="12">
        <f>Table1[[#This Row],[Purchase Amount (USD)]]-Table1[[#This Row],[Previous Purchases]]</f>
        <v>22</v>
      </c>
      <c r="R682" s="2" t="s">
        <v>45</v>
      </c>
      <c r="S682" s="2" t="s">
        <v>48</v>
      </c>
    </row>
    <row r="683" spans="1:19" x14ac:dyDescent="0.3">
      <c r="A683" s="2">
        <v>682</v>
      </c>
      <c r="B683" s="2">
        <v>30</v>
      </c>
      <c r="C683" s="2" t="s">
        <v>18</v>
      </c>
      <c r="D683" s="2" t="s">
        <v>54</v>
      </c>
      <c r="E683" s="2" t="s">
        <v>20</v>
      </c>
      <c r="F683" s="2">
        <v>59</v>
      </c>
      <c r="G683" s="2" t="s">
        <v>59</v>
      </c>
      <c r="H683" s="2" t="s">
        <v>91</v>
      </c>
      <c r="I683" s="2" t="s">
        <v>72</v>
      </c>
      <c r="J683" s="2" t="s">
        <v>24</v>
      </c>
      <c r="K683" s="2">
        <v>3.8</v>
      </c>
      <c r="L683" s="2" t="s">
        <v>25</v>
      </c>
      <c r="M683" s="2" t="s">
        <v>69</v>
      </c>
      <c r="N683" s="2" t="s">
        <v>25</v>
      </c>
      <c r="O683" s="2" t="s">
        <v>25</v>
      </c>
      <c r="P683" s="12">
        <v>24</v>
      </c>
      <c r="Q683" s="12">
        <f>Table1[[#This Row],[Purchase Amount (USD)]]-Table1[[#This Row],[Previous Purchases]]</f>
        <v>35</v>
      </c>
      <c r="R683" s="2" t="s">
        <v>38</v>
      </c>
      <c r="S683" s="2" t="s">
        <v>96</v>
      </c>
    </row>
    <row r="684" spans="1:19" x14ac:dyDescent="0.3">
      <c r="A684" s="3">
        <v>683</v>
      </c>
      <c r="B684" s="3">
        <v>23</v>
      </c>
      <c r="C684" s="3" t="s">
        <v>18</v>
      </c>
      <c r="D684" s="3" t="s">
        <v>101</v>
      </c>
      <c r="E684" s="3" t="s">
        <v>62</v>
      </c>
      <c r="F684" s="3">
        <v>29</v>
      </c>
      <c r="G684" s="3" t="s">
        <v>67</v>
      </c>
      <c r="H684" s="3" t="s">
        <v>43</v>
      </c>
      <c r="I684" s="3" t="s">
        <v>109</v>
      </c>
      <c r="J684" s="3" t="s">
        <v>52</v>
      </c>
      <c r="K684" s="3">
        <v>4</v>
      </c>
      <c r="L684" s="3" t="s">
        <v>25</v>
      </c>
      <c r="M684" s="3" t="s">
        <v>53</v>
      </c>
      <c r="N684" s="3" t="s">
        <v>25</v>
      </c>
      <c r="O684" s="3" t="s">
        <v>25</v>
      </c>
      <c r="P684" s="13">
        <v>49</v>
      </c>
      <c r="Q684" s="13">
        <f>Table1[[#This Row],[Purchase Amount (USD)]]-Table1[[#This Row],[Previous Purchases]]</f>
        <v>-20</v>
      </c>
      <c r="R684" s="3" t="s">
        <v>38</v>
      </c>
      <c r="S684" s="3" t="s">
        <v>75</v>
      </c>
    </row>
    <row r="685" spans="1:19" x14ac:dyDescent="0.3">
      <c r="A685" s="3">
        <v>684</v>
      </c>
      <c r="B685" s="3">
        <v>33</v>
      </c>
      <c r="C685" s="3" t="s">
        <v>18</v>
      </c>
      <c r="D685" s="3" t="s">
        <v>40</v>
      </c>
      <c r="E685" s="3" t="s">
        <v>41</v>
      </c>
      <c r="F685" s="3">
        <v>36</v>
      </c>
      <c r="G685" s="3" t="s">
        <v>150</v>
      </c>
      <c r="H685" s="3" t="s">
        <v>35</v>
      </c>
      <c r="I685" s="3" t="s">
        <v>82</v>
      </c>
      <c r="J685" s="3" t="s">
        <v>24</v>
      </c>
      <c r="K685" s="3">
        <v>2.7</v>
      </c>
      <c r="L685" s="3" t="s">
        <v>25</v>
      </c>
      <c r="M685" s="3" t="s">
        <v>37</v>
      </c>
      <c r="N685" s="3" t="s">
        <v>25</v>
      </c>
      <c r="O685" s="3" t="s">
        <v>25</v>
      </c>
      <c r="P685" s="13">
        <v>3</v>
      </c>
      <c r="Q685" s="13">
        <f>Table1[[#This Row],[Purchase Amount (USD)]]-Table1[[#This Row],[Previous Purchases]]</f>
        <v>33</v>
      </c>
      <c r="R685" s="3" t="s">
        <v>74</v>
      </c>
      <c r="S685" s="3" t="s">
        <v>87</v>
      </c>
    </row>
    <row r="686" spans="1:19" x14ac:dyDescent="0.3">
      <c r="A686" s="2">
        <v>685</v>
      </c>
      <c r="B686" s="2">
        <v>63</v>
      </c>
      <c r="C686" s="2" t="s">
        <v>18</v>
      </c>
      <c r="D686" s="2" t="s">
        <v>123</v>
      </c>
      <c r="E686" s="2" t="s">
        <v>66</v>
      </c>
      <c r="F686" s="2">
        <v>82</v>
      </c>
      <c r="G686" s="2" t="s">
        <v>89</v>
      </c>
      <c r="H686" s="2" t="s">
        <v>43</v>
      </c>
      <c r="I686" s="2" t="s">
        <v>133</v>
      </c>
      <c r="J686" s="2" t="s">
        <v>52</v>
      </c>
      <c r="K686" s="2">
        <v>4.7</v>
      </c>
      <c r="L686" s="2" t="s">
        <v>25</v>
      </c>
      <c r="M686" s="2" t="s">
        <v>26</v>
      </c>
      <c r="N686" s="2" t="s">
        <v>25</v>
      </c>
      <c r="O686" s="2" t="s">
        <v>25</v>
      </c>
      <c r="P686" s="12">
        <v>42</v>
      </c>
      <c r="Q686" s="12">
        <f>Table1[[#This Row],[Purchase Amount (USD)]]-Table1[[#This Row],[Previous Purchases]]</f>
        <v>40</v>
      </c>
      <c r="R686" s="2" t="s">
        <v>85</v>
      </c>
      <c r="S686" s="2" t="s">
        <v>87</v>
      </c>
    </row>
    <row r="687" spans="1:19" x14ac:dyDescent="0.3">
      <c r="A687" s="2">
        <v>686</v>
      </c>
      <c r="B687" s="2">
        <v>70</v>
      </c>
      <c r="C687" s="2" t="s">
        <v>18</v>
      </c>
      <c r="D687" s="2" t="s">
        <v>19</v>
      </c>
      <c r="E687" s="2" t="s">
        <v>20</v>
      </c>
      <c r="F687" s="2">
        <v>71</v>
      </c>
      <c r="G687" s="2" t="s">
        <v>34</v>
      </c>
      <c r="H687" s="2" t="s">
        <v>91</v>
      </c>
      <c r="I687" s="2" t="s">
        <v>135</v>
      </c>
      <c r="J687" s="2" t="s">
        <v>24</v>
      </c>
      <c r="K687" s="2">
        <v>3.5</v>
      </c>
      <c r="L687" s="2" t="s">
        <v>25</v>
      </c>
      <c r="M687" s="2" t="s">
        <v>53</v>
      </c>
      <c r="N687" s="2" t="s">
        <v>25</v>
      </c>
      <c r="O687" s="2" t="s">
        <v>25</v>
      </c>
      <c r="P687" s="12">
        <v>32</v>
      </c>
      <c r="Q687" s="12">
        <f>Table1[[#This Row],[Purchase Amount (USD)]]-Table1[[#This Row],[Previous Purchases]]</f>
        <v>39</v>
      </c>
      <c r="R687" s="2" t="s">
        <v>32</v>
      </c>
      <c r="S687" s="2" t="s">
        <v>28</v>
      </c>
    </row>
    <row r="688" spans="1:19" x14ac:dyDescent="0.3">
      <c r="A688" s="3">
        <v>687</v>
      </c>
      <c r="B688" s="3">
        <v>70</v>
      </c>
      <c r="C688" s="3" t="s">
        <v>18</v>
      </c>
      <c r="D688" s="3" t="s">
        <v>29</v>
      </c>
      <c r="E688" s="3" t="s">
        <v>20</v>
      </c>
      <c r="F688" s="3">
        <v>35</v>
      </c>
      <c r="G688" s="3" t="s">
        <v>115</v>
      </c>
      <c r="H688" s="3" t="s">
        <v>22</v>
      </c>
      <c r="I688" s="3" t="s">
        <v>117</v>
      </c>
      <c r="J688" s="3" t="s">
        <v>56</v>
      </c>
      <c r="K688" s="3">
        <v>3</v>
      </c>
      <c r="L688" s="3" t="s">
        <v>25</v>
      </c>
      <c r="M688" s="3" t="s">
        <v>69</v>
      </c>
      <c r="N688" s="3" t="s">
        <v>25</v>
      </c>
      <c r="O688" s="3" t="s">
        <v>25</v>
      </c>
      <c r="P688" s="13">
        <v>33</v>
      </c>
      <c r="Q688" s="13">
        <f>Table1[[#This Row],[Purchase Amount (USD)]]-Table1[[#This Row],[Previous Purchases]]</f>
        <v>2</v>
      </c>
      <c r="R688" s="3" t="s">
        <v>27</v>
      </c>
      <c r="S688" s="3" t="s">
        <v>28</v>
      </c>
    </row>
    <row r="689" spans="1:19" x14ac:dyDescent="0.3">
      <c r="A689" s="3">
        <v>688</v>
      </c>
      <c r="B689" s="3">
        <v>19</v>
      </c>
      <c r="C689" s="3" t="s">
        <v>18</v>
      </c>
      <c r="D689" s="3" t="s">
        <v>142</v>
      </c>
      <c r="E689" s="3" t="s">
        <v>66</v>
      </c>
      <c r="F689" s="3">
        <v>38</v>
      </c>
      <c r="G689" s="3" t="s">
        <v>63</v>
      </c>
      <c r="H689" s="3" t="s">
        <v>91</v>
      </c>
      <c r="I689" s="3" t="s">
        <v>47</v>
      </c>
      <c r="J689" s="3" t="s">
        <v>24</v>
      </c>
      <c r="K689" s="3">
        <v>3.3</v>
      </c>
      <c r="L689" s="3" t="s">
        <v>25</v>
      </c>
      <c r="M689" s="3" t="s">
        <v>37</v>
      </c>
      <c r="N689" s="3" t="s">
        <v>25</v>
      </c>
      <c r="O689" s="3" t="s">
        <v>25</v>
      </c>
      <c r="P689" s="13">
        <v>46</v>
      </c>
      <c r="Q689" s="13">
        <f>Table1[[#This Row],[Purchase Amount (USD)]]-Table1[[#This Row],[Previous Purchases]]</f>
        <v>-8</v>
      </c>
      <c r="R689" s="3" t="s">
        <v>74</v>
      </c>
      <c r="S689" s="3" t="s">
        <v>57</v>
      </c>
    </row>
    <row r="690" spans="1:19" x14ac:dyDescent="0.3">
      <c r="A690" s="2">
        <v>689</v>
      </c>
      <c r="B690" s="2">
        <v>25</v>
      </c>
      <c r="C690" s="2" t="s">
        <v>18</v>
      </c>
      <c r="D690" s="2" t="s">
        <v>118</v>
      </c>
      <c r="E690" s="2" t="s">
        <v>66</v>
      </c>
      <c r="F690" s="2">
        <v>59</v>
      </c>
      <c r="G690" s="2" t="s">
        <v>150</v>
      </c>
      <c r="H690" s="2" t="s">
        <v>35</v>
      </c>
      <c r="I690" s="2" t="s">
        <v>99</v>
      </c>
      <c r="J690" s="2" t="s">
        <v>52</v>
      </c>
      <c r="K690" s="2">
        <v>4.7</v>
      </c>
      <c r="L690" s="2" t="s">
        <v>25</v>
      </c>
      <c r="M690" s="2" t="s">
        <v>73</v>
      </c>
      <c r="N690" s="2" t="s">
        <v>25</v>
      </c>
      <c r="O690" s="2" t="s">
        <v>25</v>
      </c>
      <c r="P690" s="12">
        <v>44</v>
      </c>
      <c r="Q690" s="12">
        <f>Table1[[#This Row],[Purchase Amount (USD)]]-Table1[[#This Row],[Previous Purchases]]</f>
        <v>15</v>
      </c>
      <c r="R690" s="2" t="s">
        <v>27</v>
      </c>
      <c r="S690" s="2" t="s">
        <v>87</v>
      </c>
    </row>
    <row r="691" spans="1:19" x14ac:dyDescent="0.3">
      <c r="A691" s="2">
        <v>690</v>
      </c>
      <c r="B691" s="2">
        <v>19</v>
      </c>
      <c r="C691" s="2" t="s">
        <v>18</v>
      </c>
      <c r="D691" s="2" t="s">
        <v>103</v>
      </c>
      <c r="E691" s="2" t="s">
        <v>20</v>
      </c>
      <c r="F691" s="2">
        <v>91</v>
      </c>
      <c r="G691" s="2" t="s">
        <v>137</v>
      </c>
      <c r="H691" s="2" t="s">
        <v>43</v>
      </c>
      <c r="I691" s="2" t="s">
        <v>120</v>
      </c>
      <c r="J691" s="2" t="s">
        <v>52</v>
      </c>
      <c r="K691" s="2">
        <v>4.7</v>
      </c>
      <c r="L691" s="2" t="s">
        <v>25</v>
      </c>
      <c r="M691" s="2" t="s">
        <v>26</v>
      </c>
      <c r="N691" s="2" t="s">
        <v>25</v>
      </c>
      <c r="O691" s="2" t="s">
        <v>25</v>
      </c>
      <c r="P691" s="12">
        <v>35</v>
      </c>
      <c r="Q691" s="12">
        <f>Table1[[#This Row],[Purchase Amount (USD)]]-Table1[[#This Row],[Previous Purchases]]</f>
        <v>56</v>
      </c>
      <c r="R691" s="2" t="s">
        <v>38</v>
      </c>
      <c r="S691" s="2" t="s">
        <v>96</v>
      </c>
    </row>
    <row r="692" spans="1:19" x14ac:dyDescent="0.3">
      <c r="A692" s="3">
        <v>691</v>
      </c>
      <c r="B692" s="3">
        <v>25</v>
      </c>
      <c r="C692" s="3" t="s">
        <v>18</v>
      </c>
      <c r="D692" s="3" t="s">
        <v>58</v>
      </c>
      <c r="E692" s="3" t="s">
        <v>20</v>
      </c>
      <c r="F692" s="3">
        <v>68</v>
      </c>
      <c r="G692" s="3" t="s">
        <v>119</v>
      </c>
      <c r="H692" s="3" t="s">
        <v>91</v>
      </c>
      <c r="I692" s="3" t="s">
        <v>107</v>
      </c>
      <c r="J692" s="3" t="s">
        <v>36</v>
      </c>
      <c r="K692" s="3">
        <v>4.8</v>
      </c>
      <c r="L692" s="3" t="s">
        <v>25</v>
      </c>
      <c r="M692" s="3" t="s">
        <v>53</v>
      </c>
      <c r="N692" s="3" t="s">
        <v>25</v>
      </c>
      <c r="O692" s="3" t="s">
        <v>25</v>
      </c>
      <c r="P692" s="13">
        <v>45</v>
      </c>
      <c r="Q692" s="13">
        <f>Table1[[#This Row],[Purchase Amount (USD)]]-Table1[[#This Row],[Previous Purchases]]</f>
        <v>23</v>
      </c>
      <c r="R692" s="3" t="s">
        <v>74</v>
      </c>
      <c r="S692" s="3" t="s">
        <v>39</v>
      </c>
    </row>
    <row r="693" spans="1:19" x14ac:dyDescent="0.3">
      <c r="A693" s="3">
        <v>692</v>
      </c>
      <c r="B693" s="3">
        <v>60</v>
      </c>
      <c r="C693" s="3" t="s">
        <v>18</v>
      </c>
      <c r="D693" s="3" t="s">
        <v>131</v>
      </c>
      <c r="E693" s="3" t="s">
        <v>66</v>
      </c>
      <c r="F693" s="3">
        <v>21</v>
      </c>
      <c r="G693" s="3" t="s">
        <v>34</v>
      </c>
      <c r="H693" s="3" t="s">
        <v>22</v>
      </c>
      <c r="I693" s="3" t="s">
        <v>64</v>
      </c>
      <c r="J693" s="3" t="s">
        <v>52</v>
      </c>
      <c r="K693" s="3">
        <v>2.9</v>
      </c>
      <c r="L693" s="3" t="s">
        <v>25</v>
      </c>
      <c r="M693" s="3" t="s">
        <v>53</v>
      </c>
      <c r="N693" s="3" t="s">
        <v>25</v>
      </c>
      <c r="O693" s="3" t="s">
        <v>25</v>
      </c>
      <c r="P693" s="13">
        <v>37</v>
      </c>
      <c r="Q693" s="13">
        <f>Table1[[#This Row],[Purchase Amount (USD)]]-Table1[[#This Row],[Previous Purchases]]</f>
        <v>-16</v>
      </c>
      <c r="R693" s="3" t="s">
        <v>45</v>
      </c>
      <c r="S693" s="3" t="s">
        <v>75</v>
      </c>
    </row>
    <row r="694" spans="1:19" x14ac:dyDescent="0.3">
      <c r="A694" s="2">
        <v>693</v>
      </c>
      <c r="B694" s="2">
        <v>35</v>
      </c>
      <c r="C694" s="2" t="s">
        <v>18</v>
      </c>
      <c r="D694" s="2" t="s">
        <v>88</v>
      </c>
      <c r="E694" s="2" t="s">
        <v>66</v>
      </c>
      <c r="F694" s="2">
        <v>95</v>
      </c>
      <c r="G694" s="2" t="s">
        <v>113</v>
      </c>
      <c r="H694" s="2" t="s">
        <v>43</v>
      </c>
      <c r="I694" s="2" t="s">
        <v>108</v>
      </c>
      <c r="J694" s="2" t="s">
        <v>36</v>
      </c>
      <c r="K694" s="2">
        <v>4</v>
      </c>
      <c r="L694" s="2" t="s">
        <v>25</v>
      </c>
      <c r="M694" s="2" t="s">
        <v>69</v>
      </c>
      <c r="N694" s="2" t="s">
        <v>25</v>
      </c>
      <c r="O694" s="2" t="s">
        <v>25</v>
      </c>
      <c r="P694" s="12">
        <v>40</v>
      </c>
      <c r="Q694" s="12">
        <f>Table1[[#This Row],[Purchase Amount (USD)]]-Table1[[#This Row],[Previous Purchases]]</f>
        <v>55</v>
      </c>
      <c r="R694" s="2" t="s">
        <v>85</v>
      </c>
      <c r="S694" s="2" t="s">
        <v>96</v>
      </c>
    </row>
    <row r="695" spans="1:19" x14ac:dyDescent="0.3">
      <c r="A695" s="2">
        <v>694</v>
      </c>
      <c r="B695" s="2">
        <v>46</v>
      </c>
      <c r="C695" s="2" t="s">
        <v>18</v>
      </c>
      <c r="D695" s="2" t="s">
        <v>58</v>
      </c>
      <c r="E695" s="2" t="s">
        <v>20</v>
      </c>
      <c r="F695" s="2">
        <v>52</v>
      </c>
      <c r="G695" s="2" t="s">
        <v>128</v>
      </c>
      <c r="H695" s="2" t="s">
        <v>22</v>
      </c>
      <c r="I695" s="2" t="s">
        <v>47</v>
      </c>
      <c r="J695" s="2" t="s">
        <v>36</v>
      </c>
      <c r="K695" s="2">
        <v>3.1</v>
      </c>
      <c r="L695" s="2" t="s">
        <v>25</v>
      </c>
      <c r="M695" s="2" t="s">
        <v>37</v>
      </c>
      <c r="N695" s="2" t="s">
        <v>25</v>
      </c>
      <c r="O695" s="2" t="s">
        <v>25</v>
      </c>
      <c r="P695" s="12">
        <v>30</v>
      </c>
      <c r="Q695" s="12">
        <f>Table1[[#This Row],[Purchase Amount (USD)]]-Table1[[#This Row],[Previous Purchases]]</f>
        <v>22</v>
      </c>
      <c r="R695" s="2" t="s">
        <v>32</v>
      </c>
      <c r="S695" s="2" t="s">
        <v>96</v>
      </c>
    </row>
    <row r="696" spans="1:19" x14ac:dyDescent="0.3">
      <c r="A696" s="3">
        <v>695</v>
      </c>
      <c r="B696" s="3">
        <v>41</v>
      </c>
      <c r="C696" s="3" t="s">
        <v>18</v>
      </c>
      <c r="D696" s="3" t="s">
        <v>80</v>
      </c>
      <c r="E696" s="3" t="s">
        <v>20</v>
      </c>
      <c r="F696" s="3">
        <v>21</v>
      </c>
      <c r="G696" s="3" t="s">
        <v>21</v>
      </c>
      <c r="H696" s="3" t="s">
        <v>35</v>
      </c>
      <c r="I696" s="3" t="s">
        <v>60</v>
      </c>
      <c r="J696" s="3" t="s">
        <v>56</v>
      </c>
      <c r="K696" s="3">
        <v>3.5</v>
      </c>
      <c r="L696" s="3" t="s">
        <v>25</v>
      </c>
      <c r="M696" s="3" t="s">
        <v>69</v>
      </c>
      <c r="N696" s="3" t="s">
        <v>25</v>
      </c>
      <c r="O696" s="3" t="s">
        <v>25</v>
      </c>
      <c r="P696" s="13">
        <v>38</v>
      </c>
      <c r="Q696" s="13">
        <f>Table1[[#This Row],[Purchase Amount (USD)]]-Table1[[#This Row],[Previous Purchases]]</f>
        <v>-17</v>
      </c>
      <c r="R696" s="3" t="s">
        <v>27</v>
      </c>
      <c r="S696" s="3" t="s">
        <v>96</v>
      </c>
    </row>
    <row r="697" spans="1:19" x14ac:dyDescent="0.3">
      <c r="A697" s="3">
        <v>696</v>
      </c>
      <c r="B697" s="3">
        <v>30</v>
      </c>
      <c r="C697" s="3" t="s">
        <v>18</v>
      </c>
      <c r="D697" s="3" t="s">
        <v>58</v>
      </c>
      <c r="E697" s="3" t="s">
        <v>20</v>
      </c>
      <c r="F697" s="3">
        <v>67</v>
      </c>
      <c r="G697" s="3" t="s">
        <v>106</v>
      </c>
      <c r="H697" s="3" t="s">
        <v>91</v>
      </c>
      <c r="I697" s="3" t="s">
        <v>99</v>
      </c>
      <c r="J697" s="3" t="s">
        <v>52</v>
      </c>
      <c r="K697" s="3">
        <v>3.7</v>
      </c>
      <c r="L697" s="3" t="s">
        <v>25</v>
      </c>
      <c r="M697" s="3" t="s">
        <v>44</v>
      </c>
      <c r="N697" s="3" t="s">
        <v>25</v>
      </c>
      <c r="O697" s="3" t="s">
        <v>25</v>
      </c>
      <c r="P697" s="13">
        <v>15</v>
      </c>
      <c r="Q697" s="13">
        <f>Table1[[#This Row],[Purchase Amount (USD)]]-Table1[[#This Row],[Previous Purchases]]</f>
        <v>52</v>
      </c>
      <c r="R697" s="3" t="s">
        <v>85</v>
      </c>
      <c r="S697" s="3" t="s">
        <v>96</v>
      </c>
    </row>
    <row r="698" spans="1:19" x14ac:dyDescent="0.3">
      <c r="A698" s="2">
        <v>697</v>
      </c>
      <c r="B698" s="2">
        <v>44</v>
      </c>
      <c r="C698" s="2" t="s">
        <v>18</v>
      </c>
      <c r="D698" s="2" t="s">
        <v>132</v>
      </c>
      <c r="E698" s="2" t="s">
        <v>66</v>
      </c>
      <c r="F698" s="2">
        <v>42</v>
      </c>
      <c r="G698" s="2" t="s">
        <v>139</v>
      </c>
      <c r="H698" s="2" t="s">
        <v>22</v>
      </c>
      <c r="I698" s="2" t="s">
        <v>95</v>
      </c>
      <c r="J698" s="2" t="s">
        <v>56</v>
      </c>
      <c r="K698" s="2">
        <v>2.8</v>
      </c>
      <c r="L698" s="2" t="s">
        <v>25</v>
      </c>
      <c r="M698" s="2" t="s">
        <v>53</v>
      </c>
      <c r="N698" s="2" t="s">
        <v>25</v>
      </c>
      <c r="O698" s="2" t="s">
        <v>25</v>
      </c>
      <c r="P698" s="12">
        <v>49</v>
      </c>
      <c r="Q698" s="12">
        <f>Table1[[#This Row],[Purchase Amount (USD)]]-Table1[[#This Row],[Previous Purchases]]</f>
        <v>-7</v>
      </c>
      <c r="R698" s="2" t="s">
        <v>32</v>
      </c>
      <c r="S698" s="2" t="s">
        <v>87</v>
      </c>
    </row>
    <row r="699" spans="1:19" x14ac:dyDescent="0.3">
      <c r="A699" s="2">
        <v>698</v>
      </c>
      <c r="B699" s="2">
        <v>61</v>
      </c>
      <c r="C699" s="2" t="s">
        <v>18</v>
      </c>
      <c r="D699" s="2" t="s">
        <v>118</v>
      </c>
      <c r="E699" s="2" t="s">
        <v>66</v>
      </c>
      <c r="F699" s="2">
        <v>63</v>
      </c>
      <c r="G699" s="2" t="s">
        <v>113</v>
      </c>
      <c r="H699" s="2" t="s">
        <v>91</v>
      </c>
      <c r="I699" s="2" t="s">
        <v>109</v>
      </c>
      <c r="J699" s="2" t="s">
        <v>52</v>
      </c>
      <c r="K699" s="2">
        <v>4.5999999999999996</v>
      </c>
      <c r="L699" s="2" t="s">
        <v>25</v>
      </c>
      <c r="M699" s="2" t="s">
        <v>37</v>
      </c>
      <c r="N699" s="2" t="s">
        <v>25</v>
      </c>
      <c r="O699" s="2" t="s">
        <v>25</v>
      </c>
      <c r="P699" s="12">
        <v>40</v>
      </c>
      <c r="Q699" s="12">
        <f>Table1[[#This Row],[Purchase Amount (USD)]]-Table1[[#This Row],[Previous Purchases]]</f>
        <v>23</v>
      </c>
      <c r="R699" s="2" t="s">
        <v>85</v>
      </c>
      <c r="S699" s="2" t="s">
        <v>57</v>
      </c>
    </row>
    <row r="700" spans="1:19" x14ac:dyDescent="0.3">
      <c r="A700" s="3">
        <v>699</v>
      </c>
      <c r="B700" s="3">
        <v>55</v>
      </c>
      <c r="C700" s="3" t="s">
        <v>18</v>
      </c>
      <c r="D700" s="3" t="s">
        <v>136</v>
      </c>
      <c r="E700" s="3" t="s">
        <v>41</v>
      </c>
      <c r="F700" s="3">
        <v>41</v>
      </c>
      <c r="G700" s="3" t="s">
        <v>145</v>
      </c>
      <c r="H700" s="3" t="s">
        <v>43</v>
      </c>
      <c r="I700" s="3" t="s">
        <v>133</v>
      </c>
      <c r="J700" s="3" t="s">
        <v>24</v>
      </c>
      <c r="K700" s="3">
        <v>3.8</v>
      </c>
      <c r="L700" s="3" t="s">
        <v>25</v>
      </c>
      <c r="M700" s="3" t="s">
        <v>53</v>
      </c>
      <c r="N700" s="3" t="s">
        <v>25</v>
      </c>
      <c r="O700" s="3" t="s">
        <v>25</v>
      </c>
      <c r="P700" s="13">
        <v>40</v>
      </c>
      <c r="Q700" s="13">
        <f>Table1[[#This Row],[Purchase Amount (USD)]]-Table1[[#This Row],[Previous Purchases]]</f>
        <v>1</v>
      </c>
      <c r="R700" s="3" t="s">
        <v>85</v>
      </c>
      <c r="S700" s="3" t="s">
        <v>39</v>
      </c>
    </row>
    <row r="701" spans="1:19" x14ac:dyDescent="0.3">
      <c r="A701" s="3">
        <v>700</v>
      </c>
      <c r="B701" s="3">
        <v>50</v>
      </c>
      <c r="C701" s="3" t="s">
        <v>18</v>
      </c>
      <c r="D701" s="3" t="s">
        <v>65</v>
      </c>
      <c r="E701" s="3" t="s">
        <v>66</v>
      </c>
      <c r="F701" s="3">
        <v>46</v>
      </c>
      <c r="G701" s="3" t="s">
        <v>138</v>
      </c>
      <c r="H701" s="3" t="s">
        <v>43</v>
      </c>
      <c r="I701" s="3" t="s">
        <v>60</v>
      </c>
      <c r="J701" s="3" t="s">
        <v>56</v>
      </c>
      <c r="K701" s="3">
        <v>2.6</v>
      </c>
      <c r="L701" s="3" t="s">
        <v>25</v>
      </c>
      <c r="M701" s="3" t="s">
        <v>69</v>
      </c>
      <c r="N701" s="3" t="s">
        <v>25</v>
      </c>
      <c r="O701" s="3" t="s">
        <v>25</v>
      </c>
      <c r="P701" s="13">
        <v>5</v>
      </c>
      <c r="Q701" s="13">
        <f>Table1[[#This Row],[Purchase Amount (USD)]]-Table1[[#This Row],[Previous Purchases]]</f>
        <v>41</v>
      </c>
      <c r="R701" s="3" t="s">
        <v>45</v>
      </c>
      <c r="S701" s="3" t="s">
        <v>39</v>
      </c>
    </row>
    <row r="702" spans="1:19" x14ac:dyDescent="0.3">
      <c r="A702" s="2">
        <v>701</v>
      </c>
      <c r="B702" s="2">
        <v>57</v>
      </c>
      <c r="C702" s="2" t="s">
        <v>18</v>
      </c>
      <c r="D702" s="2" t="s">
        <v>94</v>
      </c>
      <c r="E702" s="2" t="s">
        <v>20</v>
      </c>
      <c r="F702" s="2">
        <v>79</v>
      </c>
      <c r="G702" s="2" t="s">
        <v>149</v>
      </c>
      <c r="H702" s="2" t="s">
        <v>22</v>
      </c>
      <c r="I702" s="2" t="s">
        <v>77</v>
      </c>
      <c r="J702" s="2" t="s">
        <v>24</v>
      </c>
      <c r="K702" s="2">
        <v>4.0999999999999996</v>
      </c>
      <c r="L702" s="2" t="s">
        <v>25</v>
      </c>
      <c r="M702" s="2" t="s">
        <v>53</v>
      </c>
      <c r="N702" s="2" t="s">
        <v>25</v>
      </c>
      <c r="O702" s="2" t="s">
        <v>25</v>
      </c>
      <c r="P702" s="12">
        <v>5</v>
      </c>
      <c r="Q702" s="12">
        <f>Table1[[#This Row],[Purchase Amount (USD)]]-Table1[[#This Row],[Previous Purchases]]</f>
        <v>74</v>
      </c>
      <c r="R702" s="2" t="s">
        <v>45</v>
      </c>
      <c r="S702" s="2" t="s">
        <v>87</v>
      </c>
    </row>
    <row r="703" spans="1:19" x14ac:dyDescent="0.3">
      <c r="A703" s="2">
        <v>702</v>
      </c>
      <c r="B703" s="2">
        <v>51</v>
      </c>
      <c r="C703" s="2" t="s">
        <v>18</v>
      </c>
      <c r="D703" s="2" t="s">
        <v>136</v>
      </c>
      <c r="E703" s="2" t="s">
        <v>41</v>
      </c>
      <c r="F703" s="2">
        <v>90</v>
      </c>
      <c r="G703" s="2" t="s">
        <v>134</v>
      </c>
      <c r="H703" s="2" t="s">
        <v>22</v>
      </c>
      <c r="I703" s="2" t="s">
        <v>107</v>
      </c>
      <c r="J703" s="2" t="s">
        <v>56</v>
      </c>
      <c r="K703" s="2">
        <v>3.3</v>
      </c>
      <c r="L703" s="2" t="s">
        <v>25</v>
      </c>
      <c r="M703" s="2" t="s">
        <v>44</v>
      </c>
      <c r="N703" s="2" t="s">
        <v>25</v>
      </c>
      <c r="O703" s="2" t="s">
        <v>25</v>
      </c>
      <c r="P703" s="12">
        <v>5</v>
      </c>
      <c r="Q703" s="12">
        <f>Table1[[#This Row],[Purchase Amount (USD)]]-Table1[[#This Row],[Previous Purchases]]</f>
        <v>85</v>
      </c>
      <c r="R703" s="2" t="s">
        <v>85</v>
      </c>
      <c r="S703" s="2" t="s">
        <v>96</v>
      </c>
    </row>
    <row r="704" spans="1:19" x14ac:dyDescent="0.3">
      <c r="A704" s="3">
        <v>703</v>
      </c>
      <c r="B704" s="3">
        <v>18</v>
      </c>
      <c r="C704" s="3" t="s">
        <v>18</v>
      </c>
      <c r="D704" s="3" t="s">
        <v>54</v>
      </c>
      <c r="E704" s="3" t="s">
        <v>20</v>
      </c>
      <c r="F704" s="3">
        <v>71</v>
      </c>
      <c r="G704" s="3" t="s">
        <v>55</v>
      </c>
      <c r="H704" s="3" t="s">
        <v>43</v>
      </c>
      <c r="I704" s="3" t="s">
        <v>51</v>
      </c>
      <c r="J704" s="3" t="s">
        <v>24</v>
      </c>
      <c r="K704" s="3">
        <v>3.4</v>
      </c>
      <c r="L704" s="3" t="s">
        <v>25</v>
      </c>
      <c r="M704" s="3" t="s">
        <v>73</v>
      </c>
      <c r="N704" s="3" t="s">
        <v>25</v>
      </c>
      <c r="O704" s="3" t="s">
        <v>25</v>
      </c>
      <c r="P704" s="13">
        <v>1</v>
      </c>
      <c r="Q704" s="13">
        <f>Table1[[#This Row],[Purchase Amount (USD)]]-Table1[[#This Row],[Previous Purchases]]</f>
        <v>70</v>
      </c>
      <c r="R704" s="3" t="s">
        <v>32</v>
      </c>
      <c r="S704" s="3" t="s">
        <v>39</v>
      </c>
    </row>
    <row r="705" spans="1:19" x14ac:dyDescent="0.3">
      <c r="A705" s="3">
        <v>704</v>
      </c>
      <c r="B705" s="3">
        <v>63</v>
      </c>
      <c r="C705" s="3" t="s">
        <v>18</v>
      </c>
      <c r="D705" s="3" t="s">
        <v>80</v>
      </c>
      <c r="E705" s="3" t="s">
        <v>20</v>
      </c>
      <c r="F705" s="3">
        <v>87</v>
      </c>
      <c r="G705" s="3" t="s">
        <v>138</v>
      </c>
      <c r="H705" s="3" t="s">
        <v>22</v>
      </c>
      <c r="I705" s="3" t="s">
        <v>68</v>
      </c>
      <c r="J705" s="3" t="s">
        <v>52</v>
      </c>
      <c r="K705" s="3">
        <v>3</v>
      </c>
      <c r="L705" s="3" t="s">
        <v>25</v>
      </c>
      <c r="M705" s="3" t="s">
        <v>53</v>
      </c>
      <c r="N705" s="3" t="s">
        <v>25</v>
      </c>
      <c r="O705" s="3" t="s">
        <v>25</v>
      </c>
      <c r="P705" s="13">
        <v>21</v>
      </c>
      <c r="Q705" s="13">
        <f>Table1[[#This Row],[Purchase Amount (USD)]]-Table1[[#This Row],[Previous Purchases]]</f>
        <v>66</v>
      </c>
      <c r="R705" s="3" t="s">
        <v>27</v>
      </c>
      <c r="S705" s="3" t="s">
        <v>39</v>
      </c>
    </row>
    <row r="706" spans="1:19" x14ac:dyDescent="0.3">
      <c r="A706" s="2">
        <v>705</v>
      </c>
      <c r="B706" s="2">
        <v>34</v>
      </c>
      <c r="C706" s="2" t="s">
        <v>18</v>
      </c>
      <c r="D706" s="2" t="s">
        <v>103</v>
      </c>
      <c r="E706" s="2" t="s">
        <v>20</v>
      </c>
      <c r="F706" s="2">
        <v>66</v>
      </c>
      <c r="G706" s="2" t="s">
        <v>134</v>
      </c>
      <c r="H706" s="2" t="s">
        <v>35</v>
      </c>
      <c r="I706" s="2" t="s">
        <v>93</v>
      </c>
      <c r="J706" s="2" t="s">
        <v>36</v>
      </c>
      <c r="K706" s="2">
        <v>3.2</v>
      </c>
      <c r="L706" s="2" t="s">
        <v>25</v>
      </c>
      <c r="M706" s="2" t="s">
        <v>26</v>
      </c>
      <c r="N706" s="2" t="s">
        <v>25</v>
      </c>
      <c r="O706" s="2" t="s">
        <v>25</v>
      </c>
      <c r="P706" s="12">
        <v>18</v>
      </c>
      <c r="Q706" s="12">
        <f>Table1[[#This Row],[Purchase Amount (USD)]]-Table1[[#This Row],[Previous Purchases]]</f>
        <v>48</v>
      </c>
      <c r="R706" s="2" t="s">
        <v>45</v>
      </c>
      <c r="S706" s="2" t="s">
        <v>48</v>
      </c>
    </row>
    <row r="707" spans="1:19" x14ac:dyDescent="0.3">
      <c r="A707" s="2">
        <v>706</v>
      </c>
      <c r="B707" s="2">
        <v>25</v>
      </c>
      <c r="C707" s="2" t="s">
        <v>18</v>
      </c>
      <c r="D707" s="2" t="s">
        <v>94</v>
      </c>
      <c r="E707" s="2" t="s">
        <v>20</v>
      </c>
      <c r="F707" s="2">
        <v>90</v>
      </c>
      <c r="G707" s="2" t="s">
        <v>71</v>
      </c>
      <c r="H707" s="2" t="s">
        <v>91</v>
      </c>
      <c r="I707" s="2" t="s">
        <v>125</v>
      </c>
      <c r="J707" s="2" t="s">
        <v>52</v>
      </c>
      <c r="K707" s="2">
        <v>4.5</v>
      </c>
      <c r="L707" s="2" t="s">
        <v>25</v>
      </c>
      <c r="M707" s="2" t="s">
        <v>37</v>
      </c>
      <c r="N707" s="2" t="s">
        <v>25</v>
      </c>
      <c r="O707" s="2" t="s">
        <v>25</v>
      </c>
      <c r="P707" s="12">
        <v>49</v>
      </c>
      <c r="Q707" s="12">
        <f>Table1[[#This Row],[Purchase Amount (USD)]]-Table1[[#This Row],[Previous Purchases]]</f>
        <v>41</v>
      </c>
      <c r="R707" s="2" t="s">
        <v>32</v>
      </c>
      <c r="S707" s="2" t="s">
        <v>57</v>
      </c>
    </row>
    <row r="708" spans="1:19" x14ac:dyDescent="0.3">
      <c r="A708" s="3">
        <v>707</v>
      </c>
      <c r="B708" s="3">
        <v>46</v>
      </c>
      <c r="C708" s="3" t="s">
        <v>18</v>
      </c>
      <c r="D708" s="3" t="s">
        <v>33</v>
      </c>
      <c r="E708" s="3" t="s">
        <v>20</v>
      </c>
      <c r="F708" s="3">
        <v>47</v>
      </c>
      <c r="G708" s="3" t="s">
        <v>145</v>
      </c>
      <c r="H708" s="3" t="s">
        <v>22</v>
      </c>
      <c r="I708" s="3" t="s">
        <v>47</v>
      </c>
      <c r="J708" s="3" t="s">
        <v>52</v>
      </c>
      <c r="K708" s="3">
        <v>4.8</v>
      </c>
      <c r="L708" s="3" t="s">
        <v>25</v>
      </c>
      <c r="M708" s="3" t="s">
        <v>26</v>
      </c>
      <c r="N708" s="3" t="s">
        <v>25</v>
      </c>
      <c r="O708" s="3" t="s">
        <v>25</v>
      </c>
      <c r="P708" s="13">
        <v>27</v>
      </c>
      <c r="Q708" s="13">
        <f>Table1[[#This Row],[Purchase Amount (USD)]]-Table1[[#This Row],[Previous Purchases]]</f>
        <v>20</v>
      </c>
      <c r="R708" s="3" t="s">
        <v>85</v>
      </c>
      <c r="S708" s="3" t="s">
        <v>39</v>
      </c>
    </row>
    <row r="709" spans="1:19" x14ac:dyDescent="0.3">
      <c r="A709" s="3">
        <v>708</v>
      </c>
      <c r="B709" s="3">
        <v>59</v>
      </c>
      <c r="C709" s="3" t="s">
        <v>18</v>
      </c>
      <c r="D709" s="3" t="s">
        <v>54</v>
      </c>
      <c r="E709" s="3" t="s">
        <v>20</v>
      </c>
      <c r="F709" s="3">
        <v>38</v>
      </c>
      <c r="G709" s="3" t="s">
        <v>59</v>
      </c>
      <c r="H709" s="3" t="s">
        <v>22</v>
      </c>
      <c r="I709" s="3" t="s">
        <v>72</v>
      </c>
      <c r="J709" s="3" t="s">
        <v>36</v>
      </c>
      <c r="K709" s="3">
        <v>3.7</v>
      </c>
      <c r="L709" s="3" t="s">
        <v>25</v>
      </c>
      <c r="M709" s="3" t="s">
        <v>44</v>
      </c>
      <c r="N709" s="3" t="s">
        <v>25</v>
      </c>
      <c r="O709" s="3" t="s">
        <v>25</v>
      </c>
      <c r="P709" s="13">
        <v>21</v>
      </c>
      <c r="Q709" s="13">
        <f>Table1[[#This Row],[Purchase Amount (USD)]]-Table1[[#This Row],[Previous Purchases]]</f>
        <v>17</v>
      </c>
      <c r="R709" s="3" t="s">
        <v>27</v>
      </c>
      <c r="S709" s="3" t="s">
        <v>48</v>
      </c>
    </row>
    <row r="710" spans="1:19" x14ac:dyDescent="0.3">
      <c r="A710" s="2">
        <v>709</v>
      </c>
      <c r="B710" s="2">
        <v>37</v>
      </c>
      <c r="C710" s="2" t="s">
        <v>18</v>
      </c>
      <c r="D710" s="2" t="s">
        <v>131</v>
      </c>
      <c r="E710" s="2" t="s">
        <v>66</v>
      </c>
      <c r="F710" s="2">
        <v>50</v>
      </c>
      <c r="G710" s="2" t="s">
        <v>21</v>
      </c>
      <c r="H710" s="2" t="s">
        <v>22</v>
      </c>
      <c r="I710" s="2" t="s">
        <v>117</v>
      </c>
      <c r="J710" s="2" t="s">
        <v>52</v>
      </c>
      <c r="K710" s="2">
        <v>3.4</v>
      </c>
      <c r="L710" s="2" t="s">
        <v>25</v>
      </c>
      <c r="M710" s="2" t="s">
        <v>73</v>
      </c>
      <c r="N710" s="2" t="s">
        <v>25</v>
      </c>
      <c r="O710" s="2" t="s">
        <v>25</v>
      </c>
      <c r="P710" s="12">
        <v>19</v>
      </c>
      <c r="Q710" s="12">
        <f>Table1[[#This Row],[Purchase Amount (USD)]]-Table1[[#This Row],[Previous Purchases]]</f>
        <v>31</v>
      </c>
      <c r="R710" s="2" t="s">
        <v>32</v>
      </c>
      <c r="S710" s="2" t="s">
        <v>28</v>
      </c>
    </row>
    <row r="711" spans="1:19" x14ac:dyDescent="0.3">
      <c r="A711" s="2">
        <v>710</v>
      </c>
      <c r="B711" s="2">
        <v>49</v>
      </c>
      <c r="C711" s="2" t="s">
        <v>18</v>
      </c>
      <c r="D711" s="2" t="s">
        <v>101</v>
      </c>
      <c r="E711" s="2" t="s">
        <v>62</v>
      </c>
      <c r="F711" s="2">
        <v>79</v>
      </c>
      <c r="G711" s="2" t="s">
        <v>34</v>
      </c>
      <c r="H711" s="2" t="s">
        <v>22</v>
      </c>
      <c r="I711" s="2" t="s">
        <v>60</v>
      </c>
      <c r="J711" s="2" t="s">
        <v>52</v>
      </c>
      <c r="K711" s="2">
        <v>4.5999999999999996</v>
      </c>
      <c r="L711" s="2" t="s">
        <v>25</v>
      </c>
      <c r="M711" s="2" t="s">
        <v>53</v>
      </c>
      <c r="N711" s="2" t="s">
        <v>25</v>
      </c>
      <c r="O711" s="2" t="s">
        <v>25</v>
      </c>
      <c r="P711" s="12">
        <v>23</v>
      </c>
      <c r="Q711" s="12">
        <f>Table1[[#This Row],[Purchase Amount (USD)]]-Table1[[#This Row],[Previous Purchases]]</f>
        <v>56</v>
      </c>
      <c r="R711" s="2" t="s">
        <v>85</v>
      </c>
      <c r="S711" s="2" t="s">
        <v>87</v>
      </c>
    </row>
    <row r="712" spans="1:19" x14ac:dyDescent="0.3">
      <c r="A712" s="3">
        <v>711</v>
      </c>
      <c r="B712" s="3">
        <v>22</v>
      </c>
      <c r="C712" s="3" t="s">
        <v>18</v>
      </c>
      <c r="D712" s="3" t="s">
        <v>118</v>
      </c>
      <c r="E712" s="3" t="s">
        <v>66</v>
      </c>
      <c r="F712" s="3">
        <v>91</v>
      </c>
      <c r="G712" s="3" t="s">
        <v>140</v>
      </c>
      <c r="H712" s="3" t="s">
        <v>22</v>
      </c>
      <c r="I712" s="3" t="s">
        <v>47</v>
      </c>
      <c r="J712" s="3" t="s">
        <v>36</v>
      </c>
      <c r="K712" s="3">
        <v>4.0999999999999996</v>
      </c>
      <c r="L712" s="3" t="s">
        <v>25</v>
      </c>
      <c r="M712" s="3" t="s">
        <v>53</v>
      </c>
      <c r="N712" s="3" t="s">
        <v>25</v>
      </c>
      <c r="O712" s="3" t="s">
        <v>25</v>
      </c>
      <c r="P712" s="13">
        <v>26</v>
      </c>
      <c r="Q712" s="13">
        <f>Table1[[#This Row],[Purchase Amount (USD)]]-Table1[[#This Row],[Previous Purchases]]</f>
        <v>65</v>
      </c>
      <c r="R712" s="3" t="s">
        <v>45</v>
      </c>
      <c r="S712" s="3" t="s">
        <v>28</v>
      </c>
    </row>
    <row r="713" spans="1:19" x14ac:dyDescent="0.3">
      <c r="A713" s="3">
        <v>712</v>
      </c>
      <c r="B713" s="3">
        <v>64</v>
      </c>
      <c r="C713" s="3" t="s">
        <v>18</v>
      </c>
      <c r="D713" s="3" t="s">
        <v>136</v>
      </c>
      <c r="E713" s="3" t="s">
        <v>41</v>
      </c>
      <c r="F713" s="3">
        <v>60</v>
      </c>
      <c r="G713" s="3" t="s">
        <v>81</v>
      </c>
      <c r="H713" s="3" t="s">
        <v>43</v>
      </c>
      <c r="I713" s="3" t="s">
        <v>31</v>
      </c>
      <c r="J713" s="3" t="s">
        <v>36</v>
      </c>
      <c r="K713" s="3">
        <v>3.5</v>
      </c>
      <c r="L713" s="3" t="s">
        <v>25</v>
      </c>
      <c r="M713" s="3" t="s">
        <v>69</v>
      </c>
      <c r="N713" s="3" t="s">
        <v>25</v>
      </c>
      <c r="O713" s="3" t="s">
        <v>25</v>
      </c>
      <c r="P713" s="13">
        <v>13</v>
      </c>
      <c r="Q713" s="13">
        <f>Table1[[#This Row],[Purchase Amount (USD)]]-Table1[[#This Row],[Previous Purchases]]</f>
        <v>47</v>
      </c>
      <c r="R713" s="3" t="s">
        <v>74</v>
      </c>
      <c r="S713" s="3" t="s">
        <v>75</v>
      </c>
    </row>
    <row r="714" spans="1:19" x14ac:dyDescent="0.3">
      <c r="A714" s="2">
        <v>713</v>
      </c>
      <c r="B714" s="2">
        <v>42</v>
      </c>
      <c r="C714" s="2" t="s">
        <v>18</v>
      </c>
      <c r="D714" s="2" t="s">
        <v>19</v>
      </c>
      <c r="E714" s="2" t="s">
        <v>20</v>
      </c>
      <c r="F714" s="2">
        <v>81</v>
      </c>
      <c r="G714" s="2" t="s">
        <v>81</v>
      </c>
      <c r="H714" s="2" t="s">
        <v>91</v>
      </c>
      <c r="I714" s="2" t="s">
        <v>93</v>
      </c>
      <c r="J714" s="2" t="s">
        <v>52</v>
      </c>
      <c r="K714" s="2">
        <v>3.8</v>
      </c>
      <c r="L714" s="2" t="s">
        <v>25</v>
      </c>
      <c r="M714" s="2" t="s">
        <v>44</v>
      </c>
      <c r="N714" s="2" t="s">
        <v>25</v>
      </c>
      <c r="O714" s="2" t="s">
        <v>25</v>
      </c>
      <c r="P714" s="12">
        <v>36</v>
      </c>
      <c r="Q714" s="12">
        <f>Table1[[#This Row],[Purchase Amount (USD)]]-Table1[[#This Row],[Previous Purchases]]</f>
        <v>45</v>
      </c>
      <c r="R714" s="2" t="s">
        <v>74</v>
      </c>
      <c r="S714" s="2" t="s">
        <v>57</v>
      </c>
    </row>
    <row r="715" spans="1:19" x14ac:dyDescent="0.3">
      <c r="A715" s="2">
        <v>714</v>
      </c>
      <c r="B715" s="2">
        <v>37</v>
      </c>
      <c r="C715" s="2" t="s">
        <v>18</v>
      </c>
      <c r="D715" s="2" t="s">
        <v>103</v>
      </c>
      <c r="E715" s="2" t="s">
        <v>20</v>
      </c>
      <c r="F715" s="2">
        <v>90</v>
      </c>
      <c r="G715" s="2" t="s">
        <v>46</v>
      </c>
      <c r="H715" s="2" t="s">
        <v>43</v>
      </c>
      <c r="I715" s="2" t="s">
        <v>92</v>
      </c>
      <c r="J715" s="2" t="s">
        <v>52</v>
      </c>
      <c r="K715" s="2">
        <v>2.6</v>
      </c>
      <c r="L715" s="2" t="s">
        <v>25</v>
      </c>
      <c r="M715" s="2" t="s">
        <v>26</v>
      </c>
      <c r="N715" s="2" t="s">
        <v>25</v>
      </c>
      <c r="O715" s="2" t="s">
        <v>25</v>
      </c>
      <c r="P715" s="12">
        <v>39</v>
      </c>
      <c r="Q715" s="12">
        <f>Table1[[#This Row],[Purchase Amount (USD)]]-Table1[[#This Row],[Previous Purchases]]</f>
        <v>51</v>
      </c>
      <c r="R715" s="2" t="s">
        <v>74</v>
      </c>
      <c r="S715" s="2" t="s">
        <v>75</v>
      </c>
    </row>
    <row r="716" spans="1:19" x14ac:dyDescent="0.3">
      <c r="A716" s="3">
        <v>715</v>
      </c>
      <c r="B716" s="3">
        <v>26</v>
      </c>
      <c r="C716" s="3" t="s">
        <v>18</v>
      </c>
      <c r="D716" s="3" t="s">
        <v>101</v>
      </c>
      <c r="E716" s="3" t="s">
        <v>62</v>
      </c>
      <c r="F716" s="3">
        <v>70</v>
      </c>
      <c r="G716" s="3" t="s">
        <v>146</v>
      </c>
      <c r="H716" s="3" t="s">
        <v>43</v>
      </c>
      <c r="I716" s="3" t="s">
        <v>135</v>
      </c>
      <c r="J716" s="3" t="s">
        <v>56</v>
      </c>
      <c r="K716" s="3">
        <v>4.4000000000000004</v>
      </c>
      <c r="L716" s="3" t="s">
        <v>25</v>
      </c>
      <c r="M716" s="3" t="s">
        <v>73</v>
      </c>
      <c r="N716" s="3" t="s">
        <v>25</v>
      </c>
      <c r="O716" s="3" t="s">
        <v>25</v>
      </c>
      <c r="P716" s="13">
        <v>40</v>
      </c>
      <c r="Q716" s="13">
        <f>Table1[[#This Row],[Purchase Amount (USD)]]-Table1[[#This Row],[Previous Purchases]]</f>
        <v>30</v>
      </c>
      <c r="R716" s="3" t="s">
        <v>85</v>
      </c>
      <c r="S716" s="3" t="s">
        <v>28</v>
      </c>
    </row>
    <row r="717" spans="1:19" x14ac:dyDescent="0.3">
      <c r="A717" s="3">
        <v>716</v>
      </c>
      <c r="B717" s="3">
        <v>33</v>
      </c>
      <c r="C717" s="3" t="s">
        <v>18</v>
      </c>
      <c r="D717" s="3" t="s">
        <v>33</v>
      </c>
      <c r="E717" s="3" t="s">
        <v>20</v>
      </c>
      <c r="F717" s="3">
        <v>63</v>
      </c>
      <c r="G717" s="3" t="s">
        <v>78</v>
      </c>
      <c r="H717" s="3" t="s">
        <v>22</v>
      </c>
      <c r="I717" s="3" t="s">
        <v>95</v>
      </c>
      <c r="J717" s="3" t="s">
        <v>36</v>
      </c>
      <c r="K717" s="3">
        <v>2.6</v>
      </c>
      <c r="L717" s="3" t="s">
        <v>25</v>
      </c>
      <c r="M717" s="3" t="s">
        <v>26</v>
      </c>
      <c r="N717" s="3" t="s">
        <v>25</v>
      </c>
      <c r="O717" s="3" t="s">
        <v>25</v>
      </c>
      <c r="P717" s="13">
        <v>37</v>
      </c>
      <c r="Q717" s="13">
        <f>Table1[[#This Row],[Purchase Amount (USD)]]-Table1[[#This Row],[Previous Purchases]]</f>
        <v>26</v>
      </c>
      <c r="R717" s="3" t="s">
        <v>85</v>
      </c>
      <c r="S717" s="3" t="s">
        <v>57</v>
      </c>
    </row>
    <row r="718" spans="1:19" x14ac:dyDescent="0.3">
      <c r="A718" s="2">
        <v>717</v>
      </c>
      <c r="B718" s="2">
        <v>30</v>
      </c>
      <c r="C718" s="2" t="s">
        <v>18</v>
      </c>
      <c r="D718" s="2" t="s">
        <v>105</v>
      </c>
      <c r="E718" s="2" t="s">
        <v>66</v>
      </c>
      <c r="F718" s="2">
        <v>29</v>
      </c>
      <c r="G718" s="2" t="s">
        <v>67</v>
      </c>
      <c r="H718" s="2" t="s">
        <v>43</v>
      </c>
      <c r="I718" s="2" t="s">
        <v>77</v>
      </c>
      <c r="J718" s="2" t="s">
        <v>36</v>
      </c>
      <c r="K718" s="2">
        <v>3.6</v>
      </c>
      <c r="L718" s="2" t="s">
        <v>25</v>
      </c>
      <c r="M718" s="2" t="s">
        <v>26</v>
      </c>
      <c r="N718" s="2" t="s">
        <v>25</v>
      </c>
      <c r="O718" s="2" t="s">
        <v>25</v>
      </c>
      <c r="P718" s="12">
        <v>9</v>
      </c>
      <c r="Q718" s="12">
        <f>Table1[[#This Row],[Purchase Amount (USD)]]-Table1[[#This Row],[Previous Purchases]]</f>
        <v>20</v>
      </c>
      <c r="R718" s="2" t="s">
        <v>27</v>
      </c>
      <c r="S718" s="2" t="s">
        <v>75</v>
      </c>
    </row>
    <row r="719" spans="1:19" x14ac:dyDescent="0.3">
      <c r="A719" s="2">
        <v>718</v>
      </c>
      <c r="B719" s="2">
        <v>21</v>
      </c>
      <c r="C719" s="2" t="s">
        <v>18</v>
      </c>
      <c r="D719" s="2" t="s">
        <v>124</v>
      </c>
      <c r="E719" s="2" t="s">
        <v>20</v>
      </c>
      <c r="F719" s="2">
        <v>90</v>
      </c>
      <c r="G719" s="2" t="s">
        <v>119</v>
      </c>
      <c r="H719" s="2" t="s">
        <v>22</v>
      </c>
      <c r="I719" s="2" t="s">
        <v>95</v>
      </c>
      <c r="J719" s="2" t="s">
        <v>36</v>
      </c>
      <c r="K719" s="2">
        <v>4.2</v>
      </c>
      <c r="L719" s="2" t="s">
        <v>25</v>
      </c>
      <c r="M719" s="2" t="s">
        <v>26</v>
      </c>
      <c r="N719" s="2" t="s">
        <v>25</v>
      </c>
      <c r="O719" s="2" t="s">
        <v>25</v>
      </c>
      <c r="P719" s="12">
        <v>7</v>
      </c>
      <c r="Q719" s="12">
        <f>Table1[[#This Row],[Purchase Amount (USD)]]-Table1[[#This Row],[Previous Purchases]]</f>
        <v>83</v>
      </c>
      <c r="R719" s="2" t="s">
        <v>27</v>
      </c>
      <c r="S719" s="2" t="s">
        <v>96</v>
      </c>
    </row>
    <row r="720" spans="1:19" x14ac:dyDescent="0.3">
      <c r="A720" s="3">
        <v>719</v>
      </c>
      <c r="B720" s="3">
        <v>22</v>
      </c>
      <c r="C720" s="3" t="s">
        <v>18</v>
      </c>
      <c r="D720" s="3" t="s">
        <v>54</v>
      </c>
      <c r="E720" s="3" t="s">
        <v>20</v>
      </c>
      <c r="F720" s="3">
        <v>22</v>
      </c>
      <c r="G720" s="3" t="s">
        <v>102</v>
      </c>
      <c r="H720" s="3" t="s">
        <v>43</v>
      </c>
      <c r="I720" s="3" t="s">
        <v>99</v>
      </c>
      <c r="J720" s="3" t="s">
        <v>52</v>
      </c>
      <c r="K720" s="3">
        <v>4.5999999999999996</v>
      </c>
      <c r="L720" s="3" t="s">
        <v>25</v>
      </c>
      <c r="M720" s="3" t="s">
        <v>53</v>
      </c>
      <c r="N720" s="3" t="s">
        <v>25</v>
      </c>
      <c r="O720" s="3" t="s">
        <v>25</v>
      </c>
      <c r="P720" s="13">
        <v>25</v>
      </c>
      <c r="Q720" s="13">
        <f>Table1[[#This Row],[Purchase Amount (USD)]]-Table1[[#This Row],[Previous Purchases]]</f>
        <v>-3</v>
      </c>
      <c r="R720" s="3" t="s">
        <v>74</v>
      </c>
      <c r="S720" s="3" t="s">
        <v>48</v>
      </c>
    </row>
    <row r="721" spans="1:19" x14ac:dyDescent="0.3">
      <c r="A721" s="3">
        <v>720</v>
      </c>
      <c r="B721" s="3">
        <v>63</v>
      </c>
      <c r="C721" s="3" t="s">
        <v>18</v>
      </c>
      <c r="D721" s="3" t="s">
        <v>58</v>
      </c>
      <c r="E721" s="3" t="s">
        <v>20</v>
      </c>
      <c r="F721" s="3">
        <v>22</v>
      </c>
      <c r="G721" s="3" t="s">
        <v>90</v>
      </c>
      <c r="H721" s="3" t="s">
        <v>22</v>
      </c>
      <c r="I721" s="3" t="s">
        <v>47</v>
      </c>
      <c r="J721" s="3" t="s">
        <v>52</v>
      </c>
      <c r="K721" s="3">
        <v>3.3</v>
      </c>
      <c r="L721" s="3" t="s">
        <v>25</v>
      </c>
      <c r="M721" s="3" t="s">
        <v>44</v>
      </c>
      <c r="N721" s="3" t="s">
        <v>25</v>
      </c>
      <c r="O721" s="3" t="s">
        <v>25</v>
      </c>
      <c r="P721" s="13">
        <v>42</v>
      </c>
      <c r="Q721" s="13">
        <f>Table1[[#This Row],[Purchase Amount (USD)]]-Table1[[#This Row],[Previous Purchases]]</f>
        <v>-20</v>
      </c>
      <c r="R721" s="3" t="s">
        <v>27</v>
      </c>
      <c r="S721" s="3" t="s">
        <v>75</v>
      </c>
    </row>
    <row r="722" spans="1:19" x14ac:dyDescent="0.3">
      <c r="A722" s="2">
        <v>721</v>
      </c>
      <c r="B722" s="2">
        <v>33</v>
      </c>
      <c r="C722" s="2" t="s">
        <v>18</v>
      </c>
      <c r="D722" s="2" t="s">
        <v>105</v>
      </c>
      <c r="E722" s="2" t="s">
        <v>66</v>
      </c>
      <c r="F722" s="2">
        <v>62</v>
      </c>
      <c r="G722" s="2" t="s">
        <v>129</v>
      </c>
      <c r="H722" s="2" t="s">
        <v>22</v>
      </c>
      <c r="I722" s="2" t="s">
        <v>120</v>
      </c>
      <c r="J722" s="2" t="s">
        <v>56</v>
      </c>
      <c r="K722" s="2">
        <v>3.4</v>
      </c>
      <c r="L722" s="2" t="s">
        <v>25</v>
      </c>
      <c r="M722" s="2" t="s">
        <v>37</v>
      </c>
      <c r="N722" s="2" t="s">
        <v>25</v>
      </c>
      <c r="O722" s="2" t="s">
        <v>25</v>
      </c>
      <c r="P722" s="12">
        <v>19</v>
      </c>
      <c r="Q722" s="12">
        <f>Table1[[#This Row],[Purchase Amount (USD)]]-Table1[[#This Row],[Previous Purchases]]</f>
        <v>43</v>
      </c>
      <c r="R722" s="2" t="s">
        <v>85</v>
      </c>
      <c r="S722" s="2" t="s">
        <v>39</v>
      </c>
    </row>
    <row r="723" spans="1:19" x14ac:dyDescent="0.3">
      <c r="A723" s="2">
        <v>722</v>
      </c>
      <c r="B723" s="2">
        <v>43</v>
      </c>
      <c r="C723" s="2" t="s">
        <v>18</v>
      </c>
      <c r="D723" s="2" t="s">
        <v>19</v>
      </c>
      <c r="E723" s="2" t="s">
        <v>20</v>
      </c>
      <c r="F723" s="2">
        <v>57</v>
      </c>
      <c r="G723" s="2" t="s">
        <v>98</v>
      </c>
      <c r="H723" s="2" t="s">
        <v>22</v>
      </c>
      <c r="I723" s="2" t="s">
        <v>64</v>
      </c>
      <c r="J723" s="2" t="s">
        <v>52</v>
      </c>
      <c r="K723" s="2">
        <v>4.4000000000000004</v>
      </c>
      <c r="L723" s="2" t="s">
        <v>25</v>
      </c>
      <c r="M723" s="2" t="s">
        <v>44</v>
      </c>
      <c r="N723" s="2" t="s">
        <v>25</v>
      </c>
      <c r="O723" s="2" t="s">
        <v>25</v>
      </c>
      <c r="P723" s="12">
        <v>41</v>
      </c>
      <c r="Q723" s="12">
        <f>Table1[[#This Row],[Purchase Amount (USD)]]-Table1[[#This Row],[Previous Purchases]]</f>
        <v>16</v>
      </c>
      <c r="R723" s="2" t="s">
        <v>85</v>
      </c>
      <c r="S723" s="2" t="s">
        <v>96</v>
      </c>
    </row>
    <row r="724" spans="1:19" x14ac:dyDescent="0.3">
      <c r="A724" s="3">
        <v>723</v>
      </c>
      <c r="B724" s="3">
        <v>27</v>
      </c>
      <c r="C724" s="3" t="s">
        <v>18</v>
      </c>
      <c r="D724" s="3" t="s">
        <v>29</v>
      </c>
      <c r="E724" s="3" t="s">
        <v>20</v>
      </c>
      <c r="F724" s="3">
        <v>32</v>
      </c>
      <c r="G724" s="3" t="s">
        <v>50</v>
      </c>
      <c r="H724" s="3" t="s">
        <v>35</v>
      </c>
      <c r="I724" s="3" t="s">
        <v>143</v>
      </c>
      <c r="J724" s="3" t="s">
        <v>52</v>
      </c>
      <c r="K724" s="3">
        <v>4.3</v>
      </c>
      <c r="L724" s="3" t="s">
        <v>25</v>
      </c>
      <c r="M724" s="3" t="s">
        <v>73</v>
      </c>
      <c r="N724" s="3" t="s">
        <v>25</v>
      </c>
      <c r="O724" s="3" t="s">
        <v>25</v>
      </c>
      <c r="P724" s="13">
        <v>50</v>
      </c>
      <c r="Q724" s="13">
        <f>Table1[[#This Row],[Purchase Amount (USD)]]-Table1[[#This Row],[Previous Purchases]]</f>
        <v>-18</v>
      </c>
      <c r="R724" s="3" t="s">
        <v>32</v>
      </c>
      <c r="S724" s="3" t="s">
        <v>75</v>
      </c>
    </row>
    <row r="725" spans="1:19" x14ac:dyDescent="0.3">
      <c r="A725" s="3">
        <v>724</v>
      </c>
      <c r="B725" s="3">
        <v>35</v>
      </c>
      <c r="C725" s="3" t="s">
        <v>18</v>
      </c>
      <c r="D725" s="3" t="s">
        <v>105</v>
      </c>
      <c r="E725" s="3" t="s">
        <v>66</v>
      </c>
      <c r="F725" s="3">
        <v>53</v>
      </c>
      <c r="G725" s="3" t="s">
        <v>67</v>
      </c>
      <c r="H725" s="3" t="s">
        <v>22</v>
      </c>
      <c r="I725" s="3" t="s">
        <v>108</v>
      </c>
      <c r="J725" s="3" t="s">
        <v>56</v>
      </c>
      <c r="K725" s="3">
        <v>3.5</v>
      </c>
      <c r="L725" s="3" t="s">
        <v>25</v>
      </c>
      <c r="M725" s="3" t="s">
        <v>26</v>
      </c>
      <c r="N725" s="3" t="s">
        <v>25</v>
      </c>
      <c r="O725" s="3" t="s">
        <v>25</v>
      </c>
      <c r="P725" s="13">
        <v>43</v>
      </c>
      <c r="Q725" s="13">
        <f>Table1[[#This Row],[Purchase Amount (USD)]]-Table1[[#This Row],[Previous Purchases]]</f>
        <v>10</v>
      </c>
      <c r="R725" s="3" t="s">
        <v>45</v>
      </c>
      <c r="S725" s="3" t="s">
        <v>87</v>
      </c>
    </row>
    <row r="726" spans="1:19" x14ac:dyDescent="0.3">
      <c r="A726" s="2">
        <v>725</v>
      </c>
      <c r="B726" s="2">
        <v>37</v>
      </c>
      <c r="C726" s="2" t="s">
        <v>18</v>
      </c>
      <c r="D726" s="2" t="s">
        <v>112</v>
      </c>
      <c r="E726" s="2" t="s">
        <v>20</v>
      </c>
      <c r="F726" s="2">
        <v>79</v>
      </c>
      <c r="G726" s="2" t="s">
        <v>81</v>
      </c>
      <c r="H726" s="2" t="s">
        <v>91</v>
      </c>
      <c r="I726" s="2" t="s">
        <v>95</v>
      </c>
      <c r="J726" s="2" t="s">
        <v>56</v>
      </c>
      <c r="K726" s="2">
        <v>4.7</v>
      </c>
      <c r="L726" s="2" t="s">
        <v>25</v>
      </c>
      <c r="M726" s="2" t="s">
        <v>73</v>
      </c>
      <c r="N726" s="2" t="s">
        <v>25</v>
      </c>
      <c r="O726" s="2" t="s">
        <v>25</v>
      </c>
      <c r="P726" s="12">
        <v>36</v>
      </c>
      <c r="Q726" s="12">
        <f>Table1[[#This Row],[Purchase Amount (USD)]]-Table1[[#This Row],[Previous Purchases]]</f>
        <v>43</v>
      </c>
      <c r="R726" s="2" t="s">
        <v>27</v>
      </c>
      <c r="S726" s="2" t="s">
        <v>96</v>
      </c>
    </row>
    <row r="727" spans="1:19" x14ac:dyDescent="0.3">
      <c r="A727" s="2">
        <v>726</v>
      </c>
      <c r="B727" s="2">
        <v>61</v>
      </c>
      <c r="C727" s="2" t="s">
        <v>18</v>
      </c>
      <c r="D727" s="2" t="s">
        <v>123</v>
      </c>
      <c r="E727" s="2" t="s">
        <v>66</v>
      </c>
      <c r="F727" s="2">
        <v>61</v>
      </c>
      <c r="G727" s="2" t="s">
        <v>104</v>
      </c>
      <c r="H727" s="2" t="s">
        <v>22</v>
      </c>
      <c r="I727" s="2" t="s">
        <v>64</v>
      </c>
      <c r="J727" s="2" t="s">
        <v>24</v>
      </c>
      <c r="K727" s="2">
        <v>3.1</v>
      </c>
      <c r="L727" s="2" t="s">
        <v>25</v>
      </c>
      <c r="M727" s="2" t="s">
        <v>53</v>
      </c>
      <c r="N727" s="2" t="s">
        <v>25</v>
      </c>
      <c r="O727" s="2" t="s">
        <v>25</v>
      </c>
      <c r="P727" s="12">
        <v>33</v>
      </c>
      <c r="Q727" s="12">
        <f>Table1[[#This Row],[Purchase Amount (USD)]]-Table1[[#This Row],[Previous Purchases]]</f>
        <v>28</v>
      </c>
      <c r="R727" s="2" t="s">
        <v>85</v>
      </c>
      <c r="S727" s="2" t="s">
        <v>28</v>
      </c>
    </row>
    <row r="728" spans="1:19" x14ac:dyDescent="0.3">
      <c r="A728" s="3">
        <v>727</v>
      </c>
      <c r="B728" s="3">
        <v>32</v>
      </c>
      <c r="C728" s="3" t="s">
        <v>18</v>
      </c>
      <c r="D728" s="3" t="s">
        <v>58</v>
      </c>
      <c r="E728" s="3" t="s">
        <v>20</v>
      </c>
      <c r="F728" s="3">
        <v>78</v>
      </c>
      <c r="G728" s="3" t="s">
        <v>113</v>
      </c>
      <c r="H728" s="3" t="s">
        <v>22</v>
      </c>
      <c r="I728" s="3" t="s">
        <v>133</v>
      </c>
      <c r="J728" s="3" t="s">
        <v>52</v>
      </c>
      <c r="K728" s="3">
        <v>3.6</v>
      </c>
      <c r="L728" s="3" t="s">
        <v>25</v>
      </c>
      <c r="M728" s="3" t="s">
        <v>44</v>
      </c>
      <c r="N728" s="3" t="s">
        <v>25</v>
      </c>
      <c r="O728" s="3" t="s">
        <v>25</v>
      </c>
      <c r="P728" s="13">
        <v>20</v>
      </c>
      <c r="Q728" s="13">
        <f>Table1[[#This Row],[Purchase Amount (USD)]]-Table1[[#This Row],[Previous Purchases]]</f>
        <v>58</v>
      </c>
      <c r="R728" s="3" t="s">
        <v>74</v>
      </c>
      <c r="S728" s="3" t="s">
        <v>96</v>
      </c>
    </row>
    <row r="729" spans="1:19" x14ac:dyDescent="0.3">
      <c r="A729" s="3">
        <v>728</v>
      </c>
      <c r="B729" s="3">
        <v>62</v>
      </c>
      <c r="C729" s="3" t="s">
        <v>18</v>
      </c>
      <c r="D729" s="3" t="s">
        <v>29</v>
      </c>
      <c r="E729" s="3" t="s">
        <v>20</v>
      </c>
      <c r="F729" s="3">
        <v>97</v>
      </c>
      <c r="G729" s="3" t="s">
        <v>71</v>
      </c>
      <c r="H729" s="3" t="s">
        <v>35</v>
      </c>
      <c r="I729" s="3" t="s">
        <v>23</v>
      </c>
      <c r="J729" s="3" t="s">
        <v>24</v>
      </c>
      <c r="K729" s="3">
        <v>4.8</v>
      </c>
      <c r="L729" s="3" t="s">
        <v>25</v>
      </c>
      <c r="M729" s="3" t="s">
        <v>44</v>
      </c>
      <c r="N729" s="3" t="s">
        <v>25</v>
      </c>
      <c r="O729" s="3" t="s">
        <v>25</v>
      </c>
      <c r="P729" s="13">
        <v>37</v>
      </c>
      <c r="Q729" s="13">
        <f>Table1[[#This Row],[Purchase Amount (USD)]]-Table1[[#This Row],[Previous Purchases]]</f>
        <v>60</v>
      </c>
      <c r="R729" s="3" t="s">
        <v>27</v>
      </c>
      <c r="S729" s="3" t="s">
        <v>96</v>
      </c>
    </row>
    <row r="730" spans="1:19" x14ac:dyDescent="0.3">
      <c r="A730" s="2">
        <v>729</v>
      </c>
      <c r="B730" s="2">
        <v>29</v>
      </c>
      <c r="C730" s="2" t="s">
        <v>18</v>
      </c>
      <c r="D730" s="2" t="s">
        <v>33</v>
      </c>
      <c r="E730" s="2" t="s">
        <v>20</v>
      </c>
      <c r="F730" s="2">
        <v>78</v>
      </c>
      <c r="G730" s="2" t="s">
        <v>144</v>
      </c>
      <c r="H730" s="2" t="s">
        <v>43</v>
      </c>
      <c r="I730" s="2" t="s">
        <v>68</v>
      </c>
      <c r="J730" s="2" t="s">
        <v>24</v>
      </c>
      <c r="K730" s="2">
        <v>3.7</v>
      </c>
      <c r="L730" s="2" t="s">
        <v>25</v>
      </c>
      <c r="M730" s="2" t="s">
        <v>44</v>
      </c>
      <c r="N730" s="2" t="s">
        <v>25</v>
      </c>
      <c r="O730" s="2" t="s">
        <v>25</v>
      </c>
      <c r="P730" s="12">
        <v>12</v>
      </c>
      <c r="Q730" s="12">
        <f>Table1[[#This Row],[Purchase Amount (USD)]]-Table1[[#This Row],[Previous Purchases]]</f>
        <v>66</v>
      </c>
      <c r="R730" s="2" t="s">
        <v>45</v>
      </c>
      <c r="S730" s="2" t="s">
        <v>96</v>
      </c>
    </row>
    <row r="731" spans="1:19" x14ac:dyDescent="0.3">
      <c r="A731" s="2">
        <v>730</v>
      </c>
      <c r="B731" s="2">
        <v>41</v>
      </c>
      <c r="C731" s="2" t="s">
        <v>18</v>
      </c>
      <c r="D731" s="2" t="s">
        <v>88</v>
      </c>
      <c r="E731" s="2" t="s">
        <v>66</v>
      </c>
      <c r="F731" s="2">
        <v>56</v>
      </c>
      <c r="G731" s="2" t="s">
        <v>147</v>
      </c>
      <c r="H731" s="2" t="s">
        <v>22</v>
      </c>
      <c r="I731" s="2" t="s">
        <v>117</v>
      </c>
      <c r="J731" s="2" t="s">
        <v>52</v>
      </c>
      <c r="K731" s="2">
        <v>3.2</v>
      </c>
      <c r="L731" s="2" t="s">
        <v>25</v>
      </c>
      <c r="M731" s="2" t="s">
        <v>26</v>
      </c>
      <c r="N731" s="2" t="s">
        <v>25</v>
      </c>
      <c r="O731" s="2" t="s">
        <v>25</v>
      </c>
      <c r="P731" s="12">
        <v>46</v>
      </c>
      <c r="Q731" s="12">
        <f>Table1[[#This Row],[Purchase Amount (USD)]]-Table1[[#This Row],[Previous Purchases]]</f>
        <v>10</v>
      </c>
      <c r="R731" s="2" t="s">
        <v>45</v>
      </c>
      <c r="S731" s="2" t="s">
        <v>96</v>
      </c>
    </row>
    <row r="732" spans="1:19" x14ac:dyDescent="0.3">
      <c r="A732" s="3">
        <v>731</v>
      </c>
      <c r="B732" s="3">
        <v>48</v>
      </c>
      <c r="C732" s="3" t="s">
        <v>18</v>
      </c>
      <c r="D732" s="3" t="s">
        <v>136</v>
      </c>
      <c r="E732" s="3" t="s">
        <v>41</v>
      </c>
      <c r="F732" s="3">
        <v>25</v>
      </c>
      <c r="G732" s="3" t="s">
        <v>34</v>
      </c>
      <c r="H732" s="3" t="s">
        <v>43</v>
      </c>
      <c r="I732" s="3" t="s">
        <v>125</v>
      </c>
      <c r="J732" s="3" t="s">
        <v>52</v>
      </c>
      <c r="K732" s="3">
        <v>3.9</v>
      </c>
      <c r="L732" s="3" t="s">
        <v>25</v>
      </c>
      <c r="M732" s="3" t="s">
        <v>53</v>
      </c>
      <c r="N732" s="3" t="s">
        <v>25</v>
      </c>
      <c r="O732" s="3" t="s">
        <v>25</v>
      </c>
      <c r="P732" s="13">
        <v>28</v>
      </c>
      <c r="Q732" s="13">
        <f>Table1[[#This Row],[Purchase Amount (USD)]]-Table1[[#This Row],[Previous Purchases]]</f>
        <v>-3</v>
      </c>
      <c r="R732" s="3" t="s">
        <v>27</v>
      </c>
      <c r="S732" s="3" t="s">
        <v>28</v>
      </c>
    </row>
    <row r="733" spans="1:19" x14ac:dyDescent="0.3">
      <c r="A733" s="3">
        <v>732</v>
      </c>
      <c r="B733" s="3">
        <v>43</v>
      </c>
      <c r="C733" s="3" t="s">
        <v>18</v>
      </c>
      <c r="D733" s="3" t="s">
        <v>61</v>
      </c>
      <c r="E733" s="3" t="s">
        <v>62</v>
      </c>
      <c r="F733" s="3">
        <v>28</v>
      </c>
      <c r="G733" s="3" t="s">
        <v>71</v>
      </c>
      <c r="H733" s="3" t="s">
        <v>43</v>
      </c>
      <c r="I733" s="3" t="s">
        <v>107</v>
      </c>
      <c r="J733" s="3" t="s">
        <v>36</v>
      </c>
      <c r="K733" s="3">
        <v>3.5</v>
      </c>
      <c r="L733" s="3" t="s">
        <v>25</v>
      </c>
      <c r="M733" s="3" t="s">
        <v>37</v>
      </c>
      <c r="N733" s="3" t="s">
        <v>25</v>
      </c>
      <c r="O733" s="3" t="s">
        <v>25</v>
      </c>
      <c r="P733" s="13">
        <v>30</v>
      </c>
      <c r="Q733" s="13">
        <f>Table1[[#This Row],[Purchase Amount (USD)]]-Table1[[#This Row],[Previous Purchases]]</f>
        <v>-2</v>
      </c>
      <c r="R733" s="3" t="s">
        <v>45</v>
      </c>
      <c r="S733" s="3" t="s">
        <v>28</v>
      </c>
    </row>
    <row r="734" spans="1:19" x14ac:dyDescent="0.3">
      <c r="A734" s="2">
        <v>733</v>
      </c>
      <c r="B734" s="2">
        <v>34</v>
      </c>
      <c r="C734" s="2" t="s">
        <v>18</v>
      </c>
      <c r="D734" s="2" t="s">
        <v>54</v>
      </c>
      <c r="E734" s="2" t="s">
        <v>20</v>
      </c>
      <c r="F734" s="2">
        <v>57</v>
      </c>
      <c r="G734" s="2" t="s">
        <v>81</v>
      </c>
      <c r="H734" s="2" t="s">
        <v>22</v>
      </c>
      <c r="I734" s="2" t="s">
        <v>143</v>
      </c>
      <c r="J734" s="2" t="s">
        <v>36</v>
      </c>
      <c r="K734" s="2">
        <v>2.8</v>
      </c>
      <c r="L734" s="2" t="s">
        <v>25</v>
      </c>
      <c r="M734" s="2" t="s">
        <v>26</v>
      </c>
      <c r="N734" s="2" t="s">
        <v>25</v>
      </c>
      <c r="O734" s="2" t="s">
        <v>25</v>
      </c>
      <c r="P734" s="12">
        <v>28</v>
      </c>
      <c r="Q734" s="12">
        <f>Table1[[#This Row],[Purchase Amount (USD)]]-Table1[[#This Row],[Previous Purchases]]</f>
        <v>29</v>
      </c>
      <c r="R734" s="2" t="s">
        <v>32</v>
      </c>
      <c r="S734" s="2" t="s">
        <v>75</v>
      </c>
    </row>
    <row r="735" spans="1:19" x14ac:dyDescent="0.3">
      <c r="A735" s="2">
        <v>734</v>
      </c>
      <c r="B735" s="2">
        <v>45</v>
      </c>
      <c r="C735" s="2" t="s">
        <v>18</v>
      </c>
      <c r="D735" s="2" t="s">
        <v>80</v>
      </c>
      <c r="E735" s="2" t="s">
        <v>20</v>
      </c>
      <c r="F735" s="2">
        <v>36</v>
      </c>
      <c r="G735" s="2" t="s">
        <v>42</v>
      </c>
      <c r="H735" s="2" t="s">
        <v>22</v>
      </c>
      <c r="I735" s="2" t="s">
        <v>108</v>
      </c>
      <c r="J735" s="2" t="s">
        <v>56</v>
      </c>
      <c r="K735" s="2">
        <v>2.7</v>
      </c>
      <c r="L735" s="2" t="s">
        <v>25</v>
      </c>
      <c r="M735" s="2" t="s">
        <v>69</v>
      </c>
      <c r="N735" s="2" t="s">
        <v>25</v>
      </c>
      <c r="O735" s="2" t="s">
        <v>25</v>
      </c>
      <c r="P735" s="12">
        <v>20</v>
      </c>
      <c r="Q735" s="12">
        <f>Table1[[#This Row],[Purchase Amount (USD)]]-Table1[[#This Row],[Previous Purchases]]</f>
        <v>16</v>
      </c>
      <c r="R735" s="2" t="s">
        <v>85</v>
      </c>
      <c r="S735" s="2" t="s">
        <v>75</v>
      </c>
    </row>
    <row r="736" spans="1:19" x14ac:dyDescent="0.3">
      <c r="A736" s="3">
        <v>735</v>
      </c>
      <c r="B736" s="3">
        <v>65</v>
      </c>
      <c r="C736" s="3" t="s">
        <v>18</v>
      </c>
      <c r="D736" s="3" t="s">
        <v>54</v>
      </c>
      <c r="E736" s="3" t="s">
        <v>20</v>
      </c>
      <c r="F736" s="3">
        <v>69</v>
      </c>
      <c r="G736" s="3" t="s">
        <v>126</v>
      </c>
      <c r="H736" s="3" t="s">
        <v>35</v>
      </c>
      <c r="I736" s="3" t="s">
        <v>82</v>
      </c>
      <c r="J736" s="3" t="s">
        <v>24</v>
      </c>
      <c r="K736" s="3">
        <v>3.1</v>
      </c>
      <c r="L736" s="3" t="s">
        <v>25</v>
      </c>
      <c r="M736" s="3" t="s">
        <v>26</v>
      </c>
      <c r="N736" s="3" t="s">
        <v>25</v>
      </c>
      <c r="O736" s="3" t="s">
        <v>25</v>
      </c>
      <c r="P736" s="13">
        <v>39</v>
      </c>
      <c r="Q736" s="13">
        <f>Table1[[#This Row],[Purchase Amount (USD)]]-Table1[[#This Row],[Previous Purchases]]</f>
        <v>30</v>
      </c>
      <c r="R736" s="3" t="s">
        <v>74</v>
      </c>
      <c r="S736" s="3" t="s">
        <v>96</v>
      </c>
    </row>
    <row r="737" spans="1:19" x14ac:dyDescent="0.3">
      <c r="A737" s="3">
        <v>736</v>
      </c>
      <c r="B737" s="3">
        <v>61</v>
      </c>
      <c r="C737" s="3" t="s">
        <v>18</v>
      </c>
      <c r="D737" s="3" t="s">
        <v>88</v>
      </c>
      <c r="E737" s="3" t="s">
        <v>66</v>
      </c>
      <c r="F737" s="3">
        <v>48</v>
      </c>
      <c r="G737" s="3" t="s">
        <v>55</v>
      </c>
      <c r="H737" s="3" t="s">
        <v>43</v>
      </c>
      <c r="I737" s="3" t="s">
        <v>120</v>
      </c>
      <c r="J737" s="3" t="s">
        <v>56</v>
      </c>
      <c r="K737" s="3">
        <v>3.6</v>
      </c>
      <c r="L737" s="3" t="s">
        <v>25</v>
      </c>
      <c r="M737" s="3" t="s">
        <v>69</v>
      </c>
      <c r="N737" s="3" t="s">
        <v>25</v>
      </c>
      <c r="O737" s="3" t="s">
        <v>25</v>
      </c>
      <c r="P737" s="13">
        <v>48</v>
      </c>
      <c r="Q737" s="13">
        <f>Table1[[#This Row],[Purchase Amount (USD)]]-Table1[[#This Row],[Previous Purchases]]</f>
        <v>0</v>
      </c>
      <c r="R737" s="3" t="s">
        <v>32</v>
      </c>
      <c r="S737" s="3" t="s">
        <v>75</v>
      </c>
    </row>
    <row r="738" spans="1:19" x14ac:dyDescent="0.3">
      <c r="A738" s="2">
        <v>737</v>
      </c>
      <c r="B738" s="2">
        <v>18</v>
      </c>
      <c r="C738" s="2" t="s">
        <v>18</v>
      </c>
      <c r="D738" s="2" t="s">
        <v>80</v>
      </c>
      <c r="E738" s="2" t="s">
        <v>20</v>
      </c>
      <c r="F738" s="2">
        <v>58</v>
      </c>
      <c r="G738" s="2" t="s">
        <v>111</v>
      </c>
      <c r="H738" s="2" t="s">
        <v>22</v>
      </c>
      <c r="I738" s="2" t="s">
        <v>31</v>
      </c>
      <c r="J738" s="2" t="s">
        <v>36</v>
      </c>
      <c r="K738" s="2">
        <v>2.9</v>
      </c>
      <c r="L738" s="2" t="s">
        <v>25</v>
      </c>
      <c r="M738" s="2" t="s">
        <v>69</v>
      </c>
      <c r="N738" s="2" t="s">
        <v>25</v>
      </c>
      <c r="O738" s="2" t="s">
        <v>25</v>
      </c>
      <c r="P738" s="12">
        <v>32</v>
      </c>
      <c r="Q738" s="12">
        <f>Table1[[#This Row],[Purchase Amount (USD)]]-Table1[[#This Row],[Previous Purchases]]</f>
        <v>26</v>
      </c>
      <c r="R738" s="2" t="s">
        <v>38</v>
      </c>
      <c r="S738" s="2" t="s">
        <v>96</v>
      </c>
    </row>
    <row r="739" spans="1:19" x14ac:dyDescent="0.3">
      <c r="A739" s="2">
        <v>738</v>
      </c>
      <c r="B739" s="2">
        <v>47</v>
      </c>
      <c r="C739" s="2" t="s">
        <v>18</v>
      </c>
      <c r="D739" s="2" t="s">
        <v>88</v>
      </c>
      <c r="E739" s="2" t="s">
        <v>66</v>
      </c>
      <c r="F739" s="2">
        <v>24</v>
      </c>
      <c r="G739" s="2" t="s">
        <v>144</v>
      </c>
      <c r="H739" s="2" t="s">
        <v>43</v>
      </c>
      <c r="I739" s="2" t="s">
        <v>84</v>
      </c>
      <c r="J739" s="2" t="s">
        <v>36</v>
      </c>
      <c r="K739" s="2">
        <v>3.6</v>
      </c>
      <c r="L739" s="2" t="s">
        <v>25</v>
      </c>
      <c r="M739" s="2" t="s">
        <v>73</v>
      </c>
      <c r="N739" s="2" t="s">
        <v>25</v>
      </c>
      <c r="O739" s="2" t="s">
        <v>25</v>
      </c>
      <c r="P739" s="12">
        <v>28</v>
      </c>
      <c r="Q739" s="12">
        <f>Table1[[#This Row],[Purchase Amount (USD)]]-Table1[[#This Row],[Previous Purchases]]</f>
        <v>-4</v>
      </c>
      <c r="R739" s="2" t="s">
        <v>45</v>
      </c>
      <c r="S739" s="2" t="s">
        <v>48</v>
      </c>
    </row>
    <row r="740" spans="1:19" x14ac:dyDescent="0.3">
      <c r="A740" s="3">
        <v>739</v>
      </c>
      <c r="B740" s="3">
        <v>56</v>
      </c>
      <c r="C740" s="3" t="s">
        <v>18</v>
      </c>
      <c r="D740" s="3" t="s">
        <v>88</v>
      </c>
      <c r="E740" s="3" t="s">
        <v>66</v>
      </c>
      <c r="F740" s="3">
        <v>31</v>
      </c>
      <c r="G740" s="3" t="s">
        <v>147</v>
      </c>
      <c r="H740" s="3" t="s">
        <v>22</v>
      </c>
      <c r="I740" s="3" t="s">
        <v>120</v>
      </c>
      <c r="J740" s="3" t="s">
        <v>24</v>
      </c>
      <c r="K740" s="3">
        <v>3.5</v>
      </c>
      <c r="L740" s="3" t="s">
        <v>25</v>
      </c>
      <c r="M740" s="3" t="s">
        <v>69</v>
      </c>
      <c r="N740" s="3" t="s">
        <v>25</v>
      </c>
      <c r="O740" s="3" t="s">
        <v>25</v>
      </c>
      <c r="P740" s="13">
        <v>27</v>
      </c>
      <c r="Q740" s="13">
        <f>Table1[[#This Row],[Purchase Amount (USD)]]-Table1[[#This Row],[Previous Purchases]]</f>
        <v>4</v>
      </c>
      <c r="R740" s="3" t="s">
        <v>27</v>
      </c>
      <c r="S740" s="3" t="s">
        <v>57</v>
      </c>
    </row>
    <row r="741" spans="1:19" x14ac:dyDescent="0.3">
      <c r="A741" s="3">
        <v>740</v>
      </c>
      <c r="B741" s="3">
        <v>64</v>
      </c>
      <c r="C741" s="3" t="s">
        <v>18</v>
      </c>
      <c r="D741" s="3" t="s">
        <v>58</v>
      </c>
      <c r="E741" s="3" t="s">
        <v>20</v>
      </c>
      <c r="F741" s="3">
        <v>29</v>
      </c>
      <c r="G741" s="3" t="s">
        <v>147</v>
      </c>
      <c r="H741" s="3" t="s">
        <v>35</v>
      </c>
      <c r="I741" s="3" t="s">
        <v>72</v>
      </c>
      <c r="J741" s="3" t="s">
        <v>52</v>
      </c>
      <c r="K741" s="3">
        <v>3.5</v>
      </c>
      <c r="L741" s="3" t="s">
        <v>25</v>
      </c>
      <c r="M741" s="3" t="s">
        <v>37</v>
      </c>
      <c r="N741" s="3" t="s">
        <v>25</v>
      </c>
      <c r="O741" s="3" t="s">
        <v>25</v>
      </c>
      <c r="P741" s="13">
        <v>26</v>
      </c>
      <c r="Q741" s="13">
        <f>Table1[[#This Row],[Purchase Amount (USD)]]-Table1[[#This Row],[Previous Purchases]]</f>
        <v>3</v>
      </c>
      <c r="R741" s="3" t="s">
        <v>27</v>
      </c>
      <c r="S741" s="3" t="s">
        <v>75</v>
      </c>
    </row>
    <row r="742" spans="1:19" x14ac:dyDescent="0.3">
      <c r="A742" s="2">
        <v>741</v>
      </c>
      <c r="B742" s="2">
        <v>26</v>
      </c>
      <c r="C742" s="2" t="s">
        <v>18</v>
      </c>
      <c r="D742" s="2" t="s">
        <v>33</v>
      </c>
      <c r="E742" s="2" t="s">
        <v>20</v>
      </c>
      <c r="F742" s="2">
        <v>69</v>
      </c>
      <c r="G742" s="2" t="s">
        <v>146</v>
      </c>
      <c r="H742" s="2" t="s">
        <v>43</v>
      </c>
      <c r="I742" s="2" t="s">
        <v>120</v>
      </c>
      <c r="J742" s="2" t="s">
        <v>52</v>
      </c>
      <c r="K742" s="2">
        <v>2.8</v>
      </c>
      <c r="L742" s="2" t="s">
        <v>25</v>
      </c>
      <c r="M742" s="2" t="s">
        <v>44</v>
      </c>
      <c r="N742" s="2" t="s">
        <v>25</v>
      </c>
      <c r="O742" s="2" t="s">
        <v>25</v>
      </c>
      <c r="P742" s="12">
        <v>22</v>
      </c>
      <c r="Q742" s="12">
        <f>Table1[[#This Row],[Purchase Amount (USD)]]-Table1[[#This Row],[Previous Purchases]]</f>
        <v>47</v>
      </c>
      <c r="R742" s="2" t="s">
        <v>38</v>
      </c>
      <c r="S742" s="2" t="s">
        <v>28</v>
      </c>
    </row>
    <row r="743" spans="1:19" x14ac:dyDescent="0.3">
      <c r="A743" s="2">
        <v>742</v>
      </c>
      <c r="B743" s="2">
        <v>22</v>
      </c>
      <c r="C743" s="2" t="s">
        <v>18</v>
      </c>
      <c r="D743" s="2" t="s">
        <v>112</v>
      </c>
      <c r="E743" s="2" t="s">
        <v>20</v>
      </c>
      <c r="F743" s="2">
        <v>79</v>
      </c>
      <c r="G743" s="2" t="s">
        <v>63</v>
      </c>
      <c r="H743" s="2" t="s">
        <v>91</v>
      </c>
      <c r="I743" s="2" t="s">
        <v>133</v>
      </c>
      <c r="J743" s="2" t="s">
        <v>52</v>
      </c>
      <c r="K743" s="2">
        <v>4.7</v>
      </c>
      <c r="L743" s="2" t="s">
        <v>25</v>
      </c>
      <c r="M743" s="2" t="s">
        <v>37</v>
      </c>
      <c r="N743" s="2" t="s">
        <v>25</v>
      </c>
      <c r="O743" s="2" t="s">
        <v>25</v>
      </c>
      <c r="P743" s="12">
        <v>23</v>
      </c>
      <c r="Q743" s="12">
        <f>Table1[[#This Row],[Purchase Amount (USD)]]-Table1[[#This Row],[Previous Purchases]]</f>
        <v>56</v>
      </c>
      <c r="R743" s="2" t="s">
        <v>74</v>
      </c>
      <c r="S743" s="2" t="s">
        <v>96</v>
      </c>
    </row>
    <row r="744" spans="1:19" x14ac:dyDescent="0.3">
      <c r="A744" s="3">
        <v>743</v>
      </c>
      <c r="B744" s="3">
        <v>64</v>
      </c>
      <c r="C744" s="3" t="s">
        <v>18</v>
      </c>
      <c r="D744" s="3" t="s">
        <v>94</v>
      </c>
      <c r="E744" s="3" t="s">
        <v>20</v>
      </c>
      <c r="F744" s="3">
        <v>39</v>
      </c>
      <c r="G744" s="3" t="s">
        <v>106</v>
      </c>
      <c r="H744" s="3" t="s">
        <v>43</v>
      </c>
      <c r="I744" s="3" t="s">
        <v>60</v>
      </c>
      <c r="J744" s="3" t="s">
        <v>52</v>
      </c>
      <c r="K744" s="3">
        <v>3.1</v>
      </c>
      <c r="L744" s="3" t="s">
        <v>25</v>
      </c>
      <c r="M744" s="3" t="s">
        <v>26</v>
      </c>
      <c r="N744" s="3" t="s">
        <v>25</v>
      </c>
      <c r="O744" s="3" t="s">
        <v>25</v>
      </c>
      <c r="P744" s="13">
        <v>21</v>
      </c>
      <c r="Q744" s="13">
        <f>Table1[[#This Row],[Purchase Amount (USD)]]-Table1[[#This Row],[Previous Purchases]]</f>
        <v>18</v>
      </c>
      <c r="R744" s="3" t="s">
        <v>85</v>
      </c>
      <c r="S744" s="3" t="s">
        <v>57</v>
      </c>
    </row>
    <row r="745" spans="1:19" x14ac:dyDescent="0.3">
      <c r="A745" s="3">
        <v>744</v>
      </c>
      <c r="B745" s="3">
        <v>21</v>
      </c>
      <c r="C745" s="3" t="s">
        <v>18</v>
      </c>
      <c r="D745" s="3" t="s">
        <v>88</v>
      </c>
      <c r="E745" s="3" t="s">
        <v>66</v>
      </c>
      <c r="F745" s="3">
        <v>84</v>
      </c>
      <c r="G745" s="3" t="s">
        <v>97</v>
      </c>
      <c r="H745" s="3" t="s">
        <v>22</v>
      </c>
      <c r="I745" s="3" t="s">
        <v>23</v>
      </c>
      <c r="J745" s="3" t="s">
        <v>56</v>
      </c>
      <c r="K745" s="3">
        <v>4.9000000000000004</v>
      </c>
      <c r="L745" s="3" t="s">
        <v>25</v>
      </c>
      <c r="M745" s="3" t="s">
        <v>37</v>
      </c>
      <c r="N745" s="3" t="s">
        <v>25</v>
      </c>
      <c r="O745" s="3" t="s">
        <v>25</v>
      </c>
      <c r="P745" s="13">
        <v>36</v>
      </c>
      <c r="Q745" s="13">
        <f>Table1[[#This Row],[Purchase Amount (USD)]]-Table1[[#This Row],[Previous Purchases]]</f>
        <v>48</v>
      </c>
      <c r="R745" s="3" t="s">
        <v>32</v>
      </c>
      <c r="S745" s="3" t="s">
        <v>39</v>
      </c>
    </row>
    <row r="746" spans="1:19" x14ac:dyDescent="0.3">
      <c r="A746" s="2">
        <v>745</v>
      </c>
      <c r="B746" s="2">
        <v>67</v>
      </c>
      <c r="C746" s="2" t="s">
        <v>18</v>
      </c>
      <c r="D746" s="2" t="s">
        <v>136</v>
      </c>
      <c r="E746" s="2" t="s">
        <v>41</v>
      </c>
      <c r="F746" s="2">
        <v>66</v>
      </c>
      <c r="G746" s="2" t="s">
        <v>114</v>
      </c>
      <c r="H746" s="2" t="s">
        <v>35</v>
      </c>
      <c r="I746" s="2" t="s">
        <v>60</v>
      </c>
      <c r="J746" s="2" t="s">
        <v>36</v>
      </c>
      <c r="K746" s="2">
        <v>4.0999999999999996</v>
      </c>
      <c r="L746" s="2" t="s">
        <v>25</v>
      </c>
      <c r="M746" s="2" t="s">
        <v>44</v>
      </c>
      <c r="N746" s="2" t="s">
        <v>25</v>
      </c>
      <c r="O746" s="2" t="s">
        <v>25</v>
      </c>
      <c r="P746" s="12">
        <v>42</v>
      </c>
      <c r="Q746" s="12">
        <f>Table1[[#This Row],[Purchase Amount (USD)]]-Table1[[#This Row],[Previous Purchases]]</f>
        <v>24</v>
      </c>
      <c r="R746" s="2" t="s">
        <v>85</v>
      </c>
      <c r="S746" s="2" t="s">
        <v>75</v>
      </c>
    </row>
    <row r="747" spans="1:19" x14ac:dyDescent="0.3">
      <c r="A747" s="2">
        <v>746</v>
      </c>
      <c r="B747" s="2">
        <v>46</v>
      </c>
      <c r="C747" s="2" t="s">
        <v>18</v>
      </c>
      <c r="D747" s="2" t="s">
        <v>112</v>
      </c>
      <c r="E747" s="2" t="s">
        <v>20</v>
      </c>
      <c r="F747" s="2">
        <v>92</v>
      </c>
      <c r="G747" s="2" t="s">
        <v>150</v>
      </c>
      <c r="H747" s="2" t="s">
        <v>22</v>
      </c>
      <c r="I747" s="2" t="s">
        <v>120</v>
      </c>
      <c r="J747" s="2" t="s">
        <v>56</v>
      </c>
      <c r="K747" s="2">
        <v>4.7</v>
      </c>
      <c r="L747" s="2" t="s">
        <v>25</v>
      </c>
      <c r="M747" s="2" t="s">
        <v>53</v>
      </c>
      <c r="N747" s="2" t="s">
        <v>25</v>
      </c>
      <c r="O747" s="2" t="s">
        <v>25</v>
      </c>
      <c r="P747" s="12">
        <v>4</v>
      </c>
      <c r="Q747" s="12">
        <f>Table1[[#This Row],[Purchase Amount (USD)]]-Table1[[#This Row],[Previous Purchases]]</f>
        <v>88</v>
      </c>
      <c r="R747" s="2" t="s">
        <v>27</v>
      </c>
      <c r="S747" s="2" t="s">
        <v>87</v>
      </c>
    </row>
    <row r="748" spans="1:19" x14ac:dyDescent="0.3">
      <c r="A748" s="3">
        <v>747</v>
      </c>
      <c r="B748" s="3">
        <v>40</v>
      </c>
      <c r="C748" s="3" t="s">
        <v>18</v>
      </c>
      <c r="D748" s="3" t="s">
        <v>40</v>
      </c>
      <c r="E748" s="3" t="s">
        <v>41</v>
      </c>
      <c r="F748" s="3">
        <v>45</v>
      </c>
      <c r="G748" s="3" t="s">
        <v>150</v>
      </c>
      <c r="H748" s="3" t="s">
        <v>43</v>
      </c>
      <c r="I748" s="3" t="s">
        <v>107</v>
      </c>
      <c r="J748" s="3" t="s">
        <v>24</v>
      </c>
      <c r="K748" s="3">
        <v>2.5</v>
      </c>
      <c r="L748" s="3" t="s">
        <v>25</v>
      </c>
      <c r="M748" s="3" t="s">
        <v>37</v>
      </c>
      <c r="N748" s="3" t="s">
        <v>25</v>
      </c>
      <c r="O748" s="3" t="s">
        <v>25</v>
      </c>
      <c r="P748" s="13">
        <v>47</v>
      </c>
      <c r="Q748" s="13">
        <f>Table1[[#This Row],[Purchase Amount (USD)]]-Table1[[#This Row],[Previous Purchases]]</f>
        <v>-2</v>
      </c>
      <c r="R748" s="3" t="s">
        <v>38</v>
      </c>
      <c r="S748" s="3" t="s">
        <v>48</v>
      </c>
    </row>
    <row r="749" spans="1:19" x14ac:dyDescent="0.3">
      <c r="A749" s="3">
        <v>748</v>
      </c>
      <c r="B749" s="3">
        <v>51</v>
      </c>
      <c r="C749" s="3" t="s">
        <v>18</v>
      </c>
      <c r="D749" s="3" t="s">
        <v>58</v>
      </c>
      <c r="E749" s="3" t="s">
        <v>20</v>
      </c>
      <c r="F749" s="3">
        <v>74</v>
      </c>
      <c r="G749" s="3" t="s">
        <v>100</v>
      </c>
      <c r="H749" s="3" t="s">
        <v>22</v>
      </c>
      <c r="I749" s="3" t="s">
        <v>79</v>
      </c>
      <c r="J749" s="3" t="s">
        <v>36</v>
      </c>
      <c r="K749" s="3">
        <v>4.4000000000000004</v>
      </c>
      <c r="L749" s="3" t="s">
        <v>25</v>
      </c>
      <c r="M749" s="3" t="s">
        <v>44</v>
      </c>
      <c r="N749" s="3" t="s">
        <v>25</v>
      </c>
      <c r="O749" s="3" t="s">
        <v>25</v>
      </c>
      <c r="P749" s="13">
        <v>13</v>
      </c>
      <c r="Q749" s="13">
        <f>Table1[[#This Row],[Purchase Amount (USD)]]-Table1[[#This Row],[Previous Purchases]]</f>
        <v>61</v>
      </c>
      <c r="R749" s="3" t="s">
        <v>74</v>
      </c>
      <c r="S749" s="3" t="s">
        <v>39</v>
      </c>
    </row>
    <row r="750" spans="1:19" x14ac:dyDescent="0.3">
      <c r="A750" s="2">
        <v>749</v>
      </c>
      <c r="B750" s="2">
        <v>35</v>
      </c>
      <c r="C750" s="2" t="s">
        <v>18</v>
      </c>
      <c r="D750" s="2" t="s">
        <v>123</v>
      </c>
      <c r="E750" s="2" t="s">
        <v>66</v>
      </c>
      <c r="F750" s="2">
        <v>39</v>
      </c>
      <c r="G750" s="2" t="s">
        <v>146</v>
      </c>
      <c r="H750" s="2" t="s">
        <v>22</v>
      </c>
      <c r="I750" s="2" t="s">
        <v>109</v>
      </c>
      <c r="J750" s="2" t="s">
        <v>56</v>
      </c>
      <c r="K750" s="2">
        <v>3.9</v>
      </c>
      <c r="L750" s="2" t="s">
        <v>25</v>
      </c>
      <c r="M750" s="2" t="s">
        <v>37</v>
      </c>
      <c r="N750" s="2" t="s">
        <v>25</v>
      </c>
      <c r="O750" s="2" t="s">
        <v>25</v>
      </c>
      <c r="P750" s="12">
        <v>8</v>
      </c>
      <c r="Q750" s="12">
        <f>Table1[[#This Row],[Purchase Amount (USD)]]-Table1[[#This Row],[Previous Purchases]]</f>
        <v>31</v>
      </c>
      <c r="R750" s="2" t="s">
        <v>74</v>
      </c>
      <c r="S750" s="2" t="s">
        <v>57</v>
      </c>
    </row>
    <row r="751" spans="1:19" x14ac:dyDescent="0.3">
      <c r="A751" s="2">
        <v>750</v>
      </c>
      <c r="B751" s="2">
        <v>56</v>
      </c>
      <c r="C751" s="2" t="s">
        <v>18</v>
      </c>
      <c r="D751" s="2" t="s">
        <v>118</v>
      </c>
      <c r="E751" s="2" t="s">
        <v>66</v>
      </c>
      <c r="F751" s="2">
        <v>71</v>
      </c>
      <c r="G751" s="2" t="s">
        <v>100</v>
      </c>
      <c r="H751" s="2" t="s">
        <v>43</v>
      </c>
      <c r="I751" s="2" t="s">
        <v>77</v>
      </c>
      <c r="J751" s="2" t="s">
        <v>24</v>
      </c>
      <c r="K751" s="2">
        <v>3.7</v>
      </c>
      <c r="L751" s="2" t="s">
        <v>25</v>
      </c>
      <c r="M751" s="2" t="s">
        <v>53</v>
      </c>
      <c r="N751" s="2" t="s">
        <v>25</v>
      </c>
      <c r="O751" s="2" t="s">
        <v>25</v>
      </c>
      <c r="P751" s="12">
        <v>11</v>
      </c>
      <c r="Q751" s="12">
        <f>Table1[[#This Row],[Purchase Amount (USD)]]-Table1[[#This Row],[Previous Purchases]]</f>
        <v>60</v>
      </c>
      <c r="R751" s="2" t="s">
        <v>85</v>
      </c>
      <c r="S751" s="2" t="s">
        <v>57</v>
      </c>
    </row>
    <row r="752" spans="1:19" x14ac:dyDescent="0.3">
      <c r="A752" s="3">
        <v>751</v>
      </c>
      <c r="B752" s="3">
        <v>25</v>
      </c>
      <c r="C752" s="3" t="s">
        <v>18</v>
      </c>
      <c r="D752" s="3" t="s">
        <v>112</v>
      </c>
      <c r="E752" s="3" t="s">
        <v>20</v>
      </c>
      <c r="F752" s="3">
        <v>95</v>
      </c>
      <c r="G752" s="3" t="s">
        <v>127</v>
      </c>
      <c r="H752" s="3" t="s">
        <v>22</v>
      </c>
      <c r="I752" s="3" t="s">
        <v>82</v>
      </c>
      <c r="J752" s="3" t="s">
        <v>56</v>
      </c>
      <c r="K752" s="3">
        <v>3.4</v>
      </c>
      <c r="L752" s="3" t="s">
        <v>25</v>
      </c>
      <c r="M752" s="3" t="s">
        <v>37</v>
      </c>
      <c r="N752" s="3" t="s">
        <v>25</v>
      </c>
      <c r="O752" s="3" t="s">
        <v>25</v>
      </c>
      <c r="P752" s="13">
        <v>5</v>
      </c>
      <c r="Q752" s="13">
        <f>Table1[[#This Row],[Purchase Amount (USD)]]-Table1[[#This Row],[Previous Purchases]]</f>
        <v>90</v>
      </c>
      <c r="R752" s="3" t="s">
        <v>27</v>
      </c>
      <c r="S752" s="3" t="s">
        <v>48</v>
      </c>
    </row>
    <row r="753" spans="1:19" x14ac:dyDescent="0.3">
      <c r="A753" s="3">
        <v>752</v>
      </c>
      <c r="B753" s="3">
        <v>65</v>
      </c>
      <c r="C753" s="3" t="s">
        <v>18</v>
      </c>
      <c r="D753" s="3" t="s">
        <v>142</v>
      </c>
      <c r="E753" s="3" t="s">
        <v>66</v>
      </c>
      <c r="F753" s="3">
        <v>72</v>
      </c>
      <c r="G753" s="3" t="s">
        <v>122</v>
      </c>
      <c r="H753" s="3" t="s">
        <v>22</v>
      </c>
      <c r="I753" s="3" t="s">
        <v>125</v>
      </c>
      <c r="J753" s="3" t="s">
        <v>56</v>
      </c>
      <c r="K753" s="3">
        <v>4.8</v>
      </c>
      <c r="L753" s="3" t="s">
        <v>25</v>
      </c>
      <c r="M753" s="3" t="s">
        <v>37</v>
      </c>
      <c r="N753" s="3" t="s">
        <v>25</v>
      </c>
      <c r="O753" s="3" t="s">
        <v>25</v>
      </c>
      <c r="P753" s="13">
        <v>1</v>
      </c>
      <c r="Q753" s="13">
        <f>Table1[[#This Row],[Purchase Amount (USD)]]-Table1[[#This Row],[Previous Purchases]]</f>
        <v>71</v>
      </c>
      <c r="R753" s="3" t="s">
        <v>38</v>
      </c>
      <c r="S753" s="3" t="s">
        <v>87</v>
      </c>
    </row>
    <row r="754" spans="1:19" x14ac:dyDescent="0.3">
      <c r="A754" s="2">
        <v>753</v>
      </c>
      <c r="B754" s="2">
        <v>39</v>
      </c>
      <c r="C754" s="2" t="s">
        <v>18</v>
      </c>
      <c r="D754" s="2" t="s">
        <v>118</v>
      </c>
      <c r="E754" s="2" t="s">
        <v>66</v>
      </c>
      <c r="F754" s="2">
        <v>85</v>
      </c>
      <c r="G754" s="2" t="s">
        <v>122</v>
      </c>
      <c r="H754" s="2" t="s">
        <v>22</v>
      </c>
      <c r="I754" s="2" t="s">
        <v>133</v>
      </c>
      <c r="J754" s="2" t="s">
        <v>56</v>
      </c>
      <c r="K754" s="2">
        <v>4.2</v>
      </c>
      <c r="L754" s="2" t="s">
        <v>25</v>
      </c>
      <c r="M754" s="2" t="s">
        <v>69</v>
      </c>
      <c r="N754" s="2" t="s">
        <v>25</v>
      </c>
      <c r="O754" s="2" t="s">
        <v>25</v>
      </c>
      <c r="P754" s="12">
        <v>17</v>
      </c>
      <c r="Q754" s="12">
        <f>Table1[[#This Row],[Purchase Amount (USD)]]-Table1[[#This Row],[Previous Purchases]]</f>
        <v>68</v>
      </c>
      <c r="R754" s="2" t="s">
        <v>45</v>
      </c>
      <c r="S754" s="2" t="s">
        <v>96</v>
      </c>
    </row>
    <row r="755" spans="1:19" x14ac:dyDescent="0.3">
      <c r="A755" s="2">
        <v>754</v>
      </c>
      <c r="B755" s="2">
        <v>47</v>
      </c>
      <c r="C755" s="2" t="s">
        <v>18</v>
      </c>
      <c r="D755" s="2" t="s">
        <v>136</v>
      </c>
      <c r="E755" s="2" t="s">
        <v>41</v>
      </c>
      <c r="F755" s="2">
        <v>54</v>
      </c>
      <c r="G755" s="2" t="s">
        <v>34</v>
      </c>
      <c r="H755" s="2" t="s">
        <v>43</v>
      </c>
      <c r="I755" s="2" t="s">
        <v>84</v>
      </c>
      <c r="J755" s="2" t="s">
        <v>56</v>
      </c>
      <c r="K755" s="2">
        <v>3.4</v>
      </c>
      <c r="L755" s="2" t="s">
        <v>25</v>
      </c>
      <c r="M755" s="2" t="s">
        <v>73</v>
      </c>
      <c r="N755" s="2" t="s">
        <v>25</v>
      </c>
      <c r="O755" s="2" t="s">
        <v>25</v>
      </c>
      <c r="P755" s="12">
        <v>27</v>
      </c>
      <c r="Q755" s="12">
        <f>Table1[[#This Row],[Purchase Amount (USD)]]-Table1[[#This Row],[Previous Purchases]]</f>
        <v>27</v>
      </c>
      <c r="R755" s="2" t="s">
        <v>27</v>
      </c>
      <c r="S755" s="2" t="s">
        <v>57</v>
      </c>
    </row>
    <row r="756" spans="1:19" x14ac:dyDescent="0.3">
      <c r="A756" s="3">
        <v>755</v>
      </c>
      <c r="B756" s="3">
        <v>36</v>
      </c>
      <c r="C756" s="3" t="s">
        <v>18</v>
      </c>
      <c r="D756" s="3" t="s">
        <v>142</v>
      </c>
      <c r="E756" s="3" t="s">
        <v>66</v>
      </c>
      <c r="F756" s="3">
        <v>41</v>
      </c>
      <c r="G756" s="3" t="s">
        <v>97</v>
      </c>
      <c r="H756" s="3" t="s">
        <v>22</v>
      </c>
      <c r="I756" s="3" t="s">
        <v>68</v>
      </c>
      <c r="J756" s="3" t="s">
        <v>36</v>
      </c>
      <c r="K756" s="3">
        <v>2.9</v>
      </c>
      <c r="L756" s="3" t="s">
        <v>25</v>
      </c>
      <c r="M756" s="3" t="s">
        <v>73</v>
      </c>
      <c r="N756" s="3" t="s">
        <v>25</v>
      </c>
      <c r="O756" s="3" t="s">
        <v>25</v>
      </c>
      <c r="P756" s="13">
        <v>3</v>
      </c>
      <c r="Q756" s="13">
        <f>Table1[[#This Row],[Purchase Amount (USD)]]-Table1[[#This Row],[Previous Purchases]]</f>
        <v>38</v>
      </c>
      <c r="R756" s="3" t="s">
        <v>85</v>
      </c>
      <c r="S756" s="3" t="s">
        <v>57</v>
      </c>
    </row>
    <row r="757" spans="1:19" x14ac:dyDescent="0.3">
      <c r="A757" s="3">
        <v>756</v>
      </c>
      <c r="B757" s="3">
        <v>66</v>
      </c>
      <c r="C757" s="3" t="s">
        <v>18</v>
      </c>
      <c r="D757" s="3" t="s">
        <v>61</v>
      </c>
      <c r="E757" s="3" t="s">
        <v>62</v>
      </c>
      <c r="F757" s="3">
        <v>24</v>
      </c>
      <c r="G757" s="3" t="s">
        <v>102</v>
      </c>
      <c r="H757" s="3" t="s">
        <v>43</v>
      </c>
      <c r="I757" s="3" t="s">
        <v>82</v>
      </c>
      <c r="J757" s="3" t="s">
        <v>36</v>
      </c>
      <c r="K757" s="3">
        <v>3.3</v>
      </c>
      <c r="L757" s="3" t="s">
        <v>25</v>
      </c>
      <c r="M757" s="3" t="s">
        <v>37</v>
      </c>
      <c r="N757" s="3" t="s">
        <v>25</v>
      </c>
      <c r="O757" s="3" t="s">
        <v>25</v>
      </c>
      <c r="P757" s="13">
        <v>22</v>
      </c>
      <c r="Q757" s="13">
        <f>Table1[[#This Row],[Purchase Amount (USD)]]-Table1[[#This Row],[Previous Purchases]]</f>
        <v>2</v>
      </c>
      <c r="R757" s="3" t="s">
        <v>45</v>
      </c>
      <c r="S757" s="3" t="s">
        <v>39</v>
      </c>
    </row>
    <row r="758" spans="1:19" x14ac:dyDescent="0.3">
      <c r="A758" s="2">
        <v>757</v>
      </c>
      <c r="B758" s="2">
        <v>62</v>
      </c>
      <c r="C758" s="2" t="s">
        <v>18</v>
      </c>
      <c r="D758" s="2" t="s">
        <v>132</v>
      </c>
      <c r="E758" s="2" t="s">
        <v>66</v>
      </c>
      <c r="F758" s="2">
        <v>99</v>
      </c>
      <c r="G758" s="2" t="s">
        <v>55</v>
      </c>
      <c r="H758" s="2" t="s">
        <v>35</v>
      </c>
      <c r="I758" s="2" t="s">
        <v>120</v>
      </c>
      <c r="J758" s="2" t="s">
        <v>52</v>
      </c>
      <c r="K758" s="2">
        <v>4.8</v>
      </c>
      <c r="L758" s="2" t="s">
        <v>25</v>
      </c>
      <c r="M758" s="2" t="s">
        <v>53</v>
      </c>
      <c r="N758" s="2" t="s">
        <v>25</v>
      </c>
      <c r="O758" s="2" t="s">
        <v>25</v>
      </c>
      <c r="P758" s="12">
        <v>24</v>
      </c>
      <c r="Q758" s="12">
        <f>Table1[[#This Row],[Purchase Amount (USD)]]-Table1[[#This Row],[Previous Purchases]]</f>
        <v>75</v>
      </c>
      <c r="R758" s="2" t="s">
        <v>32</v>
      </c>
      <c r="S758" s="2" t="s">
        <v>28</v>
      </c>
    </row>
    <row r="759" spans="1:19" x14ac:dyDescent="0.3">
      <c r="A759" s="2">
        <v>758</v>
      </c>
      <c r="B759" s="2">
        <v>41</v>
      </c>
      <c r="C759" s="2" t="s">
        <v>18</v>
      </c>
      <c r="D759" s="2" t="s">
        <v>103</v>
      </c>
      <c r="E759" s="2" t="s">
        <v>20</v>
      </c>
      <c r="F759" s="2">
        <v>32</v>
      </c>
      <c r="G759" s="2" t="s">
        <v>147</v>
      </c>
      <c r="H759" s="2" t="s">
        <v>43</v>
      </c>
      <c r="I759" s="2" t="s">
        <v>107</v>
      </c>
      <c r="J759" s="2" t="s">
        <v>56</v>
      </c>
      <c r="K759" s="2">
        <v>3.8</v>
      </c>
      <c r="L759" s="2" t="s">
        <v>25</v>
      </c>
      <c r="M759" s="2" t="s">
        <v>73</v>
      </c>
      <c r="N759" s="2" t="s">
        <v>25</v>
      </c>
      <c r="O759" s="2" t="s">
        <v>25</v>
      </c>
      <c r="P759" s="12">
        <v>18</v>
      </c>
      <c r="Q759" s="12">
        <f>Table1[[#This Row],[Purchase Amount (USD)]]-Table1[[#This Row],[Previous Purchases]]</f>
        <v>14</v>
      </c>
      <c r="R759" s="2" t="s">
        <v>85</v>
      </c>
      <c r="S759" s="2" t="s">
        <v>57</v>
      </c>
    </row>
    <row r="760" spans="1:19" x14ac:dyDescent="0.3">
      <c r="A760" s="3">
        <v>759</v>
      </c>
      <c r="B760" s="3">
        <v>66</v>
      </c>
      <c r="C760" s="3" t="s">
        <v>18</v>
      </c>
      <c r="D760" s="3" t="s">
        <v>70</v>
      </c>
      <c r="E760" s="3" t="s">
        <v>41</v>
      </c>
      <c r="F760" s="3">
        <v>71</v>
      </c>
      <c r="G760" s="3" t="s">
        <v>34</v>
      </c>
      <c r="H760" s="3" t="s">
        <v>22</v>
      </c>
      <c r="I760" s="3" t="s">
        <v>99</v>
      </c>
      <c r="J760" s="3" t="s">
        <v>52</v>
      </c>
      <c r="K760" s="3">
        <v>4.5999999999999996</v>
      </c>
      <c r="L760" s="3" t="s">
        <v>25</v>
      </c>
      <c r="M760" s="3" t="s">
        <v>69</v>
      </c>
      <c r="N760" s="3" t="s">
        <v>25</v>
      </c>
      <c r="O760" s="3" t="s">
        <v>25</v>
      </c>
      <c r="P760" s="13">
        <v>39</v>
      </c>
      <c r="Q760" s="13">
        <f>Table1[[#This Row],[Purchase Amount (USD)]]-Table1[[#This Row],[Previous Purchases]]</f>
        <v>32</v>
      </c>
      <c r="R760" s="3" t="s">
        <v>74</v>
      </c>
      <c r="S760" s="3" t="s">
        <v>96</v>
      </c>
    </row>
    <row r="761" spans="1:19" x14ac:dyDescent="0.3">
      <c r="A761" s="3">
        <v>760</v>
      </c>
      <c r="B761" s="3">
        <v>51</v>
      </c>
      <c r="C761" s="3" t="s">
        <v>18</v>
      </c>
      <c r="D761" s="3" t="s">
        <v>80</v>
      </c>
      <c r="E761" s="3" t="s">
        <v>20</v>
      </c>
      <c r="F761" s="3">
        <v>49</v>
      </c>
      <c r="G761" s="3" t="s">
        <v>42</v>
      </c>
      <c r="H761" s="3" t="s">
        <v>91</v>
      </c>
      <c r="I761" s="3" t="s">
        <v>95</v>
      </c>
      <c r="J761" s="3" t="s">
        <v>24</v>
      </c>
      <c r="K761" s="3">
        <v>2.6</v>
      </c>
      <c r="L761" s="3" t="s">
        <v>25</v>
      </c>
      <c r="M761" s="3" t="s">
        <v>44</v>
      </c>
      <c r="N761" s="3" t="s">
        <v>25</v>
      </c>
      <c r="O761" s="3" t="s">
        <v>25</v>
      </c>
      <c r="P761" s="13">
        <v>25</v>
      </c>
      <c r="Q761" s="13">
        <f>Table1[[#This Row],[Purchase Amount (USD)]]-Table1[[#This Row],[Previous Purchases]]</f>
        <v>24</v>
      </c>
      <c r="R761" s="3" t="s">
        <v>38</v>
      </c>
      <c r="S761" s="3" t="s">
        <v>28</v>
      </c>
    </row>
    <row r="762" spans="1:19" x14ac:dyDescent="0.3">
      <c r="A762" s="2">
        <v>761</v>
      </c>
      <c r="B762" s="2">
        <v>33</v>
      </c>
      <c r="C762" s="2" t="s">
        <v>18</v>
      </c>
      <c r="D762" s="2" t="s">
        <v>142</v>
      </c>
      <c r="E762" s="2" t="s">
        <v>66</v>
      </c>
      <c r="F762" s="2">
        <v>50</v>
      </c>
      <c r="G762" s="2" t="s">
        <v>147</v>
      </c>
      <c r="H762" s="2" t="s">
        <v>91</v>
      </c>
      <c r="I762" s="2" t="s">
        <v>82</v>
      </c>
      <c r="J762" s="2" t="s">
        <v>56</v>
      </c>
      <c r="K762" s="2">
        <v>3.4</v>
      </c>
      <c r="L762" s="2" t="s">
        <v>25</v>
      </c>
      <c r="M762" s="2" t="s">
        <v>37</v>
      </c>
      <c r="N762" s="2" t="s">
        <v>25</v>
      </c>
      <c r="O762" s="2" t="s">
        <v>25</v>
      </c>
      <c r="P762" s="12">
        <v>6</v>
      </c>
      <c r="Q762" s="12">
        <f>Table1[[#This Row],[Purchase Amount (USD)]]-Table1[[#This Row],[Previous Purchases]]</f>
        <v>44</v>
      </c>
      <c r="R762" s="2" t="s">
        <v>32</v>
      </c>
      <c r="S762" s="2" t="s">
        <v>48</v>
      </c>
    </row>
    <row r="763" spans="1:19" x14ac:dyDescent="0.3">
      <c r="A763" s="2">
        <v>762</v>
      </c>
      <c r="B763" s="2">
        <v>57</v>
      </c>
      <c r="C763" s="2" t="s">
        <v>18</v>
      </c>
      <c r="D763" s="2" t="s">
        <v>105</v>
      </c>
      <c r="E763" s="2" t="s">
        <v>66</v>
      </c>
      <c r="F763" s="2">
        <v>91</v>
      </c>
      <c r="G763" s="2" t="s">
        <v>106</v>
      </c>
      <c r="H763" s="2" t="s">
        <v>22</v>
      </c>
      <c r="I763" s="2" t="s">
        <v>133</v>
      </c>
      <c r="J763" s="2" t="s">
        <v>56</v>
      </c>
      <c r="K763" s="2">
        <v>4.2</v>
      </c>
      <c r="L763" s="2" t="s">
        <v>25</v>
      </c>
      <c r="M763" s="2" t="s">
        <v>26</v>
      </c>
      <c r="N763" s="2" t="s">
        <v>25</v>
      </c>
      <c r="O763" s="2" t="s">
        <v>25</v>
      </c>
      <c r="P763" s="12">
        <v>26</v>
      </c>
      <c r="Q763" s="12">
        <f>Table1[[#This Row],[Purchase Amount (USD)]]-Table1[[#This Row],[Previous Purchases]]</f>
        <v>65</v>
      </c>
      <c r="R763" s="2" t="s">
        <v>74</v>
      </c>
      <c r="S763" s="2" t="s">
        <v>39</v>
      </c>
    </row>
    <row r="764" spans="1:19" x14ac:dyDescent="0.3">
      <c r="A764" s="3">
        <v>763</v>
      </c>
      <c r="B764" s="3">
        <v>45</v>
      </c>
      <c r="C764" s="3" t="s">
        <v>18</v>
      </c>
      <c r="D764" s="3" t="s">
        <v>132</v>
      </c>
      <c r="E764" s="3" t="s">
        <v>66</v>
      </c>
      <c r="F764" s="3">
        <v>46</v>
      </c>
      <c r="G764" s="3" t="s">
        <v>129</v>
      </c>
      <c r="H764" s="3" t="s">
        <v>43</v>
      </c>
      <c r="I764" s="3" t="s">
        <v>68</v>
      </c>
      <c r="J764" s="3" t="s">
        <v>56</v>
      </c>
      <c r="K764" s="3">
        <v>3.9</v>
      </c>
      <c r="L764" s="3" t="s">
        <v>25</v>
      </c>
      <c r="M764" s="3" t="s">
        <v>53</v>
      </c>
      <c r="N764" s="3" t="s">
        <v>25</v>
      </c>
      <c r="O764" s="3" t="s">
        <v>25</v>
      </c>
      <c r="P764" s="13">
        <v>43</v>
      </c>
      <c r="Q764" s="13">
        <f>Table1[[#This Row],[Purchase Amount (USD)]]-Table1[[#This Row],[Previous Purchases]]</f>
        <v>3</v>
      </c>
      <c r="R764" s="3" t="s">
        <v>85</v>
      </c>
      <c r="S764" s="3" t="s">
        <v>28</v>
      </c>
    </row>
    <row r="765" spans="1:19" x14ac:dyDescent="0.3">
      <c r="A765" s="3">
        <v>764</v>
      </c>
      <c r="B765" s="3">
        <v>61</v>
      </c>
      <c r="C765" s="3" t="s">
        <v>18</v>
      </c>
      <c r="D765" s="3" t="s">
        <v>29</v>
      </c>
      <c r="E765" s="3" t="s">
        <v>20</v>
      </c>
      <c r="F765" s="3">
        <v>50</v>
      </c>
      <c r="G765" s="3" t="s">
        <v>97</v>
      </c>
      <c r="H765" s="3" t="s">
        <v>43</v>
      </c>
      <c r="I765" s="3" t="s">
        <v>109</v>
      </c>
      <c r="J765" s="3" t="s">
        <v>36</v>
      </c>
      <c r="K765" s="3">
        <v>2.9</v>
      </c>
      <c r="L765" s="3" t="s">
        <v>25</v>
      </c>
      <c r="M765" s="3" t="s">
        <v>69</v>
      </c>
      <c r="N765" s="3" t="s">
        <v>25</v>
      </c>
      <c r="O765" s="3" t="s">
        <v>25</v>
      </c>
      <c r="P765" s="13">
        <v>6</v>
      </c>
      <c r="Q765" s="13">
        <f>Table1[[#This Row],[Purchase Amount (USD)]]-Table1[[#This Row],[Previous Purchases]]</f>
        <v>44</v>
      </c>
      <c r="R765" s="3" t="s">
        <v>38</v>
      </c>
      <c r="S765" s="3" t="s">
        <v>87</v>
      </c>
    </row>
    <row r="766" spans="1:19" x14ac:dyDescent="0.3">
      <c r="A766" s="2">
        <v>765</v>
      </c>
      <c r="B766" s="2">
        <v>55</v>
      </c>
      <c r="C766" s="2" t="s">
        <v>18</v>
      </c>
      <c r="D766" s="2" t="s">
        <v>86</v>
      </c>
      <c r="E766" s="2" t="s">
        <v>20</v>
      </c>
      <c r="F766" s="2">
        <v>39</v>
      </c>
      <c r="G766" s="2" t="s">
        <v>140</v>
      </c>
      <c r="H766" s="2" t="s">
        <v>91</v>
      </c>
      <c r="I766" s="2" t="s">
        <v>64</v>
      </c>
      <c r="J766" s="2" t="s">
        <v>56</v>
      </c>
      <c r="K766" s="2">
        <v>4.2</v>
      </c>
      <c r="L766" s="2" t="s">
        <v>25</v>
      </c>
      <c r="M766" s="2" t="s">
        <v>37</v>
      </c>
      <c r="N766" s="2" t="s">
        <v>25</v>
      </c>
      <c r="O766" s="2" t="s">
        <v>25</v>
      </c>
      <c r="P766" s="12">
        <v>6</v>
      </c>
      <c r="Q766" s="12">
        <f>Table1[[#This Row],[Purchase Amount (USD)]]-Table1[[#This Row],[Previous Purchases]]</f>
        <v>33</v>
      </c>
      <c r="R766" s="2" t="s">
        <v>85</v>
      </c>
      <c r="S766" s="2" t="s">
        <v>57</v>
      </c>
    </row>
    <row r="767" spans="1:19" x14ac:dyDescent="0.3">
      <c r="A767" s="2">
        <v>766</v>
      </c>
      <c r="B767" s="2">
        <v>54</v>
      </c>
      <c r="C767" s="2" t="s">
        <v>18</v>
      </c>
      <c r="D767" s="2" t="s">
        <v>49</v>
      </c>
      <c r="E767" s="2" t="s">
        <v>41</v>
      </c>
      <c r="F767" s="2">
        <v>99</v>
      </c>
      <c r="G767" s="2" t="s">
        <v>119</v>
      </c>
      <c r="H767" s="2" t="s">
        <v>43</v>
      </c>
      <c r="I767" s="2" t="s">
        <v>68</v>
      </c>
      <c r="J767" s="2" t="s">
        <v>52</v>
      </c>
      <c r="K767" s="2">
        <v>3</v>
      </c>
      <c r="L767" s="2" t="s">
        <v>25</v>
      </c>
      <c r="M767" s="2" t="s">
        <v>73</v>
      </c>
      <c r="N767" s="2" t="s">
        <v>25</v>
      </c>
      <c r="O767" s="2" t="s">
        <v>25</v>
      </c>
      <c r="P767" s="12">
        <v>13</v>
      </c>
      <c r="Q767" s="12">
        <f>Table1[[#This Row],[Purchase Amount (USD)]]-Table1[[#This Row],[Previous Purchases]]</f>
        <v>86</v>
      </c>
      <c r="R767" s="2" t="s">
        <v>32</v>
      </c>
      <c r="S767" s="2" t="s">
        <v>57</v>
      </c>
    </row>
    <row r="768" spans="1:19" x14ac:dyDescent="0.3">
      <c r="A768" s="3">
        <v>767</v>
      </c>
      <c r="B768" s="3">
        <v>57</v>
      </c>
      <c r="C768" s="3" t="s">
        <v>18</v>
      </c>
      <c r="D768" s="3" t="s">
        <v>142</v>
      </c>
      <c r="E768" s="3" t="s">
        <v>66</v>
      </c>
      <c r="F768" s="3">
        <v>48</v>
      </c>
      <c r="G768" s="3" t="s">
        <v>106</v>
      </c>
      <c r="H768" s="3" t="s">
        <v>43</v>
      </c>
      <c r="I768" s="3" t="s">
        <v>108</v>
      </c>
      <c r="J768" s="3" t="s">
        <v>24</v>
      </c>
      <c r="K768" s="3">
        <v>3.6</v>
      </c>
      <c r="L768" s="3" t="s">
        <v>25</v>
      </c>
      <c r="M768" s="3" t="s">
        <v>44</v>
      </c>
      <c r="N768" s="3" t="s">
        <v>25</v>
      </c>
      <c r="O768" s="3" t="s">
        <v>25</v>
      </c>
      <c r="P768" s="13">
        <v>13</v>
      </c>
      <c r="Q768" s="13">
        <f>Table1[[#This Row],[Purchase Amount (USD)]]-Table1[[#This Row],[Previous Purchases]]</f>
        <v>35</v>
      </c>
      <c r="R768" s="3" t="s">
        <v>45</v>
      </c>
      <c r="S768" s="3" t="s">
        <v>87</v>
      </c>
    </row>
    <row r="769" spans="1:19" x14ac:dyDescent="0.3">
      <c r="A769" s="3">
        <v>768</v>
      </c>
      <c r="B769" s="3">
        <v>27</v>
      </c>
      <c r="C769" s="3" t="s">
        <v>18</v>
      </c>
      <c r="D769" s="3" t="s">
        <v>61</v>
      </c>
      <c r="E769" s="3" t="s">
        <v>62</v>
      </c>
      <c r="F769" s="3">
        <v>77</v>
      </c>
      <c r="G769" s="3" t="s">
        <v>137</v>
      </c>
      <c r="H769" s="3" t="s">
        <v>43</v>
      </c>
      <c r="I769" s="3" t="s">
        <v>109</v>
      </c>
      <c r="J769" s="3" t="s">
        <v>56</v>
      </c>
      <c r="K769" s="3">
        <v>2.5</v>
      </c>
      <c r="L769" s="3" t="s">
        <v>25</v>
      </c>
      <c r="M769" s="3" t="s">
        <v>44</v>
      </c>
      <c r="N769" s="3" t="s">
        <v>25</v>
      </c>
      <c r="O769" s="3" t="s">
        <v>25</v>
      </c>
      <c r="P769" s="13">
        <v>11</v>
      </c>
      <c r="Q769" s="13">
        <f>Table1[[#This Row],[Purchase Amount (USD)]]-Table1[[#This Row],[Previous Purchases]]</f>
        <v>66</v>
      </c>
      <c r="R769" s="3" t="s">
        <v>32</v>
      </c>
      <c r="S769" s="3" t="s">
        <v>48</v>
      </c>
    </row>
    <row r="770" spans="1:19" x14ac:dyDescent="0.3">
      <c r="A770" s="2">
        <v>769</v>
      </c>
      <c r="B770" s="2">
        <v>64</v>
      </c>
      <c r="C770" s="2" t="s">
        <v>18</v>
      </c>
      <c r="D770" s="2" t="s">
        <v>131</v>
      </c>
      <c r="E770" s="2" t="s">
        <v>66</v>
      </c>
      <c r="F770" s="2">
        <v>95</v>
      </c>
      <c r="G770" s="2" t="s">
        <v>114</v>
      </c>
      <c r="H770" s="2" t="s">
        <v>91</v>
      </c>
      <c r="I770" s="2" t="s">
        <v>107</v>
      </c>
      <c r="J770" s="2" t="s">
        <v>36</v>
      </c>
      <c r="K770" s="2">
        <v>2.6</v>
      </c>
      <c r="L770" s="2" t="s">
        <v>25</v>
      </c>
      <c r="M770" s="2" t="s">
        <v>26</v>
      </c>
      <c r="N770" s="2" t="s">
        <v>25</v>
      </c>
      <c r="O770" s="2" t="s">
        <v>25</v>
      </c>
      <c r="P770" s="12">
        <v>45</v>
      </c>
      <c r="Q770" s="12">
        <f>Table1[[#This Row],[Purchase Amount (USD)]]-Table1[[#This Row],[Previous Purchases]]</f>
        <v>50</v>
      </c>
      <c r="R770" s="2" t="s">
        <v>27</v>
      </c>
      <c r="S770" s="2" t="s">
        <v>39</v>
      </c>
    </row>
    <row r="771" spans="1:19" x14ac:dyDescent="0.3">
      <c r="A771" s="2">
        <v>770</v>
      </c>
      <c r="B771" s="2">
        <v>52</v>
      </c>
      <c r="C771" s="2" t="s">
        <v>18</v>
      </c>
      <c r="D771" s="2" t="s">
        <v>124</v>
      </c>
      <c r="E771" s="2" t="s">
        <v>20</v>
      </c>
      <c r="F771" s="2">
        <v>100</v>
      </c>
      <c r="G771" s="2" t="s">
        <v>78</v>
      </c>
      <c r="H771" s="2" t="s">
        <v>43</v>
      </c>
      <c r="I771" s="2" t="s">
        <v>64</v>
      </c>
      <c r="J771" s="2" t="s">
        <v>36</v>
      </c>
      <c r="K771" s="2">
        <v>4.3</v>
      </c>
      <c r="L771" s="2" t="s">
        <v>25</v>
      </c>
      <c r="M771" s="2" t="s">
        <v>73</v>
      </c>
      <c r="N771" s="2" t="s">
        <v>25</v>
      </c>
      <c r="O771" s="2" t="s">
        <v>25</v>
      </c>
      <c r="P771" s="12">
        <v>8</v>
      </c>
      <c r="Q771" s="12">
        <f>Table1[[#This Row],[Purchase Amount (USD)]]-Table1[[#This Row],[Previous Purchases]]</f>
        <v>92</v>
      </c>
      <c r="R771" s="2" t="s">
        <v>45</v>
      </c>
      <c r="S771" s="2" t="s">
        <v>87</v>
      </c>
    </row>
    <row r="772" spans="1:19" x14ac:dyDescent="0.3">
      <c r="A772" s="3">
        <v>771</v>
      </c>
      <c r="B772" s="3">
        <v>19</v>
      </c>
      <c r="C772" s="3" t="s">
        <v>18</v>
      </c>
      <c r="D772" s="3" t="s">
        <v>49</v>
      </c>
      <c r="E772" s="3" t="s">
        <v>41</v>
      </c>
      <c r="F772" s="3">
        <v>54</v>
      </c>
      <c r="G772" s="3" t="s">
        <v>128</v>
      </c>
      <c r="H772" s="3" t="s">
        <v>43</v>
      </c>
      <c r="I772" s="3" t="s">
        <v>23</v>
      </c>
      <c r="J772" s="3" t="s">
        <v>36</v>
      </c>
      <c r="K772" s="3">
        <v>3.3</v>
      </c>
      <c r="L772" s="3" t="s">
        <v>25</v>
      </c>
      <c r="M772" s="3" t="s">
        <v>26</v>
      </c>
      <c r="N772" s="3" t="s">
        <v>25</v>
      </c>
      <c r="O772" s="3" t="s">
        <v>25</v>
      </c>
      <c r="P772" s="13">
        <v>8</v>
      </c>
      <c r="Q772" s="13">
        <f>Table1[[#This Row],[Purchase Amount (USD)]]-Table1[[#This Row],[Previous Purchases]]</f>
        <v>46</v>
      </c>
      <c r="R772" s="3" t="s">
        <v>38</v>
      </c>
      <c r="S772" s="3" t="s">
        <v>48</v>
      </c>
    </row>
    <row r="773" spans="1:19" x14ac:dyDescent="0.3">
      <c r="A773" s="3">
        <v>772</v>
      </c>
      <c r="B773" s="3">
        <v>22</v>
      </c>
      <c r="C773" s="3" t="s">
        <v>18</v>
      </c>
      <c r="D773" s="3" t="s">
        <v>29</v>
      </c>
      <c r="E773" s="3" t="s">
        <v>20</v>
      </c>
      <c r="F773" s="3">
        <v>68</v>
      </c>
      <c r="G773" s="3" t="s">
        <v>76</v>
      </c>
      <c r="H773" s="3" t="s">
        <v>22</v>
      </c>
      <c r="I773" s="3" t="s">
        <v>108</v>
      </c>
      <c r="J773" s="3" t="s">
        <v>56</v>
      </c>
      <c r="K773" s="3">
        <v>2.6</v>
      </c>
      <c r="L773" s="3" t="s">
        <v>25</v>
      </c>
      <c r="M773" s="3" t="s">
        <v>44</v>
      </c>
      <c r="N773" s="3" t="s">
        <v>25</v>
      </c>
      <c r="O773" s="3" t="s">
        <v>25</v>
      </c>
      <c r="P773" s="13">
        <v>34</v>
      </c>
      <c r="Q773" s="13">
        <f>Table1[[#This Row],[Purchase Amount (USD)]]-Table1[[#This Row],[Previous Purchases]]</f>
        <v>34</v>
      </c>
      <c r="R773" s="3" t="s">
        <v>74</v>
      </c>
      <c r="S773" s="3" t="s">
        <v>28</v>
      </c>
    </row>
    <row r="774" spans="1:19" x14ac:dyDescent="0.3">
      <c r="A774" s="2">
        <v>773</v>
      </c>
      <c r="B774" s="2">
        <v>18</v>
      </c>
      <c r="C774" s="2" t="s">
        <v>18</v>
      </c>
      <c r="D774" s="2" t="s">
        <v>33</v>
      </c>
      <c r="E774" s="2" t="s">
        <v>20</v>
      </c>
      <c r="F774" s="2">
        <v>22</v>
      </c>
      <c r="G774" s="2" t="s">
        <v>114</v>
      </c>
      <c r="H774" s="2" t="s">
        <v>22</v>
      </c>
      <c r="I774" s="2" t="s">
        <v>84</v>
      </c>
      <c r="J774" s="2" t="s">
        <v>56</v>
      </c>
      <c r="K774" s="2">
        <v>3.6</v>
      </c>
      <c r="L774" s="2" t="s">
        <v>25</v>
      </c>
      <c r="M774" s="2" t="s">
        <v>37</v>
      </c>
      <c r="N774" s="2" t="s">
        <v>25</v>
      </c>
      <c r="O774" s="2" t="s">
        <v>25</v>
      </c>
      <c r="P774" s="12">
        <v>40</v>
      </c>
      <c r="Q774" s="12">
        <f>Table1[[#This Row],[Purchase Amount (USD)]]-Table1[[#This Row],[Previous Purchases]]</f>
        <v>-18</v>
      </c>
      <c r="R774" s="2" t="s">
        <v>85</v>
      </c>
      <c r="S774" s="2" t="s">
        <v>75</v>
      </c>
    </row>
    <row r="775" spans="1:19" x14ac:dyDescent="0.3">
      <c r="A775" s="2">
        <v>774</v>
      </c>
      <c r="B775" s="2">
        <v>29</v>
      </c>
      <c r="C775" s="2" t="s">
        <v>18</v>
      </c>
      <c r="D775" s="2" t="s">
        <v>123</v>
      </c>
      <c r="E775" s="2" t="s">
        <v>66</v>
      </c>
      <c r="F775" s="2">
        <v>84</v>
      </c>
      <c r="G775" s="2" t="s">
        <v>98</v>
      </c>
      <c r="H775" s="2" t="s">
        <v>22</v>
      </c>
      <c r="I775" s="2" t="s">
        <v>125</v>
      </c>
      <c r="J775" s="2" t="s">
        <v>24</v>
      </c>
      <c r="K775" s="2">
        <v>2.6</v>
      </c>
      <c r="L775" s="2" t="s">
        <v>25</v>
      </c>
      <c r="M775" s="2" t="s">
        <v>26</v>
      </c>
      <c r="N775" s="2" t="s">
        <v>25</v>
      </c>
      <c r="O775" s="2" t="s">
        <v>25</v>
      </c>
      <c r="P775" s="12">
        <v>14</v>
      </c>
      <c r="Q775" s="12">
        <f>Table1[[#This Row],[Purchase Amount (USD)]]-Table1[[#This Row],[Previous Purchases]]</f>
        <v>70</v>
      </c>
      <c r="R775" s="2" t="s">
        <v>85</v>
      </c>
      <c r="S775" s="2" t="s">
        <v>75</v>
      </c>
    </row>
    <row r="776" spans="1:19" x14ac:dyDescent="0.3">
      <c r="A776" s="3">
        <v>775</v>
      </c>
      <c r="B776" s="3">
        <v>42</v>
      </c>
      <c r="C776" s="3" t="s">
        <v>18</v>
      </c>
      <c r="D776" s="3" t="s">
        <v>123</v>
      </c>
      <c r="E776" s="3" t="s">
        <v>66</v>
      </c>
      <c r="F776" s="3">
        <v>46</v>
      </c>
      <c r="G776" s="3" t="s">
        <v>106</v>
      </c>
      <c r="H776" s="3" t="s">
        <v>43</v>
      </c>
      <c r="I776" s="3" t="s">
        <v>133</v>
      </c>
      <c r="J776" s="3" t="s">
        <v>52</v>
      </c>
      <c r="K776" s="3">
        <v>3.5</v>
      </c>
      <c r="L776" s="3" t="s">
        <v>25</v>
      </c>
      <c r="M776" s="3" t="s">
        <v>53</v>
      </c>
      <c r="N776" s="3" t="s">
        <v>25</v>
      </c>
      <c r="O776" s="3" t="s">
        <v>25</v>
      </c>
      <c r="P776" s="13">
        <v>11</v>
      </c>
      <c r="Q776" s="13">
        <f>Table1[[#This Row],[Purchase Amount (USD)]]-Table1[[#This Row],[Previous Purchases]]</f>
        <v>35</v>
      </c>
      <c r="R776" s="3" t="s">
        <v>38</v>
      </c>
      <c r="S776" s="3" t="s">
        <v>57</v>
      </c>
    </row>
    <row r="777" spans="1:19" x14ac:dyDescent="0.3">
      <c r="A777" s="3">
        <v>776</v>
      </c>
      <c r="B777" s="3">
        <v>49</v>
      </c>
      <c r="C777" s="3" t="s">
        <v>18</v>
      </c>
      <c r="D777" s="3" t="s">
        <v>65</v>
      </c>
      <c r="E777" s="3" t="s">
        <v>66</v>
      </c>
      <c r="F777" s="3">
        <v>53</v>
      </c>
      <c r="G777" s="3" t="s">
        <v>21</v>
      </c>
      <c r="H777" s="3" t="s">
        <v>35</v>
      </c>
      <c r="I777" s="3" t="s">
        <v>79</v>
      </c>
      <c r="J777" s="3" t="s">
        <v>24</v>
      </c>
      <c r="K777" s="3">
        <v>3</v>
      </c>
      <c r="L777" s="3" t="s">
        <v>25</v>
      </c>
      <c r="M777" s="3" t="s">
        <v>73</v>
      </c>
      <c r="N777" s="3" t="s">
        <v>25</v>
      </c>
      <c r="O777" s="3" t="s">
        <v>25</v>
      </c>
      <c r="P777" s="13">
        <v>8</v>
      </c>
      <c r="Q777" s="13">
        <f>Table1[[#This Row],[Purchase Amount (USD)]]-Table1[[#This Row],[Previous Purchases]]</f>
        <v>45</v>
      </c>
      <c r="R777" s="3" t="s">
        <v>45</v>
      </c>
      <c r="S777" s="3" t="s">
        <v>87</v>
      </c>
    </row>
    <row r="778" spans="1:19" x14ac:dyDescent="0.3">
      <c r="A778" s="2">
        <v>777</v>
      </c>
      <c r="B778" s="2">
        <v>49</v>
      </c>
      <c r="C778" s="2" t="s">
        <v>18</v>
      </c>
      <c r="D778" s="2" t="s">
        <v>54</v>
      </c>
      <c r="E778" s="2" t="s">
        <v>20</v>
      </c>
      <c r="F778" s="2">
        <v>60</v>
      </c>
      <c r="G778" s="2" t="s">
        <v>89</v>
      </c>
      <c r="H778" s="2" t="s">
        <v>43</v>
      </c>
      <c r="I778" s="2" t="s">
        <v>31</v>
      </c>
      <c r="J778" s="2" t="s">
        <v>36</v>
      </c>
      <c r="K778" s="2">
        <v>5</v>
      </c>
      <c r="L778" s="2" t="s">
        <v>25</v>
      </c>
      <c r="M778" s="2" t="s">
        <v>53</v>
      </c>
      <c r="N778" s="2" t="s">
        <v>25</v>
      </c>
      <c r="O778" s="2" t="s">
        <v>25</v>
      </c>
      <c r="P778" s="12">
        <v>8</v>
      </c>
      <c r="Q778" s="12">
        <f>Table1[[#This Row],[Purchase Amount (USD)]]-Table1[[#This Row],[Previous Purchases]]</f>
        <v>52</v>
      </c>
      <c r="R778" s="2" t="s">
        <v>27</v>
      </c>
      <c r="S778" s="2" t="s">
        <v>96</v>
      </c>
    </row>
    <row r="779" spans="1:19" x14ac:dyDescent="0.3">
      <c r="A779" s="2">
        <v>778</v>
      </c>
      <c r="B779" s="2">
        <v>55</v>
      </c>
      <c r="C779" s="2" t="s">
        <v>18</v>
      </c>
      <c r="D779" s="2" t="s">
        <v>124</v>
      </c>
      <c r="E779" s="2" t="s">
        <v>20</v>
      </c>
      <c r="F779" s="2">
        <v>32</v>
      </c>
      <c r="G779" s="2" t="s">
        <v>50</v>
      </c>
      <c r="H779" s="2" t="s">
        <v>91</v>
      </c>
      <c r="I779" s="2" t="s">
        <v>64</v>
      </c>
      <c r="J779" s="2" t="s">
        <v>36</v>
      </c>
      <c r="K779" s="2">
        <v>2.5</v>
      </c>
      <c r="L779" s="2" t="s">
        <v>25</v>
      </c>
      <c r="M779" s="2" t="s">
        <v>26</v>
      </c>
      <c r="N779" s="2" t="s">
        <v>25</v>
      </c>
      <c r="O779" s="2" t="s">
        <v>25</v>
      </c>
      <c r="P779" s="12">
        <v>37</v>
      </c>
      <c r="Q779" s="12">
        <f>Table1[[#This Row],[Purchase Amount (USD)]]-Table1[[#This Row],[Previous Purchases]]</f>
        <v>-5</v>
      </c>
      <c r="R779" s="2" t="s">
        <v>27</v>
      </c>
      <c r="S779" s="2" t="s">
        <v>39</v>
      </c>
    </row>
    <row r="780" spans="1:19" x14ac:dyDescent="0.3">
      <c r="A780" s="3">
        <v>779</v>
      </c>
      <c r="B780" s="3">
        <v>29</v>
      </c>
      <c r="C780" s="3" t="s">
        <v>18</v>
      </c>
      <c r="D780" s="3" t="s">
        <v>124</v>
      </c>
      <c r="E780" s="3" t="s">
        <v>20</v>
      </c>
      <c r="F780" s="3">
        <v>50</v>
      </c>
      <c r="G780" s="3" t="s">
        <v>34</v>
      </c>
      <c r="H780" s="3" t="s">
        <v>43</v>
      </c>
      <c r="I780" s="3" t="s">
        <v>133</v>
      </c>
      <c r="J780" s="3" t="s">
        <v>52</v>
      </c>
      <c r="K780" s="3">
        <v>2.9</v>
      </c>
      <c r="L780" s="3" t="s">
        <v>25</v>
      </c>
      <c r="M780" s="3" t="s">
        <v>73</v>
      </c>
      <c r="N780" s="3" t="s">
        <v>25</v>
      </c>
      <c r="O780" s="3" t="s">
        <v>25</v>
      </c>
      <c r="P780" s="13">
        <v>23</v>
      </c>
      <c r="Q780" s="13">
        <f>Table1[[#This Row],[Purchase Amount (USD)]]-Table1[[#This Row],[Previous Purchases]]</f>
        <v>27</v>
      </c>
      <c r="R780" s="3" t="s">
        <v>85</v>
      </c>
      <c r="S780" s="3" t="s">
        <v>48</v>
      </c>
    </row>
    <row r="781" spans="1:19" x14ac:dyDescent="0.3">
      <c r="A781" s="3">
        <v>780</v>
      </c>
      <c r="B781" s="3">
        <v>60</v>
      </c>
      <c r="C781" s="3" t="s">
        <v>18</v>
      </c>
      <c r="D781" s="3" t="s">
        <v>80</v>
      </c>
      <c r="E781" s="3" t="s">
        <v>20</v>
      </c>
      <c r="F781" s="3">
        <v>94</v>
      </c>
      <c r="G781" s="3" t="s">
        <v>139</v>
      </c>
      <c r="H781" s="3" t="s">
        <v>43</v>
      </c>
      <c r="I781" s="3" t="s">
        <v>143</v>
      </c>
      <c r="J781" s="3" t="s">
        <v>36</v>
      </c>
      <c r="K781" s="3">
        <v>4.5999999999999996</v>
      </c>
      <c r="L781" s="3" t="s">
        <v>25</v>
      </c>
      <c r="M781" s="3" t="s">
        <v>26</v>
      </c>
      <c r="N781" s="3" t="s">
        <v>25</v>
      </c>
      <c r="O781" s="3" t="s">
        <v>25</v>
      </c>
      <c r="P781" s="13">
        <v>38</v>
      </c>
      <c r="Q781" s="13">
        <f>Table1[[#This Row],[Purchase Amount (USD)]]-Table1[[#This Row],[Previous Purchases]]</f>
        <v>56</v>
      </c>
      <c r="R781" s="3" t="s">
        <v>32</v>
      </c>
      <c r="S781" s="3" t="s">
        <v>48</v>
      </c>
    </row>
    <row r="782" spans="1:19" x14ac:dyDescent="0.3">
      <c r="A782" s="2">
        <v>781</v>
      </c>
      <c r="B782" s="2">
        <v>34</v>
      </c>
      <c r="C782" s="2" t="s">
        <v>18</v>
      </c>
      <c r="D782" s="2" t="s">
        <v>70</v>
      </c>
      <c r="E782" s="2" t="s">
        <v>41</v>
      </c>
      <c r="F782" s="2">
        <v>26</v>
      </c>
      <c r="G782" s="2" t="s">
        <v>83</v>
      </c>
      <c r="H782" s="2" t="s">
        <v>43</v>
      </c>
      <c r="I782" s="2" t="s">
        <v>47</v>
      </c>
      <c r="J782" s="2" t="s">
        <v>36</v>
      </c>
      <c r="K782" s="2">
        <v>3.6</v>
      </c>
      <c r="L782" s="2" t="s">
        <v>25</v>
      </c>
      <c r="M782" s="2" t="s">
        <v>37</v>
      </c>
      <c r="N782" s="2" t="s">
        <v>25</v>
      </c>
      <c r="O782" s="2" t="s">
        <v>25</v>
      </c>
      <c r="P782" s="12">
        <v>38</v>
      </c>
      <c r="Q782" s="12">
        <f>Table1[[#This Row],[Purchase Amount (USD)]]-Table1[[#This Row],[Previous Purchases]]</f>
        <v>-12</v>
      </c>
      <c r="R782" s="2" t="s">
        <v>32</v>
      </c>
      <c r="S782" s="2" t="s">
        <v>57</v>
      </c>
    </row>
    <row r="783" spans="1:19" x14ac:dyDescent="0.3">
      <c r="A783" s="2">
        <v>782</v>
      </c>
      <c r="B783" s="2">
        <v>30</v>
      </c>
      <c r="C783" s="2" t="s">
        <v>18</v>
      </c>
      <c r="D783" s="2" t="s">
        <v>118</v>
      </c>
      <c r="E783" s="2" t="s">
        <v>66</v>
      </c>
      <c r="F783" s="2">
        <v>44</v>
      </c>
      <c r="G783" s="2" t="s">
        <v>128</v>
      </c>
      <c r="H783" s="2" t="s">
        <v>22</v>
      </c>
      <c r="I783" s="2" t="s">
        <v>125</v>
      </c>
      <c r="J783" s="2" t="s">
        <v>24</v>
      </c>
      <c r="K783" s="2">
        <v>3</v>
      </c>
      <c r="L783" s="2" t="s">
        <v>25</v>
      </c>
      <c r="M783" s="2" t="s">
        <v>73</v>
      </c>
      <c r="N783" s="2" t="s">
        <v>25</v>
      </c>
      <c r="O783" s="2" t="s">
        <v>25</v>
      </c>
      <c r="P783" s="12">
        <v>12</v>
      </c>
      <c r="Q783" s="12">
        <f>Table1[[#This Row],[Purchase Amount (USD)]]-Table1[[#This Row],[Previous Purchases]]</f>
        <v>32</v>
      </c>
      <c r="R783" s="2" t="s">
        <v>38</v>
      </c>
      <c r="S783" s="2" t="s">
        <v>28</v>
      </c>
    </row>
    <row r="784" spans="1:19" x14ac:dyDescent="0.3">
      <c r="A784" s="3">
        <v>783</v>
      </c>
      <c r="B784" s="3">
        <v>28</v>
      </c>
      <c r="C784" s="3" t="s">
        <v>18</v>
      </c>
      <c r="D784" s="3" t="s">
        <v>103</v>
      </c>
      <c r="E784" s="3" t="s">
        <v>20</v>
      </c>
      <c r="F784" s="3">
        <v>57</v>
      </c>
      <c r="G784" s="3" t="s">
        <v>76</v>
      </c>
      <c r="H784" s="3" t="s">
        <v>43</v>
      </c>
      <c r="I784" s="3" t="s">
        <v>95</v>
      </c>
      <c r="J784" s="3" t="s">
        <v>52</v>
      </c>
      <c r="K784" s="3">
        <v>4.5</v>
      </c>
      <c r="L784" s="3" t="s">
        <v>25</v>
      </c>
      <c r="M784" s="3" t="s">
        <v>53</v>
      </c>
      <c r="N784" s="3" t="s">
        <v>25</v>
      </c>
      <c r="O784" s="3" t="s">
        <v>25</v>
      </c>
      <c r="P784" s="13">
        <v>15</v>
      </c>
      <c r="Q784" s="13">
        <f>Table1[[#This Row],[Purchase Amount (USD)]]-Table1[[#This Row],[Previous Purchases]]</f>
        <v>42</v>
      </c>
      <c r="R784" s="3" t="s">
        <v>32</v>
      </c>
      <c r="S784" s="3" t="s">
        <v>39</v>
      </c>
    </row>
    <row r="785" spans="1:19" x14ac:dyDescent="0.3">
      <c r="A785" s="3">
        <v>784</v>
      </c>
      <c r="B785" s="3">
        <v>63</v>
      </c>
      <c r="C785" s="3" t="s">
        <v>18</v>
      </c>
      <c r="D785" s="3" t="s">
        <v>112</v>
      </c>
      <c r="E785" s="3" t="s">
        <v>20</v>
      </c>
      <c r="F785" s="3">
        <v>65</v>
      </c>
      <c r="G785" s="3" t="s">
        <v>59</v>
      </c>
      <c r="H785" s="3" t="s">
        <v>22</v>
      </c>
      <c r="I785" s="3" t="s">
        <v>72</v>
      </c>
      <c r="J785" s="3" t="s">
        <v>24</v>
      </c>
      <c r="K785" s="3">
        <v>4.5</v>
      </c>
      <c r="L785" s="3" t="s">
        <v>25</v>
      </c>
      <c r="M785" s="3" t="s">
        <v>44</v>
      </c>
      <c r="N785" s="3" t="s">
        <v>25</v>
      </c>
      <c r="O785" s="3" t="s">
        <v>25</v>
      </c>
      <c r="P785" s="13">
        <v>38</v>
      </c>
      <c r="Q785" s="13">
        <f>Table1[[#This Row],[Purchase Amount (USD)]]-Table1[[#This Row],[Previous Purchases]]</f>
        <v>27</v>
      </c>
      <c r="R785" s="3" t="s">
        <v>45</v>
      </c>
      <c r="S785" s="3" t="s">
        <v>28</v>
      </c>
    </row>
    <row r="786" spans="1:19" x14ac:dyDescent="0.3">
      <c r="A786" s="2">
        <v>785</v>
      </c>
      <c r="B786" s="2">
        <v>31</v>
      </c>
      <c r="C786" s="2" t="s">
        <v>18</v>
      </c>
      <c r="D786" s="2" t="s">
        <v>33</v>
      </c>
      <c r="E786" s="2" t="s">
        <v>20</v>
      </c>
      <c r="F786" s="2">
        <v>72</v>
      </c>
      <c r="G786" s="2" t="s">
        <v>89</v>
      </c>
      <c r="H786" s="2" t="s">
        <v>43</v>
      </c>
      <c r="I786" s="2" t="s">
        <v>99</v>
      </c>
      <c r="J786" s="2" t="s">
        <v>24</v>
      </c>
      <c r="K786" s="2">
        <v>3.2</v>
      </c>
      <c r="L786" s="2" t="s">
        <v>25</v>
      </c>
      <c r="M786" s="2" t="s">
        <v>73</v>
      </c>
      <c r="N786" s="2" t="s">
        <v>25</v>
      </c>
      <c r="O786" s="2" t="s">
        <v>25</v>
      </c>
      <c r="P786" s="12">
        <v>41</v>
      </c>
      <c r="Q786" s="12">
        <f>Table1[[#This Row],[Purchase Amount (USD)]]-Table1[[#This Row],[Previous Purchases]]</f>
        <v>31</v>
      </c>
      <c r="R786" s="2" t="s">
        <v>74</v>
      </c>
      <c r="S786" s="2" t="s">
        <v>96</v>
      </c>
    </row>
    <row r="787" spans="1:19" x14ac:dyDescent="0.3">
      <c r="A787" s="2">
        <v>786</v>
      </c>
      <c r="B787" s="2">
        <v>46</v>
      </c>
      <c r="C787" s="2" t="s">
        <v>18</v>
      </c>
      <c r="D787" s="2" t="s">
        <v>58</v>
      </c>
      <c r="E787" s="2" t="s">
        <v>20</v>
      </c>
      <c r="F787" s="2">
        <v>62</v>
      </c>
      <c r="G787" s="2" t="s">
        <v>59</v>
      </c>
      <c r="H787" s="2" t="s">
        <v>35</v>
      </c>
      <c r="I787" s="2" t="s">
        <v>72</v>
      </c>
      <c r="J787" s="2" t="s">
        <v>36</v>
      </c>
      <c r="K787" s="2">
        <v>4</v>
      </c>
      <c r="L787" s="2" t="s">
        <v>25</v>
      </c>
      <c r="M787" s="2" t="s">
        <v>44</v>
      </c>
      <c r="N787" s="2" t="s">
        <v>25</v>
      </c>
      <c r="O787" s="2" t="s">
        <v>25</v>
      </c>
      <c r="P787" s="12">
        <v>37</v>
      </c>
      <c r="Q787" s="12">
        <f>Table1[[#This Row],[Purchase Amount (USD)]]-Table1[[#This Row],[Previous Purchases]]</f>
        <v>25</v>
      </c>
      <c r="R787" s="2" t="s">
        <v>45</v>
      </c>
      <c r="S787" s="2" t="s">
        <v>28</v>
      </c>
    </row>
    <row r="788" spans="1:19" x14ac:dyDescent="0.3">
      <c r="A788" s="3">
        <v>787</v>
      </c>
      <c r="B788" s="3">
        <v>70</v>
      </c>
      <c r="C788" s="3" t="s">
        <v>18</v>
      </c>
      <c r="D788" s="3" t="s">
        <v>123</v>
      </c>
      <c r="E788" s="3" t="s">
        <v>66</v>
      </c>
      <c r="F788" s="3">
        <v>21</v>
      </c>
      <c r="G788" s="3" t="s">
        <v>115</v>
      </c>
      <c r="H788" s="3" t="s">
        <v>35</v>
      </c>
      <c r="I788" s="3" t="s">
        <v>84</v>
      </c>
      <c r="J788" s="3" t="s">
        <v>24</v>
      </c>
      <c r="K788" s="3">
        <v>4.8</v>
      </c>
      <c r="L788" s="3" t="s">
        <v>25</v>
      </c>
      <c r="M788" s="3" t="s">
        <v>26</v>
      </c>
      <c r="N788" s="3" t="s">
        <v>25</v>
      </c>
      <c r="O788" s="3" t="s">
        <v>25</v>
      </c>
      <c r="P788" s="13">
        <v>16</v>
      </c>
      <c r="Q788" s="13">
        <f>Table1[[#This Row],[Purchase Amount (USD)]]-Table1[[#This Row],[Previous Purchases]]</f>
        <v>5</v>
      </c>
      <c r="R788" s="3" t="s">
        <v>74</v>
      </c>
      <c r="S788" s="3" t="s">
        <v>96</v>
      </c>
    </row>
    <row r="789" spans="1:19" x14ac:dyDescent="0.3">
      <c r="A789" s="3">
        <v>788</v>
      </c>
      <c r="B789" s="3">
        <v>53</v>
      </c>
      <c r="C789" s="3" t="s">
        <v>18</v>
      </c>
      <c r="D789" s="3" t="s">
        <v>65</v>
      </c>
      <c r="E789" s="3" t="s">
        <v>66</v>
      </c>
      <c r="F789" s="3">
        <v>85</v>
      </c>
      <c r="G789" s="3" t="s">
        <v>150</v>
      </c>
      <c r="H789" s="3" t="s">
        <v>35</v>
      </c>
      <c r="I789" s="3" t="s">
        <v>95</v>
      </c>
      <c r="J789" s="3" t="s">
        <v>36</v>
      </c>
      <c r="K789" s="3">
        <v>3.7</v>
      </c>
      <c r="L789" s="3" t="s">
        <v>25</v>
      </c>
      <c r="M789" s="3" t="s">
        <v>37</v>
      </c>
      <c r="N789" s="3" t="s">
        <v>25</v>
      </c>
      <c r="O789" s="3" t="s">
        <v>25</v>
      </c>
      <c r="P789" s="13">
        <v>25</v>
      </c>
      <c r="Q789" s="13">
        <f>Table1[[#This Row],[Purchase Amount (USD)]]-Table1[[#This Row],[Previous Purchases]]</f>
        <v>60</v>
      </c>
      <c r="R789" s="3" t="s">
        <v>27</v>
      </c>
      <c r="S789" s="3" t="s">
        <v>39</v>
      </c>
    </row>
    <row r="790" spans="1:19" x14ac:dyDescent="0.3">
      <c r="A790" s="2">
        <v>789</v>
      </c>
      <c r="B790" s="2">
        <v>50</v>
      </c>
      <c r="C790" s="2" t="s">
        <v>18</v>
      </c>
      <c r="D790" s="2" t="s">
        <v>94</v>
      </c>
      <c r="E790" s="2" t="s">
        <v>20</v>
      </c>
      <c r="F790" s="2">
        <v>51</v>
      </c>
      <c r="G790" s="2" t="s">
        <v>42</v>
      </c>
      <c r="H790" s="2" t="s">
        <v>91</v>
      </c>
      <c r="I790" s="2" t="s">
        <v>133</v>
      </c>
      <c r="J790" s="2" t="s">
        <v>52</v>
      </c>
      <c r="K790" s="2">
        <v>3.8</v>
      </c>
      <c r="L790" s="2" t="s">
        <v>25</v>
      </c>
      <c r="M790" s="2" t="s">
        <v>73</v>
      </c>
      <c r="N790" s="2" t="s">
        <v>25</v>
      </c>
      <c r="O790" s="2" t="s">
        <v>25</v>
      </c>
      <c r="P790" s="12">
        <v>18</v>
      </c>
      <c r="Q790" s="12">
        <f>Table1[[#This Row],[Purchase Amount (USD)]]-Table1[[#This Row],[Previous Purchases]]</f>
        <v>33</v>
      </c>
      <c r="R790" s="2" t="s">
        <v>74</v>
      </c>
      <c r="S790" s="2" t="s">
        <v>57</v>
      </c>
    </row>
    <row r="791" spans="1:19" x14ac:dyDescent="0.3">
      <c r="A791" s="2">
        <v>790</v>
      </c>
      <c r="B791" s="2">
        <v>33</v>
      </c>
      <c r="C791" s="2" t="s">
        <v>18</v>
      </c>
      <c r="D791" s="2" t="s">
        <v>65</v>
      </c>
      <c r="E791" s="2" t="s">
        <v>66</v>
      </c>
      <c r="F791" s="2">
        <v>84</v>
      </c>
      <c r="G791" s="2" t="s">
        <v>134</v>
      </c>
      <c r="H791" s="2" t="s">
        <v>35</v>
      </c>
      <c r="I791" s="2" t="s">
        <v>72</v>
      </c>
      <c r="J791" s="2" t="s">
        <v>56</v>
      </c>
      <c r="K791" s="2">
        <v>2.7</v>
      </c>
      <c r="L791" s="2" t="s">
        <v>25</v>
      </c>
      <c r="M791" s="2" t="s">
        <v>53</v>
      </c>
      <c r="N791" s="2" t="s">
        <v>25</v>
      </c>
      <c r="O791" s="2" t="s">
        <v>25</v>
      </c>
      <c r="P791" s="12">
        <v>4</v>
      </c>
      <c r="Q791" s="12">
        <f>Table1[[#This Row],[Purchase Amount (USD)]]-Table1[[#This Row],[Previous Purchases]]</f>
        <v>80</v>
      </c>
      <c r="R791" s="2" t="s">
        <v>38</v>
      </c>
      <c r="S791" s="2" t="s">
        <v>75</v>
      </c>
    </row>
    <row r="792" spans="1:19" x14ac:dyDescent="0.3">
      <c r="A792" s="3">
        <v>791</v>
      </c>
      <c r="B792" s="3">
        <v>22</v>
      </c>
      <c r="C792" s="3" t="s">
        <v>18</v>
      </c>
      <c r="D792" s="3" t="s">
        <v>29</v>
      </c>
      <c r="E792" s="3" t="s">
        <v>20</v>
      </c>
      <c r="F792" s="3">
        <v>37</v>
      </c>
      <c r="G792" s="3" t="s">
        <v>59</v>
      </c>
      <c r="H792" s="3" t="s">
        <v>43</v>
      </c>
      <c r="I792" s="3" t="s">
        <v>125</v>
      </c>
      <c r="J792" s="3" t="s">
        <v>52</v>
      </c>
      <c r="K792" s="3">
        <v>4.9000000000000004</v>
      </c>
      <c r="L792" s="3" t="s">
        <v>25</v>
      </c>
      <c r="M792" s="3" t="s">
        <v>73</v>
      </c>
      <c r="N792" s="3" t="s">
        <v>25</v>
      </c>
      <c r="O792" s="3" t="s">
        <v>25</v>
      </c>
      <c r="P792" s="13">
        <v>12</v>
      </c>
      <c r="Q792" s="13">
        <f>Table1[[#This Row],[Purchase Amount (USD)]]-Table1[[#This Row],[Previous Purchases]]</f>
        <v>25</v>
      </c>
      <c r="R792" s="3" t="s">
        <v>74</v>
      </c>
      <c r="S792" s="3" t="s">
        <v>57</v>
      </c>
    </row>
    <row r="793" spans="1:19" x14ac:dyDescent="0.3">
      <c r="A793" s="3">
        <v>792</v>
      </c>
      <c r="B793" s="3">
        <v>50</v>
      </c>
      <c r="C793" s="3" t="s">
        <v>18</v>
      </c>
      <c r="D793" s="3" t="s">
        <v>118</v>
      </c>
      <c r="E793" s="3" t="s">
        <v>66</v>
      </c>
      <c r="F793" s="3">
        <v>44</v>
      </c>
      <c r="G793" s="3" t="s">
        <v>97</v>
      </c>
      <c r="H793" s="3" t="s">
        <v>35</v>
      </c>
      <c r="I793" s="3" t="s">
        <v>135</v>
      </c>
      <c r="J793" s="3" t="s">
        <v>52</v>
      </c>
      <c r="K793" s="3">
        <v>3.1</v>
      </c>
      <c r="L793" s="3" t="s">
        <v>25</v>
      </c>
      <c r="M793" s="3" t="s">
        <v>69</v>
      </c>
      <c r="N793" s="3" t="s">
        <v>25</v>
      </c>
      <c r="O793" s="3" t="s">
        <v>25</v>
      </c>
      <c r="P793" s="13">
        <v>35</v>
      </c>
      <c r="Q793" s="13">
        <f>Table1[[#This Row],[Purchase Amount (USD)]]-Table1[[#This Row],[Previous Purchases]]</f>
        <v>9</v>
      </c>
      <c r="R793" s="3" t="s">
        <v>45</v>
      </c>
      <c r="S793" s="3" t="s">
        <v>28</v>
      </c>
    </row>
    <row r="794" spans="1:19" x14ac:dyDescent="0.3">
      <c r="A794" s="2">
        <v>793</v>
      </c>
      <c r="B794" s="2">
        <v>34</v>
      </c>
      <c r="C794" s="2" t="s">
        <v>18</v>
      </c>
      <c r="D794" s="2" t="s">
        <v>49</v>
      </c>
      <c r="E794" s="2" t="s">
        <v>41</v>
      </c>
      <c r="F794" s="2">
        <v>45</v>
      </c>
      <c r="G794" s="2" t="s">
        <v>126</v>
      </c>
      <c r="H794" s="2" t="s">
        <v>43</v>
      </c>
      <c r="I794" s="2" t="s">
        <v>82</v>
      </c>
      <c r="J794" s="2" t="s">
        <v>36</v>
      </c>
      <c r="K794" s="2">
        <v>4.2</v>
      </c>
      <c r="L794" s="2" t="s">
        <v>25</v>
      </c>
      <c r="M794" s="2" t="s">
        <v>44</v>
      </c>
      <c r="N794" s="2" t="s">
        <v>25</v>
      </c>
      <c r="O794" s="2" t="s">
        <v>25</v>
      </c>
      <c r="P794" s="12">
        <v>45</v>
      </c>
      <c r="Q794" s="12">
        <f>Table1[[#This Row],[Purchase Amount (USD)]]-Table1[[#This Row],[Previous Purchases]]</f>
        <v>0</v>
      </c>
      <c r="R794" s="2" t="s">
        <v>27</v>
      </c>
      <c r="S794" s="2" t="s">
        <v>39</v>
      </c>
    </row>
    <row r="795" spans="1:19" x14ac:dyDescent="0.3">
      <c r="A795" s="2">
        <v>794</v>
      </c>
      <c r="B795" s="2">
        <v>24</v>
      </c>
      <c r="C795" s="2" t="s">
        <v>18</v>
      </c>
      <c r="D795" s="2" t="s">
        <v>94</v>
      </c>
      <c r="E795" s="2" t="s">
        <v>20</v>
      </c>
      <c r="F795" s="2">
        <v>35</v>
      </c>
      <c r="G795" s="2" t="s">
        <v>89</v>
      </c>
      <c r="H795" s="2" t="s">
        <v>22</v>
      </c>
      <c r="I795" s="2" t="s">
        <v>31</v>
      </c>
      <c r="J795" s="2" t="s">
        <v>52</v>
      </c>
      <c r="K795" s="2">
        <v>3.8</v>
      </c>
      <c r="L795" s="2" t="s">
        <v>25</v>
      </c>
      <c r="M795" s="2" t="s">
        <v>37</v>
      </c>
      <c r="N795" s="2" t="s">
        <v>25</v>
      </c>
      <c r="O795" s="2" t="s">
        <v>25</v>
      </c>
      <c r="P795" s="12">
        <v>16</v>
      </c>
      <c r="Q795" s="12">
        <f>Table1[[#This Row],[Purchase Amount (USD)]]-Table1[[#This Row],[Previous Purchases]]</f>
        <v>19</v>
      </c>
      <c r="R795" s="2" t="s">
        <v>38</v>
      </c>
      <c r="S795" s="2" t="s">
        <v>87</v>
      </c>
    </row>
    <row r="796" spans="1:19" x14ac:dyDescent="0.3">
      <c r="A796" s="3">
        <v>795</v>
      </c>
      <c r="B796" s="3">
        <v>69</v>
      </c>
      <c r="C796" s="3" t="s">
        <v>18</v>
      </c>
      <c r="D796" s="3" t="s">
        <v>131</v>
      </c>
      <c r="E796" s="3" t="s">
        <v>66</v>
      </c>
      <c r="F796" s="3">
        <v>50</v>
      </c>
      <c r="G796" s="3" t="s">
        <v>21</v>
      </c>
      <c r="H796" s="3" t="s">
        <v>91</v>
      </c>
      <c r="I796" s="3" t="s">
        <v>133</v>
      </c>
      <c r="J796" s="3" t="s">
        <v>24</v>
      </c>
      <c r="K796" s="3">
        <v>4.2</v>
      </c>
      <c r="L796" s="3" t="s">
        <v>25</v>
      </c>
      <c r="M796" s="3" t="s">
        <v>73</v>
      </c>
      <c r="N796" s="3" t="s">
        <v>25</v>
      </c>
      <c r="O796" s="3" t="s">
        <v>25</v>
      </c>
      <c r="P796" s="13">
        <v>10</v>
      </c>
      <c r="Q796" s="13">
        <f>Table1[[#This Row],[Purchase Amount (USD)]]-Table1[[#This Row],[Previous Purchases]]</f>
        <v>40</v>
      </c>
      <c r="R796" s="3" t="s">
        <v>85</v>
      </c>
      <c r="S796" s="3" t="s">
        <v>28</v>
      </c>
    </row>
    <row r="797" spans="1:19" x14ac:dyDescent="0.3">
      <c r="A797" s="3">
        <v>796</v>
      </c>
      <c r="B797" s="3">
        <v>39</v>
      </c>
      <c r="C797" s="3" t="s">
        <v>18</v>
      </c>
      <c r="D797" s="3" t="s">
        <v>40</v>
      </c>
      <c r="E797" s="3" t="s">
        <v>41</v>
      </c>
      <c r="F797" s="3">
        <v>26</v>
      </c>
      <c r="G797" s="3" t="s">
        <v>83</v>
      </c>
      <c r="H797" s="3" t="s">
        <v>43</v>
      </c>
      <c r="I797" s="3" t="s">
        <v>117</v>
      </c>
      <c r="J797" s="3" t="s">
        <v>52</v>
      </c>
      <c r="K797" s="3">
        <v>4.5999999999999996</v>
      </c>
      <c r="L797" s="3" t="s">
        <v>25</v>
      </c>
      <c r="M797" s="3" t="s">
        <v>73</v>
      </c>
      <c r="N797" s="3" t="s">
        <v>25</v>
      </c>
      <c r="O797" s="3" t="s">
        <v>25</v>
      </c>
      <c r="P797" s="13">
        <v>34</v>
      </c>
      <c r="Q797" s="13">
        <f>Table1[[#This Row],[Purchase Amount (USD)]]-Table1[[#This Row],[Previous Purchases]]</f>
        <v>-8</v>
      </c>
      <c r="R797" s="3" t="s">
        <v>27</v>
      </c>
      <c r="S797" s="3" t="s">
        <v>48</v>
      </c>
    </row>
    <row r="798" spans="1:19" x14ac:dyDescent="0.3">
      <c r="A798" s="2">
        <v>797</v>
      </c>
      <c r="B798" s="2">
        <v>42</v>
      </c>
      <c r="C798" s="2" t="s">
        <v>18</v>
      </c>
      <c r="D798" s="2" t="s">
        <v>124</v>
      </c>
      <c r="E798" s="2" t="s">
        <v>20</v>
      </c>
      <c r="F798" s="2">
        <v>78</v>
      </c>
      <c r="G798" s="2" t="s">
        <v>116</v>
      </c>
      <c r="H798" s="2" t="s">
        <v>91</v>
      </c>
      <c r="I798" s="2" t="s">
        <v>93</v>
      </c>
      <c r="J798" s="2" t="s">
        <v>56</v>
      </c>
      <c r="K798" s="2">
        <v>4</v>
      </c>
      <c r="L798" s="2" t="s">
        <v>25</v>
      </c>
      <c r="M798" s="2" t="s">
        <v>69</v>
      </c>
      <c r="N798" s="2" t="s">
        <v>25</v>
      </c>
      <c r="O798" s="2" t="s">
        <v>25</v>
      </c>
      <c r="P798" s="12">
        <v>43</v>
      </c>
      <c r="Q798" s="12">
        <f>Table1[[#This Row],[Purchase Amount (USD)]]-Table1[[#This Row],[Previous Purchases]]</f>
        <v>35</v>
      </c>
      <c r="R798" s="2" t="s">
        <v>38</v>
      </c>
      <c r="S798" s="2" t="s">
        <v>48</v>
      </c>
    </row>
    <row r="799" spans="1:19" x14ac:dyDescent="0.3">
      <c r="A799" s="2">
        <v>798</v>
      </c>
      <c r="B799" s="2">
        <v>42</v>
      </c>
      <c r="C799" s="2" t="s">
        <v>18</v>
      </c>
      <c r="D799" s="2" t="s">
        <v>61</v>
      </c>
      <c r="E799" s="2" t="s">
        <v>62</v>
      </c>
      <c r="F799" s="2">
        <v>82</v>
      </c>
      <c r="G799" s="2" t="s">
        <v>127</v>
      </c>
      <c r="H799" s="2" t="s">
        <v>43</v>
      </c>
      <c r="I799" s="2" t="s">
        <v>82</v>
      </c>
      <c r="J799" s="2" t="s">
        <v>56</v>
      </c>
      <c r="K799" s="2">
        <v>4</v>
      </c>
      <c r="L799" s="2" t="s">
        <v>25</v>
      </c>
      <c r="M799" s="2" t="s">
        <v>69</v>
      </c>
      <c r="N799" s="2" t="s">
        <v>25</v>
      </c>
      <c r="O799" s="2" t="s">
        <v>25</v>
      </c>
      <c r="P799" s="12">
        <v>38</v>
      </c>
      <c r="Q799" s="12">
        <f>Table1[[#This Row],[Purchase Amount (USD)]]-Table1[[#This Row],[Previous Purchases]]</f>
        <v>44</v>
      </c>
      <c r="R799" s="2" t="s">
        <v>85</v>
      </c>
      <c r="S799" s="2" t="s">
        <v>39</v>
      </c>
    </row>
    <row r="800" spans="1:19" x14ac:dyDescent="0.3">
      <c r="A800" s="3">
        <v>799</v>
      </c>
      <c r="B800" s="3">
        <v>29</v>
      </c>
      <c r="C800" s="3" t="s">
        <v>18</v>
      </c>
      <c r="D800" s="3" t="s">
        <v>124</v>
      </c>
      <c r="E800" s="3" t="s">
        <v>20</v>
      </c>
      <c r="F800" s="3">
        <v>39</v>
      </c>
      <c r="G800" s="3" t="s">
        <v>119</v>
      </c>
      <c r="H800" s="3" t="s">
        <v>43</v>
      </c>
      <c r="I800" s="3" t="s">
        <v>82</v>
      </c>
      <c r="J800" s="3" t="s">
        <v>36</v>
      </c>
      <c r="K800" s="3">
        <v>3.8</v>
      </c>
      <c r="L800" s="3" t="s">
        <v>25</v>
      </c>
      <c r="M800" s="3" t="s">
        <v>69</v>
      </c>
      <c r="N800" s="3" t="s">
        <v>25</v>
      </c>
      <c r="O800" s="3" t="s">
        <v>25</v>
      </c>
      <c r="P800" s="13">
        <v>48</v>
      </c>
      <c r="Q800" s="13">
        <f>Table1[[#This Row],[Purchase Amount (USD)]]-Table1[[#This Row],[Previous Purchases]]</f>
        <v>-9</v>
      </c>
      <c r="R800" s="3" t="s">
        <v>45</v>
      </c>
      <c r="S800" s="3" t="s">
        <v>96</v>
      </c>
    </row>
    <row r="801" spans="1:19" x14ac:dyDescent="0.3">
      <c r="A801" s="3">
        <v>800</v>
      </c>
      <c r="B801" s="3">
        <v>55</v>
      </c>
      <c r="C801" s="3" t="s">
        <v>18</v>
      </c>
      <c r="D801" s="3" t="s">
        <v>132</v>
      </c>
      <c r="E801" s="3" t="s">
        <v>66</v>
      </c>
      <c r="F801" s="3">
        <v>55</v>
      </c>
      <c r="G801" s="3" t="s">
        <v>106</v>
      </c>
      <c r="H801" s="3" t="s">
        <v>22</v>
      </c>
      <c r="I801" s="3" t="s">
        <v>109</v>
      </c>
      <c r="J801" s="3" t="s">
        <v>52</v>
      </c>
      <c r="K801" s="3">
        <v>3.3</v>
      </c>
      <c r="L801" s="3" t="s">
        <v>25</v>
      </c>
      <c r="M801" s="3" t="s">
        <v>37</v>
      </c>
      <c r="N801" s="3" t="s">
        <v>25</v>
      </c>
      <c r="O801" s="3" t="s">
        <v>25</v>
      </c>
      <c r="P801" s="13">
        <v>31</v>
      </c>
      <c r="Q801" s="13">
        <f>Table1[[#This Row],[Purchase Amount (USD)]]-Table1[[#This Row],[Previous Purchases]]</f>
        <v>24</v>
      </c>
      <c r="R801" s="3" t="s">
        <v>45</v>
      </c>
      <c r="S801" s="3" t="s">
        <v>48</v>
      </c>
    </row>
    <row r="802" spans="1:19" x14ac:dyDescent="0.3">
      <c r="A802" s="2">
        <v>801</v>
      </c>
      <c r="B802" s="2">
        <v>32</v>
      </c>
      <c r="C802" s="2" t="s">
        <v>18</v>
      </c>
      <c r="D802" s="2" t="s">
        <v>124</v>
      </c>
      <c r="E802" s="2" t="s">
        <v>20</v>
      </c>
      <c r="F802" s="2">
        <v>20</v>
      </c>
      <c r="G802" s="2" t="s">
        <v>139</v>
      </c>
      <c r="H802" s="2" t="s">
        <v>35</v>
      </c>
      <c r="I802" s="2" t="s">
        <v>79</v>
      </c>
      <c r="J802" s="2" t="s">
        <v>52</v>
      </c>
      <c r="K802" s="2">
        <v>2.6</v>
      </c>
      <c r="L802" s="2" t="s">
        <v>25</v>
      </c>
      <c r="M802" s="2" t="s">
        <v>37</v>
      </c>
      <c r="N802" s="2" t="s">
        <v>25</v>
      </c>
      <c r="O802" s="2" t="s">
        <v>25</v>
      </c>
      <c r="P802" s="12">
        <v>20</v>
      </c>
      <c r="Q802" s="12">
        <f>Table1[[#This Row],[Purchase Amount (USD)]]-Table1[[#This Row],[Previous Purchases]]</f>
        <v>0</v>
      </c>
      <c r="R802" s="2" t="s">
        <v>32</v>
      </c>
      <c r="S802" s="2" t="s">
        <v>96</v>
      </c>
    </row>
    <row r="803" spans="1:19" x14ac:dyDescent="0.3">
      <c r="A803" s="2">
        <v>802</v>
      </c>
      <c r="B803" s="2">
        <v>25</v>
      </c>
      <c r="C803" s="2" t="s">
        <v>18</v>
      </c>
      <c r="D803" s="2" t="s">
        <v>132</v>
      </c>
      <c r="E803" s="2" t="s">
        <v>66</v>
      </c>
      <c r="F803" s="2">
        <v>29</v>
      </c>
      <c r="G803" s="2" t="s">
        <v>129</v>
      </c>
      <c r="H803" s="2" t="s">
        <v>22</v>
      </c>
      <c r="I803" s="2" t="s">
        <v>143</v>
      </c>
      <c r="J803" s="2" t="s">
        <v>56</v>
      </c>
      <c r="K803" s="2">
        <v>4.9000000000000004</v>
      </c>
      <c r="L803" s="2" t="s">
        <v>25</v>
      </c>
      <c r="M803" s="2" t="s">
        <v>26</v>
      </c>
      <c r="N803" s="2" t="s">
        <v>25</v>
      </c>
      <c r="O803" s="2" t="s">
        <v>25</v>
      </c>
      <c r="P803" s="12">
        <v>12</v>
      </c>
      <c r="Q803" s="12">
        <f>Table1[[#This Row],[Purchase Amount (USD)]]-Table1[[#This Row],[Previous Purchases]]</f>
        <v>17</v>
      </c>
      <c r="R803" s="2" t="s">
        <v>38</v>
      </c>
      <c r="S803" s="2" t="s">
        <v>28</v>
      </c>
    </row>
    <row r="804" spans="1:19" x14ac:dyDescent="0.3">
      <c r="A804" s="3">
        <v>803</v>
      </c>
      <c r="B804" s="3">
        <v>38</v>
      </c>
      <c r="C804" s="3" t="s">
        <v>18</v>
      </c>
      <c r="D804" s="3" t="s">
        <v>94</v>
      </c>
      <c r="E804" s="3" t="s">
        <v>20</v>
      </c>
      <c r="F804" s="3">
        <v>41</v>
      </c>
      <c r="G804" s="3" t="s">
        <v>78</v>
      </c>
      <c r="H804" s="3" t="s">
        <v>43</v>
      </c>
      <c r="I804" s="3" t="s">
        <v>84</v>
      </c>
      <c r="J804" s="3" t="s">
        <v>24</v>
      </c>
      <c r="K804" s="3">
        <v>3.5</v>
      </c>
      <c r="L804" s="3" t="s">
        <v>25</v>
      </c>
      <c r="M804" s="3" t="s">
        <v>44</v>
      </c>
      <c r="N804" s="3" t="s">
        <v>25</v>
      </c>
      <c r="O804" s="3" t="s">
        <v>25</v>
      </c>
      <c r="P804" s="13">
        <v>2</v>
      </c>
      <c r="Q804" s="13">
        <f>Table1[[#This Row],[Purchase Amount (USD)]]-Table1[[#This Row],[Previous Purchases]]</f>
        <v>39</v>
      </c>
      <c r="R804" s="3" t="s">
        <v>74</v>
      </c>
      <c r="S804" s="3" t="s">
        <v>39</v>
      </c>
    </row>
    <row r="805" spans="1:19" x14ac:dyDescent="0.3">
      <c r="A805" s="3">
        <v>804</v>
      </c>
      <c r="B805" s="3">
        <v>32</v>
      </c>
      <c r="C805" s="3" t="s">
        <v>18</v>
      </c>
      <c r="D805" s="3" t="s">
        <v>58</v>
      </c>
      <c r="E805" s="3" t="s">
        <v>20</v>
      </c>
      <c r="F805" s="3">
        <v>38</v>
      </c>
      <c r="G805" s="3" t="s">
        <v>138</v>
      </c>
      <c r="H805" s="3" t="s">
        <v>22</v>
      </c>
      <c r="I805" s="3" t="s">
        <v>64</v>
      </c>
      <c r="J805" s="3" t="s">
        <v>24</v>
      </c>
      <c r="K805" s="3">
        <v>2.8</v>
      </c>
      <c r="L805" s="3" t="s">
        <v>25</v>
      </c>
      <c r="M805" s="3" t="s">
        <v>26</v>
      </c>
      <c r="N805" s="3" t="s">
        <v>25</v>
      </c>
      <c r="O805" s="3" t="s">
        <v>25</v>
      </c>
      <c r="P805" s="13">
        <v>30</v>
      </c>
      <c r="Q805" s="13">
        <f>Table1[[#This Row],[Purchase Amount (USD)]]-Table1[[#This Row],[Previous Purchases]]</f>
        <v>8</v>
      </c>
      <c r="R805" s="3" t="s">
        <v>27</v>
      </c>
      <c r="S805" s="3" t="s">
        <v>96</v>
      </c>
    </row>
    <row r="806" spans="1:19" x14ac:dyDescent="0.3">
      <c r="A806" s="2">
        <v>805</v>
      </c>
      <c r="B806" s="2">
        <v>43</v>
      </c>
      <c r="C806" s="2" t="s">
        <v>18</v>
      </c>
      <c r="D806" s="2" t="s">
        <v>136</v>
      </c>
      <c r="E806" s="2" t="s">
        <v>41</v>
      </c>
      <c r="F806" s="2">
        <v>47</v>
      </c>
      <c r="G806" s="2" t="s">
        <v>90</v>
      </c>
      <c r="H806" s="2" t="s">
        <v>43</v>
      </c>
      <c r="I806" s="2" t="s">
        <v>31</v>
      </c>
      <c r="J806" s="2" t="s">
        <v>52</v>
      </c>
      <c r="K806" s="2">
        <v>2.6</v>
      </c>
      <c r="L806" s="2" t="s">
        <v>25</v>
      </c>
      <c r="M806" s="2" t="s">
        <v>73</v>
      </c>
      <c r="N806" s="2" t="s">
        <v>25</v>
      </c>
      <c r="O806" s="2" t="s">
        <v>25</v>
      </c>
      <c r="P806" s="12">
        <v>28</v>
      </c>
      <c r="Q806" s="12">
        <f>Table1[[#This Row],[Purchase Amount (USD)]]-Table1[[#This Row],[Previous Purchases]]</f>
        <v>19</v>
      </c>
      <c r="R806" s="2" t="s">
        <v>27</v>
      </c>
      <c r="S806" s="2" t="s">
        <v>57</v>
      </c>
    </row>
    <row r="807" spans="1:19" x14ac:dyDescent="0.3">
      <c r="A807" s="2">
        <v>806</v>
      </c>
      <c r="B807" s="2">
        <v>41</v>
      </c>
      <c r="C807" s="2" t="s">
        <v>18</v>
      </c>
      <c r="D807" s="2" t="s">
        <v>80</v>
      </c>
      <c r="E807" s="2" t="s">
        <v>20</v>
      </c>
      <c r="F807" s="2">
        <v>30</v>
      </c>
      <c r="G807" s="2" t="s">
        <v>138</v>
      </c>
      <c r="H807" s="2" t="s">
        <v>22</v>
      </c>
      <c r="I807" s="2" t="s">
        <v>51</v>
      </c>
      <c r="J807" s="2" t="s">
        <v>52</v>
      </c>
      <c r="K807" s="2">
        <v>3.7</v>
      </c>
      <c r="L807" s="2" t="s">
        <v>25</v>
      </c>
      <c r="M807" s="2" t="s">
        <v>44</v>
      </c>
      <c r="N807" s="2" t="s">
        <v>25</v>
      </c>
      <c r="O807" s="2" t="s">
        <v>25</v>
      </c>
      <c r="P807" s="12">
        <v>40</v>
      </c>
      <c r="Q807" s="12">
        <f>Table1[[#This Row],[Purchase Amount (USD)]]-Table1[[#This Row],[Previous Purchases]]</f>
        <v>-10</v>
      </c>
      <c r="R807" s="2" t="s">
        <v>85</v>
      </c>
      <c r="S807" s="2" t="s">
        <v>87</v>
      </c>
    </row>
    <row r="808" spans="1:19" x14ac:dyDescent="0.3">
      <c r="A808" s="3">
        <v>807</v>
      </c>
      <c r="B808" s="3">
        <v>56</v>
      </c>
      <c r="C808" s="3" t="s">
        <v>18</v>
      </c>
      <c r="D808" s="3" t="s">
        <v>33</v>
      </c>
      <c r="E808" s="3" t="s">
        <v>20</v>
      </c>
      <c r="F808" s="3">
        <v>56</v>
      </c>
      <c r="G808" s="3" t="s">
        <v>102</v>
      </c>
      <c r="H808" s="3" t="s">
        <v>22</v>
      </c>
      <c r="I808" s="3" t="s">
        <v>60</v>
      </c>
      <c r="J808" s="3" t="s">
        <v>52</v>
      </c>
      <c r="K808" s="3">
        <v>2.7</v>
      </c>
      <c r="L808" s="3" t="s">
        <v>25</v>
      </c>
      <c r="M808" s="3" t="s">
        <v>53</v>
      </c>
      <c r="N808" s="3" t="s">
        <v>25</v>
      </c>
      <c r="O808" s="3" t="s">
        <v>25</v>
      </c>
      <c r="P808" s="13">
        <v>46</v>
      </c>
      <c r="Q808" s="13">
        <f>Table1[[#This Row],[Purchase Amount (USD)]]-Table1[[#This Row],[Previous Purchases]]</f>
        <v>10</v>
      </c>
      <c r="R808" s="3" t="s">
        <v>45</v>
      </c>
      <c r="S808" s="3" t="s">
        <v>57</v>
      </c>
    </row>
    <row r="809" spans="1:19" x14ac:dyDescent="0.3">
      <c r="A809" s="3">
        <v>808</v>
      </c>
      <c r="B809" s="3">
        <v>27</v>
      </c>
      <c r="C809" s="3" t="s">
        <v>18</v>
      </c>
      <c r="D809" s="3" t="s">
        <v>112</v>
      </c>
      <c r="E809" s="3" t="s">
        <v>20</v>
      </c>
      <c r="F809" s="3">
        <v>89</v>
      </c>
      <c r="G809" s="3" t="s">
        <v>83</v>
      </c>
      <c r="H809" s="3" t="s">
        <v>35</v>
      </c>
      <c r="I809" s="3" t="s">
        <v>109</v>
      </c>
      <c r="J809" s="3" t="s">
        <v>24</v>
      </c>
      <c r="K809" s="3">
        <v>3.3</v>
      </c>
      <c r="L809" s="3" t="s">
        <v>25</v>
      </c>
      <c r="M809" s="3" t="s">
        <v>26</v>
      </c>
      <c r="N809" s="3" t="s">
        <v>25</v>
      </c>
      <c r="O809" s="3" t="s">
        <v>25</v>
      </c>
      <c r="P809" s="13">
        <v>15</v>
      </c>
      <c r="Q809" s="13">
        <f>Table1[[#This Row],[Purchase Amount (USD)]]-Table1[[#This Row],[Previous Purchases]]</f>
        <v>74</v>
      </c>
      <c r="R809" s="3" t="s">
        <v>38</v>
      </c>
      <c r="S809" s="3" t="s">
        <v>39</v>
      </c>
    </row>
    <row r="810" spans="1:19" x14ac:dyDescent="0.3">
      <c r="A810" s="2">
        <v>809</v>
      </c>
      <c r="B810" s="2">
        <v>46</v>
      </c>
      <c r="C810" s="2" t="s">
        <v>18</v>
      </c>
      <c r="D810" s="2" t="s">
        <v>70</v>
      </c>
      <c r="E810" s="2" t="s">
        <v>41</v>
      </c>
      <c r="F810" s="2">
        <v>96</v>
      </c>
      <c r="G810" s="2" t="s">
        <v>149</v>
      </c>
      <c r="H810" s="2" t="s">
        <v>22</v>
      </c>
      <c r="I810" s="2" t="s">
        <v>92</v>
      </c>
      <c r="J810" s="2" t="s">
        <v>56</v>
      </c>
      <c r="K810" s="2">
        <v>4.5999999999999996</v>
      </c>
      <c r="L810" s="2" t="s">
        <v>25</v>
      </c>
      <c r="M810" s="2" t="s">
        <v>44</v>
      </c>
      <c r="N810" s="2" t="s">
        <v>25</v>
      </c>
      <c r="O810" s="2" t="s">
        <v>25</v>
      </c>
      <c r="P810" s="12">
        <v>38</v>
      </c>
      <c r="Q810" s="12">
        <f>Table1[[#This Row],[Purchase Amount (USD)]]-Table1[[#This Row],[Previous Purchases]]</f>
        <v>58</v>
      </c>
      <c r="R810" s="2" t="s">
        <v>32</v>
      </c>
      <c r="S810" s="2" t="s">
        <v>96</v>
      </c>
    </row>
    <row r="811" spans="1:19" x14ac:dyDescent="0.3">
      <c r="A811" s="2">
        <v>810</v>
      </c>
      <c r="B811" s="2">
        <v>48</v>
      </c>
      <c r="C811" s="2" t="s">
        <v>18</v>
      </c>
      <c r="D811" s="2" t="s">
        <v>136</v>
      </c>
      <c r="E811" s="2" t="s">
        <v>41</v>
      </c>
      <c r="F811" s="2">
        <v>81</v>
      </c>
      <c r="G811" s="2" t="s">
        <v>130</v>
      </c>
      <c r="H811" s="2" t="s">
        <v>43</v>
      </c>
      <c r="I811" s="2" t="s">
        <v>82</v>
      </c>
      <c r="J811" s="2" t="s">
        <v>56</v>
      </c>
      <c r="K811" s="2">
        <v>4.9000000000000004</v>
      </c>
      <c r="L811" s="2" t="s">
        <v>25</v>
      </c>
      <c r="M811" s="2" t="s">
        <v>44</v>
      </c>
      <c r="N811" s="2" t="s">
        <v>25</v>
      </c>
      <c r="O811" s="2" t="s">
        <v>25</v>
      </c>
      <c r="P811" s="12">
        <v>30</v>
      </c>
      <c r="Q811" s="12">
        <f>Table1[[#This Row],[Purchase Amount (USD)]]-Table1[[#This Row],[Previous Purchases]]</f>
        <v>51</v>
      </c>
      <c r="R811" s="2" t="s">
        <v>45</v>
      </c>
      <c r="S811" s="2" t="s">
        <v>75</v>
      </c>
    </row>
    <row r="812" spans="1:19" x14ac:dyDescent="0.3">
      <c r="A812" s="3">
        <v>811</v>
      </c>
      <c r="B812" s="3">
        <v>52</v>
      </c>
      <c r="C812" s="3" t="s">
        <v>18</v>
      </c>
      <c r="D812" s="3" t="s">
        <v>118</v>
      </c>
      <c r="E812" s="3" t="s">
        <v>66</v>
      </c>
      <c r="F812" s="3">
        <v>83</v>
      </c>
      <c r="G812" s="3" t="s">
        <v>146</v>
      </c>
      <c r="H812" s="3" t="s">
        <v>35</v>
      </c>
      <c r="I812" s="3" t="s">
        <v>92</v>
      </c>
      <c r="J812" s="3" t="s">
        <v>56</v>
      </c>
      <c r="K812" s="3">
        <v>4.9000000000000004</v>
      </c>
      <c r="L812" s="3" t="s">
        <v>25</v>
      </c>
      <c r="M812" s="3" t="s">
        <v>73</v>
      </c>
      <c r="N812" s="3" t="s">
        <v>25</v>
      </c>
      <c r="O812" s="3" t="s">
        <v>25</v>
      </c>
      <c r="P812" s="13">
        <v>32</v>
      </c>
      <c r="Q812" s="13">
        <f>Table1[[#This Row],[Purchase Amount (USD)]]-Table1[[#This Row],[Previous Purchases]]</f>
        <v>51</v>
      </c>
      <c r="R812" s="3" t="s">
        <v>85</v>
      </c>
      <c r="S812" s="3" t="s">
        <v>75</v>
      </c>
    </row>
    <row r="813" spans="1:19" x14ac:dyDescent="0.3">
      <c r="A813" s="3">
        <v>812</v>
      </c>
      <c r="B813" s="3">
        <v>18</v>
      </c>
      <c r="C813" s="3" t="s">
        <v>18</v>
      </c>
      <c r="D813" s="3" t="s">
        <v>49</v>
      </c>
      <c r="E813" s="3" t="s">
        <v>41</v>
      </c>
      <c r="F813" s="3">
        <v>35</v>
      </c>
      <c r="G813" s="3" t="s">
        <v>114</v>
      </c>
      <c r="H813" s="3" t="s">
        <v>43</v>
      </c>
      <c r="I813" s="3" t="s">
        <v>95</v>
      </c>
      <c r="J813" s="3" t="s">
        <v>24</v>
      </c>
      <c r="K813" s="3">
        <v>2.7</v>
      </c>
      <c r="L813" s="3" t="s">
        <v>25</v>
      </c>
      <c r="M813" s="3" t="s">
        <v>37</v>
      </c>
      <c r="N813" s="3" t="s">
        <v>25</v>
      </c>
      <c r="O813" s="3" t="s">
        <v>25</v>
      </c>
      <c r="P813" s="13">
        <v>36</v>
      </c>
      <c r="Q813" s="13">
        <f>Table1[[#This Row],[Purchase Amount (USD)]]-Table1[[#This Row],[Previous Purchases]]</f>
        <v>-1</v>
      </c>
      <c r="R813" s="3" t="s">
        <v>27</v>
      </c>
      <c r="S813" s="3" t="s">
        <v>57</v>
      </c>
    </row>
    <row r="814" spans="1:19" x14ac:dyDescent="0.3">
      <c r="A814" s="2">
        <v>813</v>
      </c>
      <c r="B814" s="2">
        <v>64</v>
      </c>
      <c r="C814" s="2" t="s">
        <v>18</v>
      </c>
      <c r="D814" s="2" t="s">
        <v>136</v>
      </c>
      <c r="E814" s="2" t="s">
        <v>41</v>
      </c>
      <c r="F814" s="2">
        <v>56</v>
      </c>
      <c r="G814" s="2" t="s">
        <v>119</v>
      </c>
      <c r="H814" s="2" t="s">
        <v>43</v>
      </c>
      <c r="I814" s="2" t="s">
        <v>77</v>
      </c>
      <c r="J814" s="2" t="s">
        <v>52</v>
      </c>
      <c r="K814" s="2">
        <v>3.2</v>
      </c>
      <c r="L814" s="2" t="s">
        <v>25</v>
      </c>
      <c r="M814" s="2" t="s">
        <v>53</v>
      </c>
      <c r="N814" s="2" t="s">
        <v>25</v>
      </c>
      <c r="O814" s="2" t="s">
        <v>25</v>
      </c>
      <c r="P814" s="12">
        <v>32</v>
      </c>
      <c r="Q814" s="12">
        <f>Table1[[#This Row],[Purchase Amount (USD)]]-Table1[[#This Row],[Previous Purchases]]</f>
        <v>24</v>
      </c>
      <c r="R814" s="2" t="s">
        <v>38</v>
      </c>
      <c r="S814" s="2" t="s">
        <v>39</v>
      </c>
    </row>
    <row r="815" spans="1:19" x14ac:dyDescent="0.3">
      <c r="A815" s="2">
        <v>814</v>
      </c>
      <c r="B815" s="2">
        <v>54</v>
      </c>
      <c r="C815" s="2" t="s">
        <v>18</v>
      </c>
      <c r="D815" s="2" t="s">
        <v>65</v>
      </c>
      <c r="E815" s="2" t="s">
        <v>66</v>
      </c>
      <c r="F815" s="2">
        <v>45</v>
      </c>
      <c r="G815" s="2" t="s">
        <v>55</v>
      </c>
      <c r="H815" s="2" t="s">
        <v>35</v>
      </c>
      <c r="I815" s="2" t="s">
        <v>77</v>
      </c>
      <c r="J815" s="2" t="s">
        <v>52</v>
      </c>
      <c r="K815" s="2">
        <v>2.9</v>
      </c>
      <c r="L815" s="2" t="s">
        <v>25</v>
      </c>
      <c r="M815" s="2" t="s">
        <v>73</v>
      </c>
      <c r="N815" s="2" t="s">
        <v>25</v>
      </c>
      <c r="O815" s="2" t="s">
        <v>25</v>
      </c>
      <c r="P815" s="12">
        <v>14</v>
      </c>
      <c r="Q815" s="12">
        <f>Table1[[#This Row],[Purchase Amount (USD)]]-Table1[[#This Row],[Previous Purchases]]</f>
        <v>31</v>
      </c>
      <c r="R815" s="2" t="s">
        <v>85</v>
      </c>
      <c r="S815" s="2" t="s">
        <v>48</v>
      </c>
    </row>
    <row r="816" spans="1:19" x14ac:dyDescent="0.3">
      <c r="A816" s="3">
        <v>815</v>
      </c>
      <c r="B816" s="3">
        <v>31</v>
      </c>
      <c r="C816" s="3" t="s">
        <v>18</v>
      </c>
      <c r="D816" s="3" t="s">
        <v>54</v>
      </c>
      <c r="E816" s="3" t="s">
        <v>20</v>
      </c>
      <c r="F816" s="3">
        <v>62</v>
      </c>
      <c r="G816" s="3" t="s">
        <v>147</v>
      </c>
      <c r="H816" s="3" t="s">
        <v>43</v>
      </c>
      <c r="I816" s="3" t="s">
        <v>68</v>
      </c>
      <c r="J816" s="3" t="s">
        <v>24</v>
      </c>
      <c r="K816" s="3">
        <v>3.8</v>
      </c>
      <c r="L816" s="3" t="s">
        <v>25</v>
      </c>
      <c r="M816" s="3" t="s">
        <v>26</v>
      </c>
      <c r="N816" s="3" t="s">
        <v>25</v>
      </c>
      <c r="O816" s="3" t="s">
        <v>25</v>
      </c>
      <c r="P816" s="13">
        <v>8</v>
      </c>
      <c r="Q816" s="13">
        <f>Table1[[#This Row],[Purchase Amount (USD)]]-Table1[[#This Row],[Previous Purchases]]</f>
        <v>54</v>
      </c>
      <c r="R816" s="3" t="s">
        <v>45</v>
      </c>
      <c r="S816" s="3" t="s">
        <v>87</v>
      </c>
    </row>
    <row r="817" spans="1:19" x14ac:dyDescent="0.3">
      <c r="A817" s="3">
        <v>816</v>
      </c>
      <c r="B817" s="3">
        <v>30</v>
      </c>
      <c r="C817" s="3" t="s">
        <v>18</v>
      </c>
      <c r="D817" s="3" t="s">
        <v>123</v>
      </c>
      <c r="E817" s="3" t="s">
        <v>66</v>
      </c>
      <c r="F817" s="3">
        <v>84</v>
      </c>
      <c r="G817" s="3" t="s">
        <v>63</v>
      </c>
      <c r="H817" s="3" t="s">
        <v>22</v>
      </c>
      <c r="I817" s="3" t="s">
        <v>84</v>
      </c>
      <c r="J817" s="3" t="s">
        <v>36</v>
      </c>
      <c r="K817" s="3">
        <v>3</v>
      </c>
      <c r="L817" s="3" t="s">
        <v>25</v>
      </c>
      <c r="M817" s="3" t="s">
        <v>44</v>
      </c>
      <c r="N817" s="3" t="s">
        <v>25</v>
      </c>
      <c r="O817" s="3" t="s">
        <v>25</v>
      </c>
      <c r="P817" s="13">
        <v>27</v>
      </c>
      <c r="Q817" s="13">
        <f>Table1[[#This Row],[Purchase Amount (USD)]]-Table1[[#This Row],[Previous Purchases]]</f>
        <v>57</v>
      </c>
      <c r="R817" s="3" t="s">
        <v>27</v>
      </c>
      <c r="S817" s="3" t="s">
        <v>75</v>
      </c>
    </row>
    <row r="818" spans="1:19" x14ac:dyDescent="0.3">
      <c r="A818" s="2">
        <v>817</v>
      </c>
      <c r="B818" s="2">
        <v>26</v>
      </c>
      <c r="C818" s="2" t="s">
        <v>18</v>
      </c>
      <c r="D818" s="2" t="s">
        <v>29</v>
      </c>
      <c r="E818" s="2" t="s">
        <v>20</v>
      </c>
      <c r="F818" s="2">
        <v>24</v>
      </c>
      <c r="G818" s="2" t="s">
        <v>114</v>
      </c>
      <c r="H818" s="2" t="s">
        <v>22</v>
      </c>
      <c r="I818" s="2" t="s">
        <v>108</v>
      </c>
      <c r="J818" s="2" t="s">
        <v>52</v>
      </c>
      <c r="K818" s="2">
        <v>3.9</v>
      </c>
      <c r="L818" s="2" t="s">
        <v>25</v>
      </c>
      <c r="M818" s="2" t="s">
        <v>73</v>
      </c>
      <c r="N818" s="2" t="s">
        <v>25</v>
      </c>
      <c r="O818" s="2" t="s">
        <v>25</v>
      </c>
      <c r="P818" s="12">
        <v>24</v>
      </c>
      <c r="Q818" s="12">
        <f>Table1[[#This Row],[Purchase Amount (USD)]]-Table1[[#This Row],[Previous Purchases]]</f>
        <v>0</v>
      </c>
      <c r="R818" s="2" t="s">
        <v>85</v>
      </c>
      <c r="S818" s="2" t="s">
        <v>87</v>
      </c>
    </row>
    <row r="819" spans="1:19" x14ac:dyDescent="0.3">
      <c r="A819" s="2">
        <v>818</v>
      </c>
      <c r="B819" s="2">
        <v>25</v>
      </c>
      <c r="C819" s="2" t="s">
        <v>18</v>
      </c>
      <c r="D819" s="2" t="s">
        <v>65</v>
      </c>
      <c r="E819" s="2" t="s">
        <v>66</v>
      </c>
      <c r="F819" s="2">
        <v>21</v>
      </c>
      <c r="G819" s="2" t="s">
        <v>106</v>
      </c>
      <c r="H819" s="2" t="s">
        <v>35</v>
      </c>
      <c r="I819" s="2" t="s">
        <v>23</v>
      </c>
      <c r="J819" s="2" t="s">
        <v>36</v>
      </c>
      <c r="K819" s="2">
        <v>4.7</v>
      </c>
      <c r="L819" s="2" t="s">
        <v>25</v>
      </c>
      <c r="M819" s="2" t="s">
        <v>73</v>
      </c>
      <c r="N819" s="2" t="s">
        <v>25</v>
      </c>
      <c r="O819" s="2" t="s">
        <v>25</v>
      </c>
      <c r="P819" s="12">
        <v>30</v>
      </c>
      <c r="Q819" s="12">
        <f>Table1[[#This Row],[Purchase Amount (USD)]]-Table1[[#This Row],[Previous Purchases]]</f>
        <v>-9</v>
      </c>
      <c r="R819" s="2" t="s">
        <v>45</v>
      </c>
      <c r="S819" s="2" t="s">
        <v>28</v>
      </c>
    </row>
    <row r="820" spans="1:19" x14ac:dyDescent="0.3">
      <c r="A820" s="3">
        <v>819</v>
      </c>
      <c r="B820" s="3">
        <v>59</v>
      </c>
      <c r="C820" s="3" t="s">
        <v>18</v>
      </c>
      <c r="D820" s="3" t="s">
        <v>54</v>
      </c>
      <c r="E820" s="3" t="s">
        <v>20</v>
      </c>
      <c r="F820" s="3">
        <v>91</v>
      </c>
      <c r="G820" s="3" t="s">
        <v>134</v>
      </c>
      <c r="H820" s="3" t="s">
        <v>43</v>
      </c>
      <c r="I820" s="3" t="s">
        <v>99</v>
      </c>
      <c r="J820" s="3" t="s">
        <v>24</v>
      </c>
      <c r="K820" s="3">
        <v>4.9000000000000004</v>
      </c>
      <c r="L820" s="3" t="s">
        <v>25</v>
      </c>
      <c r="M820" s="3" t="s">
        <v>73</v>
      </c>
      <c r="N820" s="3" t="s">
        <v>25</v>
      </c>
      <c r="O820" s="3" t="s">
        <v>25</v>
      </c>
      <c r="P820" s="13">
        <v>34</v>
      </c>
      <c r="Q820" s="13">
        <f>Table1[[#This Row],[Purchase Amount (USD)]]-Table1[[#This Row],[Previous Purchases]]</f>
        <v>57</v>
      </c>
      <c r="R820" s="3" t="s">
        <v>85</v>
      </c>
      <c r="S820" s="3" t="s">
        <v>87</v>
      </c>
    </row>
    <row r="821" spans="1:19" x14ac:dyDescent="0.3">
      <c r="A821" s="3">
        <v>820</v>
      </c>
      <c r="B821" s="3">
        <v>55</v>
      </c>
      <c r="C821" s="3" t="s">
        <v>18</v>
      </c>
      <c r="D821" s="3" t="s">
        <v>88</v>
      </c>
      <c r="E821" s="3" t="s">
        <v>66</v>
      </c>
      <c r="F821" s="3">
        <v>36</v>
      </c>
      <c r="G821" s="3" t="s">
        <v>111</v>
      </c>
      <c r="H821" s="3" t="s">
        <v>35</v>
      </c>
      <c r="I821" s="3" t="s">
        <v>84</v>
      </c>
      <c r="J821" s="3" t="s">
        <v>24</v>
      </c>
      <c r="K821" s="3">
        <v>4.8</v>
      </c>
      <c r="L821" s="3" t="s">
        <v>25</v>
      </c>
      <c r="M821" s="3" t="s">
        <v>44</v>
      </c>
      <c r="N821" s="3" t="s">
        <v>25</v>
      </c>
      <c r="O821" s="3" t="s">
        <v>25</v>
      </c>
      <c r="P821" s="13">
        <v>28</v>
      </c>
      <c r="Q821" s="13">
        <f>Table1[[#This Row],[Purchase Amount (USD)]]-Table1[[#This Row],[Previous Purchases]]</f>
        <v>8</v>
      </c>
      <c r="R821" s="3" t="s">
        <v>85</v>
      </c>
      <c r="S821" s="3" t="s">
        <v>57</v>
      </c>
    </row>
    <row r="822" spans="1:19" x14ac:dyDescent="0.3">
      <c r="A822" s="2">
        <v>821</v>
      </c>
      <c r="B822" s="2">
        <v>56</v>
      </c>
      <c r="C822" s="2" t="s">
        <v>18</v>
      </c>
      <c r="D822" s="2" t="s">
        <v>49</v>
      </c>
      <c r="E822" s="2" t="s">
        <v>41</v>
      </c>
      <c r="F822" s="2">
        <v>39</v>
      </c>
      <c r="G822" s="2" t="s">
        <v>59</v>
      </c>
      <c r="H822" s="2" t="s">
        <v>43</v>
      </c>
      <c r="I822" s="2" t="s">
        <v>47</v>
      </c>
      <c r="J822" s="2" t="s">
        <v>36</v>
      </c>
      <c r="K822" s="2">
        <v>2.5</v>
      </c>
      <c r="L822" s="2" t="s">
        <v>25</v>
      </c>
      <c r="M822" s="2" t="s">
        <v>69</v>
      </c>
      <c r="N822" s="2" t="s">
        <v>25</v>
      </c>
      <c r="O822" s="2" t="s">
        <v>25</v>
      </c>
      <c r="P822" s="12">
        <v>27</v>
      </c>
      <c r="Q822" s="12">
        <f>Table1[[#This Row],[Purchase Amount (USD)]]-Table1[[#This Row],[Previous Purchases]]</f>
        <v>12</v>
      </c>
      <c r="R822" s="2" t="s">
        <v>85</v>
      </c>
      <c r="S822" s="2" t="s">
        <v>87</v>
      </c>
    </row>
    <row r="823" spans="1:19" x14ac:dyDescent="0.3">
      <c r="A823" s="2">
        <v>822</v>
      </c>
      <c r="B823" s="2">
        <v>62</v>
      </c>
      <c r="C823" s="2" t="s">
        <v>18</v>
      </c>
      <c r="D823" s="2" t="s">
        <v>103</v>
      </c>
      <c r="E823" s="2" t="s">
        <v>20</v>
      </c>
      <c r="F823" s="2">
        <v>39</v>
      </c>
      <c r="G823" s="2" t="s">
        <v>128</v>
      </c>
      <c r="H823" s="2" t="s">
        <v>43</v>
      </c>
      <c r="I823" s="2" t="s">
        <v>95</v>
      </c>
      <c r="J823" s="2" t="s">
        <v>36</v>
      </c>
      <c r="K823" s="2">
        <v>3.9</v>
      </c>
      <c r="L823" s="2" t="s">
        <v>25</v>
      </c>
      <c r="M823" s="2" t="s">
        <v>53</v>
      </c>
      <c r="N823" s="2" t="s">
        <v>25</v>
      </c>
      <c r="O823" s="2" t="s">
        <v>25</v>
      </c>
      <c r="P823" s="12">
        <v>31</v>
      </c>
      <c r="Q823" s="12">
        <f>Table1[[#This Row],[Purchase Amount (USD)]]-Table1[[#This Row],[Previous Purchases]]</f>
        <v>8</v>
      </c>
      <c r="R823" s="2" t="s">
        <v>38</v>
      </c>
      <c r="S823" s="2" t="s">
        <v>75</v>
      </c>
    </row>
    <row r="824" spans="1:19" x14ac:dyDescent="0.3">
      <c r="A824" s="3">
        <v>823</v>
      </c>
      <c r="B824" s="3">
        <v>35</v>
      </c>
      <c r="C824" s="3" t="s">
        <v>18</v>
      </c>
      <c r="D824" s="3" t="s">
        <v>54</v>
      </c>
      <c r="E824" s="3" t="s">
        <v>20</v>
      </c>
      <c r="F824" s="3">
        <v>59</v>
      </c>
      <c r="G824" s="3" t="s">
        <v>90</v>
      </c>
      <c r="H824" s="3" t="s">
        <v>22</v>
      </c>
      <c r="I824" s="3" t="s">
        <v>135</v>
      </c>
      <c r="J824" s="3" t="s">
        <v>24</v>
      </c>
      <c r="K824" s="3">
        <v>3.4</v>
      </c>
      <c r="L824" s="3" t="s">
        <v>25</v>
      </c>
      <c r="M824" s="3" t="s">
        <v>53</v>
      </c>
      <c r="N824" s="3" t="s">
        <v>25</v>
      </c>
      <c r="O824" s="3" t="s">
        <v>25</v>
      </c>
      <c r="P824" s="13">
        <v>23</v>
      </c>
      <c r="Q824" s="13">
        <f>Table1[[#This Row],[Purchase Amount (USD)]]-Table1[[#This Row],[Previous Purchases]]</f>
        <v>36</v>
      </c>
      <c r="R824" s="3" t="s">
        <v>74</v>
      </c>
      <c r="S824" s="3" t="s">
        <v>48</v>
      </c>
    </row>
    <row r="825" spans="1:19" x14ac:dyDescent="0.3">
      <c r="A825" s="3">
        <v>824</v>
      </c>
      <c r="B825" s="3">
        <v>51</v>
      </c>
      <c r="C825" s="3" t="s">
        <v>18</v>
      </c>
      <c r="D825" s="3" t="s">
        <v>88</v>
      </c>
      <c r="E825" s="3" t="s">
        <v>66</v>
      </c>
      <c r="F825" s="3">
        <v>27</v>
      </c>
      <c r="G825" s="3" t="s">
        <v>141</v>
      </c>
      <c r="H825" s="3" t="s">
        <v>43</v>
      </c>
      <c r="I825" s="3" t="s">
        <v>95</v>
      </c>
      <c r="J825" s="3" t="s">
        <v>24</v>
      </c>
      <c r="K825" s="3">
        <v>2.5</v>
      </c>
      <c r="L825" s="3" t="s">
        <v>25</v>
      </c>
      <c r="M825" s="3" t="s">
        <v>37</v>
      </c>
      <c r="N825" s="3" t="s">
        <v>25</v>
      </c>
      <c r="O825" s="3" t="s">
        <v>25</v>
      </c>
      <c r="P825" s="13">
        <v>11</v>
      </c>
      <c r="Q825" s="13">
        <f>Table1[[#This Row],[Purchase Amount (USD)]]-Table1[[#This Row],[Previous Purchases]]</f>
        <v>16</v>
      </c>
      <c r="R825" s="3" t="s">
        <v>38</v>
      </c>
      <c r="S825" s="3" t="s">
        <v>57</v>
      </c>
    </row>
    <row r="826" spans="1:19" x14ac:dyDescent="0.3">
      <c r="A826" s="2">
        <v>825</v>
      </c>
      <c r="B826" s="2">
        <v>61</v>
      </c>
      <c r="C826" s="2" t="s">
        <v>18</v>
      </c>
      <c r="D826" s="2" t="s">
        <v>19</v>
      </c>
      <c r="E826" s="2" t="s">
        <v>20</v>
      </c>
      <c r="F826" s="2">
        <v>94</v>
      </c>
      <c r="G826" s="2" t="s">
        <v>141</v>
      </c>
      <c r="H826" s="2" t="s">
        <v>43</v>
      </c>
      <c r="I826" s="2" t="s">
        <v>51</v>
      </c>
      <c r="J826" s="2" t="s">
        <v>36</v>
      </c>
      <c r="K826" s="2">
        <v>3</v>
      </c>
      <c r="L826" s="2" t="s">
        <v>25</v>
      </c>
      <c r="M826" s="2" t="s">
        <v>73</v>
      </c>
      <c r="N826" s="2" t="s">
        <v>25</v>
      </c>
      <c r="O826" s="2" t="s">
        <v>25</v>
      </c>
      <c r="P826" s="12">
        <v>48</v>
      </c>
      <c r="Q826" s="12">
        <f>Table1[[#This Row],[Purchase Amount (USD)]]-Table1[[#This Row],[Previous Purchases]]</f>
        <v>46</v>
      </c>
      <c r="R826" s="2" t="s">
        <v>32</v>
      </c>
      <c r="S826" s="2" t="s">
        <v>57</v>
      </c>
    </row>
    <row r="827" spans="1:19" x14ac:dyDescent="0.3">
      <c r="A827" s="2">
        <v>826</v>
      </c>
      <c r="B827" s="2">
        <v>27</v>
      </c>
      <c r="C827" s="2" t="s">
        <v>18</v>
      </c>
      <c r="D827" s="2" t="s">
        <v>132</v>
      </c>
      <c r="E827" s="2" t="s">
        <v>66</v>
      </c>
      <c r="F827" s="2">
        <v>94</v>
      </c>
      <c r="G827" s="2" t="s">
        <v>144</v>
      </c>
      <c r="H827" s="2" t="s">
        <v>91</v>
      </c>
      <c r="I827" s="2" t="s">
        <v>109</v>
      </c>
      <c r="J827" s="2" t="s">
        <v>56</v>
      </c>
      <c r="K827" s="2">
        <v>3.6</v>
      </c>
      <c r="L827" s="2" t="s">
        <v>25</v>
      </c>
      <c r="M827" s="2" t="s">
        <v>44</v>
      </c>
      <c r="N827" s="2" t="s">
        <v>25</v>
      </c>
      <c r="O827" s="2" t="s">
        <v>25</v>
      </c>
      <c r="P827" s="12">
        <v>17</v>
      </c>
      <c r="Q827" s="12">
        <f>Table1[[#This Row],[Purchase Amount (USD)]]-Table1[[#This Row],[Previous Purchases]]</f>
        <v>77</v>
      </c>
      <c r="R827" s="2" t="s">
        <v>32</v>
      </c>
      <c r="S827" s="2" t="s">
        <v>87</v>
      </c>
    </row>
    <row r="828" spans="1:19" x14ac:dyDescent="0.3">
      <c r="A828" s="3">
        <v>827</v>
      </c>
      <c r="B828" s="3">
        <v>54</v>
      </c>
      <c r="C828" s="3" t="s">
        <v>18</v>
      </c>
      <c r="D828" s="3" t="s">
        <v>80</v>
      </c>
      <c r="E828" s="3" t="s">
        <v>20</v>
      </c>
      <c r="F828" s="3">
        <v>94</v>
      </c>
      <c r="G828" s="3" t="s">
        <v>34</v>
      </c>
      <c r="H828" s="3" t="s">
        <v>43</v>
      </c>
      <c r="I828" s="3" t="s">
        <v>72</v>
      </c>
      <c r="J828" s="3" t="s">
        <v>24</v>
      </c>
      <c r="K828" s="3">
        <v>3.6</v>
      </c>
      <c r="L828" s="3" t="s">
        <v>25</v>
      </c>
      <c r="M828" s="3" t="s">
        <v>53</v>
      </c>
      <c r="N828" s="3" t="s">
        <v>25</v>
      </c>
      <c r="O828" s="3" t="s">
        <v>25</v>
      </c>
      <c r="P828" s="13">
        <v>36</v>
      </c>
      <c r="Q828" s="13">
        <f>Table1[[#This Row],[Purchase Amount (USD)]]-Table1[[#This Row],[Previous Purchases]]</f>
        <v>58</v>
      </c>
      <c r="R828" s="3" t="s">
        <v>45</v>
      </c>
      <c r="S828" s="3" t="s">
        <v>39</v>
      </c>
    </row>
    <row r="829" spans="1:19" x14ac:dyDescent="0.3">
      <c r="A829" s="3">
        <v>828</v>
      </c>
      <c r="B829" s="3">
        <v>31</v>
      </c>
      <c r="C829" s="3" t="s">
        <v>18</v>
      </c>
      <c r="D829" s="3" t="s">
        <v>70</v>
      </c>
      <c r="E829" s="3" t="s">
        <v>41</v>
      </c>
      <c r="F829" s="3">
        <v>51</v>
      </c>
      <c r="G829" s="3" t="s">
        <v>111</v>
      </c>
      <c r="H829" s="3" t="s">
        <v>35</v>
      </c>
      <c r="I829" s="3" t="s">
        <v>95</v>
      </c>
      <c r="J829" s="3" t="s">
        <v>56</v>
      </c>
      <c r="K829" s="3">
        <v>4.0999999999999996</v>
      </c>
      <c r="L829" s="3" t="s">
        <v>25</v>
      </c>
      <c r="M829" s="3" t="s">
        <v>37</v>
      </c>
      <c r="N829" s="3" t="s">
        <v>25</v>
      </c>
      <c r="O829" s="3" t="s">
        <v>25</v>
      </c>
      <c r="P829" s="13">
        <v>33</v>
      </c>
      <c r="Q829" s="13">
        <f>Table1[[#This Row],[Purchase Amount (USD)]]-Table1[[#This Row],[Previous Purchases]]</f>
        <v>18</v>
      </c>
      <c r="R829" s="3" t="s">
        <v>74</v>
      </c>
      <c r="S829" s="3" t="s">
        <v>28</v>
      </c>
    </row>
    <row r="830" spans="1:19" x14ac:dyDescent="0.3">
      <c r="A830" s="2">
        <v>829</v>
      </c>
      <c r="B830" s="2">
        <v>24</v>
      </c>
      <c r="C830" s="2" t="s">
        <v>18</v>
      </c>
      <c r="D830" s="2" t="s">
        <v>124</v>
      </c>
      <c r="E830" s="2" t="s">
        <v>20</v>
      </c>
      <c r="F830" s="2">
        <v>62</v>
      </c>
      <c r="G830" s="2" t="s">
        <v>106</v>
      </c>
      <c r="H830" s="2" t="s">
        <v>43</v>
      </c>
      <c r="I830" s="2" t="s">
        <v>99</v>
      </c>
      <c r="J830" s="2" t="s">
        <v>56</v>
      </c>
      <c r="K830" s="2">
        <v>3.7</v>
      </c>
      <c r="L830" s="2" t="s">
        <v>25</v>
      </c>
      <c r="M830" s="2" t="s">
        <v>69</v>
      </c>
      <c r="N830" s="2" t="s">
        <v>25</v>
      </c>
      <c r="O830" s="2" t="s">
        <v>25</v>
      </c>
      <c r="P830" s="12">
        <v>27</v>
      </c>
      <c r="Q830" s="12">
        <f>Table1[[#This Row],[Purchase Amount (USD)]]-Table1[[#This Row],[Previous Purchases]]</f>
        <v>35</v>
      </c>
      <c r="R830" s="2" t="s">
        <v>45</v>
      </c>
      <c r="S830" s="2" t="s">
        <v>75</v>
      </c>
    </row>
    <row r="831" spans="1:19" x14ac:dyDescent="0.3">
      <c r="A831" s="2">
        <v>830</v>
      </c>
      <c r="B831" s="2">
        <v>42</v>
      </c>
      <c r="C831" s="2" t="s">
        <v>18</v>
      </c>
      <c r="D831" s="2" t="s">
        <v>124</v>
      </c>
      <c r="E831" s="2" t="s">
        <v>20</v>
      </c>
      <c r="F831" s="2">
        <v>57</v>
      </c>
      <c r="G831" s="2" t="s">
        <v>134</v>
      </c>
      <c r="H831" s="2" t="s">
        <v>35</v>
      </c>
      <c r="I831" s="2" t="s">
        <v>64</v>
      </c>
      <c r="J831" s="2" t="s">
        <v>36</v>
      </c>
      <c r="K831" s="2">
        <v>3.1</v>
      </c>
      <c r="L831" s="2" t="s">
        <v>25</v>
      </c>
      <c r="M831" s="2" t="s">
        <v>69</v>
      </c>
      <c r="N831" s="2" t="s">
        <v>25</v>
      </c>
      <c r="O831" s="2" t="s">
        <v>25</v>
      </c>
      <c r="P831" s="12">
        <v>14</v>
      </c>
      <c r="Q831" s="12">
        <f>Table1[[#This Row],[Purchase Amount (USD)]]-Table1[[#This Row],[Previous Purchases]]</f>
        <v>43</v>
      </c>
      <c r="R831" s="2" t="s">
        <v>38</v>
      </c>
      <c r="S831" s="2" t="s">
        <v>28</v>
      </c>
    </row>
    <row r="832" spans="1:19" x14ac:dyDescent="0.3">
      <c r="A832" s="3">
        <v>831</v>
      </c>
      <c r="B832" s="3">
        <v>41</v>
      </c>
      <c r="C832" s="3" t="s">
        <v>18</v>
      </c>
      <c r="D832" s="3" t="s">
        <v>58</v>
      </c>
      <c r="E832" s="3" t="s">
        <v>20</v>
      </c>
      <c r="F832" s="3">
        <v>76</v>
      </c>
      <c r="G832" s="3" t="s">
        <v>50</v>
      </c>
      <c r="H832" s="3" t="s">
        <v>43</v>
      </c>
      <c r="I832" s="3" t="s">
        <v>31</v>
      </c>
      <c r="J832" s="3" t="s">
        <v>56</v>
      </c>
      <c r="K832" s="3">
        <v>4.2</v>
      </c>
      <c r="L832" s="3" t="s">
        <v>25</v>
      </c>
      <c r="M832" s="3" t="s">
        <v>26</v>
      </c>
      <c r="N832" s="3" t="s">
        <v>25</v>
      </c>
      <c r="O832" s="3" t="s">
        <v>25</v>
      </c>
      <c r="P832" s="13">
        <v>5</v>
      </c>
      <c r="Q832" s="13">
        <f>Table1[[#This Row],[Purchase Amount (USD)]]-Table1[[#This Row],[Previous Purchases]]</f>
        <v>71</v>
      </c>
      <c r="R832" s="3" t="s">
        <v>38</v>
      </c>
      <c r="S832" s="3" t="s">
        <v>48</v>
      </c>
    </row>
    <row r="833" spans="1:19" x14ac:dyDescent="0.3">
      <c r="A833" s="3">
        <v>832</v>
      </c>
      <c r="B833" s="3">
        <v>66</v>
      </c>
      <c r="C833" s="3" t="s">
        <v>18</v>
      </c>
      <c r="D833" s="3" t="s">
        <v>142</v>
      </c>
      <c r="E833" s="3" t="s">
        <v>66</v>
      </c>
      <c r="F833" s="3">
        <v>63</v>
      </c>
      <c r="G833" s="3" t="s">
        <v>148</v>
      </c>
      <c r="H833" s="3" t="s">
        <v>43</v>
      </c>
      <c r="I833" s="3" t="s">
        <v>107</v>
      </c>
      <c r="J833" s="3" t="s">
        <v>52</v>
      </c>
      <c r="K833" s="3">
        <v>4.3</v>
      </c>
      <c r="L833" s="3" t="s">
        <v>25</v>
      </c>
      <c r="M833" s="3" t="s">
        <v>26</v>
      </c>
      <c r="N833" s="3" t="s">
        <v>25</v>
      </c>
      <c r="O833" s="3" t="s">
        <v>25</v>
      </c>
      <c r="P833" s="13">
        <v>47</v>
      </c>
      <c r="Q833" s="13">
        <f>Table1[[#This Row],[Purchase Amount (USD)]]-Table1[[#This Row],[Previous Purchases]]</f>
        <v>16</v>
      </c>
      <c r="R833" s="3" t="s">
        <v>32</v>
      </c>
      <c r="S833" s="3" t="s">
        <v>96</v>
      </c>
    </row>
    <row r="834" spans="1:19" x14ac:dyDescent="0.3">
      <c r="A834" s="2">
        <v>833</v>
      </c>
      <c r="B834" s="2">
        <v>58</v>
      </c>
      <c r="C834" s="2" t="s">
        <v>18</v>
      </c>
      <c r="D834" s="2" t="s">
        <v>101</v>
      </c>
      <c r="E834" s="2" t="s">
        <v>62</v>
      </c>
      <c r="F834" s="2">
        <v>80</v>
      </c>
      <c r="G834" s="2" t="s">
        <v>98</v>
      </c>
      <c r="H834" s="2" t="s">
        <v>22</v>
      </c>
      <c r="I834" s="2" t="s">
        <v>143</v>
      </c>
      <c r="J834" s="2" t="s">
        <v>56</v>
      </c>
      <c r="K834" s="2">
        <v>2.5</v>
      </c>
      <c r="L834" s="2" t="s">
        <v>25</v>
      </c>
      <c r="M834" s="2" t="s">
        <v>26</v>
      </c>
      <c r="N834" s="2" t="s">
        <v>25</v>
      </c>
      <c r="O834" s="2" t="s">
        <v>25</v>
      </c>
      <c r="P834" s="12">
        <v>28</v>
      </c>
      <c r="Q834" s="12">
        <f>Table1[[#This Row],[Purchase Amount (USD)]]-Table1[[#This Row],[Previous Purchases]]</f>
        <v>52</v>
      </c>
      <c r="R834" s="2" t="s">
        <v>32</v>
      </c>
      <c r="S834" s="2" t="s">
        <v>75</v>
      </c>
    </row>
    <row r="835" spans="1:19" x14ac:dyDescent="0.3">
      <c r="A835" s="2">
        <v>834</v>
      </c>
      <c r="B835" s="2">
        <v>43</v>
      </c>
      <c r="C835" s="2" t="s">
        <v>18</v>
      </c>
      <c r="D835" s="2" t="s">
        <v>65</v>
      </c>
      <c r="E835" s="2" t="s">
        <v>66</v>
      </c>
      <c r="F835" s="2">
        <v>68</v>
      </c>
      <c r="G835" s="2" t="s">
        <v>100</v>
      </c>
      <c r="H835" s="2" t="s">
        <v>43</v>
      </c>
      <c r="I835" s="2" t="s">
        <v>72</v>
      </c>
      <c r="J835" s="2" t="s">
        <v>56</v>
      </c>
      <c r="K835" s="2">
        <v>3.5</v>
      </c>
      <c r="L835" s="2" t="s">
        <v>25</v>
      </c>
      <c r="M835" s="2" t="s">
        <v>53</v>
      </c>
      <c r="N835" s="2" t="s">
        <v>25</v>
      </c>
      <c r="O835" s="2" t="s">
        <v>25</v>
      </c>
      <c r="P835" s="12">
        <v>11</v>
      </c>
      <c r="Q835" s="12">
        <f>Table1[[#This Row],[Purchase Amount (USD)]]-Table1[[#This Row],[Previous Purchases]]</f>
        <v>57</v>
      </c>
      <c r="R835" s="2" t="s">
        <v>38</v>
      </c>
      <c r="S835" s="2" t="s">
        <v>48</v>
      </c>
    </row>
    <row r="836" spans="1:19" x14ac:dyDescent="0.3">
      <c r="A836" s="3">
        <v>835</v>
      </c>
      <c r="B836" s="3">
        <v>52</v>
      </c>
      <c r="C836" s="3" t="s">
        <v>18</v>
      </c>
      <c r="D836" s="3" t="s">
        <v>131</v>
      </c>
      <c r="E836" s="3" t="s">
        <v>66</v>
      </c>
      <c r="F836" s="3">
        <v>89</v>
      </c>
      <c r="G836" s="3" t="s">
        <v>106</v>
      </c>
      <c r="H836" s="3" t="s">
        <v>43</v>
      </c>
      <c r="I836" s="3" t="s">
        <v>125</v>
      </c>
      <c r="J836" s="3" t="s">
        <v>52</v>
      </c>
      <c r="K836" s="3">
        <v>3.1</v>
      </c>
      <c r="L836" s="3" t="s">
        <v>25</v>
      </c>
      <c r="M836" s="3" t="s">
        <v>37</v>
      </c>
      <c r="N836" s="3" t="s">
        <v>25</v>
      </c>
      <c r="O836" s="3" t="s">
        <v>25</v>
      </c>
      <c r="P836" s="13">
        <v>18</v>
      </c>
      <c r="Q836" s="13">
        <f>Table1[[#This Row],[Purchase Amount (USD)]]-Table1[[#This Row],[Previous Purchases]]</f>
        <v>71</v>
      </c>
      <c r="R836" s="3" t="s">
        <v>38</v>
      </c>
      <c r="S836" s="3" t="s">
        <v>39</v>
      </c>
    </row>
    <row r="837" spans="1:19" x14ac:dyDescent="0.3">
      <c r="A837" s="3">
        <v>836</v>
      </c>
      <c r="B837" s="3">
        <v>35</v>
      </c>
      <c r="C837" s="3" t="s">
        <v>18</v>
      </c>
      <c r="D837" s="3" t="s">
        <v>136</v>
      </c>
      <c r="E837" s="3" t="s">
        <v>41</v>
      </c>
      <c r="F837" s="3">
        <v>26</v>
      </c>
      <c r="G837" s="3" t="s">
        <v>127</v>
      </c>
      <c r="H837" s="3" t="s">
        <v>22</v>
      </c>
      <c r="I837" s="3" t="s">
        <v>125</v>
      </c>
      <c r="J837" s="3" t="s">
        <v>52</v>
      </c>
      <c r="K837" s="3">
        <v>2.5</v>
      </c>
      <c r="L837" s="3" t="s">
        <v>25</v>
      </c>
      <c r="M837" s="3" t="s">
        <v>44</v>
      </c>
      <c r="N837" s="3" t="s">
        <v>25</v>
      </c>
      <c r="O837" s="3" t="s">
        <v>25</v>
      </c>
      <c r="P837" s="13">
        <v>21</v>
      </c>
      <c r="Q837" s="13">
        <f>Table1[[#This Row],[Purchase Amount (USD)]]-Table1[[#This Row],[Previous Purchases]]</f>
        <v>5</v>
      </c>
      <c r="R837" s="3" t="s">
        <v>85</v>
      </c>
      <c r="S837" s="3" t="s">
        <v>39</v>
      </c>
    </row>
    <row r="838" spans="1:19" x14ac:dyDescent="0.3">
      <c r="A838" s="2">
        <v>837</v>
      </c>
      <c r="B838" s="2">
        <v>23</v>
      </c>
      <c r="C838" s="2" t="s">
        <v>18</v>
      </c>
      <c r="D838" s="2" t="s">
        <v>142</v>
      </c>
      <c r="E838" s="2" t="s">
        <v>66</v>
      </c>
      <c r="F838" s="2">
        <v>90</v>
      </c>
      <c r="G838" s="2" t="s">
        <v>63</v>
      </c>
      <c r="H838" s="2" t="s">
        <v>22</v>
      </c>
      <c r="I838" s="2" t="s">
        <v>82</v>
      </c>
      <c r="J838" s="2" t="s">
        <v>24</v>
      </c>
      <c r="K838" s="2">
        <v>3.9</v>
      </c>
      <c r="L838" s="2" t="s">
        <v>25</v>
      </c>
      <c r="M838" s="2" t="s">
        <v>73</v>
      </c>
      <c r="N838" s="2" t="s">
        <v>25</v>
      </c>
      <c r="O838" s="2" t="s">
        <v>25</v>
      </c>
      <c r="P838" s="12">
        <v>22</v>
      </c>
      <c r="Q838" s="12">
        <f>Table1[[#This Row],[Purchase Amount (USD)]]-Table1[[#This Row],[Previous Purchases]]</f>
        <v>68</v>
      </c>
      <c r="R838" s="2" t="s">
        <v>32</v>
      </c>
      <c r="S838" s="2" t="s">
        <v>75</v>
      </c>
    </row>
    <row r="839" spans="1:19" x14ac:dyDescent="0.3">
      <c r="A839" s="2">
        <v>838</v>
      </c>
      <c r="B839" s="2">
        <v>25</v>
      </c>
      <c r="C839" s="2" t="s">
        <v>18</v>
      </c>
      <c r="D839" s="2" t="s">
        <v>103</v>
      </c>
      <c r="E839" s="2" t="s">
        <v>20</v>
      </c>
      <c r="F839" s="2">
        <v>28</v>
      </c>
      <c r="G839" s="2" t="s">
        <v>114</v>
      </c>
      <c r="H839" s="2" t="s">
        <v>22</v>
      </c>
      <c r="I839" s="2" t="s">
        <v>109</v>
      </c>
      <c r="J839" s="2" t="s">
        <v>36</v>
      </c>
      <c r="K839" s="2">
        <v>4.9000000000000004</v>
      </c>
      <c r="L839" s="2" t="s">
        <v>25</v>
      </c>
      <c r="M839" s="2" t="s">
        <v>26</v>
      </c>
      <c r="N839" s="2" t="s">
        <v>25</v>
      </c>
      <c r="O839" s="2" t="s">
        <v>25</v>
      </c>
      <c r="P839" s="12">
        <v>33</v>
      </c>
      <c r="Q839" s="12">
        <f>Table1[[#This Row],[Purchase Amount (USD)]]-Table1[[#This Row],[Previous Purchases]]</f>
        <v>-5</v>
      </c>
      <c r="R839" s="2" t="s">
        <v>32</v>
      </c>
      <c r="S839" s="2" t="s">
        <v>96</v>
      </c>
    </row>
    <row r="840" spans="1:19" x14ac:dyDescent="0.3">
      <c r="A840" s="3">
        <v>839</v>
      </c>
      <c r="B840" s="3">
        <v>33</v>
      </c>
      <c r="C840" s="3" t="s">
        <v>18</v>
      </c>
      <c r="D840" s="3" t="s">
        <v>61</v>
      </c>
      <c r="E840" s="3" t="s">
        <v>62</v>
      </c>
      <c r="F840" s="3">
        <v>29</v>
      </c>
      <c r="G840" s="3" t="s">
        <v>21</v>
      </c>
      <c r="H840" s="3" t="s">
        <v>43</v>
      </c>
      <c r="I840" s="3" t="s">
        <v>23</v>
      </c>
      <c r="J840" s="3" t="s">
        <v>36</v>
      </c>
      <c r="K840" s="3">
        <v>4.3</v>
      </c>
      <c r="L840" s="3" t="s">
        <v>25</v>
      </c>
      <c r="M840" s="3" t="s">
        <v>26</v>
      </c>
      <c r="N840" s="3" t="s">
        <v>25</v>
      </c>
      <c r="O840" s="3" t="s">
        <v>25</v>
      </c>
      <c r="P840" s="13">
        <v>49</v>
      </c>
      <c r="Q840" s="13">
        <f>Table1[[#This Row],[Purchase Amount (USD)]]-Table1[[#This Row],[Previous Purchases]]</f>
        <v>-20</v>
      </c>
      <c r="R840" s="3" t="s">
        <v>38</v>
      </c>
      <c r="S840" s="3" t="s">
        <v>48</v>
      </c>
    </row>
    <row r="841" spans="1:19" x14ac:dyDescent="0.3">
      <c r="A841" s="3">
        <v>840</v>
      </c>
      <c r="B841" s="3">
        <v>48</v>
      </c>
      <c r="C841" s="3" t="s">
        <v>18</v>
      </c>
      <c r="D841" s="3" t="s">
        <v>54</v>
      </c>
      <c r="E841" s="3" t="s">
        <v>20</v>
      </c>
      <c r="F841" s="3">
        <v>31</v>
      </c>
      <c r="G841" s="3" t="s">
        <v>114</v>
      </c>
      <c r="H841" s="3" t="s">
        <v>22</v>
      </c>
      <c r="I841" s="3" t="s">
        <v>84</v>
      </c>
      <c r="J841" s="3" t="s">
        <v>36</v>
      </c>
      <c r="K841" s="3">
        <v>2.6</v>
      </c>
      <c r="L841" s="3" t="s">
        <v>25</v>
      </c>
      <c r="M841" s="3" t="s">
        <v>37</v>
      </c>
      <c r="N841" s="3" t="s">
        <v>25</v>
      </c>
      <c r="O841" s="3" t="s">
        <v>25</v>
      </c>
      <c r="P841" s="13">
        <v>10</v>
      </c>
      <c r="Q841" s="13">
        <f>Table1[[#This Row],[Purchase Amount (USD)]]-Table1[[#This Row],[Previous Purchases]]</f>
        <v>21</v>
      </c>
      <c r="R841" s="3" t="s">
        <v>85</v>
      </c>
      <c r="S841" s="3" t="s">
        <v>96</v>
      </c>
    </row>
    <row r="842" spans="1:19" x14ac:dyDescent="0.3">
      <c r="A842" s="2">
        <v>841</v>
      </c>
      <c r="B842" s="2">
        <v>42</v>
      </c>
      <c r="C842" s="2" t="s">
        <v>18</v>
      </c>
      <c r="D842" s="2" t="s">
        <v>54</v>
      </c>
      <c r="E842" s="2" t="s">
        <v>20</v>
      </c>
      <c r="F842" s="2">
        <v>24</v>
      </c>
      <c r="G842" s="2" t="s">
        <v>89</v>
      </c>
      <c r="H842" s="2" t="s">
        <v>22</v>
      </c>
      <c r="I842" s="2" t="s">
        <v>84</v>
      </c>
      <c r="J842" s="2" t="s">
        <v>52</v>
      </c>
      <c r="K842" s="2">
        <v>4.2</v>
      </c>
      <c r="L842" s="2" t="s">
        <v>25</v>
      </c>
      <c r="M842" s="2" t="s">
        <v>69</v>
      </c>
      <c r="N842" s="2" t="s">
        <v>25</v>
      </c>
      <c r="O842" s="2" t="s">
        <v>25</v>
      </c>
      <c r="P842" s="12">
        <v>18</v>
      </c>
      <c r="Q842" s="12">
        <f>Table1[[#This Row],[Purchase Amount (USD)]]-Table1[[#This Row],[Previous Purchases]]</f>
        <v>6</v>
      </c>
      <c r="R842" s="2" t="s">
        <v>45</v>
      </c>
      <c r="S842" s="2" t="s">
        <v>39</v>
      </c>
    </row>
    <row r="843" spans="1:19" x14ac:dyDescent="0.3">
      <c r="A843" s="2">
        <v>842</v>
      </c>
      <c r="B843" s="2">
        <v>55</v>
      </c>
      <c r="C843" s="2" t="s">
        <v>18</v>
      </c>
      <c r="D843" s="2" t="s">
        <v>29</v>
      </c>
      <c r="E843" s="2" t="s">
        <v>20</v>
      </c>
      <c r="F843" s="2">
        <v>88</v>
      </c>
      <c r="G843" s="2" t="s">
        <v>104</v>
      </c>
      <c r="H843" s="2" t="s">
        <v>43</v>
      </c>
      <c r="I843" s="2" t="s">
        <v>117</v>
      </c>
      <c r="J843" s="2" t="s">
        <v>52</v>
      </c>
      <c r="K843" s="2">
        <v>2.6</v>
      </c>
      <c r="L843" s="2" t="s">
        <v>25</v>
      </c>
      <c r="M843" s="2" t="s">
        <v>73</v>
      </c>
      <c r="N843" s="2" t="s">
        <v>25</v>
      </c>
      <c r="O843" s="2" t="s">
        <v>25</v>
      </c>
      <c r="P843" s="12">
        <v>28</v>
      </c>
      <c r="Q843" s="12">
        <f>Table1[[#This Row],[Purchase Amount (USD)]]-Table1[[#This Row],[Previous Purchases]]</f>
        <v>60</v>
      </c>
      <c r="R843" s="2" t="s">
        <v>45</v>
      </c>
      <c r="S843" s="2" t="s">
        <v>28</v>
      </c>
    </row>
    <row r="844" spans="1:19" x14ac:dyDescent="0.3">
      <c r="A844" s="3">
        <v>843</v>
      </c>
      <c r="B844" s="3">
        <v>59</v>
      </c>
      <c r="C844" s="3" t="s">
        <v>18</v>
      </c>
      <c r="D844" s="3" t="s">
        <v>54</v>
      </c>
      <c r="E844" s="3" t="s">
        <v>20</v>
      </c>
      <c r="F844" s="3">
        <v>87</v>
      </c>
      <c r="G844" s="3" t="s">
        <v>67</v>
      </c>
      <c r="H844" s="3" t="s">
        <v>43</v>
      </c>
      <c r="I844" s="3" t="s">
        <v>82</v>
      </c>
      <c r="J844" s="3" t="s">
        <v>36</v>
      </c>
      <c r="K844" s="3">
        <v>3.6</v>
      </c>
      <c r="L844" s="3" t="s">
        <v>25</v>
      </c>
      <c r="M844" s="3" t="s">
        <v>26</v>
      </c>
      <c r="N844" s="3" t="s">
        <v>25</v>
      </c>
      <c r="O844" s="3" t="s">
        <v>25</v>
      </c>
      <c r="P844" s="13">
        <v>25</v>
      </c>
      <c r="Q844" s="13">
        <f>Table1[[#This Row],[Purchase Amount (USD)]]-Table1[[#This Row],[Previous Purchases]]</f>
        <v>62</v>
      </c>
      <c r="R844" s="3" t="s">
        <v>45</v>
      </c>
      <c r="S844" s="3" t="s">
        <v>39</v>
      </c>
    </row>
    <row r="845" spans="1:19" x14ac:dyDescent="0.3">
      <c r="A845" s="3">
        <v>844</v>
      </c>
      <c r="B845" s="3">
        <v>65</v>
      </c>
      <c r="C845" s="3" t="s">
        <v>18</v>
      </c>
      <c r="D845" s="3" t="s">
        <v>103</v>
      </c>
      <c r="E845" s="3" t="s">
        <v>20</v>
      </c>
      <c r="F845" s="3">
        <v>80</v>
      </c>
      <c r="G845" s="3" t="s">
        <v>137</v>
      </c>
      <c r="H845" s="3" t="s">
        <v>35</v>
      </c>
      <c r="I845" s="3" t="s">
        <v>117</v>
      </c>
      <c r="J845" s="3" t="s">
        <v>52</v>
      </c>
      <c r="K845" s="3">
        <v>3.2</v>
      </c>
      <c r="L845" s="3" t="s">
        <v>25</v>
      </c>
      <c r="M845" s="3" t="s">
        <v>26</v>
      </c>
      <c r="N845" s="3" t="s">
        <v>25</v>
      </c>
      <c r="O845" s="3" t="s">
        <v>25</v>
      </c>
      <c r="P845" s="13">
        <v>6</v>
      </c>
      <c r="Q845" s="13">
        <f>Table1[[#This Row],[Purchase Amount (USD)]]-Table1[[#This Row],[Previous Purchases]]</f>
        <v>74</v>
      </c>
      <c r="R845" s="3" t="s">
        <v>45</v>
      </c>
      <c r="S845" s="3" t="s">
        <v>39</v>
      </c>
    </row>
    <row r="846" spans="1:19" x14ac:dyDescent="0.3">
      <c r="A846" s="2">
        <v>845</v>
      </c>
      <c r="B846" s="2">
        <v>59</v>
      </c>
      <c r="C846" s="2" t="s">
        <v>18</v>
      </c>
      <c r="D846" s="2" t="s">
        <v>40</v>
      </c>
      <c r="E846" s="2" t="s">
        <v>41</v>
      </c>
      <c r="F846" s="2">
        <v>48</v>
      </c>
      <c r="G846" s="2" t="s">
        <v>67</v>
      </c>
      <c r="H846" s="2" t="s">
        <v>22</v>
      </c>
      <c r="I846" s="2" t="s">
        <v>72</v>
      </c>
      <c r="J846" s="2" t="s">
        <v>24</v>
      </c>
      <c r="K846" s="2">
        <v>4.4000000000000004</v>
      </c>
      <c r="L846" s="2" t="s">
        <v>25</v>
      </c>
      <c r="M846" s="2" t="s">
        <v>26</v>
      </c>
      <c r="N846" s="2" t="s">
        <v>25</v>
      </c>
      <c r="O846" s="2" t="s">
        <v>25</v>
      </c>
      <c r="P846" s="12">
        <v>44</v>
      </c>
      <c r="Q846" s="12">
        <f>Table1[[#This Row],[Purchase Amount (USD)]]-Table1[[#This Row],[Previous Purchases]]</f>
        <v>4</v>
      </c>
      <c r="R846" s="2" t="s">
        <v>27</v>
      </c>
      <c r="S846" s="2" t="s">
        <v>75</v>
      </c>
    </row>
    <row r="847" spans="1:19" x14ac:dyDescent="0.3">
      <c r="A847" s="2">
        <v>846</v>
      </c>
      <c r="B847" s="2">
        <v>31</v>
      </c>
      <c r="C847" s="2" t="s">
        <v>18</v>
      </c>
      <c r="D847" s="2" t="s">
        <v>132</v>
      </c>
      <c r="E847" s="2" t="s">
        <v>66</v>
      </c>
      <c r="F847" s="2">
        <v>21</v>
      </c>
      <c r="G847" s="2" t="s">
        <v>150</v>
      </c>
      <c r="H847" s="2" t="s">
        <v>91</v>
      </c>
      <c r="I847" s="2" t="s">
        <v>60</v>
      </c>
      <c r="J847" s="2" t="s">
        <v>24</v>
      </c>
      <c r="K847" s="2">
        <v>3.7</v>
      </c>
      <c r="L847" s="2" t="s">
        <v>25</v>
      </c>
      <c r="M847" s="2" t="s">
        <v>53</v>
      </c>
      <c r="N847" s="2" t="s">
        <v>25</v>
      </c>
      <c r="O847" s="2" t="s">
        <v>25</v>
      </c>
      <c r="P847" s="12">
        <v>30</v>
      </c>
      <c r="Q847" s="12">
        <f>Table1[[#This Row],[Purchase Amount (USD)]]-Table1[[#This Row],[Previous Purchases]]</f>
        <v>-9</v>
      </c>
      <c r="R847" s="2" t="s">
        <v>27</v>
      </c>
      <c r="S847" s="2" t="s">
        <v>87</v>
      </c>
    </row>
    <row r="848" spans="1:19" x14ac:dyDescent="0.3">
      <c r="A848" s="3">
        <v>847</v>
      </c>
      <c r="B848" s="3">
        <v>49</v>
      </c>
      <c r="C848" s="3" t="s">
        <v>18</v>
      </c>
      <c r="D848" s="3" t="s">
        <v>136</v>
      </c>
      <c r="E848" s="3" t="s">
        <v>41</v>
      </c>
      <c r="F848" s="3">
        <v>72</v>
      </c>
      <c r="G848" s="3" t="s">
        <v>21</v>
      </c>
      <c r="H848" s="3" t="s">
        <v>43</v>
      </c>
      <c r="I848" s="3" t="s">
        <v>68</v>
      </c>
      <c r="J848" s="3" t="s">
        <v>36</v>
      </c>
      <c r="K848" s="3">
        <v>3.7</v>
      </c>
      <c r="L848" s="3" t="s">
        <v>25</v>
      </c>
      <c r="M848" s="3" t="s">
        <v>26</v>
      </c>
      <c r="N848" s="3" t="s">
        <v>25</v>
      </c>
      <c r="O848" s="3" t="s">
        <v>25</v>
      </c>
      <c r="P848" s="13">
        <v>42</v>
      </c>
      <c r="Q848" s="13">
        <f>Table1[[#This Row],[Purchase Amount (USD)]]-Table1[[#This Row],[Previous Purchases]]</f>
        <v>30</v>
      </c>
      <c r="R848" s="3" t="s">
        <v>85</v>
      </c>
      <c r="S848" s="3" t="s">
        <v>57</v>
      </c>
    </row>
    <row r="849" spans="1:19" x14ac:dyDescent="0.3">
      <c r="A849" s="3">
        <v>848</v>
      </c>
      <c r="B849" s="3">
        <v>53</v>
      </c>
      <c r="C849" s="3" t="s">
        <v>18</v>
      </c>
      <c r="D849" s="3" t="s">
        <v>103</v>
      </c>
      <c r="E849" s="3" t="s">
        <v>20</v>
      </c>
      <c r="F849" s="3">
        <v>44</v>
      </c>
      <c r="G849" s="3" t="s">
        <v>126</v>
      </c>
      <c r="H849" s="3" t="s">
        <v>22</v>
      </c>
      <c r="I849" s="3" t="s">
        <v>143</v>
      </c>
      <c r="J849" s="3" t="s">
        <v>56</v>
      </c>
      <c r="K849" s="3">
        <v>4.0999999999999996</v>
      </c>
      <c r="L849" s="3" t="s">
        <v>25</v>
      </c>
      <c r="M849" s="3" t="s">
        <v>53</v>
      </c>
      <c r="N849" s="3" t="s">
        <v>25</v>
      </c>
      <c r="O849" s="3" t="s">
        <v>25</v>
      </c>
      <c r="P849" s="13">
        <v>30</v>
      </c>
      <c r="Q849" s="13">
        <f>Table1[[#This Row],[Purchase Amount (USD)]]-Table1[[#This Row],[Previous Purchases]]</f>
        <v>14</v>
      </c>
      <c r="R849" s="3" t="s">
        <v>45</v>
      </c>
      <c r="S849" s="3" t="s">
        <v>87</v>
      </c>
    </row>
    <row r="850" spans="1:19" x14ac:dyDescent="0.3">
      <c r="A850" s="2">
        <v>849</v>
      </c>
      <c r="B850" s="2">
        <v>48</v>
      </c>
      <c r="C850" s="2" t="s">
        <v>18</v>
      </c>
      <c r="D850" s="2" t="s">
        <v>40</v>
      </c>
      <c r="E850" s="2" t="s">
        <v>41</v>
      </c>
      <c r="F850" s="2">
        <v>73</v>
      </c>
      <c r="G850" s="2" t="s">
        <v>78</v>
      </c>
      <c r="H850" s="2" t="s">
        <v>43</v>
      </c>
      <c r="I850" s="2" t="s">
        <v>92</v>
      </c>
      <c r="J850" s="2" t="s">
        <v>56</v>
      </c>
      <c r="K850" s="2">
        <v>3.6</v>
      </c>
      <c r="L850" s="2" t="s">
        <v>25</v>
      </c>
      <c r="M850" s="2" t="s">
        <v>73</v>
      </c>
      <c r="N850" s="2" t="s">
        <v>25</v>
      </c>
      <c r="O850" s="2" t="s">
        <v>25</v>
      </c>
      <c r="P850" s="12">
        <v>33</v>
      </c>
      <c r="Q850" s="12">
        <f>Table1[[#This Row],[Purchase Amount (USD)]]-Table1[[#This Row],[Previous Purchases]]</f>
        <v>40</v>
      </c>
      <c r="R850" s="2" t="s">
        <v>38</v>
      </c>
      <c r="S850" s="2" t="s">
        <v>75</v>
      </c>
    </row>
    <row r="851" spans="1:19" x14ac:dyDescent="0.3">
      <c r="A851" s="2">
        <v>850</v>
      </c>
      <c r="B851" s="2">
        <v>23</v>
      </c>
      <c r="C851" s="2" t="s">
        <v>18</v>
      </c>
      <c r="D851" s="2" t="s">
        <v>33</v>
      </c>
      <c r="E851" s="2" t="s">
        <v>20</v>
      </c>
      <c r="F851" s="2">
        <v>61</v>
      </c>
      <c r="G851" s="2" t="s">
        <v>67</v>
      </c>
      <c r="H851" s="2" t="s">
        <v>35</v>
      </c>
      <c r="I851" s="2" t="s">
        <v>60</v>
      </c>
      <c r="J851" s="2" t="s">
        <v>36</v>
      </c>
      <c r="K851" s="2">
        <v>4.3</v>
      </c>
      <c r="L851" s="2" t="s">
        <v>25</v>
      </c>
      <c r="M851" s="2" t="s">
        <v>26</v>
      </c>
      <c r="N851" s="2" t="s">
        <v>25</v>
      </c>
      <c r="O851" s="2" t="s">
        <v>25</v>
      </c>
      <c r="P851" s="12">
        <v>24</v>
      </c>
      <c r="Q851" s="12">
        <f>Table1[[#This Row],[Purchase Amount (USD)]]-Table1[[#This Row],[Previous Purchases]]</f>
        <v>37</v>
      </c>
      <c r="R851" s="2" t="s">
        <v>45</v>
      </c>
      <c r="S851" s="2" t="s">
        <v>57</v>
      </c>
    </row>
    <row r="852" spans="1:19" x14ac:dyDescent="0.3">
      <c r="A852" s="3">
        <v>851</v>
      </c>
      <c r="B852" s="3">
        <v>68</v>
      </c>
      <c r="C852" s="3" t="s">
        <v>18</v>
      </c>
      <c r="D852" s="3" t="s">
        <v>70</v>
      </c>
      <c r="E852" s="3" t="s">
        <v>41</v>
      </c>
      <c r="F852" s="3">
        <v>20</v>
      </c>
      <c r="G852" s="3" t="s">
        <v>138</v>
      </c>
      <c r="H852" s="3" t="s">
        <v>22</v>
      </c>
      <c r="I852" s="3" t="s">
        <v>47</v>
      </c>
      <c r="J852" s="3" t="s">
        <v>24</v>
      </c>
      <c r="K852" s="3">
        <v>2.6</v>
      </c>
      <c r="L852" s="3" t="s">
        <v>25</v>
      </c>
      <c r="M852" s="3" t="s">
        <v>73</v>
      </c>
      <c r="N852" s="3" t="s">
        <v>25</v>
      </c>
      <c r="O852" s="3" t="s">
        <v>25</v>
      </c>
      <c r="P852" s="13">
        <v>13</v>
      </c>
      <c r="Q852" s="13">
        <f>Table1[[#This Row],[Purchase Amount (USD)]]-Table1[[#This Row],[Previous Purchases]]</f>
        <v>7</v>
      </c>
      <c r="R852" s="3" t="s">
        <v>27</v>
      </c>
      <c r="S852" s="3" t="s">
        <v>87</v>
      </c>
    </row>
    <row r="853" spans="1:19" x14ac:dyDescent="0.3">
      <c r="A853" s="3">
        <v>852</v>
      </c>
      <c r="B853" s="3">
        <v>35</v>
      </c>
      <c r="C853" s="3" t="s">
        <v>18</v>
      </c>
      <c r="D853" s="3" t="s">
        <v>40</v>
      </c>
      <c r="E853" s="3" t="s">
        <v>41</v>
      </c>
      <c r="F853" s="3">
        <v>86</v>
      </c>
      <c r="G853" s="3" t="s">
        <v>34</v>
      </c>
      <c r="H853" s="3" t="s">
        <v>43</v>
      </c>
      <c r="I853" s="3" t="s">
        <v>107</v>
      </c>
      <c r="J853" s="3" t="s">
        <v>52</v>
      </c>
      <c r="K853" s="3">
        <v>2.9</v>
      </c>
      <c r="L853" s="3" t="s">
        <v>25</v>
      </c>
      <c r="M853" s="3" t="s">
        <v>26</v>
      </c>
      <c r="N853" s="3" t="s">
        <v>25</v>
      </c>
      <c r="O853" s="3" t="s">
        <v>25</v>
      </c>
      <c r="P853" s="13">
        <v>19</v>
      </c>
      <c r="Q853" s="13">
        <f>Table1[[#This Row],[Purchase Amount (USD)]]-Table1[[#This Row],[Previous Purchases]]</f>
        <v>67</v>
      </c>
      <c r="R853" s="3" t="s">
        <v>85</v>
      </c>
      <c r="S853" s="3" t="s">
        <v>87</v>
      </c>
    </row>
    <row r="854" spans="1:19" x14ac:dyDescent="0.3">
      <c r="A854" s="2">
        <v>853</v>
      </c>
      <c r="B854" s="2">
        <v>34</v>
      </c>
      <c r="C854" s="2" t="s">
        <v>18</v>
      </c>
      <c r="D854" s="2" t="s">
        <v>80</v>
      </c>
      <c r="E854" s="2" t="s">
        <v>20</v>
      </c>
      <c r="F854" s="2">
        <v>60</v>
      </c>
      <c r="G854" s="2" t="s">
        <v>102</v>
      </c>
      <c r="H854" s="2" t="s">
        <v>22</v>
      </c>
      <c r="I854" s="2" t="s">
        <v>133</v>
      </c>
      <c r="J854" s="2" t="s">
        <v>36</v>
      </c>
      <c r="K854" s="2">
        <v>4.2</v>
      </c>
      <c r="L854" s="2" t="s">
        <v>25</v>
      </c>
      <c r="M854" s="2" t="s">
        <v>44</v>
      </c>
      <c r="N854" s="2" t="s">
        <v>25</v>
      </c>
      <c r="O854" s="2" t="s">
        <v>25</v>
      </c>
      <c r="P854" s="12">
        <v>23</v>
      </c>
      <c r="Q854" s="12">
        <f>Table1[[#This Row],[Purchase Amount (USD)]]-Table1[[#This Row],[Previous Purchases]]</f>
        <v>37</v>
      </c>
      <c r="R854" s="2" t="s">
        <v>85</v>
      </c>
      <c r="S854" s="2" t="s">
        <v>96</v>
      </c>
    </row>
    <row r="855" spans="1:19" x14ac:dyDescent="0.3">
      <c r="A855" s="2">
        <v>854</v>
      </c>
      <c r="B855" s="2">
        <v>62</v>
      </c>
      <c r="C855" s="2" t="s">
        <v>18</v>
      </c>
      <c r="D855" s="2" t="s">
        <v>123</v>
      </c>
      <c r="E855" s="2" t="s">
        <v>66</v>
      </c>
      <c r="F855" s="2">
        <v>43</v>
      </c>
      <c r="G855" s="2" t="s">
        <v>78</v>
      </c>
      <c r="H855" s="2" t="s">
        <v>22</v>
      </c>
      <c r="I855" s="2" t="s">
        <v>120</v>
      </c>
      <c r="J855" s="2" t="s">
        <v>24</v>
      </c>
      <c r="K855" s="2">
        <v>4</v>
      </c>
      <c r="L855" s="2" t="s">
        <v>25</v>
      </c>
      <c r="M855" s="2" t="s">
        <v>37</v>
      </c>
      <c r="N855" s="2" t="s">
        <v>25</v>
      </c>
      <c r="O855" s="2" t="s">
        <v>25</v>
      </c>
      <c r="P855" s="12">
        <v>35</v>
      </c>
      <c r="Q855" s="12">
        <f>Table1[[#This Row],[Purchase Amount (USD)]]-Table1[[#This Row],[Previous Purchases]]</f>
        <v>8</v>
      </c>
      <c r="R855" s="2" t="s">
        <v>32</v>
      </c>
      <c r="S855" s="2" t="s">
        <v>87</v>
      </c>
    </row>
    <row r="856" spans="1:19" x14ac:dyDescent="0.3">
      <c r="A856" s="3">
        <v>855</v>
      </c>
      <c r="B856" s="3">
        <v>21</v>
      </c>
      <c r="C856" s="3" t="s">
        <v>18</v>
      </c>
      <c r="D856" s="3" t="s">
        <v>94</v>
      </c>
      <c r="E856" s="3" t="s">
        <v>20</v>
      </c>
      <c r="F856" s="3">
        <v>44</v>
      </c>
      <c r="G856" s="3" t="s">
        <v>98</v>
      </c>
      <c r="H856" s="3" t="s">
        <v>22</v>
      </c>
      <c r="I856" s="3" t="s">
        <v>143</v>
      </c>
      <c r="J856" s="3" t="s">
        <v>36</v>
      </c>
      <c r="K856" s="3">
        <v>4.3</v>
      </c>
      <c r="L856" s="3" t="s">
        <v>25</v>
      </c>
      <c r="M856" s="3" t="s">
        <v>37</v>
      </c>
      <c r="N856" s="3" t="s">
        <v>25</v>
      </c>
      <c r="O856" s="3" t="s">
        <v>25</v>
      </c>
      <c r="P856" s="13">
        <v>22</v>
      </c>
      <c r="Q856" s="13">
        <f>Table1[[#This Row],[Purchase Amount (USD)]]-Table1[[#This Row],[Previous Purchases]]</f>
        <v>22</v>
      </c>
      <c r="R856" s="3" t="s">
        <v>27</v>
      </c>
      <c r="S856" s="3" t="s">
        <v>87</v>
      </c>
    </row>
    <row r="857" spans="1:19" x14ac:dyDescent="0.3">
      <c r="A857" s="3">
        <v>856</v>
      </c>
      <c r="B857" s="3">
        <v>70</v>
      </c>
      <c r="C857" s="3" t="s">
        <v>18</v>
      </c>
      <c r="D857" s="3" t="s">
        <v>124</v>
      </c>
      <c r="E857" s="3" t="s">
        <v>20</v>
      </c>
      <c r="F857" s="3">
        <v>76</v>
      </c>
      <c r="G857" s="3" t="s">
        <v>46</v>
      </c>
      <c r="H857" s="3" t="s">
        <v>22</v>
      </c>
      <c r="I857" s="3" t="s">
        <v>79</v>
      </c>
      <c r="J857" s="3" t="s">
        <v>36</v>
      </c>
      <c r="K857" s="3">
        <v>3</v>
      </c>
      <c r="L857" s="3" t="s">
        <v>25</v>
      </c>
      <c r="M857" s="3" t="s">
        <v>69</v>
      </c>
      <c r="N857" s="3" t="s">
        <v>25</v>
      </c>
      <c r="O857" s="3" t="s">
        <v>25</v>
      </c>
      <c r="P857" s="13">
        <v>14</v>
      </c>
      <c r="Q857" s="13">
        <f>Table1[[#This Row],[Purchase Amount (USD)]]-Table1[[#This Row],[Previous Purchases]]</f>
        <v>62</v>
      </c>
      <c r="R857" s="3" t="s">
        <v>38</v>
      </c>
      <c r="S857" s="3" t="s">
        <v>57</v>
      </c>
    </row>
    <row r="858" spans="1:19" x14ac:dyDescent="0.3">
      <c r="A858" s="2">
        <v>857</v>
      </c>
      <c r="B858" s="2">
        <v>55</v>
      </c>
      <c r="C858" s="2" t="s">
        <v>18</v>
      </c>
      <c r="D858" s="2" t="s">
        <v>54</v>
      </c>
      <c r="E858" s="2" t="s">
        <v>20</v>
      </c>
      <c r="F858" s="2">
        <v>33</v>
      </c>
      <c r="G858" s="2" t="s">
        <v>119</v>
      </c>
      <c r="H858" s="2" t="s">
        <v>43</v>
      </c>
      <c r="I858" s="2" t="s">
        <v>79</v>
      </c>
      <c r="J858" s="2" t="s">
        <v>52</v>
      </c>
      <c r="K858" s="2">
        <v>3.5</v>
      </c>
      <c r="L858" s="2" t="s">
        <v>25</v>
      </c>
      <c r="M858" s="2" t="s">
        <v>26</v>
      </c>
      <c r="N858" s="2" t="s">
        <v>25</v>
      </c>
      <c r="O858" s="2" t="s">
        <v>25</v>
      </c>
      <c r="P858" s="12">
        <v>47</v>
      </c>
      <c r="Q858" s="12">
        <f>Table1[[#This Row],[Purchase Amount (USD)]]-Table1[[#This Row],[Previous Purchases]]</f>
        <v>-14</v>
      </c>
      <c r="R858" s="2" t="s">
        <v>85</v>
      </c>
      <c r="S858" s="2" t="s">
        <v>28</v>
      </c>
    </row>
    <row r="859" spans="1:19" x14ac:dyDescent="0.3">
      <c r="A859" s="2">
        <v>858</v>
      </c>
      <c r="B859" s="2">
        <v>43</v>
      </c>
      <c r="C859" s="2" t="s">
        <v>18</v>
      </c>
      <c r="D859" s="2" t="s">
        <v>58</v>
      </c>
      <c r="E859" s="2" t="s">
        <v>20</v>
      </c>
      <c r="F859" s="2">
        <v>60</v>
      </c>
      <c r="G859" s="2" t="s">
        <v>67</v>
      </c>
      <c r="H859" s="2" t="s">
        <v>22</v>
      </c>
      <c r="I859" s="2" t="s">
        <v>108</v>
      </c>
      <c r="J859" s="2" t="s">
        <v>56</v>
      </c>
      <c r="K859" s="2">
        <v>3</v>
      </c>
      <c r="L859" s="2" t="s">
        <v>25</v>
      </c>
      <c r="M859" s="2" t="s">
        <v>53</v>
      </c>
      <c r="N859" s="2" t="s">
        <v>25</v>
      </c>
      <c r="O859" s="2" t="s">
        <v>25</v>
      </c>
      <c r="P859" s="12">
        <v>50</v>
      </c>
      <c r="Q859" s="12">
        <f>Table1[[#This Row],[Purchase Amount (USD)]]-Table1[[#This Row],[Previous Purchases]]</f>
        <v>10</v>
      </c>
      <c r="R859" s="2" t="s">
        <v>85</v>
      </c>
      <c r="S859" s="2" t="s">
        <v>96</v>
      </c>
    </row>
    <row r="860" spans="1:19" x14ac:dyDescent="0.3">
      <c r="A860" s="3">
        <v>859</v>
      </c>
      <c r="B860" s="3">
        <v>19</v>
      </c>
      <c r="C860" s="3" t="s">
        <v>18</v>
      </c>
      <c r="D860" s="3" t="s">
        <v>101</v>
      </c>
      <c r="E860" s="3" t="s">
        <v>62</v>
      </c>
      <c r="F860" s="3">
        <v>26</v>
      </c>
      <c r="G860" s="3" t="s">
        <v>100</v>
      </c>
      <c r="H860" s="3" t="s">
        <v>22</v>
      </c>
      <c r="I860" s="3" t="s">
        <v>77</v>
      </c>
      <c r="J860" s="3" t="s">
        <v>56</v>
      </c>
      <c r="K860" s="3">
        <v>3.1</v>
      </c>
      <c r="L860" s="3" t="s">
        <v>25</v>
      </c>
      <c r="M860" s="3" t="s">
        <v>37</v>
      </c>
      <c r="N860" s="3" t="s">
        <v>25</v>
      </c>
      <c r="O860" s="3" t="s">
        <v>25</v>
      </c>
      <c r="P860" s="13">
        <v>33</v>
      </c>
      <c r="Q860" s="13">
        <f>Table1[[#This Row],[Purchase Amount (USD)]]-Table1[[#This Row],[Previous Purchases]]</f>
        <v>-7</v>
      </c>
      <c r="R860" s="3" t="s">
        <v>45</v>
      </c>
      <c r="S860" s="3" t="s">
        <v>39</v>
      </c>
    </row>
    <row r="861" spans="1:19" x14ac:dyDescent="0.3">
      <c r="A861" s="3">
        <v>860</v>
      </c>
      <c r="B861" s="3">
        <v>47</v>
      </c>
      <c r="C861" s="3" t="s">
        <v>18</v>
      </c>
      <c r="D861" s="3" t="s">
        <v>103</v>
      </c>
      <c r="E861" s="3" t="s">
        <v>20</v>
      </c>
      <c r="F861" s="3">
        <v>73</v>
      </c>
      <c r="G861" s="3" t="s">
        <v>149</v>
      </c>
      <c r="H861" s="3" t="s">
        <v>43</v>
      </c>
      <c r="I861" s="3" t="s">
        <v>84</v>
      </c>
      <c r="J861" s="3" t="s">
        <v>24</v>
      </c>
      <c r="K861" s="3">
        <v>4</v>
      </c>
      <c r="L861" s="3" t="s">
        <v>25</v>
      </c>
      <c r="M861" s="3" t="s">
        <v>44</v>
      </c>
      <c r="N861" s="3" t="s">
        <v>25</v>
      </c>
      <c r="O861" s="3" t="s">
        <v>25</v>
      </c>
      <c r="P861" s="13">
        <v>7</v>
      </c>
      <c r="Q861" s="13">
        <f>Table1[[#This Row],[Purchase Amount (USD)]]-Table1[[#This Row],[Previous Purchases]]</f>
        <v>66</v>
      </c>
      <c r="R861" s="3" t="s">
        <v>85</v>
      </c>
      <c r="S861" s="3" t="s">
        <v>87</v>
      </c>
    </row>
    <row r="862" spans="1:19" x14ac:dyDescent="0.3">
      <c r="A862" s="2">
        <v>861</v>
      </c>
      <c r="B862" s="2">
        <v>26</v>
      </c>
      <c r="C862" s="2" t="s">
        <v>18</v>
      </c>
      <c r="D862" s="2" t="s">
        <v>70</v>
      </c>
      <c r="E862" s="2" t="s">
        <v>41</v>
      </c>
      <c r="F862" s="2">
        <v>87</v>
      </c>
      <c r="G862" s="2" t="s">
        <v>130</v>
      </c>
      <c r="H862" s="2" t="s">
        <v>43</v>
      </c>
      <c r="I862" s="2" t="s">
        <v>31</v>
      </c>
      <c r="J862" s="2" t="s">
        <v>36</v>
      </c>
      <c r="K862" s="2">
        <v>4.0999999999999996</v>
      </c>
      <c r="L862" s="2" t="s">
        <v>25</v>
      </c>
      <c r="M862" s="2" t="s">
        <v>53</v>
      </c>
      <c r="N862" s="2" t="s">
        <v>25</v>
      </c>
      <c r="O862" s="2" t="s">
        <v>25</v>
      </c>
      <c r="P862" s="12">
        <v>3</v>
      </c>
      <c r="Q862" s="12">
        <f>Table1[[#This Row],[Purchase Amount (USD)]]-Table1[[#This Row],[Previous Purchases]]</f>
        <v>84</v>
      </c>
      <c r="R862" s="2" t="s">
        <v>32</v>
      </c>
      <c r="S862" s="2" t="s">
        <v>87</v>
      </c>
    </row>
    <row r="863" spans="1:19" x14ac:dyDescent="0.3">
      <c r="A863" s="2">
        <v>862</v>
      </c>
      <c r="B863" s="2">
        <v>46</v>
      </c>
      <c r="C863" s="2" t="s">
        <v>18</v>
      </c>
      <c r="D863" s="2" t="s">
        <v>86</v>
      </c>
      <c r="E863" s="2" t="s">
        <v>20</v>
      </c>
      <c r="F863" s="2">
        <v>100</v>
      </c>
      <c r="G863" s="2" t="s">
        <v>140</v>
      </c>
      <c r="H863" s="2" t="s">
        <v>91</v>
      </c>
      <c r="I863" s="2" t="s">
        <v>95</v>
      </c>
      <c r="J863" s="2" t="s">
        <v>36</v>
      </c>
      <c r="K863" s="2">
        <v>3.3</v>
      </c>
      <c r="L863" s="2" t="s">
        <v>25</v>
      </c>
      <c r="M863" s="2" t="s">
        <v>69</v>
      </c>
      <c r="N863" s="2" t="s">
        <v>25</v>
      </c>
      <c r="O863" s="2" t="s">
        <v>25</v>
      </c>
      <c r="P863" s="12">
        <v>35</v>
      </c>
      <c r="Q863" s="12">
        <f>Table1[[#This Row],[Purchase Amount (USD)]]-Table1[[#This Row],[Previous Purchases]]</f>
        <v>65</v>
      </c>
      <c r="R863" s="2" t="s">
        <v>38</v>
      </c>
      <c r="S863" s="2" t="s">
        <v>96</v>
      </c>
    </row>
    <row r="864" spans="1:19" x14ac:dyDescent="0.3">
      <c r="A864" s="3">
        <v>863</v>
      </c>
      <c r="B864" s="3">
        <v>19</v>
      </c>
      <c r="C864" s="3" t="s">
        <v>18</v>
      </c>
      <c r="D864" s="3" t="s">
        <v>61</v>
      </c>
      <c r="E864" s="3" t="s">
        <v>62</v>
      </c>
      <c r="F864" s="3">
        <v>84</v>
      </c>
      <c r="G864" s="3" t="s">
        <v>71</v>
      </c>
      <c r="H864" s="3" t="s">
        <v>43</v>
      </c>
      <c r="I864" s="3" t="s">
        <v>60</v>
      </c>
      <c r="J864" s="3" t="s">
        <v>24</v>
      </c>
      <c r="K864" s="3">
        <v>4.9000000000000004</v>
      </c>
      <c r="L864" s="3" t="s">
        <v>25</v>
      </c>
      <c r="M864" s="3" t="s">
        <v>53</v>
      </c>
      <c r="N864" s="3" t="s">
        <v>25</v>
      </c>
      <c r="O864" s="3" t="s">
        <v>25</v>
      </c>
      <c r="P864" s="13">
        <v>13</v>
      </c>
      <c r="Q864" s="13">
        <f>Table1[[#This Row],[Purchase Amount (USD)]]-Table1[[#This Row],[Previous Purchases]]</f>
        <v>71</v>
      </c>
      <c r="R864" s="3" t="s">
        <v>45</v>
      </c>
      <c r="S864" s="3" t="s">
        <v>28</v>
      </c>
    </row>
    <row r="865" spans="1:19" x14ac:dyDescent="0.3">
      <c r="A865" s="3">
        <v>864</v>
      </c>
      <c r="B865" s="3">
        <v>49</v>
      </c>
      <c r="C865" s="3" t="s">
        <v>18</v>
      </c>
      <c r="D865" s="3" t="s">
        <v>49</v>
      </c>
      <c r="E865" s="3" t="s">
        <v>41</v>
      </c>
      <c r="F865" s="3">
        <v>41</v>
      </c>
      <c r="G865" s="3" t="s">
        <v>128</v>
      </c>
      <c r="H865" s="3" t="s">
        <v>43</v>
      </c>
      <c r="I865" s="3" t="s">
        <v>108</v>
      </c>
      <c r="J865" s="3" t="s">
        <v>52</v>
      </c>
      <c r="K865" s="3">
        <v>3.9</v>
      </c>
      <c r="L865" s="3" t="s">
        <v>25</v>
      </c>
      <c r="M865" s="3" t="s">
        <v>53</v>
      </c>
      <c r="N865" s="3" t="s">
        <v>25</v>
      </c>
      <c r="O865" s="3" t="s">
        <v>25</v>
      </c>
      <c r="P865" s="13">
        <v>42</v>
      </c>
      <c r="Q865" s="13">
        <f>Table1[[#This Row],[Purchase Amount (USD)]]-Table1[[#This Row],[Previous Purchases]]</f>
        <v>-1</v>
      </c>
      <c r="R865" s="3" t="s">
        <v>45</v>
      </c>
      <c r="S865" s="3" t="s">
        <v>28</v>
      </c>
    </row>
    <row r="866" spans="1:19" x14ac:dyDescent="0.3">
      <c r="A866" s="2">
        <v>865</v>
      </c>
      <c r="B866" s="2">
        <v>51</v>
      </c>
      <c r="C866" s="2" t="s">
        <v>18</v>
      </c>
      <c r="D866" s="2" t="s">
        <v>33</v>
      </c>
      <c r="E866" s="2" t="s">
        <v>20</v>
      </c>
      <c r="F866" s="2">
        <v>59</v>
      </c>
      <c r="G866" s="2" t="s">
        <v>21</v>
      </c>
      <c r="H866" s="2" t="s">
        <v>35</v>
      </c>
      <c r="I866" s="2" t="s">
        <v>60</v>
      </c>
      <c r="J866" s="2" t="s">
        <v>24</v>
      </c>
      <c r="K866" s="2">
        <v>3.9</v>
      </c>
      <c r="L866" s="2" t="s">
        <v>25</v>
      </c>
      <c r="M866" s="2" t="s">
        <v>44</v>
      </c>
      <c r="N866" s="2" t="s">
        <v>25</v>
      </c>
      <c r="O866" s="2" t="s">
        <v>25</v>
      </c>
      <c r="P866" s="12">
        <v>5</v>
      </c>
      <c r="Q866" s="12">
        <f>Table1[[#This Row],[Purchase Amount (USD)]]-Table1[[#This Row],[Previous Purchases]]</f>
        <v>54</v>
      </c>
      <c r="R866" s="2" t="s">
        <v>45</v>
      </c>
      <c r="S866" s="2" t="s">
        <v>48</v>
      </c>
    </row>
    <row r="867" spans="1:19" x14ac:dyDescent="0.3">
      <c r="A867" s="2">
        <v>866</v>
      </c>
      <c r="B867" s="2">
        <v>64</v>
      </c>
      <c r="C867" s="2" t="s">
        <v>18</v>
      </c>
      <c r="D867" s="2" t="s">
        <v>19</v>
      </c>
      <c r="E867" s="2" t="s">
        <v>20</v>
      </c>
      <c r="F867" s="2">
        <v>26</v>
      </c>
      <c r="G867" s="2" t="s">
        <v>111</v>
      </c>
      <c r="H867" s="2" t="s">
        <v>22</v>
      </c>
      <c r="I867" s="2" t="s">
        <v>60</v>
      </c>
      <c r="J867" s="2" t="s">
        <v>24</v>
      </c>
      <c r="K867" s="2">
        <v>4.8</v>
      </c>
      <c r="L867" s="2" t="s">
        <v>25</v>
      </c>
      <c r="M867" s="2" t="s">
        <v>73</v>
      </c>
      <c r="N867" s="2" t="s">
        <v>25</v>
      </c>
      <c r="O867" s="2" t="s">
        <v>25</v>
      </c>
      <c r="P867" s="12">
        <v>23</v>
      </c>
      <c r="Q867" s="12">
        <f>Table1[[#This Row],[Purchase Amount (USD)]]-Table1[[#This Row],[Previous Purchases]]</f>
        <v>3</v>
      </c>
      <c r="R867" s="2" t="s">
        <v>27</v>
      </c>
      <c r="S867" s="2" t="s">
        <v>48</v>
      </c>
    </row>
    <row r="868" spans="1:19" x14ac:dyDescent="0.3">
      <c r="A868" s="3">
        <v>867</v>
      </c>
      <c r="B868" s="3">
        <v>67</v>
      </c>
      <c r="C868" s="3" t="s">
        <v>18</v>
      </c>
      <c r="D868" s="3" t="s">
        <v>88</v>
      </c>
      <c r="E868" s="3" t="s">
        <v>66</v>
      </c>
      <c r="F868" s="3">
        <v>69</v>
      </c>
      <c r="G868" s="3" t="s">
        <v>129</v>
      </c>
      <c r="H868" s="3" t="s">
        <v>43</v>
      </c>
      <c r="I868" s="3" t="s">
        <v>92</v>
      </c>
      <c r="J868" s="3" t="s">
        <v>52</v>
      </c>
      <c r="K868" s="3">
        <v>2.7</v>
      </c>
      <c r="L868" s="3" t="s">
        <v>25</v>
      </c>
      <c r="M868" s="3" t="s">
        <v>37</v>
      </c>
      <c r="N868" s="3" t="s">
        <v>25</v>
      </c>
      <c r="O868" s="3" t="s">
        <v>25</v>
      </c>
      <c r="P868" s="13">
        <v>11</v>
      </c>
      <c r="Q868" s="13">
        <f>Table1[[#This Row],[Purchase Amount (USD)]]-Table1[[#This Row],[Previous Purchases]]</f>
        <v>58</v>
      </c>
      <c r="R868" s="3" t="s">
        <v>45</v>
      </c>
      <c r="S868" s="3" t="s">
        <v>75</v>
      </c>
    </row>
    <row r="869" spans="1:19" x14ac:dyDescent="0.3">
      <c r="A869" s="3">
        <v>868</v>
      </c>
      <c r="B869" s="3">
        <v>37</v>
      </c>
      <c r="C869" s="3" t="s">
        <v>18</v>
      </c>
      <c r="D869" s="3" t="s">
        <v>101</v>
      </c>
      <c r="E869" s="3" t="s">
        <v>62</v>
      </c>
      <c r="F869" s="3">
        <v>20</v>
      </c>
      <c r="G869" s="3" t="s">
        <v>111</v>
      </c>
      <c r="H869" s="3" t="s">
        <v>43</v>
      </c>
      <c r="I869" s="3" t="s">
        <v>47</v>
      </c>
      <c r="J869" s="3" t="s">
        <v>36</v>
      </c>
      <c r="K869" s="3">
        <v>3.1</v>
      </c>
      <c r="L869" s="3" t="s">
        <v>25</v>
      </c>
      <c r="M869" s="3" t="s">
        <v>37</v>
      </c>
      <c r="N869" s="3" t="s">
        <v>25</v>
      </c>
      <c r="O869" s="3" t="s">
        <v>25</v>
      </c>
      <c r="P869" s="13">
        <v>23</v>
      </c>
      <c r="Q869" s="13">
        <f>Table1[[#This Row],[Purchase Amount (USD)]]-Table1[[#This Row],[Previous Purchases]]</f>
        <v>-3</v>
      </c>
      <c r="R869" s="3" t="s">
        <v>74</v>
      </c>
      <c r="S869" s="3" t="s">
        <v>28</v>
      </c>
    </row>
    <row r="870" spans="1:19" x14ac:dyDescent="0.3">
      <c r="A870" s="2">
        <v>869</v>
      </c>
      <c r="B870" s="2">
        <v>40</v>
      </c>
      <c r="C870" s="2" t="s">
        <v>18</v>
      </c>
      <c r="D870" s="2" t="s">
        <v>80</v>
      </c>
      <c r="E870" s="2" t="s">
        <v>20</v>
      </c>
      <c r="F870" s="2">
        <v>83</v>
      </c>
      <c r="G870" s="2" t="s">
        <v>97</v>
      </c>
      <c r="H870" s="2" t="s">
        <v>43</v>
      </c>
      <c r="I870" s="2" t="s">
        <v>95</v>
      </c>
      <c r="J870" s="2" t="s">
        <v>52</v>
      </c>
      <c r="K870" s="2">
        <v>3.2</v>
      </c>
      <c r="L870" s="2" t="s">
        <v>25</v>
      </c>
      <c r="M870" s="2" t="s">
        <v>44</v>
      </c>
      <c r="N870" s="2" t="s">
        <v>25</v>
      </c>
      <c r="O870" s="2" t="s">
        <v>25</v>
      </c>
      <c r="P870" s="12">
        <v>2</v>
      </c>
      <c r="Q870" s="12">
        <f>Table1[[#This Row],[Purchase Amount (USD)]]-Table1[[#This Row],[Previous Purchases]]</f>
        <v>81</v>
      </c>
      <c r="R870" s="2" t="s">
        <v>38</v>
      </c>
      <c r="S870" s="2" t="s">
        <v>96</v>
      </c>
    </row>
    <row r="871" spans="1:19" x14ac:dyDescent="0.3">
      <c r="A871" s="2">
        <v>870</v>
      </c>
      <c r="B871" s="2">
        <v>38</v>
      </c>
      <c r="C871" s="2" t="s">
        <v>18</v>
      </c>
      <c r="D871" s="2" t="s">
        <v>123</v>
      </c>
      <c r="E871" s="2" t="s">
        <v>66</v>
      </c>
      <c r="F871" s="2">
        <v>54</v>
      </c>
      <c r="G871" s="2" t="s">
        <v>81</v>
      </c>
      <c r="H871" s="2" t="s">
        <v>43</v>
      </c>
      <c r="I871" s="2" t="s">
        <v>64</v>
      </c>
      <c r="J871" s="2" t="s">
        <v>36</v>
      </c>
      <c r="K871" s="2">
        <v>2.7</v>
      </c>
      <c r="L871" s="2" t="s">
        <v>25</v>
      </c>
      <c r="M871" s="2" t="s">
        <v>69</v>
      </c>
      <c r="N871" s="2" t="s">
        <v>25</v>
      </c>
      <c r="O871" s="2" t="s">
        <v>25</v>
      </c>
      <c r="P871" s="12">
        <v>33</v>
      </c>
      <c r="Q871" s="12">
        <f>Table1[[#This Row],[Purchase Amount (USD)]]-Table1[[#This Row],[Previous Purchases]]</f>
        <v>21</v>
      </c>
      <c r="R871" s="2" t="s">
        <v>45</v>
      </c>
      <c r="S871" s="2" t="s">
        <v>39</v>
      </c>
    </row>
    <row r="872" spans="1:19" x14ac:dyDescent="0.3">
      <c r="A872" s="3">
        <v>871</v>
      </c>
      <c r="B872" s="3">
        <v>66</v>
      </c>
      <c r="C872" s="3" t="s">
        <v>18</v>
      </c>
      <c r="D872" s="3" t="s">
        <v>103</v>
      </c>
      <c r="E872" s="3" t="s">
        <v>20</v>
      </c>
      <c r="F872" s="3">
        <v>66</v>
      </c>
      <c r="G872" s="3" t="s">
        <v>63</v>
      </c>
      <c r="H872" s="3" t="s">
        <v>43</v>
      </c>
      <c r="I872" s="3" t="s">
        <v>143</v>
      </c>
      <c r="J872" s="3" t="s">
        <v>56</v>
      </c>
      <c r="K872" s="3">
        <v>2.5</v>
      </c>
      <c r="L872" s="3" t="s">
        <v>25</v>
      </c>
      <c r="M872" s="3" t="s">
        <v>53</v>
      </c>
      <c r="N872" s="3" t="s">
        <v>25</v>
      </c>
      <c r="O872" s="3" t="s">
        <v>25</v>
      </c>
      <c r="P872" s="13">
        <v>6</v>
      </c>
      <c r="Q872" s="13">
        <f>Table1[[#This Row],[Purchase Amount (USD)]]-Table1[[#This Row],[Previous Purchases]]</f>
        <v>60</v>
      </c>
      <c r="R872" s="3" t="s">
        <v>74</v>
      </c>
      <c r="S872" s="3" t="s">
        <v>75</v>
      </c>
    </row>
    <row r="873" spans="1:19" x14ac:dyDescent="0.3">
      <c r="A873" s="3">
        <v>872</v>
      </c>
      <c r="B873" s="3">
        <v>47</v>
      </c>
      <c r="C873" s="3" t="s">
        <v>18</v>
      </c>
      <c r="D873" s="3" t="s">
        <v>65</v>
      </c>
      <c r="E873" s="3" t="s">
        <v>66</v>
      </c>
      <c r="F873" s="3">
        <v>42</v>
      </c>
      <c r="G873" s="3" t="s">
        <v>76</v>
      </c>
      <c r="H873" s="3" t="s">
        <v>43</v>
      </c>
      <c r="I873" s="3" t="s">
        <v>60</v>
      </c>
      <c r="J873" s="3" t="s">
        <v>36</v>
      </c>
      <c r="K873" s="3">
        <v>2.6</v>
      </c>
      <c r="L873" s="3" t="s">
        <v>25</v>
      </c>
      <c r="M873" s="3" t="s">
        <v>44</v>
      </c>
      <c r="N873" s="3" t="s">
        <v>25</v>
      </c>
      <c r="O873" s="3" t="s">
        <v>25</v>
      </c>
      <c r="P873" s="13">
        <v>45</v>
      </c>
      <c r="Q873" s="13">
        <f>Table1[[#This Row],[Purchase Amount (USD)]]-Table1[[#This Row],[Previous Purchases]]</f>
        <v>-3</v>
      </c>
      <c r="R873" s="3" t="s">
        <v>85</v>
      </c>
      <c r="S873" s="3" t="s">
        <v>57</v>
      </c>
    </row>
    <row r="874" spans="1:19" x14ac:dyDescent="0.3">
      <c r="A874" s="2">
        <v>873</v>
      </c>
      <c r="B874" s="2">
        <v>56</v>
      </c>
      <c r="C874" s="2" t="s">
        <v>18</v>
      </c>
      <c r="D874" s="2" t="s">
        <v>33</v>
      </c>
      <c r="E874" s="2" t="s">
        <v>20</v>
      </c>
      <c r="F874" s="2">
        <v>33</v>
      </c>
      <c r="G874" s="2" t="s">
        <v>113</v>
      </c>
      <c r="H874" s="2" t="s">
        <v>43</v>
      </c>
      <c r="I874" s="2" t="s">
        <v>68</v>
      </c>
      <c r="J874" s="2" t="s">
        <v>36</v>
      </c>
      <c r="K874" s="2">
        <v>2.9</v>
      </c>
      <c r="L874" s="2" t="s">
        <v>25</v>
      </c>
      <c r="M874" s="2" t="s">
        <v>53</v>
      </c>
      <c r="N874" s="2" t="s">
        <v>25</v>
      </c>
      <c r="O874" s="2" t="s">
        <v>25</v>
      </c>
      <c r="P874" s="12">
        <v>25</v>
      </c>
      <c r="Q874" s="12">
        <f>Table1[[#This Row],[Purchase Amount (USD)]]-Table1[[#This Row],[Previous Purchases]]</f>
        <v>8</v>
      </c>
      <c r="R874" s="2" t="s">
        <v>32</v>
      </c>
      <c r="S874" s="2" t="s">
        <v>57</v>
      </c>
    </row>
    <row r="875" spans="1:19" x14ac:dyDescent="0.3">
      <c r="A875" s="2">
        <v>874</v>
      </c>
      <c r="B875" s="2">
        <v>51</v>
      </c>
      <c r="C875" s="2" t="s">
        <v>18</v>
      </c>
      <c r="D875" s="2" t="s">
        <v>136</v>
      </c>
      <c r="E875" s="2" t="s">
        <v>41</v>
      </c>
      <c r="F875" s="2">
        <v>77</v>
      </c>
      <c r="G875" s="2" t="s">
        <v>90</v>
      </c>
      <c r="H875" s="2" t="s">
        <v>43</v>
      </c>
      <c r="I875" s="2" t="s">
        <v>68</v>
      </c>
      <c r="J875" s="2" t="s">
        <v>52</v>
      </c>
      <c r="K875" s="2">
        <v>4.2</v>
      </c>
      <c r="L875" s="2" t="s">
        <v>25</v>
      </c>
      <c r="M875" s="2" t="s">
        <v>37</v>
      </c>
      <c r="N875" s="2" t="s">
        <v>25</v>
      </c>
      <c r="O875" s="2" t="s">
        <v>25</v>
      </c>
      <c r="P875" s="12">
        <v>24</v>
      </c>
      <c r="Q875" s="12">
        <f>Table1[[#This Row],[Purchase Amount (USD)]]-Table1[[#This Row],[Previous Purchases]]</f>
        <v>53</v>
      </c>
      <c r="R875" s="2" t="s">
        <v>27</v>
      </c>
      <c r="S875" s="2" t="s">
        <v>57</v>
      </c>
    </row>
    <row r="876" spans="1:19" x14ac:dyDescent="0.3">
      <c r="A876" s="3">
        <v>875</v>
      </c>
      <c r="B876" s="3">
        <v>25</v>
      </c>
      <c r="C876" s="3" t="s">
        <v>18</v>
      </c>
      <c r="D876" s="3" t="s">
        <v>101</v>
      </c>
      <c r="E876" s="3" t="s">
        <v>62</v>
      </c>
      <c r="F876" s="3">
        <v>65</v>
      </c>
      <c r="G876" s="3" t="s">
        <v>30</v>
      </c>
      <c r="H876" s="3" t="s">
        <v>43</v>
      </c>
      <c r="I876" s="3" t="s">
        <v>135</v>
      </c>
      <c r="J876" s="3" t="s">
        <v>56</v>
      </c>
      <c r="K876" s="3">
        <v>4.4000000000000004</v>
      </c>
      <c r="L876" s="3" t="s">
        <v>25</v>
      </c>
      <c r="M876" s="3" t="s">
        <v>37</v>
      </c>
      <c r="N876" s="3" t="s">
        <v>25</v>
      </c>
      <c r="O876" s="3" t="s">
        <v>25</v>
      </c>
      <c r="P876" s="13">
        <v>10</v>
      </c>
      <c r="Q876" s="13">
        <f>Table1[[#This Row],[Purchase Amount (USD)]]-Table1[[#This Row],[Previous Purchases]]</f>
        <v>55</v>
      </c>
      <c r="R876" s="3" t="s">
        <v>27</v>
      </c>
      <c r="S876" s="3" t="s">
        <v>96</v>
      </c>
    </row>
    <row r="877" spans="1:19" x14ac:dyDescent="0.3">
      <c r="A877" s="3">
        <v>876</v>
      </c>
      <c r="B877" s="3">
        <v>37</v>
      </c>
      <c r="C877" s="3" t="s">
        <v>18</v>
      </c>
      <c r="D877" s="3" t="s">
        <v>40</v>
      </c>
      <c r="E877" s="3" t="s">
        <v>41</v>
      </c>
      <c r="F877" s="3">
        <v>39</v>
      </c>
      <c r="G877" s="3" t="s">
        <v>113</v>
      </c>
      <c r="H877" s="3" t="s">
        <v>22</v>
      </c>
      <c r="I877" s="3" t="s">
        <v>23</v>
      </c>
      <c r="J877" s="3" t="s">
        <v>52</v>
      </c>
      <c r="K877" s="3">
        <v>4.0999999999999996</v>
      </c>
      <c r="L877" s="3" t="s">
        <v>25</v>
      </c>
      <c r="M877" s="3" t="s">
        <v>37</v>
      </c>
      <c r="N877" s="3" t="s">
        <v>25</v>
      </c>
      <c r="O877" s="3" t="s">
        <v>25</v>
      </c>
      <c r="P877" s="13">
        <v>7</v>
      </c>
      <c r="Q877" s="13">
        <f>Table1[[#This Row],[Purchase Amount (USD)]]-Table1[[#This Row],[Previous Purchases]]</f>
        <v>32</v>
      </c>
      <c r="R877" s="3" t="s">
        <v>74</v>
      </c>
      <c r="S877" s="3" t="s">
        <v>96</v>
      </c>
    </row>
    <row r="878" spans="1:19" x14ac:dyDescent="0.3">
      <c r="A878" s="2">
        <v>877</v>
      </c>
      <c r="B878" s="2">
        <v>41</v>
      </c>
      <c r="C878" s="2" t="s">
        <v>18</v>
      </c>
      <c r="D878" s="2" t="s">
        <v>132</v>
      </c>
      <c r="E878" s="2" t="s">
        <v>66</v>
      </c>
      <c r="F878" s="2">
        <v>51</v>
      </c>
      <c r="G878" s="2" t="s">
        <v>144</v>
      </c>
      <c r="H878" s="2" t="s">
        <v>22</v>
      </c>
      <c r="I878" s="2" t="s">
        <v>23</v>
      </c>
      <c r="J878" s="2" t="s">
        <v>52</v>
      </c>
      <c r="K878" s="2">
        <v>3.8</v>
      </c>
      <c r="L878" s="2" t="s">
        <v>25</v>
      </c>
      <c r="M878" s="2" t="s">
        <v>69</v>
      </c>
      <c r="N878" s="2" t="s">
        <v>25</v>
      </c>
      <c r="O878" s="2" t="s">
        <v>25</v>
      </c>
      <c r="P878" s="12">
        <v>1</v>
      </c>
      <c r="Q878" s="12">
        <f>Table1[[#This Row],[Purchase Amount (USD)]]-Table1[[#This Row],[Previous Purchases]]</f>
        <v>50</v>
      </c>
      <c r="R878" s="2" t="s">
        <v>85</v>
      </c>
      <c r="S878" s="2" t="s">
        <v>39</v>
      </c>
    </row>
    <row r="879" spans="1:19" x14ac:dyDescent="0.3">
      <c r="A879" s="2">
        <v>878</v>
      </c>
      <c r="B879" s="2">
        <v>64</v>
      </c>
      <c r="C879" s="2" t="s">
        <v>18</v>
      </c>
      <c r="D879" s="2" t="s">
        <v>65</v>
      </c>
      <c r="E879" s="2" t="s">
        <v>66</v>
      </c>
      <c r="F879" s="2">
        <v>65</v>
      </c>
      <c r="G879" s="2" t="s">
        <v>144</v>
      </c>
      <c r="H879" s="2" t="s">
        <v>43</v>
      </c>
      <c r="I879" s="2" t="s">
        <v>120</v>
      </c>
      <c r="J879" s="2" t="s">
        <v>24</v>
      </c>
      <c r="K879" s="2">
        <v>4.9000000000000004</v>
      </c>
      <c r="L879" s="2" t="s">
        <v>25</v>
      </c>
      <c r="M879" s="2" t="s">
        <v>44</v>
      </c>
      <c r="N879" s="2" t="s">
        <v>25</v>
      </c>
      <c r="O879" s="2" t="s">
        <v>25</v>
      </c>
      <c r="P879" s="12">
        <v>45</v>
      </c>
      <c r="Q879" s="12">
        <f>Table1[[#This Row],[Purchase Amount (USD)]]-Table1[[#This Row],[Previous Purchases]]</f>
        <v>20</v>
      </c>
      <c r="R879" s="2" t="s">
        <v>27</v>
      </c>
      <c r="S879" s="2" t="s">
        <v>96</v>
      </c>
    </row>
    <row r="880" spans="1:19" x14ac:dyDescent="0.3">
      <c r="A880" s="3">
        <v>879</v>
      </c>
      <c r="B880" s="3">
        <v>23</v>
      </c>
      <c r="C880" s="3" t="s">
        <v>18</v>
      </c>
      <c r="D880" s="3" t="s">
        <v>88</v>
      </c>
      <c r="E880" s="3" t="s">
        <v>66</v>
      </c>
      <c r="F880" s="3">
        <v>89</v>
      </c>
      <c r="G880" s="3" t="s">
        <v>121</v>
      </c>
      <c r="H880" s="3" t="s">
        <v>35</v>
      </c>
      <c r="I880" s="3" t="s">
        <v>93</v>
      </c>
      <c r="J880" s="3" t="s">
        <v>52</v>
      </c>
      <c r="K880" s="3">
        <v>4.9000000000000004</v>
      </c>
      <c r="L880" s="3" t="s">
        <v>25</v>
      </c>
      <c r="M880" s="3" t="s">
        <v>26</v>
      </c>
      <c r="N880" s="3" t="s">
        <v>25</v>
      </c>
      <c r="O880" s="3" t="s">
        <v>25</v>
      </c>
      <c r="P880" s="13">
        <v>37</v>
      </c>
      <c r="Q880" s="13">
        <f>Table1[[#This Row],[Purchase Amount (USD)]]-Table1[[#This Row],[Previous Purchases]]</f>
        <v>52</v>
      </c>
      <c r="R880" s="3" t="s">
        <v>85</v>
      </c>
      <c r="S880" s="3" t="s">
        <v>39</v>
      </c>
    </row>
    <row r="881" spans="1:19" x14ac:dyDescent="0.3">
      <c r="A881" s="3">
        <v>880</v>
      </c>
      <c r="B881" s="3">
        <v>62</v>
      </c>
      <c r="C881" s="3" t="s">
        <v>18</v>
      </c>
      <c r="D881" s="3" t="s">
        <v>86</v>
      </c>
      <c r="E881" s="3" t="s">
        <v>20</v>
      </c>
      <c r="F881" s="3">
        <v>76</v>
      </c>
      <c r="G881" s="3" t="s">
        <v>50</v>
      </c>
      <c r="H881" s="3" t="s">
        <v>35</v>
      </c>
      <c r="I881" s="3" t="s">
        <v>92</v>
      </c>
      <c r="J881" s="3" t="s">
        <v>36</v>
      </c>
      <c r="K881" s="3">
        <v>4.0999999999999996</v>
      </c>
      <c r="L881" s="3" t="s">
        <v>25</v>
      </c>
      <c r="M881" s="3" t="s">
        <v>37</v>
      </c>
      <c r="N881" s="3" t="s">
        <v>25</v>
      </c>
      <c r="O881" s="3" t="s">
        <v>25</v>
      </c>
      <c r="P881" s="13">
        <v>14</v>
      </c>
      <c r="Q881" s="13">
        <f>Table1[[#This Row],[Purchase Amount (USD)]]-Table1[[#This Row],[Previous Purchases]]</f>
        <v>62</v>
      </c>
      <c r="R881" s="3" t="s">
        <v>45</v>
      </c>
      <c r="S881" s="3" t="s">
        <v>57</v>
      </c>
    </row>
    <row r="882" spans="1:19" x14ac:dyDescent="0.3">
      <c r="A882" s="2">
        <v>881</v>
      </c>
      <c r="B882" s="2">
        <v>39</v>
      </c>
      <c r="C882" s="2" t="s">
        <v>18</v>
      </c>
      <c r="D882" s="2" t="s">
        <v>131</v>
      </c>
      <c r="E882" s="2" t="s">
        <v>66</v>
      </c>
      <c r="F882" s="2">
        <v>75</v>
      </c>
      <c r="G882" s="2" t="s">
        <v>106</v>
      </c>
      <c r="H882" s="2" t="s">
        <v>22</v>
      </c>
      <c r="I882" s="2" t="s">
        <v>107</v>
      </c>
      <c r="J882" s="2" t="s">
        <v>36</v>
      </c>
      <c r="K882" s="2">
        <v>3.1</v>
      </c>
      <c r="L882" s="2" t="s">
        <v>25</v>
      </c>
      <c r="M882" s="2" t="s">
        <v>26</v>
      </c>
      <c r="N882" s="2" t="s">
        <v>25</v>
      </c>
      <c r="O882" s="2" t="s">
        <v>25</v>
      </c>
      <c r="P882" s="12">
        <v>25</v>
      </c>
      <c r="Q882" s="12">
        <f>Table1[[#This Row],[Purchase Amount (USD)]]-Table1[[#This Row],[Previous Purchases]]</f>
        <v>50</v>
      </c>
      <c r="R882" s="2" t="s">
        <v>85</v>
      </c>
      <c r="S882" s="2" t="s">
        <v>87</v>
      </c>
    </row>
    <row r="883" spans="1:19" x14ac:dyDescent="0.3">
      <c r="A883" s="2">
        <v>882</v>
      </c>
      <c r="B883" s="2">
        <v>52</v>
      </c>
      <c r="C883" s="2" t="s">
        <v>18</v>
      </c>
      <c r="D883" s="2" t="s">
        <v>40</v>
      </c>
      <c r="E883" s="2" t="s">
        <v>41</v>
      </c>
      <c r="F883" s="2">
        <v>61</v>
      </c>
      <c r="G883" s="2" t="s">
        <v>130</v>
      </c>
      <c r="H883" s="2" t="s">
        <v>43</v>
      </c>
      <c r="I883" s="2" t="s">
        <v>64</v>
      </c>
      <c r="J883" s="2" t="s">
        <v>52</v>
      </c>
      <c r="K883" s="2">
        <v>2.7</v>
      </c>
      <c r="L883" s="2" t="s">
        <v>25</v>
      </c>
      <c r="M883" s="2" t="s">
        <v>44</v>
      </c>
      <c r="N883" s="2" t="s">
        <v>25</v>
      </c>
      <c r="O883" s="2" t="s">
        <v>25</v>
      </c>
      <c r="P883" s="12">
        <v>18</v>
      </c>
      <c r="Q883" s="12">
        <f>Table1[[#This Row],[Purchase Amount (USD)]]-Table1[[#This Row],[Previous Purchases]]</f>
        <v>43</v>
      </c>
      <c r="R883" s="2" t="s">
        <v>27</v>
      </c>
      <c r="S883" s="2" t="s">
        <v>48</v>
      </c>
    </row>
    <row r="884" spans="1:19" x14ac:dyDescent="0.3">
      <c r="A884" s="3">
        <v>883</v>
      </c>
      <c r="B884" s="3">
        <v>50</v>
      </c>
      <c r="C884" s="3" t="s">
        <v>18</v>
      </c>
      <c r="D884" s="3" t="s">
        <v>136</v>
      </c>
      <c r="E884" s="3" t="s">
        <v>41</v>
      </c>
      <c r="F884" s="3">
        <v>35</v>
      </c>
      <c r="G884" s="3" t="s">
        <v>140</v>
      </c>
      <c r="H884" s="3" t="s">
        <v>43</v>
      </c>
      <c r="I884" s="3" t="s">
        <v>108</v>
      </c>
      <c r="J884" s="3" t="s">
        <v>56</v>
      </c>
      <c r="K884" s="3">
        <v>3.8</v>
      </c>
      <c r="L884" s="3" t="s">
        <v>25</v>
      </c>
      <c r="M884" s="3" t="s">
        <v>44</v>
      </c>
      <c r="N884" s="3" t="s">
        <v>25</v>
      </c>
      <c r="O884" s="3" t="s">
        <v>25</v>
      </c>
      <c r="P884" s="13">
        <v>37</v>
      </c>
      <c r="Q884" s="13">
        <f>Table1[[#This Row],[Purchase Amount (USD)]]-Table1[[#This Row],[Previous Purchases]]</f>
        <v>-2</v>
      </c>
      <c r="R884" s="3" t="s">
        <v>32</v>
      </c>
      <c r="S884" s="3" t="s">
        <v>96</v>
      </c>
    </row>
    <row r="885" spans="1:19" x14ac:dyDescent="0.3">
      <c r="A885" s="3">
        <v>884</v>
      </c>
      <c r="B885" s="3">
        <v>28</v>
      </c>
      <c r="C885" s="3" t="s">
        <v>18</v>
      </c>
      <c r="D885" s="3" t="s">
        <v>49</v>
      </c>
      <c r="E885" s="3" t="s">
        <v>41</v>
      </c>
      <c r="F885" s="3">
        <v>37</v>
      </c>
      <c r="G885" s="3" t="s">
        <v>137</v>
      </c>
      <c r="H885" s="3" t="s">
        <v>35</v>
      </c>
      <c r="I885" s="3" t="s">
        <v>79</v>
      </c>
      <c r="J885" s="3" t="s">
        <v>56</v>
      </c>
      <c r="K885" s="3">
        <v>4.3</v>
      </c>
      <c r="L885" s="3" t="s">
        <v>25</v>
      </c>
      <c r="M885" s="3" t="s">
        <v>37</v>
      </c>
      <c r="N885" s="3" t="s">
        <v>25</v>
      </c>
      <c r="O885" s="3" t="s">
        <v>25</v>
      </c>
      <c r="P885" s="13">
        <v>30</v>
      </c>
      <c r="Q885" s="13">
        <f>Table1[[#This Row],[Purchase Amount (USD)]]-Table1[[#This Row],[Previous Purchases]]</f>
        <v>7</v>
      </c>
      <c r="R885" s="3" t="s">
        <v>74</v>
      </c>
      <c r="S885" s="3" t="s">
        <v>87</v>
      </c>
    </row>
    <row r="886" spans="1:19" x14ac:dyDescent="0.3">
      <c r="A886" s="2">
        <v>885</v>
      </c>
      <c r="B886" s="2">
        <v>67</v>
      </c>
      <c r="C886" s="2" t="s">
        <v>18</v>
      </c>
      <c r="D886" s="2" t="s">
        <v>86</v>
      </c>
      <c r="E886" s="2" t="s">
        <v>20</v>
      </c>
      <c r="F886" s="2">
        <v>91</v>
      </c>
      <c r="G886" s="2" t="s">
        <v>76</v>
      </c>
      <c r="H886" s="2" t="s">
        <v>22</v>
      </c>
      <c r="I886" s="2" t="s">
        <v>133</v>
      </c>
      <c r="J886" s="2" t="s">
        <v>24</v>
      </c>
      <c r="K886" s="2">
        <v>4.0999999999999996</v>
      </c>
      <c r="L886" s="2" t="s">
        <v>25</v>
      </c>
      <c r="M886" s="2" t="s">
        <v>26</v>
      </c>
      <c r="N886" s="2" t="s">
        <v>25</v>
      </c>
      <c r="O886" s="2" t="s">
        <v>25</v>
      </c>
      <c r="P886" s="12">
        <v>34</v>
      </c>
      <c r="Q886" s="12">
        <f>Table1[[#This Row],[Purchase Amount (USD)]]-Table1[[#This Row],[Previous Purchases]]</f>
        <v>57</v>
      </c>
      <c r="R886" s="2" t="s">
        <v>74</v>
      </c>
      <c r="S886" s="2" t="s">
        <v>39</v>
      </c>
    </row>
    <row r="887" spans="1:19" x14ac:dyDescent="0.3">
      <c r="A887" s="2">
        <v>886</v>
      </c>
      <c r="B887" s="2">
        <v>41</v>
      </c>
      <c r="C887" s="2" t="s">
        <v>18</v>
      </c>
      <c r="D887" s="2" t="s">
        <v>80</v>
      </c>
      <c r="E887" s="2" t="s">
        <v>20</v>
      </c>
      <c r="F887" s="2">
        <v>99</v>
      </c>
      <c r="G887" s="2" t="s">
        <v>122</v>
      </c>
      <c r="H887" s="2" t="s">
        <v>22</v>
      </c>
      <c r="I887" s="2" t="s">
        <v>72</v>
      </c>
      <c r="J887" s="2" t="s">
        <v>56</v>
      </c>
      <c r="K887" s="2">
        <v>4.4000000000000004</v>
      </c>
      <c r="L887" s="2" t="s">
        <v>25</v>
      </c>
      <c r="M887" s="2" t="s">
        <v>37</v>
      </c>
      <c r="N887" s="2" t="s">
        <v>25</v>
      </c>
      <c r="O887" s="2" t="s">
        <v>25</v>
      </c>
      <c r="P887" s="12">
        <v>49</v>
      </c>
      <c r="Q887" s="12">
        <f>Table1[[#This Row],[Purchase Amount (USD)]]-Table1[[#This Row],[Previous Purchases]]</f>
        <v>50</v>
      </c>
      <c r="R887" s="2" t="s">
        <v>85</v>
      </c>
      <c r="S887" s="2" t="s">
        <v>96</v>
      </c>
    </row>
    <row r="888" spans="1:19" x14ac:dyDescent="0.3">
      <c r="A888" s="3">
        <v>887</v>
      </c>
      <c r="B888" s="3">
        <v>19</v>
      </c>
      <c r="C888" s="3" t="s">
        <v>18</v>
      </c>
      <c r="D888" s="3" t="s">
        <v>58</v>
      </c>
      <c r="E888" s="3" t="s">
        <v>20</v>
      </c>
      <c r="F888" s="3">
        <v>54</v>
      </c>
      <c r="G888" s="3" t="s">
        <v>139</v>
      </c>
      <c r="H888" s="3" t="s">
        <v>35</v>
      </c>
      <c r="I888" s="3" t="s">
        <v>109</v>
      </c>
      <c r="J888" s="3" t="s">
        <v>52</v>
      </c>
      <c r="K888" s="3">
        <v>3.6</v>
      </c>
      <c r="L888" s="3" t="s">
        <v>25</v>
      </c>
      <c r="M888" s="3" t="s">
        <v>26</v>
      </c>
      <c r="N888" s="3" t="s">
        <v>25</v>
      </c>
      <c r="O888" s="3" t="s">
        <v>25</v>
      </c>
      <c r="P888" s="13">
        <v>48</v>
      </c>
      <c r="Q888" s="13">
        <f>Table1[[#This Row],[Purchase Amount (USD)]]-Table1[[#This Row],[Previous Purchases]]</f>
        <v>6</v>
      </c>
      <c r="R888" s="3" t="s">
        <v>74</v>
      </c>
      <c r="S888" s="3" t="s">
        <v>87</v>
      </c>
    </row>
    <row r="889" spans="1:19" x14ac:dyDescent="0.3">
      <c r="A889" s="3">
        <v>888</v>
      </c>
      <c r="B889" s="3">
        <v>70</v>
      </c>
      <c r="C889" s="3" t="s">
        <v>18</v>
      </c>
      <c r="D889" s="3" t="s">
        <v>65</v>
      </c>
      <c r="E889" s="3" t="s">
        <v>66</v>
      </c>
      <c r="F889" s="3">
        <v>47</v>
      </c>
      <c r="G889" s="3" t="s">
        <v>147</v>
      </c>
      <c r="H889" s="3" t="s">
        <v>22</v>
      </c>
      <c r="I889" s="3" t="s">
        <v>47</v>
      </c>
      <c r="J889" s="3" t="s">
        <v>24</v>
      </c>
      <c r="K889" s="3">
        <v>3.3</v>
      </c>
      <c r="L889" s="3" t="s">
        <v>25</v>
      </c>
      <c r="M889" s="3" t="s">
        <v>69</v>
      </c>
      <c r="N889" s="3" t="s">
        <v>25</v>
      </c>
      <c r="O889" s="3" t="s">
        <v>25</v>
      </c>
      <c r="P889" s="13">
        <v>33</v>
      </c>
      <c r="Q889" s="13">
        <f>Table1[[#This Row],[Purchase Amount (USD)]]-Table1[[#This Row],[Previous Purchases]]</f>
        <v>14</v>
      </c>
      <c r="R889" s="3" t="s">
        <v>45</v>
      </c>
      <c r="S889" s="3" t="s">
        <v>28</v>
      </c>
    </row>
    <row r="890" spans="1:19" x14ac:dyDescent="0.3">
      <c r="A890" s="2">
        <v>889</v>
      </c>
      <c r="B890" s="2">
        <v>49</v>
      </c>
      <c r="C890" s="2" t="s">
        <v>18</v>
      </c>
      <c r="D890" s="2" t="s">
        <v>118</v>
      </c>
      <c r="E890" s="2" t="s">
        <v>66</v>
      </c>
      <c r="F890" s="2">
        <v>77</v>
      </c>
      <c r="G890" s="2" t="s">
        <v>81</v>
      </c>
      <c r="H890" s="2" t="s">
        <v>35</v>
      </c>
      <c r="I890" s="2" t="s">
        <v>79</v>
      </c>
      <c r="J890" s="2" t="s">
        <v>36</v>
      </c>
      <c r="K890" s="2">
        <v>3.6</v>
      </c>
      <c r="L890" s="2" t="s">
        <v>25</v>
      </c>
      <c r="M890" s="2" t="s">
        <v>26</v>
      </c>
      <c r="N890" s="2" t="s">
        <v>25</v>
      </c>
      <c r="O890" s="2" t="s">
        <v>25</v>
      </c>
      <c r="P890" s="12">
        <v>44</v>
      </c>
      <c r="Q890" s="12">
        <f>Table1[[#This Row],[Purchase Amount (USD)]]-Table1[[#This Row],[Previous Purchases]]</f>
        <v>33</v>
      </c>
      <c r="R890" s="2" t="s">
        <v>32</v>
      </c>
      <c r="S890" s="2" t="s">
        <v>48</v>
      </c>
    </row>
    <row r="891" spans="1:19" x14ac:dyDescent="0.3">
      <c r="A891" s="2">
        <v>890</v>
      </c>
      <c r="B891" s="2">
        <v>59</v>
      </c>
      <c r="C891" s="2" t="s">
        <v>18</v>
      </c>
      <c r="D891" s="2" t="s">
        <v>132</v>
      </c>
      <c r="E891" s="2" t="s">
        <v>66</v>
      </c>
      <c r="F891" s="2">
        <v>84</v>
      </c>
      <c r="G891" s="2" t="s">
        <v>116</v>
      </c>
      <c r="H891" s="2" t="s">
        <v>35</v>
      </c>
      <c r="I891" s="2" t="s">
        <v>77</v>
      </c>
      <c r="J891" s="2" t="s">
        <v>56</v>
      </c>
      <c r="K891" s="2">
        <v>2.8</v>
      </c>
      <c r="L891" s="2" t="s">
        <v>25</v>
      </c>
      <c r="M891" s="2" t="s">
        <v>37</v>
      </c>
      <c r="N891" s="2" t="s">
        <v>25</v>
      </c>
      <c r="O891" s="2" t="s">
        <v>25</v>
      </c>
      <c r="P891" s="12">
        <v>50</v>
      </c>
      <c r="Q891" s="12">
        <f>Table1[[#This Row],[Purchase Amount (USD)]]-Table1[[#This Row],[Previous Purchases]]</f>
        <v>34</v>
      </c>
      <c r="R891" s="2" t="s">
        <v>27</v>
      </c>
      <c r="S891" s="2" t="s">
        <v>39</v>
      </c>
    </row>
    <row r="892" spans="1:19" x14ac:dyDescent="0.3">
      <c r="A892" s="3">
        <v>891</v>
      </c>
      <c r="B892" s="3">
        <v>52</v>
      </c>
      <c r="C892" s="3" t="s">
        <v>18</v>
      </c>
      <c r="D892" s="3" t="s">
        <v>142</v>
      </c>
      <c r="E892" s="3" t="s">
        <v>66</v>
      </c>
      <c r="F892" s="3">
        <v>51</v>
      </c>
      <c r="G892" s="3" t="s">
        <v>83</v>
      </c>
      <c r="H892" s="3" t="s">
        <v>35</v>
      </c>
      <c r="I892" s="3" t="s">
        <v>72</v>
      </c>
      <c r="J892" s="3" t="s">
        <v>36</v>
      </c>
      <c r="K892" s="3">
        <v>4.3</v>
      </c>
      <c r="L892" s="3" t="s">
        <v>25</v>
      </c>
      <c r="M892" s="3" t="s">
        <v>69</v>
      </c>
      <c r="N892" s="3" t="s">
        <v>25</v>
      </c>
      <c r="O892" s="3" t="s">
        <v>25</v>
      </c>
      <c r="P892" s="13">
        <v>47</v>
      </c>
      <c r="Q892" s="13">
        <f>Table1[[#This Row],[Purchase Amount (USD)]]-Table1[[#This Row],[Previous Purchases]]</f>
        <v>4</v>
      </c>
      <c r="R892" s="3" t="s">
        <v>38</v>
      </c>
      <c r="S892" s="3" t="s">
        <v>87</v>
      </c>
    </row>
    <row r="893" spans="1:19" x14ac:dyDescent="0.3">
      <c r="A893" s="3">
        <v>892</v>
      </c>
      <c r="B893" s="3">
        <v>20</v>
      </c>
      <c r="C893" s="3" t="s">
        <v>18</v>
      </c>
      <c r="D893" s="3" t="s">
        <v>86</v>
      </c>
      <c r="E893" s="3" t="s">
        <v>20</v>
      </c>
      <c r="F893" s="3">
        <v>26</v>
      </c>
      <c r="G893" s="3" t="s">
        <v>137</v>
      </c>
      <c r="H893" s="3" t="s">
        <v>35</v>
      </c>
      <c r="I893" s="3" t="s">
        <v>92</v>
      </c>
      <c r="J893" s="3" t="s">
        <v>52</v>
      </c>
      <c r="K893" s="3">
        <v>3.9</v>
      </c>
      <c r="L893" s="3" t="s">
        <v>25</v>
      </c>
      <c r="M893" s="3" t="s">
        <v>73</v>
      </c>
      <c r="N893" s="3" t="s">
        <v>25</v>
      </c>
      <c r="O893" s="3" t="s">
        <v>25</v>
      </c>
      <c r="P893" s="13">
        <v>24</v>
      </c>
      <c r="Q893" s="13">
        <f>Table1[[#This Row],[Purchase Amount (USD)]]-Table1[[#This Row],[Previous Purchases]]</f>
        <v>2</v>
      </c>
      <c r="R893" s="3" t="s">
        <v>45</v>
      </c>
      <c r="S893" s="3" t="s">
        <v>96</v>
      </c>
    </row>
    <row r="894" spans="1:19" x14ac:dyDescent="0.3">
      <c r="A894" s="2">
        <v>893</v>
      </c>
      <c r="B894" s="2">
        <v>31</v>
      </c>
      <c r="C894" s="2" t="s">
        <v>18</v>
      </c>
      <c r="D894" s="2" t="s">
        <v>58</v>
      </c>
      <c r="E894" s="2" t="s">
        <v>20</v>
      </c>
      <c r="F894" s="2">
        <v>64</v>
      </c>
      <c r="G894" s="2" t="s">
        <v>129</v>
      </c>
      <c r="H894" s="2" t="s">
        <v>22</v>
      </c>
      <c r="I894" s="2" t="s">
        <v>23</v>
      </c>
      <c r="J894" s="2" t="s">
        <v>52</v>
      </c>
      <c r="K894" s="2">
        <v>2.7</v>
      </c>
      <c r="L894" s="2" t="s">
        <v>25</v>
      </c>
      <c r="M894" s="2" t="s">
        <v>37</v>
      </c>
      <c r="N894" s="2" t="s">
        <v>25</v>
      </c>
      <c r="O894" s="2" t="s">
        <v>25</v>
      </c>
      <c r="P894" s="12">
        <v>43</v>
      </c>
      <c r="Q894" s="12">
        <f>Table1[[#This Row],[Purchase Amount (USD)]]-Table1[[#This Row],[Previous Purchases]]</f>
        <v>21</v>
      </c>
      <c r="R894" s="2" t="s">
        <v>85</v>
      </c>
      <c r="S894" s="2" t="s">
        <v>87</v>
      </c>
    </row>
    <row r="895" spans="1:19" x14ac:dyDescent="0.3">
      <c r="A895" s="2">
        <v>894</v>
      </c>
      <c r="B895" s="2">
        <v>33</v>
      </c>
      <c r="C895" s="2" t="s">
        <v>18</v>
      </c>
      <c r="D895" s="2" t="s">
        <v>131</v>
      </c>
      <c r="E895" s="2" t="s">
        <v>66</v>
      </c>
      <c r="F895" s="2">
        <v>51</v>
      </c>
      <c r="G895" s="2" t="s">
        <v>144</v>
      </c>
      <c r="H895" s="2" t="s">
        <v>43</v>
      </c>
      <c r="I895" s="2" t="s">
        <v>107</v>
      </c>
      <c r="J895" s="2" t="s">
        <v>36</v>
      </c>
      <c r="K895" s="2">
        <v>4.7</v>
      </c>
      <c r="L895" s="2" t="s">
        <v>25</v>
      </c>
      <c r="M895" s="2" t="s">
        <v>26</v>
      </c>
      <c r="N895" s="2" t="s">
        <v>25</v>
      </c>
      <c r="O895" s="2" t="s">
        <v>25</v>
      </c>
      <c r="P895" s="12">
        <v>14</v>
      </c>
      <c r="Q895" s="12">
        <f>Table1[[#This Row],[Purchase Amount (USD)]]-Table1[[#This Row],[Previous Purchases]]</f>
        <v>37</v>
      </c>
      <c r="R895" s="2" t="s">
        <v>27</v>
      </c>
      <c r="S895" s="2" t="s">
        <v>87</v>
      </c>
    </row>
    <row r="896" spans="1:19" x14ac:dyDescent="0.3">
      <c r="A896" s="3">
        <v>895</v>
      </c>
      <c r="B896" s="3">
        <v>44</v>
      </c>
      <c r="C896" s="3" t="s">
        <v>18</v>
      </c>
      <c r="D896" s="3" t="s">
        <v>103</v>
      </c>
      <c r="E896" s="3" t="s">
        <v>20</v>
      </c>
      <c r="F896" s="3">
        <v>60</v>
      </c>
      <c r="G896" s="3" t="s">
        <v>50</v>
      </c>
      <c r="H896" s="3" t="s">
        <v>22</v>
      </c>
      <c r="I896" s="3" t="s">
        <v>72</v>
      </c>
      <c r="J896" s="3" t="s">
        <v>36</v>
      </c>
      <c r="K896" s="3">
        <v>3.8</v>
      </c>
      <c r="L896" s="3" t="s">
        <v>25</v>
      </c>
      <c r="M896" s="3" t="s">
        <v>37</v>
      </c>
      <c r="N896" s="3" t="s">
        <v>25</v>
      </c>
      <c r="O896" s="3" t="s">
        <v>25</v>
      </c>
      <c r="P896" s="13">
        <v>3</v>
      </c>
      <c r="Q896" s="13">
        <f>Table1[[#This Row],[Purchase Amount (USD)]]-Table1[[#This Row],[Previous Purchases]]</f>
        <v>57</v>
      </c>
      <c r="R896" s="3" t="s">
        <v>85</v>
      </c>
      <c r="S896" s="3" t="s">
        <v>57</v>
      </c>
    </row>
    <row r="897" spans="1:19" x14ac:dyDescent="0.3">
      <c r="A897" s="3">
        <v>896</v>
      </c>
      <c r="B897" s="3">
        <v>40</v>
      </c>
      <c r="C897" s="3" t="s">
        <v>18</v>
      </c>
      <c r="D897" s="3" t="s">
        <v>123</v>
      </c>
      <c r="E897" s="3" t="s">
        <v>66</v>
      </c>
      <c r="F897" s="3">
        <v>69</v>
      </c>
      <c r="G897" s="3" t="s">
        <v>90</v>
      </c>
      <c r="H897" s="3" t="s">
        <v>91</v>
      </c>
      <c r="I897" s="3" t="s">
        <v>77</v>
      </c>
      <c r="J897" s="3" t="s">
        <v>36</v>
      </c>
      <c r="K897" s="3">
        <v>4.7</v>
      </c>
      <c r="L897" s="3" t="s">
        <v>25</v>
      </c>
      <c r="M897" s="3" t="s">
        <v>44</v>
      </c>
      <c r="N897" s="3" t="s">
        <v>25</v>
      </c>
      <c r="O897" s="3" t="s">
        <v>25</v>
      </c>
      <c r="P897" s="13">
        <v>33</v>
      </c>
      <c r="Q897" s="13">
        <f>Table1[[#This Row],[Purchase Amount (USD)]]-Table1[[#This Row],[Previous Purchases]]</f>
        <v>36</v>
      </c>
      <c r="R897" s="3" t="s">
        <v>85</v>
      </c>
      <c r="S897" s="3" t="s">
        <v>57</v>
      </c>
    </row>
    <row r="898" spans="1:19" x14ac:dyDescent="0.3">
      <c r="A898" s="2">
        <v>897</v>
      </c>
      <c r="B898" s="2">
        <v>69</v>
      </c>
      <c r="C898" s="2" t="s">
        <v>18</v>
      </c>
      <c r="D898" s="2" t="s">
        <v>105</v>
      </c>
      <c r="E898" s="2" t="s">
        <v>66</v>
      </c>
      <c r="F898" s="2">
        <v>29</v>
      </c>
      <c r="G898" s="2" t="s">
        <v>71</v>
      </c>
      <c r="H898" s="2" t="s">
        <v>43</v>
      </c>
      <c r="I898" s="2" t="s">
        <v>92</v>
      </c>
      <c r="J898" s="2" t="s">
        <v>36</v>
      </c>
      <c r="K898" s="2">
        <v>4.7</v>
      </c>
      <c r="L898" s="2" t="s">
        <v>25</v>
      </c>
      <c r="M898" s="2" t="s">
        <v>26</v>
      </c>
      <c r="N898" s="2" t="s">
        <v>25</v>
      </c>
      <c r="O898" s="2" t="s">
        <v>25</v>
      </c>
      <c r="P898" s="12">
        <v>38</v>
      </c>
      <c r="Q898" s="12">
        <f>Table1[[#This Row],[Purchase Amount (USD)]]-Table1[[#This Row],[Previous Purchases]]</f>
        <v>-9</v>
      </c>
      <c r="R898" s="2" t="s">
        <v>32</v>
      </c>
      <c r="S898" s="2" t="s">
        <v>28</v>
      </c>
    </row>
    <row r="899" spans="1:19" x14ac:dyDescent="0.3">
      <c r="A899" s="2">
        <v>898</v>
      </c>
      <c r="B899" s="2">
        <v>29</v>
      </c>
      <c r="C899" s="2" t="s">
        <v>18</v>
      </c>
      <c r="D899" s="2" t="s">
        <v>54</v>
      </c>
      <c r="E899" s="2" t="s">
        <v>20</v>
      </c>
      <c r="F899" s="2">
        <v>91</v>
      </c>
      <c r="G899" s="2" t="s">
        <v>114</v>
      </c>
      <c r="H899" s="2" t="s">
        <v>43</v>
      </c>
      <c r="I899" s="2" t="s">
        <v>23</v>
      </c>
      <c r="J899" s="2" t="s">
        <v>36</v>
      </c>
      <c r="K899" s="2">
        <v>3.4</v>
      </c>
      <c r="L899" s="2" t="s">
        <v>25</v>
      </c>
      <c r="M899" s="2" t="s">
        <v>26</v>
      </c>
      <c r="N899" s="2" t="s">
        <v>25</v>
      </c>
      <c r="O899" s="2" t="s">
        <v>25</v>
      </c>
      <c r="P899" s="12">
        <v>46</v>
      </c>
      <c r="Q899" s="12">
        <f>Table1[[#This Row],[Purchase Amount (USD)]]-Table1[[#This Row],[Previous Purchases]]</f>
        <v>45</v>
      </c>
      <c r="R899" s="2" t="s">
        <v>27</v>
      </c>
      <c r="S899" s="2" t="s">
        <v>39</v>
      </c>
    </row>
    <row r="900" spans="1:19" x14ac:dyDescent="0.3">
      <c r="A900" s="3">
        <v>899</v>
      </c>
      <c r="B900" s="3">
        <v>54</v>
      </c>
      <c r="C900" s="3" t="s">
        <v>18</v>
      </c>
      <c r="D900" s="3" t="s">
        <v>132</v>
      </c>
      <c r="E900" s="3" t="s">
        <v>66</v>
      </c>
      <c r="F900" s="3">
        <v>70</v>
      </c>
      <c r="G900" s="3" t="s">
        <v>106</v>
      </c>
      <c r="H900" s="3" t="s">
        <v>22</v>
      </c>
      <c r="I900" s="3" t="s">
        <v>107</v>
      </c>
      <c r="J900" s="3" t="s">
        <v>36</v>
      </c>
      <c r="K900" s="3">
        <v>3.5</v>
      </c>
      <c r="L900" s="3" t="s">
        <v>25</v>
      </c>
      <c r="M900" s="3" t="s">
        <v>69</v>
      </c>
      <c r="N900" s="3" t="s">
        <v>25</v>
      </c>
      <c r="O900" s="3" t="s">
        <v>25</v>
      </c>
      <c r="P900" s="13">
        <v>19</v>
      </c>
      <c r="Q900" s="13">
        <f>Table1[[#This Row],[Purchase Amount (USD)]]-Table1[[#This Row],[Previous Purchases]]</f>
        <v>51</v>
      </c>
      <c r="R900" s="3" t="s">
        <v>74</v>
      </c>
      <c r="S900" s="3" t="s">
        <v>96</v>
      </c>
    </row>
    <row r="901" spans="1:19" x14ac:dyDescent="0.3">
      <c r="A901" s="3">
        <v>900</v>
      </c>
      <c r="B901" s="3">
        <v>65</v>
      </c>
      <c r="C901" s="3" t="s">
        <v>18</v>
      </c>
      <c r="D901" s="3" t="s">
        <v>29</v>
      </c>
      <c r="E901" s="3" t="s">
        <v>20</v>
      </c>
      <c r="F901" s="3">
        <v>58</v>
      </c>
      <c r="G901" s="3" t="s">
        <v>42</v>
      </c>
      <c r="H901" s="3" t="s">
        <v>43</v>
      </c>
      <c r="I901" s="3" t="s">
        <v>99</v>
      </c>
      <c r="J901" s="3" t="s">
        <v>52</v>
      </c>
      <c r="K901" s="3">
        <v>4</v>
      </c>
      <c r="L901" s="3" t="s">
        <v>25</v>
      </c>
      <c r="M901" s="3" t="s">
        <v>53</v>
      </c>
      <c r="N901" s="3" t="s">
        <v>25</v>
      </c>
      <c r="O901" s="3" t="s">
        <v>25</v>
      </c>
      <c r="P901" s="13">
        <v>20</v>
      </c>
      <c r="Q901" s="13">
        <f>Table1[[#This Row],[Purchase Amount (USD)]]-Table1[[#This Row],[Previous Purchases]]</f>
        <v>38</v>
      </c>
      <c r="R901" s="3" t="s">
        <v>45</v>
      </c>
      <c r="S901" s="3" t="s">
        <v>48</v>
      </c>
    </row>
    <row r="902" spans="1:19" x14ac:dyDescent="0.3">
      <c r="A902" s="2">
        <v>901</v>
      </c>
      <c r="B902" s="2">
        <v>54</v>
      </c>
      <c r="C902" s="2" t="s">
        <v>18</v>
      </c>
      <c r="D902" s="2" t="s">
        <v>123</v>
      </c>
      <c r="E902" s="2" t="s">
        <v>66</v>
      </c>
      <c r="F902" s="2">
        <v>98</v>
      </c>
      <c r="G902" s="2" t="s">
        <v>63</v>
      </c>
      <c r="H902" s="2" t="s">
        <v>22</v>
      </c>
      <c r="I902" s="2" t="s">
        <v>23</v>
      </c>
      <c r="J902" s="2" t="s">
        <v>56</v>
      </c>
      <c r="K902" s="2">
        <v>3.3</v>
      </c>
      <c r="L902" s="2" t="s">
        <v>25</v>
      </c>
      <c r="M902" s="2" t="s">
        <v>37</v>
      </c>
      <c r="N902" s="2" t="s">
        <v>25</v>
      </c>
      <c r="O902" s="2" t="s">
        <v>25</v>
      </c>
      <c r="P902" s="12">
        <v>42</v>
      </c>
      <c r="Q902" s="12">
        <f>Table1[[#This Row],[Purchase Amount (USD)]]-Table1[[#This Row],[Previous Purchases]]</f>
        <v>56</v>
      </c>
      <c r="R902" s="2" t="s">
        <v>74</v>
      </c>
      <c r="S902" s="2" t="s">
        <v>57</v>
      </c>
    </row>
    <row r="903" spans="1:19" x14ac:dyDescent="0.3">
      <c r="A903" s="2">
        <v>902</v>
      </c>
      <c r="B903" s="2">
        <v>60</v>
      </c>
      <c r="C903" s="2" t="s">
        <v>18</v>
      </c>
      <c r="D903" s="2" t="s">
        <v>118</v>
      </c>
      <c r="E903" s="2" t="s">
        <v>66</v>
      </c>
      <c r="F903" s="2">
        <v>68</v>
      </c>
      <c r="G903" s="2" t="s">
        <v>67</v>
      </c>
      <c r="H903" s="2" t="s">
        <v>22</v>
      </c>
      <c r="I903" s="2" t="s">
        <v>82</v>
      </c>
      <c r="J903" s="2" t="s">
        <v>52</v>
      </c>
      <c r="K903" s="2">
        <v>4.7</v>
      </c>
      <c r="L903" s="2" t="s">
        <v>25</v>
      </c>
      <c r="M903" s="2" t="s">
        <v>69</v>
      </c>
      <c r="N903" s="2" t="s">
        <v>25</v>
      </c>
      <c r="O903" s="2" t="s">
        <v>25</v>
      </c>
      <c r="P903" s="12">
        <v>34</v>
      </c>
      <c r="Q903" s="12">
        <f>Table1[[#This Row],[Purchase Amount (USD)]]-Table1[[#This Row],[Previous Purchases]]</f>
        <v>34</v>
      </c>
      <c r="R903" s="2" t="s">
        <v>32</v>
      </c>
      <c r="S903" s="2" t="s">
        <v>87</v>
      </c>
    </row>
    <row r="904" spans="1:19" x14ac:dyDescent="0.3">
      <c r="A904" s="3">
        <v>903</v>
      </c>
      <c r="B904" s="3">
        <v>43</v>
      </c>
      <c r="C904" s="3" t="s">
        <v>18</v>
      </c>
      <c r="D904" s="3" t="s">
        <v>123</v>
      </c>
      <c r="E904" s="3" t="s">
        <v>66</v>
      </c>
      <c r="F904" s="3">
        <v>44</v>
      </c>
      <c r="G904" s="3" t="s">
        <v>21</v>
      </c>
      <c r="H904" s="3" t="s">
        <v>43</v>
      </c>
      <c r="I904" s="3" t="s">
        <v>117</v>
      </c>
      <c r="J904" s="3" t="s">
        <v>52</v>
      </c>
      <c r="K904" s="3">
        <v>2.8</v>
      </c>
      <c r="L904" s="3" t="s">
        <v>25</v>
      </c>
      <c r="M904" s="3" t="s">
        <v>44</v>
      </c>
      <c r="N904" s="3" t="s">
        <v>25</v>
      </c>
      <c r="O904" s="3" t="s">
        <v>25</v>
      </c>
      <c r="P904" s="13">
        <v>5</v>
      </c>
      <c r="Q904" s="13">
        <f>Table1[[#This Row],[Purchase Amount (USD)]]-Table1[[#This Row],[Previous Purchases]]</f>
        <v>39</v>
      </c>
      <c r="R904" s="3" t="s">
        <v>32</v>
      </c>
      <c r="S904" s="3" t="s">
        <v>87</v>
      </c>
    </row>
    <row r="905" spans="1:19" x14ac:dyDescent="0.3">
      <c r="A905" s="3">
        <v>904</v>
      </c>
      <c r="B905" s="3">
        <v>44</v>
      </c>
      <c r="C905" s="3" t="s">
        <v>18</v>
      </c>
      <c r="D905" s="3" t="s">
        <v>101</v>
      </c>
      <c r="E905" s="3" t="s">
        <v>62</v>
      </c>
      <c r="F905" s="3">
        <v>45</v>
      </c>
      <c r="G905" s="3" t="s">
        <v>148</v>
      </c>
      <c r="H905" s="3" t="s">
        <v>43</v>
      </c>
      <c r="I905" s="3" t="s">
        <v>143</v>
      </c>
      <c r="J905" s="3" t="s">
        <v>24</v>
      </c>
      <c r="K905" s="3">
        <v>3.3</v>
      </c>
      <c r="L905" s="3" t="s">
        <v>25</v>
      </c>
      <c r="M905" s="3" t="s">
        <v>26</v>
      </c>
      <c r="N905" s="3" t="s">
        <v>25</v>
      </c>
      <c r="O905" s="3" t="s">
        <v>25</v>
      </c>
      <c r="P905" s="13">
        <v>3</v>
      </c>
      <c r="Q905" s="13">
        <f>Table1[[#This Row],[Purchase Amount (USD)]]-Table1[[#This Row],[Previous Purchases]]</f>
        <v>42</v>
      </c>
      <c r="R905" s="3" t="s">
        <v>45</v>
      </c>
      <c r="S905" s="3" t="s">
        <v>57</v>
      </c>
    </row>
    <row r="906" spans="1:19" x14ac:dyDescent="0.3">
      <c r="A906" s="2">
        <v>905</v>
      </c>
      <c r="B906" s="2">
        <v>69</v>
      </c>
      <c r="C906" s="2" t="s">
        <v>18</v>
      </c>
      <c r="D906" s="2" t="s">
        <v>112</v>
      </c>
      <c r="E906" s="2" t="s">
        <v>20</v>
      </c>
      <c r="F906" s="2">
        <v>99</v>
      </c>
      <c r="G906" s="2" t="s">
        <v>119</v>
      </c>
      <c r="H906" s="2" t="s">
        <v>22</v>
      </c>
      <c r="I906" s="2" t="s">
        <v>135</v>
      </c>
      <c r="J906" s="2" t="s">
        <v>36</v>
      </c>
      <c r="K906" s="2">
        <v>2.9</v>
      </c>
      <c r="L906" s="2" t="s">
        <v>25</v>
      </c>
      <c r="M906" s="2" t="s">
        <v>37</v>
      </c>
      <c r="N906" s="2" t="s">
        <v>25</v>
      </c>
      <c r="O906" s="2" t="s">
        <v>25</v>
      </c>
      <c r="P906" s="12">
        <v>46</v>
      </c>
      <c r="Q906" s="12">
        <f>Table1[[#This Row],[Purchase Amount (USD)]]-Table1[[#This Row],[Previous Purchases]]</f>
        <v>53</v>
      </c>
      <c r="R906" s="2" t="s">
        <v>45</v>
      </c>
      <c r="S906" s="2" t="s">
        <v>96</v>
      </c>
    </row>
    <row r="907" spans="1:19" x14ac:dyDescent="0.3">
      <c r="A907" s="2">
        <v>906</v>
      </c>
      <c r="B907" s="2">
        <v>46</v>
      </c>
      <c r="C907" s="2" t="s">
        <v>18</v>
      </c>
      <c r="D907" s="2" t="s">
        <v>80</v>
      </c>
      <c r="E907" s="2" t="s">
        <v>20</v>
      </c>
      <c r="F907" s="2">
        <v>68</v>
      </c>
      <c r="G907" s="2" t="s">
        <v>90</v>
      </c>
      <c r="H907" s="2" t="s">
        <v>35</v>
      </c>
      <c r="I907" s="2" t="s">
        <v>108</v>
      </c>
      <c r="J907" s="2" t="s">
        <v>36</v>
      </c>
      <c r="K907" s="2">
        <v>2.8</v>
      </c>
      <c r="L907" s="2" t="s">
        <v>25</v>
      </c>
      <c r="M907" s="2" t="s">
        <v>53</v>
      </c>
      <c r="N907" s="2" t="s">
        <v>25</v>
      </c>
      <c r="O907" s="2" t="s">
        <v>25</v>
      </c>
      <c r="P907" s="12">
        <v>16</v>
      </c>
      <c r="Q907" s="12">
        <f>Table1[[#This Row],[Purchase Amount (USD)]]-Table1[[#This Row],[Previous Purchases]]</f>
        <v>52</v>
      </c>
      <c r="R907" s="2" t="s">
        <v>27</v>
      </c>
      <c r="S907" s="2" t="s">
        <v>48</v>
      </c>
    </row>
    <row r="908" spans="1:19" x14ac:dyDescent="0.3">
      <c r="A908" s="3">
        <v>907</v>
      </c>
      <c r="B908" s="3">
        <v>41</v>
      </c>
      <c r="C908" s="3" t="s">
        <v>18</v>
      </c>
      <c r="D908" s="3" t="s">
        <v>94</v>
      </c>
      <c r="E908" s="3" t="s">
        <v>20</v>
      </c>
      <c r="F908" s="3">
        <v>56</v>
      </c>
      <c r="G908" s="3" t="s">
        <v>130</v>
      </c>
      <c r="H908" s="3" t="s">
        <v>43</v>
      </c>
      <c r="I908" s="3" t="s">
        <v>107</v>
      </c>
      <c r="J908" s="3" t="s">
        <v>36</v>
      </c>
      <c r="K908" s="3">
        <v>4.2</v>
      </c>
      <c r="L908" s="3" t="s">
        <v>25</v>
      </c>
      <c r="M908" s="3" t="s">
        <v>53</v>
      </c>
      <c r="N908" s="3" t="s">
        <v>25</v>
      </c>
      <c r="O908" s="3" t="s">
        <v>25</v>
      </c>
      <c r="P908" s="13">
        <v>21</v>
      </c>
      <c r="Q908" s="13">
        <f>Table1[[#This Row],[Purchase Amount (USD)]]-Table1[[#This Row],[Previous Purchases]]</f>
        <v>35</v>
      </c>
      <c r="R908" s="3" t="s">
        <v>85</v>
      </c>
      <c r="S908" s="3" t="s">
        <v>75</v>
      </c>
    </row>
    <row r="909" spans="1:19" x14ac:dyDescent="0.3">
      <c r="A909" s="3">
        <v>908</v>
      </c>
      <c r="B909" s="3">
        <v>32</v>
      </c>
      <c r="C909" s="3" t="s">
        <v>18</v>
      </c>
      <c r="D909" s="3" t="s">
        <v>29</v>
      </c>
      <c r="E909" s="3" t="s">
        <v>20</v>
      </c>
      <c r="F909" s="3">
        <v>43</v>
      </c>
      <c r="G909" s="3" t="s">
        <v>67</v>
      </c>
      <c r="H909" s="3" t="s">
        <v>22</v>
      </c>
      <c r="I909" s="3" t="s">
        <v>108</v>
      </c>
      <c r="J909" s="3" t="s">
        <v>24</v>
      </c>
      <c r="K909" s="3">
        <v>4.4000000000000004</v>
      </c>
      <c r="L909" s="3" t="s">
        <v>25</v>
      </c>
      <c r="M909" s="3" t="s">
        <v>26</v>
      </c>
      <c r="N909" s="3" t="s">
        <v>25</v>
      </c>
      <c r="O909" s="3" t="s">
        <v>25</v>
      </c>
      <c r="P909" s="13">
        <v>34</v>
      </c>
      <c r="Q909" s="13">
        <f>Table1[[#This Row],[Purchase Amount (USD)]]-Table1[[#This Row],[Previous Purchases]]</f>
        <v>9</v>
      </c>
      <c r="R909" s="3" t="s">
        <v>38</v>
      </c>
      <c r="S909" s="3" t="s">
        <v>75</v>
      </c>
    </row>
    <row r="910" spans="1:19" x14ac:dyDescent="0.3">
      <c r="A910" s="2">
        <v>909</v>
      </c>
      <c r="B910" s="2">
        <v>26</v>
      </c>
      <c r="C910" s="2" t="s">
        <v>18</v>
      </c>
      <c r="D910" s="2" t="s">
        <v>88</v>
      </c>
      <c r="E910" s="2" t="s">
        <v>66</v>
      </c>
      <c r="F910" s="2">
        <v>99</v>
      </c>
      <c r="G910" s="2" t="s">
        <v>126</v>
      </c>
      <c r="H910" s="2" t="s">
        <v>43</v>
      </c>
      <c r="I910" s="2" t="s">
        <v>47</v>
      </c>
      <c r="J910" s="2" t="s">
        <v>24</v>
      </c>
      <c r="K910" s="2">
        <v>3.6</v>
      </c>
      <c r="L910" s="2" t="s">
        <v>25</v>
      </c>
      <c r="M910" s="2" t="s">
        <v>37</v>
      </c>
      <c r="N910" s="2" t="s">
        <v>25</v>
      </c>
      <c r="O910" s="2" t="s">
        <v>25</v>
      </c>
      <c r="P910" s="12">
        <v>9</v>
      </c>
      <c r="Q910" s="12">
        <f>Table1[[#This Row],[Purchase Amount (USD)]]-Table1[[#This Row],[Previous Purchases]]</f>
        <v>90</v>
      </c>
      <c r="R910" s="2" t="s">
        <v>45</v>
      </c>
      <c r="S910" s="2" t="s">
        <v>96</v>
      </c>
    </row>
    <row r="911" spans="1:19" x14ac:dyDescent="0.3">
      <c r="A911" s="2">
        <v>910</v>
      </c>
      <c r="B911" s="2">
        <v>61</v>
      </c>
      <c r="C911" s="2" t="s">
        <v>18</v>
      </c>
      <c r="D911" s="2" t="s">
        <v>132</v>
      </c>
      <c r="E911" s="2" t="s">
        <v>66</v>
      </c>
      <c r="F911" s="2">
        <v>56</v>
      </c>
      <c r="G911" s="2" t="s">
        <v>59</v>
      </c>
      <c r="H911" s="2" t="s">
        <v>22</v>
      </c>
      <c r="I911" s="2" t="s">
        <v>64</v>
      </c>
      <c r="J911" s="2" t="s">
        <v>56</v>
      </c>
      <c r="K911" s="2">
        <v>2.7</v>
      </c>
      <c r="L911" s="2" t="s">
        <v>25</v>
      </c>
      <c r="M911" s="2" t="s">
        <v>26</v>
      </c>
      <c r="N911" s="2" t="s">
        <v>25</v>
      </c>
      <c r="O911" s="2" t="s">
        <v>25</v>
      </c>
      <c r="P911" s="12">
        <v>36</v>
      </c>
      <c r="Q911" s="12">
        <f>Table1[[#This Row],[Purchase Amount (USD)]]-Table1[[#This Row],[Previous Purchases]]</f>
        <v>20</v>
      </c>
      <c r="R911" s="2" t="s">
        <v>45</v>
      </c>
      <c r="S911" s="2" t="s">
        <v>39</v>
      </c>
    </row>
    <row r="912" spans="1:19" x14ac:dyDescent="0.3">
      <c r="A912" s="3">
        <v>911</v>
      </c>
      <c r="B912" s="3">
        <v>49</v>
      </c>
      <c r="C912" s="3" t="s">
        <v>18</v>
      </c>
      <c r="D912" s="3" t="s">
        <v>103</v>
      </c>
      <c r="E912" s="3" t="s">
        <v>20</v>
      </c>
      <c r="F912" s="3">
        <v>25</v>
      </c>
      <c r="G912" s="3" t="s">
        <v>130</v>
      </c>
      <c r="H912" s="3" t="s">
        <v>35</v>
      </c>
      <c r="I912" s="3" t="s">
        <v>68</v>
      </c>
      <c r="J912" s="3" t="s">
        <v>36</v>
      </c>
      <c r="K912" s="3">
        <v>3.4</v>
      </c>
      <c r="L912" s="3" t="s">
        <v>25</v>
      </c>
      <c r="M912" s="3" t="s">
        <v>26</v>
      </c>
      <c r="N912" s="3" t="s">
        <v>25</v>
      </c>
      <c r="O912" s="3" t="s">
        <v>25</v>
      </c>
      <c r="P912" s="13">
        <v>22</v>
      </c>
      <c r="Q912" s="13">
        <f>Table1[[#This Row],[Purchase Amount (USD)]]-Table1[[#This Row],[Previous Purchases]]</f>
        <v>3</v>
      </c>
      <c r="R912" s="3" t="s">
        <v>38</v>
      </c>
      <c r="S912" s="3" t="s">
        <v>87</v>
      </c>
    </row>
    <row r="913" spans="1:19" x14ac:dyDescent="0.3">
      <c r="A913" s="3">
        <v>912</v>
      </c>
      <c r="B913" s="3">
        <v>53</v>
      </c>
      <c r="C913" s="3" t="s">
        <v>18</v>
      </c>
      <c r="D913" s="3" t="s">
        <v>94</v>
      </c>
      <c r="E913" s="3" t="s">
        <v>20</v>
      </c>
      <c r="F913" s="3">
        <v>74</v>
      </c>
      <c r="G913" s="3" t="s">
        <v>128</v>
      </c>
      <c r="H913" s="3" t="s">
        <v>43</v>
      </c>
      <c r="I913" s="3" t="s">
        <v>93</v>
      </c>
      <c r="J913" s="3" t="s">
        <v>24</v>
      </c>
      <c r="K913" s="3">
        <v>2.8</v>
      </c>
      <c r="L913" s="3" t="s">
        <v>25</v>
      </c>
      <c r="M913" s="3" t="s">
        <v>69</v>
      </c>
      <c r="N913" s="3" t="s">
        <v>25</v>
      </c>
      <c r="O913" s="3" t="s">
        <v>25</v>
      </c>
      <c r="P913" s="13">
        <v>2</v>
      </c>
      <c r="Q913" s="13">
        <f>Table1[[#This Row],[Purchase Amount (USD)]]-Table1[[#This Row],[Previous Purchases]]</f>
        <v>72</v>
      </c>
      <c r="R913" s="3" t="s">
        <v>74</v>
      </c>
      <c r="S913" s="3" t="s">
        <v>57</v>
      </c>
    </row>
    <row r="914" spans="1:19" x14ac:dyDescent="0.3">
      <c r="A914" s="2">
        <v>913</v>
      </c>
      <c r="B914" s="2">
        <v>24</v>
      </c>
      <c r="C914" s="2" t="s">
        <v>18</v>
      </c>
      <c r="D914" s="2" t="s">
        <v>103</v>
      </c>
      <c r="E914" s="2" t="s">
        <v>20</v>
      </c>
      <c r="F914" s="2">
        <v>56</v>
      </c>
      <c r="G914" s="2" t="s">
        <v>71</v>
      </c>
      <c r="H914" s="2" t="s">
        <v>43</v>
      </c>
      <c r="I914" s="2" t="s">
        <v>95</v>
      </c>
      <c r="J914" s="2" t="s">
        <v>24</v>
      </c>
      <c r="K914" s="2">
        <v>3.4</v>
      </c>
      <c r="L914" s="2" t="s">
        <v>25</v>
      </c>
      <c r="M914" s="2" t="s">
        <v>44</v>
      </c>
      <c r="N914" s="2" t="s">
        <v>25</v>
      </c>
      <c r="O914" s="2" t="s">
        <v>25</v>
      </c>
      <c r="P914" s="12">
        <v>32</v>
      </c>
      <c r="Q914" s="12">
        <f>Table1[[#This Row],[Purchase Amount (USD)]]-Table1[[#This Row],[Previous Purchases]]</f>
        <v>24</v>
      </c>
      <c r="R914" s="2" t="s">
        <v>74</v>
      </c>
      <c r="S914" s="2" t="s">
        <v>87</v>
      </c>
    </row>
    <row r="915" spans="1:19" x14ac:dyDescent="0.3">
      <c r="A915" s="2">
        <v>914</v>
      </c>
      <c r="B915" s="2">
        <v>37</v>
      </c>
      <c r="C915" s="2" t="s">
        <v>18</v>
      </c>
      <c r="D915" s="2" t="s">
        <v>49</v>
      </c>
      <c r="E915" s="2" t="s">
        <v>41</v>
      </c>
      <c r="F915" s="2">
        <v>47</v>
      </c>
      <c r="G915" s="2" t="s">
        <v>139</v>
      </c>
      <c r="H915" s="2" t="s">
        <v>43</v>
      </c>
      <c r="I915" s="2" t="s">
        <v>133</v>
      </c>
      <c r="J915" s="2" t="s">
        <v>56</v>
      </c>
      <c r="K915" s="2">
        <v>2.6</v>
      </c>
      <c r="L915" s="2" t="s">
        <v>25</v>
      </c>
      <c r="M915" s="2" t="s">
        <v>44</v>
      </c>
      <c r="N915" s="2" t="s">
        <v>25</v>
      </c>
      <c r="O915" s="2" t="s">
        <v>25</v>
      </c>
      <c r="P915" s="12">
        <v>29</v>
      </c>
      <c r="Q915" s="12">
        <f>Table1[[#This Row],[Purchase Amount (USD)]]-Table1[[#This Row],[Previous Purchases]]</f>
        <v>18</v>
      </c>
      <c r="R915" s="2" t="s">
        <v>32</v>
      </c>
      <c r="S915" s="2" t="s">
        <v>96</v>
      </c>
    </row>
    <row r="916" spans="1:19" x14ac:dyDescent="0.3">
      <c r="A916" s="3">
        <v>915</v>
      </c>
      <c r="B916" s="3">
        <v>43</v>
      </c>
      <c r="C916" s="3" t="s">
        <v>18</v>
      </c>
      <c r="D916" s="3" t="s">
        <v>80</v>
      </c>
      <c r="E916" s="3" t="s">
        <v>20</v>
      </c>
      <c r="F916" s="3">
        <v>67</v>
      </c>
      <c r="G916" s="3" t="s">
        <v>148</v>
      </c>
      <c r="H916" s="3" t="s">
        <v>22</v>
      </c>
      <c r="I916" s="3" t="s">
        <v>72</v>
      </c>
      <c r="J916" s="3" t="s">
        <v>52</v>
      </c>
      <c r="K916" s="3">
        <v>4.0999999999999996</v>
      </c>
      <c r="L916" s="3" t="s">
        <v>25</v>
      </c>
      <c r="M916" s="3" t="s">
        <v>53</v>
      </c>
      <c r="N916" s="3" t="s">
        <v>25</v>
      </c>
      <c r="O916" s="3" t="s">
        <v>25</v>
      </c>
      <c r="P916" s="13">
        <v>27</v>
      </c>
      <c r="Q916" s="13">
        <f>Table1[[#This Row],[Purchase Amount (USD)]]-Table1[[#This Row],[Previous Purchases]]</f>
        <v>40</v>
      </c>
      <c r="R916" s="3" t="s">
        <v>27</v>
      </c>
      <c r="S916" s="3" t="s">
        <v>96</v>
      </c>
    </row>
    <row r="917" spans="1:19" x14ac:dyDescent="0.3">
      <c r="A917" s="3">
        <v>916</v>
      </c>
      <c r="B917" s="3">
        <v>31</v>
      </c>
      <c r="C917" s="3" t="s">
        <v>18</v>
      </c>
      <c r="D917" s="3" t="s">
        <v>80</v>
      </c>
      <c r="E917" s="3" t="s">
        <v>20</v>
      </c>
      <c r="F917" s="3">
        <v>22</v>
      </c>
      <c r="G917" s="3" t="s">
        <v>42</v>
      </c>
      <c r="H917" s="3" t="s">
        <v>22</v>
      </c>
      <c r="I917" s="3" t="s">
        <v>72</v>
      </c>
      <c r="J917" s="3" t="s">
        <v>24</v>
      </c>
      <c r="K917" s="3">
        <v>2.9</v>
      </c>
      <c r="L917" s="3" t="s">
        <v>25</v>
      </c>
      <c r="M917" s="3" t="s">
        <v>73</v>
      </c>
      <c r="N917" s="3" t="s">
        <v>25</v>
      </c>
      <c r="O917" s="3" t="s">
        <v>25</v>
      </c>
      <c r="P917" s="13">
        <v>33</v>
      </c>
      <c r="Q917" s="13">
        <f>Table1[[#This Row],[Purchase Amount (USD)]]-Table1[[#This Row],[Previous Purchases]]</f>
        <v>-11</v>
      </c>
      <c r="R917" s="3" t="s">
        <v>38</v>
      </c>
      <c r="S917" s="3" t="s">
        <v>28</v>
      </c>
    </row>
    <row r="918" spans="1:19" x14ac:dyDescent="0.3">
      <c r="A918" s="2">
        <v>917</v>
      </c>
      <c r="B918" s="2">
        <v>49</v>
      </c>
      <c r="C918" s="2" t="s">
        <v>18</v>
      </c>
      <c r="D918" s="2" t="s">
        <v>33</v>
      </c>
      <c r="E918" s="2" t="s">
        <v>20</v>
      </c>
      <c r="F918" s="2">
        <v>34</v>
      </c>
      <c r="G918" s="2" t="s">
        <v>114</v>
      </c>
      <c r="H918" s="2" t="s">
        <v>35</v>
      </c>
      <c r="I918" s="2" t="s">
        <v>143</v>
      </c>
      <c r="J918" s="2" t="s">
        <v>36</v>
      </c>
      <c r="K918" s="2">
        <v>2.7</v>
      </c>
      <c r="L918" s="2" t="s">
        <v>25</v>
      </c>
      <c r="M918" s="2" t="s">
        <v>53</v>
      </c>
      <c r="N918" s="2" t="s">
        <v>25</v>
      </c>
      <c r="O918" s="2" t="s">
        <v>25</v>
      </c>
      <c r="P918" s="12">
        <v>16</v>
      </c>
      <c r="Q918" s="12">
        <f>Table1[[#This Row],[Purchase Amount (USD)]]-Table1[[#This Row],[Previous Purchases]]</f>
        <v>18</v>
      </c>
      <c r="R918" s="2" t="s">
        <v>27</v>
      </c>
      <c r="S918" s="2" t="s">
        <v>87</v>
      </c>
    </row>
    <row r="919" spans="1:19" x14ac:dyDescent="0.3">
      <c r="A919" s="2">
        <v>918</v>
      </c>
      <c r="B919" s="2">
        <v>69</v>
      </c>
      <c r="C919" s="2" t="s">
        <v>18</v>
      </c>
      <c r="D919" s="2" t="s">
        <v>29</v>
      </c>
      <c r="E919" s="2" t="s">
        <v>20</v>
      </c>
      <c r="F919" s="2">
        <v>64</v>
      </c>
      <c r="G919" s="2" t="s">
        <v>67</v>
      </c>
      <c r="H919" s="2" t="s">
        <v>43</v>
      </c>
      <c r="I919" s="2" t="s">
        <v>31</v>
      </c>
      <c r="J919" s="2" t="s">
        <v>36</v>
      </c>
      <c r="K919" s="2">
        <v>3.7</v>
      </c>
      <c r="L919" s="2" t="s">
        <v>25</v>
      </c>
      <c r="M919" s="2" t="s">
        <v>53</v>
      </c>
      <c r="N919" s="2" t="s">
        <v>25</v>
      </c>
      <c r="O919" s="2" t="s">
        <v>25</v>
      </c>
      <c r="P919" s="12">
        <v>11</v>
      </c>
      <c r="Q919" s="12">
        <f>Table1[[#This Row],[Purchase Amount (USD)]]-Table1[[#This Row],[Previous Purchases]]</f>
        <v>53</v>
      </c>
      <c r="R919" s="2" t="s">
        <v>74</v>
      </c>
      <c r="S919" s="2" t="s">
        <v>57</v>
      </c>
    </row>
    <row r="920" spans="1:19" x14ac:dyDescent="0.3">
      <c r="A920" s="3">
        <v>919</v>
      </c>
      <c r="B920" s="3">
        <v>65</v>
      </c>
      <c r="C920" s="3" t="s">
        <v>18</v>
      </c>
      <c r="D920" s="3" t="s">
        <v>58</v>
      </c>
      <c r="E920" s="3" t="s">
        <v>20</v>
      </c>
      <c r="F920" s="3">
        <v>42</v>
      </c>
      <c r="G920" s="3" t="s">
        <v>97</v>
      </c>
      <c r="H920" s="3" t="s">
        <v>43</v>
      </c>
      <c r="I920" s="3" t="s">
        <v>120</v>
      </c>
      <c r="J920" s="3" t="s">
        <v>36</v>
      </c>
      <c r="K920" s="3">
        <v>4.3</v>
      </c>
      <c r="L920" s="3" t="s">
        <v>25</v>
      </c>
      <c r="M920" s="3" t="s">
        <v>69</v>
      </c>
      <c r="N920" s="3" t="s">
        <v>25</v>
      </c>
      <c r="O920" s="3" t="s">
        <v>25</v>
      </c>
      <c r="P920" s="13">
        <v>11</v>
      </c>
      <c r="Q920" s="13">
        <f>Table1[[#This Row],[Purchase Amount (USD)]]-Table1[[#This Row],[Previous Purchases]]</f>
        <v>31</v>
      </c>
      <c r="R920" s="3" t="s">
        <v>32</v>
      </c>
      <c r="S920" s="3" t="s">
        <v>28</v>
      </c>
    </row>
    <row r="921" spans="1:19" x14ac:dyDescent="0.3">
      <c r="A921" s="3">
        <v>920</v>
      </c>
      <c r="B921" s="3">
        <v>41</v>
      </c>
      <c r="C921" s="3" t="s">
        <v>18</v>
      </c>
      <c r="D921" s="3" t="s">
        <v>54</v>
      </c>
      <c r="E921" s="3" t="s">
        <v>20</v>
      </c>
      <c r="F921" s="3">
        <v>82</v>
      </c>
      <c r="G921" s="3" t="s">
        <v>34</v>
      </c>
      <c r="H921" s="3" t="s">
        <v>22</v>
      </c>
      <c r="I921" s="3" t="s">
        <v>95</v>
      </c>
      <c r="J921" s="3" t="s">
        <v>24</v>
      </c>
      <c r="K921" s="3">
        <v>2.6</v>
      </c>
      <c r="L921" s="3" t="s">
        <v>25</v>
      </c>
      <c r="M921" s="3" t="s">
        <v>69</v>
      </c>
      <c r="N921" s="3" t="s">
        <v>25</v>
      </c>
      <c r="O921" s="3" t="s">
        <v>25</v>
      </c>
      <c r="P921" s="13">
        <v>17</v>
      </c>
      <c r="Q921" s="13">
        <f>Table1[[#This Row],[Purchase Amount (USD)]]-Table1[[#This Row],[Previous Purchases]]</f>
        <v>65</v>
      </c>
      <c r="R921" s="3" t="s">
        <v>85</v>
      </c>
      <c r="S921" s="3" t="s">
        <v>75</v>
      </c>
    </row>
    <row r="922" spans="1:19" x14ac:dyDescent="0.3">
      <c r="A922" s="2">
        <v>921</v>
      </c>
      <c r="B922" s="2">
        <v>37</v>
      </c>
      <c r="C922" s="2" t="s">
        <v>18</v>
      </c>
      <c r="D922" s="2" t="s">
        <v>132</v>
      </c>
      <c r="E922" s="2" t="s">
        <v>66</v>
      </c>
      <c r="F922" s="2">
        <v>81</v>
      </c>
      <c r="G922" s="2" t="s">
        <v>71</v>
      </c>
      <c r="H922" s="2" t="s">
        <v>91</v>
      </c>
      <c r="I922" s="2" t="s">
        <v>79</v>
      </c>
      <c r="J922" s="2" t="s">
        <v>52</v>
      </c>
      <c r="K922" s="2">
        <v>4.3</v>
      </c>
      <c r="L922" s="2" t="s">
        <v>25</v>
      </c>
      <c r="M922" s="2" t="s">
        <v>37</v>
      </c>
      <c r="N922" s="2" t="s">
        <v>25</v>
      </c>
      <c r="O922" s="2" t="s">
        <v>25</v>
      </c>
      <c r="P922" s="12">
        <v>37</v>
      </c>
      <c r="Q922" s="12">
        <f>Table1[[#This Row],[Purchase Amount (USD)]]-Table1[[#This Row],[Previous Purchases]]</f>
        <v>44</v>
      </c>
      <c r="R922" s="2" t="s">
        <v>32</v>
      </c>
      <c r="S922" s="2" t="s">
        <v>39</v>
      </c>
    </row>
    <row r="923" spans="1:19" x14ac:dyDescent="0.3">
      <c r="A923" s="2">
        <v>922</v>
      </c>
      <c r="B923" s="2">
        <v>70</v>
      </c>
      <c r="C923" s="2" t="s">
        <v>18</v>
      </c>
      <c r="D923" s="2" t="s">
        <v>61</v>
      </c>
      <c r="E923" s="2" t="s">
        <v>62</v>
      </c>
      <c r="F923" s="2">
        <v>24</v>
      </c>
      <c r="G923" s="2" t="s">
        <v>146</v>
      </c>
      <c r="H923" s="2" t="s">
        <v>22</v>
      </c>
      <c r="I923" s="2" t="s">
        <v>64</v>
      </c>
      <c r="J923" s="2" t="s">
        <v>52</v>
      </c>
      <c r="K923" s="2">
        <v>4.0999999999999996</v>
      </c>
      <c r="L923" s="2" t="s">
        <v>25</v>
      </c>
      <c r="M923" s="2" t="s">
        <v>26</v>
      </c>
      <c r="N923" s="2" t="s">
        <v>25</v>
      </c>
      <c r="O923" s="2" t="s">
        <v>25</v>
      </c>
      <c r="P923" s="12">
        <v>18</v>
      </c>
      <c r="Q923" s="12">
        <f>Table1[[#This Row],[Purchase Amount (USD)]]-Table1[[#This Row],[Previous Purchases]]</f>
        <v>6</v>
      </c>
      <c r="R923" s="2" t="s">
        <v>45</v>
      </c>
      <c r="S923" s="2" t="s">
        <v>39</v>
      </c>
    </row>
    <row r="924" spans="1:19" x14ac:dyDescent="0.3">
      <c r="A924" s="3">
        <v>923</v>
      </c>
      <c r="B924" s="3">
        <v>63</v>
      </c>
      <c r="C924" s="3" t="s">
        <v>18</v>
      </c>
      <c r="D924" s="3" t="s">
        <v>49</v>
      </c>
      <c r="E924" s="3" t="s">
        <v>41</v>
      </c>
      <c r="F924" s="3">
        <v>60</v>
      </c>
      <c r="G924" s="3" t="s">
        <v>141</v>
      </c>
      <c r="H924" s="3" t="s">
        <v>43</v>
      </c>
      <c r="I924" s="3" t="s">
        <v>108</v>
      </c>
      <c r="J924" s="3" t="s">
        <v>56</v>
      </c>
      <c r="K924" s="3">
        <v>4.2</v>
      </c>
      <c r="L924" s="3" t="s">
        <v>25</v>
      </c>
      <c r="M924" s="3" t="s">
        <v>53</v>
      </c>
      <c r="N924" s="3" t="s">
        <v>25</v>
      </c>
      <c r="O924" s="3" t="s">
        <v>25</v>
      </c>
      <c r="P924" s="13">
        <v>13</v>
      </c>
      <c r="Q924" s="13">
        <f>Table1[[#This Row],[Purchase Amount (USD)]]-Table1[[#This Row],[Previous Purchases]]</f>
        <v>47</v>
      </c>
      <c r="R924" s="3" t="s">
        <v>38</v>
      </c>
      <c r="S924" s="3" t="s">
        <v>87</v>
      </c>
    </row>
    <row r="925" spans="1:19" x14ac:dyDescent="0.3">
      <c r="A925" s="3">
        <v>924</v>
      </c>
      <c r="B925" s="3">
        <v>55</v>
      </c>
      <c r="C925" s="3" t="s">
        <v>18</v>
      </c>
      <c r="D925" s="3" t="s">
        <v>54</v>
      </c>
      <c r="E925" s="3" t="s">
        <v>20</v>
      </c>
      <c r="F925" s="3">
        <v>24</v>
      </c>
      <c r="G925" s="3" t="s">
        <v>71</v>
      </c>
      <c r="H925" s="3" t="s">
        <v>43</v>
      </c>
      <c r="I925" s="3" t="s">
        <v>64</v>
      </c>
      <c r="J925" s="3" t="s">
        <v>36</v>
      </c>
      <c r="K925" s="3">
        <v>4.2</v>
      </c>
      <c r="L925" s="3" t="s">
        <v>25</v>
      </c>
      <c r="M925" s="3" t="s">
        <v>69</v>
      </c>
      <c r="N925" s="3" t="s">
        <v>25</v>
      </c>
      <c r="O925" s="3" t="s">
        <v>25</v>
      </c>
      <c r="P925" s="13">
        <v>7</v>
      </c>
      <c r="Q925" s="13">
        <f>Table1[[#This Row],[Purchase Amount (USD)]]-Table1[[#This Row],[Previous Purchases]]</f>
        <v>17</v>
      </c>
      <c r="R925" s="3" t="s">
        <v>45</v>
      </c>
      <c r="S925" s="3" t="s">
        <v>39</v>
      </c>
    </row>
    <row r="926" spans="1:19" x14ac:dyDescent="0.3">
      <c r="A926" s="2">
        <v>925</v>
      </c>
      <c r="B926" s="2">
        <v>52</v>
      </c>
      <c r="C926" s="2" t="s">
        <v>18</v>
      </c>
      <c r="D926" s="2" t="s">
        <v>124</v>
      </c>
      <c r="E926" s="2" t="s">
        <v>20</v>
      </c>
      <c r="F926" s="2">
        <v>78</v>
      </c>
      <c r="G926" s="2" t="s">
        <v>110</v>
      </c>
      <c r="H926" s="2" t="s">
        <v>91</v>
      </c>
      <c r="I926" s="2" t="s">
        <v>117</v>
      </c>
      <c r="J926" s="2" t="s">
        <v>24</v>
      </c>
      <c r="K926" s="2">
        <v>3.1</v>
      </c>
      <c r="L926" s="2" t="s">
        <v>25</v>
      </c>
      <c r="M926" s="2" t="s">
        <v>53</v>
      </c>
      <c r="N926" s="2" t="s">
        <v>25</v>
      </c>
      <c r="O926" s="2" t="s">
        <v>25</v>
      </c>
      <c r="P926" s="12">
        <v>37</v>
      </c>
      <c r="Q926" s="12">
        <f>Table1[[#This Row],[Purchase Amount (USD)]]-Table1[[#This Row],[Previous Purchases]]</f>
        <v>41</v>
      </c>
      <c r="R926" s="2" t="s">
        <v>32</v>
      </c>
      <c r="S926" s="2" t="s">
        <v>57</v>
      </c>
    </row>
    <row r="927" spans="1:19" x14ac:dyDescent="0.3">
      <c r="A927" s="2">
        <v>926</v>
      </c>
      <c r="B927" s="2">
        <v>22</v>
      </c>
      <c r="C927" s="2" t="s">
        <v>18</v>
      </c>
      <c r="D927" s="2" t="s">
        <v>33</v>
      </c>
      <c r="E927" s="2" t="s">
        <v>20</v>
      </c>
      <c r="F927" s="2">
        <v>88</v>
      </c>
      <c r="G927" s="2" t="s">
        <v>116</v>
      </c>
      <c r="H927" s="2" t="s">
        <v>22</v>
      </c>
      <c r="I927" s="2" t="s">
        <v>84</v>
      </c>
      <c r="J927" s="2" t="s">
        <v>24</v>
      </c>
      <c r="K927" s="2">
        <v>4.9000000000000004</v>
      </c>
      <c r="L927" s="2" t="s">
        <v>25</v>
      </c>
      <c r="M927" s="2" t="s">
        <v>26</v>
      </c>
      <c r="N927" s="2" t="s">
        <v>25</v>
      </c>
      <c r="O927" s="2" t="s">
        <v>25</v>
      </c>
      <c r="P927" s="12">
        <v>8</v>
      </c>
      <c r="Q927" s="12">
        <f>Table1[[#This Row],[Purchase Amount (USD)]]-Table1[[#This Row],[Previous Purchases]]</f>
        <v>80</v>
      </c>
      <c r="R927" s="2" t="s">
        <v>32</v>
      </c>
      <c r="S927" s="2" t="s">
        <v>87</v>
      </c>
    </row>
    <row r="928" spans="1:19" x14ac:dyDescent="0.3">
      <c r="A928" s="3">
        <v>927</v>
      </c>
      <c r="B928" s="3">
        <v>54</v>
      </c>
      <c r="C928" s="3" t="s">
        <v>18</v>
      </c>
      <c r="D928" s="3" t="s">
        <v>33</v>
      </c>
      <c r="E928" s="3" t="s">
        <v>20</v>
      </c>
      <c r="F928" s="3">
        <v>63</v>
      </c>
      <c r="G928" s="3" t="s">
        <v>34</v>
      </c>
      <c r="H928" s="3" t="s">
        <v>91</v>
      </c>
      <c r="I928" s="3" t="s">
        <v>95</v>
      </c>
      <c r="J928" s="3" t="s">
        <v>36</v>
      </c>
      <c r="K928" s="3">
        <v>4.4000000000000004</v>
      </c>
      <c r="L928" s="3" t="s">
        <v>25</v>
      </c>
      <c r="M928" s="3" t="s">
        <v>26</v>
      </c>
      <c r="N928" s="3" t="s">
        <v>25</v>
      </c>
      <c r="O928" s="3" t="s">
        <v>25</v>
      </c>
      <c r="P928" s="13">
        <v>11</v>
      </c>
      <c r="Q928" s="13">
        <f>Table1[[#This Row],[Purchase Amount (USD)]]-Table1[[#This Row],[Previous Purchases]]</f>
        <v>52</v>
      </c>
      <c r="R928" s="3" t="s">
        <v>32</v>
      </c>
      <c r="S928" s="3" t="s">
        <v>75</v>
      </c>
    </row>
    <row r="929" spans="1:19" x14ac:dyDescent="0.3">
      <c r="A929" s="3">
        <v>928</v>
      </c>
      <c r="B929" s="3">
        <v>28</v>
      </c>
      <c r="C929" s="3" t="s">
        <v>18</v>
      </c>
      <c r="D929" s="3" t="s">
        <v>49</v>
      </c>
      <c r="E929" s="3" t="s">
        <v>41</v>
      </c>
      <c r="F929" s="3">
        <v>78</v>
      </c>
      <c r="G929" s="3" t="s">
        <v>129</v>
      </c>
      <c r="H929" s="3" t="s">
        <v>22</v>
      </c>
      <c r="I929" s="3" t="s">
        <v>93</v>
      </c>
      <c r="J929" s="3" t="s">
        <v>52</v>
      </c>
      <c r="K929" s="3">
        <v>4.4000000000000004</v>
      </c>
      <c r="L929" s="3" t="s">
        <v>25</v>
      </c>
      <c r="M929" s="3" t="s">
        <v>53</v>
      </c>
      <c r="N929" s="3" t="s">
        <v>25</v>
      </c>
      <c r="O929" s="3" t="s">
        <v>25</v>
      </c>
      <c r="P929" s="13">
        <v>8</v>
      </c>
      <c r="Q929" s="13">
        <f>Table1[[#This Row],[Purchase Amount (USD)]]-Table1[[#This Row],[Previous Purchases]]</f>
        <v>70</v>
      </c>
      <c r="R929" s="3" t="s">
        <v>27</v>
      </c>
      <c r="S929" s="3" t="s">
        <v>75</v>
      </c>
    </row>
    <row r="930" spans="1:19" x14ac:dyDescent="0.3">
      <c r="A930" s="2">
        <v>929</v>
      </c>
      <c r="B930" s="2">
        <v>67</v>
      </c>
      <c r="C930" s="2" t="s">
        <v>18</v>
      </c>
      <c r="D930" s="2" t="s">
        <v>80</v>
      </c>
      <c r="E930" s="2" t="s">
        <v>20</v>
      </c>
      <c r="F930" s="2">
        <v>37</v>
      </c>
      <c r="G930" s="2" t="s">
        <v>71</v>
      </c>
      <c r="H930" s="2" t="s">
        <v>91</v>
      </c>
      <c r="I930" s="2" t="s">
        <v>133</v>
      </c>
      <c r="J930" s="2" t="s">
        <v>24</v>
      </c>
      <c r="K930" s="2">
        <v>3.4</v>
      </c>
      <c r="L930" s="2" t="s">
        <v>25</v>
      </c>
      <c r="M930" s="2" t="s">
        <v>73</v>
      </c>
      <c r="N930" s="2" t="s">
        <v>25</v>
      </c>
      <c r="O930" s="2" t="s">
        <v>25</v>
      </c>
      <c r="P930" s="12">
        <v>31</v>
      </c>
      <c r="Q930" s="12">
        <f>Table1[[#This Row],[Purchase Amount (USD)]]-Table1[[#This Row],[Previous Purchases]]</f>
        <v>6</v>
      </c>
      <c r="R930" s="2" t="s">
        <v>32</v>
      </c>
      <c r="S930" s="2" t="s">
        <v>96</v>
      </c>
    </row>
    <row r="931" spans="1:19" x14ac:dyDescent="0.3">
      <c r="A931" s="2">
        <v>930</v>
      </c>
      <c r="B931" s="2">
        <v>59</v>
      </c>
      <c r="C931" s="2" t="s">
        <v>18</v>
      </c>
      <c r="D931" s="2" t="s">
        <v>136</v>
      </c>
      <c r="E931" s="2" t="s">
        <v>41</v>
      </c>
      <c r="F931" s="2">
        <v>94</v>
      </c>
      <c r="G931" s="2" t="s">
        <v>144</v>
      </c>
      <c r="H931" s="2" t="s">
        <v>43</v>
      </c>
      <c r="I931" s="2" t="s">
        <v>51</v>
      </c>
      <c r="J931" s="2" t="s">
        <v>56</v>
      </c>
      <c r="K931" s="2">
        <v>4.5</v>
      </c>
      <c r="L931" s="2" t="s">
        <v>25</v>
      </c>
      <c r="M931" s="2" t="s">
        <v>69</v>
      </c>
      <c r="N931" s="2" t="s">
        <v>25</v>
      </c>
      <c r="O931" s="2" t="s">
        <v>25</v>
      </c>
      <c r="P931" s="12">
        <v>26</v>
      </c>
      <c r="Q931" s="12">
        <f>Table1[[#This Row],[Purchase Amount (USD)]]-Table1[[#This Row],[Previous Purchases]]</f>
        <v>68</v>
      </c>
      <c r="R931" s="2" t="s">
        <v>85</v>
      </c>
      <c r="S931" s="2" t="s">
        <v>28</v>
      </c>
    </row>
    <row r="932" spans="1:19" x14ac:dyDescent="0.3">
      <c r="A932" s="3">
        <v>931</v>
      </c>
      <c r="B932" s="3">
        <v>26</v>
      </c>
      <c r="C932" s="3" t="s">
        <v>18</v>
      </c>
      <c r="D932" s="3" t="s">
        <v>112</v>
      </c>
      <c r="E932" s="3" t="s">
        <v>20</v>
      </c>
      <c r="F932" s="3">
        <v>78</v>
      </c>
      <c r="G932" s="3" t="s">
        <v>76</v>
      </c>
      <c r="H932" s="3" t="s">
        <v>22</v>
      </c>
      <c r="I932" s="3" t="s">
        <v>95</v>
      </c>
      <c r="J932" s="3" t="s">
        <v>56</v>
      </c>
      <c r="K932" s="3">
        <v>4.5</v>
      </c>
      <c r="L932" s="3" t="s">
        <v>25</v>
      </c>
      <c r="M932" s="3" t="s">
        <v>73</v>
      </c>
      <c r="N932" s="3" t="s">
        <v>25</v>
      </c>
      <c r="O932" s="3" t="s">
        <v>25</v>
      </c>
      <c r="P932" s="13">
        <v>20</v>
      </c>
      <c r="Q932" s="13">
        <f>Table1[[#This Row],[Purchase Amount (USD)]]-Table1[[#This Row],[Previous Purchases]]</f>
        <v>58</v>
      </c>
      <c r="R932" s="3" t="s">
        <v>38</v>
      </c>
      <c r="S932" s="3" t="s">
        <v>75</v>
      </c>
    </row>
    <row r="933" spans="1:19" x14ac:dyDescent="0.3">
      <c r="A933" s="3">
        <v>932</v>
      </c>
      <c r="B933" s="3">
        <v>24</v>
      </c>
      <c r="C933" s="3" t="s">
        <v>18</v>
      </c>
      <c r="D933" s="3" t="s">
        <v>61</v>
      </c>
      <c r="E933" s="3" t="s">
        <v>62</v>
      </c>
      <c r="F933" s="3">
        <v>36</v>
      </c>
      <c r="G933" s="3" t="s">
        <v>144</v>
      </c>
      <c r="H933" s="3" t="s">
        <v>43</v>
      </c>
      <c r="I933" s="3" t="s">
        <v>64</v>
      </c>
      <c r="J933" s="3" t="s">
        <v>24</v>
      </c>
      <c r="K933" s="3">
        <v>4.0999999999999996</v>
      </c>
      <c r="L933" s="3" t="s">
        <v>25</v>
      </c>
      <c r="M933" s="3" t="s">
        <v>53</v>
      </c>
      <c r="N933" s="3" t="s">
        <v>25</v>
      </c>
      <c r="O933" s="3" t="s">
        <v>25</v>
      </c>
      <c r="P933" s="13">
        <v>24</v>
      </c>
      <c r="Q933" s="13">
        <f>Table1[[#This Row],[Purchase Amount (USD)]]-Table1[[#This Row],[Previous Purchases]]</f>
        <v>12</v>
      </c>
      <c r="R933" s="3" t="s">
        <v>74</v>
      </c>
      <c r="S933" s="3" t="s">
        <v>28</v>
      </c>
    </row>
    <row r="934" spans="1:19" x14ac:dyDescent="0.3">
      <c r="A934" s="2">
        <v>933</v>
      </c>
      <c r="B934" s="2">
        <v>62</v>
      </c>
      <c r="C934" s="2" t="s">
        <v>18</v>
      </c>
      <c r="D934" s="2" t="s">
        <v>86</v>
      </c>
      <c r="E934" s="2" t="s">
        <v>20</v>
      </c>
      <c r="F934" s="2">
        <v>24</v>
      </c>
      <c r="G934" s="2" t="s">
        <v>115</v>
      </c>
      <c r="H934" s="2" t="s">
        <v>22</v>
      </c>
      <c r="I934" s="2" t="s">
        <v>143</v>
      </c>
      <c r="J934" s="2" t="s">
        <v>24</v>
      </c>
      <c r="K934" s="2">
        <v>3.2</v>
      </c>
      <c r="L934" s="2" t="s">
        <v>25</v>
      </c>
      <c r="M934" s="2" t="s">
        <v>53</v>
      </c>
      <c r="N934" s="2" t="s">
        <v>25</v>
      </c>
      <c r="O934" s="2" t="s">
        <v>25</v>
      </c>
      <c r="P934" s="12">
        <v>45</v>
      </c>
      <c r="Q934" s="12">
        <f>Table1[[#This Row],[Purchase Amount (USD)]]-Table1[[#This Row],[Previous Purchases]]</f>
        <v>-21</v>
      </c>
      <c r="R934" s="2" t="s">
        <v>85</v>
      </c>
      <c r="S934" s="2" t="s">
        <v>75</v>
      </c>
    </row>
    <row r="935" spans="1:19" x14ac:dyDescent="0.3">
      <c r="A935" s="2">
        <v>934</v>
      </c>
      <c r="B935" s="2">
        <v>70</v>
      </c>
      <c r="C935" s="2" t="s">
        <v>18</v>
      </c>
      <c r="D935" s="2" t="s">
        <v>49</v>
      </c>
      <c r="E935" s="2" t="s">
        <v>41</v>
      </c>
      <c r="F935" s="2">
        <v>84</v>
      </c>
      <c r="G935" s="2" t="s">
        <v>111</v>
      </c>
      <c r="H935" s="2" t="s">
        <v>43</v>
      </c>
      <c r="I935" s="2" t="s">
        <v>135</v>
      </c>
      <c r="J935" s="2" t="s">
        <v>36</v>
      </c>
      <c r="K935" s="2">
        <v>2.7</v>
      </c>
      <c r="L935" s="2" t="s">
        <v>25</v>
      </c>
      <c r="M935" s="2" t="s">
        <v>73</v>
      </c>
      <c r="N935" s="2" t="s">
        <v>25</v>
      </c>
      <c r="O935" s="2" t="s">
        <v>25</v>
      </c>
      <c r="P935" s="12">
        <v>33</v>
      </c>
      <c r="Q935" s="12">
        <f>Table1[[#This Row],[Purchase Amount (USD)]]-Table1[[#This Row],[Previous Purchases]]</f>
        <v>51</v>
      </c>
      <c r="R935" s="2" t="s">
        <v>85</v>
      </c>
      <c r="S935" s="2" t="s">
        <v>87</v>
      </c>
    </row>
    <row r="936" spans="1:19" x14ac:dyDescent="0.3">
      <c r="A936" s="3">
        <v>935</v>
      </c>
      <c r="B936" s="3">
        <v>45</v>
      </c>
      <c r="C936" s="3" t="s">
        <v>18</v>
      </c>
      <c r="D936" s="3" t="s">
        <v>33</v>
      </c>
      <c r="E936" s="3" t="s">
        <v>20</v>
      </c>
      <c r="F936" s="3">
        <v>47</v>
      </c>
      <c r="G936" s="3" t="s">
        <v>46</v>
      </c>
      <c r="H936" s="3" t="s">
        <v>35</v>
      </c>
      <c r="I936" s="3" t="s">
        <v>133</v>
      </c>
      <c r="J936" s="3" t="s">
        <v>36</v>
      </c>
      <c r="K936" s="3">
        <v>3.7</v>
      </c>
      <c r="L936" s="3" t="s">
        <v>25</v>
      </c>
      <c r="M936" s="3" t="s">
        <v>26</v>
      </c>
      <c r="N936" s="3" t="s">
        <v>25</v>
      </c>
      <c r="O936" s="3" t="s">
        <v>25</v>
      </c>
      <c r="P936" s="13">
        <v>21</v>
      </c>
      <c r="Q936" s="13">
        <f>Table1[[#This Row],[Purchase Amount (USD)]]-Table1[[#This Row],[Previous Purchases]]</f>
        <v>26</v>
      </c>
      <c r="R936" s="3" t="s">
        <v>74</v>
      </c>
      <c r="S936" s="3" t="s">
        <v>87</v>
      </c>
    </row>
    <row r="937" spans="1:19" x14ac:dyDescent="0.3">
      <c r="A937" s="3">
        <v>936</v>
      </c>
      <c r="B937" s="3">
        <v>58</v>
      </c>
      <c r="C937" s="3" t="s">
        <v>18</v>
      </c>
      <c r="D937" s="3" t="s">
        <v>103</v>
      </c>
      <c r="E937" s="3" t="s">
        <v>20</v>
      </c>
      <c r="F937" s="3">
        <v>51</v>
      </c>
      <c r="G937" s="3" t="s">
        <v>122</v>
      </c>
      <c r="H937" s="3" t="s">
        <v>22</v>
      </c>
      <c r="I937" s="3" t="s">
        <v>51</v>
      </c>
      <c r="J937" s="3" t="s">
        <v>56</v>
      </c>
      <c r="K937" s="3">
        <v>2.6</v>
      </c>
      <c r="L937" s="3" t="s">
        <v>25</v>
      </c>
      <c r="M937" s="3" t="s">
        <v>73</v>
      </c>
      <c r="N937" s="3" t="s">
        <v>25</v>
      </c>
      <c r="O937" s="3" t="s">
        <v>25</v>
      </c>
      <c r="P937" s="13">
        <v>2</v>
      </c>
      <c r="Q937" s="13">
        <f>Table1[[#This Row],[Purchase Amount (USD)]]-Table1[[#This Row],[Previous Purchases]]</f>
        <v>49</v>
      </c>
      <c r="R937" s="3" t="s">
        <v>74</v>
      </c>
      <c r="S937" s="3" t="s">
        <v>28</v>
      </c>
    </row>
    <row r="938" spans="1:19" x14ac:dyDescent="0.3">
      <c r="A938" s="2">
        <v>937</v>
      </c>
      <c r="B938" s="2">
        <v>31</v>
      </c>
      <c r="C938" s="2" t="s">
        <v>18</v>
      </c>
      <c r="D938" s="2" t="s">
        <v>70</v>
      </c>
      <c r="E938" s="2" t="s">
        <v>41</v>
      </c>
      <c r="F938" s="2">
        <v>84</v>
      </c>
      <c r="G938" s="2" t="s">
        <v>30</v>
      </c>
      <c r="H938" s="2" t="s">
        <v>43</v>
      </c>
      <c r="I938" s="2" t="s">
        <v>68</v>
      </c>
      <c r="J938" s="2" t="s">
        <v>52</v>
      </c>
      <c r="K938" s="2">
        <v>2.7</v>
      </c>
      <c r="L938" s="2" t="s">
        <v>25</v>
      </c>
      <c r="M938" s="2" t="s">
        <v>37</v>
      </c>
      <c r="N938" s="2" t="s">
        <v>25</v>
      </c>
      <c r="O938" s="2" t="s">
        <v>25</v>
      </c>
      <c r="P938" s="12">
        <v>28</v>
      </c>
      <c r="Q938" s="12">
        <f>Table1[[#This Row],[Purchase Amount (USD)]]-Table1[[#This Row],[Previous Purchases]]</f>
        <v>56</v>
      </c>
      <c r="R938" s="2" t="s">
        <v>32</v>
      </c>
      <c r="S938" s="2" t="s">
        <v>39</v>
      </c>
    </row>
    <row r="939" spans="1:19" x14ac:dyDescent="0.3">
      <c r="A939" s="2">
        <v>938</v>
      </c>
      <c r="B939" s="2">
        <v>32</v>
      </c>
      <c r="C939" s="2" t="s">
        <v>18</v>
      </c>
      <c r="D939" s="2" t="s">
        <v>58</v>
      </c>
      <c r="E939" s="2" t="s">
        <v>20</v>
      </c>
      <c r="F939" s="2">
        <v>24</v>
      </c>
      <c r="G939" s="2" t="s">
        <v>145</v>
      </c>
      <c r="H939" s="2" t="s">
        <v>43</v>
      </c>
      <c r="I939" s="2" t="s">
        <v>135</v>
      </c>
      <c r="J939" s="2" t="s">
        <v>52</v>
      </c>
      <c r="K939" s="2">
        <v>2.7</v>
      </c>
      <c r="L939" s="2" t="s">
        <v>25</v>
      </c>
      <c r="M939" s="2" t="s">
        <v>26</v>
      </c>
      <c r="N939" s="2" t="s">
        <v>25</v>
      </c>
      <c r="O939" s="2" t="s">
        <v>25</v>
      </c>
      <c r="P939" s="12">
        <v>18</v>
      </c>
      <c r="Q939" s="12">
        <f>Table1[[#This Row],[Purchase Amount (USD)]]-Table1[[#This Row],[Previous Purchases]]</f>
        <v>6</v>
      </c>
      <c r="R939" s="2" t="s">
        <v>27</v>
      </c>
      <c r="S939" s="2" t="s">
        <v>57</v>
      </c>
    </row>
    <row r="940" spans="1:19" x14ac:dyDescent="0.3">
      <c r="A940" s="3">
        <v>939</v>
      </c>
      <c r="B940" s="3">
        <v>36</v>
      </c>
      <c r="C940" s="3" t="s">
        <v>18</v>
      </c>
      <c r="D940" s="3" t="s">
        <v>19</v>
      </c>
      <c r="E940" s="3" t="s">
        <v>20</v>
      </c>
      <c r="F940" s="3">
        <v>97</v>
      </c>
      <c r="G940" s="3" t="s">
        <v>149</v>
      </c>
      <c r="H940" s="3" t="s">
        <v>35</v>
      </c>
      <c r="I940" s="3" t="s">
        <v>84</v>
      </c>
      <c r="J940" s="3" t="s">
        <v>56</v>
      </c>
      <c r="K940" s="3">
        <v>4.8</v>
      </c>
      <c r="L940" s="3" t="s">
        <v>25</v>
      </c>
      <c r="M940" s="3" t="s">
        <v>37</v>
      </c>
      <c r="N940" s="3" t="s">
        <v>25</v>
      </c>
      <c r="O940" s="3" t="s">
        <v>25</v>
      </c>
      <c r="P940" s="13">
        <v>21</v>
      </c>
      <c r="Q940" s="13">
        <f>Table1[[#This Row],[Purchase Amount (USD)]]-Table1[[#This Row],[Previous Purchases]]</f>
        <v>76</v>
      </c>
      <c r="R940" s="3" t="s">
        <v>85</v>
      </c>
      <c r="S940" s="3" t="s">
        <v>28</v>
      </c>
    </row>
    <row r="941" spans="1:19" x14ac:dyDescent="0.3">
      <c r="A941" s="3">
        <v>940</v>
      </c>
      <c r="B941" s="3">
        <v>25</v>
      </c>
      <c r="C941" s="3" t="s">
        <v>18</v>
      </c>
      <c r="D941" s="3" t="s">
        <v>112</v>
      </c>
      <c r="E941" s="3" t="s">
        <v>20</v>
      </c>
      <c r="F941" s="3">
        <v>89</v>
      </c>
      <c r="G941" s="3" t="s">
        <v>83</v>
      </c>
      <c r="H941" s="3" t="s">
        <v>22</v>
      </c>
      <c r="I941" s="3" t="s">
        <v>125</v>
      </c>
      <c r="J941" s="3" t="s">
        <v>24</v>
      </c>
      <c r="K941" s="3">
        <v>4.8</v>
      </c>
      <c r="L941" s="3" t="s">
        <v>25</v>
      </c>
      <c r="M941" s="3" t="s">
        <v>44</v>
      </c>
      <c r="N941" s="3" t="s">
        <v>25</v>
      </c>
      <c r="O941" s="3" t="s">
        <v>25</v>
      </c>
      <c r="P941" s="13">
        <v>24</v>
      </c>
      <c r="Q941" s="13">
        <f>Table1[[#This Row],[Purchase Amount (USD)]]-Table1[[#This Row],[Previous Purchases]]</f>
        <v>65</v>
      </c>
      <c r="R941" s="3" t="s">
        <v>38</v>
      </c>
      <c r="S941" s="3" t="s">
        <v>87</v>
      </c>
    </row>
    <row r="942" spans="1:19" x14ac:dyDescent="0.3">
      <c r="A942" s="2">
        <v>941</v>
      </c>
      <c r="B942" s="2">
        <v>48</v>
      </c>
      <c r="C942" s="2" t="s">
        <v>18</v>
      </c>
      <c r="D942" s="2" t="s">
        <v>132</v>
      </c>
      <c r="E942" s="2" t="s">
        <v>66</v>
      </c>
      <c r="F942" s="2">
        <v>44</v>
      </c>
      <c r="G942" s="2" t="s">
        <v>111</v>
      </c>
      <c r="H942" s="2" t="s">
        <v>35</v>
      </c>
      <c r="I942" s="2" t="s">
        <v>31</v>
      </c>
      <c r="J942" s="2" t="s">
        <v>36</v>
      </c>
      <c r="K942" s="2">
        <v>2.6</v>
      </c>
      <c r="L942" s="2" t="s">
        <v>25</v>
      </c>
      <c r="M942" s="2" t="s">
        <v>73</v>
      </c>
      <c r="N942" s="2" t="s">
        <v>25</v>
      </c>
      <c r="O942" s="2" t="s">
        <v>25</v>
      </c>
      <c r="P942" s="12">
        <v>15</v>
      </c>
      <c r="Q942" s="12">
        <f>Table1[[#This Row],[Purchase Amount (USD)]]-Table1[[#This Row],[Previous Purchases]]</f>
        <v>29</v>
      </c>
      <c r="R942" s="2" t="s">
        <v>45</v>
      </c>
      <c r="S942" s="2" t="s">
        <v>96</v>
      </c>
    </row>
    <row r="943" spans="1:19" x14ac:dyDescent="0.3">
      <c r="A943" s="2">
        <v>942</v>
      </c>
      <c r="B943" s="2">
        <v>39</v>
      </c>
      <c r="C943" s="2" t="s">
        <v>18</v>
      </c>
      <c r="D943" s="2" t="s">
        <v>65</v>
      </c>
      <c r="E943" s="2" t="s">
        <v>66</v>
      </c>
      <c r="F943" s="2">
        <v>35</v>
      </c>
      <c r="G943" s="2" t="s">
        <v>114</v>
      </c>
      <c r="H943" s="2" t="s">
        <v>22</v>
      </c>
      <c r="I943" s="2" t="s">
        <v>93</v>
      </c>
      <c r="J943" s="2" t="s">
        <v>24</v>
      </c>
      <c r="K943" s="2">
        <v>4.5</v>
      </c>
      <c r="L943" s="2" t="s">
        <v>25</v>
      </c>
      <c r="M943" s="2" t="s">
        <v>69</v>
      </c>
      <c r="N943" s="2" t="s">
        <v>25</v>
      </c>
      <c r="O943" s="2" t="s">
        <v>25</v>
      </c>
      <c r="P943" s="12">
        <v>38</v>
      </c>
      <c r="Q943" s="12">
        <f>Table1[[#This Row],[Purchase Amount (USD)]]-Table1[[#This Row],[Previous Purchases]]</f>
        <v>-3</v>
      </c>
      <c r="R943" s="2" t="s">
        <v>45</v>
      </c>
      <c r="S943" s="2" t="s">
        <v>96</v>
      </c>
    </row>
    <row r="944" spans="1:19" x14ac:dyDescent="0.3">
      <c r="A944" s="3">
        <v>943</v>
      </c>
      <c r="B944" s="3">
        <v>26</v>
      </c>
      <c r="C944" s="3" t="s">
        <v>18</v>
      </c>
      <c r="D944" s="3" t="s">
        <v>80</v>
      </c>
      <c r="E944" s="3" t="s">
        <v>20</v>
      </c>
      <c r="F944" s="3">
        <v>91</v>
      </c>
      <c r="G944" s="3" t="s">
        <v>116</v>
      </c>
      <c r="H944" s="3" t="s">
        <v>43</v>
      </c>
      <c r="I944" s="3" t="s">
        <v>108</v>
      </c>
      <c r="J944" s="3" t="s">
        <v>24</v>
      </c>
      <c r="K944" s="3">
        <v>3.2</v>
      </c>
      <c r="L944" s="3" t="s">
        <v>25</v>
      </c>
      <c r="M944" s="3" t="s">
        <v>26</v>
      </c>
      <c r="N944" s="3" t="s">
        <v>25</v>
      </c>
      <c r="O944" s="3" t="s">
        <v>25</v>
      </c>
      <c r="P944" s="13">
        <v>38</v>
      </c>
      <c r="Q944" s="13">
        <f>Table1[[#This Row],[Purchase Amount (USD)]]-Table1[[#This Row],[Previous Purchases]]</f>
        <v>53</v>
      </c>
      <c r="R944" s="3" t="s">
        <v>45</v>
      </c>
      <c r="S944" s="3" t="s">
        <v>75</v>
      </c>
    </row>
    <row r="945" spans="1:19" x14ac:dyDescent="0.3">
      <c r="A945" s="3">
        <v>944</v>
      </c>
      <c r="B945" s="3">
        <v>32</v>
      </c>
      <c r="C945" s="3" t="s">
        <v>18</v>
      </c>
      <c r="D945" s="3" t="s">
        <v>123</v>
      </c>
      <c r="E945" s="3" t="s">
        <v>66</v>
      </c>
      <c r="F945" s="3">
        <v>63</v>
      </c>
      <c r="G945" s="3" t="s">
        <v>100</v>
      </c>
      <c r="H945" s="3" t="s">
        <v>22</v>
      </c>
      <c r="I945" s="3" t="s">
        <v>108</v>
      </c>
      <c r="J945" s="3" t="s">
        <v>24</v>
      </c>
      <c r="K945" s="3">
        <v>3.8</v>
      </c>
      <c r="L945" s="3" t="s">
        <v>25</v>
      </c>
      <c r="M945" s="3" t="s">
        <v>44</v>
      </c>
      <c r="N945" s="3" t="s">
        <v>25</v>
      </c>
      <c r="O945" s="3" t="s">
        <v>25</v>
      </c>
      <c r="P945" s="13">
        <v>13</v>
      </c>
      <c r="Q945" s="13">
        <f>Table1[[#This Row],[Purchase Amount (USD)]]-Table1[[#This Row],[Previous Purchases]]</f>
        <v>50</v>
      </c>
      <c r="R945" s="3" t="s">
        <v>27</v>
      </c>
      <c r="S945" s="3" t="s">
        <v>28</v>
      </c>
    </row>
    <row r="946" spans="1:19" x14ac:dyDescent="0.3">
      <c r="A946" s="2">
        <v>945</v>
      </c>
      <c r="B946" s="2">
        <v>54</v>
      </c>
      <c r="C946" s="2" t="s">
        <v>18</v>
      </c>
      <c r="D946" s="2" t="s">
        <v>132</v>
      </c>
      <c r="E946" s="2" t="s">
        <v>66</v>
      </c>
      <c r="F946" s="2">
        <v>97</v>
      </c>
      <c r="G946" s="2" t="s">
        <v>115</v>
      </c>
      <c r="H946" s="2" t="s">
        <v>35</v>
      </c>
      <c r="I946" s="2" t="s">
        <v>23</v>
      </c>
      <c r="J946" s="2" t="s">
        <v>36</v>
      </c>
      <c r="K946" s="2">
        <v>4.8</v>
      </c>
      <c r="L946" s="2" t="s">
        <v>25</v>
      </c>
      <c r="M946" s="2" t="s">
        <v>26</v>
      </c>
      <c r="N946" s="2" t="s">
        <v>25</v>
      </c>
      <c r="O946" s="2" t="s">
        <v>25</v>
      </c>
      <c r="P946" s="12">
        <v>39</v>
      </c>
      <c r="Q946" s="12">
        <f>Table1[[#This Row],[Purchase Amount (USD)]]-Table1[[#This Row],[Previous Purchases]]</f>
        <v>58</v>
      </c>
      <c r="R946" s="2" t="s">
        <v>32</v>
      </c>
      <c r="S946" s="2" t="s">
        <v>75</v>
      </c>
    </row>
    <row r="947" spans="1:19" x14ac:dyDescent="0.3">
      <c r="A947" s="2">
        <v>946</v>
      </c>
      <c r="B947" s="2">
        <v>38</v>
      </c>
      <c r="C947" s="2" t="s">
        <v>18</v>
      </c>
      <c r="D947" s="2" t="s">
        <v>136</v>
      </c>
      <c r="E947" s="2" t="s">
        <v>41</v>
      </c>
      <c r="F947" s="2">
        <v>38</v>
      </c>
      <c r="G947" s="2" t="s">
        <v>147</v>
      </c>
      <c r="H947" s="2" t="s">
        <v>43</v>
      </c>
      <c r="I947" s="2" t="s">
        <v>82</v>
      </c>
      <c r="J947" s="2" t="s">
        <v>52</v>
      </c>
      <c r="K947" s="2">
        <v>4.0999999999999996</v>
      </c>
      <c r="L947" s="2" t="s">
        <v>25</v>
      </c>
      <c r="M947" s="2" t="s">
        <v>73</v>
      </c>
      <c r="N947" s="2" t="s">
        <v>25</v>
      </c>
      <c r="O947" s="2" t="s">
        <v>25</v>
      </c>
      <c r="P947" s="12">
        <v>8</v>
      </c>
      <c r="Q947" s="12">
        <f>Table1[[#This Row],[Purchase Amount (USD)]]-Table1[[#This Row],[Previous Purchases]]</f>
        <v>30</v>
      </c>
      <c r="R947" s="2" t="s">
        <v>27</v>
      </c>
      <c r="S947" s="2" t="s">
        <v>96</v>
      </c>
    </row>
    <row r="948" spans="1:19" x14ac:dyDescent="0.3">
      <c r="A948" s="3">
        <v>947</v>
      </c>
      <c r="B948" s="3">
        <v>46</v>
      </c>
      <c r="C948" s="3" t="s">
        <v>18</v>
      </c>
      <c r="D948" s="3" t="s">
        <v>61</v>
      </c>
      <c r="E948" s="3" t="s">
        <v>62</v>
      </c>
      <c r="F948" s="3">
        <v>24</v>
      </c>
      <c r="G948" s="3" t="s">
        <v>137</v>
      </c>
      <c r="H948" s="3" t="s">
        <v>91</v>
      </c>
      <c r="I948" s="3" t="s">
        <v>143</v>
      </c>
      <c r="J948" s="3" t="s">
        <v>36</v>
      </c>
      <c r="K948" s="3">
        <v>2.8</v>
      </c>
      <c r="L948" s="3" t="s">
        <v>25</v>
      </c>
      <c r="M948" s="3" t="s">
        <v>44</v>
      </c>
      <c r="N948" s="3" t="s">
        <v>25</v>
      </c>
      <c r="O948" s="3" t="s">
        <v>25</v>
      </c>
      <c r="P948" s="13">
        <v>4</v>
      </c>
      <c r="Q948" s="13">
        <f>Table1[[#This Row],[Purchase Amount (USD)]]-Table1[[#This Row],[Previous Purchases]]</f>
        <v>20</v>
      </c>
      <c r="R948" s="3" t="s">
        <v>45</v>
      </c>
      <c r="S948" s="3" t="s">
        <v>57</v>
      </c>
    </row>
    <row r="949" spans="1:19" x14ac:dyDescent="0.3">
      <c r="A949" s="3">
        <v>948</v>
      </c>
      <c r="B949" s="3">
        <v>57</v>
      </c>
      <c r="C949" s="3" t="s">
        <v>18</v>
      </c>
      <c r="D949" s="3" t="s">
        <v>19</v>
      </c>
      <c r="E949" s="3" t="s">
        <v>20</v>
      </c>
      <c r="F949" s="3">
        <v>32</v>
      </c>
      <c r="G949" s="3" t="s">
        <v>115</v>
      </c>
      <c r="H949" s="3" t="s">
        <v>43</v>
      </c>
      <c r="I949" s="3" t="s">
        <v>60</v>
      </c>
      <c r="J949" s="3" t="s">
        <v>24</v>
      </c>
      <c r="K949" s="3">
        <v>3.9</v>
      </c>
      <c r="L949" s="3" t="s">
        <v>25</v>
      </c>
      <c r="M949" s="3" t="s">
        <v>73</v>
      </c>
      <c r="N949" s="3" t="s">
        <v>25</v>
      </c>
      <c r="O949" s="3" t="s">
        <v>25</v>
      </c>
      <c r="P949" s="13">
        <v>6</v>
      </c>
      <c r="Q949" s="13">
        <f>Table1[[#This Row],[Purchase Amount (USD)]]-Table1[[#This Row],[Previous Purchases]]</f>
        <v>26</v>
      </c>
      <c r="R949" s="3" t="s">
        <v>32</v>
      </c>
      <c r="S949" s="3" t="s">
        <v>96</v>
      </c>
    </row>
    <row r="950" spans="1:19" x14ac:dyDescent="0.3">
      <c r="A950" s="2">
        <v>949</v>
      </c>
      <c r="B950" s="2">
        <v>49</v>
      </c>
      <c r="C950" s="2" t="s">
        <v>18</v>
      </c>
      <c r="D950" s="2" t="s">
        <v>123</v>
      </c>
      <c r="E950" s="2" t="s">
        <v>66</v>
      </c>
      <c r="F950" s="2">
        <v>90</v>
      </c>
      <c r="G950" s="2" t="s">
        <v>89</v>
      </c>
      <c r="H950" s="2" t="s">
        <v>22</v>
      </c>
      <c r="I950" s="2" t="s">
        <v>77</v>
      </c>
      <c r="J950" s="2" t="s">
        <v>52</v>
      </c>
      <c r="K950" s="2">
        <v>4.9000000000000004</v>
      </c>
      <c r="L950" s="2" t="s">
        <v>25</v>
      </c>
      <c r="M950" s="2" t="s">
        <v>26</v>
      </c>
      <c r="N950" s="2" t="s">
        <v>25</v>
      </c>
      <c r="O950" s="2" t="s">
        <v>25</v>
      </c>
      <c r="P950" s="12">
        <v>11</v>
      </c>
      <c r="Q950" s="12">
        <f>Table1[[#This Row],[Purchase Amount (USD)]]-Table1[[#This Row],[Previous Purchases]]</f>
        <v>79</v>
      </c>
      <c r="R950" s="2" t="s">
        <v>27</v>
      </c>
      <c r="S950" s="2" t="s">
        <v>96</v>
      </c>
    </row>
    <row r="951" spans="1:19" x14ac:dyDescent="0.3">
      <c r="A951" s="2">
        <v>950</v>
      </c>
      <c r="B951" s="2">
        <v>33</v>
      </c>
      <c r="C951" s="2" t="s">
        <v>18</v>
      </c>
      <c r="D951" s="2" t="s">
        <v>33</v>
      </c>
      <c r="E951" s="2" t="s">
        <v>20</v>
      </c>
      <c r="F951" s="2">
        <v>36</v>
      </c>
      <c r="G951" s="2" t="s">
        <v>55</v>
      </c>
      <c r="H951" s="2" t="s">
        <v>43</v>
      </c>
      <c r="I951" s="2" t="s">
        <v>77</v>
      </c>
      <c r="J951" s="2" t="s">
        <v>52</v>
      </c>
      <c r="K951" s="2">
        <v>3.4</v>
      </c>
      <c r="L951" s="2" t="s">
        <v>25</v>
      </c>
      <c r="M951" s="2" t="s">
        <v>53</v>
      </c>
      <c r="N951" s="2" t="s">
        <v>25</v>
      </c>
      <c r="O951" s="2" t="s">
        <v>25</v>
      </c>
      <c r="P951" s="12">
        <v>49</v>
      </c>
      <c r="Q951" s="12">
        <f>Table1[[#This Row],[Purchase Amount (USD)]]-Table1[[#This Row],[Previous Purchases]]</f>
        <v>-13</v>
      </c>
      <c r="R951" s="2" t="s">
        <v>27</v>
      </c>
      <c r="S951" s="2" t="s">
        <v>87</v>
      </c>
    </row>
    <row r="952" spans="1:19" x14ac:dyDescent="0.3">
      <c r="A952" s="3">
        <v>951</v>
      </c>
      <c r="B952" s="3">
        <v>54</v>
      </c>
      <c r="C952" s="3" t="s">
        <v>18</v>
      </c>
      <c r="D952" s="3" t="s">
        <v>131</v>
      </c>
      <c r="E952" s="3" t="s">
        <v>66</v>
      </c>
      <c r="F952" s="3">
        <v>37</v>
      </c>
      <c r="G952" s="3" t="s">
        <v>129</v>
      </c>
      <c r="H952" s="3" t="s">
        <v>91</v>
      </c>
      <c r="I952" s="3" t="s">
        <v>47</v>
      </c>
      <c r="J952" s="3" t="s">
        <v>24</v>
      </c>
      <c r="K952" s="3">
        <v>4.0999999999999996</v>
      </c>
      <c r="L952" s="3" t="s">
        <v>25</v>
      </c>
      <c r="M952" s="3" t="s">
        <v>37</v>
      </c>
      <c r="N952" s="3" t="s">
        <v>25</v>
      </c>
      <c r="O952" s="3" t="s">
        <v>25</v>
      </c>
      <c r="P952" s="13">
        <v>30</v>
      </c>
      <c r="Q952" s="13">
        <f>Table1[[#This Row],[Purchase Amount (USD)]]-Table1[[#This Row],[Previous Purchases]]</f>
        <v>7</v>
      </c>
      <c r="R952" s="3" t="s">
        <v>45</v>
      </c>
      <c r="S952" s="3" t="s">
        <v>57</v>
      </c>
    </row>
    <row r="953" spans="1:19" x14ac:dyDescent="0.3">
      <c r="A953" s="3">
        <v>952</v>
      </c>
      <c r="B953" s="3">
        <v>47</v>
      </c>
      <c r="C953" s="3" t="s">
        <v>18</v>
      </c>
      <c r="D953" s="3" t="s">
        <v>80</v>
      </c>
      <c r="E953" s="3" t="s">
        <v>20</v>
      </c>
      <c r="F953" s="3">
        <v>51</v>
      </c>
      <c r="G953" s="3" t="s">
        <v>119</v>
      </c>
      <c r="H953" s="3" t="s">
        <v>43</v>
      </c>
      <c r="I953" s="3" t="s">
        <v>108</v>
      </c>
      <c r="J953" s="3" t="s">
        <v>52</v>
      </c>
      <c r="K953" s="3">
        <v>2.9</v>
      </c>
      <c r="L953" s="3" t="s">
        <v>25</v>
      </c>
      <c r="M953" s="3" t="s">
        <v>26</v>
      </c>
      <c r="N953" s="3" t="s">
        <v>25</v>
      </c>
      <c r="O953" s="3" t="s">
        <v>25</v>
      </c>
      <c r="P953" s="13">
        <v>34</v>
      </c>
      <c r="Q953" s="13">
        <f>Table1[[#This Row],[Purchase Amount (USD)]]-Table1[[#This Row],[Previous Purchases]]</f>
        <v>17</v>
      </c>
      <c r="R953" s="3" t="s">
        <v>74</v>
      </c>
      <c r="S953" s="3" t="s">
        <v>87</v>
      </c>
    </row>
    <row r="954" spans="1:19" x14ac:dyDescent="0.3">
      <c r="A954" s="2">
        <v>953</v>
      </c>
      <c r="B954" s="2">
        <v>36</v>
      </c>
      <c r="C954" s="2" t="s">
        <v>18</v>
      </c>
      <c r="D954" s="2" t="s">
        <v>123</v>
      </c>
      <c r="E954" s="2" t="s">
        <v>66</v>
      </c>
      <c r="F954" s="2">
        <v>71</v>
      </c>
      <c r="G954" s="2" t="s">
        <v>134</v>
      </c>
      <c r="H954" s="2" t="s">
        <v>35</v>
      </c>
      <c r="I954" s="2" t="s">
        <v>107</v>
      </c>
      <c r="J954" s="2" t="s">
        <v>56</v>
      </c>
      <c r="K954" s="2">
        <v>3.1</v>
      </c>
      <c r="L954" s="2" t="s">
        <v>25</v>
      </c>
      <c r="M954" s="2" t="s">
        <v>69</v>
      </c>
      <c r="N954" s="2" t="s">
        <v>25</v>
      </c>
      <c r="O954" s="2" t="s">
        <v>25</v>
      </c>
      <c r="P954" s="12">
        <v>28</v>
      </c>
      <c r="Q954" s="12">
        <f>Table1[[#This Row],[Purchase Amount (USD)]]-Table1[[#This Row],[Previous Purchases]]</f>
        <v>43</v>
      </c>
      <c r="R954" s="2" t="s">
        <v>45</v>
      </c>
      <c r="S954" s="2" t="s">
        <v>87</v>
      </c>
    </row>
    <row r="955" spans="1:19" x14ac:dyDescent="0.3">
      <c r="A955" s="2">
        <v>954</v>
      </c>
      <c r="B955" s="2">
        <v>68</v>
      </c>
      <c r="C955" s="2" t="s">
        <v>18</v>
      </c>
      <c r="D955" s="2" t="s">
        <v>88</v>
      </c>
      <c r="E955" s="2" t="s">
        <v>66</v>
      </c>
      <c r="F955" s="2">
        <v>50</v>
      </c>
      <c r="G955" s="2" t="s">
        <v>139</v>
      </c>
      <c r="H955" s="2" t="s">
        <v>35</v>
      </c>
      <c r="I955" s="2" t="s">
        <v>108</v>
      </c>
      <c r="J955" s="2" t="s">
        <v>36</v>
      </c>
      <c r="K955" s="2">
        <v>3.6</v>
      </c>
      <c r="L955" s="2" t="s">
        <v>25</v>
      </c>
      <c r="M955" s="2" t="s">
        <v>69</v>
      </c>
      <c r="N955" s="2" t="s">
        <v>25</v>
      </c>
      <c r="O955" s="2" t="s">
        <v>25</v>
      </c>
      <c r="P955" s="12">
        <v>36</v>
      </c>
      <c r="Q955" s="12">
        <f>Table1[[#This Row],[Purchase Amount (USD)]]-Table1[[#This Row],[Previous Purchases]]</f>
        <v>14</v>
      </c>
      <c r="R955" s="2" t="s">
        <v>27</v>
      </c>
      <c r="S955" s="2" t="s">
        <v>57</v>
      </c>
    </row>
    <row r="956" spans="1:19" x14ac:dyDescent="0.3">
      <c r="A956" s="3">
        <v>955</v>
      </c>
      <c r="B956" s="3">
        <v>60</v>
      </c>
      <c r="C956" s="3" t="s">
        <v>18</v>
      </c>
      <c r="D956" s="3" t="s">
        <v>123</v>
      </c>
      <c r="E956" s="3" t="s">
        <v>66</v>
      </c>
      <c r="F956" s="3">
        <v>74</v>
      </c>
      <c r="G956" s="3" t="s">
        <v>59</v>
      </c>
      <c r="H956" s="3" t="s">
        <v>35</v>
      </c>
      <c r="I956" s="3" t="s">
        <v>47</v>
      </c>
      <c r="J956" s="3" t="s">
        <v>56</v>
      </c>
      <c r="K956" s="3">
        <v>3.5</v>
      </c>
      <c r="L956" s="3" t="s">
        <v>25</v>
      </c>
      <c r="M956" s="3" t="s">
        <v>53</v>
      </c>
      <c r="N956" s="3" t="s">
        <v>25</v>
      </c>
      <c r="O956" s="3" t="s">
        <v>25</v>
      </c>
      <c r="P956" s="13">
        <v>18</v>
      </c>
      <c r="Q956" s="13">
        <f>Table1[[#This Row],[Purchase Amount (USD)]]-Table1[[#This Row],[Previous Purchases]]</f>
        <v>56</v>
      </c>
      <c r="R956" s="3" t="s">
        <v>38</v>
      </c>
      <c r="S956" s="3" t="s">
        <v>96</v>
      </c>
    </row>
    <row r="957" spans="1:19" x14ac:dyDescent="0.3">
      <c r="A957" s="3">
        <v>956</v>
      </c>
      <c r="B957" s="3">
        <v>55</v>
      </c>
      <c r="C957" s="3" t="s">
        <v>18</v>
      </c>
      <c r="D957" s="3" t="s">
        <v>80</v>
      </c>
      <c r="E957" s="3" t="s">
        <v>20</v>
      </c>
      <c r="F957" s="3">
        <v>75</v>
      </c>
      <c r="G957" s="3" t="s">
        <v>90</v>
      </c>
      <c r="H957" s="3" t="s">
        <v>22</v>
      </c>
      <c r="I957" s="3" t="s">
        <v>92</v>
      </c>
      <c r="J957" s="3" t="s">
        <v>52</v>
      </c>
      <c r="K957" s="3">
        <v>3.4</v>
      </c>
      <c r="L957" s="3" t="s">
        <v>25</v>
      </c>
      <c r="M957" s="3" t="s">
        <v>37</v>
      </c>
      <c r="N957" s="3" t="s">
        <v>25</v>
      </c>
      <c r="O957" s="3" t="s">
        <v>25</v>
      </c>
      <c r="P957" s="13">
        <v>4</v>
      </c>
      <c r="Q957" s="13">
        <f>Table1[[#This Row],[Purchase Amount (USD)]]-Table1[[#This Row],[Previous Purchases]]</f>
        <v>71</v>
      </c>
      <c r="R957" s="3" t="s">
        <v>45</v>
      </c>
      <c r="S957" s="3" t="s">
        <v>87</v>
      </c>
    </row>
    <row r="958" spans="1:19" x14ac:dyDescent="0.3">
      <c r="A958" s="2">
        <v>957</v>
      </c>
      <c r="B958" s="2">
        <v>29</v>
      </c>
      <c r="C958" s="2" t="s">
        <v>18</v>
      </c>
      <c r="D958" s="2" t="s">
        <v>54</v>
      </c>
      <c r="E958" s="2" t="s">
        <v>20</v>
      </c>
      <c r="F958" s="2">
        <v>99</v>
      </c>
      <c r="G958" s="2" t="s">
        <v>90</v>
      </c>
      <c r="H958" s="2" t="s">
        <v>91</v>
      </c>
      <c r="I958" s="2" t="s">
        <v>108</v>
      </c>
      <c r="J958" s="2" t="s">
        <v>36</v>
      </c>
      <c r="K958" s="2">
        <v>2.9</v>
      </c>
      <c r="L958" s="2" t="s">
        <v>25</v>
      </c>
      <c r="M958" s="2" t="s">
        <v>69</v>
      </c>
      <c r="N958" s="2" t="s">
        <v>25</v>
      </c>
      <c r="O958" s="2" t="s">
        <v>25</v>
      </c>
      <c r="P958" s="12">
        <v>42</v>
      </c>
      <c r="Q958" s="12">
        <f>Table1[[#This Row],[Purchase Amount (USD)]]-Table1[[#This Row],[Previous Purchases]]</f>
        <v>57</v>
      </c>
      <c r="R958" s="2" t="s">
        <v>85</v>
      </c>
      <c r="S958" s="2" t="s">
        <v>57</v>
      </c>
    </row>
    <row r="959" spans="1:19" x14ac:dyDescent="0.3">
      <c r="A959" s="2">
        <v>958</v>
      </c>
      <c r="B959" s="2">
        <v>38</v>
      </c>
      <c r="C959" s="2" t="s">
        <v>18</v>
      </c>
      <c r="D959" s="2" t="s">
        <v>118</v>
      </c>
      <c r="E959" s="2" t="s">
        <v>66</v>
      </c>
      <c r="F959" s="2">
        <v>23</v>
      </c>
      <c r="G959" s="2" t="s">
        <v>115</v>
      </c>
      <c r="H959" s="2" t="s">
        <v>91</v>
      </c>
      <c r="I959" s="2" t="s">
        <v>82</v>
      </c>
      <c r="J959" s="2" t="s">
        <v>36</v>
      </c>
      <c r="K959" s="2">
        <v>4.7</v>
      </c>
      <c r="L959" s="2" t="s">
        <v>25</v>
      </c>
      <c r="M959" s="2" t="s">
        <v>73</v>
      </c>
      <c r="N959" s="2" t="s">
        <v>25</v>
      </c>
      <c r="O959" s="2" t="s">
        <v>25</v>
      </c>
      <c r="P959" s="12">
        <v>11</v>
      </c>
      <c r="Q959" s="12">
        <f>Table1[[#This Row],[Purchase Amount (USD)]]-Table1[[#This Row],[Previous Purchases]]</f>
        <v>12</v>
      </c>
      <c r="R959" s="2" t="s">
        <v>32</v>
      </c>
      <c r="S959" s="2" t="s">
        <v>57</v>
      </c>
    </row>
    <row r="960" spans="1:19" x14ac:dyDescent="0.3">
      <c r="A960" s="3">
        <v>959</v>
      </c>
      <c r="B960" s="3">
        <v>70</v>
      </c>
      <c r="C960" s="3" t="s">
        <v>18</v>
      </c>
      <c r="D960" s="3" t="s">
        <v>49</v>
      </c>
      <c r="E960" s="3" t="s">
        <v>41</v>
      </c>
      <c r="F960" s="3">
        <v>53</v>
      </c>
      <c r="G960" s="3" t="s">
        <v>148</v>
      </c>
      <c r="H960" s="3" t="s">
        <v>91</v>
      </c>
      <c r="I960" s="3" t="s">
        <v>117</v>
      </c>
      <c r="J960" s="3" t="s">
        <v>24</v>
      </c>
      <c r="K960" s="3">
        <v>4.4000000000000004</v>
      </c>
      <c r="L960" s="3" t="s">
        <v>25</v>
      </c>
      <c r="M960" s="3" t="s">
        <v>37</v>
      </c>
      <c r="N960" s="3" t="s">
        <v>25</v>
      </c>
      <c r="O960" s="3" t="s">
        <v>25</v>
      </c>
      <c r="P960" s="13">
        <v>31</v>
      </c>
      <c r="Q960" s="13">
        <f>Table1[[#This Row],[Purchase Amount (USD)]]-Table1[[#This Row],[Previous Purchases]]</f>
        <v>22</v>
      </c>
      <c r="R960" s="3" t="s">
        <v>38</v>
      </c>
      <c r="S960" s="3" t="s">
        <v>75</v>
      </c>
    </row>
    <row r="961" spans="1:19" x14ac:dyDescent="0.3">
      <c r="A961" s="3">
        <v>960</v>
      </c>
      <c r="B961" s="3">
        <v>36</v>
      </c>
      <c r="C961" s="3" t="s">
        <v>18</v>
      </c>
      <c r="D961" s="3" t="s">
        <v>86</v>
      </c>
      <c r="E961" s="3" t="s">
        <v>20</v>
      </c>
      <c r="F961" s="3">
        <v>99</v>
      </c>
      <c r="G961" s="3" t="s">
        <v>106</v>
      </c>
      <c r="H961" s="3" t="s">
        <v>43</v>
      </c>
      <c r="I961" s="3" t="s">
        <v>108</v>
      </c>
      <c r="J961" s="3" t="s">
        <v>36</v>
      </c>
      <c r="K961" s="3">
        <v>2.6</v>
      </c>
      <c r="L961" s="3" t="s">
        <v>25</v>
      </c>
      <c r="M961" s="3" t="s">
        <v>53</v>
      </c>
      <c r="N961" s="3" t="s">
        <v>25</v>
      </c>
      <c r="O961" s="3" t="s">
        <v>25</v>
      </c>
      <c r="P961" s="13">
        <v>12</v>
      </c>
      <c r="Q961" s="13">
        <f>Table1[[#This Row],[Purchase Amount (USD)]]-Table1[[#This Row],[Previous Purchases]]</f>
        <v>87</v>
      </c>
      <c r="R961" s="3" t="s">
        <v>32</v>
      </c>
      <c r="S961" s="3" t="s">
        <v>28</v>
      </c>
    </row>
    <row r="962" spans="1:19" x14ac:dyDescent="0.3">
      <c r="A962" s="2">
        <v>961</v>
      </c>
      <c r="B962" s="2">
        <v>18</v>
      </c>
      <c r="C962" s="2" t="s">
        <v>18</v>
      </c>
      <c r="D962" s="2" t="s">
        <v>105</v>
      </c>
      <c r="E962" s="2" t="s">
        <v>66</v>
      </c>
      <c r="F962" s="2">
        <v>48</v>
      </c>
      <c r="G962" s="2" t="s">
        <v>59</v>
      </c>
      <c r="H962" s="2" t="s">
        <v>91</v>
      </c>
      <c r="I962" s="2" t="s">
        <v>125</v>
      </c>
      <c r="J962" s="2" t="s">
        <v>36</v>
      </c>
      <c r="K962" s="2">
        <v>4.4000000000000004</v>
      </c>
      <c r="L962" s="2" t="s">
        <v>25</v>
      </c>
      <c r="M962" s="2" t="s">
        <v>53</v>
      </c>
      <c r="N962" s="2" t="s">
        <v>25</v>
      </c>
      <c r="O962" s="2" t="s">
        <v>25</v>
      </c>
      <c r="P962" s="12">
        <v>20</v>
      </c>
      <c r="Q962" s="12">
        <f>Table1[[#This Row],[Purchase Amount (USD)]]-Table1[[#This Row],[Previous Purchases]]</f>
        <v>28</v>
      </c>
      <c r="R962" s="2" t="s">
        <v>27</v>
      </c>
      <c r="S962" s="2" t="s">
        <v>57</v>
      </c>
    </row>
    <row r="963" spans="1:19" x14ac:dyDescent="0.3">
      <c r="A963" s="2">
        <v>962</v>
      </c>
      <c r="B963" s="2">
        <v>62</v>
      </c>
      <c r="C963" s="2" t="s">
        <v>18</v>
      </c>
      <c r="D963" s="2" t="s">
        <v>136</v>
      </c>
      <c r="E963" s="2" t="s">
        <v>41</v>
      </c>
      <c r="F963" s="2">
        <v>72</v>
      </c>
      <c r="G963" s="2" t="s">
        <v>137</v>
      </c>
      <c r="H963" s="2" t="s">
        <v>22</v>
      </c>
      <c r="I963" s="2" t="s">
        <v>77</v>
      </c>
      <c r="J963" s="2" t="s">
        <v>56</v>
      </c>
      <c r="K963" s="2">
        <v>3.7</v>
      </c>
      <c r="L963" s="2" t="s">
        <v>25</v>
      </c>
      <c r="M963" s="2" t="s">
        <v>44</v>
      </c>
      <c r="N963" s="2" t="s">
        <v>25</v>
      </c>
      <c r="O963" s="2" t="s">
        <v>25</v>
      </c>
      <c r="P963" s="12">
        <v>37</v>
      </c>
      <c r="Q963" s="12">
        <f>Table1[[#This Row],[Purchase Amount (USD)]]-Table1[[#This Row],[Previous Purchases]]</f>
        <v>35</v>
      </c>
      <c r="R963" s="2" t="s">
        <v>85</v>
      </c>
      <c r="S963" s="2" t="s">
        <v>57</v>
      </c>
    </row>
    <row r="964" spans="1:19" x14ac:dyDescent="0.3">
      <c r="A964" s="3">
        <v>963</v>
      </c>
      <c r="B964" s="3">
        <v>29</v>
      </c>
      <c r="C964" s="3" t="s">
        <v>18</v>
      </c>
      <c r="D964" s="3" t="s">
        <v>88</v>
      </c>
      <c r="E964" s="3" t="s">
        <v>66</v>
      </c>
      <c r="F964" s="3">
        <v>64</v>
      </c>
      <c r="G964" s="3" t="s">
        <v>150</v>
      </c>
      <c r="H964" s="3" t="s">
        <v>22</v>
      </c>
      <c r="I964" s="3" t="s">
        <v>95</v>
      </c>
      <c r="J964" s="3" t="s">
        <v>36</v>
      </c>
      <c r="K964" s="3">
        <v>4.4000000000000004</v>
      </c>
      <c r="L964" s="3" t="s">
        <v>25</v>
      </c>
      <c r="M964" s="3" t="s">
        <v>53</v>
      </c>
      <c r="N964" s="3" t="s">
        <v>25</v>
      </c>
      <c r="O964" s="3" t="s">
        <v>25</v>
      </c>
      <c r="P964" s="13">
        <v>26</v>
      </c>
      <c r="Q964" s="13">
        <f>Table1[[#This Row],[Purchase Amount (USD)]]-Table1[[#This Row],[Previous Purchases]]</f>
        <v>38</v>
      </c>
      <c r="R964" s="3" t="s">
        <v>85</v>
      </c>
      <c r="S964" s="3" t="s">
        <v>28</v>
      </c>
    </row>
    <row r="965" spans="1:19" x14ac:dyDescent="0.3">
      <c r="A965" s="3">
        <v>964</v>
      </c>
      <c r="B965" s="3">
        <v>21</v>
      </c>
      <c r="C965" s="3" t="s">
        <v>18</v>
      </c>
      <c r="D965" s="3" t="s">
        <v>136</v>
      </c>
      <c r="E965" s="3" t="s">
        <v>41</v>
      </c>
      <c r="F965" s="3">
        <v>63</v>
      </c>
      <c r="G965" s="3" t="s">
        <v>130</v>
      </c>
      <c r="H965" s="3" t="s">
        <v>22</v>
      </c>
      <c r="I965" s="3" t="s">
        <v>95</v>
      </c>
      <c r="J965" s="3" t="s">
        <v>36</v>
      </c>
      <c r="K965" s="3">
        <v>2.5</v>
      </c>
      <c r="L965" s="3" t="s">
        <v>25</v>
      </c>
      <c r="M965" s="3" t="s">
        <v>69</v>
      </c>
      <c r="N965" s="3" t="s">
        <v>25</v>
      </c>
      <c r="O965" s="3" t="s">
        <v>25</v>
      </c>
      <c r="P965" s="13">
        <v>14</v>
      </c>
      <c r="Q965" s="13">
        <f>Table1[[#This Row],[Purchase Amount (USD)]]-Table1[[#This Row],[Previous Purchases]]</f>
        <v>49</v>
      </c>
      <c r="R965" s="3" t="s">
        <v>38</v>
      </c>
      <c r="S965" s="3" t="s">
        <v>39</v>
      </c>
    </row>
    <row r="966" spans="1:19" x14ac:dyDescent="0.3">
      <c r="A966" s="2">
        <v>965</v>
      </c>
      <c r="B966" s="2">
        <v>42</v>
      </c>
      <c r="C966" s="2" t="s">
        <v>18</v>
      </c>
      <c r="D966" s="2" t="s">
        <v>40</v>
      </c>
      <c r="E966" s="2" t="s">
        <v>41</v>
      </c>
      <c r="F966" s="2">
        <v>51</v>
      </c>
      <c r="G966" s="2" t="s">
        <v>116</v>
      </c>
      <c r="H966" s="2" t="s">
        <v>43</v>
      </c>
      <c r="I966" s="2" t="s">
        <v>117</v>
      </c>
      <c r="J966" s="2" t="s">
        <v>36</v>
      </c>
      <c r="K966" s="2">
        <v>2.6</v>
      </c>
      <c r="L966" s="2" t="s">
        <v>25</v>
      </c>
      <c r="M966" s="2" t="s">
        <v>44</v>
      </c>
      <c r="N966" s="2" t="s">
        <v>25</v>
      </c>
      <c r="O966" s="2" t="s">
        <v>25</v>
      </c>
      <c r="P966" s="12">
        <v>12</v>
      </c>
      <c r="Q966" s="12">
        <f>Table1[[#This Row],[Purchase Amount (USD)]]-Table1[[#This Row],[Previous Purchases]]</f>
        <v>39</v>
      </c>
      <c r="R966" s="2" t="s">
        <v>27</v>
      </c>
      <c r="S966" s="2" t="s">
        <v>75</v>
      </c>
    </row>
    <row r="967" spans="1:19" x14ac:dyDescent="0.3">
      <c r="A967" s="2">
        <v>966</v>
      </c>
      <c r="B967" s="2">
        <v>43</v>
      </c>
      <c r="C967" s="2" t="s">
        <v>18</v>
      </c>
      <c r="D967" s="2" t="s">
        <v>136</v>
      </c>
      <c r="E967" s="2" t="s">
        <v>41</v>
      </c>
      <c r="F967" s="2">
        <v>55</v>
      </c>
      <c r="G967" s="2" t="s">
        <v>78</v>
      </c>
      <c r="H967" s="2" t="s">
        <v>22</v>
      </c>
      <c r="I967" s="2" t="s">
        <v>93</v>
      </c>
      <c r="J967" s="2" t="s">
        <v>36</v>
      </c>
      <c r="K967" s="2">
        <v>5</v>
      </c>
      <c r="L967" s="2" t="s">
        <v>25</v>
      </c>
      <c r="M967" s="2" t="s">
        <v>73</v>
      </c>
      <c r="N967" s="2" t="s">
        <v>25</v>
      </c>
      <c r="O967" s="2" t="s">
        <v>25</v>
      </c>
      <c r="P967" s="12">
        <v>10</v>
      </c>
      <c r="Q967" s="12">
        <f>Table1[[#This Row],[Purchase Amount (USD)]]-Table1[[#This Row],[Previous Purchases]]</f>
        <v>45</v>
      </c>
      <c r="R967" s="2" t="s">
        <v>38</v>
      </c>
      <c r="S967" s="2" t="s">
        <v>48</v>
      </c>
    </row>
    <row r="968" spans="1:19" x14ac:dyDescent="0.3">
      <c r="A968" s="3">
        <v>967</v>
      </c>
      <c r="B968" s="3">
        <v>58</v>
      </c>
      <c r="C968" s="3" t="s">
        <v>18</v>
      </c>
      <c r="D968" s="3" t="s">
        <v>80</v>
      </c>
      <c r="E968" s="3" t="s">
        <v>20</v>
      </c>
      <c r="F968" s="3">
        <v>55</v>
      </c>
      <c r="G968" s="3" t="s">
        <v>21</v>
      </c>
      <c r="H968" s="3" t="s">
        <v>43</v>
      </c>
      <c r="I968" s="3" t="s">
        <v>109</v>
      </c>
      <c r="J968" s="3" t="s">
        <v>36</v>
      </c>
      <c r="K968" s="3">
        <v>4.9000000000000004</v>
      </c>
      <c r="L968" s="3" t="s">
        <v>25</v>
      </c>
      <c r="M968" s="3" t="s">
        <v>26</v>
      </c>
      <c r="N968" s="3" t="s">
        <v>25</v>
      </c>
      <c r="O968" s="3" t="s">
        <v>25</v>
      </c>
      <c r="P968" s="13">
        <v>19</v>
      </c>
      <c r="Q968" s="13">
        <f>Table1[[#This Row],[Purchase Amount (USD)]]-Table1[[#This Row],[Previous Purchases]]</f>
        <v>36</v>
      </c>
      <c r="R968" s="3" t="s">
        <v>32</v>
      </c>
      <c r="S968" s="3" t="s">
        <v>48</v>
      </c>
    </row>
    <row r="969" spans="1:19" x14ac:dyDescent="0.3">
      <c r="A969" s="3">
        <v>968</v>
      </c>
      <c r="B969" s="3">
        <v>27</v>
      </c>
      <c r="C969" s="3" t="s">
        <v>18</v>
      </c>
      <c r="D969" s="3" t="s">
        <v>103</v>
      </c>
      <c r="E969" s="3" t="s">
        <v>20</v>
      </c>
      <c r="F969" s="3">
        <v>26</v>
      </c>
      <c r="G969" s="3" t="s">
        <v>141</v>
      </c>
      <c r="H969" s="3" t="s">
        <v>35</v>
      </c>
      <c r="I969" s="3" t="s">
        <v>64</v>
      </c>
      <c r="J969" s="3" t="s">
        <v>52</v>
      </c>
      <c r="K969" s="3">
        <v>3.7</v>
      </c>
      <c r="L969" s="3" t="s">
        <v>25</v>
      </c>
      <c r="M969" s="3" t="s">
        <v>73</v>
      </c>
      <c r="N969" s="3" t="s">
        <v>25</v>
      </c>
      <c r="O969" s="3" t="s">
        <v>25</v>
      </c>
      <c r="P969" s="13">
        <v>4</v>
      </c>
      <c r="Q969" s="13">
        <f>Table1[[#This Row],[Purchase Amount (USD)]]-Table1[[#This Row],[Previous Purchases]]</f>
        <v>22</v>
      </c>
      <c r="R969" s="3" t="s">
        <v>32</v>
      </c>
      <c r="S969" s="3" t="s">
        <v>39</v>
      </c>
    </row>
    <row r="970" spans="1:19" x14ac:dyDescent="0.3">
      <c r="A970" s="2">
        <v>969</v>
      </c>
      <c r="B970" s="2">
        <v>57</v>
      </c>
      <c r="C970" s="2" t="s">
        <v>18</v>
      </c>
      <c r="D970" s="2" t="s">
        <v>58</v>
      </c>
      <c r="E970" s="2" t="s">
        <v>20</v>
      </c>
      <c r="F970" s="2">
        <v>67</v>
      </c>
      <c r="G970" s="2" t="s">
        <v>97</v>
      </c>
      <c r="H970" s="2" t="s">
        <v>22</v>
      </c>
      <c r="I970" s="2" t="s">
        <v>23</v>
      </c>
      <c r="J970" s="2" t="s">
        <v>52</v>
      </c>
      <c r="K970" s="2">
        <v>3.1</v>
      </c>
      <c r="L970" s="2" t="s">
        <v>25</v>
      </c>
      <c r="M970" s="2" t="s">
        <v>44</v>
      </c>
      <c r="N970" s="2" t="s">
        <v>25</v>
      </c>
      <c r="O970" s="2" t="s">
        <v>25</v>
      </c>
      <c r="P970" s="12">
        <v>48</v>
      </c>
      <c r="Q970" s="12">
        <f>Table1[[#This Row],[Purchase Amount (USD)]]-Table1[[#This Row],[Previous Purchases]]</f>
        <v>19</v>
      </c>
      <c r="R970" s="2" t="s">
        <v>74</v>
      </c>
      <c r="S970" s="2" t="s">
        <v>57</v>
      </c>
    </row>
    <row r="971" spans="1:19" x14ac:dyDescent="0.3">
      <c r="A971" s="2">
        <v>970</v>
      </c>
      <c r="B971" s="2">
        <v>40</v>
      </c>
      <c r="C971" s="2" t="s">
        <v>18</v>
      </c>
      <c r="D971" s="2" t="s">
        <v>61</v>
      </c>
      <c r="E971" s="2" t="s">
        <v>62</v>
      </c>
      <c r="F971" s="2">
        <v>31</v>
      </c>
      <c r="G971" s="2" t="s">
        <v>98</v>
      </c>
      <c r="H971" s="2" t="s">
        <v>35</v>
      </c>
      <c r="I971" s="2" t="s">
        <v>68</v>
      </c>
      <c r="J971" s="2" t="s">
        <v>56</v>
      </c>
      <c r="K971" s="2">
        <v>3.2</v>
      </c>
      <c r="L971" s="2" t="s">
        <v>25</v>
      </c>
      <c r="M971" s="2" t="s">
        <v>26</v>
      </c>
      <c r="N971" s="2" t="s">
        <v>25</v>
      </c>
      <c r="O971" s="2" t="s">
        <v>25</v>
      </c>
      <c r="P971" s="12">
        <v>37</v>
      </c>
      <c r="Q971" s="12">
        <f>Table1[[#This Row],[Purchase Amount (USD)]]-Table1[[#This Row],[Previous Purchases]]</f>
        <v>-6</v>
      </c>
      <c r="R971" s="2" t="s">
        <v>45</v>
      </c>
      <c r="S971" s="2" t="s">
        <v>87</v>
      </c>
    </row>
    <row r="972" spans="1:19" x14ac:dyDescent="0.3">
      <c r="A972" s="3">
        <v>971</v>
      </c>
      <c r="B972" s="3">
        <v>45</v>
      </c>
      <c r="C972" s="3" t="s">
        <v>18</v>
      </c>
      <c r="D972" s="3" t="s">
        <v>33</v>
      </c>
      <c r="E972" s="3" t="s">
        <v>20</v>
      </c>
      <c r="F972" s="3">
        <v>66</v>
      </c>
      <c r="G972" s="3" t="s">
        <v>98</v>
      </c>
      <c r="H972" s="3" t="s">
        <v>35</v>
      </c>
      <c r="I972" s="3" t="s">
        <v>31</v>
      </c>
      <c r="J972" s="3" t="s">
        <v>24</v>
      </c>
      <c r="K972" s="3">
        <v>4.4000000000000004</v>
      </c>
      <c r="L972" s="3" t="s">
        <v>25</v>
      </c>
      <c r="M972" s="3" t="s">
        <v>37</v>
      </c>
      <c r="N972" s="3" t="s">
        <v>25</v>
      </c>
      <c r="O972" s="3" t="s">
        <v>25</v>
      </c>
      <c r="P972" s="13">
        <v>4</v>
      </c>
      <c r="Q972" s="13">
        <f>Table1[[#This Row],[Purchase Amount (USD)]]-Table1[[#This Row],[Previous Purchases]]</f>
        <v>62</v>
      </c>
      <c r="R972" s="3" t="s">
        <v>32</v>
      </c>
      <c r="S972" s="3" t="s">
        <v>87</v>
      </c>
    </row>
    <row r="973" spans="1:19" x14ac:dyDescent="0.3">
      <c r="A973" s="3">
        <v>972</v>
      </c>
      <c r="B973" s="3">
        <v>47</v>
      </c>
      <c r="C973" s="3" t="s">
        <v>18</v>
      </c>
      <c r="D973" s="3" t="s">
        <v>88</v>
      </c>
      <c r="E973" s="3" t="s">
        <v>66</v>
      </c>
      <c r="F973" s="3">
        <v>67</v>
      </c>
      <c r="G973" s="3" t="s">
        <v>115</v>
      </c>
      <c r="H973" s="3" t="s">
        <v>43</v>
      </c>
      <c r="I973" s="3" t="s">
        <v>108</v>
      </c>
      <c r="J973" s="3" t="s">
        <v>52</v>
      </c>
      <c r="K973" s="3">
        <v>4.3</v>
      </c>
      <c r="L973" s="3" t="s">
        <v>25</v>
      </c>
      <c r="M973" s="3" t="s">
        <v>44</v>
      </c>
      <c r="N973" s="3" t="s">
        <v>25</v>
      </c>
      <c r="O973" s="3" t="s">
        <v>25</v>
      </c>
      <c r="P973" s="13">
        <v>15</v>
      </c>
      <c r="Q973" s="13">
        <f>Table1[[#This Row],[Purchase Amount (USD)]]-Table1[[#This Row],[Previous Purchases]]</f>
        <v>52</v>
      </c>
      <c r="R973" s="3" t="s">
        <v>38</v>
      </c>
      <c r="S973" s="3" t="s">
        <v>39</v>
      </c>
    </row>
    <row r="974" spans="1:19" x14ac:dyDescent="0.3">
      <c r="A974" s="2">
        <v>973</v>
      </c>
      <c r="B974" s="2">
        <v>61</v>
      </c>
      <c r="C974" s="2" t="s">
        <v>18</v>
      </c>
      <c r="D974" s="2" t="s">
        <v>49</v>
      </c>
      <c r="E974" s="2" t="s">
        <v>41</v>
      </c>
      <c r="F974" s="2">
        <v>61</v>
      </c>
      <c r="G974" s="2" t="s">
        <v>111</v>
      </c>
      <c r="H974" s="2" t="s">
        <v>22</v>
      </c>
      <c r="I974" s="2" t="s">
        <v>79</v>
      </c>
      <c r="J974" s="2" t="s">
        <v>24</v>
      </c>
      <c r="K974" s="2">
        <v>3</v>
      </c>
      <c r="L974" s="2" t="s">
        <v>25</v>
      </c>
      <c r="M974" s="2" t="s">
        <v>53</v>
      </c>
      <c r="N974" s="2" t="s">
        <v>25</v>
      </c>
      <c r="O974" s="2" t="s">
        <v>25</v>
      </c>
      <c r="P974" s="12">
        <v>33</v>
      </c>
      <c r="Q974" s="12">
        <f>Table1[[#This Row],[Purchase Amount (USD)]]-Table1[[#This Row],[Previous Purchases]]</f>
        <v>28</v>
      </c>
      <c r="R974" s="2" t="s">
        <v>38</v>
      </c>
      <c r="S974" s="2" t="s">
        <v>39</v>
      </c>
    </row>
    <row r="975" spans="1:19" x14ac:dyDescent="0.3">
      <c r="A975" s="2">
        <v>974</v>
      </c>
      <c r="B975" s="2">
        <v>60</v>
      </c>
      <c r="C975" s="2" t="s">
        <v>18</v>
      </c>
      <c r="D975" s="2" t="s">
        <v>101</v>
      </c>
      <c r="E975" s="2" t="s">
        <v>62</v>
      </c>
      <c r="F975" s="2">
        <v>75</v>
      </c>
      <c r="G975" s="2" t="s">
        <v>111</v>
      </c>
      <c r="H975" s="2" t="s">
        <v>43</v>
      </c>
      <c r="I975" s="2" t="s">
        <v>84</v>
      </c>
      <c r="J975" s="2" t="s">
        <v>56</v>
      </c>
      <c r="K975" s="2">
        <v>3.5</v>
      </c>
      <c r="L975" s="2" t="s">
        <v>25</v>
      </c>
      <c r="M975" s="2" t="s">
        <v>69</v>
      </c>
      <c r="N975" s="2" t="s">
        <v>25</v>
      </c>
      <c r="O975" s="2" t="s">
        <v>25</v>
      </c>
      <c r="P975" s="12">
        <v>30</v>
      </c>
      <c r="Q975" s="12">
        <f>Table1[[#This Row],[Purchase Amount (USD)]]-Table1[[#This Row],[Previous Purchases]]</f>
        <v>45</v>
      </c>
      <c r="R975" s="2" t="s">
        <v>74</v>
      </c>
      <c r="S975" s="2" t="s">
        <v>57</v>
      </c>
    </row>
    <row r="976" spans="1:19" x14ac:dyDescent="0.3">
      <c r="A976" s="3">
        <v>975</v>
      </c>
      <c r="B976" s="3">
        <v>69</v>
      </c>
      <c r="C976" s="3" t="s">
        <v>18</v>
      </c>
      <c r="D976" s="3" t="s">
        <v>86</v>
      </c>
      <c r="E976" s="3" t="s">
        <v>20</v>
      </c>
      <c r="F976" s="3">
        <v>90</v>
      </c>
      <c r="G976" s="3" t="s">
        <v>97</v>
      </c>
      <c r="H976" s="3" t="s">
        <v>43</v>
      </c>
      <c r="I976" s="3" t="s">
        <v>117</v>
      </c>
      <c r="J976" s="3" t="s">
        <v>36</v>
      </c>
      <c r="K976" s="3">
        <v>3.6</v>
      </c>
      <c r="L976" s="3" t="s">
        <v>25</v>
      </c>
      <c r="M976" s="3" t="s">
        <v>69</v>
      </c>
      <c r="N976" s="3" t="s">
        <v>25</v>
      </c>
      <c r="O976" s="3" t="s">
        <v>25</v>
      </c>
      <c r="P976" s="13">
        <v>23</v>
      </c>
      <c r="Q976" s="13">
        <f>Table1[[#This Row],[Purchase Amount (USD)]]-Table1[[#This Row],[Previous Purchases]]</f>
        <v>67</v>
      </c>
      <c r="R976" s="3" t="s">
        <v>74</v>
      </c>
      <c r="S976" s="3" t="s">
        <v>87</v>
      </c>
    </row>
    <row r="977" spans="1:19" x14ac:dyDescent="0.3">
      <c r="A977" s="3">
        <v>976</v>
      </c>
      <c r="B977" s="3">
        <v>58</v>
      </c>
      <c r="C977" s="3" t="s">
        <v>18</v>
      </c>
      <c r="D977" s="3" t="s">
        <v>29</v>
      </c>
      <c r="E977" s="3" t="s">
        <v>20</v>
      </c>
      <c r="F977" s="3">
        <v>40</v>
      </c>
      <c r="G977" s="3" t="s">
        <v>148</v>
      </c>
      <c r="H977" s="3" t="s">
        <v>43</v>
      </c>
      <c r="I977" s="3" t="s">
        <v>77</v>
      </c>
      <c r="J977" s="3" t="s">
        <v>52</v>
      </c>
      <c r="K977" s="3">
        <v>3.8</v>
      </c>
      <c r="L977" s="3" t="s">
        <v>25</v>
      </c>
      <c r="M977" s="3" t="s">
        <v>69</v>
      </c>
      <c r="N977" s="3" t="s">
        <v>25</v>
      </c>
      <c r="O977" s="3" t="s">
        <v>25</v>
      </c>
      <c r="P977" s="13">
        <v>2</v>
      </c>
      <c r="Q977" s="13">
        <f>Table1[[#This Row],[Purchase Amount (USD)]]-Table1[[#This Row],[Previous Purchases]]</f>
        <v>38</v>
      </c>
      <c r="R977" s="3" t="s">
        <v>74</v>
      </c>
      <c r="S977" s="3" t="s">
        <v>39</v>
      </c>
    </row>
    <row r="978" spans="1:19" x14ac:dyDescent="0.3">
      <c r="A978" s="2">
        <v>977</v>
      </c>
      <c r="B978" s="2">
        <v>34</v>
      </c>
      <c r="C978" s="2" t="s">
        <v>18</v>
      </c>
      <c r="D978" s="2" t="s">
        <v>112</v>
      </c>
      <c r="E978" s="2" t="s">
        <v>20</v>
      </c>
      <c r="F978" s="2">
        <v>90</v>
      </c>
      <c r="G978" s="2" t="s">
        <v>102</v>
      </c>
      <c r="H978" s="2" t="s">
        <v>43</v>
      </c>
      <c r="I978" s="2" t="s">
        <v>23</v>
      </c>
      <c r="J978" s="2" t="s">
        <v>56</v>
      </c>
      <c r="K978" s="2">
        <v>3.6</v>
      </c>
      <c r="L978" s="2" t="s">
        <v>25</v>
      </c>
      <c r="M978" s="2" t="s">
        <v>26</v>
      </c>
      <c r="N978" s="2" t="s">
        <v>25</v>
      </c>
      <c r="O978" s="2" t="s">
        <v>25</v>
      </c>
      <c r="P978" s="12">
        <v>50</v>
      </c>
      <c r="Q978" s="12">
        <f>Table1[[#This Row],[Purchase Amount (USD)]]-Table1[[#This Row],[Previous Purchases]]</f>
        <v>40</v>
      </c>
      <c r="R978" s="2" t="s">
        <v>38</v>
      </c>
      <c r="S978" s="2" t="s">
        <v>96</v>
      </c>
    </row>
    <row r="979" spans="1:19" x14ac:dyDescent="0.3">
      <c r="A979" s="2">
        <v>978</v>
      </c>
      <c r="B979" s="2">
        <v>20</v>
      </c>
      <c r="C979" s="2" t="s">
        <v>18</v>
      </c>
      <c r="D979" s="2" t="s">
        <v>132</v>
      </c>
      <c r="E979" s="2" t="s">
        <v>66</v>
      </c>
      <c r="F979" s="2">
        <v>20</v>
      </c>
      <c r="G979" s="2" t="s">
        <v>148</v>
      </c>
      <c r="H979" s="2" t="s">
        <v>43</v>
      </c>
      <c r="I979" s="2" t="s">
        <v>93</v>
      </c>
      <c r="J979" s="2" t="s">
        <v>36</v>
      </c>
      <c r="K979" s="2">
        <v>4.5999999999999996</v>
      </c>
      <c r="L979" s="2" t="s">
        <v>25</v>
      </c>
      <c r="M979" s="2" t="s">
        <v>26</v>
      </c>
      <c r="N979" s="2" t="s">
        <v>25</v>
      </c>
      <c r="O979" s="2" t="s">
        <v>25</v>
      </c>
      <c r="P979" s="12">
        <v>34</v>
      </c>
      <c r="Q979" s="12">
        <f>Table1[[#This Row],[Purchase Amount (USD)]]-Table1[[#This Row],[Previous Purchases]]</f>
        <v>-14</v>
      </c>
      <c r="R979" s="2" t="s">
        <v>32</v>
      </c>
      <c r="S979" s="2" t="s">
        <v>75</v>
      </c>
    </row>
    <row r="980" spans="1:19" x14ac:dyDescent="0.3">
      <c r="A980" s="3">
        <v>979</v>
      </c>
      <c r="B980" s="3">
        <v>56</v>
      </c>
      <c r="C980" s="3" t="s">
        <v>18</v>
      </c>
      <c r="D980" s="3" t="s">
        <v>142</v>
      </c>
      <c r="E980" s="3" t="s">
        <v>66</v>
      </c>
      <c r="F980" s="3">
        <v>40</v>
      </c>
      <c r="G980" s="3" t="s">
        <v>111</v>
      </c>
      <c r="H980" s="3" t="s">
        <v>43</v>
      </c>
      <c r="I980" s="3" t="s">
        <v>47</v>
      </c>
      <c r="J980" s="3" t="s">
        <v>52</v>
      </c>
      <c r="K980" s="3">
        <v>2.5</v>
      </c>
      <c r="L980" s="3" t="s">
        <v>25</v>
      </c>
      <c r="M980" s="3" t="s">
        <v>53</v>
      </c>
      <c r="N980" s="3" t="s">
        <v>25</v>
      </c>
      <c r="O980" s="3" t="s">
        <v>25</v>
      </c>
      <c r="P980" s="13">
        <v>33</v>
      </c>
      <c r="Q980" s="13">
        <f>Table1[[#This Row],[Purchase Amount (USD)]]-Table1[[#This Row],[Previous Purchases]]</f>
        <v>7</v>
      </c>
      <c r="R980" s="3" t="s">
        <v>38</v>
      </c>
      <c r="S980" s="3" t="s">
        <v>39</v>
      </c>
    </row>
    <row r="981" spans="1:19" x14ac:dyDescent="0.3">
      <c r="A981" s="3">
        <v>980</v>
      </c>
      <c r="B981" s="3">
        <v>64</v>
      </c>
      <c r="C981" s="3" t="s">
        <v>18</v>
      </c>
      <c r="D981" s="3" t="s">
        <v>123</v>
      </c>
      <c r="E981" s="3" t="s">
        <v>66</v>
      </c>
      <c r="F981" s="3">
        <v>33</v>
      </c>
      <c r="G981" s="3" t="s">
        <v>81</v>
      </c>
      <c r="H981" s="3" t="s">
        <v>35</v>
      </c>
      <c r="I981" s="3" t="s">
        <v>109</v>
      </c>
      <c r="J981" s="3" t="s">
        <v>56</v>
      </c>
      <c r="K981" s="3">
        <v>3.5</v>
      </c>
      <c r="L981" s="3" t="s">
        <v>25</v>
      </c>
      <c r="M981" s="3" t="s">
        <v>73</v>
      </c>
      <c r="N981" s="3" t="s">
        <v>25</v>
      </c>
      <c r="O981" s="3" t="s">
        <v>25</v>
      </c>
      <c r="P981" s="13">
        <v>34</v>
      </c>
      <c r="Q981" s="13">
        <f>Table1[[#This Row],[Purchase Amount (USD)]]-Table1[[#This Row],[Previous Purchases]]</f>
        <v>-1</v>
      </c>
      <c r="R981" s="3" t="s">
        <v>85</v>
      </c>
      <c r="S981" s="3" t="s">
        <v>87</v>
      </c>
    </row>
    <row r="982" spans="1:19" x14ac:dyDescent="0.3">
      <c r="A982" s="2">
        <v>981</v>
      </c>
      <c r="B982" s="2">
        <v>56</v>
      </c>
      <c r="C982" s="2" t="s">
        <v>18</v>
      </c>
      <c r="D982" s="2" t="s">
        <v>136</v>
      </c>
      <c r="E982" s="2" t="s">
        <v>41</v>
      </c>
      <c r="F982" s="2">
        <v>98</v>
      </c>
      <c r="G982" s="2" t="s">
        <v>127</v>
      </c>
      <c r="H982" s="2" t="s">
        <v>35</v>
      </c>
      <c r="I982" s="2" t="s">
        <v>135</v>
      </c>
      <c r="J982" s="2" t="s">
        <v>36</v>
      </c>
      <c r="K982" s="2">
        <v>4</v>
      </c>
      <c r="L982" s="2" t="s">
        <v>25</v>
      </c>
      <c r="M982" s="2" t="s">
        <v>37</v>
      </c>
      <c r="N982" s="2" t="s">
        <v>25</v>
      </c>
      <c r="O982" s="2" t="s">
        <v>25</v>
      </c>
      <c r="P982" s="12">
        <v>39</v>
      </c>
      <c r="Q982" s="12">
        <f>Table1[[#This Row],[Purchase Amount (USD)]]-Table1[[#This Row],[Previous Purchases]]</f>
        <v>59</v>
      </c>
      <c r="R982" s="2" t="s">
        <v>45</v>
      </c>
      <c r="S982" s="2" t="s">
        <v>96</v>
      </c>
    </row>
    <row r="983" spans="1:19" x14ac:dyDescent="0.3">
      <c r="A983" s="2">
        <v>982</v>
      </c>
      <c r="B983" s="2">
        <v>27</v>
      </c>
      <c r="C983" s="2" t="s">
        <v>18</v>
      </c>
      <c r="D983" s="2" t="s">
        <v>132</v>
      </c>
      <c r="E983" s="2" t="s">
        <v>66</v>
      </c>
      <c r="F983" s="2">
        <v>42</v>
      </c>
      <c r="G983" s="2" t="s">
        <v>127</v>
      </c>
      <c r="H983" s="2" t="s">
        <v>43</v>
      </c>
      <c r="I983" s="2" t="s">
        <v>64</v>
      </c>
      <c r="J983" s="2" t="s">
        <v>36</v>
      </c>
      <c r="K983" s="2">
        <v>3.5</v>
      </c>
      <c r="L983" s="2" t="s">
        <v>25</v>
      </c>
      <c r="M983" s="2" t="s">
        <v>44</v>
      </c>
      <c r="N983" s="2" t="s">
        <v>25</v>
      </c>
      <c r="O983" s="2" t="s">
        <v>25</v>
      </c>
      <c r="P983" s="12">
        <v>47</v>
      </c>
      <c r="Q983" s="12">
        <f>Table1[[#This Row],[Purchase Amount (USD)]]-Table1[[#This Row],[Previous Purchases]]</f>
        <v>-5</v>
      </c>
      <c r="R983" s="2" t="s">
        <v>38</v>
      </c>
      <c r="S983" s="2" t="s">
        <v>57</v>
      </c>
    </row>
    <row r="984" spans="1:19" x14ac:dyDescent="0.3">
      <c r="A984" s="3">
        <v>983</v>
      </c>
      <c r="B984" s="3">
        <v>35</v>
      </c>
      <c r="C984" s="3" t="s">
        <v>18</v>
      </c>
      <c r="D984" s="3" t="s">
        <v>61</v>
      </c>
      <c r="E984" s="3" t="s">
        <v>62</v>
      </c>
      <c r="F984" s="3">
        <v>62</v>
      </c>
      <c r="G984" s="3" t="s">
        <v>104</v>
      </c>
      <c r="H984" s="3" t="s">
        <v>35</v>
      </c>
      <c r="I984" s="3" t="s">
        <v>107</v>
      </c>
      <c r="J984" s="3" t="s">
        <v>52</v>
      </c>
      <c r="K984" s="3">
        <v>3.2</v>
      </c>
      <c r="L984" s="3" t="s">
        <v>25</v>
      </c>
      <c r="M984" s="3" t="s">
        <v>53</v>
      </c>
      <c r="N984" s="3" t="s">
        <v>25</v>
      </c>
      <c r="O984" s="3" t="s">
        <v>25</v>
      </c>
      <c r="P984" s="13">
        <v>37</v>
      </c>
      <c r="Q984" s="13">
        <f>Table1[[#This Row],[Purchase Amount (USD)]]-Table1[[#This Row],[Previous Purchases]]</f>
        <v>25</v>
      </c>
      <c r="R984" s="3" t="s">
        <v>45</v>
      </c>
      <c r="S984" s="3" t="s">
        <v>87</v>
      </c>
    </row>
    <row r="985" spans="1:19" x14ac:dyDescent="0.3">
      <c r="A985" s="3">
        <v>984</v>
      </c>
      <c r="B985" s="3">
        <v>24</v>
      </c>
      <c r="C985" s="3" t="s">
        <v>18</v>
      </c>
      <c r="D985" s="3" t="s">
        <v>123</v>
      </c>
      <c r="E985" s="3" t="s">
        <v>66</v>
      </c>
      <c r="F985" s="3">
        <v>45</v>
      </c>
      <c r="G985" s="3" t="s">
        <v>129</v>
      </c>
      <c r="H985" s="3" t="s">
        <v>22</v>
      </c>
      <c r="I985" s="3" t="s">
        <v>125</v>
      </c>
      <c r="J985" s="3" t="s">
        <v>24</v>
      </c>
      <c r="K985" s="3">
        <v>3.5</v>
      </c>
      <c r="L985" s="3" t="s">
        <v>25</v>
      </c>
      <c r="M985" s="3" t="s">
        <v>37</v>
      </c>
      <c r="N985" s="3" t="s">
        <v>25</v>
      </c>
      <c r="O985" s="3" t="s">
        <v>25</v>
      </c>
      <c r="P985" s="13">
        <v>40</v>
      </c>
      <c r="Q985" s="13">
        <f>Table1[[#This Row],[Purchase Amount (USD)]]-Table1[[#This Row],[Previous Purchases]]</f>
        <v>5</v>
      </c>
      <c r="R985" s="3" t="s">
        <v>27</v>
      </c>
      <c r="S985" s="3" t="s">
        <v>75</v>
      </c>
    </row>
    <row r="986" spans="1:19" x14ac:dyDescent="0.3">
      <c r="A986" s="2">
        <v>985</v>
      </c>
      <c r="B986" s="2">
        <v>26</v>
      </c>
      <c r="C986" s="2" t="s">
        <v>18</v>
      </c>
      <c r="D986" s="2" t="s">
        <v>70</v>
      </c>
      <c r="E986" s="2" t="s">
        <v>41</v>
      </c>
      <c r="F986" s="2">
        <v>78</v>
      </c>
      <c r="G986" s="2" t="s">
        <v>139</v>
      </c>
      <c r="H986" s="2" t="s">
        <v>43</v>
      </c>
      <c r="I986" s="2" t="s">
        <v>95</v>
      </c>
      <c r="J986" s="2" t="s">
        <v>52</v>
      </c>
      <c r="K986" s="2">
        <v>3.4</v>
      </c>
      <c r="L986" s="2" t="s">
        <v>25</v>
      </c>
      <c r="M986" s="2" t="s">
        <v>37</v>
      </c>
      <c r="N986" s="2" t="s">
        <v>25</v>
      </c>
      <c r="O986" s="2" t="s">
        <v>25</v>
      </c>
      <c r="P986" s="12">
        <v>8</v>
      </c>
      <c r="Q986" s="12">
        <f>Table1[[#This Row],[Purchase Amount (USD)]]-Table1[[#This Row],[Previous Purchases]]</f>
        <v>70</v>
      </c>
      <c r="R986" s="2" t="s">
        <v>38</v>
      </c>
      <c r="S986" s="2" t="s">
        <v>75</v>
      </c>
    </row>
    <row r="987" spans="1:19" x14ac:dyDescent="0.3">
      <c r="A987" s="2">
        <v>986</v>
      </c>
      <c r="B987" s="2">
        <v>32</v>
      </c>
      <c r="C987" s="2" t="s">
        <v>18</v>
      </c>
      <c r="D987" s="2" t="s">
        <v>65</v>
      </c>
      <c r="E987" s="2" t="s">
        <v>66</v>
      </c>
      <c r="F987" s="2">
        <v>80</v>
      </c>
      <c r="G987" s="2" t="s">
        <v>63</v>
      </c>
      <c r="H987" s="2" t="s">
        <v>43</v>
      </c>
      <c r="I987" s="2" t="s">
        <v>23</v>
      </c>
      <c r="J987" s="2" t="s">
        <v>56</v>
      </c>
      <c r="K987" s="2">
        <v>5</v>
      </c>
      <c r="L987" s="2" t="s">
        <v>25</v>
      </c>
      <c r="M987" s="2" t="s">
        <v>26</v>
      </c>
      <c r="N987" s="2" t="s">
        <v>25</v>
      </c>
      <c r="O987" s="2" t="s">
        <v>25</v>
      </c>
      <c r="P987" s="12">
        <v>12</v>
      </c>
      <c r="Q987" s="12">
        <f>Table1[[#This Row],[Purchase Amount (USD)]]-Table1[[#This Row],[Previous Purchases]]</f>
        <v>68</v>
      </c>
      <c r="R987" s="2" t="s">
        <v>74</v>
      </c>
      <c r="S987" s="2" t="s">
        <v>48</v>
      </c>
    </row>
    <row r="988" spans="1:19" x14ac:dyDescent="0.3">
      <c r="A988" s="3">
        <v>987</v>
      </c>
      <c r="B988" s="3">
        <v>54</v>
      </c>
      <c r="C988" s="3" t="s">
        <v>18</v>
      </c>
      <c r="D988" s="3" t="s">
        <v>118</v>
      </c>
      <c r="E988" s="3" t="s">
        <v>66</v>
      </c>
      <c r="F988" s="3">
        <v>96</v>
      </c>
      <c r="G988" s="3" t="s">
        <v>138</v>
      </c>
      <c r="H988" s="3" t="s">
        <v>35</v>
      </c>
      <c r="I988" s="3" t="s">
        <v>99</v>
      </c>
      <c r="J988" s="3" t="s">
        <v>36</v>
      </c>
      <c r="K988" s="3">
        <v>4.5</v>
      </c>
      <c r="L988" s="3" t="s">
        <v>25</v>
      </c>
      <c r="M988" s="3" t="s">
        <v>73</v>
      </c>
      <c r="N988" s="3" t="s">
        <v>25</v>
      </c>
      <c r="O988" s="3" t="s">
        <v>25</v>
      </c>
      <c r="P988" s="13">
        <v>36</v>
      </c>
      <c r="Q988" s="13">
        <f>Table1[[#This Row],[Purchase Amount (USD)]]-Table1[[#This Row],[Previous Purchases]]</f>
        <v>60</v>
      </c>
      <c r="R988" s="3" t="s">
        <v>74</v>
      </c>
      <c r="S988" s="3" t="s">
        <v>87</v>
      </c>
    </row>
    <row r="989" spans="1:19" x14ac:dyDescent="0.3">
      <c r="A989" s="3">
        <v>988</v>
      </c>
      <c r="B989" s="3">
        <v>62</v>
      </c>
      <c r="C989" s="3" t="s">
        <v>18</v>
      </c>
      <c r="D989" s="3" t="s">
        <v>65</v>
      </c>
      <c r="E989" s="3" t="s">
        <v>66</v>
      </c>
      <c r="F989" s="3">
        <v>47</v>
      </c>
      <c r="G989" s="3" t="s">
        <v>63</v>
      </c>
      <c r="H989" s="3" t="s">
        <v>43</v>
      </c>
      <c r="I989" s="3" t="s">
        <v>60</v>
      </c>
      <c r="J989" s="3" t="s">
        <v>52</v>
      </c>
      <c r="K989" s="3">
        <v>2.8</v>
      </c>
      <c r="L989" s="3" t="s">
        <v>25</v>
      </c>
      <c r="M989" s="3" t="s">
        <v>26</v>
      </c>
      <c r="N989" s="3" t="s">
        <v>25</v>
      </c>
      <c r="O989" s="3" t="s">
        <v>25</v>
      </c>
      <c r="P989" s="13">
        <v>48</v>
      </c>
      <c r="Q989" s="13">
        <f>Table1[[#This Row],[Purchase Amount (USD)]]-Table1[[#This Row],[Previous Purchases]]</f>
        <v>-1</v>
      </c>
      <c r="R989" s="3" t="s">
        <v>45</v>
      </c>
      <c r="S989" s="3" t="s">
        <v>39</v>
      </c>
    </row>
    <row r="990" spans="1:19" x14ac:dyDescent="0.3">
      <c r="A990" s="2">
        <v>989</v>
      </c>
      <c r="B990" s="2">
        <v>50</v>
      </c>
      <c r="C990" s="2" t="s">
        <v>18</v>
      </c>
      <c r="D990" s="2" t="s">
        <v>94</v>
      </c>
      <c r="E990" s="2" t="s">
        <v>20</v>
      </c>
      <c r="F990" s="2">
        <v>84</v>
      </c>
      <c r="G990" s="2" t="s">
        <v>122</v>
      </c>
      <c r="H990" s="2" t="s">
        <v>43</v>
      </c>
      <c r="I990" s="2" t="s">
        <v>120</v>
      </c>
      <c r="J990" s="2" t="s">
        <v>24</v>
      </c>
      <c r="K990" s="2">
        <v>4.9000000000000004</v>
      </c>
      <c r="L990" s="2" t="s">
        <v>25</v>
      </c>
      <c r="M990" s="2" t="s">
        <v>69</v>
      </c>
      <c r="N990" s="2" t="s">
        <v>25</v>
      </c>
      <c r="O990" s="2" t="s">
        <v>25</v>
      </c>
      <c r="P990" s="12">
        <v>47</v>
      </c>
      <c r="Q990" s="12">
        <f>Table1[[#This Row],[Purchase Amount (USD)]]-Table1[[#This Row],[Previous Purchases]]</f>
        <v>37</v>
      </c>
      <c r="R990" s="2" t="s">
        <v>45</v>
      </c>
      <c r="S990" s="2" t="s">
        <v>28</v>
      </c>
    </row>
    <row r="991" spans="1:19" x14ac:dyDescent="0.3">
      <c r="A991" s="2">
        <v>990</v>
      </c>
      <c r="B991" s="2">
        <v>70</v>
      </c>
      <c r="C991" s="2" t="s">
        <v>18</v>
      </c>
      <c r="D991" s="2" t="s">
        <v>70</v>
      </c>
      <c r="E991" s="2" t="s">
        <v>41</v>
      </c>
      <c r="F991" s="2">
        <v>31</v>
      </c>
      <c r="G991" s="2" t="s">
        <v>104</v>
      </c>
      <c r="H991" s="2" t="s">
        <v>43</v>
      </c>
      <c r="I991" s="2" t="s">
        <v>117</v>
      </c>
      <c r="J991" s="2" t="s">
        <v>36</v>
      </c>
      <c r="K991" s="2">
        <v>3.1</v>
      </c>
      <c r="L991" s="2" t="s">
        <v>25</v>
      </c>
      <c r="M991" s="2" t="s">
        <v>73</v>
      </c>
      <c r="N991" s="2" t="s">
        <v>25</v>
      </c>
      <c r="O991" s="2" t="s">
        <v>25</v>
      </c>
      <c r="P991" s="12">
        <v>2</v>
      </c>
      <c r="Q991" s="12">
        <f>Table1[[#This Row],[Purchase Amount (USD)]]-Table1[[#This Row],[Previous Purchases]]</f>
        <v>29</v>
      </c>
      <c r="R991" s="2" t="s">
        <v>74</v>
      </c>
      <c r="S991" s="2" t="s">
        <v>87</v>
      </c>
    </row>
    <row r="992" spans="1:19" x14ac:dyDescent="0.3">
      <c r="A992" s="3">
        <v>991</v>
      </c>
      <c r="B992" s="3">
        <v>48</v>
      </c>
      <c r="C992" s="3" t="s">
        <v>18</v>
      </c>
      <c r="D992" s="3" t="s">
        <v>88</v>
      </c>
      <c r="E992" s="3" t="s">
        <v>66</v>
      </c>
      <c r="F992" s="3">
        <v>63</v>
      </c>
      <c r="G992" s="3" t="s">
        <v>148</v>
      </c>
      <c r="H992" s="3" t="s">
        <v>35</v>
      </c>
      <c r="I992" s="3" t="s">
        <v>133</v>
      </c>
      <c r="J992" s="3" t="s">
        <v>36</v>
      </c>
      <c r="K992" s="3">
        <v>4.8</v>
      </c>
      <c r="L992" s="3" t="s">
        <v>25</v>
      </c>
      <c r="M992" s="3" t="s">
        <v>73</v>
      </c>
      <c r="N992" s="3" t="s">
        <v>25</v>
      </c>
      <c r="O992" s="3" t="s">
        <v>25</v>
      </c>
      <c r="P992" s="13">
        <v>24</v>
      </c>
      <c r="Q992" s="13">
        <f>Table1[[#This Row],[Purchase Amount (USD)]]-Table1[[#This Row],[Previous Purchases]]</f>
        <v>39</v>
      </c>
      <c r="R992" s="3" t="s">
        <v>32</v>
      </c>
      <c r="S992" s="3" t="s">
        <v>39</v>
      </c>
    </row>
    <row r="993" spans="1:19" x14ac:dyDescent="0.3">
      <c r="A993" s="3">
        <v>992</v>
      </c>
      <c r="B993" s="3">
        <v>20</v>
      </c>
      <c r="C993" s="3" t="s">
        <v>18</v>
      </c>
      <c r="D993" s="3" t="s">
        <v>58</v>
      </c>
      <c r="E993" s="3" t="s">
        <v>20</v>
      </c>
      <c r="F993" s="3">
        <v>97</v>
      </c>
      <c r="G993" s="3" t="s">
        <v>149</v>
      </c>
      <c r="H993" s="3" t="s">
        <v>91</v>
      </c>
      <c r="I993" s="3" t="s">
        <v>51</v>
      </c>
      <c r="J993" s="3" t="s">
        <v>36</v>
      </c>
      <c r="K993" s="3">
        <v>2.7</v>
      </c>
      <c r="L993" s="3" t="s">
        <v>25</v>
      </c>
      <c r="M993" s="3" t="s">
        <v>53</v>
      </c>
      <c r="N993" s="3" t="s">
        <v>25</v>
      </c>
      <c r="O993" s="3" t="s">
        <v>25</v>
      </c>
      <c r="P993" s="13">
        <v>40</v>
      </c>
      <c r="Q993" s="13">
        <f>Table1[[#This Row],[Purchase Amount (USD)]]-Table1[[#This Row],[Previous Purchases]]</f>
        <v>57</v>
      </c>
      <c r="R993" s="3" t="s">
        <v>74</v>
      </c>
      <c r="S993" s="3" t="s">
        <v>75</v>
      </c>
    </row>
    <row r="994" spans="1:19" x14ac:dyDescent="0.3">
      <c r="A994" s="2">
        <v>993</v>
      </c>
      <c r="B994" s="2">
        <v>46</v>
      </c>
      <c r="C994" s="2" t="s">
        <v>18</v>
      </c>
      <c r="D994" s="2" t="s">
        <v>101</v>
      </c>
      <c r="E994" s="2" t="s">
        <v>62</v>
      </c>
      <c r="F994" s="2">
        <v>99</v>
      </c>
      <c r="G994" s="2" t="s">
        <v>59</v>
      </c>
      <c r="H994" s="2" t="s">
        <v>43</v>
      </c>
      <c r="I994" s="2" t="s">
        <v>23</v>
      </c>
      <c r="J994" s="2" t="s">
        <v>24</v>
      </c>
      <c r="K994" s="2">
        <v>4.5999999999999996</v>
      </c>
      <c r="L994" s="2" t="s">
        <v>25</v>
      </c>
      <c r="M994" s="2" t="s">
        <v>26</v>
      </c>
      <c r="N994" s="2" t="s">
        <v>25</v>
      </c>
      <c r="O994" s="2" t="s">
        <v>25</v>
      </c>
      <c r="P994" s="12">
        <v>50</v>
      </c>
      <c r="Q994" s="12">
        <f>Table1[[#This Row],[Purchase Amount (USD)]]-Table1[[#This Row],[Previous Purchases]]</f>
        <v>49</v>
      </c>
      <c r="R994" s="2" t="s">
        <v>85</v>
      </c>
      <c r="S994" s="2" t="s">
        <v>39</v>
      </c>
    </row>
    <row r="995" spans="1:19" x14ac:dyDescent="0.3">
      <c r="A995" s="2">
        <v>994</v>
      </c>
      <c r="B995" s="2">
        <v>51</v>
      </c>
      <c r="C995" s="2" t="s">
        <v>18</v>
      </c>
      <c r="D995" s="2" t="s">
        <v>40</v>
      </c>
      <c r="E995" s="2" t="s">
        <v>41</v>
      </c>
      <c r="F995" s="2">
        <v>90</v>
      </c>
      <c r="G995" s="2" t="s">
        <v>145</v>
      </c>
      <c r="H995" s="2" t="s">
        <v>43</v>
      </c>
      <c r="I995" s="2" t="s">
        <v>99</v>
      </c>
      <c r="J995" s="2" t="s">
        <v>24</v>
      </c>
      <c r="K995" s="2">
        <v>4.4000000000000004</v>
      </c>
      <c r="L995" s="2" t="s">
        <v>25</v>
      </c>
      <c r="M995" s="2" t="s">
        <v>73</v>
      </c>
      <c r="N995" s="2" t="s">
        <v>25</v>
      </c>
      <c r="O995" s="2" t="s">
        <v>25</v>
      </c>
      <c r="P995" s="12">
        <v>25</v>
      </c>
      <c r="Q995" s="12">
        <f>Table1[[#This Row],[Purchase Amount (USD)]]-Table1[[#This Row],[Previous Purchases]]</f>
        <v>65</v>
      </c>
      <c r="R995" s="2" t="s">
        <v>32</v>
      </c>
      <c r="S995" s="2" t="s">
        <v>39</v>
      </c>
    </row>
    <row r="996" spans="1:19" x14ac:dyDescent="0.3">
      <c r="A996" s="3">
        <v>995</v>
      </c>
      <c r="B996" s="3">
        <v>53</v>
      </c>
      <c r="C996" s="3" t="s">
        <v>18</v>
      </c>
      <c r="D996" s="3" t="s">
        <v>70</v>
      </c>
      <c r="E996" s="3" t="s">
        <v>41</v>
      </c>
      <c r="F996" s="3">
        <v>68</v>
      </c>
      <c r="G996" s="3" t="s">
        <v>83</v>
      </c>
      <c r="H996" s="3" t="s">
        <v>22</v>
      </c>
      <c r="I996" s="3" t="s">
        <v>82</v>
      </c>
      <c r="J996" s="3" t="s">
        <v>56</v>
      </c>
      <c r="K996" s="3">
        <v>3.2</v>
      </c>
      <c r="L996" s="3" t="s">
        <v>25</v>
      </c>
      <c r="M996" s="3" t="s">
        <v>26</v>
      </c>
      <c r="N996" s="3" t="s">
        <v>25</v>
      </c>
      <c r="O996" s="3" t="s">
        <v>25</v>
      </c>
      <c r="P996" s="13">
        <v>20</v>
      </c>
      <c r="Q996" s="13">
        <f>Table1[[#This Row],[Purchase Amount (USD)]]-Table1[[#This Row],[Previous Purchases]]</f>
        <v>48</v>
      </c>
      <c r="R996" s="3" t="s">
        <v>85</v>
      </c>
      <c r="S996" s="3" t="s">
        <v>87</v>
      </c>
    </row>
    <row r="997" spans="1:19" x14ac:dyDescent="0.3">
      <c r="A997" s="3">
        <v>996</v>
      </c>
      <c r="B997" s="3">
        <v>44</v>
      </c>
      <c r="C997" s="3" t="s">
        <v>18</v>
      </c>
      <c r="D997" s="3" t="s">
        <v>105</v>
      </c>
      <c r="E997" s="3" t="s">
        <v>66</v>
      </c>
      <c r="F997" s="3">
        <v>80</v>
      </c>
      <c r="G997" s="3" t="s">
        <v>134</v>
      </c>
      <c r="H997" s="3" t="s">
        <v>43</v>
      </c>
      <c r="I997" s="3" t="s">
        <v>135</v>
      </c>
      <c r="J997" s="3" t="s">
        <v>36</v>
      </c>
      <c r="K997" s="3">
        <v>3</v>
      </c>
      <c r="L997" s="3" t="s">
        <v>25</v>
      </c>
      <c r="M997" s="3" t="s">
        <v>69</v>
      </c>
      <c r="N997" s="3" t="s">
        <v>25</v>
      </c>
      <c r="O997" s="3" t="s">
        <v>25</v>
      </c>
      <c r="P997" s="13">
        <v>10</v>
      </c>
      <c r="Q997" s="13">
        <f>Table1[[#This Row],[Purchase Amount (USD)]]-Table1[[#This Row],[Previous Purchases]]</f>
        <v>70</v>
      </c>
      <c r="R997" s="3" t="s">
        <v>27</v>
      </c>
      <c r="S997" s="3" t="s">
        <v>39</v>
      </c>
    </row>
    <row r="998" spans="1:19" x14ac:dyDescent="0.3">
      <c r="A998" s="2">
        <v>997</v>
      </c>
      <c r="B998" s="2">
        <v>29</v>
      </c>
      <c r="C998" s="2" t="s">
        <v>18</v>
      </c>
      <c r="D998" s="2" t="s">
        <v>40</v>
      </c>
      <c r="E998" s="2" t="s">
        <v>41</v>
      </c>
      <c r="F998" s="2">
        <v>91</v>
      </c>
      <c r="G998" s="2" t="s">
        <v>78</v>
      </c>
      <c r="H998" s="2" t="s">
        <v>22</v>
      </c>
      <c r="I998" s="2" t="s">
        <v>31</v>
      </c>
      <c r="J998" s="2" t="s">
        <v>52</v>
      </c>
      <c r="K998" s="2">
        <v>4.9000000000000004</v>
      </c>
      <c r="L998" s="2" t="s">
        <v>25</v>
      </c>
      <c r="M998" s="2" t="s">
        <v>53</v>
      </c>
      <c r="N998" s="2" t="s">
        <v>25</v>
      </c>
      <c r="O998" s="2" t="s">
        <v>25</v>
      </c>
      <c r="P998" s="12">
        <v>32</v>
      </c>
      <c r="Q998" s="12">
        <f>Table1[[#This Row],[Purchase Amount (USD)]]-Table1[[#This Row],[Previous Purchases]]</f>
        <v>59</v>
      </c>
      <c r="R998" s="2" t="s">
        <v>74</v>
      </c>
      <c r="S998" s="2" t="s">
        <v>57</v>
      </c>
    </row>
    <row r="999" spans="1:19" x14ac:dyDescent="0.3">
      <c r="A999" s="2">
        <v>998</v>
      </c>
      <c r="B999" s="2">
        <v>64</v>
      </c>
      <c r="C999" s="2" t="s">
        <v>18</v>
      </c>
      <c r="D999" s="2" t="s">
        <v>94</v>
      </c>
      <c r="E999" s="2" t="s">
        <v>20</v>
      </c>
      <c r="F999" s="2">
        <v>30</v>
      </c>
      <c r="G999" s="2" t="s">
        <v>21</v>
      </c>
      <c r="H999" s="2" t="s">
        <v>43</v>
      </c>
      <c r="I999" s="2" t="s">
        <v>108</v>
      </c>
      <c r="J999" s="2" t="s">
        <v>36</v>
      </c>
      <c r="K999" s="2">
        <v>3.6</v>
      </c>
      <c r="L999" s="2" t="s">
        <v>25</v>
      </c>
      <c r="M999" s="2" t="s">
        <v>26</v>
      </c>
      <c r="N999" s="2" t="s">
        <v>25</v>
      </c>
      <c r="O999" s="2" t="s">
        <v>25</v>
      </c>
      <c r="P999" s="12">
        <v>31</v>
      </c>
      <c r="Q999" s="12">
        <f>Table1[[#This Row],[Purchase Amount (USD)]]-Table1[[#This Row],[Previous Purchases]]</f>
        <v>-1</v>
      </c>
      <c r="R999" s="2" t="s">
        <v>32</v>
      </c>
      <c r="S999" s="2" t="s">
        <v>28</v>
      </c>
    </row>
    <row r="1000" spans="1:19" x14ac:dyDescent="0.3">
      <c r="A1000" s="3">
        <v>999</v>
      </c>
      <c r="B1000" s="3">
        <v>51</v>
      </c>
      <c r="C1000" s="3" t="s">
        <v>18</v>
      </c>
      <c r="D1000" s="3" t="s">
        <v>70</v>
      </c>
      <c r="E1000" s="3" t="s">
        <v>41</v>
      </c>
      <c r="F1000" s="3">
        <v>90</v>
      </c>
      <c r="G1000" s="3" t="s">
        <v>138</v>
      </c>
      <c r="H1000" s="3" t="s">
        <v>43</v>
      </c>
      <c r="I1000" s="3" t="s">
        <v>51</v>
      </c>
      <c r="J1000" s="3" t="s">
        <v>36</v>
      </c>
      <c r="K1000" s="3">
        <v>3.8</v>
      </c>
      <c r="L1000" s="3" t="s">
        <v>25</v>
      </c>
      <c r="M1000" s="3" t="s">
        <v>44</v>
      </c>
      <c r="N1000" s="3" t="s">
        <v>25</v>
      </c>
      <c r="O1000" s="3" t="s">
        <v>25</v>
      </c>
      <c r="P1000" s="13">
        <v>48</v>
      </c>
      <c r="Q1000" s="13">
        <f>Table1[[#This Row],[Purchase Amount (USD)]]-Table1[[#This Row],[Previous Purchases]]</f>
        <v>42</v>
      </c>
      <c r="R1000" s="3" t="s">
        <v>74</v>
      </c>
      <c r="S1000" s="3" t="s">
        <v>75</v>
      </c>
    </row>
    <row r="1001" spans="1:19" x14ac:dyDescent="0.3">
      <c r="A1001" s="3">
        <v>1000</v>
      </c>
      <c r="B1001" s="3">
        <v>50</v>
      </c>
      <c r="C1001" s="3" t="s">
        <v>18</v>
      </c>
      <c r="D1001" s="3" t="s">
        <v>124</v>
      </c>
      <c r="E1001" s="3" t="s">
        <v>20</v>
      </c>
      <c r="F1001" s="3">
        <v>28</v>
      </c>
      <c r="G1001" s="3" t="s">
        <v>129</v>
      </c>
      <c r="H1001" s="3" t="s">
        <v>22</v>
      </c>
      <c r="I1001" s="3" t="s">
        <v>109</v>
      </c>
      <c r="J1001" s="3" t="s">
        <v>36</v>
      </c>
      <c r="K1001" s="3">
        <v>2.9</v>
      </c>
      <c r="L1001" s="3" t="s">
        <v>25</v>
      </c>
      <c r="M1001" s="3" t="s">
        <v>53</v>
      </c>
      <c r="N1001" s="3" t="s">
        <v>25</v>
      </c>
      <c r="O1001" s="3" t="s">
        <v>25</v>
      </c>
      <c r="P1001" s="13">
        <v>23</v>
      </c>
      <c r="Q1001" s="13">
        <f>Table1[[#This Row],[Purchase Amount (USD)]]-Table1[[#This Row],[Previous Purchases]]</f>
        <v>5</v>
      </c>
      <c r="R1001" s="3" t="s">
        <v>85</v>
      </c>
      <c r="S1001" s="3" t="s">
        <v>87</v>
      </c>
    </row>
    <row r="1002" spans="1:19" x14ac:dyDescent="0.3">
      <c r="A1002" s="2">
        <v>1001</v>
      </c>
      <c r="B1002" s="2">
        <v>43</v>
      </c>
      <c r="C1002" s="2" t="s">
        <v>18</v>
      </c>
      <c r="D1002" s="2" t="s">
        <v>124</v>
      </c>
      <c r="E1002" s="2" t="s">
        <v>20</v>
      </c>
      <c r="F1002" s="2">
        <v>46</v>
      </c>
      <c r="G1002" s="2" t="s">
        <v>141</v>
      </c>
      <c r="H1002" s="2" t="s">
        <v>43</v>
      </c>
      <c r="I1002" s="2" t="s">
        <v>107</v>
      </c>
      <c r="J1002" s="2" t="s">
        <v>24</v>
      </c>
      <c r="K1002" s="2">
        <v>3.9</v>
      </c>
      <c r="L1002" s="2" t="s">
        <v>25</v>
      </c>
      <c r="M1002" s="2" t="s">
        <v>26</v>
      </c>
      <c r="N1002" s="2" t="s">
        <v>25</v>
      </c>
      <c r="O1002" s="2" t="s">
        <v>25</v>
      </c>
      <c r="P1002" s="12">
        <v>1</v>
      </c>
      <c r="Q1002" s="12">
        <f>Table1[[#This Row],[Purchase Amount (USD)]]-Table1[[#This Row],[Previous Purchases]]</f>
        <v>45</v>
      </c>
      <c r="R1002" s="2" t="s">
        <v>74</v>
      </c>
      <c r="S1002" s="2" t="s">
        <v>75</v>
      </c>
    </row>
    <row r="1003" spans="1:19" x14ac:dyDescent="0.3">
      <c r="A1003" s="2">
        <v>1002</v>
      </c>
      <c r="B1003" s="2">
        <v>61</v>
      </c>
      <c r="C1003" s="2" t="s">
        <v>18</v>
      </c>
      <c r="D1003" s="2" t="s">
        <v>80</v>
      </c>
      <c r="E1003" s="2" t="s">
        <v>20</v>
      </c>
      <c r="F1003" s="2">
        <v>60</v>
      </c>
      <c r="G1003" s="2" t="s">
        <v>148</v>
      </c>
      <c r="H1003" s="2" t="s">
        <v>43</v>
      </c>
      <c r="I1003" s="2" t="s">
        <v>120</v>
      </c>
      <c r="J1003" s="2" t="s">
        <v>56</v>
      </c>
      <c r="K1003" s="2">
        <v>3.6</v>
      </c>
      <c r="L1003" s="2" t="s">
        <v>25</v>
      </c>
      <c r="M1003" s="2" t="s">
        <v>53</v>
      </c>
      <c r="N1003" s="2" t="s">
        <v>25</v>
      </c>
      <c r="O1003" s="2" t="s">
        <v>25</v>
      </c>
      <c r="P1003" s="12">
        <v>4</v>
      </c>
      <c r="Q1003" s="12">
        <f>Table1[[#This Row],[Purchase Amount (USD)]]-Table1[[#This Row],[Previous Purchases]]</f>
        <v>56</v>
      </c>
      <c r="R1003" s="2" t="s">
        <v>85</v>
      </c>
      <c r="S1003" s="2" t="s">
        <v>28</v>
      </c>
    </row>
    <row r="1004" spans="1:19" x14ac:dyDescent="0.3">
      <c r="A1004" s="3">
        <v>1003</v>
      </c>
      <c r="B1004" s="3">
        <v>55</v>
      </c>
      <c r="C1004" s="3" t="s">
        <v>18</v>
      </c>
      <c r="D1004" s="3" t="s">
        <v>70</v>
      </c>
      <c r="E1004" s="3" t="s">
        <v>41</v>
      </c>
      <c r="F1004" s="3">
        <v>59</v>
      </c>
      <c r="G1004" s="3" t="s">
        <v>113</v>
      </c>
      <c r="H1004" s="3" t="s">
        <v>43</v>
      </c>
      <c r="I1004" s="3" t="s">
        <v>51</v>
      </c>
      <c r="J1004" s="3" t="s">
        <v>36</v>
      </c>
      <c r="K1004" s="3">
        <v>3.5</v>
      </c>
      <c r="L1004" s="3" t="s">
        <v>25</v>
      </c>
      <c r="M1004" s="3" t="s">
        <v>73</v>
      </c>
      <c r="N1004" s="3" t="s">
        <v>25</v>
      </c>
      <c r="O1004" s="3" t="s">
        <v>25</v>
      </c>
      <c r="P1004" s="13">
        <v>3</v>
      </c>
      <c r="Q1004" s="13">
        <f>Table1[[#This Row],[Purchase Amount (USD)]]-Table1[[#This Row],[Previous Purchases]]</f>
        <v>56</v>
      </c>
      <c r="R1004" s="3" t="s">
        <v>74</v>
      </c>
      <c r="S1004" s="3" t="s">
        <v>75</v>
      </c>
    </row>
    <row r="1005" spans="1:19" x14ac:dyDescent="0.3">
      <c r="A1005" s="3">
        <v>1004</v>
      </c>
      <c r="B1005" s="3">
        <v>56</v>
      </c>
      <c r="C1005" s="3" t="s">
        <v>18</v>
      </c>
      <c r="D1005" s="3" t="s">
        <v>123</v>
      </c>
      <c r="E1005" s="3" t="s">
        <v>66</v>
      </c>
      <c r="F1005" s="3">
        <v>68</v>
      </c>
      <c r="G1005" s="3" t="s">
        <v>122</v>
      </c>
      <c r="H1005" s="3" t="s">
        <v>43</v>
      </c>
      <c r="I1005" s="3" t="s">
        <v>95</v>
      </c>
      <c r="J1005" s="3" t="s">
        <v>56</v>
      </c>
      <c r="K1005" s="3">
        <v>4</v>
      </c>
      <c r="L1005" s="3" t="s">
        <v>25</v>
      </c>
      <c r="M1005" s="3" t="s">
        <v>73</v>
      </c>
      <c r="N1005" s="3" t="s">
        <v>25</v>
      </c>
      <c r="O1005" s="3" t="s">
        <v>25</v>
      </c>
      <c r="P1005" s="13">
        <v>3</v>
      </c>
      <c r="Q1005" s="13">
        <f>Table1[[#This Row],[Purchase Amount (USD)]]-Table1[[#This Row],[Previous Purchases]]</f>
        <v>65</v>
      </c>
      <c r="R1005" s="3" t="s">
        <v>32</v>
      </c>
      <c r="S1005" s="3" t="s">
        <v>75</v>
      </c>
    </row>
    <row r="1006" spans="1:19" x14ac:dyDescent="0.3">
      <c r="A1006" s="2">
        <v>1005</v>
      </c>
      <c r="B1006" s="2">
        <v>33</v>
      </c>
      <c r="C1006" s="2" t="s">
        <v>18</v>
      </c>
      <c r="D1006" s="2" t="s">
        <v>131</v>
      </c>
      <c r="E1006" s="2" t="s">
        <v>66</v>
      </c>
      <c r="F1006" s="2">
        <v>79</v>
      </c>
      <c r="G1006" s="2" t="s">
        <v>121</v>
      </c>
      <c r="H1006" s="2" t="s">
        <v>43</v>
      </c>
      <c r="I1006" s="2" t="s">
        <v>93</v>
      </c>
      <c r="J1006" s="2" t="s">
        <v>52</v>
      </c>
      <c r="K1006" s="2">
        <v>4.8</v>
      </c>
      <c r="L1006" s="2" t="s">
        <v>25</v>
      </c>
      <c r="M1006" s="2" t="s">
        <v>69</v>
      </c>
      <c r="N1006" s="2" t="s">
        <v>25</v>
      </c>
      <c r="O1006" s="2" t="s">
        <v>25</v>
      </c>
      <c r="P1006" s="12">
        <v>44</v>
      </c>
      <c r="Q1006" s="12">
        <f>Table1[[#This Row],[Purchase Amount (USD)]]-Table1[[#This Row],[Previous Purchases]]</f>
        <v>35</v>
      </c>
      <c r="R1006" s="2" t="s">
        <v>32</v>
      </c>
      <c r="S1006" s="2" t="s">
        <v>48</v>
      </c>
    </row>
    <row r="1007" spans="1:19" x14ac:dyDescent="0.3">
      <c r="A1007" s="2">
        <v>1006</v>
      </c>
      <c r="B1007" s="2">
        <v>43</v>
      </c>
      <c r="C1007" s="2" t="s">
        <v>18</v>
      </c>
      <c r="D1007" s="2" t="s">
        <v>131</v>
      </c>
      <c r="E1007" s="2" t="s">
        <v>66</v>
      </c>
      <c r="F1007" s="2">
        <v>94</v>
      </c>
      <c r="G1007" s="2" t="s">
        <v>83</v>
      </c>
      <c r="H1007" s="2" t="s">
        <v>43</v>
      </c>
      <c r="I1007" s="2" t="s">
        <v>79</v>
      </c>
      <c r="J1007" s="2" t="s">
        <v>24</v>
      </c>
      <c r="K1007" s="2">
        <v>3.9</v>
      </c>
      <c r="L1007" s="2" t="s">
        <v>25</v>
      </c>
      <c r="M1007" s="2" t="s">
        <v>73</v>
      </c>
      <c r="N1007" s="2" t="s">
        <v>25</v>
      </c>
      <c r="O1007" s="2" t="s">
        <v>25</v>
      </c>
      <c r="P1007" s="12">
        <v>5</v>
      </c>
      <c r="Q1007" s="12">
        <f>Table1[[#This Row],[Purchase Amount (USD)]]-Table1[[#This Row],[Previous Purchases]]</f>
        <v>89</v>
      </c>
      <c r="R1007" s="2" t="s">
        <v>85</v>
      </c>
      <c r="S1007" s="2" t="s">
        <v>75</v>
      </c>
    </row>
    <row r="1008" spans="1:19" x14ac:dyDescent="0.3">
      <c r="A1008" s="3">
        <v>1007</v>
      </c>
      <c r="B1008" s="3">
        <v>21</v>
      </c>
      <c r="C1008" s="3" t="s">
        <v>18</v>
      </c>
      <c r="D1008" s="3" t="s">
        <v>94</v>
      </c>
      <c r="E1008" s="3" t="s">
        <v>20</v>
      </c>
      <c r="F1008" s="3">
        <v>83</v>
      </c>
      <c r="G1008" s="3" t="s">
        <v>150</v>
      </c>
      <c r="H1008" s="3" t="s">
        <v>35</v>
      </c>
      <c r="I1008" s="3" t="s">
        <v>92</v>
      </c>
      <c r="J1008" s="3" t="s">
        <v>52</v>
      </c>
      <c r="K1008" s="3">
        <v>4.5</v>
      </c>
      <c r="L1008" s="3" t="s">
        <v>25</v>
      </c>
      <c r="M1008" s="3" t="s">
        <v>44</v>
      </c>
      <c r="N1008" s="3" t="s">
        <v>25</v>
      </c>
      <c r="O1008" s="3" t="s">
        <v>25</v>
      </c>
      <c r="P1008" s="13">
        <v>50</v>
      </c>
      <c r="Q1008" s="13">
        <f>Table1[[#This Row],[Purchase Amount (USD)]]-Table1[[#This Row],[Previous Purchases]]</f>
        <v>33</v>
      </c>
      <c r="R1008" s="3" t="s">
        <v>27</v>
      </c>
      <c r="S1008" s="3" t="s">
        <v>57</v>
      </c>
    </row>
    <row r="1009" spans="1:19" x14ac:dyDescent="0.3">
      <c r="A1009" s="3">
        <v>1008</v>
      </c>
      <c r="B1009" s="3">
        <v>58</v>
      </c>
      <c r="C1009" s="3" t="s">
        <v>18</v>
      </c>
      <c r="D1009" s="3" t="s">
        <v>142</v>
      </c>
      <c r="E1009" s="3" t="s">
        <v>66</v>
      </c>
      <c r="F1009" s="3">
        <v>62</v>
      </c>
      <c r="G1009" s="3" t="s">
        <v>141</v>
      </c>
      <c r="H1009" s="3" t="s">
        <v>91</v>
      </c>
      <c r="I1009" s="3" t="s">
        <v>47</v>
      </c>
      <c r="J1009" s="3" t="s">
        <v>36</v>
      </c>
      <c r="K1009" s="3">
        <v>4.8</v>
      </c>
      <c r="L1009" s="3" t="s">
        <v>25</v>
      </c>
      <c r="M1009" s="3" t="s">
        <v>53</v>
      </c>
      <c r="N1009" s="3" t="s">
        <v>25</v>
      </c>
      <c r="O1009" s="3" t="s">
        <v>25</v>
      </c>
      <c r="P1009" s="13">
        <v>2</v>
      </c>
      <c r="Q1009" s="13">
        <f>Table1[[#This Row],[Purchase Amount (USD)]]-Table1[[#This Row],[Previous Purchases]]</f>
        <v>60</v>
      </c>
      <c r="R1009" s="3" t="s">
        <v>38</v>
      </c>
      <c r="S1009" s="3" t="s">
        <v>48</v>
      </c>
    </row>
    <row r="1010" spans="1:19" x14ac:dyDescent="0.3">
      <c r="A1010" s="2">
        <v>1009</v>
      </c>
      <c r="B1010" s="2">
        <v>41</v>
      </c>
      <c r="C1010" s="2" t="s">
        <v>18</v>
      </c>
      <c r="D1010" s="2" t="s">
        <v>118</v>
      </c>
      <c r="E1010" s="2" t="s">
        <v>66</v>
      </c>
      <c r="F1010" s="2">
        <v>85</v>
      </c>
      <c r="G1010" s="2" t="s">
        <v>129</v>
      </c>
      <c r="H1010" s="2" t="s">
        <v>43</v>
      </c>
      <c r="I1010" s="2" t="s">
        <v>68</v>
      </c>
      <c r="J1010" s="2" t="s">
        <v>36</v>
      </c>
      <c r="K1010" s="2">
        <v>2.6</v>
      </c>
      <c r="L1010" s="2" t="s">
        <v>25</v>
      </c>
      <c r="M1010" s="2" t="s">
        <v>73</v>
      </c>
      <c r="N1010" s="2" t="s">
        <v>25</v>
      </c>
      <c r="O1010" s="2" t="s">
        <v>25</v>
      </c>
      <c r="P1010" s="12">
        <v>29</v>
      </c>
      <c r="Q1010" s="12">
        <f>Table1[[#This Row],[Purchase Amount (USD)]]-Table1[[#This Row],[Previous Purchases]]</f>
        <v>56</v>
      </c>
      <c r="R1010" s="2" t="s">
        <v>45</v>
      </c>
      <c r="S1010" s="2" t="s">
        <v>48</v>
      </c>
    </row>
    <row r="1011" spans="1:19" x14ac:dyDescent="0.3">
      <c r="A1011" s="2">
        <v>1010</v>
      </c>
      <c r="B1011" s="2">
        <v>39</v>
      </c>
      <c r="C1011" s="2" t="s">
        <v>18</v>
      </c>
      <c r="D1011" s="2" t="s">
        <v>103</v>
      </c>
      <c r="E1011" s="2" t="s">
        <v>20</v>
      </c>
      <c r="F1011" s="2">
        <v>30</v>
      </c>
      <c r="G1011" s="2" t="s">
        <v>59</v>
      </c>
      <c r="H1011" s="2" t="s">
        <v>43</v>
      </c>
      <c r="I1011" s="2" t="s">
        <v>64</v>
      </c>
      <c r="J1011" s="2" t="s">
        <v>52</v>
      </c>
      <c r="K1011" s="2">
        <v>3.1</v>
      </c>
      <c r="L1011" s="2" t="s">
        <v>25</v>
      </c>
      <c r="M1011" s="2" t="s">
        <v>26</v>
      </c>
      <c r="N1011" s="2" t="s">
        <v>25</v>
      </c>
      <c r="O1011" s="2" t="s">
        <v>25</v>
      </c>
      <c r="P1011" s="12">
        <v>11</v>
      </c>
      <c r="Q1011" s="12">
        <f>Table1[[#This Row],[Purchase Amount (USD)]]-Table1[[#This Row],[Previous Purchases]]</f>
        <v>19</v>
      </c>
      <c r="R1011" s="2" t="s">
        <v>27</v>
      </c>
      <c r="S1011" s="2" t="s">
        <v>48</v>
      </c>
    </row>
    <row r="1012" spans="1:19" x14ac:dyDescent="0.3">
      <c r="A1012" s="3">
        <v>1011</v>
      </c>
      <c r="B1012" s="3">
        <v>54</v>
      </c>
      <c r="C1012" s="3" t="s">
        <v>18</v>
      </c>
      <c r="D1012" s="3" t="s">
        <v>33</v>
      </c>
      <c r="E1012" s="3" t="s">
        <v>20</v>
      </c>
      <c r="F1012" s="3">
        <v>24</v>
      </c>
      <c r="G1012" s="3" t="s">
        <v>146</v>
      </c>
      <c r="H1012" s="3" t="s">
        <v>91</v>
      </c>
      <c r="I1012" s="3" t="s">
        <v>23</v>
      </c>
      <c r="J1012" s="3" t="s">
        <v>36</v>
      </c>
      <c r="K1012" s="3">
        <v>4.7</v>
      </c>
      <c r="L1012" s="3" t="s">
        <v>25</v>
      </c>
      <c r="M1012" s="3" t="s">
        <v>69</v>
      </c>
      <c r="N1012" s="3" t="s">
        <v>25</v>
      </c>
      <c r="O1012" s="3" t="s">
        <v>25</v>
      </c>
      <c r="P1012" s="13">
        <v>37</v>
      </c>
      <c r="Q1012" s="13">
        <f>Table1[[#This Row],[Purchase Amount (USD)]]-Table1[[#This Row],[Previous Purchases]]</f>
        <v>-13</v>
      </c>
      <c r="R1012" s="3" t="s">
        <v>38</v>
      </c>
      <c r="S1012" s="3" t="s">
        <v>28</v>
      </c>
    </row>
    <row r="1013" spans="1:19" x14ac:dyDescent="0.3">
      <c r="A1013" s="3">
        <v>1012</v>
      </c>
      <c r="B1013" s="3">
        <v>43</v>
      </c>
      <c r="C1013" s="3" t="s">
        <v>18</v>
      </c>
      <c r="D1013" s="3" t="s">
        <v>131</v>
      </c>
      <c r="E1013" s="3" t="s">
        <v>66</v>
      </c>
      <c r="F1013" s="3">
        <v>25</v>
      </c>
      <c r="G1013" s="3" t="s">
        <v>55</v>
      </c>
      <c r="H1013" s="3" t="s">
        <v>22</v>
      </c>
      <c r="I1013" s="3" t="s">
        <v>125</v>
      </c>
      <c r="J1013" s="3" t="s">
        <v>36</v>
      </c>
      <c r="K1013" s="3">
        <v>2.9</v>
      </c>
      <c r="L1013" s="3" t="s">
        <v>25</v>
      </c>
      <c r="M1013" s="3" t="s">
        <v>44</v>
      </c>
      <c r="N1013" s="3" t="s">
        <v>25</v>
      </c>
      <c r="O1013" s="3" t="s">
        <v>25</v>
      </c>
      <c r="P1013" s="13">
        <v>32</v>
      </c>
      <c r="Q1013" s="13">
        <f>Table1[[#This Row],[Purchase Amount (USD)]]-Table1[[#This Row],[Previous Purchases]]</f>
        <v>-7</v>
      </c>
      <c r="R1013" s="3" t="s">
        <v>85</v>
      </c>
      <c r="S1013" s="3" t="s">
        <v>28</v>
      </c>
    </row>
    <row r="1014" spans="1:19" x14ac:dyDescent="0.3">
      <c r="A1014" s="2">
        <v>1013</v>
      </c>
      <c r="B1014" s="2">
        <v>28</v>
      </c>
      <c r="C1014" s="2" t="s">
        <v>18</v>
      </c>
      <c r="D1014" s="2" t="s">
        <v>40</v>
      </c>
      <c r="E1014" s="2" t="s">
        <v>41</v>
      </c>
      <c r="F1014" s="2">
        <v>37</v>
      </c>
      <c r="G1014" s="2" t="s">
        <v>129</v>
      </c>
      <c r="H1014" s="2" t="s">
        <v>22</v>
      </c>
      <c r="I1014" s="2" t="s">
        <v>84</v>
      </c>
      <c r="J1014" s="2" t="s">
        <v>52</v>
      </c>
      <c r="K1014" s="2">
        <v>3.8</v>
      </c>
      <c r="L1014" s="2" t="s">
        <v>25</v>
      </c>
      <c r="M1014" s="2" t="s">
        <v>26</v>
      </c>
      <c r="N1014" s="2" t="s">
        <v>25</v>
      </c>
      <c r="O1014" s="2" t="s">
        <v>25</v>
      </c>
      <c r="P1014" s="12">
        <v>27</v>
      </c>
      <c r="Q1014" s="12">
        <f>Table1[[#This Row],[Purchase Amount (USD)]]-Table1[[#This Row],[Previous Purchases]]</f>
        <v>10</v>
      </c>
      <c r="R1014" s="2" t="s">
        <v>38</v>
      </c>
      <c r="S1014" s="2" t="s">
        <v>48</v>
      </c>
    </row>
    <row r="1015" spans="1:19" x14ac:dyDescent="0.3">
      <c r="A1015" s="2">
        <v>1014</v>
      </c>
      <c r="B1015" s="2">
        <v>59</v>
      </c>
      <c r="C1015" s="2" t="s">
        <v>18</v>
      </c>
      <c r="D1015" s="2" t="s">
        <v>132</v>
      </c>
      <c r="E1015" s="2" t="s">
        <v>66</v>
      </c>
      <c r="F1015" s="2">
        <v>69</v>
      </c>
      <c r="G1015" s="2" t="s">
        <v>130</v>
      </c>
      <c r="H1015" s="2" t="s">
        <v>91</v>
      </c>
      <c r="I1015" s="2" t="s">
        <v>95</v>
      </c>
      <c r="J1015" s="2" t="s">
        <v>52</v>
      </c>
      <c r="K1015" s="2">
        <v>3.8</v>
      </c>
      <c r="L1015" s="2" t="s">
        <v>25</v>
      </c>
      <c r="M1015" s="2" t="s">
        <v>69</v>
      </c>
      <c r="N1015" s="2" t="s">
        <v>25</v>
      </c>
      <c r="O1015" s="2" t="s">
        <v>25</v>
      </c>
      <c r="P1015" s="12">
        <v>31</v>
      </c>
      <c r="Q1015" s="12">
        <f>Table1[[#This Row],[Purchase Amount (USD)]]-Table1[[#This Row],[Previous Purchases]]</f>
        <v>38</v>
      </c>
      <c r="R1015" s="2" t="s">
        <v>27</v>
      </c>
      <c r="S1015" s="2" t="s">
        <v>75</v>
      </c>
    </row>
    <row r="1016" spans="1:19" x14ac:dyDescent="0.3">
      <c r="A1016" s="3">
        <v>1015</v>
      </c>
      <c r="B1016" s="3">
        <v>28</v>
      </c>
      <c r="C1016" s="3" t="s">
        <v>18</v>
      </c>
      <c r="D1016" s="3" t="s">
        <v>70</v>
      </c>
      <c r="E1016" s="3" t="s">
        <v>41</v>
      </c>
      <c r="F1016" s="3">
        <v>97</v>
      </c>
      <c r="G1016" s="3" t="s">
        <v>122</v>
      </c>
      <c r="H1016" s="3" t="s">
        <v>43</v>
      </c>
      <c r="I1016" s="3" t="s">
        <v>82</v>
      </c>
      <c r="J1016" s="3" t="s">
        <v>52</v>
      </c>
      <c r="K1016" s="3">
        <v>3</v>
      </c>
      <c r="L1016" s="3" t="s">
        <v>25</v>
      </c>
      <c r="M1016" s="3" t="s">
        <v>53</v>
      </c>
      <c r="N1016" s="3" t="s">
        <v>25</v>
      </c>
      <c r="O1016" s="3" t="s">
        <v>25</v>
      </c>
      <c r="P1016" s="13">
        <v>36</v>
      </c>
      <c r="Q1016" s="13">
        <f>Table1[[#This Row],[Purchase Amount (USD)]]-Table1[[#This Row],[Previous Purchases]]</f>
        <v>61</v>
      </c>
      <c r="R1016" s="3" t="s">
        <v>85</v>
      </c>
      <c r="S1016" s="3" t="s">
        <v>28</v>
      </c>
    </row>
    <row r="1017" spans="1:19" x14ac:dyDescent="0.3">
      <c r="A1017" s="3">
        <v>1016</v>
      </c>
      <c r="B1017" s="3">
        <v>68</v>
      </c>
      <c r="C1017" s="3" t="s">
        <v>18</v>
      </c>
      <c r="D1017" s="3" t="s">
        <v>142</v>
      </c>
      <c r="E1017" s="3" t="s">
        <v>66</v>
      </c>
      <c r="F1017" s="3">
        <v>24</v>
      </c>
      <c r="G1017" s="3" t="s">
        <v>97</v>
      </c>
      <c r="H1017" s="3" t="s">
        <v>43</v>
      </c>
      <c r="I1017" s="3" t="s">
        <v>108</v>
      </c>
      <c r="J1017" s="3" t="s">
        <v>52</v>
      </c>
      <c r="K1017" s="3">
        <v>4.0999999999999996</v>
      </c>
      <c r="L1017" s="3" t="s">
        <v>25</v>
      </c>
      <c r="M1017" s="3" t="s">
        <v>53</v>
      </c>
      <c r="N1017" s="3" t="s">
        <v>25</v>
      </c>
      <c r="O1017" s="3" t="s">
        <v>25</v>
      </c>
      <c r="P1017" s="13">
        <v>34</v>
      </c>
      <c r="Q1017" s="13">
        <f>Table1[[#This Row],[Purchase Amount (USD)]]-Table1[[#This Row],[Previous Purchases]]</f>
        <v>-10</v>
      </c>
      <c r="R1017" s="3" t="s">
        <v>32</v>
      </c>
      <c r="S1017" s="3" t="s">
        <v>39</v>
      </c>
    </row>
    <row r="1018" spans="1:19" x14ac:dyDescent="0.3">
      <c r="A1018" s="2">
        <v>1017</v>
      </c>
      <c r="B1018" s="2">
        <v>20</v>
      </c>
      <c r="C1018" s="2" t="s">
        <v>18</v>
      </c>
      <c r="D1018" s="2" t="s">
        <v>132</v>
      </c>
      <c r="E1018" s="2" t="s">
        <v>66</v>
      </c>
      <c r="F1018" s="2">
        <v>30</v>
      </c>
      <c r="G1018" s="2" t="s">
        <v>134</v>
      </c>
      <c r="H1018" s="2" t="s">
        <v>91</v>
      </c>
      <c r="I1018" s="2" t="s">
        <v>143</v>
      </c>
      <c r="J1018" s="2" t="s">
        <v>52</v>
      </c>
      <c r="K1018" s="2">
        <v>3.4</v>
      </c>
      <c r="L1018" s="2" t="s">
        <v>25</v>
      </c>
      <c r="M1018" s="2" t="s">
        <v>26</v>
      </c>
      <c r="N1018" s="2" t="s">
        <v>25</v>
      </c>
      <c r="O1018" s="2" t="s">
        <v>25</v>
      </c>
      <c r="P1018" s="12">
        <v>15</v>
      </c>
      <c r="Q1018" s="12">
        <f>Table1[[#This Row],[Purchase Amount (USD)]]-Table1[[#This Row],[Previous Purchases]]</f>
        <v>15</v>
      </c>
      <c r="R1018" s="2" t="s">
        <v>74</v>
      </c>
      <c r="S1018" s="2" t="s">
        <v>96</v>
      </c>
    </row>
    <row r="1019" spans="1:19" x14ac:dyDescent="0.3">
      <c r="A1019" s="2">
        <v>1018</v>
      </c>
      <c r="B1019" s="2">
        <v>21</v>
      </c>
      <c r="C1019" s="2" t="s">
        <v>18</v>
      </c>
      <c r="D1019" s="2" t="s">
        <v>101</v>
      </c>
      <c r="E1019" s="2" t="s">
        <v>62</v>
      </c>
      <c r="F1019" s="2">
        <v>53</v>
      </c>
      <c r="G1019" s="2" t="s">
        <v>100</v>
      </c>
      <c r="H1019" s="2" t="s">
        <v>22</v>
      </c>
      <c r="I1019" s="2" t="s">
        <v>120</v>
      </c>
      <c r="J1019" s="2" t="s">
        <v>56</v>
      </c>
      <c r="K1019" s="2">
        <v>2.5</v>
      </c>
      <c r="L1019" s="2" t="s">
        <v>25</v>
      </c>
      <c r="M1019" s="2" t="s">
        <v>26</v>
      </c>
      <c r="N1019" s="2" t="s">
        <v>25</v>
      </c>
      <c r="O1019" s="2" t="s">
        <v>25</v>
      </c>
      <c r="P1019" s="12">
        <v>14</v>
      </c>
      <c r="Q1019" s="12">
        <f>Table1[[#This Row],[Purchase Amount (USD)]]-Table1[[#This Row],[Previous Purchases]]</f>
        <v>39</v>
      </c>
      <c r="R1019" s="2" t="s">
        <v>38</v>
      </c>
      <c r="S1019" s="2" t="s">
        <v>48</v>
      </c>
    </row>
    <row r="1020" spans="1:19" x14ac:dyDescent="0.3">
      <c r="A1020" s="3">
        <v>1019</v>
      </c>
      <c r="B1020" s="3">
        <v>50</v>
      </c>
      <c r="C1020" s="3" t="s">
        <v>18</v>
      </c>
      <c r="D1020" s="3" t="s">
        <v>80</v>
      </c>
      <c r="E1020" s="3" t="s">
        <v>20</v>
      </c>
      <c r="F1020" s="3">
        <v>70</v>
      </c>
      <c r="G1020" s="3" t="s">
        <v>141</v>
      </c>
      <c r="H1020" s="3" t="s">
        <v>91</v>
      </c>
      <c r="I1020" s="3" t="s">
        <v>60</v>
      </c>
      <c r="J1020" s="3" t="s">
        <v>36</v>
      </c>
      <c r="K1020" s="3">
        <v>4.9000000000000004</v>
      </c>
      <c r="L1020" s="3" t="s">
        <v>25</v>
      </c>
      <c r="M1020" s="3" t="s">
        <v>44</v>
      </c>
      <c r="N1020" s="3" t="s">
        <v>25</v>
      </c>
      <c r="O1020" s="3" t="s">
        <v>25</v>
      </c>
      <c r="P1020" s="13">
        <v>46</v>
      </c>
      <c r="Q1020" s="13">
        <f>Table1[[#This Row],[Purchase Amount (USD)]]-Table1[[#This Row],[Previous Purchases]]</f>
        <v>24</v>
      </c>
      <c r="R1020" s="3" t="s">
        <v>32</v>
      </c>
      <c r="S1020" s="3" t="s">
        <v>39</v>
      </c>
    </row>
    <row r="1021" spans="1:19" x14ac:dyDescent="0.3">
      <c r="A1021" s="3">
        <v>1020</v>
      </c>
      <c r="B1021" s="3">
        <v>32</v>
      </c>
      <c r="C1021" s="3" t="s">
        <v>18</v>
      </c>
      <c r="D1021" s="3" t="s">
        <v>54</v>
      </c>
      <c r="E1021" s="3" t="s">
        <v>20</v>
      </c>
      <c r="F1021" s="3">
        <v>76</v>
      </c>
      <c r="G1021" s="3" t="s">
        <v>21</v>
      </c>
      <c r="H1021" s="3" t="s">
        <v>35</v>
      </c>
      <c r="I1021" s="3" t="s">
        <v>117</v>
      </c>
      <c r="J1021" s="3" t="s">
        <v>24</v>
      </c>
      <c r="K1021" s="3">
        <v>2.8</v>
      </c>
      <c r="L1021" s="3" t="s">
        <v>25</v>
      </c>
      <c r="M1021" s="3" t="s">
        <v>53</v>
      </c>
      <c r="N1021" s="3" t="s">
        <v>25</v>
      </c>
      <c r="O1021" s="3" t="s">
        <v>25</v>
      </c>
      <c r="P1021" s="13">
        <v>33</v>
      </c>
      <c r="Q1021" s="13">
        <f>Table1[[#This Row],[Purchase Amount (USD)]]-Table1[[#This Row],[Previous Purchases]]</f>
        <v>43</v>
      </c>
      <c r="R1021" s="3" t="s">
        <v>27</v>
      </c>
      <c r="S1021" s="3" t="s">
        <v>75</v>
      </c>
    </row>
    <row r="1022" spans="1:19" x14ac:dyDescent="0.3">
      <c r="A1022" s="2">
        <v>1021</v>
      </c>
      <c r="B1022" s="2">
        <v>24</v>
      </c>
      <c r="C1022" s="2" t="s">
        <v>18</v>
      </c>
      <c r="D1022" s="2" t="s">
        <v>118</v>
      </c>
      <c r="E1022" s="2" t="s">
        <v>66</v>
      </c>
      <c r="F1022" s="2">
        <v>95</v>
      </c>
      <c r="G1022" s="2" t="s">
        <v>78</v>
      </c>
      <c r="H1022" s="2" t="s">
        <v>43</v>
      </c>
      <c r="I1022" s="2" t="s">
        <v>93</v>
      </c>
      <c r="J1022" s="2" t="s">
        <v>56</v>
      </c>
      <c r="K1022" s="2">
        <v>4.5</v>
      </c>
      <c r="L1022" s="2" t="s">
        <v>25</v>
      </c>
      <c r="M1022" s="2" t="s">
        <v>26</v>
      </c>
      <c r="N1022" s="2" t="s">
        <v>25</v>
      </c>
      <c r="O1022" s="2" t="s">
        <v>25</v>
      </c>
      <c r="P1022" s="12">
        <v>41</v>
      </c>
      <c r="Q1022" s="12">
        <f>Table1[[#This Row],[Purchase Amount (USD)]]-Table1[[#This Row],[Previous Purchases]]</f>
        <v>54</v>
      </c>
      <c r="R1022" s="2" t="s">
        <v>85</v>
      </c>
      <c r="S1022" s="2" t="s">
        <v>48</v>
      </c>
    </row>
    <row r="1023" spans="1:19" x14ac:dyDescent="0.3">
      <c r="A1023" s="2">
        <v>1022</v>
      </c>
      <c r="B1023" s="2">
        <v>55</v>
      </c>
      <c r="C1023" s="2" t="s">
        <v>18</v>
      </c>
      <c r="D1023" s="2" t="s">
        <v>61</v>
      </c>
      <c r="E1023" s="2" t="s">
        <v>62</v>
      </c>
      <c r="F1023" s="2">
        <v>51</v>
      </c>
      <c r="G1023" s="2" t="s">
        <v>34</v>
      </c>
      <c r="H1023" s="2" t="s">
        <v>35</v>
      </c>
      <c r="I1023" s="2" t="s">
        <v>92</v>
      </c>
      <c r="J1023" s="2" t="s">
        <v>24</v>
      </c>
      <c r="K1023" s="2">
        <v>4.9000000000000004</v>
      </c>
      <c r="L1023" s="2" t="s">
        <v>25</v>
      </c>
      <c r="M1023" s="2" t="s">
        <v>69</v>
      </c>
      <c r="N1023" s="2" t="s">
        <v>25</v>
      </c>
      <c r="O1023" s="2" t="s">
        <v>25</v>
      </c>
      <c r="P1023" s="12">
        <v>39</v>
      </c>
      <c r="Q1023" s="12">
        <f>Table1[[#This Row],[Purchase Amount (USD)]]-Table1[[#This Row],[Previous Purchases]]</f>
        <v>12</v>
      </c>
      <c r="R1023" s="2" t="s">
        <v>45</v>
      </c>
      <c r="S1023" s="2" t="s">
        <v>39</v>
      </c>
    </row>
    <row r="1024" spans="1:19" x14ac:dyDescent="0.3">
      <c r="A1024" s="3">
        <v>1023</v>
      </c>
      <c r="B1024" s="3">
        <v>61</v>
      </c>
      <c r="C1024" s="3" t="s">
        <v>18</v>
      </c>
      <c r="D1024" s="3" t="s">
        <v>65</v>
      </c>
      <c r="E1024" s="3" t="s">
        <v>66</v>
      </c>
      <c r="F1024" s="3">
        <v>41</v>
      </c>
      <c r="G1024" s="3" t="s">
        <v>144</v>
      </c>
      <c r="H1024" s="3" t="s">
        <v>43</v>
      </c>
      <c r="I1024" s="3" t="s">
        <v>92</v>
      </c>
      <c r="J1024" s="3" t="s">
        <v>24</v>
      </c>
      <c r="K1024" s="3">
        <v>4.9000000000000004</v>
      </c>
      <c r="L1024" s="3" t="s">
        <v>25</v>
      </c>
      <c r="M1024" s="3" t="s">
        <v>73</v>
      </c>
      <c r="N1024" s="3" t="s">
        <v>25</v>
      </c>
      <c r="O1024" s="3" t="s">
        <v>25</v>
      </c>
      <c r="P1024" s="13">
        <v>7</v>
      </c>
      <c r="Q1024" s="13">
        <f>Table1[[#This Row],[Purchase Amount (USD)]]-Table1[[#This Row],[Previous Purchases]]</f>
        <v>34</v>
      </c>
      <c r="R1024" s="3" t="s">
        <v>32</v>
      </c>
      <c r="S1024" s="3" t="s">
        <v>48</v>
      </c>
    </row>
    <row r="1025" spans="1:19" x14ac:dyDescent="0.3">
      <c r="A1025" s="3">
        <v>1024</v>
      </c>
      <c r="B1025" s="3">
        <v>61</v>
      </c>
      <c r="C1025" s="3" t="s">
        <v>18</v>
      </c>
      <c r="D1025" s="3" t="s">
        <v>88</v>
      </c>
      <c r="E1025" s="3" t="s">
        <v>66</v>
      </c>
      <c r="F1025" s="3">
        <v>71</v>
      </c>
      <c r="G1025" s="3" t="s">
        <v>30</v>
      </c>
      <c r="H1025" s="3" t="s">
        <v>35</v>
      </c>
      <c r="I1025" s="3" t="s">
        <v>47</v>
      </c>
      <c r="J1025" s="3" t="s">
        <v>24</v>
      </c>
      <c r="K1025" s="3">
        <v>3.5</v>
      </c>
      <c r="L1025" s="3" t="s">
        <v>25</v>
      </c>
      <c r="M1025" s="3" t="s">
        <v>37</v>
      </c>
      <c r="N1025" s="3" t="s">
        <v>25</v>
      </c>
      <c r="O1025" s="3" t="s">
        <v>25</v>
      </c>
      <c r="P1025" s="13">
        <v>29</v>
      </c>
      <c r="Q1025" s="13">
        <f>Table1[[#This Row],[Purchase Amount (USD)]]-Table1[[#This Row],[Previous Purchases]]</f>
        <v>42</v>
      </c>
      <c r="R1025" s="3" t="s">
        <v>74</v>
      </c>
      <c r="S1025" s="3" t="s">
        <v>96</v>
      </c>
    </row>
    <row r="1026" spans="1:19" x14ac:dyDescent="0.3">
      <c r="A1026" s="2">
        <v>1025</v>
      </c>
      <c r="B1026" s="2">
        <v>28</v>
      </c>
      <c r="C1026" s="2" t="s">
        <v>18</v>
      </c>
      <c r="D1026" s="2" t="s">
        <v>112</v>
      </c>
      <c r="E1026" s="2" t="s">
        <v>20</v>
      </c>
      <c r="F1026" s="2">
        <v>66</v>
      </c>
      <c r="G1026" s="2" t="s">
        <v>137</v>
      </c>
      <c r="H1026" s="2" t="s">
        <v>43</v>
      </c>
      <c r="I1026" s="2" t="s">
        <v>72</v>
      </c>
      <c r="J1026" s="2" t="s">
        <v>52</v>
      </c>
      <c r="K1026" s="2">
        <v>3.5</v>
      </c>
      <c r="L1026" s="2" t="s">
        <v>25</v>
      </c>
      <c r="M1026" s="2" t="s">
        <v>37</v>
      </c>
      <c r="N1026" s="2" t="s">
        <v>25</v>
      </c>
      <c r="O1026" s="2" t="s">
        <v>25</v>
      </c>
      <c r="P1026" s="12">
        <v>18</v>
      </c>
      <c r="Q1026" s="12">
        <f>Table1[[#This Row],[Purchase Amount (USD)]]-Table1[[#This Row],[Previous Purchases]]</f>
        <v>48</v>
      </c>
      <c r="R1026" s="2" t="s">
        <v>27</v>
      </c>
      <c r="S1026" s="2" t="s">
        <v>57</v>
      </c>
    </row>
    <row r="1027" spans="1:19" x14ac:dyDescent="0.3">
      <c r="A1027" s="2">
        <v>1026</v>
      </c>
      <c r="B1027" s="2">
        <v>60</v>
      </c>
      <c r="C1027" s="2" t="s">
        <v>18</v>
      </c>
      <c r="D1027" s="2" t="s">
        <v>54</v>
      </c>
      <c r="E1027" s="2" t="s">
        <v>20</v>
      </c>
      <c r="F1027" s="2">
        <v>84</v>
      </c>
      <c r="G1027" s="2" t="s">
        <v>144</v>
      </c>
      <c r="H1027" s="2" t="s">
        <v>43</v>
      </c>
      <c r="I1027" s="2" t="s">
        <v>77</v>
      </c>
      <c r="J1027" s="2" t="s">
        <v>24</v>
      </c>
      <c r="K1027" s="2">
        <v>4.9000000000000004</v>
      </c>
      <c r="L1027" s="2" t="s">
        <v>25</v>
      </c>
      <c r="M1027" s="2" t="s">
        <v>37</v>
      </c>
      <c r="N1027" s="2" t="s">
        <v>25</v>
      </c>
      <c r="O1027" s="2" t="s">
        <v>25</v>
      </c>
      <c r="P1027" s="12">
        <v>15</v>
      </c>
      <c r="Q1027" s="12">
        <f>Table1[[#This Row],[Purchase Amount (USD)]]-Table1[[#This Row],[Previous Purchases]]</f>
        <v>69</v>
      </c>
      <c r="R1027" s="2" t="s">
        <v>38</v>
      </c>
      <c r="S1027" s="2" t="s">
        <v>48</v>
      </c>
    </row>
    <row r="1028" spans="1:19" x14ac:dyDescent="0.3">
      <c r="A1028" s="3">
        <v>1027</v>
      </c>
      <c r="B1028" s="3">
        <v>49</v>
      </c>
      <c r="C1028" s="3" t="s">
        <v>18</v>
      </c>
      <c r="D1028" s="3" t="s">
        <v>65</v>
      </c>
      <c r="E1028" s="3" t="s">
        <v>66</v>
      </c>
      <c r="F1028" s="3">
        <v>95</v>
      </c>
      <c r="G1028" s="3" t="s">
        <v>140</v>
      </c>
      <c r="H1028" s="3" t="s">
        <v>22</v>
      </c>
      <c r="I1028" s="3" t="s">
        <v>47</v>
      </c>
      <c r="J1028" s="3" t="s">
        <v>24</v>
      </c>
      <c r="K1028" s="3">
        <v>3</v>
      </c>
      <c r="L1028" s="3" t="s">
        <v>25</v>
      </c>
      <c r="M1028" s="3" t="s">
        <v>26</v>
      </c>
      <c r="N1028" s="3" t="s">
        <v>25</v>
      </c>
      <c r="O1028" s="3" t="s">
        <v>25</v>
      </c>
      <c r="P1028" s="13">
        <v>39</v>
      </c>
      <c r="Q1028" s="13">
        <f>Table1[[#This Row],[Purchase Amount (USD)]]-Table1[[#This Row],[Previous Purchases]]</f>
        <v>56</v>
      </c>
      <c r="R1028" s="3" t="s">
        <v>45</v>
      </c>
      <c r="S1028" s="3" t="s">
        <v>75</v>
      </c>
    </row>
    <row r="1029" spans="1:19" x14ac:dyDescent="0.3">
      <c r="A1029" s="3">
        <v>1028</v>
      </c>
      <c r="B1029" s="3">
        <v>33</v>
      </c>
      <c r="C1029" s="3" t="s">
        <v>18</v>
      </c>
      <c r="D1029" s="3" t="s">
        <v>105</v>
      </c>
      <c r="E1029" s="3" t="s">
        <v>66</v>
      </c>
      <c r="F1029" s="3">
        <v>90</v>
      </c>
      <c r="G1029" s="3" t="s">
        <v>122</v>
      </c>
      <c r="H1029" s="3" t="s">
        <v>22</v>
      </c>
      <c r="I1029" s="3" t="s">
        <v>84</v>
      </c>
      <c r="J1029" s="3" t="s">
        <v>52</v>
      </c>
      <c r="K1029" s="3">
        <v>2.8</v>
      </c>
      <c r="L1029" s="3" t="s">
        <v>25</v>
      </c>
      <c r="M1029" s="3" t="s">
        <v>44</v>
      </c>
      <c r="N1029" s="3" t="s">
        <v>25</v>
      </c>
      <c r="O1029" s="3" t="s">
        <v>25</v>
      </c>
      <c r="P1029" s="13">
        <v>11</v>
      </c>
      <c r="Q1029" s="13">
        <f>Table1[[#This Row],[Purchase Amount (USD)]]-Table1[[#This Row],[Previous Purchases]]</f>
        <v>79</v>
      </c>
      <c r="R1029" s="3" t="s">
        <v>32</v>
      </c>
      <c r="S1029" s="3" t="s">
        <v>87</v>
      </c>
    </row>
    <row r="1030" spans="1:19" x14ac:dyDescent="0.3">
      <c r="A1030" s="2">
        <v>1029</v>
      </c>
      <c r="B1030" s="2">
        <v>45</v>
      </c>
      <c r="C1030" s="2" t="s">
        <v>18</v>
      </c>
      <c r="D1030" s="2" t="s">
        <v>103</v>
      </c>
      <c r="E1030" s="2" t="s">
        <v>20</v>
      </c>
      <c r="F1030" s="2">
        <v>36</v>
      </c>
      <c r="G1030" s="2" t="s">
        <v>144</v>
      </c>
      <c r="H1030" s="2" t="s">
        <v>35</v>
      </c>
      <c r="I1030" s="2" t="s">
        <v>92</v>
      </c>
      <c r="J1030" s="2" t="s">
        <v>52</v>
      </c>
      <c r="K1030" s="2">
        <v>3.7</v>
      </c>
      <c r="L1030" s="2" t="s">
        <v>25</v>
      </c>
      <c r="M1030" s="2" t="s">
        <v>53</v>
      </c>
      <c r="N1030" s="2" t="s">
        <v>25</v>
      </c>
      <c r="O1030" s="2" t="s">
        <v>25</v>
      </c>
      <c r="P1030" s="12">
        <v>4</v>
      </c>
      <c r="Q1030" s="12">
        <f>Table1[[#This Row],[Purchase Amount (USD)]]-Table1[[#This Row],[Previous Purchases]]</f>
        <v>32</v>
      </c>
      <c r="R1030" s="2" t="s">
        <v>32</v>
      </c>
      <c r="S1030" s="2" t="s">
        <v>28</v>
      </c>
    </row>
    <row r="1031" spans="1:19" x14ac:dyDescent="0.3">
      <c r="A1031" s="2">
        <v>1030</v>
      </c>
      <c r="B1031" s="2">
        <v>29</v>
      </c>
      <c r="C1031" s="2" t="s">
        <v>18</v>
      </c>
      <c r="D1031" s="2" t="s">
        <v>142</v>
      </c>
      <c r="E1031" s="2" t="s">
        <v>66</v>
      </c>
      <c r="F1031" s="2">
        <v>22</v>
      </c>
      <c r="G1031" s="2" t="s">
        <v>122</v>
      </c>
      <c r="H1031" s="2" t="s">
        <v>43</v>
      </c>
      <c r="I1031" s="2" t="s">
        <v>72</v>
      </c>
      <c r="J1031" s="2" t="s">
        <v>36</v>
      </c>
      <c r="K1031" s="2">
        <v>3.6</v>
      </c>
      <c r="L1031" s="2" t="s">
        <v>25</v>
      </c>
      <c r="M1031" s="2" t="s">
        <v>69</v>
      </c>
      <c r="N1031" s="2" t="s">
        <v>25</v>
      </c>
      <c r="O1031" s="2" t="s">
        <v>25</v>
      </c>
      <c r="P1031" s="12">
        <v>33</v>
      </c>
      <c r="Q1031" s="12">
        <f>Table1[[#This Row],[Purchase Amount (USD)]]-Table1[[#This Row],[Previous Purchases]]</f>
        <v>-11</v>
      </c>
      <c r="R1031" s="2" t="s">
        <v>27</v>
      </c>
      <c r="S1031" s="2" t="s">
        <v>75</v>
      </c>
    </row>
    <row r="1032" spans="1:19" x14ac:dyDescent="0.3">
      <c r="A1032" s="3">
        <v>1031</v>
      </c>
      <c r="B1032" s="3">
        <v>58</v>
      </c>
      <c r="C1032" s="3" t="s">
        <v>18</v>
      </c>
      <c r="D1032" s="3" t="s">
        <v>61</v>
      </c>
      <c r="E1032" s="3" t="s">
        <v>62</v>
      </c>
      <c r="F1032" s="3">
        <v>89</v>
      </c>
      <c r="G1032" s="3" t="s">
        <v>21</v>
      </c>
      <c r="H1032" s="3" t="s">
        <v>22</v>
      </c>
      <c r="I1032" s="3" t="s">
        <v>143</v>
      </c>
      <c r="J1032" s="3" t="s">
        <v>24</v>
      </c>
      <c r="K1032" s="3">
        <v>3.3</v>
      </c>
      <c r="L1032" s="3" t="s">
        <v>25</v>
      </c>
      <c r="M1032" s="3" t="s">
        <v>44</v>
      </c>
      <c r="N1032" s="3" t="s">
        <v>25</v>
      </c>
      <c r="O1032" s="3" t="s">
        <v>25</v>
      </c>
      <c r="P1032" s="13">
        <v>37</v>
      </c>
      <c r="Q1032" s="13">
        <f>Table1[[#This Row],[Purchase Amount (USD)]]-Table1[[#This Row],[Previous Purchases]]</f>
        <v>52</v>
      </c>
      <c r="R1032" s="3" t="s">
        <v>85</v>
      </c>
      <c r="S1032" s="3" t="s">
        <v>57</v>
      </c>
    </row>
    <row r="1033" spans="1:19" x14ac:dyDescent="0.3">
      <c r="A1033" s="3">
        <v>1032</v>
      </c>
      <c r="B1033" s="3">
        <v>22</v>
      </c>
      <c r="C1033" s="3" t="s">
        <v>18</v>
      </c>
      <c r="D1033" s="3" t="s">
        <v>40</v>
      </c>
      <c r="E1033" s="3" t="s">
        <v>41</v>
      </c>
      <c r="F1033" s="3">
        <v>50</v>
      </c>
      <c r="G1033" s="3" t="s">
        <v>121</v>
      </c>
      <c r="H1033" s="3" t="s">
        <v>43</v>
      </c>
      <c r="I1033" s="3" t="s">
        <v>84</v>
      </c>
      <c r="J1033" s="3" t="s">
        <v>36</v>
      </c>
      <c r="K1033" s="3">
        <v>3.4</v>
      </c>
      <c r="L1033" s="3" t="s">
        <v>25</v>
      </c>
      <c r="M1033" s="3" t="s">
        <v>37</v>
      </c>
      <c r="N1033" s="3" t="s">
        <v>25</v>
      </c>
      <c r="O1033" s="3" t="s">
        <v>25</v>
      </c>
      <c r="P1033" s="13">
        <v>32</v>
      </c>
      <c r="Q1033" s="13">
        <f>Table1[[#This Row],[Purchase Amount (USD)]]-Table1[[#This Row],[Previous Purchases]]</f>
        <v>18</v>
      </c>
      <c r="R1033" s="3" t="s">
        <v>32</v>
      </c>
      <c r="S1033" s="3" t="s">
        <v>57</v>
      </c>
    </row>
    <row r="1034" spans="1:19" x14ac:dyDescent="0.3">
      <c r="A1034" s="2">
        <v>1033</v>
      </c>
      <c r="B1034" s="2">
        <v>55</v>
      </c>
      <c r="C1034" s="2" t="s">
        <v>18</v>
      </c>
      <c r="D1034" s="2" t="s">
        <v>136</v>
      </c>
      <c r="E1034" s="2" t="s">
        <v>41</v>
      </c>
      <c r="F1034" s="2">
        <v>36</v>
      </c>
      <c r="G1034" s="2" t="s">
        <v>30</v>
      </c>
      <c r="H1034" s="2" t="s">
        <v>43</v>
      </c>
      <c r="I1034" s="2" t="s">
        <v>92</v>
      </c>
      <c r="J1034" s="2" t="s">
        <v>56</v>
      </c>
      <c r="K1034" s="2">
        <v>4</v>
      </c>
      <c r="L1034" s="2" t="s">
        <v>25</v>
      </c>
      <c r="M1034" s="2" t="s">
        <v>37</v>
      </c>
      <c r="N1034" s="2" t="s">
        <v>25</v>
      </c>
      <c r="O1034" s="2" t="s">
        <v>25</v>
      </c>
      <c r="P1034" s="12">
        <v>44</v>
      </c>
      <c r="Q1034" s="12">
        <f>Table1[[#This Row],[Purchase Amount (USD)]]-Table1[[#This Row],[Previous Purchases]]</f>
        <v>-8</v>
      </c>
      <c r="R1034" s="2" t="s">
        <v>38</v>
      </c>
      <c r="S1034" s="2" t="s">
        <v>57</v>
      </c>
    </row>
    <row r="1035" spans="1:19" x14ac:dyDescent="0.3">
      <c r="A1035" s="2">
        <v>1034</v>
      </c>
      <c r="B1035" s="2">
        <v>19</v>
      </c>
      <c r="C1035" s="2" t="s">
        <v>18</v>
      </c>
      <c r="D1035" s="2" t="s">
        <v>94</v>
      </c>
      <c r="E1035" s="2" t="s">
        <v>20</v>
      </c>
      <c r="F1035" s="2">
        <v>52</v>
      </c>
      <c r="G1035" s="2" t="s">
        <v>55</v>
      </c>
      <c r="H1035" s="2" t="s">
        <v>35</v>
      </c>
      <c r="I1035" s="2" t="s">
        <v>64</v>
      </c>
      <c r="J1035" s="2" t="s">
        <v>36</v>
      </c>
      <c r="K1035" s="2">
        <v>4.5999999999999996</v>
      </c>
      <c r="L1035" s="2" t="s">
        <v>25</v>
      </c>
      <c r="M1035" s="2" t="s">
        <v>37</v>
      </c>
      <c r="N1035" s="2" t="s">
        <v>25</v>
      </c>
      <c r="O1035" s="2" t="s">
        <v>25</v>
      </c>
      <c r="P1035" s="12">
        <v>41</v>
      </c>
      <c r="Q1035" s="12">
        <f>Table1[[#This Row],[Purchase Amount (USD)]]-Table1[[#This Row],[Previous Purchases]]</f>
        <v>11</v>
      </c>
      <c r="R1035" s="2" t="s">
        <v>74</v>
      </c>
      <c r="S1035" s="2" t="s">
        <v>57</v>
      </c>
    </row>
    <row r="1036" spans="1:19" x14ac:dyDescent="0.3">
      <c r="A1036" s="3">
        <v>1035</v>
      </c>
      <c r="B1036" s="3">
        <v>68</v>
      </c>
      <c r="C1036" s="3" t="s">
        <v>18</v>
      </c>
      <c r="D1036" s="3" t="s">
        <v>124</v>
      </c>
      <c r="E1036" s="3" t="s">
        <v>20</v>
      </c>
      <c r="F1036" s="3">
        <v>29</v>
      </c>
      <c r="G1036" s="3" t="s">
        <v>127</v>
      </c>
      <c r="H1036" s="3" t="s">
        <v>43</v>
      </c>
      <c r="I1036" s="3" t="s">
        <v>77</v>
      </c>
      <c r="J1036" s="3" t="s">
        <v>56</v>
      </c>
      <c r="K1036" s="3">
        <v>4.2</v>
      </c>
      <c r="L1036" s="3" t="s">
        <v>25</v>
      </c>
      <c r="M1036" s="3" t="s">
        <v>44</v>
      </c>
      <c r="N1036" s="3" t="s">
        <v>25</v>
      </c>
      <c r="O1036" s="3" t="s">
        <v>25</v>
      </c>
      <c r="P1036" s="13">
        <v>44</v>
      </c>
      <c r="Q1036" s="13">
        <f>Table1[[#This Row],[Purchase Amount (USD)]]-Table1[[#This Row],[Previous Purchases]]</f>
        <v>-15</v>
      </c>
      <c r="R1036" s="3" t="s">
        <v>74</v>
      </c>
      <c r="S1036" s="3" t="s">
        <v>39</v>
      </c>
    </row>
    <row r="1037" spans="1:19" x14ac:dyDescent="0.3">
      <c r="A1037" s="3">
        <v>1036</v>
      </c>
      <c r="B1037" s="3">
        <v>61</v>
      </c>
      <c r="C1037" s="3" t="s">
        <v>18</v>
      </c>
      <c r="D1037" s="3" t="s">
        <v>19</v>
      </c>
      <c r="E1037" s="3" t="s">
        <v>20</v>
      </c>
      <c r="F1037" s="3">
        <v>89</v>
      </c>
      <c r="G1037" s="3" t="s">
        <v>141</v>
      </c>
      <c r="H1037" s="3" t="s">
        <v>43</v>
      </c>
      <c r="I1037" s="3" t="s">
        <v>109</v>
      </c>
      <c r="J1037" s="3" t="s">
        <v>56</v>
      </c>
      <c r="K1037" s="3">
        <v>2.8</v>
      </c>
      <c r="L1037" s="3" t="s">
        <v>25</v>
      </c>
      <c r="M1037" s="3" t="s">
        <v>26</v>
      </c>
      <c r="N1037" s="3" t="s">
        <v>25</v>
      </c>
      <c r="O1037" s="3" t="s">
        <v>25</v>
      </c>
      <c r="P1037" s="13">
        <v>32</v>
      </c>
      <c r="Q1037" s="13">
        <f>Table1[[#This Row],[Purchase Amount (USD)]]-Table1[[#This Row],[Previous Purchases]]</f>
        <v>57</v>
      </c>
      <c r="R1037" s="3" t="s">
        <v>27</v>
      </c>
      <c r="S1037" s="3" t="s">
        <v>48</v>
      </c>
    </row>
    <row r="1038" spans="1:19" x14ac:dyDescent="0.3">
      <c r="A1038" s="2">
        <v>1037</v>
      </c>
      <c r="B1038" s="2">
        <v>68</v>
      </c>
      <c r="C1038" s="2" t="s">
        <v>18</v>
      </c>
      <c r="D1038" s="2" t="s">
        <v>65</v>
      </c>
      <c r="E1038" s="2" t="s">
        <v>66</v>
      </c>
      <c r="F1038" s="2">
        <v>47</v>
      </c>
      <c r="G1038" s="2" t="s">
        <v>76</v>
      </c>
      <c r="H1038" s="2" t="s">
        <v>43</v>
      </c>
      <c r="I1038" s="2" t="s">
        <v>133</v>
      </c>
      <c r="J1038" s="2" t="s">
        <v>56</v>
      </c>
      <c r="K1038" s="2">
        <v>3.7</v>
      </c>
      <c r="L1038" s="2" t="s">
        <v>25</v>
      </c>
      <c r="M1038" s="2" t="s">
        <v>69</v>
      </c>
      <c r="N1038" s="2" t="s">
        <v>25</v>
      </c>
      <c r="O1038" s="2" t="s">
        <v>25</v>
      </c>
      <c r="P1038" s="12">
        <v>13</v>
      </c>
      <c r="Q1038" s="12">
        <f>Table1[[#This Row],[Purchase Amount (USD)]]-Table1[[#This Row],[Previous Purchases]]</f>
        <v>34</v>
      </c>
      <c r="R1038" s="2" t="s">
        <v>74</v>
      </c>
      <c r="S1038" s="2" t="s">
        <v>87</v>
      </c>
    </row>
    <row r="1039" spans="1:19" x14ac:dyDescent="0.3">
      <c r="A1039" s="2">
        <v>1038</v>
      </c>
      <c r="B1039" s="2">
        <v>52</v>
      </c>
      <c r="C1039" s="2" t="s">
        <v>18</v>
      </c>
      <c r="D1039" s="2" t="s">
        <v>105</v>
      </c>
      <c r="E1039" s="2" t="s">
        <v>66</v>
      </c>
      <c r="F1039" s="2">
        <v>25</v>
      </c>
      <c r="G1039" s="2" t="s">
        <v>42</v>
      </c>
      <c r="H1039" s="2" t="s">
        <v>91</v>
      </c>
      <c r="I1039" s="2" t="s">
        <v>109</v>
      </c>
      <c r="J1039" s="2" t="s">
        <v>36</v>
      </c>
      <c r="K1039" s="2">
        <v>3.4</v>
      </c>
      <c r="L1039" s="2" t="s">
        <v>25</v>
      </c>
      <c r="M1039" s="2" t="s">
        <v>53</v>
      </c>
      <c r="N1039" s="2" t="s">
        <v>25</v>
      </c>
      <c r="O1039" s="2" t="s">
        <v>25</v>
      </c>
      <c r="P1039" s="12">
        <v>48</v>
      </c>
      <c r="Q1039" s="12">
        <f>Table1[[#This Row],[Purchase Amount (USD)]]-Table1[[#This Row],[Previous Purchases]]</f>
        <v>-23</v>
      </c>
      <c r="R1039" s="2" t="s">
        <v>85</v>
      </c>
      <c r="S1039" s="2" t="s">
        <v>57</v>
      </c>
    </row>
    <row r="1040" spans="1:19" x14ac:dyDescent="0.3">
      <c r="A1040" s="3">
        <v>1039</v>
      </c>
      <c r="B1040" s="3">
        <v>41</v>
      </c>
      <c r="C1040" s="3" t="s">
        <v>18</v>
      </c>
      <c r="D1040" s="3" t="s">
        <v>94</v>
      </c>
      <c r="E1040" s="3" t="s">
        <v>20</v>
      </c>
      <c r="F1040" s="3">
        <v>74</v>
      </c>
      <c r="G1040" s="3" t="s">
        <v>144</v>
      </c>
      <c r="H1040" s="3" t="s">
        <v>91</v>
      </c>
      <c r="I1040" s="3" t="s">
        <v>108</v>
      </c>
      <c r="J1040" s="3" t="s">
        <v>56</v>
      </c>
      <c r="K1040" s="3">
        <v>3</v>
      </c>
      <c r="L1040" s="3" t="s">
        <v>25</v>
      </c>
      <c r="M1040" s="3" t="s">
        <v>26</v>
      </c>
      <c r="N1040" s="3" t="s">
        <v>25</v>
      </c>
      <c r="O1040" s="3" t="s">
        <v>25</v>
      </c>
      <c r="P1040" s="13">
        <v>3</v>
      </c>
      <c r="Q1040" s="13">
        <f>Table1[[#This Row],[Purchase Amount (USD)]]-Table1[[#This Row],[Previous Purchases]]</f>
        <v>71</v>
      </c>
      <c r="R1040" s="3" t="s">
        <v>74</v>
      </c>
      <c r="S1040" s="3" t="s">
        <v>39</v>
      </c>
    </row>
    <row r="1041" spans="1:19" x14ac:dyDescent="0.3">
      <c r="A1041" s="3">
        <v>1040</v>
      </c>
      <c r="B1041" s="3">
        <v>29</v>
      </c>
      <c r="C1041" s="3" t="s">
        <v>18</v>
      </c>
      <c r="D1041" s="3" t="s">
        <v>132</v>
      </c>
      <c r="E1041" s="3" t="s">
        <v>66</v>
      </c>
      <c r="F1041" s="3">
        <v>46</v>
      </c>
      <c r="G1041" s="3" t="s">
        <v>150</v>
      </c>
      <c r="H1041" s="3" t="s">
        <v>43</v>
      </c>
      <c r="I1041" s="3" t="s">
        <v>135</v>
      </c>
      <c r="J1041" s="3" t="s">
        <v>56</v>
      </c>
      <c r="K1041" s="3">
        <v>4.8</v>
      </c>
      <c r="L1041" s="3" t="s">
        <v>25</v>
      </c>
      <c r="M1041" s="3" t="s">
        <v>53</v>
      </c>
      <c r="N1041" s="3" t="s">
        <v>25</v>
      </c>
      <c r="O1041" s="3" t="s">
        <v>25</v>
      </c>
      <c r="P1041" s="13">
        <v>39</v>
      </c>
      <c r="Q1041" s="13">
        <f>Table1[[#This Row],[Purchase Amount (USD)]]-Table1[[#This Row],[Previous Purchases]]</f>
        <v>7</v>
      </c>
      <c r="R1041" s="3" t="s">
        <v>27</v>
      </c>
      <c r="S1041" s="3" t="s">
        <v>87</v>
      </c>
    </row>
    <row r="1042" spans="1:19" x14ac:dyDescent="0.3">
      <c r="A1042" s="2">
        <v>1041</v>
      </c>
      <c r="B1042" s="2">
        <v>68</v>
      </c>
      <c r="C1042" s="2" t="s">
        <v>18</v>
      </c>
      <c r="D1042" s="2" t="s">
        <v>33</v>
      </c>
      <c r="E1042" s="2" t="s">
        <v>20</v>
      </c>
      <c r="F1042" s="2">
        <v>22</v>
      </c>
      <c r="G1042" s="2" t="s">
        <v>97</v>
      </c>
      <c r="H1042" s="2" t="s">
        <v>35</v>
      </c>
      <c r="I1042" s="2" t="s">
        <v>135</v>
      </c>
      <c r="J1042" s="2" t="s">
        <v>56</v>
      </c>
      <c r="K1042" s="2">
        <v>4</v>
      </c>
      <c r="L1042" s="2" t="s">
        <v>25</v>
      </c>
      <c r="M1042" s="2" t="s">
        <v>44</v>
      </c>
      <c r="N1042" s="2" t="s">
        <v>25</v>
      </c>
      <c r="O1042" s="2" t="s">
        <v>25</v>
      </c>
      <c r="P1042" s="12">
        <v>7</v>
      </c>
      <c r="Q1042" s="12">
        <f>Table1[[#This Row],[Purchase Amount (USD)]]-Table1[[#This Row],[Previous Purchases]]</f>
        <v>15</v>
      </c>
      <c r="R1042" s="2" t="s">
        <v>32</v>
      </c>
      <c r="S1042" s="2" t="s">
        <v>28</v>
      </c>
    </row>
    <row r="1043" spans="1:19" x14ac:dyDescent="0.3">
      <c r="A1043" s="2">
        <v>1042</v>
      </c>
      <c r="B1043" s="2">
        <v>36</v>
      </c>
      <c r="C1043" s="2" t="s">
        <v>18</v>
      </c>
      <c r="D1043" s="2" t="s">
        <v>54</v>
      </c>
      <c r="E1043" s="2" t="s">
        <v>20</v>
      </c>
      <c r="F1043" s="2">
        <v>25</v>
      </c>
      <c r="G1043" s="2" t="s">
        <v>147</v>
      </c>
      <c r="H1043" s="2" t="s">
        <v>43</v>
      </c>
      <c r="I1043" s="2" t="s">
        <v>120</v>
      </c>
      <c r="J1043" s="2" t="s">
        <v>52</v>
      </c>
      <c r="K1043" s="2">
        <v>4.9000000000000004</v>
      </c>
      <c r="L1043" s="2" t="s">
        <v>25</v>
      </c>
      <c r="M1043" s="2" t="s">
        <v>44</v>
      </c>
      <c r="N1043" s="2" t="s">
        <v>25</v>
      </c>
      <c r="O1043" s="2" t="s">
        <v>25</v>
      </c>
      <c r="P1043" s="12">
        <v>11</v>
      </c>
      <c r="Q1043" s="12">
        <f>Table1[[#This Row],[Purchase Amount (USD)]]-Table1[[#This Row],[Previous Purchases]]</f>
        <v>14</v>
      </c>
      <c r="R1043" s="2" t="s">
        <v>32</v>
      </c>
      <c r="S1043" s="2" t="s">
        <v>28</v>
      </c>
    </row>
    <row r="1044" spans="1:19" x14ac:dyDescent="0.3">
      <c r="A1044" s="3">
        <v>1043</v>
      </c>
      <c r="B1044" s="3">
        <v>55</v>
      </c>
      <c r="C1044" s="3" t="s">
        <v>18</v>
      </c>
      <c r="D1044" s="3" t="s">
        <v>132</v>
      </c>
      <c r="E1044" s="3" t="s">
        <v>66</v>
      </c>
      <c r="F1044" s="3">
        <v>80</v>
      </c>
      <c r="G1044" s="3" t="s">
        <v>127</v>
      </c>
      <c r="H1044" s="3" t="s">
        <v>43</v>
      </c>
      <c r="I1044" s="3" t="s">
        <v>31</v>
      </c>
      <c r="J1044" s="3" t="s">
        <v>36</v>
      </c>
      <c r="K1044" s="3">
        <v>4.9000000000000004</v>
      </c>
      <c r="L1044" s="3" t="s">
        <v>25</v>
      </c>
      <c r="M1044" s="3" t="s">
        <v>44</v>
      </c>
      <c r="N1044" s="3" t="s">
        <v>25</v>
      </c>
      <c r="O1044" s="3" t="s">
        <v>25</v>
      </c>
      <c r="P1044" s="13">
        <v>47</v>
      </c>
      <c r="Q1044" s="13">
        <f>Table1[[#This Row],[Purchase Amount (USD)]]-Table1[[#This Row],[Previous Purchases]]</f>
        <v>33</v>
      </c>
      <c r="R1044" s="3" t="s">
        <v>38</v>
      </c>
      <c r="S1044" s="3" t="s">
        <v>39</v>
      </c>
    </row>
    <row r="1045" spans="1:19" x14ac:dyDescent="0.3">
      <c r="A1045" s="3">
        <v>1044</v>
      </c>
      <c r="B1045" s="3">
        <v>28</v>
      </c>
      <c r="C1045" s="3" t="s">
        <v>18</v>
      </c>
      <c r="D1045" s="3" t="s">
        <v>33</v>
      </c>
      <c r="E1045" s="3" t="s">
        <v>20</v>
      </c>
      <c r="F1045" s="3">
        <v>76</v>
      </c>
      <c r="G1045" s="3" t="s">
        <v>76</v>
      </c>
      <c r="H1045" s="3" t="s">
        <v>43</v>
      </c>
      <c r="I1045" s="3" t="s">
        <v>95</v>
      </c>
      <c r="J1045" s="3" t="s">
        <v>36</v>
      </c>
      <c r="K1045" s="3">
        <v>3.3</v>
      </c>
      <c r="L1045" s="3" t="s">
        <v>25</v>
      </c>
      <c r="M1045" s="3" t="s">
        <v>69</v>
      </c>
      <c r="N1045" s="3" t="s">
        <v>25</v>
      </c>
      <c r="O1045" s="3" t="s">
        <v>25</v>
      </c>
      <c r="P1045" s="13">
        <v>28</v>
      </c>
      <c r="Q1045" s="13">
        <f>Table1[[#This Row],[Purchase Amount (USD)]]-Table1[[#This Row],[Previous Purchases]]</f>
        <v>48</v>
      </c>
      <c r="R1045" s="3" t="s">
        <v>85</v>
      </c>
      <c r="S1045" s="3" t="s">
        <v>28</v>
      </c>
    </row>
    <row r="1046" spans="1:19" x14ac:dyDescent="0.3">
      <c r="A1046" s="2">
        <v>1045</v>
      </c>
      <c r="B1046" s="2">
        <v>39</v>
      </c>
      <c r="C1046" s="2" t="s">
        <v>18</v>
      </c>
      <c r="D1046" s="2" t="s">
        <v>33</v>
      </c>
      <c r="E1046" s="2" t="s">
        <v>20</v>
      </c>
      <c r="F1046" s="2">
        <v>30</v>
      </c>
      <c r="G1046" s="2" t="s">
        <v>46</v>
      </c>
      <c r="H1046" s="2" t="s">
        <v>22</v>
      </c>
      <c r="I1046" s="2" t="s">
        <v>84</v>
      </c>
      <c r="J1046" s="2" t="s">
        <v>52</v>
      </c>
      <c r="K1046" s="2">
        <v>4.4000000000000004</v>
      </c>
      <c r="L1046" s="2" t="s">
        <v>25</v>
      </c>
      <c r="M1046" s="2" t="s">
        <v>44</v>
      </c>
      <c r="N1046" s="2" t="s">
        <v>25</v>
      </c>
      <c r="O1046" s="2" t="s">
        <v>25</v>
      </c>
      <c r="P1046" s="12">
        <v>17</v>
      </c>
      <c r="Q1046" s="12">
        <f>Table1[[#This Row],[Purchase Amount (USD)]]-Table1[[#This Row],[Previous Purchases]]</f>
        <v>13</v>
      </c>
      <c r="R1046" s="2" t="s">
        <v>74</v>
      </c>
      <c r="S1046" s="2" t="s">
        <v>96</v>
      </c>
    </row>
    <row r="1047" spans="1:19" x14ac:dyDescent="0.3">
      <c r="A1047" s="2">
        <v>1046</v>
      </c>
      <c r="B1047" s="2">
        <v>54</v>
      </c>
      <c r="C1047" s="2" t="s">
        <v>18</v>
      </c>
      <c r="D1047" s="2" t="s">
        <v>29</v>
      </c>
      <c r="E1047" s="2" t="s">
        <v>20</v>
      </c>
      <c r="F1047" s="2">
        <v>79</v>
      </c>
      <c r="G1047" s="2" t="s">
        <v>129</v>
      </c>
      <c r="H1047" s="2" t="s">
        <v>22</v>
      </c>
      <c r="I1047" s="2" t="s">
        <v>93</v>
      </c>
      <c r="J1047" s="2" t="s">
        <v>56</v>
      </c>
      <c r="K1047" s="2">
        <v>3.5</v>
      </c>
      <c r="L1047" s="2" t="s">
        <v>25</v>
      </c>
      <c r="M1047" s="2" t="s">
        <v>69</v>
      </c>
      <c r="N1047" s="2" t="s">
        <v>25</v>
      </c>
      <c r="O1047" s="2" t="s">
        <v>25</v>
      </c>
      <c r="P1047" s="12">
        <v>11</v>
      </c>
      <c r="Q1047" s="12">
        <f>Table1[[#This Row],[Purchase Amount (USD)]]-Table1[[#This Row],[Previous Purchases]]</f>
        <v>68</v>
      </c>
      <c r="R1047" s="2" t="s">
        <v>45</v>
      </c>
      <c r="S1047" s="2" t="s">
        <v>75</v>
      </c>
    </row>
    <row r="1048" spans="1:19" x14ac:dyDescent="0.3">
      <c r="A1048" s="3">
        <v>1047</v>
      </c>
      <c r="B1048" s="3">
        <v>40</v>
      </c>
      <c r="C1048" s="3" t="s">
        <v>18</v>
      </c>
      <c r="D1048" s="3" t="s">
        <v>49</v>
      </c>
      <c r="E1048" s="3" t="s">
        <v>41</v>
      </c>
      <c r="F1048" s="3">
        <v>22</v>
      </c>
      <c r="G1048" s="3" t="s">
        <v>114</v>
      </c>
      <c r="H1048" s="3" t="s">
        <v>43</v>
      </c>
      <c r="I1048" s="3" t="s">
        <v>135</v>
      </c>
      <c r="J1048" s="3" t="s">
        <v>24</v>
      </c>
      <c r="K1048" s="3">
        <v>4.2</v>
      </c>
      <c r="L1048" s="3" t="s">
        <v>25</v>
      </c>
      <c r="M1048" s="3" t="s">
        <v>53</v>
      </c>
      <c r="N1048" s="3" t="s">
        <v>25</v>
      </c>
      <c r="O1048" s="3" t="s">
        <v>25</v>
      </c>
      <c r="P1048" s="13">
        <v>12</v>
      </c>
      <c r="Q1048" s="13">
        <f>Table1[[#This Row],[Purchase Amount (USD)]]-Table1[[#This Row],[Previous Purchases]]</f>
        <v>10</v>
      </c>
      <c r="R1048" s="3" t="s">
        <v>27</v>
      </c>
      <c r="S1048" s="3" t="s">
        <v>48</v>
      </c>
    </row>
    <row r="1049" spans="1:19" x14ac:dyDescent="0.3">
      <c r="A1049" s="3">
        <v>1048</v>
      </c>
      <c r="B1049" s="3">
        <v>31</v>
      </c>
      <c r="C1049" s="3" t="s">
        <v>18</v>
      </c>
      <c r="D1049" s="3" t="s">
        <v>124</v>
      </c>
      <c r="E1049" s="3" t="s">
        <v>20</v>
      </c>
      <c r="F1049" s="3">
        <v>36</v>
      </c>
      <c r="G1049" s="3" t="s">
        <v>139</v>
      </c>
      <c r="H1049" s="3" t="s">
        <v>35</v>
      </c>
      <c r="I1049" s="3" t="s">
        <v>77</v>
      </c>
      <c r="J1049" s="3" t="s">
        <v>56</v>
      </c>
      <c r="K1049" s="3">
        <v>4.2</v>
      </c>
      <c r="L1049" s="3" t="s">
        <v>25</v>
      </c>
      <c r="M1049" s="3" t="s">
        <v>53</v>
      </c>
      <c r="N1049" s="3" t="s">
        <v>25</v>
      </c>
      <c r="O1049" s="3" t="s">
        <v>25</v>
      </c>
      <c r="P1049" s="13">
        <v>7</v>
      </c>
      <c r="Q1049" s="13">
        <f>Table1[[#This Row],[Purchase Amount (USD)]]-Table1[[#This Row],[Previous Purchases]]</f>
        <v>29</v>
      </c>
      <c r="R1049" s="3" t="s">
        <v>38</v>
      </c>
      <c r="S1049" s="3" t="s">
        <v>28</v>
      </c>
    </row>
    <row r="1050" spans="1:19" x14ac:dyDescent="0.3">
      <c r="A1050" s="2">
        <v>1049</v>
      </c>
      <c r="B1050" s="2">
        <v>30</v>
      </c>
      <c r="C1050" s="2" t="s">
        <v>18</v>
      </c>
      <c r="D1050" s="2" t="s">
        <v>124</v>
      </c>
      <c r="E1050" s="2" t="s">
        <v>20</v>
      </c>
      <c r="F1050" s="2">
        <v>77</v>
      </c>
      <c r="G1050" s="2" t="s">
        <v>30</v>
      </c>
      <c r="H1050" s="2" t="s">
        <v>22</v>
      </c>
      <c r="I1050" s="2" t="s">
        <v>133</v>
      </c>
      <c r="J1050" s="2" t="s">
        <v>56</v>
      </c>
      <c r="K1050" s="2">
        <v>2.7</v>
      </c>
      <c r="L1050" s="2" t="s">
        <v>25</v>
      </c>
      <c r="M1050" s="2" t="s">
        <v>53</v>
      </c>
      <c r="N1050" s="2" t="s">
        <v>25</v>
      </c>
      <c r="O1050" s="2" t="s">
        <v>25</v>
      </c>
      <c r="P1050" s="12">
        <v>19</v>
      </c>
      <c r="Q1050" s="12">
        <f>Table1[[#This Row],[Purchase Amount (USD)]]-Table1[[#This Row],[Previous Purchases]]</f>
        <v>58</v>
      </c>
      <c r="R1050" s="2" t="s">
        <v>27</v>
      </c>
      <c r="S1050" s="2" t="s">
        <v>28</v>
      </c>
    </row>
    <row r="1051" spans="1:19" x14ac:dyDescent="0.3">
      <c r="A1051" s="2">
        <v>1050</v>
      </c>
      <c r="B1051" s="2">
        <v>45</v>
      </c>
      <c r="C1051" s="2" t="s">
        <v>18</v>
      </c>
      <c r="D1051" s="2" t="s">
        <v>88</v>
      </c>
      <c r="E1051" s="2" t="s">
        <v>66</v>
      </c>
      <c r="F1051" s="2">
        <v>33</v>
      </c>
      <c r="G1051" s="2" t="s">
        <v>140</v>
      </c>
      <c r="H1051" s="2" t="s">
        <v>35</v>
      </c>
      <c r="I1051" s="2" t="s">
        <v>72</v>
      </c>
      <c r="J1051" s="2" t="s">
        <v>56</v>
      </c>
      <c r="K1051" s="2">
        <v>2.8</v>
      </c>
      <c r="L1051" s="2" t="s">
        <v>25</v>
      </c>
      <c r="M1051" s="2" t="s">
        <v>73</v>
      </c>
      <c r="N1051" s="2" t="s">
        <v>25</v>
      </c>
      <c r="O1051" s="2" t="s">
        <v>25</v>
      </c>
      <c r="P1051" s="12">
        <v>24</v>
      </c>
      <c r="Q1051" s="12">
        <f>Table1[[#This Row],[Purchase Amount (USD)]]-Table1[[#This Row],[Previous Purchases]]</f>
        <v>9</v>
      </c>
      <c r="R1051" s="2" t="s">
        <v>32</v>
      </c>
      <c r="S1051" s="2" t="s">
        <v>57</v>
      </c>
    </row>
    <row r="1052" spans="1:19" x14ac:dyDescent="0.3">
      <c r="A1052" s="3">
        <v>1051</v>
      </c>
      <c r="B1052" s="3">
        <v>48</v>
      </c>
      <c r="C1052" s="3" t="s">
        <v>18</v>
      </c>
      <c r="D1052" s="3" t="s">
        <v>49</v>
      </c>
      <c r="E1052" s="3" t="s">
        <v>41</v>
      </c>
      <c r="F1052" s="3">
        <v>64</v>
      </c>
      <c r="G1052" s="3" t="s">
        <v>102</v>
      </c>
      <c r="H1052" s="3" t="s">
        <v>43</v>
      </c>
      <c r="I1052" s="3" t="s">
        <v>117</v>
      </c>
      <c r="J1052" s="3" t="s">
        <v>24</v>
      </c>
      <c r="K1052" s="3">
        <v>3.8</v>
      </c>
      <c r="L1052" s="3" t="s">
        <v>25</v>
      </c>
      <c r="M1052" s="3" t="s">
        <v>44</v>
      </c>
      <c r="N1052" s="3" t="s">
        <v>25</v>
      </c>
      <c r="O1052" s="3" t="s">
        <v>25</v>
      </c>
      <c r="P1052" s="13">
        <v>19</v>
      </c>
      <c r="Q1052" s="13">
        <f>Table1[[#This Row],[Purchase Amount (USD)]]-Table1[[#This Row],[Previous Purchases]]</f>
        <v>45</v>
      </c>
      <c r="R1052" s="3" t="s">
        <v>27</v>
      </c>
      <c r="S1052" s="3" t="s">
        <v>87</v>
      </c>
    </row>
    <row r="1053" spans="1:19" x14ac:dyDescent="0.3">
      <c r="A1053" s="3">
        <v>1052</v>
      </c>
      <c r="B1053" s="3">
        <v>45</v>
      </c>
      <c r="C1053" s="3" t="s">
        <v>18</v>
      </c>
      <c r="D1053" s="3" t="s">
        <v>124</v>
      </c>
      <c r="E1053" s="3" t="s">
        <v>20</v>
      </c>
      <c r="F1053" s="3">
        <v>53</v>
      </c>
      <c r="G1053" s="3" t="s">
        <v>122</v>
      </c>
      <c r="H1053" s="3" t="s">
        <v>43</v>
      </c>
      <c r="I1053" s="3" t="s">
        <v>125</v>
      </c>
      <c r="J1053" s="3" t="s">
        <v>56</v>
      </c>
      <c r="K1053" s="3">
        <v>2.6</v>
      </c>
      <c r="L1053" s="3" t="s">
        <v>25</v>
      </c>
      <c r="M1053" s="3" t="s">
        <v>37</v>
      </c>
      <c r="N1053" s="3" t="s">
        <v>25</v>
      </c>
      <c r="O1053" s="3" t="s">
        <v>25</v>
      </c>
      <c r="P1053" s="13">
        <v>39</v>
      </c>
      <c r="Q1053" s="13">
        <f>Table1[[#This Row],[Purchase Amount (USD)]]-Table1[[#This Row],[Previous Purchases]]</f>
        <v>14</v>
      </c>
      <c r="R1053" s="3" t="s">
        <v>45</v>
      </c>
      <c r="S1053" s="3" t="s">
        <v>48</v>
      </c>
    </row>
    <row r="1054" spans="1:19" x14ac:dyDescent="0.3">
      <c r="A1054" s="2">
        <v>1053</v>
      </c>
      <c r="B1054" s="2">
        <v>60</v>
      </c>
      <c r="C1054" s="2" t="s">
        <v>18</v>
      </c>
      <c r="D1054" s="2" t="s">
        <v>70</v>
      </c>
      <c r="E1054" s="2" t="s">
        <v>41</v>
      </c>
      <c r="F1054" s="2">
        <v>36</v>
      </c>
      <c r="G1054" s="2" t="s">
        <v>140</v>
      </c>
      <c r="H1054" s="2" t="s">
        <v>91</v>
      </c>
      <c r="I1054" s="2" t="s">
        <v>68</v>
      </c>
      <c r="J1054" s="2" t="s">
        <v>56</v>
      </c>
      <c r="K1054" s="2">
        <v>3</v>
      </c>
      <c r="L1054" s="2" t="s">
        <v>25</v>
      </c>
      <c r="M1054" s="2" t="s">
        <v>69</v>
      </c>
      <c r="N1054" s="2" t="s">
        <v>25</v>
      </c>
      <c r="O1054" s="2" t="s">
        <v>25</v>
      </c>
      <c r="P1054" s="12">
        <v>1</v>
      </c>
      <c r="Q1054" s="12">
        <f>Table1[[#This Row],[Purchase Amount (USD)]]-Table1[[#This Row],[Previous Purchases]]</f>
        <v>35</v>
      </c>
      <c r="R1054" s="2" t="s">
        <v>38</v>
      </c>
      <c r="S1054" s="2" t="s">
        <v>28</v>
      </c>
    </row>
    <row r="1055" spans="1:19" x14ac:dyDescent="0.3">
      <c r="A1055" s="2">
        <v>1054</v>
      </c>
      <c r="B1055" s="2">
        <v>59</v>
      </c>
      <c r="C1055" s="2" t="s">
        <v>18</v>
      </c>
      <c r="D1055" s="2" t="s">
        <v>19</v>
      </c>
      <c r="E1055" s="2" t="s">
        <v>20</v>
      </c>
      <c r="F1055" s="2">
        <v>70</v>
      </c>
      <c r="G1055" s="2" t="s">
        <v>110</v>
      </c>
      <c r="H1055" s="2" t="s">
        <v>43</v>
      </c>
      <c r="I1055" s="2" t="s">
        <v>143</v>
      </c>
      <c r="J1055" s="2" t="s">
        <v>36</v>
      </c>
      <c r="K1055" s="2">
        <v>3.3</v>
      </c>
      <c r="L1055" s="2" t="s">
        <v>151</v>
      </c>
      <c r="M1055" s="2" t="s">
        <v>69</v>
      </c>
      <c r="N1055" s="2" t="s">
        <v>25</v>
      </c>
      <c r="O1055" s="2" t="s">
        <v>25</v>
      </c>
      <c r="P1055" s="12">
        <v>10</v>
      </c>
      <c r="Q1055" s="12">
        <f>Table1[[#This Row],[Purchase Amount (USD)]]-Table1[[#This Row],[Previous Purchases]]</f>
        <v>60</v>
      </c>
      <c r="R1055" s="2" t="s">
        <v>85</v>
      </c>
      <c r="S1055" s="2" t="s">
        <v>75</v>
      </c>
    </row>
    <row r="1056" spans="1:19" x14ac:dyDescent="0.3">
      <c r="A1056" s="3">
        <v>1055</v>
      </c>
      <c r="B1056" s="3">
        <v>18</v>
      </c>
      <c r="C1056" s="3" t="s">
        <v>18</v>
      </c>
      <c r="D1056" s="3" t="s">
        <v>58</v>
      </c>
      <c r="E1056" s="3" t="s">
        <v>20</v>
      </c>
      <c r="F1056" s="3">
        <v>96</v>
      </c>
      <c r="G1056" s="3" t="s">
        <v>71</v>
      </c>
      <c r="H1056" s="3" t="s">
        <v>22</v>
      </c>
      <c r="I1056" s="3" t="s">
        <v>108</v>
      </c>
      <c r="J1056" s="3" t="s">
        <v>24</v>
      </c>
      <c r="K1056" s="3">
        <v>4.9000000000000004</v>
      </c>
      <c r="L1056" s="3" t="s">
        <v>151</v>
      </c>
      <c r="M1056" s="3" t="s">
        <v>26</v>
      </c>
      <c r="N1056" s="3" t="s">
        <v>25</v>
      </c>
      <c r="O1056" s="3" t="s">
        <v>25</v>
      </c>
      <c r="P1056" s="13">
        <v>48</v>
      </c>
      <c r="Q1056" s="13">
        <f>Table1[[#This Row],[Purchase Amount (USD)]]-Table1[[#This Row],[Previous Purchases]]</f>
        <v>48</v>
      </c>
      <c r="R1056" s="3" t="s">
        <v>45</v>
      </c>
      <c r="S1056" s="3" t="s">
        <v>57</v>
      </c>
    </row>
    <row r="1057" spans="1:19" x14ac:dyDescent="0.3">
      <c r="A1057" s="3">
        <v>1056</v>
      </c>
      <c r="B1057" s="3">
        <v>70</v>
      </c>
      <c r="C1057" s="3" t="s">
        <v>18</v>
      </c>
      <c r="D1057" s="3" t="s">
        <v>101</v>
      </c>
      <c r="E1057" s="3" t="s">
        <v>62</v>
      </c>
      <c r="F1057" s="3">
        <v>27</v>
      </c>
      <c r="G1057" s="3" t="s">
        <v>34</v>
      </c>
      <c r="H1057" s="3" t="s">
        <v>43</v>
      </c>
      <c r="I1057" s="3" t="s">
        <v>120</v>
      </c>
      <c r="J1057" s="3" t="s">
        <v>36</v>
      </c>
      <c r="K1057" s="3">
        <v>3.3</v>
      </c>
      <c r="L1057" s="3" t="s">
        <v>151</v>
      </c>
      <c r="M1057" s="3" t="s">
        <v>44</v>
      </c>
      <c r="N1057" s="3" t="s">
        <v>25</v>
      </c>
      <c r="O1057" s="3" t="s">
        <v>25</v>
      </c>
      <c r="P1057" s="13">
        <v>24</v>
      </c>
      <c r="Q1057" s="13">
        <f>Table1[[#This Row],[Purchase Amount (USD)]]-Table1[[#This Row],[Previous Purchases]]</f>
        <v>3</v>
      </c>
      <c r="R1057" s="3" t="s">
        <v>85</v>
      </c>
      <c r="S1057" s="3" t="s">
        <v>48</v>
      </c>
    </row>
    <row r="1058" spans="1:19" x14ac:dyDescent="0.3">
      <c r="A1058" s="2">
        <v>1057</v>
      </c>
      <c r="B1058" s="2">
        <v>20</v>
      </c>
      <c r="C1058" s="2" t="s">
        <v>18</v>
      </c>
      <c r="D1058" s="2" t="s">
        <v>29</v>
      </c>
      <c r="E1058" s="2" t="s">
        <v>20</v>
      </c>
      <c r="F1058" s="2">
        <v>64</v>
      </c>
      <c r="G1058" s="2" t="s">
        <v>134</v>
      </c>
      <c r="H1058" s="2" t="s">
        <v>22</v>
      </c>
      <c r="I1058" s="2" t="s">
        <v>93</v>
      </c>
      <c r="J1058" s="2" t="s">
        <v>24</v>
      </c>
      <c r="K1058" s="2">
        <v>2.9</v>
      </c>
      <c r="L1058" s="2" t="s">
        <v>151</v>
      </c>
      <c r="M1058" s="2" t="s">
        <v>69</v>
      </c>
      <c r="N1058" s="2" t="s">
        <v>25</v>
      </c>
      <c r="O1058" s="2" t="s">
        <v>25</v>
      </c>
      <c r="P1058" s="12">
        <v>42</v>
      </c>
      <c r="Q1058" s="12">
        <f>Table1[[#This Row],[Purchase Amount (USD)]]-Table1[[#This Row],[Previous Purchases]]</f>
        <v>22</v>
      </c>
      <c r="R1058" s="2" t="s">
        <v>27</v>
      </c>
      <c r="S1058" s="2" t="s">
        <v>28</v>
      </c>
    </row>
    <row r="1059" spans="1:19" x14ac:dyDescent="0.3">
      <c r="A1059" s="2">
        <v>1058</v>
      </c>
      <c r="B1059" s="2">
        <v>65</v>
      </c>
      <c r="C1059" s="2" t="s">
        <v>18</v>
      </c>
      <c r="D1059" s="2" t="s">
        <v>101</v>
      </c>
      <c r="E1059" s="2" t="s">
        <v>62</v>
      </c>
      <c r="F1059" s="2">
        <v>23</v>
      </c>
      <c r="G1059" s="2" t="s">
        <v>149</v>
      </c>
      <c r="H1059" s="2" t="s">
        <v>35</v>
      </c>
      <c r="I1059" s="2" t="s">
        <v>31</v>
      </c>
      <c r="J1059" s="2" t="s">
        <v>36</v>
      </c>
      <c r="K1059" s="2">
        <v>4.4000000000000004</v>
      </c>
      <c r="L1059" s="2" t="s">
        <v>151</v>
      </c>
      <c r="M1059" s="2" t="s">
        <v>69</v>
      </c>
      <c r="N1059" s="2" t="s">
        <v>25</v>
      </c>
      <c r="O1059" s="2" t="s">
        <v>25</v>
      </c>
      <c r="P1059" s="12">
        <v>20</v>
      </c>
      <c r="Q1059" s="12">
        <f>Table1[[#This Row],[Purchase Amount (USD)]]-Table1[[#This Row],[Previous Purchases]]</f>
        <v>3</v>
      </c>
      <c r="R1059" s="2" t="s">
        <v>38</v>
      </c>
      <c r="S1059" s="2" t="s">
        <v>39</v>
      </c>
    </row>
    <row r="1060" spans="1:19" x14ac:dyDescent="0.3">
      <c r="A1060" s="3">
        <v>1059</v>
      </c>
      <c r="B1060" s="3">
        <v>29</v>
      </c>
      <c r="C1060" s="3" t="s">
        <v>18</v>
      </c>
      <c r="D1060" s="3" t="s">
        <v>118</v>
      </c>
      <c r="E1060" s="3" t="s">
        <v>66</v>
      </c>
      <c r="F1060" s="3">
        <v>33</v>
      </c>
      <c r="G1060" s="3" t="s">
        <v>129</v>
      </c>
      <c r="H1060" s="3" t="s">
        <v>22</v>
      </c>
      <c r="I1060" s="3" t="s">
        <v>82</v>
      </c>
      <c r="J1060" s="3" t="s">
        <v>52</v>
      </c>
      <c r="K1060" s="3">
        <v>3.1</v>
      </c>
      <c r="L1060" s="3" t="s">
        <v>151</v>
      </c>
      <c r="M1060" s="3" t="s">
        <v>44</v>
      </c>
      <c r="N1060" s="3" t="s">
        <v>25</v>
      </c>
      <c r="O1060" s="3" t="s">
        <v>25</v>
      </c>
      <c r="P1060" s="13">
        <v>49</v>
      </c>
      <c r="Q1060" s="13">
        <f>Table1[[#This Row],[Purchase Amount (USD)]]-Table1[[#This Row],[Previous Purchases]]</f>
        <v>-16</v>
      </c>
      <c r="R1060" s="3" t="s">
        <v>74</v>
      </c>
      <c r="S1060" s="3" t="s">
        <v>96</v>
      </c>
    </row>
    <row r="1061" spans="1:19" x14ac:dyDescent="0.3">
      <c r="A1061" s="3">
        <v>1060</v>
      </c>
      <c r="B1061" s="3">
        <v>22</v>
      </c>
      <c r="C1061" s="3" t="s">
        <v>18</v>
      </c>
      <c r="D1061" s="3" t="s">
        <v>101</v>
      </c>
      <c r="E1061" s="3" t="s">
        <v>62</v>
      </c>
      <c r="F1061" s="3">
        <v>34</v>
      </c>
      <c r="G1061" s="3" t="s">
        <v>97</v>
      </c>
      <c r="H1061" s="3" t="s">
        <v>43</v>
      </c>
      <c r="I1061" s="3" t="s">
        <v>117</v>
      </c>
      <c r="J1061" s="3" t="s">
        <v>24</v>
      </c>
      <c r="K1061" s="3">
        <v>2.5</v>
      </c>
      <c r="L1061" s="3" t="s">
        <v>151</v>
      </c>
      <c r="M1061" s="3" t="s">
        <v>53</v>
      </c>
      <c r="N1061" s="3" t="s">
        <v>25</v>
      </c>
      <c r="O1061" s="3" t="s">
        <v>25</v>
      </c>
      <c r="P1061" s="13">
        <v>25</v>
      </c>
      <c r="Q1061" s="13">
        <f>Table1[[#This Row],[Purchase Amount (USD)]]-Table1[[#This Row],[Previous Purchases]]</f>
        <v>9</v>
      </c>
      <c r="R1061" s="3" t="s">
        <v>85</v>
      </c>
      <c r="S1061" s="3" t="s">
        <v>87</v>
      </c>
    </row>
    <row r="1062" spans="1:19" x14ac:dyDescent="0.3">
      <c r="A1062" s="2">
        <v>1061</v>
      </c>
      <c r="B1062" s="2">
        <v>27</v>
      </c>
      <c r="C1062" s="2" t="s">
        <v>18</v>
      </c>
      <c r="D1062" s="2" t="s">
        <v>29</v>
      </c>
      <c r="E1062" s="2" t="s">
        <v>20</v>
      </c>
      <c r="F1062" s="2">
        <v>35</v>
      </c>
      <c r="G1062" s="2" t="s">
        <v>145</v>
      </c>
      <c r="H1062" s="2" t="s">
        <v>35</v>
      </c>
      <c r="I1062" s="2" t="s">
        <v>23</v>
      </c>
      <c r="J1062" s="2" t="s">
        <v>52</v>
      </c>
      <c r="K1062" s="2">
        <v>2.6</v>
      </c>
      <c r="L1062" s="2" t="s">
        <v>151</v>
      </c>
      <c r="M1062" s="2" t="s">
        <v>44</v>
      </c>
      <c r="N1062" s="2" t="s">
        <v>25</v>
      </c>
      <c r="O1062" s="2" t="s">
        <v>25</v>
      </c>
      <c r="P1062" s="12">
        <v>21</v>
      </c>
      <c r="Q1062" s="12">
        <f>Table1[[#This Row],[Purchase Amount (USD)]]-Table1[[#This Row],[Previous Purchases]]</f>
        <v>14</v>
      </c>
      <c r="R1062" s="2" t="s">
        <v>85</v>
      </c>
      <c r="S1062" s="2" t="s">
        <v>96</v>
      </c>
    </row>
    <row r="1063" spans="1:19" x14ac:dyDescent="0.3">
      <c r="A1063" s="2">
        <v>1062</v>
      </c>
      <c r="B1063" s="2">
        <v>36</v>
      </c>
      <c r="C1063" s="2" t="s">
        <v>18</v>
      </c>
      <c r="D1063" s="2" t="s">
        <v>61</v>
      </c>
      <c r="E1063" s="2" t="s">
        <v>62</v>
      </c>
      <c r="F1063" s="2">
        <v>62</v>
      </c>
      <c r="G1063" s="2" t="s">
        <v>134</v>
      </c>
      <c r="H1063" s="2" t="s">
        <v>43</v>
      </c>
      <c r="I1063" s="2" t="s">
        <v>23</v>
      </c>
      <c r="J1063" s="2" t="s">
        <v>52</v>
      </c>
      <c r="K1063" s="2">
        <v>4.4000000000000004</v>
      </c>
      <c r="L1063" s="2" t="s">
        <v>151</v>
      </c>
      <c r="M1063" s="2" t="s">
        <v>37</v>
      </c>
      <c r="N1063" s="2" t="s">
        <v>25</v>
      </c>
      <c r="O1063" s="2" t="s">
        <v>25</v>
      </c>
      <c r="P1063" s="12">
        <v>12</v>
      </c>
      <c r="Q1063" s="12">
        <f>Table1[[#This Row],[Purchase Amount (USD)]]-Table1[[#This Row],[Previous Purchases]]</f>
        <v>50</v>
      </c>
      <c r="R1063" s="2" t="s">
        <v>27</v>
      </c>
      <c r="S1063" s="2" t="s">
        <v>96</v>
      </c>
    </row>
    <row r="1064" spans="1:19" x14ac:dyDescent="0.3">
      <c r="A1064" s="3">
        <v>1063</v>
      </c>
      <c r="B1064" s="3">
        <v>59</v>
      </c>
      <c r="C1064" s="3" t="s">
        <v>18</v>
      </c>
      <c r="D1064" s="3" t="s">
        <v>136</v>
      </c>
      <c r="E1064" s="3" t="s">
        <v>41</v>
      </c>
      <c r="F1064" s="3">
        <v>75</v>
      </c>
      <c r="G1064" s="3" t="s">
        <v>122</v>
      </c>
      <c r="H1064" s="3" t="s">
        <v>43</v>
      </c>
      <c r="I1064" s="3" t="s">
        <v>109</v>
      </c>
      <c r="J1064" s="3" t="s">
        <v>56</v>
      </c>
      <c r="K1064" s="3">
        <v>2.6</v>
      </c>
      <c r="L1064" s="3" t="s">
        <v>151</v>
      </c>
      <c r="M1064" s="3" t="s">
        <v>44</v>
      </c>
      <c r="N1064" s="3" t="s">
        <v>25</v>
      </c>
      <c r="O1064" s="3" t="s">
        <v>25</v>
      </c>
      <c r="P1064" s="13">
        <v>21</v>
      </c>
      <c r="Q1064" s="13">
        <f>Table1[[#This Row],[Purchase Amount (USD)]]-Table1[[#This Row],[Previous Purchases]]</f>
        <v>54</v>
      </c>
      <c r="R1064" s="3" t="s">
        <v>85</v>
      </c>
      <c r="S1064" s="3" t="s">
        <v>96</v>
      </c>
    </row>
    <row r="1065" spans="1:19" x14ac:dyDescent="0.3">
      <c r="A1065" s="3">
        <v>1064</v>
      </c>
      <c r="B1065" s="3">
        <v>62</v>
      </c>
      <c r="C1065" s="3" t="s">
        <v>18</v>
      </c>
      <c r="D1065" s="3" t="s">
        <v>103</v>
      </c>
      <c r="E1065" s="3" t="s">
        <v>20</v>
      </c>
      <c r="F1065" s="3">
        <v>29</v>
      </c>
      <c r="G1065" s="3" t="s">
        <v>89</v>
      </c>
      <c r="H1065" s="3" t="s">
        <v>35</v>
      </c>
      <c r="I1065" s="3" t="s">
        <v>125</v>
      </c>
      <c r="J1065" s="3" t="s">
        <v>52</v>
      </c>
      <c r="K1065" s="3">
        <v>3.3</v>
      </c>
      <c r="L1065" s="3" t="s">
        <v>151</v>
      </c>
      <c r="M1065" s="3" t="s">
        <v>37</v>
      </c>
      <c r="N1065" s="3" t="s">
        <v>25</v>
      </c>
      <c r="O1065" s="3" t="s">
        <v>25</v>
      </c>
      <c r="P1065" s="13">
        <v>35</v>
      </c>
      <c r="Q1065" s="13">
        <f>Table1[[#This Row],[Purchase Amount (USD)]]-Table1[[#This Row],[Previous Purchases]]</f>
        <v>-6</v>
      </c>
      <c r="R1065" s="3" t="s">
        <v>32</v>
      </c>
      <c r="S1065" s="3" t="s">
        <v>87</v>
      </c>
    </row>
    <row r="1066" spans="1:19" x14ac:dyDescent="0.3">
      <c r="A1066" s="2">
        <v>1065</v>
      </c>
      <c r="B1066" s="2">
        <v>34</v>
      </c>
      <c r="C1066" s="2" t="s">
        <v>18</v>
      </c>
      <c r="D1066" s="2" t="s">
        <v>123</v>
      </c>
      <c r="E1066" s="2" t="s">
        <v>66</v>
      </c>
      <c r="F1066" s="2">
        <v>28</v>
      </c>
      <c r="G1066" s="2" t="s">
        <v>50</v>
      </c>
      <c r="H1066" s="2" t="s">
        <v>43</v>
      </c>
      <c r="I1066" s="2" t="s">
        <v>82</v>
      </c>
      <c r="J1066" s="2" t="s">
        <v>36</v>
      </c>
      <c r="K1066" s="2">
        <v>3.5</v>
      </c>
      <c r="L1066" s="2" t="s">
        <v>151</v>
      </c>
      <c r="M1066" s="2" t="s">
        <v>26</v>
      </c>
      <c r="N1066" s="2" t="s">
        <v>25</v>
      </c>
      <c r="O1066" s="2" t="s">
        <v>25</v>
      </c>
      <c r="P1066" s="12">
        <v>42</v>
      </c>
      <c r="Q1066" s="12">
        <f>Table1[[#This Row],[Purchase Amount (USD)]]-Table1[[#This Row],[Previous Purchases]]</f>
        <v>-14</v>
      </c>
      <c r="R1066" s="2" t="s">
        <v>38</v>
      </c>
      <c r="S1066" s="2" t="s">
        <v>96</v>
      </c>
    </row>
    <row r="1067" spans="1:19" x14ac:dyDescent="0.3">
      <c r="A1067" s="2">
        <v>1066</v>
      </c>
      <c r="B1067" s="2">
        <v>59</v>
      </c>
      <c r="C1067" s="2" t="s">
        <v>18</v>
      </c>
      <c r="D1067" s="2" t="s">
        <v>112</v>
      </c>
      <c r="E1067" s="2" t="s">
        <v>20</v>
      </c>
      <c r="F1067" s="2">
        <v>20</v>
      </c>
      <c r="G1067" s="2" t="s">
        <v>89</v>
      </c>
      <c r="H1067" s="2" t="s">
        <v>91</v>
      </c>
      <c r="I1067" s="2" t="s">
        <v>143</v>
      </c>
      <c r="J1067" s="2" t="s">
        <v>36</v>
      </c>
      <c r="K1067" s="2">
        <v>4.0999999999999996</v>
      </c>
      <c r="L1067" s="2" t="s">
        <v>151</v>
      </c>
      <c r="M1067" s="2" t="s">
        <v>73</v>
      </c>
      <c r="N1067" s="2" t="s">
        <v>25</v>
      </c>
      <c r="O1067" s="2" t="s">
        <v>25</v>
      </c>
      <c r="P1067" s="12">
        <v>3</v>
      </c>
      <c r="Q1067" s="12">
        <f>Table1[[#This Row],[Purchase Amount (USD)]]-Table1[[#This Row],[Previous Purchases]]</f>
        <v>17</v>
      </c>
      <c r="R1067" s="2" t="s">
        <v>45</v>
      </c>
      <c r="S1067" s="2" t="s">
        <v>96</v>
      </c>
    </row>
    <row r="1068" spans="1:19" x14ac:dyDescent="0.3">
      <c r="A1068" s="3">
        <v>1067</v>
      </c>
      <c r="B1068" s="3">
        <v>49</v>
      </c>
      <c r="C1068" s="3" t="s">
        <v>18</v>
      </c>
      <c r="D1068" s="3" t="s">
        <v>61</v>
      </c>
      <c r="E1068" s="3" t="s">
        <v>62</v>
      </c>
      <c r="F1068" s="3">
        <v>96</v>
      </c>
      <c r="G1068" s="3" t="s">
        <v>90</v>
      </c>
      <c r="H1068" s="3" t="s">
        <v>43</v>
      </c>
      <c r="I1068" s="3" t="s">
        <v>107</v>
      </c>
      <c r="J1068" s="3" t="s">
        <v>24</v>
      </c>
      <c r="K1068" s="3">
        <v>4</v>
      </c>
      <c r="L1068" s="3" t="s">
        <v>151</v>
      </c>
      <c r="M1068" s="3" t="s">
        <v>73</v>
      </c>
      <c r="N1068" s="3" t="s">
        <v>25</v>
      </c>
      <c r="O1068" s="3" t="s">
        <v>25</v>
      </c>
      <c r="P1068" s="13">
        <v>11</v>
      </c>
      <c r="Q1068" s="13">
        <f>Table1[[#This Row],[Purchase Amount (USD)]]-Table1[[#This Row],[Previous Purchases]]</f>
        <v>85</v>
      </c>
      <c r="R1068" s="3" t="s">
        <v>45</v>
      </c>
      <c r="S1068" s="3" t="s">
        <v>75</v>
      </c>
    </row>
    <row r="1069" spans="1:19" x14ac:dyDescent="0.3">
      <c r="A1069" s="3">
        <v>1068</v>
      </c>
      <c r="B1069" s="3">
        <v>18</v>
      </c>
      <c r="C1069" s="3" t="s">
        <v>18</v>
      </c>
      <c r="D1069" s="3" t="s">
        <v>80</v>
      </c>
      <c r="E1069" s="3" t="s">
        <v>20</v>
      </c>
      <c r="F1069" s="3">
        <v>43</v>
      </c>
      <c r="G1069" s="3" t="s">
        <v>137</v>
      </c>
      <c r="H1069" s="3" t="s">
        <v>35</v>
      </c>
      <c r="I1069" s="3" t="s">
        <v>99</v>
      </c>
      <c r="J1069" s="3" t="s">
        <v>52</v>
      </c>
      <c r="K1069" s="3">
        <v>2.7</v>
      </c>
      <c r="L1069" s="3" t="s">
        <v>151</v>
      </c>
      <c r="M1069" s="3" t="s">
        <v>69</v>
      </c>
      <c r="N1069" s="3" t="s">
        <v>25</v>
      </c>
      <c r="O1069" s="3" t="s">
        <v>25</v>
      </c>
      <c r="P1069" s="13">
        <v>22</v>
      </c>
      <c r="Q1069" s="13">
        <f>Table1[[#This Row],[Purchase Amount (USD)]]-Table1[[#This Row],[Previous Purchases]]</f>
        <v>21</v>
      </c>
      <c r="R1069" s="3" t="s">
        <v>45</v>
      </c>
      <c r="S1069" s="3" t="s">
        <v>57</v>
      </c>
    </row>
    <row r="1070" spans="1:19" x14ac:dyDescent="0.3">
      <c r="A1070" s="2">
        <v>1069</v>
      </c>
      <c r="B1070" s="2">
        <v>55</v>
      </c>
      <c r="C1070" s="2" t="s">
        <v>18</v>
      </c>
      <c r="D1070" s="2" t="s">
        <v>54</v>
      </c>
      <c r="E1070" s="2" t="s">
        <v>20</v>
      </c>
      <c r="F1070" s="2">
        <v>94</v>
      </c>
      <c r="G1070" s="2" t="s">
        <v>50</v>
      </c>
      <c r="H1070" s="2" t="s">
        <v>43</v>
      </c>
      <c r="I1070" s="2" t="s">
        <v>77</v>
      </c>
      <c r="J1070" s="2" t="s">
        <v>56</v>
      </c>
      <c r="K1070" s="2">
        <v>2.5</v>
      </c>
      <c r="L1070" s="2" t="s">
        <v>151</v>
      </c>
      <c r="M1070" s="2" t="s">
        <v>53</v>
      </c>
      <c r="N1070" s="2" t="s">
        <v>25</v>
      </c>
      <c r="O1070" s="2" t="s">
        <v>25</v>
      </c>
      <c r="P1070" s="12">
        <v>47</v>
      </c>
      <c r="Q1070" s="12">
        <f>Table1[[#This Row],[Purchase Amount (USD)]]-Table1[[#This Row],[Previous Purchases]]</f>
        <v>47</v>
      </c>
      <c r="R1070" s="2" t="s">
        <v>38</v>
      </c>
      <c r="S1070" s="2" t="s">
        <v>39</v>
      </c>
    </row>
    <row r="1071" spans="1:19" x14ac:dyDescent="0.3">
      <c r="A1071" s="2">
        <v>1070</v>
      </c>
      <c r="B1071" s="2">
        <v>38</v>
      </c>
      <c r="C1071" s="2" t="s">
        <v>18</v>
      </c>
      <c r="D1071" s="2" t="s">
        <v>86</v>
      </c>
      <c r="E1071" s="2" t="s">
        <v>20</v>
      </c>
      <c r="F1071" s="2">
        <v>81</v>
      </c>
      <c r="G1071" s="2" t="s">
        <v>127</v>
      </c>
      <c r="H1071" s="2" t="s">
        <v>91</v>
      </c>
      <c r="I1071" s="2" t="s">
        <v>51</v>
      </c>
      <c r="J1071" s="2" t="s">
        <v>56</v>
      </c>
      <c r="K1071" s="2">
        <v>4.3</v>
      </c>
      <c r="L1071" s="2" t="s">
        <v>151</v>
      </c>
      <c r="M1071" s="2" t="s">
        <v>44</v>
      </c>
      <c r="N1071" s="2" t="s">
        <v>25</v>
      </c>
      <c r="O1071" s="2" t="s">
        <v>25</v>
      </c>
      <c r="P1071" s="12">
        <v>33</v>
      </c>
      <c r="Q1071" s="12">
        <f>Table1[[#This Row],[Purchase Amount (USD)]]-Table1[[#This Row],[Previous Purchases]]</f>
        <v>48</v>
      </c>
      <c r="R1071" s="2" t="s">
        <v>27</v>
      </c>
      <c r="S1071" s="2" t="s">
        <v>96</v>
      </c>
    </row>
    <row r="1072" spans="1:19" x14ac:dyDescent="0.3">
      <c r="A1072" s="3">
        <v>1071</v>
      </c>
      <c r="B1072" s="3">
        <v>50</v>
      </c>
      <c r="C1072" s="3" t="s">
        <v>18</v>
      </c>
      <c r="D1072" s="3" t="s">
        <v>105</v>
      </c>
      <c r="E1072" s="3" t="s">
        <v>66</v>
      </c>
      <c r="F1072" s="3">
        <v>75</v>
      </c>
      <c r="G1072" s="3" t="s">
        <v>97</v>
      </c>
      <c r="H1072" s="3" t="s">
        <v>43</v>
      </c>
      <c r="I1072" s="3" t="s">
        <v>135</v>
      </c>
      <c r="J1072" s="3" t="s">
        <v>52</v>
      </c>
      <c r="K1072" s="3">
        <v>3.3</v>
      </c>
      <c r="L1072" s="3" t="s">
        <v>151</v>
      </c>
      <c r="M1072" s="3" t="s">
        <v>37</v>
      </c>
      <c r="N1072" s="3" t="s">
        <v>25</v>
      </c>
      <c r="O1072" s="3" t="s">
        <v>25</v>
      </c>
      <c r="P1072" s="13">
        <v>50</v>
      </c>
      <c r="Q1072" s="13">
        <f>Table1[[#This Row],[Purchase Amount (USD)]]-Table1[[#This Row],[Previous Purchases]]</f>
        <v>25</v>
      </c>
      <c r="R1072" s="3" t="s">
        <v>85</v>
      </c>
      <c r="S1072" s="3" t="s">
        <v>39</v>
      </c>
    </row>
    <row r="1073" spans="1:19" x14ac:dyDescent="0.3">
      <c r="A1073" s="3">
        <v>1072</v>
      </c>
      <c r="B1073" s="3">
        <v>61</v>
      </c>
      <c r="C1073" s="3" t="s">
        <v>18</v>
      </c>
      <c r="D1073" s="3" t="s">
        <v>123</v>
      </c>
      <c r="E1073" s="3" t="s">
        <v>66</v>
      </c>
      <c r="F1073" s="3">
        <v>81</v>
      </c>
      <c r="G1073" s="3" t="s">
        <v>137</v>
      </c>
      <c r="H1073" s="3" t="s">
        <v>43</v>
      </c>
      <c r="I1073" s="3" t="s">
        <v>117</v>
      </c>
      <c r="J1073" s="3" t="s">
        <v>52</v>
      </c>
      <c r="K1073" s="3">
        <v>2.6</v>
      </c>
      <c r="L1073" s="3" t="s">
        <v>151</v>
      </c>
      <c r="M1073" s="3" t="s">
        <v>26</v>
      </c>
      <c r="N1073" s="3" t="s">
        <v>25</v>
      </c>
      <c r="O1073" s="3" t="s">
        <v>25</v>
      </c>
      <c r="P1073" s="13">
        <v>46</v>
      </c>
      <c r="Q1073" s="13">
        <f>Table1[[#This Row],[Purchase Amount (USD)]]-Table1[[#This Row],[Previous Purchases]]</f>
        <v>35</v>
      </c>
      <c r="R1073" s="3" t="s">
        <v>38</v>
      </c>
      <c r="S1073" s="3" t="s">
        <v>87</v>
      </c>
    </row>
    <row r="1074" spans="1:19" x14ac:dyDescent="0.3">
      <c r="A1074" s="2">
        <v>1073</v>
      </c>
      <c r="B1074" s="2">
        <v>48</v>
      </c>
      <c r="C1074" s="2" t="s">
        <v>18</v>
      </c>
      <c r="D1074" s="2" t="s">
        <v>58</v>
      </c>
      <c r="E1074" s="2" t="s">
        <v>20</v>
      </c>
      <c r="F1074" s="2">
        <v>92</v>
      </c>
      <c r="G1074" s="2" t="s">
        <v>134</v>
      </c>
      <c r="H1074" s="2" t="s">
        <v>22</v>
      </c>
      <c r="I1074" s="2" t="s">
        <v>79</v>
      </c>
      <c r="J1074" s="2" t="s">
        <v>56</v>
      </c>
      <c r="K1074" s="2">
        <v>3.5</v>
      </c>
      <c r="L1074" s="2" t="s">
        <v>151</v>
      </c>
      <c r="M1074" s="2" t="s">
        <v>26</v>
      </c>
      <c r="N1074" s="2" t="s">
        <v>25</v>
      </c>
      <c r="O1074" s="2" t="s">
        <v>25</v>
      </c>
      <c r="P1074" s="12">
        <v>34</v>
      </c>
      <c r="Q1074" s="12">
        <f>Table1[[#This Row],[Purchase Amount (USD)]]-Table1[[#This Row],[Previous Purchases]]</f>
        <v>58</v>
      </c>
      <c r="R1074" s="2" t="s">
        <v>85</v>
      </c>
      <c r="S1074" s="2" t="s">
        <v>28</v>
      </c>
    </row>
    <row r="1075" spans="1:19" x14ac:dyDescent="0.3">
      <c r="A1075" s="2">
        <v>1074</v>
      </c>
      <c r="B1075" s="2">
        <v>22</v>
      </c>
      <c r="C1075" s="2" t="s">
        <v>18</v>
      </c>
      <c r="D1075" s="2" t="s">
        <v>118</v>
      </c>
      <c r="E1075" s="2" t="s">
        <v>66</v>
      </c>
      <c r="F1075" s="2">
        <v>96</v>
      </c>
      <c r="G1075" s="2" t="s">
        <v>98</v>
      </c>
      <c r="H1075" s="2" t="s">
        <v>91</v>
      </c>
      <c r="I1075" s="2" t="s">
        <v>72</v>
      </c>
      <c r="J1075" s="2" t="s">
        <v>36</v>
      </c>
      <c r="K1075" s="2">
        <v>4</v>
      </c>
      <c r="L1075" s="2" t="s">
        <v>151</v>
      </c>
      <c r="M1075" s="2" t="s">
        <v>73</v>
      </c>
      <c r="N1075" s="2" t="s">
        <v>25</v>
      </c>
      <c r="O1075" s="2" t="s">
        <v>25</v>
      </c>
      <c r="P1075" s="12">
        <v>33</v>
      </c>
      <c r="Q1075" s="12">
        <f>Table1[[#This Row],[Purchase Amount (USD)]]-Table1[[#This Row],[Previous Purchases]]</f>
        <v>63</v>
      </c>
      <c r="R1075" s="2" t="s">
        <v>38</v>
      </c>
      <c r="S1075" s="2" t="s">
        <v>87</v>
      </c>
    </row>
    <row r="1076" spans="1:19" x14ac:dyDescent="0.3">
      <c r="A1076" s="3">
        <v>1075</v>
      </c>
      <c r="B1076" s="3">
        <v>48</v>
      </c>
      <c r="C1076" s="3" t="s">
        <v>18</v>
      </c>
      <c r="D1076" s="3" t="s">
        <v>105</v>
      </c>
      <c r="E1076" s="3" t="s">
        <v>66</v>
      </c>
      <c r="F1076" s="3">
        <v>71</v>
      </c>
      <c r="G1076" s="3" t="s">
        <v>121</v>
      </c>
      <c r="H1076" s="3" t="s">
        <v>35</v>
      </c>
      <c r="I1076" s="3" t="s">
        <v>51</v>
      </c>
      <c r="J1076" s="3" t="s">
        <v>56</v>
      </c>
      <c r="K1076" s="3">
        <v>2.6</v>
      </c>
      <c r="L1076" s="3" t="s">
        <v>151</v>
      </c>
      <c r="M1076" s="3" t="s">
        <v>53</v>
      </c>
      <c r="N1076" s="3" t="s">
        <v>25</v>
      </c>
      <c r="O1076" s="3" t="s">
        <v>25</v>
      </c>
      <c r="P1076" s="13">
        <v>45</v>
      </c>
      <c r="Q1076" s="13">
        <f>Table1[[#This Row],[Purchase Amount (USD)]]-Table1[[#This Row],[Previous Purchases]]</f>
        <v>26</v>
      </c>
      <c r="R1076" s="3" t="s">
        <v>74</v>
      </c>
      <c r="S1076" s="3" t="s">
        <v>28</v>
      </c>
    </row>
    <row r="1077" spans="1:19" x14ac:dyDescent="0.3">
      <c r="A1077" s="3">
        <v>1076</v>
      </c>
      <c r="B1077" s="3">
        <v>57</v>
      </c>
      <c r="C1077" s="3" t="s">
        <v>18</v>
      </c>
      <c r="D1077" s="3" t="s">
        <v>88</v>
      </c>
      <c r="E1077" s="3" t="s">
        <v>66</v>
      </c>
      <c r="F1077" s="3">
        <v>50</v>
      </c>
      <c r="G1077" s="3" t="s">
        <v>67</v>
      </c>
      <c r="H1077" s="3" t="s">
        <v>22</v>
      </c>
      <c r="I1077" s="3" t="s">
        <v>125</v>
      </c>
      <c r="J1077" s="3" t="s">
        <v>52</v>
      </c>
      <c r="K1077" s="3">
        <v>4.9000000000000004</v>
      </c>
      <c r="L1077" s="3" t="s">
        <v>151</v>
      </c>
      <c r="M1077" s="3" t="s">
        <v>44</v>
      </c>
      <c r="N1077" s="3" t="s">
        <v>25</v>
      </c>
      <c r="O1077" s="3" t="s">
        <v>25</v>
      </c>
      <c r="P1077" s="13">
        <v>32</v>
      </c>
      <c r="Q1077" s="13">
        <f>Table1[[#This Row],[Purchase Amount (USD)]]-Table1[[#This Row],[Previous Purchases]]</f>
        <v>18</v>
      </c>
      <c r="R1077" s="3" t="s">
        <v>85</v>
      </c>
      <c r="S1077" s="3" t="s">
        <v>75</v>
      </c>
    </row>
    <row r="1078" spans="1:19" x14ac:dyDescent="0.3">
      <c r="A1078" s="2">
        <v>1077</v>
      </c>
      <c r="B1078" s="2">
        <v>33</v>
      </c>
      <c r="C1078" s="2" t="s">
        <v>18</v>
      </c>
      <c r="D1078" s="2" t="s">
        <v>61</v>
      </c>
      <c r="E1078" s="2" t="s">
        <v>62</v>
      </c>
      <c r="F1078" s="2">
        <v>72</v>
      </c>
      <c r="G1078" s="2" t="s">
        <v>113</v>
      </c>
      <c r="H1078" s="2" t="s">
        <v>22</v>
      </c>
      <c r="I1078" s="2" t="s">
        <v>60</v>
      </c>
      <c r="J1078" s="2" t="s">
        <v>36</v>
      </c>
      <c r="K1078" s="2">
        <v>2.9</v>
      </c>
      <c r="L1078" s="2" t="s">
        <v>151</v>
      </c>
      <c r="M1078" s="2" t="s">
        <v>53</v>
      </c>
      <c r="N1078" s="2" t="s">
        <v>25</v>
      </c>
      <c r="O1078" s="2" t="s">
        <v>25</v>
      </c>
      <c r="P1078" s="12">
        <v>47</v>
      </c>
      <c r="Q1078" s="12">
        <f>Table1[[#This Row],[Purchase Amount (USD)]]-Table1[[#This Row],[Previous Purchases]]</f>
        <v>25</v>
      </c>
      <c r="R1078" s="2" t="s">
        <v>27</v>
      </c>
      <c r="S1078" s="2" t="s">
        <v>75</v>
      </c>
    </row>
    <row r="1079" spans="1:19" x14ac:dyDescent="0.3">
      <c r="A1079" s="2">
        <v>1078</v>
      </c>
      <c r="B1079" s="2">
        <v>58</v>
      </c>
      <c r="C1079" s="2" t="s">
        <v>18</v>
      </c>
      <c r="D1079" s="2" t="s">
        <v>101</v>
      </c>
      <c r="E1079" s="2" t="s">
        <v>62</v>
      </c>
      <c r="F1079" s="2">
        <v>28</v>
      </c>
      <c r="G1079" s="2" t="s">
        <v>63</v>
      </c>
      <c r="H1079" s="2" t="s">
        <v>43</v>
      </c>
      <c r="I1079" s="2" t="s">
        <v>68</v>
      </c>
      <c r="J1079" s="2" t="s">
        <v>24</v>
      </c>
      <c r="K1079" s="2">
        <v>3.7</v>
      </c>
      <c r="L1079" s="2" t="s">
        <v>151</v>
      </c>
      <c r="M1079" s="2" t="s">
        <v>53</v>
      </c>
      <c r="N1079" s="2" t="s">
        <v>25</v>
      </c>
      <c r="O1079" s="2" t="s">
        <v>25</v>
      </c>
      <c r="P1079" s="12">
        <v>5</v>
      </c>
      <c r="Q1079" s="12">
        <f>Table1[[#This Row],[Purchase Amount (USD)]]-Table1[[#This Row],[Previous Purchases]]</f>
        <v>23</v>
      </c>
      <c r="R1079" s="2" t="s">
        <v>45</v>
      </c>
      <c r="S1079" s="2" t="s">
        <v>57</v>
      </c>
    </row>
    <row r="1080" spans="1:19" x14ac:dyDescent="0.3">
      <c r="A1080" s="3">
        <v>1079</v>
      </c>
      <c r="B1080" s="3">
        <v>37</v>
      </c>
      <c r="C1080" s="3" t="s">
        <v>18</v>
      </c>
      <c r="D1080" s="3" t="s">
        <v>29</v>
      </c>
      <c r="E1080" s="3" t="s">
        <v>20</v>
      </c>
      <c r="F1080" s="3">
        <v>59</v>
      </c>
      <c r="G1080" s="3" t="s">
        <v>116</v>
      </c>
      <c r="H1080" s="3" t="s">
        <v>43</v>
      </c>
      <c r="I1080" s="3" t="s">
        <v>64</v>
      </c>
      <c r="J1080" s="3" t="s">
        <v>56</v>
      </c>
      <c r="K1080" s="3">
        <v>4.4000000000000004</v>
      </c>
      <c r="L1080" s="3" t="s">
        <v>151</v>
      </c>
      <c r="M1080" s="3" t="s">
        <v>26</v>
      </c>
      <c r="N1080" s="3" t="s">
        <v>25</v>
      </c>
      <c r="O1080" s="3" t="s">
        <v>25</v>
      </c>
      <c r="P1080" s="13">
        <v>49</v>
      </c>
      <c r="Q1080" s="13">
        <f>Table1[[#This Row],[Purchase Amount (USD)]]-Table1[[#This Row],[Previous Purchases]]</f>
        <v>10</v>
      </c>
      <c r="R1080" s="3" t="s">
        <v>38</v>
      </c>
      <c r="S1080" s="3" t="s">
        <v>28</v>
      </c>
    </row>
    <row r="1081" spans="1:19" x14ac:dyDescent="0.3">
      <c r="A1081" s="3">
        <v>1080</v>
      </c>
      <c r="B1081" s="3">
        <v>18</v>
      </c>
      <c r="C1081" s="3" t="s">
        <v>18</v>
      </c>
      <c r="D1081" s="3" t="s">
        <v>61</v>
      </c>
      <c r="E1081" s="3" t="s">
        <v>62</v>
      </c>
      <c r="F1081" s="3">
        <v>33</v>
      </c>
      <c r="G1081" s="3" t="s">
        <v>100</v>
      </c>
      <c r="H1081" s="3" t="s">
        <v>35</v>
      </c>
      <c r="I1081" s="3" t="s">
        <v>143</v>
      </c>
      <c r="J1081" s="3" t="s">
        <v>52</v>
      </c>
      <c r="K1081" s="3">
        <v>4.4000000000000004</v>
      </c>
      <c r="L1081" s="3" t="s">
        <v>151</v>
      </c>
      <c r="M1081" s="3" t="s">
        <v>37</v>
      </c>
      <c r="N1081" s="3" t="s">
        <v>25</v>
      </c>
      <c r="O1081" s="3" t="s">
        <v>25</v>
      </c>
      <c r="P1081" s="13">
        <v>48</v>
      </c>
      <c r="Q1081" s="13">
        <f>Table1[[#This Row],[Purchase Amount (USD)]]-Table1[[#This Row],[Previous Purchases]]</f>
        <v>-15</v>
      </c>
      <c r="R1081" s="3" t="s">
        <v>74</v>
      </c>
      <c r="S1081" s="3" t="s">
        <v>87</v>
      </c>
    </row>
    <row r="1082" spans="1:19" x14ac:dyDescent="0.3">
      <c r="A1082" s="2">
        <v>1081</v>
      </c>
      <c r="B1082" s="2">
        <v>65</v>
      </c>
      <c r="C1082" s="2" t="s">
        <v>18</v>
      </c>
      <c r="D1082" s="2" t="s">
        <v>118</v>
      </c>
      <c r="E1082" s="2" t="s">
        <v>66</v>
      </c>
      <c r="F1082" s="2">
        <v>59</v>
      </c>
      <c r="G1082" s="2" t="s">
        <v>137</v>
      </c>
      <c r="H1082" s="2" t="s">
        <v>22</v>
      </c>
      <c r="I1082" s="2" t="s">
        <v>143</v>
      </c>
      <c r="J1082" s="2" t="s">
        <v>56</v>
      </c>
      <c r="K1082" s="2">
        <v>3.8</v>
      </c>
      <c r="L1082" s="2" t="s">
        <v>151</v>
      </c>
      <c r="M1082" s="2" t="s">
        <v>26</v>
      </c>
      <c r="N1082" s="2" t="s">
        <v>25</v>
      </c>
      <c r="O1082" s="2" t="s">
        <v>25</v>
      </c>
      <c r="P1082" s="12">
        <v>22</v>
      </c>
      <c r="Q1082" s="12">
        <f>Table1[[#This Row],[Purchase Amount (USD)]]-Table1[[#This Row],[Previous Purchases]]</f>
        <v>37</v>
      </c>
      <c r="R1082" s="2" t="s">
        <v>32</v>
      </c>
      <c r="S1082" s="2" t="s">
        <v>96</v>
      </c>
    </row>
    <row r="1083" spans="1:19" x14ac:dyDescent="0.3">
      <c r="A1083" s="2">
        <v>1082</v>
      </c>
      <c r="B1083" s="2">
        <v>62</v>
      </c>
      <c r="C1083" s="2" t="s">
        <v>18</v>
      </c>
      <c r="D1083" s="2" t="s">
        <v>132</v>
      </c>
      <c r="E1083" s="2" t="s">
        <v>66</v>
      </c>
      <c r="F1083" s="2">
        <v>30</v>
      </c>
      <c r="G1083" s="2" t="s">
        <v>134</v>
      </c>
      <c r="H1083" s="2" t="s">
        <v>91</v>
      </c>
      <c r="I1083" s="2" t="s">
        <v>109</v>
      </c>
      <c r="J1083" s="2" t="s">
        <v>36</v>
      </c>
      <c r="K1083" s="2">
        <v>4.5</v>
      </c>
      <c r="L1083" s="2" t="s">
        <v>151</v>
      </c>
      <c r="M1083" s="2" t="s">
        <v>53</v>
      </c>
      <c r="N1083" s="2" t="s">
        <v>25</v>
      </c>
      <c r="O1083" s="2" t="s">
        <v>25</v>
      </c>
      <c r="P1083" s="12">
        <v>45</v>
      </c>
      <c r="Q1083" s="12">
        <f>Table1[[#This Row],[Purchase Amount (USD)]]-Table1[[#This Row],[Previous Purchases]]</f>
        <v>-15</v>
      </c>
      <c r="R1083" s="2" t="s">
        <v>38</v>
      </c>
      <c r="S1083" s="2" t="s">
        <v>48</v>
      </c>
    </row>
    <row r="1084" spans="1:19" x14ac:dyDescent="0.3">
      <c r="A1084" s="3">
        <v>1083</v>
      </c>
      <c r="B1084" s="3">
        <v>54</v>
      </c>
      <c r="C1084" s="3" t="s">
        <v>18</v>
      </c>
      <c r="D1084" s="3" t="s">
        <v>123</v>
      </c>
      <c r="E1084" s="3" t="s">
        <v>66</v>
      </c>
      <c r="F1084" s="3">
        <v>85</v>
      </c>
      <c r="G1084" s="3" t="s">
        <v>130</v>
      </c>
      <c r="H1084" s="3" t="s">
        <v>91</v>
      </c>
      <c r="I1084" s="3" t="s">
        <v>108</v>
      </c>
      <c r="J1084" s="3" t="s">
        <v>24</v>
      </c>
      <c r="K1084" s="3">
        <v>2.6</v>
      </c>
      <c r="L1084" s="3" t="s">
        <v>151</v>
      </c>
      <c r="M1084" s="3" t="s">
        <v>44</v>
      </c>
      <c r="N1084" s="3" t="s">
        <v>25</v>
      </c>
      <c r="O1084" s="3" t="s">
        <v>25</v>
      </c>
      <c r="P1084" s="13">
        <v>30</v>
      </c>
      <c r="Q1084" s="13">
        <f>Table1[[#This Row],[Purchase Amount (USD)]]-Table1[[#This Row],[Previous Purchases]]</f>
        <v>55</v>
      </c>
      <c r="R1084" s="3" t="s">
        <v>27</v>
      </c>
      <c r="S1084" s="3" t="s">
        <v>57</v>
      </c>
    </row>
    <row r="1085" spans="1:19" x14ac:dyDescent="0.3">
      <c r="A1085" s="3">
        <v>1084</v>
      </c>
      <c r="B1085" s="3">
        <v>35</v>
      </c>
      <c r="C1085" s="3" t="s">
        <v>18</v>
      </c>
      <c r="D1085" s="3" t="s">
        <v>131</v>
      </c>
      <c r="E1085" s="3" t="s">
        <v>66</v>
      </c>
      <c r="F1085" s="3">
        <v>97</v>
      </c>
      <c r="G1085" s="3" t="s">
        <v>148</v>
      </c>
      <c r="H1085" s="3" t="s">
        <v>22</v>
      </c>
      <c r="I1085" s="3" t="s">
        <v>84</v>
      </c>
      <c r="J1085" s="3" t="s">
        <v>52</v>
      </c>
      <c r="K1085" s="3">
        <v>3.3</v>
      </c>
      <c r="L1085" s="3" t="s">
        <v>151</v>
      </c>
      <c r="M1085" s="3" t="s">
        <v>73</v>
      </c>
      <c r="N1085" s="3" t="s">
        <v>25</v>
      </c>
      <c r="O1085" s="3" t="s">
        <v>25</v>
      </c>
      <c r="P1085" s="13">
        <v>43</v>
      </c>
      <c r="Q1085" s="13">
        <f>Table1[[#This Row],[Purchase Amount (USD)]]-Table1[[#This Row],[Previous Purchases]]</f>
        <v>54</v>
      </c>
      <c r="R1085" s="3" t="s">
        <v>32</v>
      </c>
      <c r="S1085" s="3" t="s">
        <v>39</v>
      </c>
    </row>
    <row r="1086" spans="1:19" x14ac:dyDescent="0.3">
      <c r="A1086" s="2">
        <v>1085</v>
      </c>
      <c r="B1086" s="2">
        <v>34</v>
      </c>
      <c r="C1086" s="2" t="s">
        <v>18</v>
      </c>
      <c r="D1086" s="2" t="s">
        <v>112</v>
      </c>
      <c r="E1086" s="2" t="s">
        <v>20</v>
      </c>
      <c r="F1086" s="2">
        <v>36</v>
      </c>
      <c r="G1086" s="2" t="s">
        <v>71</v>
      </c>
      <c r="H1086" s="2" t="s">
        <v>35</v>
      </c>
      <c r="I1086" s="2" t="s">
        <v>72</v>
      </c>
      <c r="J1086" s="2" t="s">
        <v>56</v>
      </c>
      <c r="K1086" s="2">
        <v>4.0999999999999996</v>
      </c>
      <c r="L1086" s="2" t="s">
        <v>151</v>
      </c>
      <c r="M1086" s="2" t="s">
        <v>44</v>
      </c>
      <c r="N1086" s="2" t="s">
        <v>25</v>
      </c>
      <c r="O1086" s="2" t="s">
        <v>25</v>
      </c>
      <c r="P1086" s="12">
        <v>48</v>
      </c>
      <c r="Q1086" s="12">
        <f>Table1[[#This Row],[Purchase Amount (USD)]]-Table1[[#This Row],[Previous Purchases]]</f>
        <v>-12</v>
      </c>
      <c r="R1086" s="2" t="s">
        <v>32</v>
      </c>
      <c r="S1086" s="2" t="s">
        <v>57</v>
      </c>
    </row>
    <row r="1087" spans="1:19" x14ac:dyDescent="0.3">
      <c r="A1087" s="2">
        <v>1086</v>
      </c>
      <c r="B1087" s="2">
        <v>25</v>
      </c>
      <c r="C1087" s="2" t="s">
        <v>18</v>
      </c>
      <c r="D1087" s="2" t="s">
        <v>105</v>
      </c>
      <c r="E1087" s="2" t="s">
        <v>66</v>
      </c>
      <c r="F1087" s="2">
        <v>85</v>
      </c>
      <c r="G1087" s="2" t="s">
        <v>139</v>
      </c>
      <c r="H1087" s="2" t="s">
        <v>43</v>
      </c>
      <c r="I1087" s="2" t="s">
        <v>47</v>
      </c>
      <c r="J1087" s="2" t="s">
        <v>24</v>
      </c>
      <c r="K1087" s="2">
        <v>3</v>
      </c>
      <c r="L1087" s="2" t="s">
        <v>151</v>
      </c>
      <c r="M1087" s="2" t="s">
        <v>73</v>
      </c>
      <c r="N1087" s="2" t="s">
        <v>25</v>
      </c>
      <c r="O1087" s="2" t="s">
        <v>25</v>
      </c>
      <c r="P1087" s="12">
        <v>23</v>
      </c>
      <c r="Q1087" s="12">
        <f>Table1[[#This Row],[Purchase Amount (USD)]]-Table1[[#This Row],[Previous Purchases]]</f>
        <v>62</v>
      </c>
      <c r="R1087" s="2" t="s">
        <v>27</v>
      </c>
      <c r="S1087" s="2" t="s">
        <v>28</v>
      </c>
    </row>
    <row r="1088" spans="1:19" x14ac:dyDescent="0.3">
      <c r="A1088" s="3">
        <v>1087</v>
      </c>
      <c r="B1088" s="3">
        <v>53</v>
      </c>
      <c r="C1088" s="3" t="s">
        <v>18</v>
      </c>
      <c r="D1088" s="3" t="s">
        <v>88</v>
      </c>
      <c r="E1088" s="3" t="s">
        <v>66</v>
      </c>
      <c r="F1088" s="3">
        <v>62</v>
      </c>
      <c r="G1088" s="3" t="s">
        <v>119</v>
      </c>
      <c r="H1088" s="3" t="s">
        <v>43</v>
      </c>
      <c r="I1088" s="3" t="s">
        <v>77</v>
      </c>
      <c r="J1088" s="3" t="s">
        <v>24</v>
      </c>
      <c r="K1088" s="3">
        <v>3</v>
      </c>
      <c r="L1088" s="3" t="s">
        <v>151</v>
      </c>
      <c r="M1088" s="3" t="s">
        <v>37</v>
      </c>
      <c r="N1088" s="3" t="s">
        <v>25</v>
      </c>
      <c r="O1088" s="3" t="s">
        <v>25</v>
      </c>
      <c r="P1088" s="13">
        <v>27</v>
      </c>
      <c r="Q1088" s="13">
        <f>Table1[[#This Row],[Purchase Amount (USD)]]-Table1[[#This Row],[Previous Purchases]]</f>
        <v>35</v>
      </c>
      <c r="R1088" s="3" t="s">
        <v>45</v>
      </c>
      <c r="S1088" s="3" t="s">
        <v>75</v>
      </c>
    </row>
    <row r="1089" spans="1:19" x14ac:dyDescent="0.3">
      <c r="A1089" s="3">
        <v>1088</v>
      </c>
      <c r="B1089" s="3">
        <v>45</v>
      </c>
      <c r="C1089" s="3" t="s">
        <v>18</v>
      </c>
      <c r="D1089" s="3" t="s">
        <v>33</v>
      </c>
      <c r="E1089" s="3" t="s">
        <v>20</v>
      </c>
      <c r="F1089" s="3">
        <v>71</v>
      </c>
      <c r="G1089" s="3" t="s">
        <v>63</v>
      </c>
      <c r="H1089" s="3" t="s">
        <v>35</v>
      </c>
      <c r="I1089" s="3" t="s">
        <v>51</v>
      </c>
      <c r="J1089" s="3" t="s">
        <v>24</v>
      </c>
      <c r="K1089" s="3">
        <v>3.4</v>
      </c>
      <c r="L1089" s="3" t="s">
        <v>151</v>
      </c>
      <c r="M1089" s="3" t="s">
        <v>44</v>
      </c>
      <c r="N1089" s="3" t="s">
        <v>25</v>
      </c>
      <c r="O1089" s="3" t="s">
        <v>25</v>
      </c>
      <c r="P1089" s="13">
        <v>7</v>
      </c>
      <c r="Q1089" s="13">
        <f>Table1[[#This Row],[Purchase Amount (USD)]]-Table1[[#This Row],[Previous Purchases]]</f>
        <v>64</v>
      </c>
      <c r="R1089" s="3" t="s">
        <v>74</v>
      </c>
      <c r="S1089" s="3" t="s">
        <v>87</v>
      </c>
    </row>
    <row r="1090" spans="1:19" x14ac:dyDescent="0.3">
      <c r="A1090" s="2">
        <v>1089</v>
      </c>
      <c r="B1090" s="2">
        <v>49</v>
      </c>
      <c r="C1090" s="2" t="s">
        <v>18</v>
      </c>
      <c r="D1090" s="2" t="s">
        <v>94</v>
      </c>
      <c r="E1090" s="2" t="s">
        <v>20</v>
      </c>
      <c r="F1090" s="2">
        <v>21</v>
      </c>
      <c r="G1090" s="2" t="s">
        <v>59</v>
      </c>
      <c r="H1090" s="2" t="s">
        <v>43</v>
      </c>
      <c r="I1090" s="2" t="s">
        <v>47</v>
      </c>
      <c r="J1090" s="2" t="s">
        <v>24</v>
      </c>
      <c r="K1090" s="2">
        <v>2.7</v>
      </c>
      <c r="L1090" s="2" t="s">
        <v>151</v>
      </c>
      <c r="M1090" s="2" t="s">
        <v>37</v>
      </c>
      <c r="N1090" s="2" t="s">
        <v>25</v>
      </c>
      <c r="O1090" s="2" t="s">
        <v>25</v>
      </c>
      <c r="P1090" s="12">
        <v>2</v>
      </c>
      <c r="Q1090" s="12">
        <f>Table1[[#This Row],[Purchase Amount (USD)]]-Table1[[#This Row],[Previous Purchases]]</f>
        <v>19</v>
      </c>
      <c r="R1090" s="2" t="s">
        <v>45</v>
      </c>
      <c r="S1090" s="2" t="s">
        <v>39</v>
      </c>
    </row>
    <row r="1091" spans="1:19" x14ac:dyDescent="0.3">
      <c r="A1091" s="2">
        <v>1090</v>
      </c>
      <c r="B1091" s="2">
        <v>40</v>
      </c>
      <c r="C1091" s="2" t="s">
        <v>18</v>
      </c>
      <c r="D1091" s="2" t="s">
        <v>131</v>
      </c>
      <c r="E1091" s="2" t="s">
        <v>66</v>
      </c>
      <c r="F1091" s="2">
        <v>61</v>
      </c>
      <c r="G1091" s="2" t="s">
        <v>116</v>
      </c>
      <c r="H1091" s="2" t="s">
        <v>43</v>
      </c>
      <c r="I1091" s="2" t="s">
        <v>64</v>
      </c>
      <c r="J1091" s="2" t="s">
        <v>36</v>
      </c>
      <c r="K1091" s="2">
        <v>3.8</v>
      </c>
      <c r="L1091" s="2" t="s">
        <v>151</v>
      </c>
      <c r="M1091" s="2" t="s">
        <v>44</v>
      </c>
      <c r="N1091" s="2" t="s">
        <v>25</v>
      </c>
      <c r="O1091" s="2" t="s">
        <v>25</v>
      </c>
      <c r="P1091" s="12">
        <v>33</v>
      </c>
      <c r="Q1091" s="12">
        <f>Table1[[#This Row],[Purchase Amount (USD)]]-Table1[[#This Row],[Previous Purchases]]</f>
        <v>28</v>
      </c>
      <c r="R1091" s="2" t="s">
        <v>45</v>
      </c>
      <c r="S1091" s="2" t="s">
        <v>75</v>
      </c>
    </row>
    <row r="1092" spans="1:19" x14ac:dyDescent="0.3">
      <c r="A1092" s="3">
        <v>1091</v>
      </c>
      <c r="B1092" s="3">
        <v>38</v>
      </c>
      <c r="C1092" s="3" t="s">
        <v>18</v>
      </c>
      <c r="D1092" s="3" t="s">
        <v>118</v>
      </c>
      <c r="E1092" s="3" t="s">
        <v>66</v>
      </c>
      <c r="F1092" s="3">
        <v>58</v>
      </c>
      <c r="G1092" s="3" t="s">
        <v>138</v>
      </c>
      <c r="H1092" s="3" t="s">
        <v>43</v>
      </c>
      <c r="I1092" s="3" t="s">
        <v>82</v>
      </c>
      <c r="J1092" s="3" t="s">
        <v>36</v>
      </c>
      <c r="K1092" s="3">
        <v>4.2</v>
      </c>
      <c r="L1092" s="3" t="s">
        <v>151</v>
      </c>
      <c r="M1092" s="3" t="s">
        <v>73</v>
      </c>
      <c r="N1092" s="3" t="s">
        <v>25</v>
      </c>
      <c r="O1092" s="3" t="s">
        <v>25</v>
      </c>
      <c r="P1092" s="13">
        <v>27</v>
      </c>
      <c r="Q1092" s="13">
        <f>Table1[[#This Row],[Purchase Amount (USD)]]-Table1[[#This Row],[Previous Purchases]]</f>
        <v>31</v>
      </c>
      <c r="R1092" s="3" t="s">
        <v>32</v>
      </c>
      <c r="S1092" s="3" t="s">
        <v>28</v>
      </c>
    </row>
    <row r="1093" spans="1:19" x14ac:dyDescent="0.3">
      <c r="A1093" s="3">
        <v>1092</v>
      </c>
      <c r="B1093" s="3">
        <v>44</v>
      </c>
      <c r="C1093" s="3" t="s">
        <v>18</v>
      </c>
      <c r="D1093" s="3" t="s">
        <v>29</v>
      </c>
      <c r="E1093" s="3" t="s">
        <v>20</v>
      </c>
      <c r="F1093" s="3">
        <v>80</v>
      </c>
      <c r="G1093" s="3" t="s">
        <v>97</v>
      </c>
      <c r="H1093" s="3" t="s">
        <v>22</v>
      </c>
      <c r="I1093" s="3" t="s">
        <v>92</v>
      </c>
      <c r="J1093" s="3" t="s">
        <v>36</v>
      </c>
      <c r="K1093" s="3">
        <v>4.7</v>
      </c>
      <c r="L1093" s="3" t="s">
        <v>151</v>
      </c>
      <c r="M1093" s="3" t="s">
        <v>73</v>
      </c>
      <c r="N1093" s="3" t="s">
        <v>25</v>
      </c>
      <c r="O1093" s="3" t="s">
        <v>25</v>
      </c>
      <c r="P1093" s="13">
        <v>6</v>
      </c>
      <c r="Q1093" s="13">
        <f>Table1[[#This Row],[Purchase Amount (USD)]]-Table1[[#This Row],[Previous Purchases]]</f>
        <v>74</v>
      </c>
      <c r="R1093" s="3" t="s">
        <v>38</v>
      </c>
      <c r="S1093" s="3" t="s">
        <v>28</v>
      </c>
    </row>
    <row r="1094" spans="1:19" x14ac:dyDescent="0.3">
      <c r="A1094" s="2">
        <v>1093</v>
      </c>
      <c r="B1094" s="2">
        <v>68</v>
      </c>
      <c r="C1094" s="2" t="s">
        <v>18</v>
      </c>
      <c r="D1094" s="2" t="s">
        <v>105</v>
      </c>
      <c r="E1094" s="2" t="s">
        <v>66</v>
      </c>
      <c r="F1094" s="2">
        <v>50</v>
      </c>
      <c r="G1094" s="2" t="s">
        <v>146</v>
      </c>
      <c r="H1094" s="2" t="s">
        <v>22</v>
      </c>
      <c r="I1094" s="2" t="s">
        <v>135</v>
      </c>
      <c r="J1094" s="2" t="s">
        <v>36</v>
      </c>
      <c r="K1094" s="2">
        <v>4.0999999999999996</v>
      </c>
      <c r="L1094" s="2" t="s">
        <v>151</v>
      </c>
      <c r="M1094" s="2" t="s">
        <v>69</v>
      </c>
      <c r="N1094" s="2" t="s">
        <v>25</v>
      </c>
      <c r="O1094" s="2" t="s">
        <v>25</v>
      </c>
      <c r="P1094" s="12">
        <v>20</v>
      </c>
      <c r="Q1094" s="12">
        <f>Table1[[#This Row],[Purchase Amount (USD)]]-Table1[[#This Row],[Previous Purchases]]</f>
        <v>30</v>
      </c>
      <c r="R1094" s="2" t="s">
        <v>27</v>
      </c>
      <c r="S1094" s="2" t="s">
        <v>57</v>
      </c>
    </row>
    <row r="1095" spans="1:19" x14ac:dyDescent="0.3">
      <c r="A1095" s="2">
        <v>1094</v>
      </c>
      <c r="B1095" s="2">
        <v>60</v>
      </c>
      <c r="C1095" s="2" t="s">
        <v>18</v>
      </c>
      <c r="D1095" s="2" t="s">
        <v>49</v>
      </c>
      <c r="E1095" s="2" t="s">
        <v>41</v>
      </c>
      <c r="F1095" s="2">
        <v>48</v>
      </c>
      <c r="G1095" s="2" t="s">
        <v>78</v>
      </c>
      <c r="H1095" s="2" t="s">
        <v>35</v>
      </c>
      <c r="I1095" s="2" t="s">
        <v>125</v>
      </c>
      <c r="J1095" s="2" t="s">
        <v>24</v>
      </c>
      <c r="K1095" s="2">
        <v>4.2</v>
      </c>
      <c r="L1095" s="2" t="s">
        <v>151</v>
      </c>
      <c r="M1095" s="2" t="s">
        <v>69</v>
      </c>
      <c r="N1095" s="2" t="s">
        <v>25</v>
      </c>
      <c r="O1095" s="2" t="s">
        <v>25</v>
      </c>
      <c r="P1095" s="12">
        <v>46</v>
      </c>
      <c r="Q1095" s="12">
        <f>Table1[[#This Row],[Purchase Amount (USD)]]-Table1[[#This Row],[Previous Purchases]]</f>
        <v>2</v>
      </c>
      <c r="R1095" s="2" t="s">
        <v>27</v>
      </c>
      <c r="S1095" s="2" t="s">
        <v>96</v>
      </c>
    </row>
    <row r="1096" spans="1:19" x14ac:dyDescent="0.3">
      <c r="A1096" s="3">
        <v>1095</v>
      </c>
      <c r="B1096" s="3">
        <v>25</v>
      </c>
      <c r="C1096" s="3" t="s">
        <v>18</v>
      </c>
      <c r="D1096" s="3" t="s">
        <v>105</v>
      </c>
      <c r="E1096" s="3" t="s">
        <v>66</v>
      </c>
      <c r="F1096" s="3">
        <v>40</v>
      </c>
      <c r="G1096" s="3" t="s">
        <v>138</v>
      </c>
      <c r="H1096" s="3" t="s">
        <v>43</v>
      </c>
      <c r="I1096" s="3" t="s">
        <v>93</v>
      </c>
      <c r="J1096" s="3" t="s">
        <v>24</v>
      </c>
      <c r="K1096" s="3">
        <v>4.8</v>
      </c>
      <c r="L1096" s="3" t="s">
        <v>151</v>
      </c>
      <c r="M1096" s="3" t="s">
        <v>44</v>
      </c>
      <c r="N1096" s="3" t="s">
        <v>25</v>
      </c>
      <c r="O1096" s="3" t="s">
        <v>25</v>
      </c>
      <c r="P1096" s="13">
        <v>25</v>
      </c>
      <c r="Q1096" s="13">
        <f>Table1[[#This Row],[Purchase Amount (USD)]]-Table1[[#This Row],[Previous Purchases]]</f>
        <v>15</v>
      </c>
      <c r="R1096" s="3" t="s">
        <v>32</v>
      </c>
      <c r="S1096" s="3" t="s">
        <v>57</v>
      </c>
    </row>
    <row r="1097" spans="1:19" x14ac:dyDescent="0.3">
      <c r="A1097" s="3">
        <v>1096</v>
      </c>
      <c r="B1097" s="3">
        <v>19</v>
      </c>
      <c r="C1097" s="3" t="s">
        <v>18</v>
      </c>
      <c r="D1097" s="3" t="s">
        <v>61</v>
      </c>
      <c r="E1097" s="3" t="s">
        <v>62</v>
      </c>
      <c r="F1097" s="3">
        <v>34</v>
      </c>
      <c r="G1097" s="3" t="s">
        <v>121</v>
      </c>
      <c r="H1097" s="3" t="s">
        <v>35</v>
      </c>
      <c r="I1097" s="3" t="s">
        <v>99</v>
      </c>
      <c r="J1097" s="3" t="s">
        <v>52</v>
      </c>
      <c r="K1097" s="3">
        <v>3</v>
      </c>
      <c r="L1097" s="3" t="s">
        <v>151</v>
      </c>
      <c r="M1097" s="3" t="s">
        <v>37</v>
      </c>
      <c r="N1097" s="3" t="s">
        <v>25</v>
      </c>
      <c r="O1097" s="3" t="s">
        <v>25</v>
      </c>
      <c r="P1097" s="13">
        <v>30</v>
      </c>
      <c r="Q1097" s="13">
        <f>Table1[[#This Row],[Purchase Amount (USD)]]-Table1[[#This Row],[Previous Purchases]]</f>
        <v>4</v>
      </c>
      <c r="R1097" s="3" t="s">
        <v>74</v>
      </c>
      <c r="S1097" s="3" t="s">
        <v>57</v>
      </c>
    </row>
    <row r="1098" spans="1:19" x14ac:dyDescent="0.3">
      <c r="A1098" s="2">
        <v>1097</v>
      </c>
      <c r="B1098" s="2">
        <v>57</v>
      </c>
      <c r="C1098" s="2" t="s">
        <v>18</v>
      </c>
      <c r="D1098" s="2" t="s">
        <v>61</v>
      </c>
      <c r="E1098" s="2" t="s">
        <v>62</v>
      </c>
      <c r="F1098" s="2">
        <v>46</v>
      </c>
      <c r="G1098" s="2" t="s">
        <v>81</v>
      </c>
      <c r="H1098" s="2" t="s">
        <v>35</v>
      </c>
      <c r="I1098" s="2" t="s">
        <v>117</v>
      </c>
      <c r="J1098" s="2" t="s">
        <v>56</v>
      </c>
      <c r="K1098" s="2">
        <v>2.6</v>
      </c>
      <c r="L1098" s="2" t="s">
        <v>151</v>
      </c>
      <c r="M1098" s="2" t="s">
        <v>53</v>
      </c>
      <c r="N1098" s="2" t="s">
        <v>25</v>
      </c>
      <c r="O1098" s="2" t="s">
        <v>25</v>
      </c>
      <c r="P1098" s="12">
        <v>48</v>
      </c>
      <c r="Q1098" s="12">
        <f>Table1[[#This Row],[Purchase Amount (USD)]]-Table1[[#This Row],[Previous Purchases]]</f>
        <v>-2</v>
      </c>
      <c r="R1098" s="2" t="s">
        <v>38</v>
      </c>
      <c r="S1098" s="2" t="s">
        <v>48</v>
      </c>
    </row>
    <row r="1099" spans="1:19" x14ac:dyDescent="0.3">
      <c r="A1099" s="2">
        <v>1098</v>
      </c>
      <c r="B1099" s="2">
        <v>58</v>
      </c>
      <c r="C1099" s="2" t="s">
        <v>18</v>
      </c>
      <c r="D1099" s="2" t="s">
        <v>88</v>
      </c>
      <c r="E1099" s="2" t="s">
        <v>66</v>
      </c>
      <c r="F1099" s="2">
        <v>27</v>
      </c>
      <c r="G1099" s="2" t="s">
        <v>128</v>
      </c>
      <c r="H1099" s="2" t="s">
        <v>43</v>
      </c>
      <c r="I1099" s="2" t="s">
        <v>93</v>
      </c>
      <c r="J1099" s="2" t="s">
        <v>52</v>
      </c>
      <c r="K1099" s="2">
        <v>3.2</v>
      </c>
      <c r="L1099" s="2" t="s">
        <v>151</v>
      </c>
      <c r="M1099" s="2" t="s">
        <v>73</v>
      </c>
      <c r="N1099" s="2" t="s">
        <v>25</v>
      </c>
      <c r="O1099" s="2" t="s">
        <v>25</v>
      </c>
      <c r="P1099" s="12">
        <v>47</v>
      </c>
      <c r="Q1099" s="12">
        <f>Table1[[#This Row],[Purchase Amount (USD)]]-Table1[[#This Row],[Previous Purchases]]</f>
        <v>-20</v>
      </c>
      <c r="R1099" s="2" t="s">
        <v>74</v>
      </c>
      <c r="S1099" s="2" t="s">
        <v>39</v>
      </c>
    </row>
    <row r="1100" spans="1:19" x14ac:dyDescent="0.3">
      <c r="A1100" s="3">
        <v>1099</v>
      </c>
      <c r="B1100" s="3">
        <v>49</v>
      </c>
      <c r="C1100" s="3" t="s">
        <v>18</v>
      </c>
      <c r="D1100" s="3" t="s">
        <v>65</v>
      </c>
      <c r="E1100" s="3" t="s">
        <v>66</v>
      </c>
      <c r="F1100" s="3">
        <v>98</v>
      </c>
      <c r="G1100" s="3" t="s">
        <v>134</v>
      </c>
      <c r="H1100" s="3" t="s">
        <v>35</v>
      </c>
      <c r="I1100" s="3" t="s">
        <v>47</v>
      </c>
      <c r="J1100" s="3" t="s">
        <v>36</v>
      </c>
      <c r="K1100" s="3">
        <v>3.6</v>
      </c>
      <c r="L1100" s="3" t="s">
        <v>151</v>
      </c>
      <c r="M1100" s="3" t="s">
        <v>44</v>
      </c>
      <c r="N1100" s="3" t="s">
        <v>25</v>
      </c>
      <c r="O1100" s="3" t="s">
        <v>25</v>
      </c>
      <c r="P1100" s="13">
        <v>27</v>
      </c>
      <c r="Q1100" s="13">
        <f>Table1[[#This Row],[Purchase Amount (USD)]]-Table1[[#This Row],[Previous Purchases]]</f>
        <v>71</v>
      </c>
      <c r="R1100" s="3" t="s">
        <v>38</v>
      </c>
      <c r="S1100" s="3" t="s">
        <v>39</v>
      </c>
    </row>
    <row r="1101" spans="1:19" x14ac:dyDescent="0.3">
      <c r="A1101" s="3">
        <v>1100</v>
      </c>
      <c r="B1101" s="3">
        <v>19</v>
      </c>
      <c r="C1101" s="3" t="s">
        <v>18</v>
      </c>
      <c r="D1101" s="3" t="s">
        <v>29</v>
      </c>
      <c r="E1101" s="3" t="s">
        <v>20</v>
      </c>
      <c r="F1101" s="3">
        <v>73</v>
      </c>
      <c r="G1101" s="3" t="s">
        <v>97</v>
      </c>
      <c r="H1101" s="3" t="s">
        <v>43</v>
      </c>
      <c r="I1101" s="3" t="s">
        <v>99</v>
      </c>
      <c r="J1101" s="3" t="s">
        <v>56</v>
      </c>
      <c r="K1101" s="3">
        <v>2.6</v>
      </c>
      <c r="L1101" s="3" t="s">
        <v>151</v>
      </c>
      <c r="M1101" s="3" t="s">
        <v>44</v>
      </c>
      <c r="N1101" s="3" t="s">
        <v>25</v>
      </c>
      <c r="O1101" s="3" t="s">
        <v>25</v>
      </c>
      <c r="P1101" s="13">
        <v>45</v>
      </c>
      <c r="Q1101" s="13">
        <f>Table1[[#This Row],[Purchase Amount (USD)]]-Table1[[#This Row],[Previous Purchases]]</f>
        <v>28</v>
      </c>
      <c r="R1101" s="3" t="s">
        <v>74</v>
      </c>
      <c r="S1101" s="3" t="s">
        <v>28</v>
      </c>
    </row>
    <row r="1102" spans="1:19" x14ac:dyDescent="0.3">
      <c r="A1102" s="2">
        <v>1101</v>
      </c>
      <c r="B1102" s="2">
        <v>50</v>
      </c>
      <c r="C1102" s="2" t="s">
        <v>18</v>
      </c>
      <c r="D1102" s="2" t="s">
        <v>94</v>
      </c>
      <c r="E1102" s="2" t="s">
        <v>20</v>
      </c>
      <c r="F1102" s="2">
        <v>28</v>
      </c>
      <c r="G1102" s="2" t="s">
        <v>106</v>
      </c>
      <c r="H1102" s="2" t="s">
        <v>22</v>
      </c>
      <c r="I1102" s="2" t="s">
        <v>79</v>
      </c>
      <c r="J1102" s="2" t="s">
        <v>36</v>
      </c>
      <c r="K1102" s="2">
        <v>4.4000000000000004</v>
      </c>
      <c r="L1102" s="2" t="s">
        <v>151</v>
      </c>
      <c r="M1102" s="2" t="s">
        <v>26</v>
      </c>
      <c r="N1102" s="2" t="s">
        <v>25</v>
      </c>
      <c r="O1102" s="2" t="s">
        <v>25</v>
      </c>
      <c r="P1102" s="12">
        <v>2</v>
      </c>
      <c r="Q1102" s="12">
        <f>Table1[[#This Row],[Purchase Amount (USD)]]-Table1[[#This Row],[Previous Purchases]]</f>
        <v>26</v>
      </c>
      <c r="R1102" s="2" t="s">
        <v>38</v>
      </c>
      <c r="S1102" s="2" t="s">
        <v>39</v>
      </c>
    </row>
    <row r="1103" spans="1:19" x14ac:dyDescent="0.3">
      <c r="A1103" s="2">
        <v>1102</v>
      </c>
      <c r="B1103" s="2">
        <v>30</v>
      </c>
      <c r="C1103" s="2" t="s">
        <v>18</v>
      </c>
      <c r="D1103" s="2" t="s">
        <v>142</v>
      </c>
      <c r="E1103" s="2" t="s">
        <v>66</v>
      </c>
      <c r="F1103" s="2">
        <v>76</v>
      </c>
      <c r="G1103" s="2" t="s">
        <v>78</v>
      </c>
      <c r="H1103" s="2" t="s">
        <v>91</v>
      </c>
      <c r="I1103" s="2" t="s">
        <v>64</v>
      </c>
      <c r="J1103" s="2" t="s">
        <v>56</v>
      </c>
      <c r="K1103" s="2">
        <v>3</v>
      </c>
      <c r="L1103" s="2" t="s">
        <v>151</v>
      </c>
      <c r="M1103" s="2" t="s">
        <v>37</v>
      </c>
      <c r="N1103" s="2" t="s">
        <v>25</v>
      </c>
      <c r="O1103" s="2" t="s">
        <v>25</v>
      </c>
      <c r="P1103" s="12">
        <v>39</v>
      </c>
      <c r="Q1103" s="12">
        <f>Table1[[#This Row],[Purchase Amount (USD)]]-Table1[[#This Row],[Previous Purchases]]</f>
        <v>37</v>
      </c>
      <c r="R1103" s="2" t="s">
        <v>32</v>
      </c>
      <c r="S1103" s="2" t="s">
        <v>28</v>
      </c>
    </row>
    <row r="1104" spans="1:19" x14ac:dyDescent="0.3">
      <c r="A1104" s="3">
        <v>1103</v>
      </c>
      <c r="B1104" s="3">
        <v>52</v>
      </c>
      <c r="C1104" s="3" t="s">
        <v>18</v>
      </c>
      <c r="D1104" s="3" t="s">
        <v>29</v>
      </c>
      <c r="E1104" s="3" t="s">
        <v>20</v>
      </c>
      <c r="F1104" s="3">
        <v>83</v>
      </c>
      <c r="G1104" s="3" t="s">
        <v>104</v>
      </c>
      <c r="H1104" s="3" t="s">
        <v>43</v>
      </c>
      <c r="I1104" s="3" t="s">
        <v>99</v>
      </c>
      <c r="J1104" s="3" t="s">
        <v>56</v>
      </c>
      <c r="K1104" s="3">
        <v>2.9</v>
      </c>
      <c r="L1104" s="3" t="s">
        <v>151</v>
      </c>
      <c r="M1104" s="3" t="s">
        <v>26</v>
      </c>
      <c r="N1104" s="3" t="s">
        <v>25</v>
      </c>
      <c r="O1104" s="3" t="s">
        <v>25</v>
      </c>
      <c r="P1104" s="13">
        <v>24</v>
      </c>
      <c r="Q1104" s="13">
        <f>Table1[[#This Row],[Purchase Amount (USD)]]-Table1[[#This Row],[Previous Purchases]]</f>
        <v>59</v>
      </c>
      <c r="R1104" s="3" t="s">
        <v>32</v>
      </c>
      <c r="S1104" s="3" t="s">
        <v>28</v>
      </c>
    </row>
    <row r="1105" spans="1:19" x14ac:dyDescent="0.3">
      <c r="A1105" s="3">
        <v>1104</v>
      </c>
      <c r="B1105" s="3">
        <v>35</v>
      </c>
      <c r="C1105" s="3" t="s">
        <v>18</v>
      </c>
      <c r="D1105" s="3" t="s">
        <v>103</v>
      </c>
      <c r="E1105" s="3" t="s">
        <v>20</v>
      </c>
      <c r="F1105" s="3">
        <v>23</v>
      </c>
      <c r="G1105" s="3" t="s">
        <v>121</v>
      </c>
      <c r="H1105" s="3" t="s">
        <v>35</v>
      </c>
      <c r="I1105" s="3" t="s">
        <v>60</v>
      </c>
      <c r="J1105" s="3" t="s">
        <v>36</v>
      </c>
      <c r="K1105" s="3">
        <v>4.3</v>
      </c>
      <c r="L1105" s="3" t="s">
        <v>151</v>
      </c>
      <c r="M1105" s="3" t="s">
        <v>37</v>
      </c>
      <c r="N1105" s="3" t="s">
        <v>25</v>
      </c>
      <c r="O1105" s="3" t="s">
        <v>25</v>
      </c>
      <c r="P1105" s="13">
        <v>8</v>
      </c>
      <c r="Q1105" s="13">
        <f>Table1[[#This Row],[Purchase Amount (USD)]]-Table1[[#This Row],[Previous Purchases]]</f>
        <v>15</v>
      </c>
      <c r="R1105" s="3" t="s">
        <v>85</v>
      </c>
      <c r="S1105" s="3" t="s">
        <v>75</v>
      </c>
    </row>
    <row r="1106" spans="1:19" x14ac:dyDescent="0.3">
      <c r="A1106" s="2">
        <v>1105</v>
      </c>
      <c r="B1106" s="2">
        <v>35</v>
      </c>
      <c r="C1106" s="2" t="s">
        <v>18</v>
      </c>
      <c r="D1106" s="2" t="s">
        <v>123</v>
      </c>
      <c r="E1106" s="2" t="s">
        <v>66</v>
      </c>
      <c r="F1106" s="2">
        <v>28</v>
      </c>
      <c r="G1106" s="2" t="s">
        <v>78</v>
      </c>
      <c r="H1106" s="2" t="s">
        <v>43</v>
      </c>
      <c r="I1106" s="2" t="s">
        <v>117</v>
      </c>
      <c r="J1106" s="2" t="s">
        <v>56</v>
      </c>
      <c r="K1106" s="2">
        <v>3.1</v>
      </c>
      <c r="L1106" s="2" t="s">
        <v>151</v>
      </c>
      <c r="M1106" s="2" t="s">
        <v>26</v>
      </c>
      <c r="N1106" s="2" t="s">
        <v>25</v>
      </c>
      <c r="O1106" s="2" t="s">
        <v>25</v>
      </c>
      <c r="P1106" s="12">
        <v>8</v>
      </c>
      <c r="Q1106" s="12">
        <f>Table1[[#This Row],[Purchase Amount (USD)]]-Table1[[#This Row],[Previous Purchases]]</f>
        <v>20</v>
      </c>
      <c r="R1106" s="2" t="s">
        <v>74</v>
      </c>
      <c r="S1106" s="2" t="s">
        <v>57</v>
      </c>
    </row>
    <row r="1107" spans="1:19" x14ac:dyDescent="0.3">
      <c r="A1107" s="2">
        <v>1106</v>
      </c>
      <c r="B1107" s="2">
        <v>33</v>
      </c>
      <c r="C1107" s="2" t="s">
        <v>18</v>
      </c>
      <c r="D1107" s="2" t="s">
        <v>112</v>
      </c>
      <c r="E1107" s="2" t="s">
        <v>20</v>
      </c>
      <c r="F1107" s="2">
        <v>83</v>
      </c>
      <c r="G1107" s="2" t="s">
        <v>34</v>
      </c>
      <c r="H1107" s="2" t="s">
        <v>35</v>
      </c>
      <c r="I1107" s="2" t="s">
        <v>77</v>
      </c>
      <c r="J1107" s="2" t="s">
        <v>36</v>
      </c>
      <c r="K1107" s="2">
        <v>3</v>
      </c>
      <c r="L1107" s="2" t="s">
        <v>151</v>
      </c>
      <c r="M1107" s="2" t="s">
        <v>44</v>
      </c>
      <c r="N1107" s="2" t="s">
        <v>25</v>
      </c>
      <c r="O1107" s="2" t="s">
        <v>25</v>
      </c>
      <c r="P1107" s="12">
        <v>6</v>
      </c>
      <c r="Q1107" s="12">
        <f>Table1[[#This Row],[Purchase Amount (USD)]]-Table1[[#This Row],[Previous Purchases]]</f>
        <v>77</v>
      </c>
      <c r="R1107" s="2" t="s">
        <v>27</v>
      </c>
      <c r="S1107" s="2" t="s">
        <v>96</v>
      </c>
    </row>
    <row r="1108" spans="1:19" x14ac:dyDescent="0.3">
      <c r="A1108" s="3">
        <v>1107</v>
      </c>
      <c r="B1108" s="3">
        <v>52</v>
      </c>
      <c r="C1108" s="3" t="s">
        <v>18</v>
      </c>
      <c r="D1108" s="3" t="s">
        <v>86</v>
      </c>
      <c r="E1108" s="3" t="s">
        <v>20</v>
      </c>
      <c r="F1108" s="3">
        <v>96</v>
      </c>
      <c r="G1108" s="3" t="s">
        <v>147</v>
      </c>
      <c r="H1108" s="3" t="s">
        <v>22</v>
      </c>
      <c r="I1108" s="3" t="s">
        <v>82</v>
      </c>
      <c r="J1108" s="3" t="s">
        <v>24</v>
      </c>
      <c r="K1108" s="3">
        <v>3.6</v>
      </c>
      <c r="L1108" s="3" t="s">
        <v>151</v>
      </c>
      <c r="M1108" s="3" t="s">
        <v>73</v>
      </c>
      <c r="N1108" s="3" t="s">
        <v>25</v>
      </c>
      <c r="O1108" s="3" t="s">
        <v>25</v>
      </c>
      <c r="P1108" s="13">
        <v>12</v>
      </c>
      <c r="Q1108" s="13">
        <f>Table1[[#This Row],[Purchase Amount (USD)]]-Table1[[#This Row],[Previous Purchases]]</f>
        <v>84</v>
      </c>
      <c r="R1108" s="3" t="s">
        <v>27</v>
      </c>
      <c r="S1108" s="3" t="s">
        <v>28</v>
      </c>
    </row>
    <row r="1109" spans="1:19" x14ac:dyDescent="0.3">
      <c r="A1109" s="3">
        <v>1108</v>
      </c>
      <c r="B1109" s="3">
        <v>69</v>
      </c>
      <c r="C1109" s="3" t="s">
        <v>18</v>
      </c>
      <c r="D1109" s="3" t="s">
        <v>49</v>
      </c>
      <c r="E1109" s="3" t="s">
        <v>41</v>
      </c>
      <c r="F1109" s="3">
        <v>62</v>
      </c>
      <c r="G1109" s="3" t="s">
        <v>104</v>
      </c>
      <c r="H1109" s="3" t="s">
        <v>43</v>
      </c>
      <c r="I1109" s="3" t="s">
        <v>99</v>
      </c>
      <c r="J1109" s="3" t="s">
        <v>56</v>
      </c>
      <c r="K1109" s="3">
        <v>2.8</v>
      </c>
      <c r="L1109" s="3" t="s">
        <v>151</v>
      </c>
      <c r="M1109" s="3" t="s">
        <v>73</v>
      </c>
      <c r="N1109" s="3" t="s">
        <v>25</v>
      </c>
      <c r="O1109" s="3" t="s">
        <v>25</v>
      </c>
      <c r="P1109" s="13">
        <v>26</v>
      </c>
      <c r="Q1109" s="13">
        <f>Table1[[#This Row],[Purchase Amount (USD)]]-Table1[[#This Row],[Previous Purchases]]</f>
        <v>36</v>
      </c>
      <c r="R1109" s="3" t="s">
        <v>74</v>
      </c>
      <c r="S1109" s="3" t="s">
        <v>39</v>
      </c>
    </row>
    <row r="1110" spans="1:19" x14ac:dyDescent="0.3">
      <c r="A1110" s="2">
        <v>1109</v>
      </c>
      <c r="B1110" s="2">
        <v>27</v>
      </c>
      <c r="C1110" s="2" t="s">
        <v>18</v>
      </c>
      <c r="D1110" s="2" t="s">
        <v>58</v>
      </c>
      <c r="E1110" s="2" t="s">
        <v>20</v>
      </c>
      <c r="F1110" s="2">
        <v>25</v>
      </c>
      <c r="G1110" s="2" t="s">
        <v>144</v>
      </c>
      <c r="H1110" s="2" t="s">
        <v>43</v>
      </c>
      <c r="I1110" s="2" t="s">
        <v>84</v>
      </c>
      <c r="J1110" s="2" t="s">
        <v>56</v>
      </c>
      <c r="K1110" s="2">
        <v>2.8</v>
      </c>
      <c r="L1110" s="2" t="s">
        <v>151</v>
      </c>
      <c r="M1110" s="2" t="s">
        <v>53</v>
      </c>
      <c r="N1110" s="2" t="s">
        <v>25</v>
      </c>
      <c r="O1110" s="2" t="s">
        <v>25</v>
      </c>
      <c r="P1110" s="12">
        <v>50</v>
      </c>
      <c r="Q1110" s="12">
        <f>Table1[[#This Row],[Purchase Amount (USD)]]-Table1[[#This Row],[Previous Purchases]]</f>
        <v>-25</v>
      </c>
      <c r="R1110" s="2" t="s">
        <v>32</v>
      </c>
      <c r="S1110" s="2" t="s">
        <v>28</v>
      </c>
    </row>
    <row r="1111" spans="1:19" x14ac:dyDescent="0.3">
      <c r="A1111" s="2">
        <v>1110</v>
      </c>
      <c r="B1111" s="2">
        <v>66</v>
      </c>
      <c r="C1111" s="2" t="s">
        <v>18</v>
      </c>
      <c r="D1111" s="2" t="s">
        <v>103</v>
      </c>
      <c r="E1111" s="2" t="s">
        <v>20</v>
      </c>
      <c r="F1111" s="2">
        <v>97</v>
      </c>
      <c r="G1111" s="2" t="s">
        <v>100</v>
      </c>
      <c r="H1111" s="2" t="s">
        <v>22</v>
      </c>
      <c r="I1111" s="2" t="s">
        <v>82</v>
      </c>
      <c r="J1111" s="2" t="s">
        <v>24</v>
      </c>
      <c r="K1111" s="2">
        <v>4.9000000000000004</v>
      </c>
      <c r="L1111" s="2" t="s">
        <v>151</v>
      </c>
      <c r="M1111" s="2" t="s">
        <v>44</v>
      </c>
      <c r="N1111" s="2" t="s">
        <v>25</v>
      </c>
      <c r="O1111" s="2" t="s">
        <v>25</v>
      </c>
      <c r="P1111" s="12">
        <v>2</v>
      </c>
      <c r="Q1111" s="12">
        <f>Table1[[#This Row],[Purchase Amount (USD)]]-Table1[[#This Row],[Previous Purchases]]</f>
        <v>95</v>
      </c>
      <c r="R1111" s="2" t="s">
        <v>27</v>
      </c>
      <c r="S1111" s="2" t="s">
        <v>39</v>
      </c>
    </row>
    <row r="1112" spans="1:19" x14ac:dyDescent="0.3">
      <c r="A1112" s="3">
        <v>1111</v>
      </c>
      <c r="B1112" s="3">
        <v>28</v>
      </c>
      <c r="C1112" s="3" t="s">
        <v>18</v>
      </c>
      <c r="D1112" s="3" t="s">
        <v>103</v>
      </c>
      <c r="E1112" s="3" t="s">
        <v>20</v>
      </c>
      <c r="F1112" s="3">
        <v>61</v>
      </c>
      <c r="G1112" s="3" t="s">
        <v>104</v>
      </c>
      <c r="H1112" s="3" t="s">
        <v>22</v>
      </c>
      <c r="I1112" s="3" t="s">
        <v>108</v>
      </c>
      <c r="J1112" s="3" t="s">
        <v>56</v>
      </c>
      <c r="K1112" s="3">
        <v>3</v>
      </c>
      <c r="L1112" s="3" t="s">
        <v>151</v>
      </c>
      <c r="M1112" s="3" t="s">
        <v>53</v>
      </c>
      <c r="N1112" s="3" t="s">
        <v>25</v>
      </c>
      <c r="O1112" s="3" t="s">
        <v>25</v>
      </c>
      <c r="P1112" s="13">
        <v>31</v>
      </c>
      <c r="Q1112" s="13">
        <f>Table1[[#This Row],[Purchase Amount (USD)]]-Table1[[#This Row],[Previous Purchases]]</f>
        <v>30</v>
      </c>
      <c r="R1112" s="3" t="s">
        <v>32</v>
      </c>
      <c r="S1112" s="3" t="s">
        <v>75</v>
      </c>
    </row>
    <row r="1113" spans="1:19" x14ac:dyDescent="0.3">
      <c r="A1113" s="3">
        <v>1112</v>
      </c>
      <c r="B1113" s="3">
        <v>22</v>
      </c>
      <c r="C1113" s="3" t="s">
        <v>18</v>
      </c>
      <c r="D1113" s="3" t="s">
        <v>70</v>
      </c>
      <c r="E1113" s="3" t="s">
        <v>41</v>
      </c>
      <c r="F1113" s="3">
        <v>66</v>
      </c>
      <c r="G1113" s="3" t="s">
        <v>83</v>
      </c>
      <c r="H1113" s="3" t="s">
        <v>35</v>
      </c>
      <c r="I1113" s="3" t="s">
        <v>77</v>
      </c>
      <c r="J1113" s="3" t="s">
        <v>52</v>
      </c>
      <c r="K1113" s="3">
        <v>4.0999999999999996</v>
      </c>
      <c r="L1113" s="3" t="s">
        <v>151</v>
      </c>
      <c r="M1113" s="3" t="s">
        <v>44</v>
      </c>
      <c r="N1113" s="3" t="s">
        <v>25</v>
      </c>
      <c r="O1113" s="3" t="s">
        <v>25</v>
      </c>
      <c r="P1113" s="13">
        <v>4</v>
      </c>
      <c r="Q1113" s="13">
        <f>Table1[[#This Row],[Purchase Amount (USD)]]-Table1[[#This Row],[Previous Purchases]]</f>
        <v>62</v>
      </c>
      <c r="R1113" s="3" t="s">
        <v>38</v>
      </c>
      <c r="S1113" s="3" t="s">
        <v>75</v>
      </c>
    </row>
    <row r="1114" spans="1:19" x14ac:dyDescent="0.3">
      <c r="A1114" s="2">
        <v>1113</v>
      </c>
      <c r="B1114" s="2">
        <v>69</v>
      </c>
      <c r="C1114" s="2" t="s">
        <v>18</v>
      </c>
      <c r="D1114" s="2" t="s">
        <v>103</v>
      </c>
      <c r="E1114" s="2" t="s">
        <v>20</v>
      </c>
      <c r="F1114" s="2">
        <v>67</v>
      </c>
      <c r="G1114" s="2" t="s">
        <v>148</v>
      </c>
      <c r="H1114" s="2" t="s">
        <v>91</v>
      </c>
      <c r="I1114" s="2" t="s">
        <v>68</v>
      </c>
      <c r="J1114" s="2" t="s">
        <v>36</v>
      </c>
      <c r="K1114" s="2">
        <v>4.5999999999999996</v>
      </c>
      <c r="L1114" s="2" t="s">
        <v>151</v>
      </c>
      <c r="M1114" s="2" t="s">
        <v>37</v>
      </c>
      <c r="N1114" s="2" t="s">
        <v>25</v>
      </c>
      <c r="O1114" s="2" t="s">
        <v>25</v>
      </c>
      <c r="P1114" s="12">
        <v>32</v>
      </c>
      <c r="Q1114" s="12">
        <f>Table1[[#This Row],[Purchase Amount (USD)]]-Table1[[#This Row],[Previous Purchases]]</f>
        <v>35</v>
      </c>
      <c r="R1114" s="2" t="s">
        <v>45</v>
      </c>
      <c r="S1114" s="2" t="s">
        <v>57</v>
      </c>
    </row>
    <row r="1115" spans="1:19" x14ac:dyDescent="0.3">
      <c r="A1115" s="2">
        <v>1114</v>
      </c>
      <c r="B1115" s="2">
        <v>28</v>
      </c>
      <c r="C1115" s="2" t="s">
        <v>18</v>
      </c>
      <c r="D1115" s="2" t="s">
        <v>88</v>
      </c>
      <c r="E1115" s="2" t="s">
        <v>66</v>
      </c>
      <c r="F1115" s="2">
        <v>80</v>
      </c>
      <c r="G1115" s="2" t="s">
        <v>127</v>
      </c>
      <c r="H1115" s="2" t="s">
        <v>43</v>
      </c>
      <c r="I1115" s="2" t="s">
        <v>72</v>
      </c>
      <c r="J1115" s="2" t="s">
        <v>52</v>
      </c>
      <c r="K1115" s="2">
        <v>4.8</v>
      </c>
      <c r="L1115" s="2" t="s">
        <v>151</v>
      </c>
      <c r="M1115" s="2" t="s">
        <v>44</v>
      </c>
      <c r="N1115" s="2" t="s">
        <v>25</v>
      </c>
      <c r="O1115" s="2" t="s">
        <v>25</v>
      </c>
      <c r="P1115" s="12">
        <v>11</v>
      </c>
      <c r="Q1115" s="12">
        <f>Table1[[#This Row],[Purchase Amount (USD)]]-Table1[[#This Row],[Previous Purchases]]</f>
        <v>69</v>
      </c>
      <c r="R1115" s="2" t="s">
        <v>45</v>
      </c>
      <c r="S1115" s="2" t="s">
        <v>75</v>
      </c>
    </row>
    <row r="1116" spans="1:19" x14ac:dyDescent="0.3">
      <c r="A1116" s="3">
        <v>1115</v>
      </c>
      <c r="B1116" s="3">
        <v>55</v>
      </c>
      <c r="C1116" s="3" t="s">
        <v>18</v>
      </c>
      <c r="D1116" s="3" t="s">
        <v>86</v>
      </c>
      <c r="E1116" s="3" t="s">
        <v>20</v>
      </c>
      <c r="F1116" s="3">
        <v>25</v>
      </c>
      <c r="G1116" s="3" t="s">
        <v>81</v>
      </c>
      <c r="H1116" s="3" t="s">
        <v>22</v>
      </c>
      <c r="I1116" s="3" t="s">
        <v>82</v>
      </c>
      <c r="J1116" s="3" t="s">
        <v>56</v>
      </c>
      <c r="K1116" s="3">
        <v>2.6</v>
      </c>
      <c r="L1116" s="3" t="s">
        <v>151</v>
      </c>
      <c r="M1116" s="3" t="s">
        <v>44</v>
      </c>
      <c r="N1116" s="3" t="s">
        <v>25</v>
      </c>
      <c r="O1116" s="3" t="s">
        <v>25</v>
      </c>
      <c r="P1116" s="13">
        <v>47</v>
      </c>
      <c r="Q1116" s="13">
        <f>Table1[[#This Row],[Purchase Amount (USD)]]-Table1[[#This Row],[Previous Purchases]]</f>
        <v>-22</v>
      </c>
      <c r="R1116" s="3" t="s">
        <v>74</v>
      </c>
      <c r="S1116" s="3" t="s">
        <v>96</v>
      </c>
    </row>
    <row r="1117" spans="1:19" x14ac:dyDescent="0.3">
      <c r="A1117" s="3">
        <v>1116</v>
      </c>
      <c r="B1117" s="3">
        <v>30</v>
      </c>
      <c r="C1117" s="3" t="s">
        <v>18</v>
      </c>
      <c r="D1117" s="3" t="s">
        <v>123</v>
      </c>
      <c r="E1117" s="3" t="s">
        <v>66</v>
      </c>
      <c r="F1117" s="3">
        <v>58</v>
      </c>
      <c r="G1117" s="3" t="s">
        <v>83</v>
      </c>
      <c r="H1117" s="3" t="s">
        <v>35</v>
      </c>
      <c r="I1117" s="3" t="s">
        <v>99</v>
      </c>
      <c r="J1117" s="3" t="s">
        <v>56</v>
      </c>
      <c r="K1117" s="3">
        <v>4</v>
      </c>
      <c r="L1117" s="3" t="s">
        <v>151</v>
      </c>
      <c r="M1117" s="3" t="s">
        <v>69</v>
      </c>
      <c r="N1117" s="3" t="s">
        <v>25</v>
      </c>
      <c r="O1117" s="3" t="s">
        <v>25</v>
      </c>
      <c r="P1117" s="13">
        <v>37</v>
      </c>
      <c r="Q1117" s="13">
        <f>Table1[[#This Row],[Purchase Amount (USD)]]-Table1[[#This Row],[Previous Purchases]]</f>
        <v>21</v>
      </c>
      <c r="R1117" s="3" t="s">
        <v>32</v>
      </c>
      <c r="S1117" s="3" t="s">
        <v>39</v>
      </c>
    </row>
    <row r="1118" spans="1:19" x14ac:dyDescent="0.3">
      <c r="A1118" s="2">
        <v>1117</v>
      </c>
      <c r="B1118" s="2">
        <v>67</v>
      </c>
      <c r="C1118" s="2" t="s">
        <v>18</v>
      </c>
      <c r="D1118" s="2" t="s">
        <v>131</v>
      </c>
      <c r="E1118" s="2" t="s">
        <v>66</v>
      </c>
      <c r="F1118" s="2">
        <v>96</v>
      </c>
      <c r="G1118" s="2" t="s">
        <v>76</v>
      </c>
      <c r="H1118" s="2" t="s">
        <v>43</v>
      </c>
      <c r="I1118" s="2" t="s">
        <v>60</v>
      </c>
      <c r="J1118" s="2" t="s">
        <v>24</v>
      </c>
      <c r="K1118" s="2">
        <v>4.2</v>
      </c>
      <c r="L1118" s="2" t="s">
        <v>151</v>
      </c>
      <c r="M1118" s="2" t="s">
        <v>26</v>
      </c>
      <c r="N1118" s="2" t="s">
        <v>25</v>
      </c>
      <c r="O1118" s="2" t="s">
        <v>25</v>
      </c>
      <c r="P1118" s="12">
        <v>39</v>
      </c>
      <c r="Q1118" s="12">
        <f>Table1[[#This Row],[Purchase Amount (USD)]]-Table1[[#This Row],[Previous Purchases]]</f>
        <v>57</v>
      </c>
      <c r="R1118" s="2" t="s">
        <v>45</v>
      </c>
      <c r="S1118" s="2" t="s">
        <v>28</v>
      </c>
    </row>
    <row r="1119" spans="1:19" x14ac:dyDescent="0.3">
      <c r="A1119" s="2">
        <v>1118</v>
      </c>
      <c r="B1119" s="2">
        <v>25</v>
      </c>
      <c r="C1119" s="2" t="s">
        <v>18</v>
      </c>
      <c r="D1119" s="2" t="s">
        <v>88</v>
      </c>
      <c r="E1119" s="2" t="s">
        <v>66</v>
      </c>
      <c r="F1119" s="2">
        <v>77</v>
      </c>
      <c r="G1119" s="2" t="s">
        <v>98</v>
      </c>
      <c r="H1119" s="2" t="s">
        <v>22</v>
      </c>
      <c r="I1119" s="2" t="s">
        <v>92</v>
      </c>
      <c r="J1119" s="2" t="s">
        <v>36</v>
      </c>
      <c r="K1119" s="2">
        <v>4.5</v>
      </c>
      <c r="L1119" s="2" t="s">
        <v>151</v>
      </c>
      <c r="M1119" s="2" t="s">
        <v>73</v>
      </c>
      <c r="N1119" s="2" t="s">
        <v>25</v>
      </c>
      <c r="O1119" s="2" t="s">
        <v>25</v>
      </c>
      <c r="P1119" s="12">
        <v>24</v>
      </c>
      <c r="Q1119" s="12">
        <f>Table1[[#This Row],[Purchase Amount (USD)]]-Table1[[#This Row],[Previous Purchases]]</f>
        <v>53</v>
      </c>
      <c r="R1119" s="2" t="s">
        <v>38</v>
      </c>
      <c r="S1119" s="2" t="s">
        <v>87</v>
      </c>
    </row>
    <row r="1120" spans="1:19" x14ac:dyDescent="0.3">
      <c r="A1120" s="3">
        <v>1119</v>
      </c>
      <c r="B1120" s="3">
        <v>49</v>
      </c>
      <c r="C1120" s="3" t="s">
        <v>18</v>
      </c>
      <c r="D1120" s="3" t="s">
        <v>132</v>
      </c>
      <c r="E1120" s="3" t="s">
        <v>66</v>
      </c>
      <c r="F1120" s="3">
        <v>65</v>
      </c>
      <c r="G1120" s="3" t="s">
        <v>115</v>
      </c>
      <c r="H1120" s="3" t="s">
        <v>43</v>
      </c>
      <c r="I1120" s="3" t="s">
        <v>72</v>
      </c>
      <c r="J1120" s="3" t="s">
        <v>52</v>
      </c>
      <c r="K1120" s="3">
        <v>4.9000000000000004</v>
      </c>
      <c r="L1120" s="3" t="s">
        <v>151</v>
      </c>
      <c r="M1120" s="3" t="s">
        <v>53</v>
      </c>
      <c r="N1120" s="3" t="s">
        <v>25</v>
      </c>
      <c r="O1120" s="3" t="s">
        <v>25</v>
      </c>
      <c r="P1120" s="13">
        <v>11</v>
      </c>
      <c r="Q1120" s="13">
        <f>Table1[[#This Row],[Purchase Amount (USD)]]-Table1[[#This Row],[Previous Purchases]]</f>
        <v>54</v>
      </c>
      <c r="R1120" s="3" t="s">
        <v>45</v>
      </c>
      <c r="S1120" s="3" t="s">
        <v>96</v>
      </c>
    </row>
    <row r="1121" spans="1:19" x14ac:dyDescent="0.3">
      <c r="A1121" s="3">
        <v>1120</v>
      </c>
      <c r="B1121" s="3">
        <v>34</v>
      </c>
      <c r="C1121" s="3" t="s">
        <v>18</v>
      </c>
      <c r="D1121" s="3" t="s">
        <v>105</v>
      </c>
      <c r="E1121" s="3" t="s">
        <v>66</v>
      </c>
      <c r="F1121" s="3">
        <v>36</v>
      </c>
      <c r="G1121" s="3" t="s">
        <v>59</v>
      </c>
      <c r="H1121" s="3" t="s">
        <v>43</v>
      </c>
      <c r="I1121" s="3" t="s">
        <v>125</v>
      </c>
      <c r="J1121" s="3" t="s">
        <v>36</v>
      </c>
      <c r="K1121" s="3">
        <v>3.1</v>
      </c>
      <c r="L1121" s="3" t="s">
        <v>151</v>
      </c>
      <c r="M1121" s="3" t="s">
        <v>53</v>
      </c>
      <c r="N1121" s="3" t="s">
        <v>25</v>
      </c>
      <c r="O1121" s="3" t="s">
        <v>25</v>
      </c>
      <c r="P1121" s="13">
        <v>36</v>
      </c>
      <c r="Q1121" s="13">
        <f>Table1[[#This Row],[Purchase Amount (USD)]]-Table1[[#This Row],[Previous Purchases]]</f>
        <v>0</v>
      </c>
      <c r="R1121" s="3" t="s">
        <v>38</v>
      </c>
      <c r="S1121" s="3" t="s">
        <v>39</v>
      </c>
    </row>
    <row r="1122" spans="1:19" x14ac:dyDescent="0.3">
      <c r="A1122" s="2">
        <v>1121</v>
      </c>
      <c r="B1122" s="2">
        <v>22</v>
      </c>
      <c r="C1122" s="2" t="s">
        <v>18</v>
      </c>
      <c r="D1122" s="2" t="s">
        <v>49</v>
      </c>
      <c r="E1122" s="2" t="s">
        <v>41</v>
      </c>
      <c r="F1122" s="2">
        <v>84</v>
      </c>
      <c r="G1122" s="2" t="s">
        <v>137</v>
      </c>
      <c r="H1122" s="2" t="s">
        <v>43</v>
      </c>
      <c r="I1122" s="2" t="s">
        <v>135</v>
      </c>
      <c r="J1122" s="2" t="s">
        <v>24</v>
      </c>
      <c r="K1122" s="2">
        <v>4</v>
      </c>
      <c r="L1122" s="2" t="s">
        <v>151</v>
      </c>
      <c r="M1122" s="2" t="s">
        <v>44</v>
      </c>
      <c r="N1122" s="2" t="s">
        <v>25</v>
      </c>
      <c r="O1122" s="2" t="s">
        <v>25</v>
      </c>
      <c r="P1122" s="12">
        <v>40</v>
      </c>
      <c r="Q1122" s="12">
        <f>Table1[[#This Row],[Purchase Amount (USD)]]-Table1[[#This Row],[Previous Purchases]]</f>
        <v>44</v>
      </c>
      <c r="R1122" s="2" t="s">
        <v>85</v>
      </c>
      <c r="S1122" s="2" t="s">
        <v>87</v>
      </c>
    </row>
    <row r="1123" spans="1:19" x14ac:dyDescent="0.3">
      <c r="A1123" s="2">
        <v>1122</v>
      </c>
      <c r="B1123" s="2">
        <v>63</v>
      </c>
      <c r="C1123" s="2" t="s">
        <v>18</v>
      </c>
      <c r="D1123" s="2" t="s">
        <v>112</v>
      </c>
      <c r="E1123" s="2" t="s">
        <v>20</v>
      </c>
      <c r="F1123" s="2">
        <v>58</v>
      </c>
      <c r="G1123" s="2" t="s">
        <v>102</v>
      </c>
      <c r="H1123" s="2" t="s">
        <v>91</v>
      </c>
      <c r="I1123" s="2" t="s">
        <v>99</v>
      </c>
      <c r="J1123" s="2" t="s">
        <v>56</v>
      </c>
      <c r="K1123" s="2">
        <v>3.2</v>
      </c>
      <c r="L1123" s="2" t="s">
        <v>151</v>
      </c>
      <c r="M1123" s="2" t="s">
        <v>26</v>
      </c>
      <c r="N1123" s="2" t="s">
        <v>25</v>
      </c>
      <c r="O1123" s="2" t="s">
        <v>25</v>
      </c>
      <c r="P1123" s="12">
        <v>25</v>
      </c>
      <c r="Q1123" s="12">
        <f>Table1[[#This Row],[Purchase Amount (USD)]]-Table1[[#This Row],[Previous Purchases]]</f>
        <v>33</v>
      </c>
      <c r="R1123" s="2" t="s">
        <v>32</v>
      </c>
      <c r="S1123" s="2" t="s">
        <v>57</v>
      </c>
    </row>
    <row r="1124" spans="1:19" x14ac:dyDescent="0.3">
      <c r="A1124" s="3">
        <v>1123</v>
      </c>
      <c r="B1124" s="3">
        <v>70</v>
      </c>
      <c r="C1124" s="3" t="s">
        <v>18</v>
      </c>
      <c r="D1124" s="3" t="s">
        <v>65</v>
      </c>
      <c r="E1124" s="3" t="s">
        <v>66</v>
      </c>
      <c r="F1124" s="3">
        <v>62</v>
      </c>
      <c r="G1124" s="3" t="s">
        <v>97</v>
      </c>
      <c r="H1124" s="3" t="s">
        <v>35</v>
      </c>
      <c r="I1124" s="3" t="s">
        <v>60</v>
      </c>
      <c r="J1124" s="3" t="s">
        <v>36</v>
      </c>
      <c r="K1124" s="3">
        <v>4.3</v>
      </c>
      <c r="L1124" s="3" t="s">
        <v>151</v>
      </c>
      <c r="M1124" s="3" t="s">
        <v>69</v>
      </c>
      <c r="N1124" s="3" t="s">
        <v>25</v>
      </c>
      <c r="O1124" s="3" t="s">
        <v>25</v>
      </c>
      <c r="P1124" s="13">
        <v>12</v>
      </c>
      <c r="Q1124" s="13">
        <f>Table1[[#This Row],[Purchase Amount (USD)]]-Table1[[#This Row],[Previous Purchases]]</f>
        <v>50</v>
      </c>
      <c r="R1124" s="3" t="s">
        <v>38</v>
      </c>
      <c r="S1124" s="3" t="s">
        <v>48</v>
      </c>
    </row>
    <row r="1125" spans="1:19" x14ac:dyDescent="0.3">
      <c r="A1125" s="3">
        <v>1124</v>
      </c>
      <c r="B1125" s="3">
        <v>36</v>
      </c>
      <c r="C1125" s="3" t="s">
        <v>18</v>
      </c>
      <c r="D1125" s="3" t="s">
        <v>123</v>
      </c>
      <c r="E1125" s="3" t="s">
        <v>66</v>
      </c>
      <c r="F1125" s="3">
        <v>67</v>
      </c>
      <c r="G1125" s="3" t="s">
        <v>34</v>
      </c>
      <c r="H1125" s="3" t="s">
        <v>35</v>
      </c>
      <c r="I1125" s="3" t="s">
        <v>72</v>
      </c>
      <c r="J1125" s="3" t="s">
        <v>56</v>
      </c>
      <c r="K1125" s="3">
        <v>2.5</v>
      </c>
      <c r="L1125" s="3" t="s">
        <v>151</v>
      </c>
      <c r="M1125" s="3" t="s">
        <v>73</v>
      </c>
      <c r="N1125" s="3" t="s">
        <v>25</v>
      </c>
      <c r="O1125" s="3" t="s">
        <v>25</v>
      </c>
      <c r="P1125" s="13">
        <v>38</v>
      </c>
      <c r="Q1125" s="13">
        <f>Table1[[#This Row],[Purchase Amount (USD)]]-Table1[[#This Row],[Previous Purchases]]</f>
        <v>29</v>
      </c>
      <c r="R1125" s="3" t="s">
        <v>32</v>
      </c>
      <c r="S1125" s="3" t="s">
        <v>87</v>
      </c>
    </row>
    <row r="1126" spans="1:19" x14ac:dyDescent="0.3">
      <c r="A1126" s="2">
        <v>1125</v>
      </c>
      <c r="B1126" s="2">
        <v>42</v>
      </c>
      <c r="C1126" s="2" t="s">
        <v>18</v>
      </c>
      <c r="D1126" s="2" t="s">
        <v>29</v>
      </c>
      <c r="E1126" s="2" t="s">
        <v>20</v>
      </c>
      <c r="F1126" s="2">
        <v>20</v>
      </c>
      <c r="G1126" s="2" t="s">
        <v>145</v>
      </c>
      <c r="H1126" s="2" t="s">
        <v>43</v>
      </c>
      <c r="I1126" s="2" t="s">
        <v>120</v>
      </c>
      <c r="J1126" s="2" t="s">
        <v>36</v>
      </c>
      <c r="K1126" s="2">
        <v>4.9000000000000004</v>
      </c>
      <c r="L1126" s="2" t="s">
        <v>151</v>
      </c>
      <c r="M1126" s="2" t="s">
        <v>26</v>
      </c>
      <c r="N1126" s="2" t="s">
        <v>25</v>
      </c>
      <c r="O1126" s="2" t="s">
        <v>25</v>
      </c>
      <c r="P1126" s="12">
        <v>40</v>
      </c>
      <c r="Q1126" s="12">
        <f>Table1[[#This Row],[Purchase Amount (USD)]]-Table1[[#This Row],[Previous Purchases]]</f>
        <v>-20</v>
      </c>
      <c r="R1126" s="2" t="s">
        <v>32</v>
      </c>
      <c r="S1126" s="2" t="s">
        <v>57</v>
      </c>
    </row>
    <row r="1127" spans="1:19" x14ac:dyDescent="0.3">
      <c r="A1127" s="2">
        <v>1126</v>
      </c>
      <c r="B1127" s="2">
        <v>27</v>
      </c>
      <c r="C1127" s="2" t="s">
        <v>18</v>
      </c>
      <c r="D1127" s="2" t="s">
        <v>40</v>
      </c>
      <c r="E1127" s="2" t="s">
        <v>41</v>
      </c>
      <c r="F1127" s="2">
        <v>90</v>
      </c>
      <c r="G1127" s="2" t="s">
        <v>113</v>
      </c>
      <c r="H1127" s="2" t="s">
        <v>43</v>
      </c>
      <c r="I1127" s="2" t="s">
        <v>92</v>
      </c>
      <c r="J1127" s="2" t="s">
        <v>52</v>
      </c>
      <c r="K1127" s="2">
        <v>2.7</v>
      </c>
      <c r="L1127" s="2" t="s">
        <v>151</v>
      </c>
      <c r="M1127" s="2" t="s">
        <v>69</v>
      </c>
      <c r="N1127" s="2" t="s">
        <v>25</v>
      </c>
      <c r="O1127" s="2" t="s">
        <v>25</v>
      </c>
      <c r="P1127" s="12">
        <v>10</v>
      </c>
      <c r="Q1127" s="12">
        <f>Table1[[#This Row],[Purchase Amount (USD)]]-Table1[[#This Row],[Previous Purchases]]</f>
        <v>80</v>
      </c>
      <c r="R1127" s="2" t="s">
        <v>74</v>
      </c>
      <c r="S1127" s="2" t="s">
        <v>39</v>
      </c>
    </row>
    <row r="1128" spans="1:19" x14ac:dyDescent="0.3">
      <c r="A1128" s="3">
        <v>1127</v>
      </c>
      <c r="B1128" s="3">
        <v>23</v>
      </c>
      <c r="C1128" s="3" t="s">
        <v>18</v>
      </c>
      <c r="D1128" s="3" t="s">
        <v>118</v>
      </c>
      <c r="E1128" s="3" t="s">
        <v>66</v>
      </c>
      <c r="F1128" s="3">
        <v>58</v>
      </c>
      <c r="G1128" s="3" t="s">
        <v>145</v>
      </c>
      <c r="H1128" s="3" t="s">
        <v>22</v>
      </c>
      <c r="I1128" s="3" t="s">
        <v>117</v>
      </c>
      <c r="J1128" s="3" t="s">
        <v>24</v>
      </c>
      <c r="K1128" s="3">
        <v>3.4</v>
      </c>
      <c r="L1128" s="3" t="s">
        <v>151</v>
      </c>
      <c r="M1128" s="3" t="s">
        <v>53</v>
      </c>
      <c r="N1128" s="3" t="s">
        <v>25</v>
      </c>
      <c r="O1128" s="3" t="s">
        <v>25</v>
      </c>
      <c r="P1128" s="13">
        <v>47</v>
      </c>
      <c r="Q1128" s="13">
        <f>Table1[[#This Row],[Purchase Amount (USD)]]-Table1[[#This Row],[Previous Purchases]]</f>
        <v>11</v>
      </c>
      <c r="R1128" s="3" t="s">
        <v>27</v>
      </c>
      <c r="S1128" s="3" t="s">
        <v>28</v>
      </c>
    </row>
    <row r="1129" spans="1:19" x14ac:dyDescent="0.3">
      <c r="A1129" s="3">
        <v>1128</v>
      </c>
      <c r="B1129" s="3">
        <v>50</v>
      </c>
      <c r="C1129" s="3" t="s">
        <v>18</v>
      </c>
      <c r="D1129" s="3" t="s">
        <v>54</v>
      </c>
      <c r="E1129" s="3" t="s">
        <v>20</v>
      </c>
      <c r="F1129" s="3">
        <v>53</v>
      </c>
      <c r="G1129" s="3" t="s">
        <v>78</v>
      </c>
      <c r="H1129" s="3" t="s">
        <v>91</v>
      </c>
      <c r="I1129" s="3" t="s">
        <v>31</v>
      </c>
      <c r="J1129" s="3" t="s">
        <v>36</v>
      </c>
      <c r="K1129" s="3">
        <v>4.8</v>
      </c>
      <c r="L1129" s="3" t="s">
        <v>151</v>
      </c>
      <c r="M1129" s="3" t="s">
        <v>73</v>
      </c>
      <c r="N1129" s="3" t="s">
        <v>25</v>
      </c>
      <c r="O1129" s="3" t="s">
        <v>25</v>
      </c>
      <c r="P1129" s="13">
        <v>22</v>
      </c>
      <c r="Q1129" s="13">
        <f>Table1[[#This Row],[Purchase Amount (USD)]]-Table1[[#This Row],[Previous Purchases]]</f>
        <v>31</v>
      </c>
      <c r="R1129" s="3" t="s">
        <v>85</v>
      </c>
      <c r="S1129" s="3" t="s">
        <v>87</v>
      </c>
    </row>
    <row r="1130" spans="1:19" x14ac:dyDescent="0.3">
      <c r="A1130" s="2">
        <v>1129</v>
      </c>
      <c r="B1130" s="2">
        <v>56</v>
      </c>
      <c r="C1130" s="2" t="s">
        <v>18</v>
      </c>
      <c r="D1130" s="2" t="s">
        <v>142</v>
      </c>
      <c r="E1130" s="2" t="s">
        <v>66</v>
      </c>
      <c r="F1130" s="2">
        <v>30</v>
      </c>
      <c r="G1130" s="2" t="s">
        <v>83</v>
      </c>
      <c r="H1130" s="2" t="s">
        <v>22</v>
      </c>
      <c r="I1130" s="2" t="s">
        <v>60</v>
      </c>
      <c r="J1130" s="2" t="s">
        <v>24</v>
      </c>
      <c r="K1130" s="2">
        <v>4.7</v>
      </c>
      <c r="L1130" s="2" t="s">
        <v>151</v>
      </c>
      <c r="M1130" s="2" t="s">
        <v>44</v>
      </c>
      <c r="N1130" s="2" t="s">
        <v>25</v>
      </c>
      <c r="O1130" s="2" t="s">
        <v>25</v>
      </c>
      <c r="P1130" s="12">
        <v>35</v>
      </c>
      <c r="Q1130" s="12">
        <f>Table1[[#This Row],[Purchase Amount (USD)]]-Table1[[#This Row],[Previous Purchases]]</f>
        <v>-5</v>
      </c>
      <c r="R1130" s="2" t="s">
        <v>85</v>
      </c>
      <c r="S1130" s="2" t="s">
        <v>87</v>
      </c>
    </row>
    <row r="1131" spans="1:19" x14ac:dyDescent="0.3">
      <c r="A1131" s="2">
        <v>1130</v>
      </c>
      <c r="B1131" s="2">
        <v>37</v>
      </c>
      <c r="C1131" s="2" t="s">
        <v>18</v>
      </c>
      <c r="D1131" s="2" t="s">
        <v>103</v>
      </c>
      <c r="E1131" s="2" t="s">
        <v>20</v>
      </c>
      <c r="F1131" s="2">
        <v>65</v>
      </c>
      <c r="G1131" s="2" t="s">
        <v>81</v>
      </c>
      <c r="H1131" s="2" t="s">
        <v>91</v>
      </c>
      <c r="I1131" s="2" t="s">
        <v>51</v>
      </c>
      <c r="J1131" s="2" t="s">
        <v>24</v>
      </c>
      <c r="K1131" s="2">
        <v>4.7</v>
      </c>
      <c r="L1131" s="2" t="s">
        <v>151</v>
      </c>
      <c r="M1131" s="2" t="s">
        <v>26</v>
      </c>
      <c r="N1131" s="2" t="s">
        <v>25</v>
      </c>
      <c r="O1131" s="2" t="s">
        <v>25</v>
      </c>
      <c r="P1131" s="12">
        <v>46</v>
      </c>
      <c r="Q1131" s="12">
        <f>Table1[[#This Row],[Purchase Amount (USD)]]-Table1[[#This Row],[Previous Purchases]]</f>
        <v>19</v>
      </c>
      <c r="R1131" s="2" t="s">
        <v>27</v>
      </c>
      <c r="S1131" s="2" t="s">
        <v>28</v>
      </c>
    </row>
    <row r="1132" spans="1:19" x14ac:dyDescent="0.3">
      <c r="A1132" s="3">
        <v>1131</v>
      </c>
      <c r="B1132" s="3">
        <v>67</v>
      </c>
      <c r="C1132" s="3" t="s">
        <v>18</v>
      </c>
      <c r="D1132" s="3" t="s">
        <v>105</v>
      </c>
      <c r="E1132" s="3" t="s">
        <v>66</v>
      </c>
      <c r="F1132" s="3">
        <v>41</v>
      </c>
      <c r="G1132" s="3" t="s">
        <v>21</v>
      </c>
      <c r="H1132" s="3" t="s">
        <v>43</v>
      </c>
      <c r="I1132" s="3" t="s">
        <v>92</v>
      </c>
      <c r="J1132" s="3" t="s">
        <v>52</v>
      </c>
      <c r="K1132" s="3">
        <v>3.9</v>
      </c>
      <c r="L1132" s="3" t="s">
        <v>151</v>
      </c>
      <c r="M1132" s="3" t="s">
        <v>53</v>
      </c>
      <c r="N1132" s="3" t="s">
        <v>25</v>
      </c>
      <c r="O1132" s="3" t="s">
        <v>25</v>
      </c>
      <c r="P1132" s="13">
        <v>30</v>
      </c>
      <c r="Q1132" s="13">
        <f>Table1[[#This Row],[Purchase Amount (USD)]]-Table1[[#This Row],[Previous Purchases]]</f>
        <v>11</v>
      </c>
      <c r="R1132" s="3" t="s">
        <v>45</v>
      </c>
      <c r="S1132" s="3" t="s">
        <v>75</v>
      </c>
    </row>
    <row r="1133" spans="1:19" x14ac:dyDescent="0.3">
      <c r="A1133" s="3">
        <v>1132</v>
      </c>
      <c r="B1133" s="3">
        <v>67</v>
      </c>
      <c r="C1133" s="3" t="s">
        <v>18</v>
      </c>
      <c r="D1133" s="3" t="s">
        <v>54</v>
      </c>
      <c r="E1133" s="3" t="s">
        <v>20</v>
      </c>
      <c r="F1133" s="3">
        <v>73</v>
      </c>
      <c r="G1133" s="3" t="s">
        <v>114</v>
      </c>
      <c r="H1133" s="3" t="s">
        <v>43</v>
      </c>
      <c r="I1133" s="3" t="s">
        <v>93</v>
      </c>
      <c r="J1133" s="3" t="s">
        <v>36</v>
      </c>
      <c r="K1133" s="3">
        <v>3.7</v>
      </c>
      <c r="L1133" s="3" t="s">
        <v>151</v>
      </c>
      <c r="M1133" s="3" t="s">
        <v>26</v>
      </c>
      <c r="N1133" s="3" t="s">
        <v>25</v>
      </c>
      <c r="O1133" s="3" t="s">
        <v>25</v>
      </c>
      <c r="P1133" s="13">
        <v>20</v>
      </c>
      <c r="Q1133" s="13">
        <f>Table1[[#This Row],[Purchase Amount (USD)]]-Table1[[#This Row],[Previous Purchases]]</f>
        <v>53</v>
      </c>
      <c r="R1133" s="3" t="s">
        <v>74</v>
      </c>
      <c r="S1133" s="3" t="s">
        <v>87</v>
      </c>
    </row>
    <row r="1134" spans="1:19" x14ac:dyDescent="0.3">
      <c r="A1134" s="2">
        <v>1133</v>
      </c>
      <c r="B1134" s="2">
        <v>50</v>
      </c>
      <c r="C1134" s="2" t="s">
        <v>18</v>
      </c>
      <c r="D1134" s="2" t="s">
        <v>103</v>
      </c>
      <c r="E1134" s="2" t="s">
        <v>20</v>
      </c>
      <c r="F1134" s="2">
        <v>98</v>
      </c>
      <c r="G1134" s="2" t="s">
        <v>97</v>
      </c>
      <c r="H1134" s="2" t="s">
        <v>35</v>
      </c>
      <c r="I1134" s="2" t="s">
        <v>84</v>
      </c>
      <c r="J1134" s="2" t="s">
        <v>36</v>
      </c>
      <c r="K1134" s="2">
        <v>4.3</v>
      </c>
      <c r="L1134" s="2" t="s">
        <v>151</v>
      </c>
      <c r="M1134" s="2" t="s">
        <v>73</v>
      </c>
      <c r="N1134" s="2" t="s">
        <v>25</v>
      </c>
      <c r="O1134" s="2" t="s">
        <v>25</v>
      </c>
      <c r="P1134" s="12">
        <v>25</v>
      </c>
      <c r="Q1134" s="12">
        <f>Table1[[#This Row],[Purchase Amount (USD)]]-Table1[[#This Row],[Previous Purchases]]</f>
        <v>73</v>
      </c>
      <c r="R1134" s="2" t="s">
        <v>32</v>
      </c>
      <c r="S1134" s="2" t="s">
        <v>28</v>
      </c>
    </row>
    <row r="1135" spans="1:19" x14ac:dyDescent="0.3">
      <c r="A1135" s="2">
        <v>1134</v>
      </c>
      <c r="B1135" s="2">
        <v>36</v>
      </c>
      <c r="C1135" s="2" t="s">
        <v>18</v>
      </c>
      <c r="D1135" s="2" t="s">
        <v>70</v>
      </c>
      <c r="E1135" s="2" t="s">
        <v>41</v>
      </c>
      <c r="F1135" s="2">
        <v>36</v>
      </c>
      <c r="G1135" s="2" t="s">
        <v>138</v>
      </c>
      <c r="H1135" s="2" t="s">
        <v>91</v>
      </c>
      <c r="I1135" s="2" t="s">
        <v>135</v>
      </c>
      <c r="J1135" s="2" t="s">
        <v>24</v>
      </c>
      <c r="K1135" s="2">
        <v>4.0999999999999996</v>
      </c>
      <c r="L1135" s="2" t="s">
        <v>151</v>
      </c>
      <c r="M1135" s="2" t="s">
        <v>69</v>
      </c>
      <c r="N1135" s="2" t="s">
        <v>25</v>
      </c>
      <c r="O1135" s="2" t="s">
        <v>25</v>
      </c>
      <c r="P1135" s="12">
        <v>29</v>
      </c>
      <c r="Q1135" s="12">
        <f>Table1[[#This Row],[Purchase Amount (USD)]]-Table1[[#This Row],[Previous Purchases]]</f>
        <v>7</v>
      </c>
      <c r="R1135" s="2" t="s">
        <v>32</v>
      </c>
      <c r="S1135" s="2" t="s">
        <v>39</v>
      </c>
    </row>
    <row r="1136" spans="1:19" x14ac:dyDescent="0.3">
      <c r="A1136" s="3">
        <v>1135</v>
      </c>
      <c r="B1136" s="3">
        <v>62</v>
      </c>
      <c r="C1136" s="3" t="s">
        <v>18</v>
      </c>
      <c r="D1136" s="3" t="s">
        <v>112</v>
      </c>
      <c r="E1136" s="3" t="s">
        <v>20</v>
      </c>
      <c r="F1136" s="3">
        <v>81</v>
      </c>
      <c r="G1136" s="3" t="s">
        <v>149</v>
      </c>
      <c r="H1136" s="3" t="s">
        <v>43</v>
      </c>
      <c r="I1136" s="3" t="s">
        <v>109</v>
      </c>
      <c r="J1136" s="3" t="s">
        <v>52</v>
      </c>
      <c r="K1136" s="3">
        <v>4.5999999999999996</v>
      </c>
      <c r="L1136" s="3" t="s">
        <v>151</v>
      </c>
      <c r="M1136" s="3" t="s">
        <v>26</v>
      </c>
      <c r="N1136" s="3" t="s">
        <v>25</v>
      </c>
      <c r="O1136" s="3" t="s">
        <v>25</v>
      </c>
      <c r="P1136" s="13">
        <v>2</v>
      </c>
      <c r="Q1136" s="13">
        <f>Table1[[#This Row],[Purchase Amount (USD)]]-Table1[[#This Row],[Previous Purchases]]</f>
        <v>79</v>
      </c>
      <c r="R1136" s="3" t="s">
        <v>27</v>
      </c>
      <c r="S1136" s="3" t="s">
        <v>96</v>
      </c>
    </row>
    <row r="1137" spans="1:19" x14ac:dyDescent="0.3">
      <c r="A1137" s="3">
        <v>1136</v>
      </c>
      <c r="B1137" s="3">
        <v>65</v>
      </c>
      <c r="C1137" s="3" t="s">
        <v>18</v>
      </c>
      <c r="D1137" s="3" t="s">
        <v>86</v>
      </c>
      <c r="E1137" s="3" t="s">
        <v>20</v>
      </c>
      <c r="F1137" s="3">
        <v>90</v>
      </c>
      <c r="G1137" s="3" t="s">
        <v>34</v>
      </c>
      <c r="H1137" s="3" t="s">
        <v>22</v>
      </c>
      <c r="I1137" s="3" t="s">
        <v>99</v>
      </c>
      <c r="J1137" s="3" t="s">
        <v>24</v>
      </c>
      <c r="K1137" s="3">
        <v>3.6</v>
      </c>
      <c r="L1137" s="3" t="s">
        <v>151</v>
      </c>
      <c r="M1137" s="3" t="s">
        <v>69</v>
      </c>
      <c r="N1137" s="3" t="s">
        <v>25</v>
      </c>
      <c r="O1137" s="3" t="s">
        <v>25</v>
      </c>
      <c r="P1137" s="13">
        <v>32</v>
      </c>
      <c r="Q1137" s="13">
        <f>Table1[[#This Row],[Purchase Amount (USD)]]-Table1[[#This Row],[Previous Purchases]]</f>
        <v>58</v>
      </c>
      <c r="R1137" s="3" t="s">
        <v>74</v>
      </c>
      <c r="S1137" s="3" t="s">
        <v>57</v>
      </c>
    </row>
    <row r="1138" spans="1:19" x14ac:dyDescent="0.3">
      <c r="A1138" s="2">
        <v>1137</v>
      </c>
      <c r="B1138" s="2">
        <v>23</v>
      </c>
      <c r="C1138" s="2" t="s">
        <v>18</v>
      </c>
      <c r="D1138" s="2" t="s">
        <v>65</v>
      </c>
      <c r="E1138" s="2" t="s">
        <v>66</v>
      </c>
      <c r="F1138" s="2">
        <v>83</v>
      </c>
      <c r="G1138" s="2" t="s">
        <v>114</v>
      </c>
      <c r="H1138" s="2" t="s">
        <v>35</v>
      </c>
      <c r="I1138" s="2" t="s">
        <v>108</v>
      </c>
      <c r="J1138" s="2" t="s">
        <v>52</v>
      </c>
      <c r="K1138" s="2">
        <v>4.8</v>
      </c>
      <c r="L1138" s="2" t="s">
        <v>151</v>
      </c>
      <c r="M1138" s="2" t="s">
        <v>37</v>
      </c>
      <c r="N1138" s="2" t="s">
        <v>25</v>
      </c>
      <c r="O1138" s="2" t="s">
        <v>25</v>
      </c>
      <c r="P1138" s="12">
        <v>37</v>
      </c>
      <c r="Q1138" s="12">
        <f>Table1[[#This Row],[Purchase Amount (USD)]]-Table1[[#This Row],[Previous Purchases]]</f>
        <v>46</v>
      </c>
      <c r="R1138" s="2" t="s">
        <v>32</v>
      </c>
      <c r="S1138" s="2" t="s">
        <v>87</v>
      </c>
    </row>
    <row r="1139" spans="1:19" x14ac:dyDescent="0.3">
      <c r="A1139" s="2">
        <v>1138</v>
      </c>
      <c r="B1139" s="2">
        <v>46</v>
      </c>
      <c r="C1139" s="2" t="s">
        <v>18</v>
      </c>
      <c r="D1139" s="2" t="s">
        <v>54</v>
      </c>
      <c r="E1139" s="2" t="s">
        <v>20</v>
      </c>
      <c r="F1139" s="2">
        <v>91</v>
      </c>
      <c r="G1139" s="2" t="s">
        <v>129</v>
      </c>
      <c r="H1139" s="2" t="s">
        <v>91</v>
      </c>
      <c r="I1139" s="2" t="s">
        <v>68</v>
      </c>
      <c r="J1139" s="2" t="s">
        <v>24</v>
      </c>
      <c r="K1139" s="2">
        <v>2.8</v>
      </c>
      <c r="L1139" s="2" t="s">
        <v>151</v>
      </c>
      <c r="M1139" s="2" t="s">
        <v>69</v>
      </c>
      <c r="N1139" s="2" t="s">
        <v>25</v>
      </c>
      <c r="O1139" s="2" t="s">
        <v>25</v>
      </c>
      <c r="P1139" s="12">
        <v>16</v>
      </c>
      <c r="Q1139" s="12">
        <f>Table1[[#This Row],[Purchase Amount (USD)]]-Table1[[#This Row],[Previous Purchases]]</f>
        <v>75</v>
      </c>
      <c r="R1139" s="2" t="s">
        <v>74</v>
      </c>
      <c r="S1139" s="2" t="s">
        <v>96</v>
      </c>
    </row>
    <row r="1140" spans="1:19" x14ac:dyDescent="0.3">
      <c r="A1140" s="3">
        <v>1139</v>
      </c>
      <c r="B1140" s="3">
        <v>18</v>
      </c>
      <c r="C1140" s="3" t="s">
        <v>18</v>
      </c>
      <c r="D1140" s="3" t="s">
        <v>94</v>
      </c>
      <c r="E1140" s="3" t="s">
        <v>20</v>
      </c>
      <c r="F1140" s="3">
        <v>36</v>
      </c>
      <c r="G1140" s="3" t="s">
        <v>145</v>
      </c>
      <c r="H1140" s="3" t="s">
        <v>43</v>
      </c>
      <c r="I1140" s="3" t="s">
        <v>72</v>
      </c>
      <c r="J1140" s="3" t="s">
        <v>52</v>
      </c>
      <c r="K1140" s="3">
        <v>4.7</v>
      </c>
      <c r="L1140" s="3" t="s">
        <v>151</v>
      </c>
      <c r="M1140" s="3" t="s">
        <v>26</v>
      </c>
      <c r="N1140" s="3" t="s">
        <v>25</v>
      </c>
      <c r="O1140" s="3" t="s">
        <v>25</v>
      </c>
      <c r="P1140" s="13">
        <v>32</v>
      </c>
      <c r="Q1140" s="13">
        <f>Table1[[#This Row],[Purchase Amount (USD)]]-Table1[[#This Row],[Previous Purchases]]</f>
        <v>4</v>
      </c>
      <c r="R1140" s="3" t="s">
        <v>27</v>
      </c>
      <c r="S1140" s="3" t="s">
        <v>28</v>
      </c>
    </row>
    <row r="1141" spans="1:19" x14ac:dyDescent="0.3">
      <c r="A1141" s="3">
        <v>1140</v>
      </c>
      <c r="B1141" s="3">
        <v>58</v>
      </c>
      <c r="C1141" s="3" t="s">
        <v>18</v>
      </c>
      <c r="D1141" s="3" t="s">
        <v>61</v>
      </c>
      <c r="E1141" s="3" t="s">
        <v>62</v>
      </c>
      <c r="F1141" s="3">
        <v>53</v>
      </c>
      <c r="G1141" s="3" t="s">
        <v>89</v>
      </c>
      <c r="H1141" s="3" t="s">
        <v>22</v>
      </c>
      <c r="I1141" s="3" t="s">
        <v>72</v>
      </c>
      <c r="J1141" s="3" t="s">
        <v>36</v>
      </c>
      <c r="K1141" s="3">
        <v>3.9</v>
      </c>
      <c r="L1141" s="3" t="s">
        <v>151</v>
      </c>
      <c r="M1141" s="3" t="s">
        <v>53</v>
      </c>
      <c r="N1141" s="3" t="s">
        <v>25</v>
      </c>
      <c r="O1141" s="3" t="s">
        <v>25</v>
      </c>
      <c r="P1141" s="13">
        <v>42</v>
      </c>
      <c r="Q1141" s="13">
        <f>Table1[[#This Row],[Purchase Amount (USD)]]-Table1[[#This Row],[Previous Purchases]]</f>
        <v>11</v>
      </c>
      <c r="R1141" s="3" t="s">
        <v>85</v>
      </c>
      <c r="S1141" s="3" t="s">
        <v>75</v>
      </c>
    </row>
    <row r="1142" spans="1:19" x14ac:dyDescent="0.3">
      <c r="A1142" s="2">
        <v>1141</v>
      </c>
      <c r="B1142" s="2">
        <v>31</v>
      </c>
      <c r="C1142" s="2" t="s">
        <v>18</v>
      </c>
      <c r="D1142" s="2" t="s">
        <v>33</v>
      </c>
      <c r="E1142" s="2" t="s">
        <v>20</v>
      </c>
      <c r="F1142" s="2">
        <v>39</v>
      </c>
      <c r="G1142" s="2" t="s">
        <v>127</v>
      </c>
      <c r="H1142" s="2" t="s">
        <v>43</v>
      </c>
      <c r="I1142" s="2" t="s">
        <v>51</v>
      </c>
      <c r="J1142" s="2" t="s">
        <v>24</v>
      </c>
      <c r="K1142" s="2">
        <v>2.6</v>
      </c>
      <c r="L1142" s="2" t="s">
        <v>151</v>
      </c>
      <c r="M1142" s="2" t="s">
        <v>73</v>
      </c>
      <c r="N1142" s="2" t="s">
        <v>25</v>
      </c>
      <c r="O1142" s="2" t="s">
        <v>25</v>
      </c>
      <c r="P1142" s="12">
        <v>6</v>
      </c>
      <c r="Q1142" s="12">
        <f>Table1[[#This Row],[Purchase Amount (USD)]]-Table1[[#This Row],[Previous Purchases]]</f>
        <v>33</v>
      </c>
      <c r="R1142" s="2" t="s">
        <v>38</v>
      </c>
      <c r="S1142" s="2" t="s">
        <v>96</v>
      </c>
    </row>
    <row r="1143" spans="1:19" x14ac:dyDescent="0.3">
      <c r="A1143" s="2">
        <v>1142</v>
      </c>
      <c r="B1143" s="2">
        <v>39</v>
      </c>
      <c r="C1143" s="2" t="s">
        <v>18</v>
      </c>
      <c r="D1143" s="2" t="s">
        <v>142</v>
      </c>
      <c r="E1143" s="2" t="s">
        <v>66</v>
      </c>
      <c r="F1143" s="2">
        <v>33</v>
      </c>
      <c r="G1143" s="2" t="s">
        <v>122</v>
      </c>
      <c r="H1143" s="2" t="s">
        <v>35</v>
      </c>
      <c r="I1143" s="2" t="s">
        <v>64</v>
      </c>
      <c r="J1143" s="2" t="s">
        <v>24</v>
      </c>
      <c r="K1143" s="2">
        <v>4.7</v>
      </c>
      <c r="L1143" s="2" t="s">
        <v>151</v>
      </c>
      <c r="M1143" s="2" t="s">
        <v>44</v>
      </c>
      <c r="N1143" s="2" t="s">
        <v>25</v>
      </c>
      <c r="O1143" s="2" t="s">
        <v>25</v>
      </c>
      <c r="P1143" s="12">
        <v>23</v>
      </c>
      <c r="Q1143" s="12">
        <f>Table1[[#This Row],[Purchase Amount (USD)]]-Table1[[#This Row],[Previous Purchases]]</f>
        <v>10</v>
      </c>
      <c r="R1143" s="2" t="s">
        <v>45</v>
      </c>
      <c r="S1143" s="2" t="s">
        <v>28</v>
      </c>
    </row>
    <row r="1144" spans="1:19" x14ac:dyDescent="0.3">
      <c r="A1144" s="3">
        <v>1143</v>
      </c>
      <c r="B1144" s="3">
        <v>69</v>
      </c>
      <c r="C1144" s="3" t="s">
        <v>18</v>
      </c>
      <c r="D1144" s="3" t="s">
        <v>112</v>
      </c>
      <c r="E1144" s="3" t="s">
        <v>20</v>
      </c>
      <c r="F1144" s="3">
        <v>76</v>
      </c>
      <c r="G1144" s="3" t="s">
        <v>122</v>
      </c>
      <c r="H1144" s="3" t="s">
        <v>22</v>
      </c>
      <c r="I1144" s="3" t="s">
        <v>95</v>
      </c>
      <c r="J1144" s="3" t="s">
        <v>36</v>
      </c>
      <c r="K1144" s="3">
        <v>3.5</v>
      </c>
      <c r="L1144" s="3" t="s">
        <v>151</v>
      </c>
      <c r="M1144" s="3" t="s">
        <v>73</v>
      </c>
      <c r="N1144" s="3" t="s">
        <v>25</v>
      </c>
      <c r="O1144" s="3" t="s">
        <v>25</v>
      </c>
      <c r="P1144" s="13">
        <v>27</v>
      </c>
      <c r="Q1144" s="13">
        <f>Table1[[#This Row],[Purchase Amount (USD)]]-Table1[[#This Row],[Previous Purchases]]</f>
        <v>49</v>
      </c>
      <c r="R1144" s="3" t="s">
        <v>27</v>
      </c>
      <c r="S1144" s="3" t="s">
        <v>75</v>
      </c>
    </row>
    <row r="1145" spans="1:19" x14ac:dyDescent="0.3">
      <c r="A1145" s="3">
        <v>1144</v>
      </c>
      <c r="B1145" s="3">
        <v>68</v>
      </c>
      <c r="C1145" s="3" t="s">
        <v>18</v>
      </c>
      <c r="D1145" s="3" t="s">
        <v>136</v>
      </c>
      <c r="E1145" s="3" t="s">
        <v>41</v>
      </c>
      <c r="F1145" s="3">
        <v>23</v>
      </c>
      <c r="G1145" s="3" t="s">
        <v>106</v>
      </c>
      <c r="H1145" s="3" t="s">
        <v>22</v>
      </c>
      <c r="I1145" s="3" t="s">
        <v>84</v>
      </c>
      <c r="J1145" s="3" t="s">
        <v>24</v>
      </c>
      <c r="K1145" s="3">
        <v>4.4000000000000004</v>
      </c>
      <c r="L1145" s="3" t="s">
        <v>151</v>
      </c>
      <c r="M1145" s="3" t="s">
        <v>53</v>
      </c>
      <c r="N1145" s="3" t="s">
        <v>25</v>
      </c>
      <c r="O1145" s="3" t="s">
        <v>25</v>
      </c>
      <c r="P1145" s="13">
        <v>43</v>
      </c>
      <c r="Q1145" s="13">
        <f>Table1[[#This Row],[Purchase Amount (USD)]]-Table1[[#This Row],[Previous Purchases]]</f>
        <v>-20</v>
      </c>
      <c r="R1145" s="3" t="s">
        <v>45</v>
      </c>
      <c r="S1145" s="3" t="s">
        <v>57</v>
      </c>
    </row>
    <row r="1146" spans="1:19" x14ac:dyDescent="0.3">
      <c r="A1146" s="2">
        <v>1145</v>
      </c>
      <c r="B1146" s="2">
        <v>41</v>
      </c>
      <c r="C1146" s="2" t="s">
        <v>18</v>
      </c>
      <c r="D1146" s="2" t="s">
        <v>33</v>
      </c>
      <c r="E1146" s="2" t="s">
        <v>20</v>
      </c>
      <c r="F1146" s="2">
        <v>54</v>
      </c>
      <c r="G1146" s="2" t="s">
        <v>130</v>
      </c>
      <c r="H1146" s="2" t="s">
        <v>35</v>
      </c>
      <c r="I1146" s="2" t="s">
        <v>125</v>
      </c>
      <c r="J1146" s="2" t="s">
        <v>56</v>
      </c>
      <c r="K1146" s="2">
        <v>4.4000000000000004</v>
      </c>
      <c r="L1146" s="2" t="s">
        <v>151</v>
      </c>
      <c r="M1146" s="2" t="s">
        <v>69</v>
      </c>
      <c r="N1146" s="2" t="s">
        <v>25</v>
      </c>
      <c r="O1146" s="2" t="s">
        <v>25</v>
      </c>
      <c r="P1146" s="12">
        <v>25</v>
      </c>
      <c r="Q1146" s="12">
        <f>Table1[[#This Row],[Purchase Amount (USD)]]-Table1[[#This Row],[Previous Purchases]]</f>
        <v>29</v>
      </c>
      <c r="R1146" s="2" t="s">
        <v>74</v>
      </c>
      <c r="S1146" s="2" t="s">
        <v>28</v>
      </c>
    </row>
    <row r="1147" spans="1:19" x14ac:dyDescent="0.3">
      <c r="A1147" s="2">
        <v>1146</v>
      </c>
      <c r="B1147" s="2">
        <v>31</v>
      </c>
      <c r="C1147" s="2" t="s">
        <v>18</v>
      </c>
      <c r="D1147" s="2" t="s">
        <v>49</v>
      </c>
      <c r="E1147" s="2" t="s">
        <v>41</v>
      </c>
      <c r="F1147" s="2">
        <v>89</v>
      </c>
      <c r="G1147" s="2" t="s">
        <v>106</v>
      </c>
      <c r="H1147" s="2" t="s">
        <v>22</v>
      </c>
      <c r="I1147" s="2" t="s">
        <v>68</v>
      </c>
      <c r="J1147" s="2" t="s">
        <v>52</v>
      </c>
      <c r="K1147" s="2">
        <v>3</v>
      </c>
      <c r="L1147" s="2" t="s">
        <v>151</v>
      </c>
      <c r="M1147" s="2" t="s">
        <v>26</v>
      </c>
      <c r="N1147" s="2" t="s">
        <v>25</v>
      </c>
      <c r="O1147" s="2" t="s">
        <v>25</v>
      </c>
      <c r="P1147" s="12">
        <v>30</v>
      </c>
      <c r="Q1147" s="12">
        <f>Table1[[#This Row],[Purchase Amount (USD)]]-Table1[[#This Row],[Previous Purchases]]</f>
        <v>59</v>
      </c>
      <c r="R1147" s="2" t="s">
        <v>32</v>
      </c>
      <c r="S1147" s="2" t="s">
        <v>96</v>
      </c>
    </row>
    <row r="1148" spans="1:19" x14ac:dyDescent="0.3">
      <c r="A1148" s="3">
        <v>1147</v>
      </c>
      <c r="B1148" s="3">
        <v>48</v>
      </c>
      <c r="C1148" s="3" t="s">
        <v>18</v>
      </c>
      <c r="D1148" s="3" t="s">
        <v>49</v>
      </c>
      <c r="E1148" s="3" t="s">
        <v>41</v>
      </c>
      <c r="F1148" s="3">
        <v>38</v>
      </c>
      <c r="G1148" s="3" t="s">
        <v>149</v>
      </c>
      <c r="H1148" s="3" t="s">
        <v>43</v>
      </c>
      <c r="I1148" s="3" t="s">
        <v>125</v>
      </c>
      <c r="J1148" s="3" t="s">
        <v>52</v>
      </c>
      <c r="K1148" s="3">
        <v>4.2</v>
      </c>
      <c r="L1148" s="3" t="s">
        <v>151</v>
      </c>
      <c r="M1148" s="3" t="s">
        <v>53</v>
      </c>
      <c r="N1148" s="3" t="s">
        <v>25</v>
      </c>
      <c r="O1148" s="3" t="s">
        <v>25</v>
      </c>
      <c r="P1148" s="13">
        <v>7</v>
      </c>
      <c r="Q1148" s="13">
        <f>Table1[[#This Row],[Purchase Amount (USD)]]-Table1[[#This Row],[Previous Purchases]]</f>
        <v>31</v>
      </c>
      <c r="R1148" s="3" t="s">
        <v>74</v>
      </c>
      <c r="S1148" s="3" t="s">
        <v>96</v>
      </c>
    </row>
    <row r="1149" spans="1:19" x14ac:dyDescent="0.3">
      <c r="A1149" s="3">
        <v>1148</v>
      </c>
      <c r="B1149" s="3">
        <v>59</v>
      </c>
      <c r="C1149" s="3" t="s">
        <v>18</v>
      </c>
      <c r="D1149" s="3" t="s">
        <v>123</v>
      </c>
      <c r="E1149" s="3" t="s">
        <v>66</v>
      </c>
      <c r="F1149" s="3">
        <v>36</v>
      </c>
      <c r="G1149" s="3" t="s">
        <v>121</v>
      </c>
      <c r="H1149" s="3" t="s">
        <v>91</v>
      </c>
      <c r="I1149" s="3" t="s">
        <v>107</v>
      </c>
      <c r="J1149" s="3" t="s">
        <v>24</v>
      </c>
      <c r="K1149" s="3">
        <v>4.3</v>
      </c>
      <c r="L1149" s="3" t="s">
        <v>151</v>
      </c>
      <c r="M1149" s="3" t="s">
        <v>44</v>
      </c>
      <c r="N1149" s="3" t="s">
        <v>25</v>
      </c>
      <c r="O1149" s="3" t="s">
        <v>25</v>
      </c>
      <c r="P1149" s="13">
        <v>17</v>
      </c>
      <c r="Q1149" s="13">
        <f>Table1[[#This Row],[Purchase Amount (USD)]]-Table1[[#This Row],[Previous Purchases]]</f>
        <v>19</v>
      </c>
      <c r="R1149" s="3" t="s">
        <v>85</v>
      </c>
      <c r="S1149" s="3" t="s">
        <v>48</v>
      </c>
    </row>
    <row r="1150" spans="1:19" x14ac:dyDescent="0.3">
      <c r="A1150" s="2">
        <v>1149</v>
      </c>
      <c r="B1150" s="2">
        <v>34</v>
      </c>
      <c r="C1150" s="2" t="s">
        <v>18</v>
      </c>
      <c r="D1150" s="2" t="s">
        <v>94</v>
      </c>
      <c r="E1150" s="2" t="s">
        <v>20</v>
      </c>
      <c r="F1150" s="2">
        <v>66</v>
      </c>
      <c r="G1150" s="2" t="s">
        <v>102</v>
      </c>
      <c r="H1150" s="2" t="s">
        <v>43</v>
      </c>
      <c r="I1150" s="2" t="s">
        <v>82</v>
      </c>
      <c r="J1150" s="2" t="s">
        <v>36</v>
      </c>
      <c r="K1150" s="2">
        <v>2.6</v>
      </c>
      <c r="L1150" s="2" t="s">
        <v>151</v>
      </c>
      <c r="M1150" s="2" t="s">
        <v>73</v>
      </c>
      <c r="N1150" s="2" t="s">
        <v>25</v>
      </c>
      <c r="O1150" s="2" t="s">
        <v>25</v>
      </c>
      <c r="P1150" s="12">
        <v>10</v>
      </c>
      <c r="Q1150" s="12">
        <f>Table1[[#This Row],[Purchase Amount (USD)]]-Table1[[#This Row],[Previous Purchases]]</f>
        <v>56</v>
      </c>
      <c r="R1150" s="2" t="s">
        <v>45</v>
      </c>
      <c r="S1150" s="2" t="s">
        <v>28</v>
      </c>
    </row>
    <row r="1151" spans="1:19" x14ac:dyDescent="0.3">
      <c r="A1151" s="2">
        <v>1150</v>
      </c>
      <c r="B1151" s="2">
        <v>21</v>
      </c>
      <c r="C1151" s="2" t="s">
        <v>18</v>
      </c>
      <c r="D1151" s="2" t="s">
        <v>105</v>
      </c>
      <c r="E1151" s="2" t="s">
        <v>66</v>
      </c>
      <c r="F1151" s="2">
        <v>42</v>
      </c>
      <c r="G1151" s="2" t="s">
        <v>141</v>
      </c>
      <c r="H1151" s="2" t="s">
        <v>22</v>
      </c>
      <c r="I1151" s="2" t="s">
        <v>108</v>
      </c>
      <c r="J1151" s="2" t="s">
        <v>36</v>
      </c>
      <c r="K1151" s="2">
        <v>3.3</v>
      </c>
      <c r="L1151" s="2" t="s">
        <v>151</v>
      </c>
      <c r="M1151" s="2" t="s">
        <v>73</v>
      </c>
      <c r="N1151" s="2" t="s">
        <v>25</v>
      </c>
      <c r="O1151" s="2" t="s">
        <v>25</v>
      </c>
      <c r="P1151" s="12">
        <v>40</v>
      </c>
      <c r="Q1151" s="12">
        <f>Table1[[#This Row],[Purchase Amount (USD)]]-Table1[[#This Row],[Previous Purchases]]</f>
        <v>2</v>
      </c>
      <c r="R1151" s="2" t="s">
        <v>27</v>
      </c>
      <c r="S1151" s="2" t="s">
        <v>48</v>
      </c>
    </row>
    <row r="1152" spans="1:19" x14ac:dyDescent="0.3">
      <c r="A1152" s="3">
        <v>1151</v>
      </c>
      <c r="B1152" s="3">
        <v>29</v>
      </c>
      <c r="C1152" s="3" t="s">
        <v>18</v>
      </c>
      <c r="D1152" s="3" t="s">
        <v>105</v>
      </c>
      <c r="E1152" s="3" t="s">
        <v>66</v>
      </c>
      <c r="F1152" s="3">
        <v>36</v>
      </c>
      <c r="G1152" s="3" t="s">
        <v>21</v>
      </c>
      <c r="H1152" s="3" t="s">
        <v>35</v>
      </c>
      <c r="I1152" s="3" t="s">
        <v>107</v>
      </c>
      <c r="J1152" s="3" t="s">
        <v>24</v>
      </c>
      <c r="K1152" s="3">
        <v>2.7</v>
      </c>
      <c r="L1152" s="3" t="s">
        <v>151</v>
      </c>
      <c r="M1152" s="3" t="s">
        <v>44</v>
      </c>
      <c r="N1152" s="3" t="s">
        <v>25</v>
      </c>
      <c r="O1152" s="3" t="s">
        <v>25</v>
      </c>
      <c r="P1152" s="13">
        <v>50</v>
      </c>
      <c r="Q1152" s="13">
        <f>Table1[[#This Row],[Purchase Amount (USD)]]-Table1[[#This Row],[Previous Purchases]]</f>
        <v>-14</v>
      </c>
      <c r="R1152" s="3" t="s">
        <v>27</v>
      </c>
      <c r="S1152" s="3" t="s">
        <v>75</v>
      </c>
    </row>
    <row r="1153" spans="1:19" x14ac:dyDescent="0.3">
      <c r="A1153" s="3">
        <v>1152</v>
      </c>
      <c r="B1153" s="3">
        <v>41</v>
      </c>
      <c r="C1153" s="3" t="s">
        <v>18</v>
      </c>
      <c r="D1153" s="3" t="s">
        <v>19</v>
      </c>
      <c r="E1153" s="3" t="s">
        <v>20</v>
      </c>
      <c r="F1153" s="3">
        <v>86</v>
      </c>
      <c r="G1153" s="3" t="s">
        <v>122</v>
      </c>
      <c r="H1153" s="3" t="s">
        <v>43</v>
      </c>
      <c r="I1153" s="3" t="s">
        <v>23</v>
      </c>
      <c r="J1153" s="3" t="s">
        <v>36</v>
      </c>
      <c r="K1153" s="3">
        <v>4.2</v>
      </c>
      <c r="L1153" s="3" t="s">
        <v>151</v>
      </c>
      <c r="M1153" s="3" t="s">
        <v>26</v>
      </c>
      <c r="N1153" s="3" t="s">
        <v>25</v>
      </c>
      <c r="O1153" s="3" t="s">
        <v>25</v>
      </c>
      <c r="P1153" s="13">
        <v>24</v>
      </c>
      <c r="Q1153" s="13">
        <f>Table1[[#This Row],[Purchase Amount (USD)]]-Table1[[#This Row],[Previous Purchases]]</f>
        <v>62</v>
      </c>
      <c r="R1153" s="3" t="s">
        <v>38</v>
      </c>
      <c r="S1153" s="3" t="s">
        <v>39</v>
      </c>
    </row>
    <row r="1154" spans="1:19" x14ac:dyDescent="0.3">
      <c r="A1154" s="2">
        <v>1153</v>
      </c>
      <c r="B1154" s="2">
        <v>62</v>
      </c>
      <c r="C1154" s="2" t="s">
        <v>18</v>
      </c>
      <c r="D1154" s="2" t="s">
        <v>65</v>
      </c>
      <c r="E1154" s="2" t="s">
        <v>66</v>
      </c>
      <c r="F1154" s="2">
        <v>49</v>
      </c>
      <c r="G1154" s="2" t="s">
        <v>138</v>
      </c>
      <c r="H1154" s="2" t="s">
        <v>43</v>
      </c>
      <c r="I1154" s="2" t="s">
        <v>79</v>
      </c>
      <c r="J1154" s="2" t="s">
        <v>56</v>
      </c>
      <c r="K1154" s="2">
        <v>4</v>
      </c>
      <c r="L1154" s="2" t="s">
        <v>151</v>
      </c>
      <c r="M1154" s="2" t="s">
        <v>53</v>
      </c>
      <c r="N1154" s="2" t="s">
        <v>25</v>
      </c>
      <c r="O1154" s="2" t="s">
        <v>25</v>
      </c>
      <c r="P1154" s="12">
        <v>8</v>
      </c>
      <c r="Q1154" s="12">
        <f>Table1[[#This Row],[Purchase Amount (USD)]]-Table1[[#This Row],[Previous Purchases]]</f>
        <v>41</v>
      </c>
      <c r="R1154" s="2" t="s">
        <v>45</v>
      </c>
      <c r="S1154" s="2" t="s">
        <v>96</v>
      </c>
    </row>
    <row r="1155" spans="1:19" x14ac:dyDescent="0.3">
      <c r="A1155" s="2">
        <v>1154</v>
      </c>
      <c r="B1155" s="2">
        <v>27</v>
      </c>
      <c r="C1155" s="2" t="s">
        <v>18</v>
      </c>
      <c r="D1155" s="2" t="s">
        <v>54</v>
      </c>
      <c r="E1155" s="2" t="s">
        <v>20</v>
      </c>
      <c r="F1155" s="2">
        <v>41</v>
      </c>
      <c r="G1155" s="2" t="s">
        <v>134</v>
      </c>
      <c r="H1155" s="2" t="s">
        <v>43</v>
      </c>
      <c r="I1155" s="2" t="s">
        <v>68</v>
      </c>
      <c r="J1155" s="2" t="s">
        <v>52</v>
      </c>
      <c r="K1155" s="2">
        <v>4</v>
      </c>
      <c r="L1155" s="2" t="s">
        <v>151</v>
      </c>
      <c r="M1155" s="2" t="s">
        <v>37</v>
      </c>
      <c r="N1155" s="2" t="s">
        <v>25</v>
      </c>
      <c r="O1155" s="2" t="s">
        <v>25</v>
      </c>
      <c r="P1155" s="12">
        <v>6</v>
      </c>
      <c r="Q1155" s="12">
        <f>Table1[[#This Row],[Purchase Amount (USD)]]-Table1[[#This Row],[Previous Purchases]]</f>
        <v>35</v>
      </c>
      <c r="R1155" s="2" t="s">
        <v>74</v>
      </c>
      <c r="S1155" s="2" t="s">
        <v>57</v>
      </c>
    </row>
    <row r="1156" spans="1:19" x14ac:dyDescent="0.3">
      <c r="A1156" s="3">
        <v>1155</v>
      </c>
      <c r="B1156" s="3">
        <v>49</v>
      </c>
      <c r="C1156" s="3" t="s">
        <v>18</v>
      </c>
      <c r="D1156" s="3" t="s">
        <v>80</v>
      </c>
      <c r="E1156" s="3" t="s">
        <v>20</v>
      </c>
      <c r="F1156" s="3">
        <v>82</v>
      </c>
      <c r="G1156" s="3" t="s">
        <v>141</v>
      </c>
      <c r="H1156" s="3" t="s">
        <v>22</v>
      </c>
      <c r="I1156" s="3" t="s">
        <v>108</v>
      </c>
      <c r="J1156" s="3" t="s">
        <v>36</v>
      </c>
      <c r="K1156" s="3">
        <v>2.9</v>
      </c>
      <c r="L1156" s="3" t="s">
        <v>151</v>
      </c>
      <c r="M1156" s="3" t="s">
        <v>69</v>
      </c>
      <c r="N1156" s="3" t="s">
        <v>25</v>
      </c>
      <c r="O1156" s="3" t="s">
        <v>25</v>
      </c>
      <c r="P1156" s="13">
        <v>44</v>
      </c>
      <c r="Q1156" s="13">
        <f>Table1[[#This Row],[Purchase Amount (USD)]]-Table1[[#This Row],[Previous Purchases]]</f>
        <v>38</v>
      </c>
      <c r="R1156" s="3" t="s">
        <v>38</v>
      </c>
      <c r="S1156" s="3" t="s">
        <v>75</v>
      </c>
    </row>
    <row r="1157" spans="1:19" x14ac:dyDescent="0.3">
      <c r="A1157" s="3">
        <v>1156</v>
      </c>
      <c r="B1157" s="3">
        <v>67</v>
      </c>
      <c r="C1157" s="3" t="s">
        <v>18</v>
      </c>
      <c r="D1157" s="3" t="s">
        <v>112</v>
      </c>
      <c r="E1157" s="3" t="s">
        <v>20</v>
      </c>
      <c r="F1157" s="3">
        <v>53</v>
      </c>
      <c r="G1157" s="3" t="s">
        <v>121</v>
      </c>
      <c r="H1157" s="3" t="s">
        <v>35</v>
      </c>
      <c r="I1157" s="3" t="s">
        <v>107</v>
      </c>
      <c r="J1157" s="3" t="s">
        <v>56</v>
      </c>
      <c r="K1157" s="3">
        <v>2.6</v>
      </c>
      <c r="L1157" s="3" t="s">
        <v>151</v>
      </c>
      <c r="M1157" s="3" t="s">
        <v>26</v>
      </c>
      <c r="N1157" s="3" t="s">
        <v>25</v>
      </c>
      <c r="O1157" s="3" t="s">
        <v>25</v>
      </c>
      <c r="P1157" s="13">
        <v>47</v>
      </c>
      <c r="Q1157" s="13">
        <f>Table1[[#This Row],[Purchase Amount (USD)]]-Table1[[#This Row],[Previous Purchases]]</f>
        <v>6</v>
      </c>
      <c r="R1157" s="3" t="s">
        <v>45</v>
      </c>
      <c r="S1157" s="3" t="s">
        <v>57</v>
      </c>
    </row>
    <row r="1158" spans="1:19" x14ac:dyDescent="0.3">
      <c r="A1158" s="2">
        <v>1157</v>
      </c>
      <c r="B1158" s="2">
        <v>20</v>
      </c>
      <c r="C1158" s="2" t="s">
        <v>18</v>
      </c>
      <c r="D1158" s="2" t="s">
        <v>70</v>
      </c>
      <c r="E1158" s="2" t="s">
        <v>41</v>
      </c>
      <c r="F1158" s="2">
        <v>21</v>
      </c>
      <c r="G1158" s="2" t="s">
        <v>76</v>
      </c>
      <c r="H1158" s="2" t="s">
        <v>43</v>
      </c>
      <c r="I1158" s="2" t="s">
        <v>79</v>
      </c>
      <c r="J1158" s="2" t="s">
        <v>52</v>
      </c>
      <c r="K1158" s="2">
        <v>4.8</v>
      </c>
      <c r="L1158" s="2" t="s">
        <v>151</v>
      </c>
      <c r="M1158" s="2" t="s">
        <v>26</v>
      </c>
      <c r="N1158" s="2" t="s">
        <v>25</v>
      </c>
      <c r="O1158" s="2" t="s">
        <v>25</v>
      </c>
      <c r="P1158" s="12">
        <v>6</v>
      </c>
      <c r="Q1158" s="12">
        <f>Table1[[#This Row],[Purchase Amount (USD)]]-Table1[[#This Row],[Previous Purchases]]</f>
        <v>15</v>
      </c>
      <c r="R1158" s="2" t="s">
        <v>27</v>
      </c>
      <c r="S1158" s="2" t="s">
        <v>96</v>
      </c>
    </row>
    <row r="1159" spans="1:19" x14ac:dyDescent="0.3">
      <c r="A1159" s="2">
        <v>1158</v>
      </c>
      <c r="B1159" s="2">
        <v>37</v>
      </c>
      <c r="C1159" s="2" t="s">
        <v>18</v>
      </c>
      <c r="D1159" s="2" t="s">
        <v>132</v>
      </c>
      <c r="E1159" s="2" t="s">
        <v>66</v>
      </c>
      <c r="F1159" s="2">
        <v>66</v>
      </c>
      <c r="G1159" s="2" t="s">
        <v>127</v>
      </c>
      <c r="H1159" s="2" t="s">
        <v>43</v>
      </c>
      <c r="I1159" s="2" t="s">
        <v>60</v>
      </c>
      <c r="J1159" s="2" t="s">
        <v>56</v>
      </c>
      <c r="K1159" s="2">
        <v>4.4000000000000004</v>
      </c>
      <c r="L1159" s="2" t="s">
        <v>151</v>
      </c>
      <c r="M1159" s="2" t="s">
        <v>53</v>
      </c>
      <c r="N1159" s="2" t="s">
        <v>25</v>
      </c>
      <c r="O1159" s="2" t="s">
        <v>25</v>
      </c>
      <c r="P1159" s="12">
        <v>11</v>
      </c>
      <c r="Q1159" s="12">
        <f>Table1[[#This Row],[Purchase Amount (USD)]]-Table1[[#This Row],[Previous Purchases]]</f>
        <v>55</v>
      </c>
      <c r="R1159" s="2" t="s">
        <v>32</v>
      </c>
      <c r="S1159" s="2" t="s">
        <v>57</v>
      </c>
    </row>
    <row r="1160" spans="1:19" x14ac:dyDescent="0.3">
      <c r="A1160" s="3">
        <v>1159</v>
      </c>
      <c r="B1160" s="3">
        <v>69</v>
      </c>
      <c r="C1160" s="3" t="s">
        <v>18</v>
      </c>
      <c r="D1160" s="3" t="s">
        <v>132</v>
      </c>
      <c r="E1160" s="3" t="s">
        <v>66</v>
      </c>
      <c r="F1160" s="3">
        <v>89</v>
      </c>
      <c r="G1160" s="3" t="s">
        <v>106</v>
      </c>
      <c r="H1160" s="3" t="s">
        <v>22</v>
      </c>
      <c r="I1160" s="3" t="s">
        <v>120</v>
      </c>
      <c r="J1160" s="3" t="s">
        <v>52</v>
      </c>
      <c r="K1160" s="3">
        <v>4</v>
      </c>
      <c r="L1160" s="3" t="s">
        <v>151</v>
      </c>
      <c r="M1160" s="3" t="s">
        <v>69</v>
      </c>
      <c r="N1160" s="3" t="s">
        <v>25</v>
      </c>
      <c r="O1160" s="3" t="s">
        <v>25</v>
      </c>
      <c r="P1160" s="13">
        <v>41</v>
      </c>
      <c r="Q1160" s="13">
        <f>Table1[[#This Row],[Purchase Amount (USD)]]-Table1[[#This Row],[Previous Purchases]]</f>
        <v>48</v>
      </c>
      <c r="R1160" s="3" t="s">
        <v>74</v>
      </c>
      <c r="S1160" s="3" t="s">
        <v>48</v>
      </c>
    </row>
    <row r="1161" spans="1:19" x14ac:dyDescent="0.3">
      <c r="A1161" s="3">
        <v>1160</v>
      </c>
      <c r="B1161" s="3">
        <v>66</v>
      </c>
      <c r="C1161" s="3" t="s">
        <v>18</v>
      </c>
      <c r="D1161" s="3" t="s">
        <v>65</v>
      </c>
      <c r="E1161" s="3" t="s">
        <v>66</v>
      </c>
      <c r="F1161" s="3">
        <v>55</v>
      </c>
      <c r="G1161" s="3" t="s">
        <v>81</v>
      </c>
      <c r="H1161" s="3" t="s">
        <v>22</v>
      </c>
      <c r="I1161" s="3" t="s">
        <v>143</v>
      </c>
      <c r="J1161" s="3" t="s">
        <v>56</v>
      </c>
      <c r="K1161" s="3">
        <v>3.6</v>
      </c>
      <c r="L1161" s="3" t="s">
        <v>151</v>
      </c>
      <c r="M1161" s="3" t="s">
        <v>69</v>
      </c>
      <c r="N1161" s="3" t="s">
        <v>25</v>
      </c>
      <c r="O1161" s="3" t="s">
        <v>25</v>
      </c>
      <c r="P1161" s="13">
        <v>46</v>
      </c>
      <c r="Q1161" s="13">
        <f>Table1[[#This Row],[Purchase Amount (USD)]]-Table1[[#This Row],[Previous Purchases]]</f>
        <v>9</v>
      </c>
      <c r="R1161" s="3" t="s">
        <v>27</v>
      </c>
      <c r="S1161" s="3" t="s">
        <v>96</v>
      </c>
    </row>
    <row r="1162" spans="1:19" x14ac:dyDescent="0.3">
      <c r="A1162" s="2">
        <v>1161</v>
      </c>
      <c r="B1162" s="2">
        <v>37</v>
      </c>
      <c r="C1162" s="2" t="s">
        <v>18</v>
      </c>
      <c r="D1162" s="2" t="s">
        <v>118</v>
      </c>
      <c r="E1162" s="2" t="s">
        <v>66</v>
      </c>
      <c r="F1162" s="2">
        <v>42</v>
      </c>
      <c r="G1162" s="2" t="s">
        <v>113</v>
      </c>
      <c r="H1162" s="2" t="s">
        <v>35</v>
      </c>
      <c r="I1162" s="2" t="s">
        <v>143</v>
      </c>
      <c r="J1162" s="2" t="s">
        <v>52</v>
      </c>
      <c r="K1162" s="2">
        <v>3.2</v>
      </c>
      <c r="L1162" s="2" t="s">
        <v>151</v>
      </c>
      <c r="M1162" s="2" t="s">
        <v>44</v>
      </c>
      <c r="N1162" s="2" t="s">
        <v>25</v>
      </c>
      <c r="O1162" s="2" t="s">
        <v>25</v>
      </c>
      <c r="P1162" s="12">
        <v>9</v>
      </c>
      <c r="Q1162" s="12">
        <f>Table1[[#This Row],[Purchase Amount (USD)]]-Table1[[#This Row],[Previous Purchases]]</f>
        <v>33</v>
      </c>
      <c r="R1162" s="2" t="s">
        <v>27</v>
      </c>
      <c r="S1162" s="2" t="s">
        <v>75</v>
      </c>
    </row>
    <row r="1163" spans="1:19" x14ac:dyDescent="0.3">
      <c r="A1163" s="2">
        <v>1162</v>
      </c>
      <c r="B1163" s="2">
        <v>63</v>
      </c>
      <c r="C1163" s="2" t="s">
        <v>18</v>
      </c>
      <c r="D1163" s="2" t="s">
        <v>58</v>
      </c>
      <c r="E1163" s="2" t="s">
        <v>20</v>
      </c>
      <c r="F1163" s="2">
        <v>52</v>
      </c>
      <c r="G1163" s="2" t="s">
        <v>100</v>
      </c>
      <c r="H1163" s="2" t="s">
        <v>35</v>
      </c>
      <c r="I1163" s="2" t="s">
        <v>120</v>
      </c>
      <c r="J1163" s="2" t="s">
        <v>56</v>
      </c>
      <c r="K1163" s="2">
        <v>3.1</v>
      </c>
      <c r="L1163" s="2" t="s">
        <v>151</v>
      </c>
      <c r="M1163" s="2" t="s">
        <v>69</v>
      </c>
      <c r="N1163" s="2" t="s">
        <v>25</v>
      </c>
      <c r="O1163" s="2" t="s">
        <v>25</v>
      </c>
      <c r="P1163" s="12">
        <v>37</v>
      </c>
      <c r="Q1163" s="12">
        <f>Table1[[#This Row],[Purchase Amount (USD)]]-Table1[[#This Row],[Previous Purchases]]</f>
        <v>15</v>
      </c>
      <c r="R1163" s="2" t="s">
        <v>45</v>
      </c>
      <c r="S1163" s="2" t="s">
        <v>87</v>
      </c>
    </row>
    <row r="1164" spans="1:19" x14ac:dyDescent="0.3">
      <c r="A1164" s="3">
        <v>1163</v>
      </c>
      <c r="B1164" s="3">
        <v>47</v>
      </c>
      <c r="C1164" s="3" t="s">
        <v>18</v>
      </c>
      <c r="D1164" s="3" t="s">
        <v>40</v>
      </c>
      <c r="E1164" s="3" t="s">
        <v>41</v>
      </c>
      <c r="F1164" s="3">
        <v>92</v>
      </c>
      <c r="G1164" s="3" t="s">
        <v>97</v>
      </c>
      <c r="H1164" s="3" t="s">
        <v>43</v>
      </c>
      <c r="I1164" s="3" t="s">
        <v>143</v>
      </c>
      <c r="J1164" s="3" t="s">
        <v>24</v>
      </c>
      <c r="K1164" s="3">
        <v>4.2</v>
      </c>
      <c r="L1164" s="3" t="s">
        <v>151</v>
      </c>
      <c r="M1164" s="3" t="s">
        <v>26</v>
      </c>
      <c r="N1164" s="3" t="s">
        <v>25</v>
      </c>
      <c r="O1164" s="3" t="s">
        <v>25</v>
      </c>
      <c r="P1164" s="13">
        <v>13</v>
      </c>
      <c r="Q1164" s="13">
        <f>Table1[[#This Row],[Purchase Amount (USD)]]-Table1[[#This Row],[Previous Purchases]]</f>
        <v>79</v>
      </c>
      <c r="R1164" s="3" t="s">
        <v>45</v>
      </c>
      <c r="S1164" s="3" t="s">
        <v>39</v>
      </c>
    </row>
    <row r="1165" spans="1:19" x14ac:dyDescent="0.3">
      <c r="A1165" s="3">
        <v>1164</v>
      </c>
      <c r="B1165" s="3">
        <v>26</v>
      </c>
      <c r="C1165" s="3" t="s">
        <v>18</v>
      </c>
      <c r="D1165" s="3" t="s">
        <v>94</v>
      </c>
      <c r="E1165" s="3" t="s">
        <v>20</v>
      </c>
      <c r="F1165" s="3">
        <v>56</v>
      </c>
      <c r="G1165" s="3" t="s">
        <v>121</v>
      </c>
      <c r="H1165" s="3" t="s">
        <v>22</v>
      </c>
      <c r="I1165" s="3" t="s">
        <v>51</v>
      </c>
      <c r="J1165" s="3" t="s">
        <v>52</v>
      </c>
      <c r="K1165" s="3">
        <v>3</v>
      </c>
      <c r="L1165" s="3" t="s">
        <v>151</v>
      </c>
      <c r="M1165" s="3" t="s">
        <v>69</v>
      </c>
      <c r="N1165" s="3" t="s">
        <v>25</v>
      </c>
      <c r="O1165" s="3" t="s">
        <v>25</v>
      </c>
      <c r="P1165" s="13">
        <v>24</v>
      </c>
      <c r="Q1165" s="13">
        <f>Table1[[#This Row],[Purchase Amount (USD)]]-Table1[[#This Row],[Previous Purchases]]</f>
        <v>32</v>
      </c>
      <c r="R1165" s="3" t="s">
        <v>85</v>
      </c>
      <c r="S1165" s="3" t="s">
        <v>87</v>
      </c>
    </row>
    <row r="1166" spans="1:19" x14ac:dyDescent="0.3">
      <c r="A1166" s="2">
        <v>1165</v>
      </c>
      <c r="B1166" s="2">
        <v>68</v>
      </c>
      <c r="C1166" s="2" t="s">
        <v>18</v>
      </c>
      <c r="D1166" s="2" t="s">
        <v>80</v>
      </c>
      <c r="E1166" s="2" t="s">
        <v>20</v>
      </c>
      <c r="F1166" s="2">
        <v>96</v>
      </c>
      <c r="G1166" s="2" t="s">
        <v>55</v>
      </c>
      <c r="H1166" s="2" t="s">
        <v>43</v>
      </c>
      <c r="I1166" s="2" t="s">
        <v>95</v>
      </c>
      <c r="J1166" s="2" t="s">
        <v>24</v>
      </c>
      <c r="K1166" s="2">
        <v>4.2</v>
      </c>
      <c r="L1166" s="2" t="s">
        <v>151</v>
      </c>
      <c r="M1166" s="2" t="s">
        <v>53</v>
      </c>
      <c r="N1166" s="2" t="s">
        <v>25</v>
      </c>
      <c r="O1166" s="2" t="s">
        <v>25</v>
      </c>
      <c r="P1166" s="12">
        <v>47</v>
      </c>
      <c r="Q1166" s="12">
        <f>Table1[[#This Row],[Purchase Amount (USD)]]-Table1[[#This Row],[Previous Purchases]]</f>
        <v>49</v>
      </c>
      <c r="R1166" s="2" t="s">
        <v>45</v>
      </c>
      <c r="S1166" s="2" t="s">
        <v>57</v>
      </c>
    </row>
    <row r="1167" spans="1:19" x14ac:dyDescent="0.3">
      <c r="A1167" s="2">
        <v>1166</v>
      </c>
      <c r="B1167" s="2">
        <v>51</v>
      </c>
      <c r="C1167" s="2" t="s">
        <v>18</v>
      </c>
      <c r="D1167" s="2" t="s">
        <v>112</v>
      </c>
      <c r="E1167" s="2" t="s">
        <v>20</v>
      </c>
      <c r="F1167" s="2">
        <v>64</v>
      </c>
      <c r="G1167" s="2" t="s">
        <v>149</v>
      </c>
      <c r="H1167" s="2" t="s">
        <v>43</v>
      </c>
      <c r="I1167" s="2" t="s">
        <v>64</v>
      </c>
      <c r="J1167" s="2" t="s">
        <v>24</v>
      </c>
      <c r="K1167" s="2">
        <v>2.9</v>
      </c>
      <c r="L1167" s="2" t="s">
        <v>151</v>
      </c>
      <c r="M1167" s="2" t="s">
        <v>44</v>
      </c>
      <c r="N1167" s="2" t="s">
        <v>25</v>
      </c>
      <c r="O1167" s="2" t="s">
        <v>25</v>
      </c>
      <c r="P1167" s="12">
        <v>21</v>
      </c>
      <c r="Q1167" s="12">
        <f>Table1[[#This Row],[Purchase Amount (USD)]]-Table1[[#This Row],[Previous Purchases]]</f>
        <v>43</v>
      </c>
      <c r="R1167" s="2" t="s">
        <v>27</v>
      </c>
      <c r="S1167" s="2" t="s">
        <v>96</v>
      </c>
    </row>
    <row r="1168" spans="1:19" x14ac:dyDescent="0.3">
      <c r="A1168" s="3">
        <v>1167</v>
      </c>
      <c r="B1168" s="3">
        <v>48</v>
      </c>
      <c r="C1168" s="3" t="s">
        <v>18</v>
      </c>
      <c r="D1168" s="3" t="s">
        <v>80</v>
      </c>
      <c r="E1168" s="3" t="s">
        <v>20</v>
      </c>
      <c r="F1168" s="3">
        <v>48</v>
      </c>
      <c r="G1168" s="3" t="s">
        <v>138</v>
      </c>
      <c r="H1168" s="3" t="s">
        <v>35</v>
      </c>
      <c r="I1168" s="3" t="s">
        <v>92</v>
      </c>
      <c r="J1168" s="3" t="s">
        <v>24</v>
      </c>
      <c r="K1168" s="3">
        <v>3.7</v>
      </c>
      <c r="L1168" s="3" t="s">
        <v>151</v>
      </c>
      <c r="M1168" s="3" t="s">
        <v>73</v>
      </c>
      <c r="N1168" s="3" t="s">
        <v>25</v>
      </c>
      <c r="O1168" s="3" t="s">
        <v>25</v>
      </c>
      <c r="P1168" s="13">
        <v>22</v>
      </c>
      <c r="Q1168" s="13">
        <f>Table1[[#This Row],[Purchase Amount (USD)]]-Table1[[#This Row],[Previous Purchases]]</f>
        <v>26</v>
      </c>
      <c r="R1168" s="3" t="s">
        <v>27</v>
      </c>
      <c r="S1168" s="3" t="s">
        <v>28</v>
      </c>
    </row>
    <row r="1169" spans="1:19" x14ac:dyDescent="0.3">
      <c r="A1169" s="3">
        <v>1168</v>
      </c>
      <c r="B1169" s="3">
        <v>60</v>
      </c>
      <c r="C1169" s="3" t="s">
        <v>18</v>
      </c>
      <c r="D1169" s="3" t="s">
        <v>124</v>
      </c>
      <c r="E1169" s="3" t="s">
        <v>20</v>
      </c>
      <c r="F1169" s="3">
        <v>83</v>
      </c>
      <c r="G1169" s="3" t="s">
        <v>126</v>
      </c>
      <c r="H1169" s="3" t="s">
        <v>91</v>
      </c>
      <c r="I1169" s="3" t="s">
        <v>117</v>
      </c>
      <c r="J1169" s="3" t="s">
        <v>52</v>
      </c>
      <c r="K1169" s="3">
        <v>3.6</v>
      </c>
      <c r="L1169" s="3" t="s">
        <v>151</v>
      </c>
      <c r="M1169" s="3" t="s">
        <v>37</v>
      </c>
      <c r="N1169" s="3" t="s">
        <v>25</v>
      </c>
      <c r="O1169" s="3" t="s">
        <v>25</v>
      </c>
      <c r="P1169" s="13">
        <v>16</v>
      </c>
      <c r="Q1169" s="13">
        <f>Table1[[#This Row],[Purchase Amount (USD)]]-Table1[[#This Row],[Previous Purchases]]</f>
        <v>67</v>
      </c>
      <c r="R1169" s="3" t="s">
        <v>45</v>
      </c>
      <c r="S1169" s="3" t="s">
        <v>57</v>
      </c>
    </row>
    <row r="1170" spans="1:19" x14ac:dyDescent="0.3">
      <c r="A1170" s="2">
        <v>1169</v>
      </c>
      <c r="B1170" s="2">
        <v>68</v>
      </c>
      <c r="C1170" s="2" t="s">
        <v>18</v>
      </c>
      <c r="D1170" s="2" t="s">
        <v>118</v>
      </c>
      <c r="E1170" s="2" t="s">
        <v>66</v>
      </c>
      <c r="F1170" s="2">
        <v>91</v>
      </c>
      <c r="G1170" s="2" t="s">
        <v>90</v>
      </c>
      <c r="H1170" s="2" t="s">
        <v>22</v>
      </c>
      <c r="I1170" s="2" t="s">
        <v>82</v>
      </c>
      <c r="J1170" s="2" t="s">
        <v>52</v>
      </c>
      <c r="K1170" s="2">
        <v>3.6</v>
      </c>
      <c r="L1170" s="2" t="s">
        <v>151</v>
      </c>
      <c r="M1170" s="2" t="s">
        <v>53</v>
      </c>
      <c r="N1170" s="2" t="s">
        <v>25</v>
      </c>
      <c r="O1170" s="2" t="s">
        <v>25</v>
      </c>
      <c r="P1170" s="12">
        <v>37</v>
      </c>
      <c r="Q1170" s="12">
        <f>Table1[[#This Row],[Purchase Amount (USD)]]-Table1[[#This Row],[Previous Purchases]]</f>
        <v>54</v>
      </c>
      <c r="R1170" s="2" t="s">
        <v>85</v>
      </c>
      <c r="S1170" s="2" t="s">
        <v>28</v>
      </c>
    </row>
    <row r="1171" spans="1:19" x14ac:dyDescent="0.3">
      <c r="A1171" s="2">
        <v>1170</v>
      </c>
      <c r="B1171" s="2">
        <v>25</v>
      </c>
      <c r="C1171" s="2" t="s">
        <v>18</v>
      </c>
      <c r="D1171" s="2" t="s">
        <v>131</v>
      </c>
      <c r="E1171" s="2" t="s">
        <v>66</v>
      </c>
      <c r="F1171" s="2">
        <v>94</v>
      </c>
      <c r="G1171" s="2" t="s">
        <v>50</v>
      </c>
      <c r="H1171" s="2" t="s">
        <v>35</v>
      </c>
      <c r="I1171" s="2" t="s">
        <v>23</v>
      </c>
      <c r="J1171" s="2" t="s">
        <v>56</v>
      </c>
      <c r="K1171" s="2">
        <v>4.5</v>
      </c>
      <c r="L1171" s="2" t="s">
        <v>151</v>
      </c>
      <c r="M1171" s="2" t="s">
        <v>69</v>
      </c>
      <c r="N1171" s="2" t="s">
        <v>25</v>
      </c>
      <c r="O1171" s="2" t="s">
        <v>25</v>
      </c>
      <c r="P1171" s="12">
        <v>3</v>
      </c>
      <c r="Q1171" s="12">
        <f>Table1[[#This Row],[Purchase Amount (USD)]]-Table1[[#This Row],[Previous Purchases]]</f>
        <v>91</v>
      </c>
      <c r="R1171" s="2" t="s">
        <v>32</v>
      </c>
      <c r="S1171" s="2" t="s">
        <v>48</v>
      </c>
    </row>
    <row r="1172" spans="1:19" x14ac:dyDescent="0.3">
      <c r="A1172" s="3">
        <v>1171</v>
      </c>
      <c r="B1172" s="3">
        <v>57</v>
      </c>
      <c r="C1172" s="3" t="s">
        <v>18</v>
      </c>
      <c r="D1172" s="3" t="s">
        <v>86</v>
      </c>
      <c r="E1172" s="3" t="s">
        <v>20</v>
      </c>
      <c r="F1172" s="3">
        <v>62</v>
      </c>
      <c r="G1172" s="3" t="s">
        <v>114</v>
      </c>
      <c r="H1172" s="3" t="s">
        <v>35</v>
      </c>
      <c r="I1172" s="3" t="s">
        <v>107</v>
      </c>
      <c r="J1172" s="3" t="s">
        <v>36</v>
      </c>
      <c r="K1172" s="3">
        <v>3.2</v>
      </c>
      <c r="L1172" s="3" t="s">
        <v>151</v>
      </c>
      <c r="M1172" s="3" t="s">
        <v>26</v>
      </c>
      <c r="N1172" s="3" t="s">
        <v>25</v>
      </c>
      <c r="O1172" s="3" t="s">
        <v>25</v>
      </c>
      <c r="P1172" s="13">
        <v>33</v>
      </c>
      <c r="Q1172" s="13">
        <f>Table1[[#This Row],[Purchase Amount (USD)]]-Table1[[#This Row],[Previous Purchases]]</f>
        <v>29</v>
      </c>
      <c r="R1172" s="3" t="s">
        <v>32</v>
      </c>
      <c r="S1172" s="3" t="s">
        <v>75</v>
      </c>
    </row>
    <row r="1173" spans="1:19" x14ac:dyDescent="0.3">
      <c r="A1173" s="3">
        <v>1172</v>
      </c>
      <c r="B1173" s="3">
        <v>41</v>
      </c>
      <c r="C1173" s="3" t="s">
        <v>18</v>
      </c>
      <c r="D1173" s="3" t="s">
        <v>124</v>
      </c>
      <c r="E1173" s="3" t="s">
        <v>20</v>
      </c>
      <c r="F1173" s="3">
        <v>55</v>
      </c>
      <c r="G1173" s="3" t="s">
        <v>59</v>
      </c>
      <c r="H1173" s="3" t="s">
        <v>43</v>
      </c>
      <c r="I1173" s="3" t="s">
        <v>92</v>
      </c>
      <c r="J1173" s="3" t="s">
        <v>36</v>
      </c>
      <c r="K1173" s="3">
        <v>3.9</v>
      </c>
      <c r="L1173" s="3" t="s">
        <v>151</v>
      </c>
      <c r="M1173" s="3" t="s">
        <v>44</v>
      </c>
      <c r="N1173" s="3" t="s">
        <v>25</v>
      </c>
      <c r="O1173" s="3" t="s">
        <v>25</v>
      </c>
      <c r="P1173" s="13">
        <v>15</v>
      </c>
      <c r="Q1173" s="13">
        <f>Table1[[#This Row],[Purchase Amount (USD)]]-Table1[[#This Row],[Previous Purchases]]</f>
        <v>40</v>
      </c>
      <c r="R1173" s="3" t="s">
        <v>85</v>
      </c>
      <c r="S1173" s="3" t="s">
        <v>48</v>
      </c>
    </row>
    <row r="1174" spans="1:19" x14ac:dyDescent="0.3">
      <c r="A1174" s="2">
        <v>1173</v>
      </c>
      <c r="B1174" s="2">
        <v>59</v>
      </c>
      <c r="C1174" s="2" t="s">
        <v>18</v>
      </c>
      <c r="D1174" s="2" t="s">
        <v>61</v>
      </c>
      <c r="E1174" s="2" t="s">
        <v>62</v>
      </c>
      <c r="F1174" s="2">
        <v>68</v>
      </c>
      <c r="G1174" s="2" t="s">
        <v>46</v>
      </c>
      <c r="H1174" s="2" t="s">
        <v>22</v>
      </c>
      <c r="I1174" s="2" t="s">
        <v>99</v>
      </c>
      <c r="J1174" s="2" t="s">
        <v>36</v>
      </c>
      <c r="K1174" s="2">
        <v>4.5999999999999996</v>
      </c>
      <c r="L1174" s="2" t="s">
        <v>151</v>
      </c>
      <c r="M1174" s="2" t="s">
        <v>73</v>
      </c>
      <c r="N1174" s="2" t="s">
        <v>25</v>
      </c>
      <c r="O1174" s="2" t="s">
        <v>25</v>
      </c>
      <c r="P1174" s="12">
        <v>42</v>
      </c>
      <c r="Q1174" s="12">
        <f>Table1[[#This Row],[Purchase Amount (USD)]]-Table1[[#This Row],[Previous Purchases]]</f>
        <v>26</v>
      </c>
      <c r="R1174" s="2" t="s">
        <v>74</v>
      </c>
      <c r="S1174" s="2" t="s">
        <v>75</v>
      </c>
    </row>
    <row r="1175" spans="1:19" x14ac:dyDescent="0.3">
      <c r="A1175" s="2">
        <v>1174</v>
      </c>
      <c r="B1175" s="2">
        <v>44</v>
      </c>
      <c r="C1175" s="2" t="s">
        <v>18</v>
      </c>
      <c r="D1175" s="2" t="s">
        <v>105</v>
      </c>
      <c r="E1175" s="2" t="s">
        <v>66</v>
      </c>
      <c r="F1175" s="2">
        <v>76</v>
      </c>
      <c r="G1175" s="2" t="s">
        <v>146</v>
      </c>
      <c r="H1175" s="2" t="s">
        <v>43</v>
      </c>
      <c r="I1175" s="2" t="s">
        <v>125</v>
      </c>
      <c r="J1175" s="2" t="s">
        <v>24</v>
      </c>
      <c r="K1175" s="2">
        <v>2.5</v>
      </c>
      <c r="L1175" s="2" t="s">
        <v>151</v>
      </c>
      <c r="M1175" s="2" t="s">
        <v>26</v>
      </c>
      <c r="N1175" s="2" t="s">
        <v>25</v>
      </c>
      <c r="O1175" s="2" t="s">
        <v>25</v>
      </c>
      <c r="P1175" s="12">
        <v>42</v>
      </c>
      <c r="Q1175" s="12">
        <f>Table1[[#This Row],[Purchase Amount (USD)]]-Table1[[#This Row],[Previous Purchases]]</f>
        <v>34</v>
      </c>
      <c r="R1175" s="2" t="s">
        <v>32</v>
      </c>
      <c r="S1175" s="2" t="s">
        <v>75</v>
      </c>
    </row>
    <row r="1176" spans="1:19" x14ac:dyDescent="0.3">
      <c r="A1176" s="3">
        <v>1175</v>
      </c>
      <c r="B1176" s="3">
        <v>42</v>
      </c>
      <c r="C1176" s="3" t="s">
        <v>18</v>
      </c>
      <c r="D1176" s="3" t="s">
        <v>131</v>
      </c>
      <c r="E1176" s="3" t="s">
        <v>66</v>
      </c>
      <c r="F1176" s="3">
        <v>31</v>
      </c>
      <c r="G1176" s="3" t="s">
        <v>150</v>
      </c>
      <c r="H1176" s="3" t="s">
        <v>43</v>
      </c>
      <c r="I1176" s="3" t="s">
        <v>93</v>
      </c>
      <c r="J1176" s="3" t="s">
        <v>24</v>
      </c>
      <c r="K1176" s="3">
        <v>4.3</v>
      </c>
      <c r="L1176" s="3" t="s">
        <v>151</v>
      </c>
      <c r="M1176" s="3" t="s">
        <v>26</v>
      </c>
      <c r="N1176" s="3" t="s">
        <v>25</v>
      </c>
      <c r="O1176" s="3" t="s">
        <v>25</v>
      </c>
      <c r="P1176" s="13">
        <v>19</v>
      </c>
      <c r="Q1176" s="13">
        <f>Table1[[#This Row],[Purchase Amount (USD)]]-Table1[[#This Row],[Previous Purchases]]</f>
        <v>12</v>
      </c>
      <c r="R1176" s="3" t="s">
        <v>74</v>
      </c>
      <c r="S1176" s="3" t="s">
        <v>75</v>
      </c>
    </row>
    <row r="1177" spans="1:19" x14ac:dyDescent="0.3">
      <c r="A1177" s="3">
        <v>1176</v>
      </c>
      <c r="B1177" s="3">
        <v>35</v>
      </c>
      <c r="C1177" s="3" t="s">
        <v>18</v>
      </c>
      <c r="D1177" s="3" t="s">
        <v>132</v>
      </c>
      <c r="E1177" s="3" t="s">
        <v>66</v>
      </c>
      <c r="F1177" s="3">
        <v>81</v>
      </c>
      <c r="G1177" s="3" t="s">
        <v>126</v>
      </c>
      <c r="H1177" s="3" t="s">
        <v>43</v>
      </c>
      <c r="I1177" s="3" t="s">
        <v>117</v>
      </c>
      <c r="J1177" s="3" t="s">
        <v>36</v>
      </c>
      <c r="K1177" s="3">
        <v>4.0999999999999996</v>
      </c>
      <c r="L1177" s="3" t="s">
        <v>151</v>
      </c>
      <c r="M1177" s="3" t="s">
        <v>73</v>
      </c>
      <c r="N1177" s="3" t="s">
        <v>25</v>
      </c>
      <c r="O1177" s="3" t="s">
        <v>25</v>
      </c>
      <c r="P1177" s="13">
        <v>26</v>
      </c>
      <c r="Q1177" s="13">
        <f>Table1[[#This Row],[Purchase Amount (USD)]]-Table1[[#This Row],[Previous Purchases]]</f>
        <v>55</v>
      </c>
      <c r="R1177" s="3" t="s">
        <v>45</v>
      </c>
      <c r="S1177" s="3" t="s">
        <v>57</v>
      </c>
    </row>
    <row r="1178" spans="1:19" x14ac:dyDescent="0.3">
      <c r="A1178" s="2">
        <v>1177</v>
      </c>
      <c r="B1178" s="2">
        <v>36</v>
      </c>
      <c r="C1178" s="2" t="s">
        <v>18</v>
      </c>
      <c r="D1178" s="2" t="s">
        <v>80</v>
      </c>
      <c r="E1178" s="2" t="s">
        <v>20</v>
      </c>
      <c r="F1178" s="2">
        <v>83</v>
      </c>
      <c r="G1178" s="2" t="s">
        <v>46</v>
      </c>
      <c r="H1178" s="2" t="s">
        <v>43</v>
      </c>
      <c r="I1178" s="2" t="s">
        <v>107</v>
      </c>
      <c r="J1178" s="2" t="s">
        <v>24</v>
      </c>
      <c r="K1178" s="2">
        <v>4.5999999999999996</v>
      </c>
      <c r="L1178" s="2" t="s">
        <v>151</v>
      </c>
      <c r="M1178" s="2" t="s">
        <v>37</v>
      </c>
      <c r="N1178" s="2" t="s">
        <v>25</v>
      </c>
      <c r="O1178" s="2" t="s">
        <v>25</v>
      </c>
      <c r="P1178" s="12">
        <v>39</v>
      </c>
      <c r="Q1178" s="12">
        <f>Table1[[#This Row],[Purchase Amount (USD)]]-Table1[[#This Row],[Previous Purchases]]</f>
        <v>44</v>
      </c>
      <c r="R1178" s="2" t="s">
        <v>45</v>
      </c>
      <c r="S1178" s="2" t="s">
        <v>57</v>
      </c>
    </row>
    <row r="1179" spans="1:19" x14ac:dyDescent="0.3">
      <c r="A1179" s="2">
        <v>1178</v>
      </c>
      <c r="B1179" s="2">
        <v>54</v>
      </c>
      <c r="C1179" s="2" t="s">
        <v>18</v>
      </c>
      <c r="D1179" s="2" t="s">
        <v>86</v>
      </c>
      <c r="E1179" s="2" t="s">
        <v>20</v>
      </c>
      <c r="F1179" s="2">
        <v>21</v>
      </c>
      <c r="G1179" s="2" t="s">
        <v>145</v>
      </c>
      <c r="H1179" s="2" t="s">
        <v>43</v>
      </c>
      <c r="I1179" s="2" t="s">
        <v>93</v>
      </c>
      <c r="J1179" s="2" t="s">
        <v>36</v>
      </c>
      <c r="K1179" s="2">
        <v>4.8</v>
      </c>
      <c r="L1179" s="2" t="s">
        <v>151</v>
      </c>
      <c r="M1179" s="2" t="s">
        <v>53</v>
      </c>
      <c r="N1179" s="2" t="s">
        <v>25</v>
      </c>
      <c r="O1179" s="2" t="s">
        <v>25</v>
      </c>
      <c r="P1179" s="12">
        <v>24</v>
      </c>
      <c r="Q1179" s="12">
        <f>Table1[[#This Row],[Purchase Amount (USD)]]-Table1[[#This Row],[Previous Purchases]]</f>
        <v>-3</v>
      </c>
      <c r="R1179" s="2" t="s">
        <v>85</v>
      </c>
      <c r="S1179" s="2" t="s">
        <v>87</v>
      </c>
    </row>
    <row r="1180" spans="1:19" x14ac:dyDescent="0.3">
      <c r="A1180" s="3">
        <v>1179</v>
      </c>
      <c r="B1180" s="3">
        <v>37</v>
      </c>
      <c r="C1180" s="3" t="s">
        <v>18</v>
      </c>
      <c r="D1180" s="3" t="s">
        <v>80</v>
      </c>
      <c r="E1180" s="3" t="s">
        <v>20</v>
      </c>
      <c r="F1180" s="3">
        <v>22</v>
      </c>
      <c r="G1180" s="3" t="s">
        <v>130</v>
      </c>
      <c r="H1180" s="3" t="s">
        <v>43</v>
      </c>
      <c r="I1180" s="3" t="s">
        <v>84</v>
      </c>
      <c r="J1180" s="3" t="s">
        <v>36</v>
      </c>
      <c r="K1180" s="3">
        <v>4.9000000000000004</v>
      </c>
      <c r="L1180" s="3" t="s">
        <v>151</v>
      </c>
      <c r="M1180" s="3" t="s">
        <v>26</v>
      </c>
      <c r="N1180" s="3" t="s">
        <v>25</v>
      </c>
      <c r="O1180" s="3" t="s">
        <v>25</v>
      </c>
      <c r="P1180" s="13">
        <v>23</v>
      </c>
      <c r="Q1180" s="13">
        <f>Table1[[#This Row],[Purchase Amount (USD)]]-Table1[[#This Row],[Previous Purchases]]</f>
        <v>-1</v>
      </c>
      <c r="R1180" s="3" t="s">
        <v>85</v>
      </c>
      <c r="S1180" s="3" t="s">
        <v>48</v>
      </c>
    </row>
    <row r="1181" spans="1:19" x14ac:dyDescent="0.3">
      <c r="A1181" s="3">
        <v>1180</v>
      </c>
      <c r="B1181" s="3">
        <v>20</v>
      </c>
      <c r="C1181" s="3" t="s">
        <v>18</v>
      </c>
      <c r="D1181" s="3" t="s">
        <v>112</v>
      </c>
      <c r="E1181" s="3" t="s">
        <v>20</v>
      </c>
      <c r="F1181" s="3">
        <v>33</v>
      </c>
      <c r="G1181" s="3" t="s">
        <v>115</v>
      </c>
      <c r="H1181" s="3" t="s">
        <v>43</v>
      </c>
      <c r="I1181" s="3" t="s">
        <v>143</v>
      </c>
      <c r="J1181" s="3" t="s">
        <v>52</v>
      </c>
      <c r="K1181" s="3">
        <v>2.8</v>
      </c>
      <c r="L1181" s="3" t="s">
        <v>151</v>
      </c>
      <c r="M1181" s="3" t="s">
        <v>37</v>
      </c>
      <c r="N1181" s="3" t="s">
        <v>25</v>
      </c>
      <c r="O1181" s="3" t="s">
        <v>25</v>
      </c>
      <c r="P1181" s="13">
        <v>44</v>
      </c>
      <c r="Q1181" s="13">
        <f>Table1[[#This Row],[Purchase Amount (USD)]]-Table1[[#This Row],[Previous Purchases]]</f>
        <v>-11</v>
      </c>
      <c r="R1181" s="3" t="s">
        <v>74</v>
      </c>
      <c r="S1181" s="3" t="s">
        <v>48</v>
      </c>
    </row>
    <row r="1182" spans="1:19" x14ac:dyDescent="0.3">
      <c r="A1182" s="2">
        <v>1181</v>
      </c>
      <c r="B1182" s="2">
        <v>23</v>
      </c>
      <c r="C1182" s="2" t="s">
        <v>18</v>
      </c>
      <c r="D1182" s="2" t="s">
        <v>86</v>
      </c>
      <c r="E1182" s="2" t="s">
        <v>20</v>
      </c>
      <c r="F1182" s="2">
        <v>23</v>
      </c>
      <c r="G1182" s="2" t="s">
        <v>46</v>
      </c>
      <c r="H1182" s="2" t="s">
        <v>35</v>
      </c>
      <c r="I1182" s="2" t="s">
        <v>117</v>
      </c>
      <c r="J1182" s="2" t="s">
        <v>36</v>
      </c>
      <c r="K1182" s="2">
        <v>4.9000000000000004</v>
      </c>
      <c r="L1182" s="2" t="s">
        <v>151</v>
      </c>
      <c r="M1182" s="2" t="s">
        <v>53</v>
      </c>
      <c r="N1182" s="2" t="s">
        <v>25</v>
      </c>
      <c r="O1182" s="2" t="s">
        <v>25</v>
      </c>
      <c r="P1182" s="12">
        <v>34</v>
      </c>
      <c r="Q1182" s="12">
        <f>Table1[[#This Row],[Purchase Amount (USD)]]-Table1[[#This Row],[Previous Purchases]]</f>
        <v>-11</v>
      </c>
      <c r="R1182" s="2" t="s">
        <v>32</v>
      </c>
      <c r="S1182" s="2" t="s">
        <v>87</v>
      </c>
    </row>
    <row r="1183" spans="1:19" x14ac:dyDescent="0.3">
      <c r="A1183" s="2">
        <v>1182</v>
      </c>
      <c r="B1183" s="2">
        <v>61</v>
      </c>
      <c r="C1183" s="2" t="s">
        <v>18</v>
      </c>
      <c r="D1183" s="2" t="s">
        <v>58</v>
      </c>
      <c r="E1183" s="2" t="s">
        <v>20</v>
      </c>
      <c r="F1183" s="2">
        <v>96</v>
      </c>
      <c r="G1183" s="2" t="s">
        <v>83</v>
      </c>
      <c r="H1183" s="2" t="s">
        <v>22</v>
      </c>
      <c r="I1183" s="2" t="s">
        <v>84</v>
      </c>
      <c r="J1183" s="2" t="s">
        <v>52</v>
      </c>
      <c r="K1183" s="2">
        <v>3.5</v>
      </c>
      <c r="L1183" s="2" t="s">
        <v>151</v>
      </c>
      <c r="M1183" s="2" t="s">
        <v>37</v>
      </c>
      <c r="N1183" s="2" t="s">
        <v>25</v>
      </c>
      <c r="O1183" s="2" t="s">
        <v>25</v>
      </c>
      <c r="P1183" s="12">
        <v>43</v>
      </c>
      <c r="Q1183" s="12">
        <f>Table1[[#This Row],[Purchase Amount (USD)]]-Table1[[#This Row],[Previous Purchases]]</f>
        <v>53</v>
      </c>
      <c r="R1183" s="2" t="s">
        <v>74</v>
      </c>
      <c r="S1183" s="2" t="s">
        <v>57</v>
      </c>
    </row>
    <row r="1184" spans="1:19" x14ac:dyDescent="0.3">
      <c r="A1184" s="3">
        <v>1183</v>
      </c>
      <c r="B1184" s="3">
        <v>37</v>
      </c>
      <c r="C1184" s="3" t="s">
        <v>18</v>
      </c>
      <c r="D1184" s="3" t="s">
        <v>105</v>
      </c>
      <c r="E1184" s="3" t="s">
        <v>66</v>
      </c>
      <c r="F1184" s="3">
        <v>21</v>
      </c>
      <c r="G1184" s="3" t="s">
        <v>129</v>
      </c>
      <c r="H1184" s="3" t="s">
        <v>43</v>
      </c>
      <c r="I1184" s="3" t="s">
        <v>31</v>
      </c>
      <c r="J1184" s="3" t="s">
        <v>36</v>
      </c>
      <c r="K1184" s="3">
        <v>3.8</v>
      </c>
      <c r="L1184" s="3" t="s">
        <v>151</v>
      </c>
      <c r="M1184" s="3" t="s">
        <v>26</v>
      </c>
      <c r="N1184" s="3" t="s">
        <v>25</v>
      </c>
      <c r="O1184" s="3" t="s">
        <v>25</v>
      </c>
      <c r="P1184" s="13">
        <v>45</v>
      </c>
      <c r="Q1184" s="13">
        <f>Table1[[#This Row],[Purchase Amount (USD)]]-Table1[[#This Row],[Previous Purchases]]</f>
        <v>-24</v>
      </c>
      <c r="R1184" s="3" t="s">
        <v>45</v>
      </c>
      <c r="S1184" s="3" t="s">
        <v>57</v>
      </c>
    </row>
    <row r="1185" spans="1:19" x14ac:dyDescent="0.3">
      <c r="A1185" s="3">
        <v>1184</v>
      </c>
      <c r="B1185" s="3">
        <v>23</v>
      </c>
      <c r="C1185" s="3" t="s">
        <v>18</v>
      </c>
      <c r="D1185" s="3" t="s">
        <v>94</v>
      </c>
      <c r="E1185" s="3" t="s">
        <v>20</v>
      </c>
      <c r="F1185" s="3">
        <v>39</v>
      </c>
      <c r="G1185" s="3" t="s">
        <v>59</v>
      </c>
      <c r="H1185" s="3" t="s">
        <v>43</v>
      </c>
      <c r="I1185" s="3" t="s">
        <v>133</v>
      </c>
      <c r="J1185" s="3" t="s">
        <v>36</v>
      </c>
      <c r="K1185" s="3">
        <v>4.5</v>
      </c>
      <c r="L1185" s="3" t="s">
        <v>151</v>
      </c>
      <c r="M1185" s="3" t="s">
        <v>69</v>
      </c>
      <c r="N1185" s="3" t="s">
        <v>25</v>
      </c>
      <c r="O1185" s="3" t="s">
        <v>25</v>
      </c>
      <c r="P1185" s="13">
        <v>4</v>
      </c>
      <c r="Q1185" s="13">
        <f>Table1[[#This Row],[Purchase Amount (USD)]]-Table1[[#This Row],[Previous Purchases]]</f>
        <v>35</v>
      </c>
      <c r="R1185" s="3" t="s">
        <v>38</v>
      </c>
      <c r="S1185" s="3" t="s">
        <v>39</v>
      </c>
    </row>
    <row r="1186" spans="1:19" x14ac:dyDescent="0.3">
      <c r="A1186" s="2">
        <v>1185</v>
      </c>
      <c r="B1186" s="2">
        <v>63</v>
      </c>
      <c r="C1186" s="2" t="s">
        <v>18</v>
      </c>
      <c r="D1186" s="2" t="s">
        <v>132</v>
      </c>
      <c r="E1186" s="2" t="s">
        <v>66</v>
      </c>
      <c r="F1186" s="2">
        <v>73</v>
      </c>
      <c r="G1186" s="2" t="s">
        <v>130</v>
      </c>
      <c r="H1186" s="2" t="s">
        <v>35</v>
      </c>
      <c r="I1186" s="2" t="s">
        <v>125</v>
      </c>
      <c r="J1186" s="2" t="s">
        <v>56</v>
      </c>
      <c r="K1186" s="2">
        <v>3.4</v>
      </c>
      <c r="L1186" s="2" t="s">
        <v>151</v>
      </c>
      <c r="M1186" s="2" t="s">
        <v>26</v>
      </c>
      <c r="N1186" s="2" t="s">
        <v>25</v>
      </c>
      <c r="O1186" s="2" t="s">
        <v>25</v>
      </c>
      <c r="P1186" s="12">
        <v>19</v>
      </c>
      <c r="Q1186" s="12">
        <f>Table1[[#This Row],[Purchase Amount (USD)]]-Table1[[#This Row],[Previous Purchases]]</f>
        <v>54</v>
      </c>
      <c r="R1186" s="2" t="s">
        <v>38</v>
      </c>
      <c r="S1186" s="2" t="s">
        <v>48</v>
      </c>
    </row>
    <row r="1187" spans="1:19" x14ac:dyDescent="0.3">
      <c r="A1187" s="2">
        <v>1186</v>
      </c>
      <c r="B1187" s="2">
        <v>47</v>
      </c>
      <c r="C1187" s="2" t="s">
        <v>18</v>
      </c>
      <c r="D1187" s="2" t="s">
        <v>33</v>
      </c>
      <c r="E1187" s="2" t="s">
        <v>20</v>
      </c>
      <c r="F1187" s="2">
        <v>64</v>
      </c>
      <c r="G1187" s="2" t="s">
        <v>30</v>
      </c>
      <c r="H1187" s="2" t="s">
        <v>43</v>
      </c>
      <c r="I1187" s="2" t="s">
        <v>135</v>
      </c>
      <c r="J1187" s="2" t="s">
        <v>36</v>
      </c>
      <c r="K1187" s="2">
        <v>3.9</v>
      </c>
      <c r="L1187" s="2" t="s">
        <v>151</v>
      </c>
      <c r="M1187" s="2" t="s">
        <v>53</v>
      </c>
      <c r="N1187" s="2" t="s">
        <v>25</v>
      </c>
      <c r="O1187" s="2" t="s">
        <v>25</v>
      </c>
      <c r="P1187" s="12">
        <v>29</v>
      </c>
      <c r="Q1187" s="12">
        <f>Table1[[#This Row],[Purchase Amount (USD)]]-Table1[[#This Row],[Previous Purchases]]</f>
        <v>35</v>
      </c>
      <c r="R1187" s="2" t="s">
        <v>38</v>
      </c>
      <c r="S1187" s="2" t="s">
        <v>87</v>
      </c>
    </row>
    <row r="1188" spans="1:19" x14ac:dyDescent="0.3">
      <c r="A1188" s="3">
        <v>1187</v>
      </c>
      <c r="B1188" s="3">
        <v>63</v>
      </c>
      <c r="C1188" s="3" t="s">
        <v>18</v>
      </c>
      <c r="D1188" s="3" t="s">
        <v>33</v>
      </c>
      <c r="E1188" s="3" t="s">
        <v>20</v>
      </c>
      <c r="F1188" s="3">
        <v>68</v>
      </c>
      <c r="G1188" s="3" t="s">
        <v>115</v>
      </c>
      <c r="H1188" s="3" t="s">
        <v>43</v>
      </c>
      <c r="I1188" s="3" t="s">
        <v>117</v>
      </c>
      <c r="J1188" s="3" t="s">
        <v>52</v>
      </c>
      <c r="K1188" s="3">
        <v>4.0999999999999996</v>
      </c>
      <c r="L1188" s="3" t="s">
        <v>151</v>
      </c>
      <c r="M1188" s="3" t="s">
        <v>69</v>
      </c>
      <c r="N1188" s="3" t="s">
        <v>25</v>
      </c>
      <c r="O1188" s="3" t="s">
        <v>25</v>
      </c>
      <c r="P1188" s="13">
        <v>27</v>
      </c>
      <c r="Q1188" s="13">
        <f>Table1[[#This Row],[Purchase Amount (USD)]]-Table1[[#This Row],[Previous Purchases]]</f>
        <v>41</v>
      </c>
      <c r="R1188" s="3" t="s">
        <v>38</v>
      </c>
      <c r="S1188" s="3" t="s">
        <v>48</v>
      </c>
    </row>
    <row r="1189" spans="1:19" x14ac:dyDescent="0.3">
      <c r="A1189" s="3">
        <v>1188</v>
      </c>
      <c r="B1189" s="3">
        <v>56</v>
      </c>
      <c r="C1189" s="3" t="s">
        <v>18</v>
      </c>
      <c r="D1189" s="3" t="s">
        <v>123</v>
      </c>
      <c r="E1189" s="3" t="s">
        <v>66</v>
      </c>
      <c r="F1189" s="3">
        <v>89</v>
      </c>
      <c r="G1189" s="3" t="s">
        <v>145</v>
      </c>
      <c r="H1189" s="3" t="s">
        <v>22</v>
      </c>
      <c r="I1189" s="3" t="s">
        <v>31</v>
      </c>
      <c r="J1189" s="3" t="s">
        <v>56</v>
      </c>
      <c r="K1189" s="3">
        <v>3</v>
      </c>
      <c r="L1189" s="3" t="s">
        <v>151</v>
      </c>
      <c r="M1189" s="3" t="s">
        <v>26</v>
      </c>
      <c r="N1189" s="3" t="s">
        <v>25</v>
      </c>
      <c r="O1189" s="3" t="s">
        <v>25</v>
      </c>
      <c r="P1189" s="13">
        <v>37</v>
      </c>
      <c r="Q1189" s="13">
        <f>Table1[[#This Row],[Purchase Amount (USD)]]-Table1[[#This Row],[Previous Purchases]]</f>
        <v>52</v>
      </c>
      <c r="R1189" s="3" t="s">
        <v>38</v>
      </c>
      <c r="S1189" s="3" t="s">
        <v>96</v>
      </c>
    </row>
    <row r="1190" spans="1:19" x14ac:dyDescent="0.3">
      <c r="A1190" s="2">
        <v>1189</v>
      </c>
      <c r="B1190" s="2">
        <v>68</v>
      </c>
      <c r="C1190" s="2" t="s">
        <v>18</v>
      </c>
      <c r="D1190" s="2" t="s">
        <v>19</v>
      </c>
      <c r="E1190" s="2" t="s">
        <v>20</v>
      </c>
      <c r="F1190" s="2">
        <v>29</v>
      </c>
      <c r="G1190" s="2" t="s">
        <v>90</v>
      </c>
      <c r="H1190" s="2" t="s">
        <v>43</v>
      </c>
      <c r="I1190" s="2" t="s">
        <v>135</v>
      </c>
      <c r="J1190" s="2" t="s">
        <v>52</v>
      </c>
      <c r="K1190" s="2">
        <v>3.3</v>
      </c>
      <c r="L1190" s="2" t="s">
        <v>151</v>
      </c>
      <c r="M1190" s="2" t="s">
        <v>44</v>
      </c>
      <c r="N1190" s="2" t="s">
        <v>25</v>
      </c>
      <c r="O1190" s="2" t="s">
        <v>25</v>
      </c>
      <c r="P1190" s="12">
        <v>11</v>
      </c>
      <c r="Q1190" s="12">
        <f>Table1[[#This Row],[Purchase Amount (USD)]]-Table1[[#This Row],[Previous Purchases]]</f>
        <v>18</v>
      </c>
      <c r="R1190" s="2" t="s">
        <v>38</v>
      </c>
      <c r="S1190" s="2" t="s">
        <v>39</v>
      </c>
    </row>
    <row r="1191" spans="1:19" x14ac:dyDescent="0.3">
      <c r="A1191" s="2">
        <v>1190</v>
      </c>
      <c r="B1191" s="2">
        <v>64</v>
      </c>
      <c r="C1191" s="2" t="s">
        <v>18</v>
      </c>
      <c r="D1191" s="2" t="s">
        <v>54</v>
      </c>
      <c r="E1191" s="2" t="s">
        <v>20</v>
      </c>
      <c r="F1191" s="2">
        <v>97</v>
      </c>
      <c r="G1191" s="2" t="s">
        <v>71</v>
      </c>
      <c r="H1191" s="2" t="s">
        <v>91</v>
      </c>
      <c r="I1191" s="2" t="s">
        <v>84</v>
      </c>
      <c r="J1191" s="2" t="s">
        <v>52</v>
      </c>
      <c r="K1191" s="2">
        <v>4.9000000000000004</v>
      </c>
      <c r="L1191" s="2" t="s">
        <v>151</v>
      </c>
      <c r="M1191" s="2" t="s">
        <v>37</v>
      </c>
      <c r="N1191" s="2" t="s">
        <v>25</v>
      </c>
      <c r="O1191" s="2" t="s">
        <v>25</v>
      </c>
      <c r="P1191" s="12">
        <v>28</v>
      </c>
      <c r="Q1191" s="12">
        <f>Table1[[#This Row],[Purchase Amount (USD)]]-Table1[[#This Row],[Previous Purchases]]</f>
        <v>69</v>
      </c>
      <c r="R1191" s="2" t="s">
        <v>85</v>
      </c>
      <c r="S1191" s="2" t="s">
        <v>48</v>
      </c>
    </row>
    <row r="1192" spans="1:19" x14ac:dyDescent="0.3">
      <c r="A1192" s="3">
        <v>1191</v>
      </c>
      <c r="B1192" s="3">
        <v>62</v>
      </c>
      <c r="C1192" s="3" t="s">
        <v>18</v>
      </c>
      <c r="D1192" s="3" t="s">
        <v>54</v>
      </c>
      <c r="E1192" s="3" t="s">
        <v>20</v>
      </c>
      <c r="F1192" s="3">
        <v>45</v>
      </c>
      <c r="G1192" s="3" t="s">
        <v>130</v>
      </c>
      <c r="H1192" s="3" t="s">
        <v>43</v>
      </c>
      <c r="I1192" s="3" t="s">
        <v>120</v>
      </c>
      <c r="J1192" s="3" t="s">
        <v>24</v>
      </c>
      <c r="K1192" s="3">
        <v>4.3</v>
      </c>
      <c r="L1192" s="3" t="s">
        <v>151</v>
      </c>
      <c r="M1192" s="3" t="s">
        <v>44</v>
      </c>
      <c r="N1192" s="3" t="s">
        <v>25</v>
      </c>
      <c r="O1192" s="3" t="s">
        <v>25</v>
      </c>
      <c r="P1192" s="13">
        <v>31</v>
      </c>
      <c r="Q1192" s="13">
        <f>Table1[[#This Row],[Purchase Amount (USD)]]-Table1[[#This Row],[Previous Purchases]]</f>
        <v>14</v>
      </c>
      <c r="R1192" s="3" t="s">
        <v>38</v>
      </c>
      <c r="S1192" s="3" t="s">
        <v>39</v>
      </c>
    </row>
    <row r="1193" spans="1:19" x14ac:dyDescent="0.3">
      <c r="A1193" s="3">
        <v>1192</v>
      </c>
      <c r="B1193" s="3">
        <v>34</v>
      </c>
      <c r="C1193" s="3" t="s">
        <v>18</v>
      </c>
      <c r="D1193" s="3" t="s">
        <v>112</v>
      </c>
      <c r="E1193" s="3" t="s">
        <v>20</v>
      </c>
      <c r="F1193" s="3">
        <v>70</v>
      </c>
      <c r="G1193" s="3" t="s">
        <v>115</v>
      </c>
      <c r="H1193" s="3" t="s">
        <v>22</v>
      </c>
      <c r="I1193" s="3" t="s">
        <v>60</v>
      </c>
      <c r="J1193" s="3" t="s">
        <v>24</v>
      </c>
      <c r="K1193" s="3">
        <v>4.0999999999999996</v>
      </c>
      <c r="L1193" s="3" t="s">
        <v>151</v>
      </c>
      <c r="M1193" s="3" t="s">
        <v>37</v>
      </c>
      <c r="N1193" s="3" t="s">
        <v>25</v>
      </c>
      <c r="O1193" s="3" t="s">
        <v>25</v>
      </c>
      <c r="P1193" s="13">
        <v>50</v>
      </c>
      <c r="Q1193" s="13">
        <f>Table1[[#This Row],[Purchase Amount (USD)]]-Table1[[#This Row],[Previous Purchases]]</f>
        <v>20</v>
      </c>
      <c r="R1193" s="3" t="s">
        <v>27</v>
      </c>
      <c r="S1193" s="3" t="s">
        <v>57</v>
      </c>
    </row>
    <row r="1194" spans="1:19" x14ac:dyDescent="0.3">
      <c r="A1194" s="2">
        <v>1193</v>
      </c>
      <c r="B1194" s="2">
        <v>49</v>
      </c>
      <c r="C1194" s="2" t="s">
        <v>18</v>
      </c>
      <c r="D1194" s="2" t="s">
        <v>61</v>
      </c>
      <c r="E1194" s="2" t="s">
        <v>62</v>
      </c>
      <c r="F1194" s="2">
        <v>56</v>
      </c>
      <c r="G1194" s="2" t="s">
        <v>102</v>
      </c>
      <c r="H1194" s="2" t="s">
        <v>43</v>
      </c>
      <c r="I1194" s="2" t="s">
        <v>47</v>
      </c>
      <c r="J1194" s="2" t="s">
        <v>52</v>
      </c>
      <c r="K1194" s="2">
        <v>4</v>
      </c>
      <c r="L1194" s="2" t="s">
        <v>151</v>
      </c>
      <c r="M1194" s="2" t="s">
        <v>69</v>
      </c>
      <c r="N1194" s="2" t="s">
        <v>25</v>
      </c>
      <c r="O1194" s="2" t="s">
        <v>25</v>
      </c>
      <c r="P1194" s="12">
        <v>42</v>
      </c>
      <c r="Q1194" s="12">
        <f>Table1[[#This Row],[Purchase Amount (USD)]]-Table1[[#This Row],[Previous Purchases]]</f>
        <v>14</v>
      </c>
      <c r="R1194" s="2" t="s">
        <v>27</v>
      </c>
      <c r="S1194" s="2" t="s">
        <v>57</v>
      </c>
    </row>
    <row r="1195" spans="1:19" x14ac:dyDescent="0.3">
      <c r="A1195" s="2">
        <v>1194</v>
      </c>
      <c r="B1195" s="2">
        <v>40</v>
      </c>
      <c r="C1195" s="2" t="s">
        <v>18</v>
      </c>
      <c r="D1195" s="2" t="s">
        <v>101</v>
      </c>
      <c r="E1195" s="2" t="s">
        <v>62</v>
      </c>
      <c r="F1195" s="2">
        <v>55</v>
      </c>
      <c r="G1195" s="2" t="s">
        <v>119</v>
      </c>
      <c r="H1195" s="2" t="s">
        <v>22</v>
      </c>
      <c r="I1195" s="2" t="s">
        <v>68</v>
      </c>
      <c r="J1195" s="2" t="s">
        <v>56</v>
      </c>
      <c r="K1195" s="2">
        <v>5</v>
      </c>
      <c r="L1195" s="2" t="s">
        <v>151</v>
      </c>
      <c r="M1195" s="2" t="s">
        <v>69</v>
      </c>
      <c r="N1195" s="2" t="s">
        <v>25</v>
      </c>
      <c r="O1195" s="2" t="s">
        <v>25</v>
      </c>
      <c r="P1195" s="12">
        <v>18</v>
      </c>
      <c r="Q1195" s="12">
        <f>Table1[[#This Row],[Purchase Amount (USD)]]-Table1[[#This Row],[Previous Purchases]]</f>
        <v>37</v>
      </c>
      <c r="R1195" s="2" t="s">
        <v>38</v>
      </c>
      <c r="S1195" s="2" t="s">
        <v>28</v>
      </c>
    </row>
    <row r="1196" spans="1:19" x14ac:dyDescent="0.3">
      <c r="A1196" s="3">
        <v>1195</v>
      </c>
      <c r="B1196" s="3">
        <v>50</v>
      </c>
      <c r="C1196" s="3" t="s">
        <v>18</v>
      </c>
      <c r="D1196" s="3" t="s">
        <v>103</v>
      </c>
      <c r="E1196" s="3" t="s">
        <v>20</v>
      </c>
      <c r="F1196" s="3">
        <v>46</v>
      </c>
      <c r="G1196" s="3" t="s">
        <v>83</v>
      </c>
      <c r="H1196" s="3" t="s">
        <v>35</v>
      </c>
      <c r="I1196" s="3" t="s">
        <v>84</v>
      </c>
      <c r="J1196" s="3" t="s">
        <v>24</v>
      </c>
      <c r="K1196" s="3">
        <v>3.1</v>
      </c>
      <c r="L1196" s="3" t="s">
        <v>151</v>
      </c>
      <c r="M1196" s="3" t="s">
        <v>69</v>
      </c>
      <c r="N1196" s="3" t="s">
        <v>25</v>
      </c>
      <c r="O1196" s="3" t="s">
        <v>25</v>
      </c>
      <c r="P1196" s="13">
        <v>6</v>
      </c>
      <c r="Q1196" s="13">
        <f>Table1[[#This Row],[Purchase Amount (USD)]]-Table1[[#This Row],[Previous Purchases]]</f>
        <v>40</v>
      </c>
      <c r="R1196" s="3" t="s">
        <v>38</v>
      </c>
      <c r="S1196" s="3" t="s">
        <v>28</v>
      </c>
    </row>
    <row r="1197" spans="1:19" x14ac:dyDescent="0.3">
      <c r="A1197" s="3">
        <v>1196</v>
      </c>
      <c r="B1197" s="3">
        <v>25</v>
      </c>
      <c r="C1197" s="3" t="s">
        <v>18</v>
      </c>
      <c r="D1197" s="3" t="s">
        <v>118</v>
      </c>
      <c r="E1197" s="3" t="s">
        <v>66</v>
      </c>
      <c r="F1197" s="3">
        <v>95</v>
      </c>
      <c r="G1197" s="3" t="s">
        <v>104</v>
      </c>
      <c r="H1197" s="3" t="s">
        <v>43</v>
      </c>
      <c r="I1197" s="3" t="s">
        <v>51</v>
      </c>
      <c r="J1197" s="3" t="s">
        <v>24</v>
      </c>
      <c r="K1197" s="3">
        <v>4</v>
      </c>
      <c r="L1197" s="3" t="s">
        <v>151</v>
      </c>
      <c r="M1197" s="3" t="s">
        <v>69</v>
      </c>
      <c r="N1197" s="3" t="s">
        <v>25</v>
      </c>
      <c r="O1197" s="3" t="s">
        <v>25</v>
      </c>
      <c r="P1197" s="13">
        <v>33</v>
      </c>
      <c r="Q1197" s="13">
        <f>Table1[[#This Row],[Purchase Amount (USD)]]-Table1[[#This Row],[Previous Purchases]]</f>
        <v>62</v>
      </c>
      <c r="R1197" s="3" t="s">
        <v>27</v>
      </c>
      <c r="S1197" s="3" t="s">
        <v>87</v>
      </c>
    </row>
    <row r="1198" spans="1:19" x14ac:dyDescent="0.3">
      <c r="A1198" s="2">
        <v>1197</v>
      </c>
      <c r="B1198" s="2">
        <v>30</v>
      </c>
      <c r="C1198" s="2" t="s">
        <v>18</v>
      </c>
      <c r="D1198" s="2" t="s">
        <v>132</v>
      </c>
      <c r="E1198" s="2" t="s">
        <v>66</v>
      </c>
      <c r="F1198" s="2">
        <v>88</v>
      </c>
      <c r="G1198" s="2" t="s">
        <v>113</v>
      </c>
      <c r="H1198" s="2" t="s">
        <v>43</v>
      </c>
      <c r="I1198" s="2" t="s">
        <v>31</v>
      </c>
      <c r="J1198" s="2" t="s">
        <v>24</v>
      </c>
      <c r="K1198" s="2">
        <v>3.2</v>
      </c>
      <c r="L1198" s="2" t="s">
        <v>151</v>
      </c>
      <c r="M1198" s="2" t="s">
        <v>69</v>
      </c>
      <c r="N1198" s="2" t="s">
        <v>25</v>
      </c>
      <c r="O1198" s="2" t="s">
        <v>25</v>
      </c>
      <c r="P1198" s="12">
        <v>13</v>
      </c>
      <c r="Q1198" s="12">
        <f>Table1[[#This Row],[Purchase Amount (USD)]]-Table1[[#This Row],[Previous Purchases]]</f>
        <v>75</v>
      </c>
      <c r="R1198" s="2" t="s">
        <v>74</v>
      </c>
      <c r="S1198" s="2" t="s">
        <v>75</v>
      </c>
    </row>
    <row r="1199" spans="1:19" x14ac:dyDescent="0.3">
      <c r="A1199" s="2">
        <v>1198</v>
      </c>
      <c r="B1199" s="2">
        <v>54</v>
      </c>
      <c r="C1199" s="2" t="s">
        <v>18</v>
      </c>
      <c r="D1199" s="2" t="s">
        <v>49</v>
      </c>
      <c r="E1199" s="2" t="s">
        <v>41</v>
      </c>
      <c r="F1199" s="2">
        <v>92</v>
      </c>
      <c r="G1199" s="2" t="s">
        <v>128</v>
      </c>
      <c r="H1199" s="2" t="s">
        <v>22</v>
      </c>
      <c r="I1199" s="2" t="s">
        <v>82</v>
      </c>
      <c r="J1199" s="2" t="s">
        <v>56</v>
      </c>
      <c r="K1199" s="2">
        <v>3.9</v>
      </c>
      <c r="L1199" s="2" t="s">
        <v>151</v>
      </c>
      <c r="M1199" s="2" t="s">
        <v>53</v>
      </c>
      <c r="N1199" s="2" t="s">
        <v>25</v>
      </c>
      <c r="O1199" s="2" t="s">
        <v>25</v>
      </c>
      <c r="P1199" s="12">
        <v>26</v>
      </c>
      <c r="Q1199" s="12">
        <f>Table1[[#This Row],[Purchase Amount (USD)]]-Table1[[#This Row],[Previous Purchases]]</f>
        <v>66</v>
      </c>
      <c r="R1199" s="2" t="s">
        <v>45</v>
      </c>
      <c r="S1199" s="2" t="s">
        <v>48</v>
      </c>
    </row>
    <row r="1200" spans="1:19" x14ac:dyDescent="0.3">
      <c r="A1200" s="3">
        <v>1199</v>
      </c>
      <c r="B1200" s="3">
        <v>40</v>
      </c>
      <c r="C1200" s="3" t="s">
        <v>18</v>
      </c>
      <c r="D1200" s="3" t="s">
        <v>124</v>
      </c>
      <c r="E1200" s="3" t="s">
        <v>20</v>
      </c>
      <c r="F1200" s="3">
        <v>49</v>
      </c>
      <c r="G1200" s="3" t="s">
        <v>126</v>
      </c>
      <c r="H1200" s="3" t="s">
        <v>43</v>
      </c>
      <c r="I1200" s="3" t="s">
        <v>109</v>
      </c>
      <c r="J1200" s="3" t="s">
        <v>52</v>
      </c>
      <c r="K1200" s="3">
        <v>3.9</v>
      </c>
      <c r="L1200" s="3" t="s">
        <v>151</v>
      </c>
      <c r="M1200" s="3" t="s">
        <v>69</v>
      </c>
      <c r="N1200" s="3" t="s">
        <v>25</v>
      </c>
      <c r="O1200" s="3" t="s">
        <v>25</v>
      </c>
      <c r="P1200" s="13">
        <v>17</v>
      </c>
      <c r="Q1200" s="13">
        <f>Table1[[#This Row],[Purchase Amount (USD)]]-Table1[[#This Row],[Previous Purchases]]</f>
        <v>32</v>
      </c>
      <c r="R1200" s="3" t="s">
        <v>32</v>
      </c>
      <c r="S1200" s="3" t="s">
        <v>48</v>
      </c>
    </row>
    <row r="1201" spans="1:19" x14ac:dyDescent="0.3">
      <c r="A1201" s="3">
        <v>1200</v>
      </c>
      <c r="B1201" s="3">
        <v>49</v>
      </c>
      <c r="C1201" s="3" t="s">
        <v>18</v>
      </c>
      <c r="D1201" s="3" t="s">
        <v>40</v>
      </c>
      <c r="E1201" s="3" t="s">
        <v>41</v>
      </c>
      <c r="F1201" s="3">
        <v>89</v>
      </c>
      <c r="G1201" s="3" t="s">
        <v>127</v>
      </c>
      <c r="H1201" s="3" t="s">
        <v>43</v>
      </c>
      <c r="I1201" s="3" t="s">
        <v>125</v>
      </c>
      <c r="J1201" s="3" t="s">
        <v>56</v>
      </c>
      <c r="K1201" s="3">
        <v>4.5</v>
      </c>
      <c r="L1201" s="3" t="s">
        <v>151</v>
      </c>
      <c r="M1201" s="3" t="s">
        <v>37</v>
      </c>
      <c r="N1201" s="3" t="s">
        <v>25</v>
      </c>
      <c r="O1201" s="3" t="s">
        <v>25</v>
      </c>
      <c r="P1201" s="13">
        <v>3</v>
      </c>
      <c r="Q1201" s="13">
        <f>Table1[[#This Row],[Purchase Amount (USD)]]-Table1[[#This Row],[Previous Purchases]]</f>
        <v>86</v>
      </c>
      <c r="R1201" s="3" t="s">
        <v>85</v>
      </c>
      <c r="S1201" s="3" t="s">
        <v>39</v>
      </c>
    </row>
    <row r="1202" spans="1:19" x14ac:dyDescent="0.3">
      <c r="A1202" s="2">
        <v>1201</v>
      </c>
      <c r="B1202" s="2">
        <v>27</v>
      </c>
      <c r="C1202" s="2" t="s">
        <v>18</v>
      </c>
      <c r="D1202" s="2" t="s">
        <v>61</v>
      </c>
      <c r="E1202" s="2" t="s">
        <v>62</v>
      </c>
      <c r="F1202" s="2">
        <v>22</v>
      </c>
      <c r="G1202" s="2" t="s">
        <v>138</v>
      </c>
      <c r="H1202" s="2" t="s">
        <v>91</v>
      </c>
      <c r="I1202" s="2" t="s">
        <v>93</v>
      </c>
      <c r="J1202" s="2" t="s">
        <v>24</v>
      </c>
      <c r="K1202" s="2">
        <v>4.4000000000000004</v>
      </c>
      <c r="L1202" s="2" t="s">
        <v>151</v>
      </c>
      <c r="M1202" s="2" t="s">
        <v>73</v>
      </c>
      <c r="N1202" s="2" t="s">
        <v>25</v>
      </c>
      <c r="O1202" s="2" t="s">
        <v>25</v>
      </c>
      <c r="P1202" s="12">
        <v>7</v>
      </c>
      <c r="Q1202" s="12">
        <f>Table1[[#This Row],[Purchase Amount (USD)]]-Table1[[#This Row],[Previous Purchases]]</f>
        <v>15</v>
      </c>
      <c r="R1202" s="2" t="s">
        <v>45</v>
      </c>
      <c r="S1202" s="2" t="s">
        <v>39</v>
      </c>
    </row>
    <row r="1203" spans="1:19" x14ac:dyDescent="0.3">
      <c r="A1203" s="2">
        <v>1202</v>
      </c>
      <c r="B1203" s="2">
        <v>27</v>
      </c>
      <c r="C1203" s="2" t="s">
        <v>18</v>
      </c>
      <c r="D1203" s="2" t="s">
        <v>70</v>
      </c>
      <c r="E1203" s="2" t="s">
        <v>41</v>
      </c>
      <c r="F1203" s="2">
        <v>61</v>
      </c>
      <c r="G1203" s="2" t="s">
        <v>114</v>
      </c>
      <c r="H1203" s="2" t="s">
        <v>91</v>
      </c>
      <c r="I1203" s="2" t="s">
        <v>93</v>
      </c>
      <c r="J1203" s="2" t="s">
        <v>52</v>
      </c>
      <c r="K1203" s="2">
        <v>3.1</v>
      </c>
      <c r="L1203" s="2" t="s">
        <v>151</v>
      </c>
      <c r="M1203" s="2" t="s">
        <v>69</v>
      </c>
      <c r="N1203" s="2" t="s">
        <v>25</v>
      </c>
      <c r="O1203" s="2" t="s">
        <v>25</v>
      </c>
      <c r="P1203" s="12">
        <v>46</v>
      </c>
      <c r="Q1203" s="12">
        <f>Table1[[#This Row],[Purchase Amount (USD)]]-Table1[[#This Row],[Previous Purchases]]</f>
        <v>15</v>
      </c>
      <c r="R1203" s="2" t="s">
        <v>27</v>
      </c>
      <c r="S1203" s="2" t="s">
        <v>28</v>
      </c>
    </row>
    <row r="1204" spans="1:19" x14ac:dyDescent="0.3">
      <c r="A1204" s="3">
        <v>1203</v>
      </c>
      <c r="B1204" s="3">
        <v>48</v>
      </c>
      <c r="C1204" s="3" t="s">
        <v>18</v>
      </c>
      <c r="D1204" s="3" t="s">
        <v>118</v>
      </c>
      <c r="E1204" s="3" t="s">
        <v>66</v>
      </c>
      <c r="F1204" s="3">
        <v>29</v>
      </c>
      <c r="G1204" s="3" t="s">
        <v>127</v>
      </c>
      <c r="H1204" s="3" t="s">
        <v>35</v>
      </c>
      <c r="I1204" s="3" t="s">
        <v>77</v>
      </c>
      <c r="J1204" s="3" t="s">
        <v>36</v>
      </c>
      <c r="K1204" s="3">
        <v>2.9</v>
      </c>
      <c r="L1204" s="3" t="s">
        <v>151</v>
      </c>
      <c r="M1204" s="3" t="s">
        <v>53</v>
      </c>
      <c r="N1204" s="3" t="s">
        <v>25</v>
      </c>
      <c r="O1204" s="3" t="s">
        <v>25</v>
      </c>
      <c r="P1204" s="13">
        <v>14</v>
      </c>
      <c r="Q1204" s="13">
        <f>Table1[[#This Row],[Purchase Amount (USD)]]-Table1[[#This Row],[Previous Purchases]]</f>
        <v>15</v>
      </c>
      <c r="R1204" s="3" t="s">
        <v>27</v>
      </c>
      <c r="S1204" s="3" t="s">
        <v>96</v>
      </c>
    </row>
    <row r="1205" spans="1:19" x14ac:dyDescent="0.3">
      <c r="A1205" s="3">
        <v>1204</v>
      </c>
      <c r="B1205" s="3">
        <v>40</v>
      </c>
      <c r="C1205" s="3" t="s">
        <v>18</v>
      </c>
      <c r="D1205" s="3" t="s">
        <v>49</v>
      </c>
      <c r="E1205" s="3" t="s">
        <v>41</v>
      </c>
      <c r="F1205" s="3">
        <v>82</v>
      </c>
      <c r="G1205" s="3" t="s">
        <v>147</v>
      </c>
      <c r="H1205" s="3" t="s">
        <v>43</v>
      </c>
      <c r="I1205" s="3" t="s">
        <v>120</v>
      </c>
      <c r="J1205" s="3" t="s">
        <v>24</v>
      </c>
      <c r="K1205" s="3">
        <v>3.7</v>
      </c>
      <c r="L1205" s="3" t="s">
        <v>151</v>
      </c>
      <c r="M1205" s="3" t="s">
        <v>37</v>
      </c>
      <c r="N1205" s="3" t="s">
        <v>25</v>
      </c>
      <c r="O1205" s="3" t="s">
        <v>25</v>
      </c>
      <c r="P1205" s="13">
        <v>23</v>
      </c>
      <c r="Q1205" s="13">
        <f>Table1[[#This Row],[Purchase Amount (USD)]]-Table1[[#This Row],[Previous Purchases]]</f>
        <v>59</v>
      </c>
      <c r="R1205" s="3" t="s">
        <v>74</v>
      </c>
      <c r="S1205" s="3" t="s">
        <v>48</v>
      </c>
    </row>
    <row r="1206" spans="1:19" x14ac:dyDescent="0.3">
      <c r="A1206" s="2">
        <v>1205</v>
      </c>
      <c r="B1206" s="2">
        <v>67</v>
      </c>
      <c r="C1206" s="2" t="s">
        <v>18</v>
      </c>
      <c r="D1206" s="2" t="s">
        <v>132</v>
      </c>
      <c r="E1206" s="2" t="s">
        <v>66</v>
      </c>
      <c r="F1206" s="2">
        <v>94</v>
      </c>
      <c r="G1206" s="2" t="s">
        <v>102</v>
      </c>
      <c r="H1206" s="2" t="s">
        <v>43</v>
      </c>
      <c r="I1206" s="2" t="s">
        <v>68</v>
      </c>
      <c r="J1206" s="2" t="s">
        <v>36</v>
      </c>
      <c r="K1206" s="2">
        <v>3.2</v>
      </c>
      <c r="L1206" s="2" t="s">
        <v>151</v>
      </c>
      <c r="M1206" s="2" t="s">
        <v>69</v>
      </c>
      <c r="N1206" s="2" t="s">
        <v>25</v>
      </c>
      <c r="O1206" s="2" t="s">
        <v>25</v>
      </c>
      <c r="P1206" s="12">
        <v>20</v>
      </c>
      <c r="Q1206" s="12">
        <f>Table1[[#This Row],[Purchase Amount (USD)]]-Table1[[#This Row],[Previous Purchases]]</f>
        <v>74</v>
      </c>
      <c r="R1206" s="2" t="s">
        <v>38</v>
      </c>
      <c r="S1206" s="2" t="s">
        <v>96</v>
      </c>
    </row>
    <row r="1207" spans="1:19" x14ac:dyDescent="0.3">
      <c r="A1207" s="2">
        <v>1206</v>
      </c>
      <c r="B1207" s="2">
        <v>52</v>
      </c>
      <c r="C1207" s="2" t="s">
        <v>18</v>
      </c>
      <c r="D1207" s="2" t="s">
        <v>65</v>
      </c>
      <c r="E1207" s="2" t="s">
        <v>66</v>
      </c>
      <c r="F1207" s="2">
        <v>99</v>
      </c>
      <c r="G1207" s="2" t="s">
        <v>98</v>
      </c>
      <c r="H1207" s="2" t="s">
        <v>43</v>
      </c>
      <c r="I1207" s="2" t="s">
        <v>77</v>
      </c>
      <c r="J1207" s="2" t="s">
        <v>36</v>
      </c>
      <c r="K1207" s="2">
        <v>3.5</v>
      </c>
      <c r="L1207" s="2" t="s">
        <v>151</v>
      </c>
      <c r="M1207" s="2" t="s">
        <v>53</v>
      </c>
      <c r="N1207" s="2" t="s">
        <v>25</v>
      </c>
      <c r="O1207" s="2" t="s">
        <v>25</v>
      </c>
      <c r="P1207" s="12">
        <v>38</v>
      </c>
      <c r="Q1207" s="12">
        <f>Table1[[#This Row],[Purchase Amount (USD)]]-Table1[[#This Row],[Previous Purchases]]</f>
        <v>61</v>
      </c>
      <c r="R1207" s="2" t="s">
        <v>74</v>
      </c>
      <c r="S1207" s="2" t="s">
        <v>28</v>
      </c>
    </row>
    <row r="1208" spans="1:19" x14ac:dyDescent="0.3">
      <c r="A1208" s="3">
        <v>1207</v>
      </c>
      <c r="B1208" s="3">
        <v>22</v>
      </c>
      <c r="C1208" s="3" t="s">
        <v>18</v>
      </c>
      <c r="D1208" s="3" t="s">
        <v>65</v>
      </c>
      <c r="E1208" s="3" t="s">
        <v>66</v>
      </c>
      <c r="F1208" s="3">
        <v>59</v>
      </c>
      <c r="G1208" s="3" t="s">
        <v>90</v>
      </c>
      <c r="H1208" s="3" t="s">
        <v>35</v>
      </c>
      <c r="I1208" s="3" t="s">
        <v>108</v>
      </c>
      <c r="J1208" s="3" t="s">
        <v>56</v>
      </c>
      <c r="K1208" s="3">
        <v>3</v>
      </c>
      <c r="L1208" s="3" t="s">
        <v>151</v>
      </c>
      <c r="M1208" s="3" t="s">
        <v>37</v>
      </c>
      <c r="N1208" s="3" t="s">
        <v>25</v>
      </c>
      <c r="O1208" s="3" t="s">
        <v>25</v>
      </c>
      <c r="P1208" s="13">
        <v>16</v>
      </c>
      <c r="Q1208" s="13">
        <f>Table1[[#This Row],[Purchase Amount (USD)]]-Table1[[#This Row],[Previous Purchases]]</f>
        <v>43</v>
      </c>
      <c r="R1208" s="3" t="s">
        <v>27</v>
      </c>
      <c r="S1208" s="3" t="s">
        <v>96</v>
      </c>
    </row>
    <row r="1209" spans="1:19" x14ac:dyDescent="0.3">
      <c r="A1209" s="3">
        <v>1208</v>
      </c>
      <c r="B1209" s="3">
        <v>62</v>
      </c>
      <c r="C1209" s="3" t="s">
        <v>18</v>
      </c>
      <c r="D1209" s="3" t="s">
        <v>136</v>
      </c>
      <c r="E1209" s="3" t="s">
        <v>41</v>
      </c>
      <c r="F1209" s="3">
        <v>90</v>
      </c>
      <c r="G1209" s="3" t="s">
        <v>148</v>
      </c>
      <c r="H1209" s="3" t="s">
        <v>43</v>
      </c>
      <c r="I1209" s="3" t="s">
        <v>51</v>
      </c>
      <c r="J1209" s="3" t="s">
        <v>52</v>
      </c>
      <c r="K1209" s="3">
        <v>4.0999999999999996</v>
      </c>
      <c r="L1209" s="3" t="s">
        <v>151</v>
      </c>
      <c r="M1209" s="3" t="s">
        <v>44</v>
      </c>
      <c r="N1209" s="3" t="s">
        <v>25</v>
      </c>
      <c r="O1209" s="3" t="s">
        <v>25</v>
      </c>
      <c r="P1209" s="13">
        <v>48</v>
      </c>
      <c r="Q1209" s="13">
        <f>Table1[[#This Row],[Purchase Amount (USD)]]-Table1[[#This Row],[Previous Purchases]]</f>
        <v>42</v>
      </c>
      <c r="R1209" s="3" t="s">
        <v>38</v>
      </c>
      <c r="S1209" s="3" t="s">
        <v>96</v>
      </c>
    </row>
    <row r="1210" spans="1:19" x14ac:dyDescent="0.3">
      <c r="A1210" s="2">
        <v>1209</v>
      </c>
      <c r="B1210" s="2">
        <v>20</v>
      </c>
      <c r="C1210" s="2" t="s">
        <v>18</v>
      </c>
      <c r="D1210" s="2" t="s">
        <v>136</v>
      </c>
      <c r="E1210" s="2" t="s">
        <v>41</v>
      </c>
      <c r="F1210" s="2">
        <v>100</v>
      </c>
      <c r="G1210" s="2" t="s">
        <v>149</v>
      </c>
      <c r="H1210" s="2" t="s">
        <v>35</v>
      </c>
      <c r="I1210" s="2" t="s">
        <v>107</v>
      </c>
      <c r="J1210" s="2" t="s">
        <v>24</v>
      </c>
      <c r="K1210" s="2">
        <v>2.9</v>
      </c>
      <c r="L1210" s="2" t="s">
        <v>151</v>
      </c>
      <c r="M1210" s="2" t="s">
        <v>69</v>
      </c>
      <c r="N1210" s="2" t="s">
        <v>25</v>
      </c>
      <c r="O1210" s="2" t="s">
        <v>25</v>
      </c>
      <c r="P1210" s="12">
        <v>8</v>
      </c>
      <c r="Q1210" s="12">
        <f>Table1[[#This Row],[Purchase Amount (USD)]]-Table1[[#This Row],[Previous Purchases]]</f>
        <v>92</v>
      </c>
      <c r="R1210" s="2" t="s">
        <v>85</v>
      </c>
      <c r="S1210" s="2" t="s">
        <v>48</v>
      </c>
    </row>
    <row r="1211" spans="1:19" x14ac:dyDescent="0.3">
      <c r="A1211" s="2">
        <v>1210</v>
      </c>
      <c r="B1211" s="2">
        <v>41</v>
      </c>
      <c r="C1211" s="2" t="s">
        <v>18</v>
      </c>
      <c r="D1211" s="2" t="s">
        <v>94</v>
      </c>
      <c r="E1211" s="2" t="s">
        <v>20</v>
      </c>
      <c r="F1211" s="2">
        <v>62</v>
      </c>
      <c r="G1211" s="2" t="s">
        <v>137</v>
      </c>
      <c r="H1211" s="2" t="s">
        <v>43</v>
      </c>
      <c r="I1211" s="2" t="s">
        <v>143</v>
      </c>
      <c r="J1211" s="2" t="s">
        <v>24</v>
      </c>
      <c r="K1211" s="2">
        <v>3.8</v>
      </c>
      <c r="L1211" s="2" t="s">
        <v>151</v>
      </c>
      <c r="M1211" s="2" t="s">
        <v>44</v>
      </c>
      <c r="N1211" s="2" t="s">
        <v>25</v>
      </c>
      <c r="O1211" s="2" t="s">
        <v>25</v>
      </c>
      <c r="P1211" s="12">
        <v>16</v>
      </c>
      <c r="Q1211" s="12">
        <f>Table1[[#This Row],[Purchase Amount (USD)]]-Table1[[#This Row],[Previous Purchases]]</f>
        <v>46</v>
      </c>
      <c r="R1211" s="2" t="s">
        <v>74</v>
      </c>
      <c r="S1211" s="2" t="s">
        <v>87</v>
      </c>
    </row>
    <row r="1212" spans="1:19" x14ac:dyDescent="0.3">
      <c r="A1212" s="3">
        <v>1211</v>
      </c>
      <c r="B1212" s="3">
        <v>34</v>
      </c>
      <c r="C1212" s="3" t="s">
        <v>18</v>
      </c>
      <c r="D1212" s="3" t="s">
        <v>88</v>
      </c>
      <c r="E1212" s="3" t="s">
        <v>66</v>
      </c>
      <c r="F1212" s="3">
        <v>78</v>
      </c>
      <c r="G1212" s="3" t="s">
        <v>67</v>
      </c>
      <c r="H1212" s="3" t="s">
        <v>43</v>
      </c>
      <c r="I1212" s="3" t="s">
        <v>77</v>
      </c>
      <c r="J1212" s="3" t="s">
        <v>56</v>
      </c>
      <c r="K1212" s="3">
        <v>4.0999999999999996</v>
      </c>
      <c r="L1212" s="3" t="s">
        <v>151</v>
      </c>
      <c r="M1212" s="3" t="s">
        <v>44</v>
      </c>
      <c r="N1212" s="3" t="s">
        <v>25</v>
      </c>
      <c r="O1212" s="3" t="s">
        <v>25</v>
      </c>
      <c r="P1212" s="13">
        <v>5</v>
      </c>
      <c r="Q1212" s="13">
        <f>Table1[[#This Row],[Purchase Amount (USD)]]-Table1[[#This Row],[Previous Purchases]]</f>
        <v>73</v>
      </c>
      <c r="R1212" s="3" t="s">
        <v>32</v>
      </c>
      <c r="S1212" s="3" t="s">
        <v>57</v>
      </c>
    </row>
    <row r="1213" spans="1:19" x14ac:dyDescent="0.3">
      <c r="A1213" s="3">
        <v>1212</v>
      </c>
      <c r="B1213" s="3">
        <v>23</v>
      </c>
      <c r="C1213" s="3" t="s">
        <v>18</v>
      </c>
      <c r="D1213" s="3" t="s">
        <v>103</v>
      </c>
      <c r="E1213" s="3" t="s">
        <v>20</v>
      </c>
      <c r="F1213" s="3">
        <v>94</v>
      </c>
      <c r="G1213" s="3" t="s">
        <v>100</v>
      </c>
      <c r="H1213" s="3" t="s">
        <v>43</v>
      </c>
      <c r="I1213" s="3" t="s">
        <v>95</v>
      </c>
      <c r="J1213" s="3" t="s">
        <v>36</v>
      </c>
      <c r="K1213" s="3">
        <v>4.5999999999999996</v>
      </c>
      <c r="L1213" s="3" t="s">
        <v>151</v>
      </c>
      <c r="M1213" s="3" t="s">
        <v>73</v>
      </c>
      <c r="N1213" s="3" t="s">
        <v>25</v>
      </c>
      <c r="O1213" s="3" t="s">
        <v>25</v>
      </c>
      <c r="P1213" s="13">
        <v>14</v>
      </c>
      <c r="Q1213" s="13">
        <f>Table1[[#This Row],[Purchase Amount (USD)]]-Table1[[#This Row],[Previous Purchases]]</f>
        <v>80</v>
      </c>
      <c r="R1213" s="3" t="s">
        <v>27</v>
      </c>
      <c r="S1213" s="3" t="s">
        <v>96</v>
      </c>
    </row>
    <row r="1214" spans="1:19" x14ac:dyDescent="0.3">
      <c r="A1214" s="2">
        <v>1213</v>
      </c>
      <c r="B1214" s="2">
        <v>32</v>
      </c>
      <c r="C1214" s="2" t="s">
        <v>18</v>
      </c>
      <c r="D1214" s="2" t="s">
        <v>70</v>
      </c>
      <c r="E1214" s="2" t="s">
        <v>41</v>
      </c>
      <c r="F1214" s="2">
        <v>74</v>
      </c>
      <c r="G1214" s="2" t="s">
        <v>137</v>
      </c>
      <c r="H1214" s="2" t="s">
        <v>43</v>
      </c>
      <c r="I1214" s="2" t="s">
        <v>133</v>
      </c>
      <c r="J1214" s="2" t="s">
        <v>52</v>
      </c>
      <c r="K1214" s="2">
        <v>2.5</v>
      </c>
      <c r="L1214" s="2" t="s">
        <v>151</v>
      </c>
      <c r="M1214" s="2" t="s">
        <v>37</v>
      </c>
      <c r="N1214" s="2" t="s">
        <v>25</v>
      </c>
      <c r="O1214" s="2" t="s">
        <v>25</v>
      </c>
      <c r="P1214" s="12">
        <v>18</v>
      </c>
      <c r="Q1214" s="12">
        <f>Table1[[#This Row],[Purchase Amount (USD)]]-Table1[[#This Row],[Previous Purchases]]</f>
        <v>56</v>
      </c>
      <c r="R1214" s="2" t="s">
        <v>38</v>
      </c>
      <c r="S1214" s="2" t="s">
        <v>39</v>
      </c>
    </row>
    <row r="1215" spans="1:19" x14ac:dyDescent="0.3">
      <c r="A1215" s="2">
        <v>1214</v>
      </c>
      <c r="B1215" s="2">
        <v>68</v>
      </c>
      <c r="C1215" s="2" t="s">
        <v>18</v>
      </c>
      <c r="D1215" s="2" t="s">
        <v>65</v>
      </c>
      <c r="E1215" s="2" t="s">
        <v>66</v>
      </c>
      <c r="F1215" s="2">
        <v>52</v>
      </c>
      <c r="G1215" s="2" t="s">
        <v>21</v>
      </c>
      <c r="H1215" s="2" t="s">
        <v>91</v>
      </c>
      <c r="I1215" s="2" t="s">
        <v>93</v>
      </c>
      <c r="J1215" s="2" t="s">
        <v>36</v>
      </c>
      <c r="K1215" s="2">
        <v>3.7</v>
      </c>
      <c r="L1215" s="2" t="s">
        <v>151</v>
      </c>
      <c r="M1215" s="2" t="s">
        <v>26</v>
      </c>
      <c r="N1215" s="2" t="s">
        <v>25</v>
      </c>
      <c r="O1215" s="2" t="s">
        <v>25</v>
      </c>
      <c r="P1215" s="12">
        <v>14</v>
      </c>
      <c r="Q1215" s="12">
        <f>Table1[[#This Row],[Purchase Amount (USD)]]-Table1[[#This Row],[Previous Purchases]]</f>
        <v>38</v>
      </c>
      <c r="R1215" s="2" t="s">
        <v>85</v>
      </c>
      <c r="S1215" s="2" t="s">
        <v>96</v>
      </c>
    </row>
    <row r="1216" spans="1:19" x14ac:dyDescent="0.3">
      <c r="A1216" s="3">
        <v>1215</v>
      </c>
      <c r="B1216" s="3">
        <v>30</v>
      </c>
      <c r="C1216" s="3" t="s">
        <v>18</v>
      </c>
      <c r="D1216" s="3" t="s">
        <v>101</v>
      </c>
      <c r="E1216" s="3" t="s">
        <v>62</v>
      </c>
      <c r="F1216" s="3">
        <v>81</v>
      </c>
      <c r="G1216" s="3" t="s">
        <v>128</v>
      </c>
      <c r="H1216" s="3" t="s">
        <v>43</v>
      </c>
      <c r="I1216" s="3" t="s">
        <v>143</v>
      </c>
      <c r="J1216" s="3" t="s">
        <v>56</v>
      </c>
      <c r="K1216" s="3">
        <v>3.8</v>
      </c>
      <c r="L1216" s="3" t="s">
        <v>151</v>
      </c>
      <c r="M1216" s="3" t="s">
        <v>37</v>
      </c>
      <c r="N1216" s="3" t="s">
        <v>25</v>
      </c>
      <c r="O1216" s="3" t="s">
        <v>25</v>
      </c>
      <c r="P1216" s="13">
        <v>5</v>
      </c>
      <c r="Q1216" s="13">
        <f>Table1[[#This Row],[Purchase Amount (USD)]]-Table1[[#This Row],[Previous Purchases]]</f>
        <v>76</v>
      </c>
      <c r="R1216" s="3" t="s">
        <v>32</v>
      </c>
      <c r="S1216" s="3" t="s">
        <v>96</v>
      </c>
    </row>
    <row r="1217" spans="1:19" x14ac:dyDescent="0.3">
      <c r="A1217" s="3">
        <v>1216</v>
      </c>
      <c r="B1217" s="3">
        <v>66</v>
      </c>
      <c r="C1217" s="3" t="s">
        <v>18</v>
      </c>
      <c r="D1217" s="3" t="s">
        <v>19</v>
      </c>
      <c r="E1217" s="3" t="s">
        <v>20</v>
      </c>
      <c r="F1217" s="3">
        <v>20</v>
      </c>
      <c r="G1217" s="3" t="s">
        <v>46</v>
      </c>
      <c r="H1217" s="3" t="s">
        <v>22</v>
      </c>
      <c r="I1217" s="3" t="s">
        <v>68</v>
      </c>
      <c r="J1217" s="3" t="s">
        <v>24</v>
      </c>
      <c r="K1217" s="3">
        <v>2.6</v>
      </c>
      <c r="L1217" s="3" t="s">
        <v>151</v>
      </c>
      <c r="M1217" s="3" t="s">
        <v>69</v>
      </c>
      <c r="N1217" s="3" t="s">
        <v>25</v>
      </c>
      <c r="O1217" s="3" t="s">
        <v>25</v>
      </c>
      <c r="P1217" s="13">
        <v>15</v>
      </c>
      <c r="Q1217" s="13">
        <f>Table1[[#This Row],[Purchase Amount (USD)]]-Table1[[#This Row],[Previous Purchases]]</f>
        <v>5</v>
      </c>
      <c r="R1217" s="3" t="s">
        <v>38</v>
      </c>
      <c r="S1217" s="3" t="s">
        <v>96</v>
      </c>
    </row>
    <row r="1218" spans="1:19" x14ac:dyDescent="0.3">
      <c r="A1218" s="2">
        <v>1217</v>
      </c>
      <c r="B1218" s="2">
        <v>62</v>
      </c>
      <c r="C1218" s="2" t="s">
        <v>18</v>
      </c>
      <c r="D1218" s="2" t="s">
        <v>94</v>
      </c>
      <c r="E1218" s="2" t="s">
        <v>20</v>
      </c>
      <c r="F1218" s="2">
        <v>32</v>
      </c>
      <c r="G1218" s="2" t="s">
        <v>139</v>
      </c>
      <c r="H1218" s="2" t="s">
        <v>91</v>
      </c>
      <c r="I1218" s="2" t="s">
        <v>92</v>
      </c>
      <c r="J1218" s="2" t="s">
        <v>52</v>
      </c>
      <c r="K1218" s="2">
        <v>3.7</v>
      </c>
      <c r="L1218" s="2" t="s">
        <v>151</v>
      </c>
      <c r="M1218" s="2" t="s">
        <v>37</v>
      </c>
      <c r="N1218" s="2" t="s">
        <v>25</v>
      </c>
      <c r="O1218" s="2" t="s">
        <v>25</v>
      </c>
      <c r="P1218" s="12">
        <v>3</v>
      </c>
      <c r="Q1218" s="12">
        <f>Table1[[#This Row],[Purchase Amount (USD)]]-Table1[[#This Row],[Previous Purchases]]</f>
        <v>29</v>
      </c>
      <c r="R1218" s="2" t="s">
        <v>27</v>
      </c>
      <c r="S1218" s="2" t="s">
        <v>96</v>
      </c>
    </row>
    <row r="1219" spans="1:19" x14ac:dyDescent="0.3">
      <c r="A1219" s="2">
        <v>1218</v>
      </c>
      <c r="B1219" s="2">
        <v>50</v>
      </c>
      <c r="C1219" s="2" t="s">
        <v>18</v>
      </c>
      <c r="D1219" s="2" t="s">
        <v>136</v>
      </c>
      <c r="E1219" s="2" t="s">
        <v>41</v>
      </c>
      <c r="F1219" s="2">
        <v>63</v>
      </c>
      <c r="G1219" s="2" t="s">
        <v>144</v>
      </c>
      <c r="H1219" s="2" t="s">
        <v>91</v>
      </c>
      <c r="I1219" s="2" t="s">
        <v>108</v>
      </c>
      <c r="J1219" s="2" t="s">
        <v>56</v>
      </c>
      <c r="K1219" s="2">
        <v>2.6</v>
      </c>
      <c r="L1219" s="2" t="s">
        <v>151</v>
      </c>
      <c r="M1219" s="2" t="s">
        <v>37</v>
      </c>
      <c r="N1219" s="2" t="s">
        <v>25</v>
      </c>
      <c r="O1219" s="2" t="s">
        <v>25</v>
      </c>
      <c r="P1219" s="12">
        <v>12</v>
      </c>
      <c r="Q1219" s="12">
        <f>Table1[[#This Row],[Purchase Amount (USD)]]-Table1[[#This Row],[Previous Purchases]]</f>
        <v>51</v>
      </c>
      <c r="R1219" s="2" t="s">
        <v>32</v>
      </c>
      <c r="S1219" s="2" t="s">
        <v>96</v>
      </c>
    </row>
    <row r="1220" spans="1:19" x14ac:dyDescent="0.3">
      <c r="A1220" s="3">
        <v>1219</v>
      </c>
      <c r="B1220" s="3">
        <v>55</v>
      </c>
      <c r="C1220" s="3" t="s">
        <v>18</v>
      </c>
      <c r="D1220" s="3" t="s">
        <v>136</v>
      </c>
      <c r="E1220" s="3" t="s">
        <v>41</v>
      </c>
      <c r="F1220" s="3">
        <v>79</v>
      </c>
      <c r="G1220" s="3" t="s">
        <v>137</v>
      </c>
      <c r="H1220" s="3" t="s">
        <v>43</v>
      </c>
      <c r="I1220" s="3" t="s">
        <v>108</v>
      </c>
      <c r="J1220" s="3" t="s">
        <v>36</v>
      </c>
      <c r="K1220" s="3">
        <v>3.1</v>
      </c>
      <c r="L1220" s="3" t="s">
        <v>151</v>
      </c>
      <c r="M1220" s="3" t="s">
        <v>73</v>
      </c>
      <c r="N1220" s="3" t="s">
        <v>25</v>
      </c>
      <c r="O1220" s="3" t="s">
        <v>25</v>
      </c>
      <c r="P1220" s="13">
        <v>43</v>
      </c>
      <c r="Q1220" s="13">
        <f>Table1[[#This Row],[Purchase Amount (USD)]]-Table1[[#This Row],[Previous Purchases]]</f>
        <v>36</v>
      </c>
      <c r="R1220" s="3" t="s">
        <v>32</v>
      </c>
      <c r="S1220" s="3" t="s">
        <v>96</v>
      </c>
    </row>
    <row r="1221" spans="1:19" x14ac:dyDescent="0.3">
      <c r="A1221" s="3">
        <v>1220</v>
      </c>
      <c r="B1221" s="3">
        <v>19</v>
      </c>
      <c r="C1221" s="3" t="s">
        <v>18</v>
      </c>
      <c r="D1221" s="3" t="s">
        <v>29</v>
      </c>
      <c r="E1221" s="3" t="s">
        <v>20</v>
      </c>
      <c r="F1221" s="3">
        <v>23</v>
      </c>
      <c r="G1221" s="3" t="s">
        <v>128</v>
      </c>
      <c r="H1221" s="3" t="s">
        <v>43</v>
      </c>
      <c r="I1221" s="3" t="s">
        <v>79</v>
      </c>
      <c r="J1221" s="3" t="s">
        <v>24</v>
      </c>
      <c r="K1221" s="3">
        <v>2.5</v>
      </c>
      <c r="L1221" s="3" t="s">
        <v>151</v>
      </c>
      <c r="M1221" s="3" t="s">
        <v>44</v>
      </c>
      <c r="N1221" s="3" t="s">
        <v>25</v>
      </c>
      <c r="O1221" s="3" t="s">
        <v>25</v>
      </c>
      <c r="P1221" s="13">
        <v>35</v>
      </c>
      <c r="Q1221" s="13">
        <f>Table1[[#This Row],[Purchase Amount (USD)]]-Table1[[#This Row],[Previous Purchases]]</f>
        <v>-12</v>
      </c>
      <c r="R1221" s="3" t="s">
        <v>38</v>
      </c>
      <c r="S1221" s="3" t="s">
        <v>75</v>
      </c>
    </row>
    <row r="1222" spans="1:19" x14ac:dyDescent="0.3">
      <c r="A1222" s="2">
        <v>1221</v>
      </c>
      <c r="B1222" s="2">
        <v>67</v>
      </c>
      <c r="C1222" s="2" t="s">
        <v>18</v>
      </c>
      <c r="D1222" s="2" t="s">
        <v>142</v>
      </c>
      <c r="E1222" s="2" t="s">
        <v>66</v>
      </c>
      <c r="F1222" s="2">
        <v>64</v>
      </c>
      <c r="G1222" s="2" t="s">
        <v>21</v>
      </c>
      <c r="H1222" s="2" t="s">
        <v>43</v>
      </c>
      <c r="I1222" s="2" t="s">
        <v>95</v>
      </c>
      <c r="J1222" s="2" t="s">
        <v>24</v>
      </c>
      <c r="K1222" s="2">
        <v>4.9000000000000004</v>
      </c>
      <c r="L1222" s="2" t="s">
        <v>151</v>
      </c>
      <c r="M1222" s="2" t="s">
        <v>26</v>
      </c>
      <c r="N1222" s="2" t="s">
        <v>25</v>
      </c>
      <c r="O1222" s="2" t="s">
        <v>25</v>
      </c>
      <c r="P1222" s="12">
        <v>36</v>
      </c>
      <c r="Q1222" s="12">
        <f>Table1[[#This Row],[Purchase Amount (USD)]]-Table1[[#This Row],[Previous Purchases]]</f>
        <v>28</v>
      </c>
      <c r="R1222" s="2" t="s">
        <v>74</v>
      </c>
      <c r="S1222" s="2" t="s">
        <v>57</v>
      </c>
    </row>
    <row r="1223" spans="1:19" x14ac:dyDescent="0.3">
      <c r="A1223" s="2">
        <v>1222</v>
      </c>
      <c r="B1223" s="2">
        <v>18</v>
      </c>
      <c r="C1223" s="2" t="s">
        <v>18</v>
      </c>
      <c r="D1223" s="2" t="s">
        <v>124</v>
      </c>
      <c r="E1223" s="2" t="s">
        <v>20</v>
      </c>
      <c r="F1223" s="2">
        <v>69</v>
      </c>
      <c r="G1223" s="2" t="s">
        <v>145</v>
      </c>
      <c r="H1223" s="2" t="s">
        <v>43</v>
      </c>
      <c r="I1223" s="2" t="s">
        <v>107</v>
      </c>
      <c r="J1223" s="2" t="s">
        <v>24</v>
      </c>
      <c r="K1223" s="2">
        <v>4.5</v>
      </c>
      <c r="L1223" s="2" t="s">
        <v>151</v>
      </c>
      <c r="M1223" s="2" t="s">
        <v>53</v>
      </c>
      <c r="N1223" s="2" t="s">
        <v>25</v>
      </c>
      <c r="O1223" s="2" t="s">
        <v>25</v>
      </c>
      <c r="P1223" s="12">
        <v>3</v>
      </c>
      <c r="Q1223" s="12">
        <f>Table1[[#This Row],[Purchase Amount (USD)]]-Table1[[#This Row],[Previous Purchases]]</f>
        <v>66</v>
      </c>
      <c r="R1223" s="2" t="s">
        <v>32</v>
      </c>
      <c r="S1223" s="2" t="s">
        <v>57</v>
      </c>
    </row>
    <row r="1224" spans="1:19" x14ac:dyDescent="0.3">
      <c r="A1224" s="3">
        <v>1223</v>
      </c>
      <c r="B1224" s="3">
        <v>58</v>
      </c>
      <c r="C1224" s="3" t="s">
        <v>18</v>
      </c>
      <c r="D1224" s="3" t="s">
        <v>33</v>
      </c>
      <c r="E1224" s="3" t="s">
        <v>20</v>
      </c>
      <c r="F1224" s="3">
        <v>69</v>
      </c>
      <c r="G1224" s="3" t="s">
        <v>115</v>
      </c>
      <c r="H1224" s="3" t="s">
        <v>22</v>
      </c>
      <c r="I1224" s="3" t="s">
        <v>135</v>
      </c>
      <c r="J1224" s="3" t="s">
        <v>56</v>
      </c>
      <c r="K1224" s="3">
        <v>3.4</v>
      </c>
      <c r="L1224" s="3" t="s">
        <v>151</v>
      </c>
      <c r="M1224" s="3" t="s">
        <v>73</v>
      </c>
      <c r="N1224" s="3" t="s">
        <v>25</v>
      </c>
      <c r="O1224" s="3" t="s">
        <v>25</v>
      </c>
      <c r="P1224" s="13">
        <v>27</v>
      </c>
      <c r="Q1224" s="13">
        <f>Table1[[#This Row],[Purchase Amount (USD)]]-Table1[[#This Row],[Previous Purchases]]</f>
        <v>42</v>
      </c>
      <c r="R1224" s="3" t="s">
        <v>74</v>
      </c>
      <c r="S1224" s="3" t="s">
        <v>48</v>
      </c>
    </row>
    <row r="1225" spans="1:19" x14ac:dyDescent="0.3">
      <c r="A1225" s="3">
        <v>1224</v>
      </c>
      <c r="B1225" s="3">
        <v>69</v>
      </c>
      <c r="C1225" s="3" t="s">
        <v>18</v>
      </c>
      <c r="D1225" s="3" t="s">
        <v>94</v>
      </c>
      <c r="E1225" s="3" t="s">
        <v>20</v>
      </c>
      <c r="F1225" s="3">
        <v>24</v>
      </c>
      <c r="G1225" s="3" t="s">
        <v>110</v>
      </c>
      <c r="H1225" s="3" t="s">
        <v>22</v>
      </c>
      <c r="I1225" s="3" t="s">
        <v>107</v>
      </c>
      <c r="J1225" s="3" t="s">
        <v>24</v>
      </c>
      <c r="K1225" s="3">
        <v>3.9</v>
      </c>
      <c r="L1225" s="3" t="s">
        <v>151</v>
      </c>
      <c r="M1225" s="3" t="s">
        <v>37</v>
      </c>
      <c r="N1225" s="3" t="s">
        <v>25</v>
      </c>
      <c r="O1225" s="3" t="s">
        <v>25</v>
      </c>
      <c r="P1225" s="13">
        <v>21</v>
      </c>
      <c r="Q1225" s="13">
        <f>Table1[[#This Row],[Purchase Amount (USD)]]-Table1[[#This Row],[Previous Purchases]]</f>
        <v>3</v>
      </c>
      <c r="R1225" s="3" t="s">
        <v>74</v>
      </c>
      <c r="S1225" s="3" t="s">
        <v>39</v>
      </c>
    </row>
    <row r="1226" spans="1:19" x14ac:dyDescent="0.3">
      <c r="A1226" s="2">
        <v>1225</v>
      </c>
      <c r="B1226" s="2">
        <v>62</v>
      </c>
      <c r="C1226" s="2" t="s">
        <v>18</v>
      </c>
      <c r="D1226" s="2" t="s">
        <v>58</v>
      </c>
      <c r="E1226" s="2" t="s">
        <v>20</v>
      </c>
      <c r="F1226" s="2">
        <v>50</v>
      </c>
      <c r="G1226" s="2" t="s">
        <v>114</v>
      </c>
      <c r="H1226" s="2" t="s">
        <v>43</v>
      </c>
      <c r="I1226" s="2" t="s">
        <v>133</v>
      </c>
      <c r="J1226" s="2" t="s">
        <v>52</v>
      </c>
      <c r="K1226" s="2">
        <v>3.7</v>
      </c>
      <c r="L1226" s="2" t="s">
        <v>151</v>
      </c>
      <c r="M1226" s="2" t="s">
        <v>73</v>
      </c>
      <c r="N1226" s="2" t="s">
        <v>25</v>
      </c>
      <c r="O1226" s="2" t="s">
        <v>25</v>
      </c>
      <c r="P1226" s="12">
        <v>18</v>
      </c>
      <c r="Q1226" s="12">
        <f>Table1[[#This Row],[Purchase Amount (USD)]]-Table1[[#This Row],[Previous Purchases]]</f>
        <v>32</v>
      </c>
      <c r="R1226" s="2" t="s">
        <v>27</v>
      </c>
      <c r="S1226" s="2" t="s">
        <v>39</v>
      </c>
    </row>
    <row r="1227" spans="1:19" x14ac:dyDescent="0.3">
      <c r="A1227" s="2">
        <v>1226</v>
      </c>
      <c r="B1227" s="2">
        <v>28</v>
      </c>
      <c r="C1227" s="2" t="s">
        <v>18</v>
      </c>
      <c r="D1227" s="2" t="s">
        <v>142</v>
      </c>
      <c r="E1227" s="2" t="s">
        <v>66</v>
      </c>
      <c r="F1227" s="2">
        <v>97</v>
      </c>
      <c r="G1227" s="2" t="s">
        <v>97</v>
      </c>
      <c r="H1227" s="2" t="s">
        <v>35</v>
      </c>
      <c r="I1227" s="2" t="s">
        <v>47</v>
      </c>
      <c r="J1227" s="2" t="s">
        <v>56</v>
      </c>
      <c r="K1227" s="2">
        <v>2.6</v>
      </c>
      <c r="L1227" s="2" t="s">
        <v>151</v>
      </c>
      <c r="M1227" s="2" t="s">
        <v>37</v>
      </c>
      <c r="N1227" s="2" t="s">
        <v>25</v>
      </c>
      <c r="O1227" s="2" t="s">
        <v>25</v>
      </c>
      <c r="P1227" s="12">
        <v>16</v>
      </c>
      <c r="Q1227" s="12">
        <f>Table1[[#This Row],[Purchase Amount (USD)]]-Table1[[#This Row],[Previous Purchases]]</f>
        <v>81</v>
      </c>
      <c r="R1227" s="2" t="s">
        <v>85</v>
      </c>
      <c r="S1227" s="2" t="s">
        <v>39</v>
      </c>
    </row>
    <row r="1228" spans="1:19" x14ac:dyDescent="0.3">
      <c r="A1228" s="3">
        <v>1227</v>
      </c>
      <c r="B1228" s="3">
        <v>53</v>
      </c>
      <c r="C1228" s="3" t="s">
        <v>18</v>
      </c>
      <c r="D1228" s="3" t="s">
        <v>40</v>
      </c>
      <c r="E1228" s="3" t="s">
        <v>41</v>
      </c>
      <c r="F1228" s="3">
        <v>91</v>
      </c>
      <c r="G1228" s="3" t="s">
        <v>122</v>
      </c>
      <c r="H1228" s="3" t="s">
        <v>35</v>
      </c>
      <c r="I1228" s="3" t="s">
        <v>108</v>
      </c>
      <c r="J1228" s="3" t="s">
        <v>56</v>
      </c>
      <c r="K1228" s="3">
        <v>3.4</v>
      </c>
      <c r="L1228" s="3" t="s">
        <v>151</v>
      </c>
      <c r="M1228" s="3" t="s">
        <v>73</v>
      </c>
      <c r="N1228" s="3" t="s">
        <v>25</v>
      </c>
      <c r="O1228" s="3" t="s">
        <v>25</v>
      </c>
      <c r="P1228" s="13">
        <v>18</v>
      </c>
      <c r="Q1228" s="13">
        <f>Table1[[#This Row],[Purchase Amount (USD)]]-Table1[[#This Row],[Previous Purchases]]</f>
        <v>73</v>
      </c>
      <c r="R1228" s="3" t="s">
        <v>27</v>
      </c>
      <c r="S1228" s="3" t="s">
        <v>75</v>
      </c>
    </row>
    <row r="1229" spans="1:19" x14ac:dyDescent="0.3">
      <c r="A1229" s="3">
        <v>1228</v>
      </c>
      <c r="B1229" s="3">
        <v>27</v>
      </c>
      <c r="C1229" s="3" t="s">
        <v>18</v>
      </c>
      <c r="D1229" s="3" t="s">
        <v>19</v>
      </c>
      <c r="E1229" s="3" t="s">
        <v>20</v>
      </c>
      <c r="F1229" s="3">
        <v>37</v>
      </c>
      <c r="G1229" s="3" t="s">
        <v>114</v>
      </c>
      <c r="H1229" s="3" t="s">
        <v>22</v>
      </c>
      <c r="I1229" s="3" t="s">
        <v>133</v>
      </c>
      <c r="J1229" s="3" t="s">
        <v>36</v>
      </c>
      <c r="K1229" s="3">
        <v>4.9000000000000004</v>
      </c>
      <c r="L1229" s="3" t="s">
        <v>151</v>
      </c>
      <c r="M1229" s="3" t="s">
        <v>73</v>
      </c>
      <c r="N1229" s="3" t="s">
        <v>25</v>
      </c>
      <c r="O1229" s="3" t="s">
        <v>25</v>
      </c>
      <c r="P1229" s="13">
        <v>19</v>
      </c>
      <c r="Q1229" s="13">
        <f>Table1[[#This Row],[Purchase Amount (USD)]]-Table1[[#This Row],[Previous Purchases]]</f>
        <v>18</v>
      </c>
      <c r="R1229" s="3" t="s">
        <v>74</v>
      </c>
      <c r="S1229" s="3" t="s">
        <v>75</v>
      </c>
    </row>
    <row r="1230" spans="1:19" x14ac:dyDescent="0.3">
      <c r="A1230" s="2">
        <v>1229</v>
      </c>
      <c r="B1230" s="2">
        <v>55</v>
      </c>
      <c r="C1230" s="2" t="s">
        <v>18</v>
      </c>
      <c r="D1230" s="2" t="s">
        <v>101</v>
      </c>
      <c r="E1230" s="2" t="s">
        <v>62</v>
      </c>
      <c r="F1230" s="2">
        <v>55</v>
      </c>
      <c r="G1230" s="2" t="s">
        <v>115</v>
      </c>
      <c r="H1230" s="2" t="s">
        <v>35</v>
      </c>
      <c r="I1230" s="2" t="s">
        <v>133</v>
      </c>
      <c r="J1230" s="2" t="s">
        <v>24</v>
      </c>
      <c r="K1230" s="2">
        <v>3.9</v>
      </c>
      <c r="L1230" s="2" t="s">
        <v>151</v>
      </c>
      <c r="M1230" s="2" t="s">
        <v>26</v>
      </c>
      <c r="N1230" s="2" t="s">
        <v>25</v>
      </c>
      <c r="O1230" s="2" t="s">
        <v>25</v>
      </c>
      <c r="P1230" s="12">
        <v>1</v>
      </c>
      <c r="Q1230" s="12">
        <f>Table1[[#This Row],[Purchase Amount (USD)]]-Table1[[#This Row],[Previous Purchases]]</f>
        <v>54</v>
      </c>
      <c r="R1230" s="2" t="s">
        <v>32</v>
      </c>
      <c r="S1230" s="2" t="s">
        <v>48</v>
      </c>
    </row>
    <row r="1231" spans="1:19" x14ac:dyDescent="0.3">
      <c r="A1231" s="2">
        <v>1230</v>
      </c>
      <c r="B1231" s="2">
        <v>34</v>
      </c>
      <c r="C1231" s="2" t="s">
        <v>18</v>
      </c>
      <c r="D1231" s="2" t="s">
        <v>105</v>
      </c>
      <c r="E1231" s="2" t="s">
        <v>66</v>
      </c>
      <c r="F1231" s="2">
        <v>52</v>
      </c>
      <c r="G1231" s="2" t="s">
        <v>110</v>
      </c>
      <c r="H1231" s="2" t="s">
        <v>91</v>
      </c>
      <c r="I1231" s="2" t="s">
        <v>31</v>
      </c>
      <c r="J1231" s="2" t="s">
        <v>24</v>
      </c>
      <c r="K1231" s="2">
        <v>3.6</v>
      </c>
      <c r="L1231" s="2" t="s">
        <v>151</v>
      </c>
      <c r="M1231" s="2" t="s">
        <v>26</v>
      </c>
      <c r="N1231" s="2" t="s">
        <v>25</v>
      </c>
      <c r="O1231" s="2" t="s">
        <v>25</v>
      </c>
      <c r="P1231" s="12">
        <v>39</v>
      </c>
      <c r="Q1231" s="12">
        <f>Table1[[#This Row],[Purchase Amount (USD)]]-Table1[[#This Row],[Previous Purchases]]</f>
        <v>13</v>
      </c>
      <c r="R1231" s="2" t="s">
        <v>74</v>
      </c>
      <c r="S1231" s="2" t="s">
        <v>48</v>
      </c>
    </row>
    <row r="1232" spans="1:19" x14ac:dyDescent="0.3">
      <c r="A1232" s="3">
        <v>1231</v>
      </c>
      <c r="B1232" s="3">
        <v>25</v>
      </c>
      <c r="C1232" s="3" t="s">
        <v>18</v>
      </c>
      <c r="D1232" s="3" t="s">
        <v>123</v>
      </c>
      <c r="E1232" s="3" t="s">
        <v>66</v>
      </c>
      <c r="F1232" s="3">
        <v>80</v>
      </c>
      <c r="G1232" s="3" t="s">
        <v>114</v>
      </c>
      <c r="H1232" s="3" t="s">
        <v>22</v>
      </c>
      <c r="I1232" s="3" t="s">
        <v>109</v>
      </c>
      <c r="J1232" s="3" t="s">
        <v>36</v>
      </c>
      <c r="K1232" s="3">
        <v>4.5999999999999996</v>
      </c>
      <c r="L1232" s="3" t="s">
        <v>151</v>
      </c>
      <c r="M1232" s="3" t="s">
        <v>53</v>
      </c>
      <c r="N1232" s="3" t="s">
        <v>25</v>
      </c>
      <c r="O1232" s="3" t="s">
        <v>25</v>
      </c>
      <c r="P1232" s="13">
        <v>49</v>
      </c>
      <c r="Q1232" s="13">
        <f>Table1[[#This Row],[Purchase Amount (USD)]]-Table1[[#This Row],[Previous Purchases]]</f>
        <v>31</v>
      </c>
      <c r="R1232" s="3" t="s">
        <v>27</v>
      </c>
      <c r="S1232" s="3" t="s">
        <v>87</v>
      </c>
    </row>
    <row r="1233" spans="1:19" x14ac:dyDescent="0.3">
      <c r="A1233" s="3">
        <v>1232</v>
      </c>
      <c r="B1233" s="3">
        <v>66</v>
      </c>
      <c r="C1233" s="3" t="s">
        <v>18</v>
      </c>
      <c r="D1233" s="3" t="s">
        <v>124</v>
      </c>
      <c r="E1233" s="3" t="s">
        <v>20</v>
      </c>
      <c r="F1233" s="3">
        <v>79</v>
      </c>
      <c r="G1233" s="3" t="s">
        <v>137</v>
      </c>
      <c r="H1233" s="3" t="s">
        <v>43</v>
      </c>
      <c r="I1233" s="3" t="s">
        <v>79</v>
      </c>
      <c r="J1233" s="3" t="s">
        <v>36</v>
      </c>
      <c r="K1233" s="3">
        <v>4</v>
      </c>
      <c r="L1233" s="3" t="s">
        <v>151</v>
      </c>
      <c r="M1233" s="3" t="s">
        <v>69</v>
      </c>
      <c r="N1233" s="3" t="s">
        <v>25</v>
      </c>
      <c r="O1233" s="3" t="s">
        <v>25</v>
      </c>
      <c r="P1233" s="13">
        <v>43</v>
      </c>
      <c r="Q1233" s="13">
        <f>Table1[[#This Row],[Purchase Amount (USD)]]-Table1[[#This Row],[Previous Purchases]]</f>
        <v>36</v>
      </c>
      <c r="R1233" s="3" t="s">
        <v>38</v>
      </c>
      <c r="S1233" s="3" t="s">
        <v>28</v>
      </c>
    </row>
    <row r="1234" spans="1:19" x14ac:dyDescent="0.3">
      <c r="A1234" s="2">
        <v>1233</v>
      </c>
      <c r="B1234" s="2">
        <v>57</v>
      </c>
      <c r="C1234" s="2" t="s">
        <v>18</v>
      </c>
      <c r="D1234" s="2" t="s">
        <v>65</v>
      </c>
      <c r="E1234" s="2" t="s">
        <v>66</v>
      </c>
      <c r="F1234" s="2">
        <v>23</v>
      </c>
      <c r="G1234" s="2" t="s">
        <v>83</v>
      </c>
      <c r="H1234" s="2" t="s">
        <v>43</v>
      </c>
      <c r="I1234" s="2" t="s">
        <v>60</v>
      </c>
      <c r="J1234" s="2" t="s">
        <v>52</v>
      </c>
      <c r="K1234" s="2">
        <v>3.6</v>
      </c>
      <c r="L1234" s="2" t="s">
        <v>151</v>
      </c>
      <c r="M1234" s="2" t="s">
        <v>37</v>
      </c>
      <c r="N1234" s="2" t="s">
        <v>25</v>
      </c>
      <c r="O1234" s="2" t="s">
        <v>25</v>
      </c>
      <c r="P1234" s="12">
        <v>31</v>
      </c>
      <c r="Q1234" s="12">
        <f>Table1[[#This Row],[Purchase Amount (USD)]]-Table1[[#This Row],[Previous Purchases]]</f>
        <v>-8</v>
      </c>
      <c r="R1234" s="2" t="s">
        <v>85</v>
      </c>
      <c r="S1234" s="2" t="s">
        <v>96</v>
      </c>
    </row>
    <row r="1235" spans="1:19" x14ac:dyDescent="0.3">
      <c r="A1235" s="2">
        <v>1234</v>
      </c>
      <c r="B1235" s="2">
        <v>46</v>
      </c>
      <c r="C1235" s="2" t="s">
        <v>18</v>
      </c>
      <c r="D1235" s="2" t="s">
        <v>94</v>
      </c>
      <c r="E1235" s="2" t="s">
        <v>20</v>
      </c>
      <c r="F1235" s="2">
        <v>73</v>
      </c>
      <c r="G1235" s="2" t="s">
        <v>139</v>
      </c>
      <c r="H1235" s="2" t="s">
        <v>22</v>
      </c>
      <c r="I1235" s="2" t="s">
        <v>117</v>
      </c>
      <c r="J1235" s="2" t="s">
        <v>24</v>
      </c>
      <c r="K1235" s="2">
        <v>3.5</v>
      </c>
      <c r="L1235" s="2" t="s">
        <v>151</v>
      </c>
      <c r="M1235" s="2" t="s">
        <v>44</v>
      </c>
      <c r="N1235" s="2" t="s">
        <v>25</v>
      </c>
      <c r="O1235" s="2" t="s">
        <v>25</v>
      </c>
      <c r="P1235" s="12">
        <v>40</v>
      </c>
      <c r="Q1235" s="12">
        <f>Table1[[#This Row],[Purchase Amount (USD)]]-Table1[[#This Row],[Previous Purchases]]</f>
        <v>33</v>
      </c>
      <c r="R1235" s="2" t="s">
        <v>27</v>
      </c>
      <c r="S1235" s="2" t="s">
        <v>96</v>
      </c>
    </row>
    <row r="1236" spans="1:19" x14ac:dyDescent="0.3">
      <c r="A1236" s="3">
        <v>1235</v>
      </c>
      <c r="B1236" s="3">
        <v>38</v>
      </c>
      <c r="C1236" s="3" t="s">
        <v>18</v>
      </c>
      <c r="D1236" s="3" t="s">
        <v>142</v>
      </c>
      <c r="E1236" s="3" t="s">
        <v>66</v>
      </c>
      <c r="F1236" s="3">
        <v>99</v>
      </c>
      <c r="G1236" s="3" t="s">
        <v>126</v>
      </c>
      <c r="H1236" s="3" t="s">
        <v>43</v>
      </c>
      <c r="I1236" s="3" t="s">
        <v>125</v>
      </c>
      <c r="J1236" s="3" t="s">
        <v>56</v>
      </c>
      <c r="K1236" s="3">
        <v>4.0999999999999996</v>
      </c>
      <c r="L1236" s="3" t="s">
        <v>151</v>
      </c>
      <c r="M1236" s="3" t="s">
        <v>73</v>
      </c>
      <c r="N1236" s="3" t="s">
        <v>25</v>
      </c>
      <c r="O1236" s="3" t="s">
        <v>25</v>
      </c>
      <c r="P1236" s="13">
        <v>2</v>
      </c>
      <c r="Q1236" s="13">
        <f>Table1[[#This Row],[Purchase Amount (USD)]]-Table1[[#This Row],[Previous Purchases]]</f>
        <v>97</v>
      </c>
      <c r="R1236" s="3" t="s">
        <v>74</v>
      </c>
      <c r="S1236" s="3" t="s">
        <v>75</v>
      </c>
    </row>
    <row r="1237" spans="1:19" x14ac:dyDescent="0.3">
      <c r="A1237" s="3">
        <v>1236</v>
      </c>
      <c r="B1237" s="3">
        <v>23</v>
      </c>
      <c r="C1237" s="3" t="s">
        <v>18</v>
      </c>
      <c r="D1237" s="3" t="s">
        <v>29</v>
      </c>
      <c r="E1237" s="3" t="s">
        <v>20</v>
      </c>
      <c r="F1237" s="3">
        <v>22</v>
      </c>
      <c r="G1237" s="3" t="s">
        <v>134</v>
      </c>
      <c r="H1237" s="3" t="s">
        <v>43</v>
      </c>
      <c r="I1237" s="3" t="s">
        <v>107</v>
      </c>
      <c r="J1237" s="3" t="s">
        <v>36</v>
      </c>
      <c r="K1237" s="3">
        <v>3</v>
      </c>
      <c r="L1237" s="3" t="s">
        <v>151</v>
      </c>
      <c r="M1237" s="3" t="s">
        <v>73</v>
      </c>
      <c r="N1237" s="3" t="s">
        <v>25</v>
      </c>
      <c r="O1237" s="3" t="s">
        <v>25</v>
      </c>
      <c r="P1237" s="13">
        <v>46</v>
      </c>
      <c r="Q1237" s="13">
        <f>Table1[[#This Row],[Purchase Amount (USD)]]-Table1[[#This Row],[Previous Purchases]]</f>
        <v>-24</v>
      </c>
      <c r="R1237" s="3" t="s">
        <v>45</v>
      </c>
      <c r="S1237" s="3" t="s">
        <v>96</v>
      </c>
    </row>
    <row r="1238" spans="1:19" x14ac:dyDescent="0.3">
      <c r="A1238" s="2">
        <v>1237</v>
      </c>
      <c r="B1238" s="2">
        <v>42</v>
      </c>
      <c r="C1238" s="2" t="s">
        <v>18</v>
      </c>
      <c r="D1238" s="2" t="s">
        <v>123</v>
      </c>
      <c r="E1238" s="2" t="s">
        <v>66</v>
      </c>
      <c r="F1238" s="2">
        <v>68</v>
      </c>
      <c r="G1238" s="2" t="s">
        <v>129</v>
      </c>
      <c r="H1238" s="2" t="s">
        <v>43</v>
      </c>
      <c r="I1238" s="2" t="s">
        <v>51</v>
      </c>
      <c r="J1238" s="2" t="s">
        <v>52</v>
      </c>
      <c r="K1238" s="2">
        <v>4.4000000000000004</v>
      </c>
      <c r="L1238" s="2" t="s">
        <v>151</v>
      </c>
      <c r="M1238" s="2" t="s">
        <v>73</v>
      </c>
      <c r="N1238" s="2" t="s">
        <v>25</v>
      </c>
      <c r="O1238" s="2" t="s">
        <v>25</v>
      </c>
      <c r="P1238" s="12">
        <v>35</v>
      </c>
      <c r="Q1238" s="12">
        <f>Table1[[#This Row],[Purchase Amount (USD)]]-Table1[[#This Row],[Previous Purchases]]</f>
        <v>33</v>
      </c>
      <c r="R1238" s="2" t="s">
        <v>85</v>
      </c>
      <c r="S1238" s="2" t="s">
        <v>96</v>
      </c>
    </row>
    <row r="1239" spans="1:19" x14ac:dyDescent="0.3">
      <c r="A1239" s="2">
        <v>1238</v>
      </c>
      <c r="B1239" s="2">
        <v>25</v>
      </c>
      <c r="C1239" s="2" t="s">
        <v>18</v>
      </c>
      <c r="D1239" s="2" t="s">
        <v>80</v>
      </c>
      <c r="E1239" s="2" t="s">
        <v>20</v>
      </c>
      <c r="F1239" s="2">
        <v>92</v>
      </c>
      <c r="G1239" s="2" t="s">
        <v>150</v>
      </c>
      <c r="H1239" s="2" t="s">
        <v>35</v>
      </c>
      <c r="I1239" s="2" t="s">
        <v>60</v>
      </c>
      <c r="J1239" s="2" t="s">
        <v>36</v>
      </c>
      <c r="K1239" s="2">
        <v>4.4000000000000004</v>
      </c>
      <c r="L1239" s="2" t="s">
        <v>151</v>
      </c>
      <c r="M1239" s="2" t="s">
        <v>69</v>
      </c>
      <c r="N1239" s="2" t="s">
        <v>25</v>
      </c>
      <c r="O1239" s="2" t="s">
        <v>25</v>
      </c>
      <c r="P1239" s="12">
        <v>42</v>
      </c>
      <c r="Q1239" s="12">
        <f>Table1[[#This Row],[Purchase Amount (USD)]]-Table1[[#This Row],[Previous Purchases]]</f>
        <v>50</v>
      </c>
      <c r="R1239" s="2" t="s">
        <v>38</v>
      </c>
      <c r="S1239" s="2" t="s">
        <v>57</v>
      </c>
    </row>
    <row r="1240" spans="1:19" x14ac:dyDescent="0.3">
      <c r="A1240" s="3">
        <v>1239</v>
      </c>
      <c r="B1240" s="3">
        <v>55</v>
      </c>
      <c r="C1240" s="3" t="s">
        <v>18</v>
      </c>
      <c r="D1240" s="3" t="s">
        <v>94</v>
      </c>
      <c r="E1240" s="3" t="s">
        <v>20</v>
      </c>
      <c r="F1240" s="3">
        <v>77</v>
      </c>
      <c r="G1240" s="3" t="s">
        <v>50</v>
      </c>
      <c r="H1240" s="3" t="s">
        <v>43</v>
      </c>
      <c r="I1240" s="3" t="s">
        <v>82</v>
      </c>
      <c r="J1240" s="3" t="s">
        <v>24</v>
      </c>
      <c r="K1240" s="3">
        <v>3.7</v>
      </c>
      <c r="L1240" s="3" t="s">
        <v>151</v>
      </c>
      <c r="M1240" s="3" t="s">
        <v>26</v>
      </c>
      <c r="N1240" s="3" t="s">
        <v>25</v>
      </c>
      <c r="O1240" s="3" t="s">
        <v>25</v>
      </c>
      <c r="P1240" s="13">
        <v>3</v>
      </c>
      <c r="Q1240" s="13">
        <f>Table1[[#This Row],[Purchase Amount (USD)]]-Table1[[#This Row],[Previous Purchases]]</f>
        <v>74</v>
      </c>
      <c r="R1240" s="3" t="s">
        <v>27</v>
      </c>
      <c r="S1240" s="3" t="s">
        <v>28</v>
      </c>
    </row>
    <row r="1241" spans="1:19" x14ac:dyDescent="0.3">
      <c r="A1241" s="3">
        <v>1240</v>
      </c>
      <c r="B1241" s="3">
        <v>62</v>
      </c>
      <c r="C1241" s="3" t="s">
        <v>18</v>
      </c>
      <c r="D1241" s="3" t="s">
        <v>61</v>
      </c>
      <c r="E1241" s="3" t="s">
        <v>62</v>
      </c>
      <c r="F1241" s="3">
        <v>37</v>
      </c>
      <c r="G1241" s="3" t="s">
        <v>126</v>
      </c>
      <c r="H1241" s="3" t="s">
        <v>91</v>
      </c>
      <c r="I1241" s="3" t="s">
        <v>135</v>
      </c>
      <c r="J1241" s="3" t="s">
        <v>36</v>
      </c>
      <c r="K1241" s="3">
        <v>4.8</v>
      </c>
      <c r="L1241" s="3" t="s">
        <v>151</v>
      </c>
      <c r="M1241" s="3" t="s">
        <v>53</v>
      </c>
      <c r="N1241" s="3" t="s">
        <v>25</v>
      </c>
      <c r="O1241" s="3" t="s">
        <v>25</v>
      </c>
      <c r="P1241" s="13">
        <v>32</v>
      </c>
      <c r="Q1241" s="13">
        <f>Table1[[#This Row],[Purchase Amount (USD)]]-Table1[[#This Row],[Previous Purchases]]</f>
        <v>5</v>
      </c>
      <c r="R1241" s="3" t="s">
        <v>85</v>
      </c>
      <c r="S1241" s="3" t="s">
        <v>96</v>
      </c>
    </row>
    <row r="1242" spans="1:19" x14ac:dyDescent="0.3">
      <c r="A1242" s="2">
        <v>1241</v>
      </c>
      <c r="B1242" s="2">
        <v>41</v>
      </c>
      <c r="C1242" s="2" t="s">
        <v>18</v>
      </c>
      <c r="D1242" s="2" t="s">
        <v>118</v>
      </c>
      <c r="E1242" s="2" t="s">
        <v>66</v>
      </c>
      <c r="F1242" s="2">
        <v>79</v>
      </c>
      <c r="G1242" s="2" t="s">
        <v>126</v>
      </c>
      <c r="H1242" s="2" t="s">
        <v>22</v>
      </c>
      <c r="I1242" s="2" t="s">
        <v>51</v>
      </c>
      <c r="J1242" s="2" t="s">
        <v>24</v>
      </c>
      <c r="K1242" s="2">
        <v>2.9</v>
      </c>
      <c r="L1242" s="2" t="s">
        <v>151</v>
      </c>
      <c r="M1242" s="2" t="s">
        <v>73</v>
      </c>
      <c r="N1242" s="2" t="s">
        <v>25</v>
      </c>
      <c r="O1242" s="2" t="s">
        <v>25</v>
      </c>
      <c r="P1242" s="12">
        <v>48</v>
      </c>
      <c r="Q1242" s="12">
        <f>Table1[[#This Row],[Purchase Amount (USD)]]-Table1[[#This Row],[Previous Purchases]]</f>
        <v>31</v>
      </c>
      <c r="R1242" s="2" t="s">
        <v>85</v>
      </c>
      <c r="S1242" s="2" t="s">
        <v>48</v>
      </c>
    </row>
    <row r="1243" spans="1:19" x14ac:dyDescent="0.3">
      <c r="A1243" s="2">
        <v>1242</v>
      </c>
      <c r="B1243" s="2">
        <v>58</v>
      </c>
      <c r="C1243" s="2" t="s">
        <v>18</v>
      </c>
      <c r="D1243" s="2" t="s">
        <v>103</v>
      </c>
      <c r="E1243" s="2" t="s">
        <v>20</v>
      </c>
      <c r="F1243" s="2">
        <v>51</v>
      </c>
      <c r="G1243" s="2" t="s">
        <v>76</v>
      </c>
      <c r="H1243" s="2" t="s">
        <v>91</v>
      </c>
      <c r="I1243" s="2" t="s">
        <v>68</v>
      </c>
      <c r="J1243" s="2" t="s">
        <v>24</v>
      </c>
      <c r="K1243" s="2">
        <v>3.1</v>
      </c>
      <c r="L1243" s="2" t="s">
        <v>151</v>
      </c>
      <c r="M1243" s="2" t="s">
        <v>26</v>
      </c>
      <c r="N1243" s="2" t="s">
        <v>25</v>
      </c>
      <c r="O1243" s="2" t="s">
        <v>25</v>
      </c>
      <c r="P1243" s="12">
        <v>34</v>
      </c>
      <c r="Q1243" s="12">
        <f>Table1[[#This Row],[Purchase Amount (USD)]]-Table1[[#This Row],[Previous Purchases]]</f>
        <v>17</v>
      </c>
      <c r="R1243" s="2" t="s">
        <v>38</v>
      </c>
      <c r="S1243" s="2" t="s">
        <v>39</v>
      </c>
    </row>
    <row r="1244" spans="1:19" x14ac:dyDescent="0.3">
      <c r="A1244" s="3">
        <v>1243</v>
      </c>
      <c r="B1244" s="3">
        <v>56</v>
      </c>
      <c r="C1244" s="3" t="s">
        <v>18</v>
      </c>
      <c r="D1244" s="3" t="s">
        <v>124</v>
      </c>
      <c r="E1244" s="3" t="s">
        <v>20</v>
      </c>
      <c r="F1244" s="3">
        <v>27</v>
      </c>
      <c r="G1244" s="3" t="s">
        <v>106</v>
      </c>
      <c r="H1244" s="3" t="s">
        <v>43</v>
      </c>
      <c r="I1244" s="3" t="s">
        <v>92</v>
      </c>
      <c r="J1244" s="3" t="s">
        <v>52</v>
      </c>
      <c r="K1244" s="3">
        <v>4</v>
      </c>
      <c r="L1244" s="3" t="s">
        <v>151</v>
      </c>
      <c r="M1244" s="3" t="s">
        <v>44</v>
      </c>
      <c r="N1244" s="3" t="s">
        <v>25</v>
      </c>
      <c r="O1244" s="3" t="s">
        <v>25</v>
      </c>
      <c r="P1244" s="13">
        <v>15</v>
      </c>
      <c r="Q1244" s="13">
        <f>Table1[[#This Row],[Purchase Amount (USD)]]-Table1[[#This Row],[Previous Purchases]]</f>
        <v>12</v>
      </c>
      <c r="R1244" s="3" t="s">
        <v>74</v>
      </c>
      <c r="S1244" s="3" t="s">
        <v>57</v>
      </c>
    </row>
    <row r="1245" spans="1:19" x14ac:dyDescent="0.3">
      <c r="A1245" s="3">
        <v>1244</v>
      </c>
      <c r="B1245" s="3">
        <v>25</v>
      </c>
      <c r="C1245" s="3" t="s">
        <v>18</v>
      </c>
      <c r="D1245" s="3" t="s">
        <v>19</v>
      </c>
      <c r="E1245" s="3" t="s">
        <v>20</v>
      </c>
      <c r="F1245" s="3">
        <v>23</v>
      </c>
      <c r="G1245" s="3" t="s">
        <v>81</v>
      </c>
      <c r="H1245" s="3" t="s">
        <v>35</v>
      </c>
      <c r="I1245" s="3" t="s">
        <v>68</v>
      </c>
      <c r="J1245" s="3" t="s">
        <v>36</v>
      </c>
      <c r="K1245" s="3">
        <v>3</v>
      </c>
      <c r="L1245" s="3" t="s">
        <v>151</v>
      </c>
      <c r="M1245" s="3" t="s">
        <v>73</v>
      </c>
      <c r="N1245" s="3" t="s">
        <v>25</v>
      </c>
      <c r="O1245" s="3" t="s">
        <v>25</v>
      </c>
      <c r="P1245" s="13">
        <v>22</v>
      </c>
      <c r="Q1245" s="13">
        <f>Table1[[#This Row],[Purchase Amount (USD)]]-Table1[[#This Row],[Previous Purchases]]</f>
        <v>1</v>
      </c>
      <c r="R1245" s="3" t="s">
        <v>85</v>
      </c>
      <c r="S1245" s="3" t="s">
        <v>48</v>
      </c>
    </row>
    <row r="1246" spans="1:19" x14ac:dyDescent="0.3">
      <c r="A1246" s="2">
        <v>1245</v>
      </c>
      <c r="B1246" s="2">
        <v>70</v>
      </c>
      <c r="C1246" s="2" t="s">
        <v>18</v>
      </c>
      <c r="D1246" s="2" t="s">
        <v>124</v>
      </c>
      <c r="E1246" s="2" t="s">
        <v>20</v>
      </c>
      <c r="F1246" s="2">
        <v>76</v>
      </c>
      <c r="G1246" s="2" t="s">
        <v>115</v>
      </c>
      <c r="H1246" s="2" t="s">
        <v>35</v>
      </c>
      <c r="I1246" s="2" t="s">
        <v>64</v>
      </c>
      <c r="J1246" s="2" t="s">
        <v>52</v>
      </c>
      <c r="K1246" s="2">
        <v>3.9</v>
      </c>
      <c r="L1246" s="2" t="s">
        <v>151</v>
      </c>
      <c r="M1246" s="2" t="s">
        <v>69</v>
      </c>
      <c r="N1246" s="2" t="s">
        <v>25</v>
      </c>
      <c r="O1246" s="2" t="s">
        <v>25</v>
      </c>
      <c r="P1246" s="12">
        <v>2</v>
      </c>
      <c r="Q1246" s="12">
        <f>Table1[[#This Row],[Purchase Amount (USD)]]-Table1[[#This Row],[Previous Purchases]]</f>
        <v>74</v>
      </c>
      <c r="R1246" s="2" t="s">
        <v>32</v>
      </c>
      <c r="S1246" s="2" t="s">
        <v>87</v>
      </c>
    </row>
    <row r="1247" spans="1:19" x14ac:dyDescent="0.3">
      <c r="A1247" s="2">
        <v>1246</v>
      </c>
      <c r="B1247" s="2">
        <v>42</v>
      </c>
      <c r="C1247" s="2" t="s">
        <v>18</v>
      </c>
      <c r="D1247" s="2" t="s">
        <v>80</v>
      </c>
      <c r="E1247" s="2" t="s">
        <v>20</v>
      </c>
      <c r="F1247" s="2">
        <v>31</v>
      </c>
      <c r="G1247" s="2" t="s">
        <v>83</v>
      </c>
      <c r="H1247" s="2" t="s">
        <v>43</v>
      </c>
      <c r="I1247" s="2" t="s">
        <v>82</v>
      </c>
      <c r="J1247" s="2" t="s">
        <v>56</v>
      </c>
      <c r="K1247" s="2">
        <v>3.4</v>
      </c>
      <c r="L1247" s="2" t="s">
        <v>151</v>
      </c>
      <c r="M1247" s="2" t="s">
        <v>53</v>
      </c>
      <c r="N1247" s="2" t="s">
        <v>25</v>
      </c>
      <c r="O1247" s="2" t="s">
        <v>25</v>
      </c>
      <c r="P1247" s="12">
        <v>30</v>
      </c>
      <c r="Q1247" s="12">
        <f>Table1[[#This Row],[Purchase Amount (USD)]]-Table1[[#This Row],[Previous Purchases]]</f>
        <v>1</v>
      </c>
      <c r="R1247" s="2" t="s">
        <v>74</v>
      </c>
      <c r="S1247" s="2" t="s">
        <v>39</v>
      </c>
    </row>
    <row r="1248" spans="1:19" x14ac:dyDescent="0.3">
      <c r="A1248" s="3">
        <v>1247</v>
      </c>
      <c r="B1248" s="3">
        <v>27</v>
      </c>
      <c r="C1248" s="3" t="s">
        <v>18</v>
      </c>
      <c r="D1248" s="3" t="s">
        <v>103</v>
      </c>
      <c r="E1248" s="3" t="s">
        <v>20</v>
      </c>
      <c r="F1248" s="3">
        <v>60</v>
      </c>
      <c r="G1248" s="3" t="s">
        <v>59</v>
      </c>
      <c r="H1248" s="3" t="s">
        <v>43</v>
      </c>
      <c r="I1248" s="3" t="s">
        <v>60</v>
      </c>
      <c r="J1248" s="3" t="s">
        <v>24</v>
      </c>
      <c r="K1248" s="3">
        <v>2.7</v>
      </c>
      <c r="L1248" s="3" t="s">
        <v>151</v>
      </c>
      <c r="M1248" s="3" t="s">
        <v>53</v>
      </c>
      <c r="N1248" s="3" t="s">
        <v>25</v>
      </c>
      <c r="O1248" s="3" t="s">
        <v>25</v>
      </c>
      <c r="P1248" s="13">
        <v>27</v>
      </c>
      <c r="Q1248" s="13">
        <f>Table1[[#This Row],[Purchase Amount (USD)]]-Table1[[#This Row],[Previous Purchases]]</f>
        <v>33</v>
      </c>
      <c r="R1248" s="3" t="s">
        <v>32</v>
      </c>
      <c r="S1248" s="3" t="s">
        <v>87</v>
      </c>
    </row>
    <row r="1249" spans="1:19" x14ac:dyDescent="0.3">
      <c r="A1249" s="3">
        <v>1248</v>
      </c>
      <c r="B1249" s="3">
        <v>65</v>
      </c>
      <c r="C1249" s="3" t="s">
        <v>18</v>
      </c>
      <c r="D1249" s="3" t="s">
        <v>112</v>
      </c>
      <c r="E1249" s="3" t="s">
        <v>20</v>
      </c>
      <c r="F1249" s="3">
        <v>99</v>
      </c>
      <c r="G1249" s="3" t="s">
        <v>140</v>
      </c>
      <c r="H1249" s="3" t="s">
        <v>43</v>
      </c>
      <c r="I1249" s="3" t="s">
        <v>60</v>
      </c>
      <c r="J1249" s="3" t="s">
        <v>36</v>
      </c>
      <c r="K1249" s="3">
        <v>3.5</v>
      </c>
      <c r="L1249" s="3" t="s">
        <v>151</v>
      </c>
      <c r="M1249" s="3" t="s">
        <v>26</v>
      </c>
      <c r="N1249" s="3" t="s">
        <v>25</v>
      </c>
      <c r="O1249" s="3" t="s">
        <v>25</v>
      </c>
      <c r="P1249" s="13">
        <v>18</v>
      </c>
      <c r="Q1249" s="13">
        <f>Table1[[#This Row],[Purchase Amount (USD)]]-Table1[[#This Row],[Previous Purchases]]</f>
        <v>81</v>
      </c>
      <c r="R1249" s="3" t="s">
        <v>27</v>
      </c>
      <c r="S1249" s="3" t="s">
        <v>75</v>
      </c>
    </row>
    <row r="1250" spans="1:19" x14ac:dyDescent="0.3">
      <c r="A1250" s="2">
        <v>1249</v>
      </c>
      <c r="B1250" s="2">
        <v>62</v>
      </c>
      <c r="C1250" s="2" t="s">
        <v>18</v>
      </c>
      <c r="D1250" s="2" t="s">
        <v>123</v>
      </c>
      <c r="E1250" s="2" t="s">
        <v>66</v>
      </c>
      <c r="F1250" s="2">
        <v>37</v>
      </c>
      <c r="G1250" s="2" t="s">
        <v>149</v>
      </c>
      <c r="H1250" s="2" t="s">
        <v>91</v>
      </c>
      <c r="I1250" s="2" t="s">
        <v>107</v>
      </c>
      <c r="J1250" s="2" t="s">
        <v>24</v>
      </c>
      <c r="K1250" s="2">
        <v>3</v>
      </c>
      <c r="L1250" s="2" t="s">
        <v>151</v>
      </c>
      <c r="M1250" s="2" t="s">
        <v>37</v>
      </c>
      <c r="N1250" s="2" t="s">
        <v>25</v>
      </c>
      <c r="O1250" s="2" t="s">
        <v>25</v>
      </c>
      <c r="P1250" s="12">
        <v>8</v>
      </c>
      <c r="Q1250" s="12">
        <f>Table1[[#This Row],[Purchase Amount (USD)]]-Table1[[#This Row],[Previous Purchases]]</f>
        <v>29</v>
      </c>
      <c r="R1250" s="2" t="s">
        <v>38</v>
      </c>
      <c r="S1250" s="2" t="s">
        <v>48</v>
      </c>
    </row>
    <row r="1251" spans="1:19" x14ac:dyDescent="0.3">
      <c r="A1251" s="2">
        <v>1250</v>
      </c>
      <c r="B1251" s="2">
        <v>62</v>
      </c>
      <c r="C1251" s="2" t="s">
        <v>18</v>
      </c>
      <c r="D1251" s="2" t="s">
        <v>136</v>
      </c>
      <c r="E1251" s="2" t="s">
        <v>41</v>
      </c>
      <c r="F1251" s="2">
        <v>50</v>
      </c>
      <c r="G1251" s="2" t="s">
        <v>46</v>
      </c>
      <c r="H1251" s="2" t="s">
        <v>43</v>
      </c>
      <c r="I1251" s="2" t="s">
        <v>99</v>
      </c>
      <c r="J1251" s="2" t="s">
        <v>24</v>
      </c>
      <c r="K1251" s="2">
        <v>4.5</v>
      </c>
      <c r="L1251" s="2" t="s">
        <v>151</v>
      </c>
      <c r="M1251" s="2" t="s">
        <v>26</v>
      </c>
      <c r="N1251" s="2" t="s">
        <v>25</v>
      </c>
      <c r="O1251" s="2" t="s">
        <v>25</v>
      </c>
      <c r="P1251" s="12">
        <v>48</v>
      </c>
      <c r="Q1251" s="12">
        <f>Table1[[#This Row],[Purchase Amount (USD)]]-Table1[[#This Row],[Previous Purchases]]</f>
        <v>2</v>
      </c>
      <c r="R1251" s="2" t="s">
        <v>27</v>
      </c>
      <c r="S1251" s="2" t="s">
        <v>28</v>
      </c>
    </row>
    <row r="1252" spans="1:19" x14ac:dyDescent="0.3">
      <c r="A1252" s="3">
        <v>1251</v>
      </c>
      <c r="B1252" s="3">
        <v>52</v>
      </c>
      <c r="C1252" s="3" t="s">
        <v>18</v>
      </c>
      <c r="D1252" s="3" t="s">
        <v>33</v>
      </c>
      <c r="E1252" s="3" t="s">
        <v>20</v>
      </c>
      <c r="F1252" s="3">
        <v>26</v>
      </c>
      <c r="G1252" s="3" t="s">
        <v>81</v>
      </c>
      <c r="H1252" s="3" t="s">
        <v>91</v>
      </c>
      <c r="I1252" s="3" t="s">
        <v>72</v>
      </c>
      <c r="J1252" s="3" t="s">
        <v>24</v>
      </c>
      <c r="K1252" s="3">
        <v>4.0999999999999996</v>
      </c>
      <c r="L1252" s="3" t="s">
        <v>151</v>
      </c>
      <c r="M1252" s="3" t="s">
        <v>37</v>
      </c>
      <c r="N1252" s="3" t="s">
        <v>25</v>
      </c>
      <c r="O1252" s="3" t="s">
        <v>25</v>
      </c>
      <c r="P1252" s="13">
        <v>24</v>
      </c>
      <c r="Q1252" s="13">
        <f>Table1[[#This Row],[Purchase Amount (USD)]]-Table1[[#This Row],[Previous Purchases]]</f>
        <v>2</v>
      </c>
      <c r="R1252" s="3" t="s">
        <v>32</v>
      </c>
      <c r="S1252" s="3" t="s">
        <v>87</v>
      </c>
    </row>
    <row r="1253" spans="1:19" x14ac:dyDescent="0.3">
      <c r="A1253" s="3">
        <v>1252</v>
      </c>
      <c r="B1253" s="3">
        <v>56</v>
      </c>
      <c r="C1253" s="3" t="s">
        <v>18</v>
      </c>
      <c r="D1253" s="3" t="s">
        <v>58</v>
      </c>
      <c r="E1253" s="3" t="s">
        <v>20</v>
      </c>
      <c r="F1253" s="3">
        <v>86</v>
      </c>
      <c r="G1253" s="3" t="s">
        <v>115</v>
      </c>
      <c r="H1253" s="3" t="s">
        <v>91</v>
      </c>
      <c r="I1253" s="3" t="s">
        <v>120</v>
      </c>
      <c r="J1253" s="3" t="s">
        <v>36</v>
      </c>
      <c r="K1253" s="3">
        <v>5</v>
      </c>
      <c r="L1253" s="3" t="s">
        <v>151</v>
      </c>
      <c r="M1253" s="3" t="s">
        <v>44</v>
      </c>
      <c r="N1253" s="3" t="s">
        <v>25</v>
      </c>
      <c r="O1253" s="3" t="s">
        <v>25</v>
      </c>
      <c r="P1253" s="13">
        <v>43</v>
      </c>
      <c r="Q1253" s="13">
        <f>Table1[[#This Row],[Purchase Amount (USD)]]-Table1[[#This Row],[Previous Purchases]]</f>
        <v>43</v>
      </c>
      <c r="R1253" s="3" t="s">
        <v>38</v>
      </c>
      <c r="S1253" s="3" t="s">
        <v>87</v>
      </c>
    </row>
    <row r="1254" spans="1:19" x14ac:dyDescent="0.3">
      <c r="A1254" s="2">
        <v>1253</v>
      </c>
      <c r="B1254" s="2">
        <v>28</v>
      </c>
      <c r="C1254" s="2" t="s">
        <v>18</v>
      </c>
      <c r="D1254" s="2" t="s">
        <v>40</v>
      </c>
      <c r="E1254" s="2" t="s">
        <v>41</v>
      </c>
      <c r="F1254" s="2">
        <v>41</v>
      </c>
      <c r="G1254" s="2" t="s">
        <v>34</v>
      </c>
      <c r="H1254" s="2" t="s">
        <v>22</v>
      </c>
      <c r="I1254" s="2" t="s">
        <v>135</v>
      </c>
      <c r="J1254" s="2" t="s">
        <v>56</v>
      </c>
      <c r="K1254" s="2">
        <v>4</v>
      </c>
      <c r="L1254" s="2" t="s">
        <v>151</v>
      </c>
      <c r="M1254" s="2" t="s">
        <v>53</v>
      </c>
      <c r="N1254" s="2" t="s">
        <v>25</v>
      </c>
      <c r="O1254" s="2" t="s">
        <v>25</v>
      </c>
      <c r="P1254" s="12">
        <v>8</v>
      </c>
      <c r="Q1254" s="12">
        <f>Table1[[#This Row],[Purchase Amount (USD)]]-Table1[[#This Row],[Previous Purchases]]</f>
        <v>33</v>
      </c>
      <c r="R1254" s="2" t="s">
        <v>32</v>
      </c>
      <c r="S1254" s="2" t="s">
        <v>57</v>
      </c>
    </row>
    <row r="1255" spans="1:19" x14ac:dyDescent="0.3">
      <c r="A1255" s="2">
        <v>1254</v>
      </c>
      <c r="B1255" s="2">
        <v>39</v>
      </c>
      <c r="C1255" s="2" t="s">
        <v>18</v>
      </c>
      <c r="D1255" s="2" t="s">
        <v>40</v>
      </c>
      <c r="E1255" s="2" t="s">
        <v>41</v>
      </c>
      <c r="F1255" s="2">
        <v>23</v>
      </c>
      <c r="G1255" s="2" t="s">
        <v>55</v>
      </c>
      <c r="H1255" s="2" t="s">
        <v>91</v>
      </c>
      <c r="I1255" s="2" t="s">
        <v>107</v>
      </c>
      <c r="J1255" s="2" t="s">
        <v>24</v>
      </c>
      <c r="K1255" s="2">
        <v>4.9000000000000004</v>
      </c>
      <c r="L1255" s="2" t="s">
        <v>151</v>
      </c>
      <c r="M1255" s="2" t="s">
        <v>26</v>
      </c>
      <c r="N1255" s="2" t="s">
        <v>25</v>
      </c>
      <c r="O1255" s="2" t="s">
        <v>25</v>
      </c>
      <c r="P1255" s="12">
        <v>49</v>
      </c>
      <c r="Q1255" s="12">
        <f>Table1[[#This Row],[Purchase Amount (USD)]]-Table1[[#This Row],[Previous Purchases]]</f>
        <v>-26</v>
      </c>
      <c r="R1255" s="2" t="s">
        <v>45</v>
      </c>
      <c r="S1255" s="2" t="s">
        <v>48</v>
      </c>
    </row>
    <row r="1256" spans="1:19" x14ac:dyDescent="0.3">
      <c r="A1256" s="3">
        <v>1255</v>
      </c>
      <c r="B1256" s="3">
        <v>54</v>
      </c>
      <c r="C1256" s="3" t="s">
        <v>18</v>
      </c>
      <c r="D1256" s="3" t="s">
        <v>49</v>
      </c>
      <c r="E1256" s="3" t="s">
        <v>41</v>
      </c>
      <c r="F1256" s="3">
        <v>56</v>
      </c>
      <c r="G1256" s="3" t="s">
        <v>98</v>
      </c>
      <c r="H1256" s="3" t="s">
        <v>91</v>
      </c>
      <c r="I1256" s="3" t="s">
        <v>93</v>
      </c>
      <c r="J1256" s="3" t="s">
        <v>36</v>
      </c>
      <c r="K1256" s="3">
        <v>3.3</v>
      </c>
      <c r="L1256" s="3" t="s">
        <v>151</v>
      </c>
      <c r="M1256" s="3" t="s">
        <v>69</v>
      </c>
      <c r="N1256" s="3" t="s">
        <v>25</v>
      </c>
      <c r="O1256" s="3" t="s">
        <v>25</v>
      </c>
      <c r="P1256" s="13">
        <v>2</v>
      </c>
      <c r="Q1256" s="13">
        <f>Table1[[#This Row],[Purchase Amount (USD)]]-Table1[[#This Row],[Previous Purchases]]</f>
        <v>54</v>
      </c>
      <c r="R1256" s="3" t="s">
        <v>38</v>
      </c>
      <c r="S1256" s="3" t="s">
        <v>75</v>
      </c>
    </row>
    <row r="1257" spans="1:19" x14ac:dyDescent="0.3">
      <c r="A1257" s="3">
        <v>1256</v>
      </c>
      <c r="B1257" s="3">
        <v>30</v>
      </c>
      <c r="C1257" s="3" t="s">
        <v>18</v>
      </c>
      <c r="D1257" s="3" t="s">
        <v>123</v>
      </c>
      <c r="E1257" s="3" t="s">
        <v>66</v>
      </c>
      <c r="F1257" s="3">
        <v>68</v>
      </c>
      <c r="G1257" s="3" t="s">
        <v>115</v>
      </c>
      <c r="H1257" s="3" t="s">
        <v>43</v>
      </c>
      <c r="I1257" s="3" t="s">
        <v>99</v>
      </c>
      <c r="J1257" s="3" t="s">
        <v>56</v>
      </c>
      <c r="K1257" s="3">
        <v>4.0999999999999996</v>
      </c>
      <c r="L1257" s="3" t="s">
        <v>151</v>
      </c>
      <c r="M1257" s="3" t="s">
        <v>53</v>
      </c>
      <c r="N1257" s="3" t="s">
        <v>25</v>
      </c>
      <c r="O1257" s="3" t="s">
        <v>25</v>
      </c>
      <c r="P1257" s="13">
        <v>38</v>
      </c>
      <c r="Q1257" s="13">
        <f>Table1[[#This Row],[Purchase Amount (USD)]]-Table1[[#This Row],[Previous Purchases]]</f>
        <v>30</v>
      </c>
      <c r="R1257" s="3" t="s">
        <v>32</v>
      </c>
      <c r="S1257" s="3" t="s">
        <v>28</v>
      </c>
    </row>
    <row r="1258" spans="1:19" x14ac:dyDescent="0.3">
      <c r="A1258" s="2">
        <v>1257</v>
      </c>
      <c r="B1258" s="2">
        <v>45</v>
      </c>
      <c r="C1258" s="2" t="s">
        <v>18</v>
      </c>
      <c r="D1258" s="2" t="s">
        <v>61</v>
      </c>
      <c r="E1258" s="2" t="s">
        <v>62</v>
      </c>
      <c r="F1258" s="2">
        <v>48</v>
      </c>
      <c r="G1258" s="2" t="s">
        <v>63</v>
      </c>
      <c r="H1258" s="2" t="s">
        <v>35</v>
      </c>
      <c r="I1258" s="2" t="s">
        <v>77</v>
      </c>
      <c r="J1258" s="2" t="s">
        <v>24</v>
      </c>
      <c r="K1258" s="2">
        <v>3.6</v>
      </c>
      <c r="L1258" s="2" t="s">
        <v>151</v>
      </c>
      <c r="M1258" s="2" t="s">
        <v>26</v>
      </c>
      <c r="N1258" s="2" t="s">
        <v>25</v>
      </c>
      <c r="O1258" s="2" t="s">
        <v>25</v>
      </c>
      <c r="P1258" s="12">
        <v>4</v>
      </c>
      <c r="Q1258" s="12">
        <f>Table1[[#This Row],[Purchase Amount (USD)]]-Table1[[#This Row],[Previous Purchases]]</f>
        <v>44</v>
      </c>
      <c r="R1258" s="2" t="s">
        <v>32</v>
      </c>
      <c r="S1258" s="2" t="s">
        <v>28</v>
      </c>
    </row>
    <row r="1259" spans="1:19" x14ac:dyDescent="0.3">
      <c r="A1259" s="2">
        <v>1258</v>
      </c>
      <c r="B1259" s="2">
        <v>68</v>
      </c>
      <c r="C1259" s="2" t="s">
        <v>18</v>
      </c>
      <c r="D1259" s="2" t="s">
        <v>80</v>
      </c>
      <c r="E1259" s="2" t="s">
        <v>20</v>
      </c>
      <c r="F1259" s="2">
        <v>67</v>
      </c>
      <c r="G1259" s="2" t="s">
        <v>147</v>
      </c>
      <c r="H1259" s="2" t="s">
        <v>22</v>
      </c>
      <c r="I1259" s="2" t="s">
        <v>79</v>
      </c>
      <c r="J1259" s="2" t="s">
        <v>36</v>
      </c>
      <c r="K1259" s="2">
        <v>3</v>
      </c>
      <c r="L1259" s="2" t="s">
        <v>151</v>
      </c>
      <c r="M1259" s="2" t="s">
        <v>37</v>
      </c>
      <c r="N1259" s="2" t="s">
        <v>25</v>
      </c>
      <c r="O1259" s="2" t="s">
        <v>25</v>
      </c>
      <c r="P1259" s="12">
        <v>31</v>
      </c>
      <c r="Q1259" s="12">
        <f>Table1[[#This Row],[Purchase Amount (USD)]]-Table1[[#This Row],[Previous Purchases]]</f>
        <v>36</v>
      </c>
      <c r="R1259" s="2" t="s">
        <v>32</v>
      </c>
      <c r="S1259" s="2" t="s">
        <v>96</v>
      </c>
    </row>
    <row r="1260" spans="1:19" x14ac:dyDescent="0.3">
      <c r="A1260" s="3">
        <v>1259</v>
      </c>
      <c r="B1260" s="3">
        <v>47</v>
      </c>
      <c r="C1260" s="3" t="s">
        <v>18</v>
      </c>
      <c r="D1260" s="3" t="s">
        <v>136</v>
      </c>
      <c r="E1260" s="3" t="s">
        <v>41</v>
      </c>
      <c r="F1260" s="3">
        <v>87</v>
      </c>
      <c r="G1260" s="3" t="s">
        <v>122</v>
      </c>
      <c r="H1260" s="3" t="s">
        <v>91</v>
      </c>
      <c r="I1260" s="3" t="s">
        <v>79</v>
      </c>
      <c r="J1260" s="3" t="s">
        <v>36</v>
      </c>
      <c r="K1260" s="3">
        <v>4.0999999999999996</v>
      </c>
      <c r="L1260" s="3" t="s">
        <v>151</v>
      </c>
      <c r="M1260" s="3" t="s">
        <v>69</v>
      </c>
      <c r="N1260" s="3" t="s">
        <v>25</v>
      </c>
      <c r="O1260" s="3" t="s">
        <v>25</v>
      </c>
      <c r="P1260" s="13">
        <v>34</v>
      </c>
      <c r="Q1260" s="13">
        <f>Table1[[#This Row],[Purchase Amount (USD)]]-Table1[[#This Row],[Previous Purchases]]</f>
        <v>53</v>
      </c>
      <c r="R1260" s="3" t="s">
        <v>85</v>
      </c>
      <c r="S1260" s="3" t="s">
        <v>96</v>
      </c>
    </row>
    <row r="1261" spans="1:19" x14ac:dyDescent="0.3">
      <c r="A1261" s="3">
        <v>1260</v>
      </c>
      <c r="B1261" s="3">
        <v>68</v>
      </c>
      <c r="C1261" s="3" t="s">
        <v>18</v>
      </c>
      <c r="D1261" s="3" t="s">
        <v>86</v>
      </c>
      <c r="E1261" s="3" t="s">
        <v>20</v>
      </c>
      <c r="F1261" s="3">
        <v>64</v>
      </c>
      <c r="G1261" s="3" t="s">
        <v>147</v>
      </c>
      <c r="H1261" s="3" t="s">
        <v>43</v>
      </c>
      <c r="I1261" s="3" t="s">
        <v>47</v>
      </c>
      <c r="J1261" s="3" t="s">
        <v>56</v>
      </c>
      <c r="K1261" s="3">
        <v>3.9</v>
      </c>
      <c r="L1261" s="3" t="s">
        <v>151</v>
      </c>
      <c r="M1261" s="3" t="s">
        <v>53</v>
      </c>
      <c r="N1261" s="3" t="s">
        <v>25</v>
      </c>
      <c r="O1261" s="3" t="s">
        <v>25</v>
      </c>
      <c r="P1261" s="13">
        <v>45</v>
      </c>
      <c r="Q1261" s="13">
        <f>Table1[[#This Row],[Purchase Amount (USD)]]-Table1[[#This Row],[Previous Purchases]]</f>
        <v>19</v>
      </c>
      <c r="R1261" s="3" t="s">
        <v>38</v>
      </c>
      <c r="S1261" s="3" t="s">
        <v>87</v>
      </c>
    </row>
    <row r="1262" spans="1:19" x14ac:dyDescent="0.3">
      <c r="A1262" s="2">
        <v>1261</v>
      </c>
      <c r="B1262" s="2">
        <v>63</v>
      </c>
      <c r="C1262" s="2" t="s">
        <v>18</v>
      </c>
      <c r="D1262" s="2" t="s">
        <v>54</v>
      </c>
      <c r="E1262" s="2" t="s">
        <v>20</v>
      </c>
      <c r="F1262" s="2">
        <v>93</v>
      </c>
      <c r="G1262" s="2" t="s">
        <v>140</v>
      </c>
      <c r="H1262" s="2" t="s">
        <v>91</v>
      </c>
      <c r="I1262" s="2" t="s">
        <v>95</v>
      </c>
      <c r="J1262" s="2" t="s">
        <v>36</v>
      </c>
      <c r="K1262" s="2">
        <v>4.0999999999999996</v>
      </c>
      <c r="L1262" s="2" t="s">
        <v>151</v>
      </c>
      <c r="M1262" s="2" t="s">
        <v>73</v>
      </c>
      <c r="N1262" s="2" t="s">
        <v>25</v>
      </c>
      <c r="O1262" s="2" t="s">
        <v>25</v>
      </c>
      <c r="P1262" s="12">
        <v>30</v>
      </c>
      <c r="Q1262" s="12">
        <f>Table1[[#This Row],[Purchase Amount (USD)]]-Table1[[#This Row],[Previous Purchases]]</f>
        <v>63</v>
      </c>
      <c r="R1262" s="2" t="s">
        <v>85</v>
      </c>
      <c r="S1262" s="2" t="s">
        <v>57</v>
      </c>
    </row>
    <row r="1263" spans="1:19" x14ac:dyDescent="0.3">
      <c r="A1263" s="2">
        <v>1262</v>
      </c>
      <c r="B1263" s="2">
        <v>20</v>
      </c>
      <c r="C1263" s="2" t="s">
        <v>18</v>
      </c>
      <c r="D1263" s="2" t="s">
        <v>54</v>
      </c>
      <c r="E1263" s="2" t="s">
        <v>20</v>
      </c>
      <c r="F1263" s="2">
        <v>29</v>
      </c>
      <c r="G1263" s="2" t="s">
        <v>138</v>
      </c>
      <c r="H1263" s="2" t="s">
        <v>22</v>
      </c>
      <c r="I1263" s="2" t="s">
        <v>31</v>
      </c>
      <c r="J1263" s="2" t="s">
        <v>52</v>
      </c>
      <c r="K1263" s="2">
        <v>2.8</v>
      </c>
      <c r="L1263" s="2" t="s">
        <v>151</v>
      </c>
      <c r="M1263" s="2" t="s">
        <v>44</v>
      </c>
      <c r="N1263" s="2" t="s">
        <v>25</v>
      </c>
      <c r="O1263" s="2" t="s">
        <v>25</v>
      </c>
      <c r="P1263" s="12">
        <v>2</v>
      </c>
      <c r="Q1263" s="12">
        <f>Table1[[#This Row],[Purchase Amount (USD)]]-Table1[[#This Row],[Previous Purchases]]</f>
        <v>27</v>
      </c>
      <c r="R1263" s="2" t="s">
        <v>38</v>
      </c>
      <c r="S1263" s="2" t="s">
        <v>28</v>
      </c>
    </row>
    <row r="1264" spans="1:19" x14ac:dyDescent="0.3">
      <c r="A1264" s="3">
        <v>1263</v>
      </c>
      <c r="B1264" s="3">
        <v>29</v>
      </c>
      <c r="C1264" s="3" t="s">
        <v>18</v>
      </c>
      <c r="D1264" s="3" t="s">
        <v>136</v>
      </c>
      <c r="E1264" s="3" t="s">
        <v>41</v>
      </c>
      <c r="F1264" s="3">
        <v>62</v>
      </c>
      <c r="G1264" s="3" t="s">
        <v>121</v>
      </c>
      <c r="H1264" s="3" t="s">
        <v>22</v>
      </c>
      <c r="I1264" s="3" t="s">
        <v>109</v>
      </c>
      <c r="J1264" s="3" t="s">
        <v>24</v>
      </c>
      <c r="K1264" s="3">
        <v>4.8</v>
      </c>
      <c r="L1264" s="3" t="s">
        <v>151</v>
      </c>
      <c r="M1264" s="3" t="s">
        <v>73</v>
      </c>
      <c r="N1264" s="3" t="s">
        <v>25</v>
      </c>
      <c r="O1264" s="3" t="s">
        <v>25</v>
      </c>
      <c r="P1264" s="13">
        <v>44</v>
      </c>
      <c r="Q1264" s="13">
        <f>Table1[[#This Row],[Purchase Amount (USD)]]-Table1[[#This Row],[Previous Purchases]]</f>
        <v>18</v>
      </c>
      <c r="R1264" s="3" t="s">
        <v>27</v>
      </c>
      <c r="S1264" s="3" t="s">
        <v>87</v>
      </c>
    </row>
    <row r="1265" spans="1:19" x14ac:dyDescent="0.3">
      <c r="A1265" s="3">
        <v>1264</v>
      </c>
      <c r="B1265" s="3">
        <v>41</v>
      </c>
      <c r="C1265" s="3" t="s">
        <v>18</v>
      </c>
      <c r="D1265" s="3" t="s">
        <v>103</v>
      </c>
      <c r="E1265" s="3" t="s">
        <v>20</v>
      </c>
      <c r="F1265" s="3">
        <v>70</v>
      </c>
      <c r="G1265" s="3" t="s">
        <v>78</v>
      </c>
      <c r="H1265" s="3" t="s">
        <v>22</v>
      </c>
      <c r="I1265" s="3" t="s">
        <v>109</v>
      </c>
      <c r="J1265" s="3" t="s">
        <v>24</v>
      </c>
      <c r="K1265" s="3">
        <v>4.5999999999999996</v>
      </c>
      <c r="L1265" s="3" t="s">
        <v>151</v>
      </c>
      <c r="M1265" s="3" t="s">
        <v>69</v>
      </c>
      <c r="N1265" s="3" t="s">
        <v>25</v>
      </c>
      <c r="O1265" s="3" t="s">
        <v>25</v>
      </c>
      <c r="P1265" s="13">
        <v>1</v>
      </c>
      <c r="Q1265" s="13">
        <f>Table1[[#This Row],[Purchase Amount (USD)]]-Table1[[#This Row],[Previous Purchases]]</f>
        <v>69</v>
      </c>
      <c r="R1265" s="3" t="s">
        <v>38</v>
      </c>
      <c r="S1265" s="3" t="s">
        <v>75</v>
      </c>
    </row>
    <row r="1266" spans="1:19" x14ac:dyDescent="0.3">
      <c r="A1266" s="2">
        <v>1265</v>
      </c>
      <c r="B1266" s="2">
        <v>52</v>
      </c>
      <c r="C1266" s="2" t="s">
        <v>18</v>
      </c>
      <c r="D1266" s="2" t="s">
        <v>29</v>
      </c>
      <c r="E1266" s="2" t="s">
        <v>20</v>
      </c>
      <c r="F1266" s="2">
        <v>92</v>
      </c>
      <c r="G1266" s="2" t="s">
        <v>128</v>
      </c>
      <c r="H1266" s="2" t="s">
        <v>35</v>
      </c>
      <c r="I1266" s="2" t="s">
        <v>143</v>
      </c>
      <c r="J1266" s="2" t="s">
        <v>24</v>
      </c>
      <c r="K1266" s="2">
        <v>2.5</v>
      </c>
      <c r="L1266" s="2" t="s">
        <v>151</v>
      </c>
      <c r="M1266" s="2" t="s">
        <v>44</v>
      </c>
      <c r="N1266" s="2" t="s">
        <v>25</v>
      </c>
      <c r="O1266" s="2" t="s">
        <v>25</v>
      </c>
      <c r="P1266" s="12">
        <v>1</v>
      </c>
      <c r="Q1266" s="12">
        <f>Table1[[#This Row],[Purchase Amount (USD)]]-Table1[[#This Row],[Previous Purchases]]</f>
        <v>91</v>
      </c>
      <c r="R1266" s="2" t="s">
        <v>27</v>
      </c>
      <c r="S1266" s="2" t="s">
        <v>75</v>
      </c>
    </row>
    <row r="1267" spans="1:19" x14ac:dyDescent="0.3">
      <c r="A1267" s="2">
        <v>1266</v>
      </c>
      <c r="B1267" s="2">
        <v>32</v>
      </c>
      <c r="C1267" s="2" t="s">
        <v>18</v>
      </c>
      <c r="D1267" s="2" t="s">
        <v>54</v>
      </c>
      <c r="E1267" s="2" t="s">
        <v>20</v>
      </c>
      <c r="F1267" s="2">
        <v>79</v>
      </c>
      <c r="G1267" s="2" t="s">
        <v>59</v>
      </c>
      <c r="H1267" s="2" t="s">
        <v>43</v>
      </c>
      <c r="I1267" s="2" t="s">
        <v>92</v>
      </c>
      <c r="J1267" s="2" t="s">
        <v>36</v>
      </c>
      <c r="K1267" s="2">
        <v>2.7</v>
      </c>
      <c r="L1267" s="2" t="s">
        <v>151</v>
      </c>
      <c r="M1267" s="2" t="s">
        <v>44</v>
      </c>
      <c r="N1267" s="2" t="s">
        <v>25</v>
      </c>
      <c r="O1267" s="2" t="s">
        <v>25</v>
      </c>
      <c r="P1267" s="12">
        <v>27</v>
      </c>
      <c r="Q1267" s="12">
        <f>Table1[[#This Row],[Purchase Amount (USD)]]-Table1[[#This Row],[Previous Purchases]]</f>
        <v>52</v>
      </c>
      <c r="R1267" s="2" t="s">
        <v>74</v>
      </c>
      <c r="S1267" s="2" t="s">
        <v>39</v>
      </c>
    </row>
    <row r="1268" spans="1:19" x14ac:dyDescent="0.3">
      <c r="A1268" s="3">
        <v>1267</v>
      </c>
      <c r="B1268" s="3">
        <v>20</v>
      </c>
      <c r="C1268" s="3" t="s">
        <v>18</v>
      </c>
      <c r="D1268" s="3" t="s">
        <v>19</v>
      </c>
      <c r="E1268" s="3" t="s">
        <v>20</v>
      </c>
      <c r="F1268" s="3">
        <v>31</v>
      </c>
      <c r="G1268" s="3" t="s">
        <v>113</v>
      </c>
      <c r="H1268" s="3" t="s">
        <v>43</v>
      </c>
      <c r="I1268" s="3" t="s">
        <v>99</v>
      </c>
      <c r="J1268" s="3" t="s">
        <v>56</v>
      </c>
      <c r="K1268" s="3">
        <v>4</v>
      </c>
      <c r="L1268" s="3" t="s">
        <v>151</v>
      </c>
      <c r="M1268" s="3" t="s">
        <v>53</v>
      </c>
      <c r="N1268" s="3" t="s">
        <v>25</v>
      </c>
      <c r="O1268" s="3" t="s">
        <v>25</v>
      </c>
      <c r="P1268" s="13">
        <v>14</v>
      </c>
      <c r="Q1268" s="13">
        <f>Table1[[#This Row],[Purchase Amount (USD)]]-Table1[[#This Row],[Previous Purchases]]</f>
        <v>17</v>
      </c>
      <c r="R1268" s="3" t="s">
        <v>85</v>
      </c>
      <c r="S1268" s="3" t="s">
        <v>96</v>
      </c>
    </row>
    <row r="1269" spans="1:19" x14ac:dyDescent="0.3">
      <c r="A1269" s="3">
        <v>1268</v>
      </c>
      <c r="B1269" s="3">
        <v>47</v>
      </c>
      <c r="C1269" s="3" t="s">
        <v>18</v>
      </c>
      <c r="D1269" s="3" t="s">
        <v>112</v>
      </c>
      <c r="E1269" s="3" t="s">
        <v>20</v>
      </c>
      <c r="F1269" s="3">
        <v>83</v>
      </c>
      <c r="G1269" s="3" t="s">
        <v>46</v>
      </c>
      <c r="H1269" s="3" t="s">
        <v>35</v>
      </c>
      <c r="I1269" s="3" t="s">
        <v>23</v>
      </c>
      <c r="J1269" s="3" t="s">
        <v>36</v>
      </c>
      <c r="K1269" s="3">
        <v>2.7</v>
      </c>
      <c r="L1269" s="3" t="s">
        <v>151</v>
      </c>
      <c r="M1269" s="3" t="s">
        <v>53</v>
      </c>
      <c r="N1269" s="3" t="s">
        <v>25</v>
      </c>
      <c r="O1269" s="3" t="s">
        <v>25</v>
      </c>
      <c r="P1269" s="13">
        <v>41</v>
      </c>
      <c r="Q1269" s="13">
        <f>Table1[[#This Row],[Purchase Amount (USD)]]-Table1[[#This Row],[Previous Purchases]]</f>
        <v>42</v>
      </c>
      <c r="R1269" s="3" t="s">
        <v>32</v>
      </c>
      <c r="S1269" s="3" t="s">
        <v>39</v>
      </c>
    </row>
    <row r="1270" spans="1:19" x14ac:dyDescent="0.3">
      <c r="A1270" s="2">
        <v>1269</v>
      </c>
      <c r="B1270" s="2">
        <v>23</v>
      </c>
      <c r="C1270" s="2" t="s">
        <v>18</v>
      </c>
      <c r="D1270" s="2" t="s">
        <v>101</v>
      </c>
      <c r="E1270" s="2" t="s">
        <v>62</v>
      </c>
      <c r="F1270" s="2">
        <v>88</v>
      </c>
      <c r="G1270" s="2" t="s">
        <v>134</v>
      </c>
      <c r="H1270" s="2" t="s">
        <v>91</v>
      </c>
      <c r="I1270" s="2" t="s">
        <v>60</v>
      </c>
      <c r="J1270" s="2" t="s">
        <v>24</v>
      </c>
      <c r="K1270" s="2">
        <v>2.9</v>
      </c>
      <c r="L1270" s="2" t="s">
        <v>151</v>
      </c>
      <c r="M1270" s="2" t="s">
        <v>44</v>
      </c>
      <c r="N1270" s="2" t="s">
        <v>25</v>
      </c>
      <c r="O1270" s="2" t="s">
        <v>25</v>
      </c>
      <c r="P1270" s="12">
        <v>25</v>
      </c>
      <c r="Q1270" s="12">
        <f>Table1[[#This Row],[Purchase Amount (USD)]]-Table1[[#This Row],[Previous Purchases]]</f>
        <v>63</v>
      </c>
      <c r="R1270" s="2" t="s">
        <v>85</v>
      </c>
      <c r="S1270" s="2" t="s">
        <v>75</v>
      </c>
    </row>
    <row r="1271" spans="1:19" x14ac:dyDescent="0.3">
      <c r="A1271" s="2">
        <v>1270</v>
      </c>
      <c r="B1271" s="2">
        <v>43</v>
      </c>
      <c r="C1271" s="2" t="s">
        <v>18</v>
      </c>
      <c r="D1271" s="2" t="s">
        <v>105</v>
      </c>
      <c r="E1271" s="2" t="s">
        <v>66</v>
      </c>
      <c r="F1271" s="2">
        <v>53</v>
      </c>
      <c r="G1271" s="2" t="s">
        <v>128</v>
      </c>
      <c r="H1271" s="2" t="s">
        <v>43</v>
      </c>
      <c r="I1271" s="2" t="s">
        <v>92</v>
      </c>
      <c r="J1271" s="2" t="s">
        <v>36</v>
      </c>
      <c r="K1271" s="2">
        <v>3</v>
      </c>
      <c r="L1271" s="2" t="s">
        <v>151</v>
      </c>
      <c r="M1271" s="2" t="s">
        <v>53</v>
      </c>
      <c r="N1271" s="2" t="s">
        <v>25</v>
      </c>
      <c r="O1271" s="2" t="s">
        <v>25</v>
      </c>
      <c r="P1271" s="12">
        <v>47</v>
      </c>
      <c r="Q1271" s="12">
        <f>Table1[[#This Row],[Purchase Amount (USD)]]-Table1[[#This Row],[Previous Purchases]]</f>
        <v>6</v>
      </c>
      <c r="R1271" s="2" t="s">
        <v>45</v>
      </c>
      <c r="S1271" s="2" t="s">
        <v>57</v>
      </c>
    </row>
    <row r="1272" spans="1:19" x14ac:dyDescent="0.3">
      <c r="A1272" s="3">
        <v>1271</v>
      </c>
      <c r="B1272" s="3">
        <v>67</v>
      </c>
      <c r="C1272" s="3" t="s">
        <v>18</v>
      </c>
      <c r="D1272" s="3" t="s">
        <v>103</v>
      </c>
      <c r="E1272" s="3" t="s">
        <v>20</v>
      </c>
      <c r="F1272" s="3">
        <v>98</v>
      </c>
      <c r="G1272" s="3" t="s">
        <v>63</v>
      </c>
      <c r="H1272" s="3" t="s">
        <v>43</v>
      </c>
      <c r="I1272" s="3" t="s">
        <v>95</v>
      </c>
      <c r="J1272" s="3" t="s">
        <v>56</v>
      </c>
      <c r="K1272" s="3">
        <v>3.3</v>
      </c>
      <c r="L1272" s="3" t="s">
        <v>151</v>
      </c>
      <c r="M1272" s="3" t="s">
        <v>53</v>
      </c>
      <c r="N1272" s="3" t="s">
        <v>25</v>
      </c>
      <c r="O1272" s="3" t="s">
        <v>25</v>
      </c>
      <c r="P1272" s="13">
        <v>20</v>
      </c>
      <c r="Q1272" s="13">
        <f>Table1[[#This Row],[Purchase Amount (USD)]]-Table1[[#This Row],[Previous Purchases]]</f>
        <v>78</v>
      </c>
      <c r="R1272" s="3" t="s">
        <v>32</v>
      </c>
      <c r="S1272" s="3" t="s">
        <v>48</v>
      </c>
    </row>
    <row r="1273" spans="1:19" x14ac:dyDescent="0.3">
      <c r="A1273" s="3">
        <v>1272</v>
      </c>
      <c r="B1273" s="3">
        <v>70</v>
      </c>
      <c r="C1273" s="3" t="s">
        <v>18</v>
      </c>
      <c r="D1273" s="3" t="s">
        <v>105</v>
      </c>
      <c r="E1273" s="3" t="s">
        <v>66</v>
      </c>
      <c r="F1273" s="3">
        <v>57</v>
      </c>
      <c r="G1273" s="3" t="s">
        <v>21</v>
      </c>
      <c r="H1273" s="3" t="s">
        <v>35</v>
      </c>
      <c r="I1273" s="3" t="s">
        <v>23</v>
      </c>
      <c r="J1273" s="3" t="s">
        <v>36</v>
      </c>
      <c r="K1273" s="3">
        <v>4.3</v>
      </c>
      <c r="L1273" s="3" t="s">
        <v>151</v>
      </c>
      <c r="M1273" s="3" t="s">
        <v>73</v>
      </c>
      <c r="N1273" s="3" t="s">
        <v>25</v>
      </c>
      <c r="O1273" s="3" t="s">
        <v>25</v>
      </c>
      <c r="P1273" s="13">
        <v>42</v>
      </c>
      <c r="Q1273" s="13">
        <f>Table1[[#This Row],[Purchase Amount (USD)]]-Table1[[#This Row],[Previous Purchases]]</f>
        <v>15</v>
      </c>
      <c r="R1273" s="3" t="s">
        <v>45</v>
      </c>
      <c r="S1273" s="3" t="s">
        <v>48</v>
      </c>
    </row>
    <row r="1274" spans="1:19" x14ac:dyDescent="0.3">
      <c r="A1274" s="2">
        <v>1273</v>
      </c>
      <c r="B1274" s="2">
        <v>35</v>
      </c>
      <c r="C1274" s="2" t="s">
        <v>18</v>
      </c>
      <c r="D1274" s="2" t="s">
        <v>40</v>
      </c>
      <c r="E1274" s="2" t="s">
        <v>41</v>
      </c>
      <c r="F1274" s="2">
        <v>80</v>
      </c>
      <c r="G1274" s="2" t="s">
        <v>149</v>
      </c>
      <c r="H1274" s="2" t="s">
        <v>43</v>
      </c>
      <c r="I1274" s="2" t="s">
        <v>120</v>
      </c>
      <c r="J1274" s="2" t="s">
        <v>24</v>
      </c>
      <c r="K1274" s="2">
        <v>4.4000000000000004</v>
      </c>
      <c r="L1274" s="2" t="s">
        <v>151</v>
      </c>
      <c r="M1274" s="2" t="s">
        <v>26</v>
      </c>
      <c r="N1274" s="2" t="s">
        <v>25</v>
      </c>
      <c r="O1274" s="2" t="s">
        <v>25</v>
      </c>
      <c r="P1274" s="12">
        <v>16</v>
      </c>
      <c r="Q1274" s="12">
        <f>Table1[[#This Row],[Purchase Amount (USD)]]-Table1[[#This Row],[Previous Purchases]]</f>
        <v>64</v>
      </c>
      <c r="R1274" s="2" t="s">
        <v>74</v>
      </c>
      <c r="S1274" s="2" t="s">
        <v>87</v>
      </c>
    </row>
    <row r="1275" spans="1:19" x14ac:dyDescent="0.3">
      <c r="A1275" s="2">
        <v>1274</v>
      </c>
      <c r="B1275" s="2">
        <v>41</v>
      </c>
      <c r="C1275" s="2" t="s">
        <v>18</v>
      </c>
      <c r="D1275" s="2" t="s">
        <v>33</v>
      </c>
      <c r="E1275" s="2" t="s">
        <v>20</v>
      </c>
      <c r="F1275" s="2">
        <v>29</v>
      </c>
      <c r="G1275" s="2" t="s">
        <v>90</v>
      </c>
      <c r="H1275" s="2" t="s">
        <v>22</v>
      </c>
      <c r="I1275" s="2" t="s">
        <v>64</v>
      </c>
      <c r="J1275" s="2" t="s">
        <v>36</v>
      </c>
      <c r="K1275" s="2">
        <v>4.0999999999999996</v>
      </c>
      <c r="L1275" s="2" t="s">
        <v>151</v>
      </c>
      <c r="M1275" s="2" t="s">
        <v>44</v>
      </c>
      <c r="N1275" s="2" t="s">
        <v>25</v>
      </c>
      <c r="O1275" s="2" t="s">
        <v>25</v>
      </c>
      <c r="P1275" s="12">
        <v>32</v>
      </c>
      <c r="Q1275" s="12">
        <f>Table1[[#This Row],[Purchase Amount (USD)]]-Table1[[#This Row],[Previous Purchases]]</f>
        <v>-3</v>
      </c>
      <c r="R1275" s="2" t="s">
        <v>38</v>
      </c>
      <c r="S1275" s="2" t="s">
        <v>96</v>
      </c>
    </row>
    <row r="1276" spans="1:19" x14ac:dyDescent="0.3">
      <c r="A1276" s="3">
        <v>1275</v>
      </c>
      <c r="B1276" s="3">
        <v>54</v>
      </c>
      <c r="C1276" s="3" t="s">
        <v>18</v>
      </c>
      <c r="D1276" s="3" t="s">
        <v>123</v>
      </c>
      <c r="E1276" s="3" t="s">
        <v>66</v>
      </c>
      <c r="F1276" s="3">
        <v>73</v>
      </c>
      <c r="G1276" s="3" t="s">
        <v>67</v>
      </c>
      <c r="H1276" s="3" t="s">
        <v>43</v>
      </c>
      <c r="I1276" s="3" t="s">
        <v>77</v>
      </c>
      <c r="J1276" s="3" t="s">
        <v>36</v>
      </c>
      <c r="K1276" s="3">
        <v>3.1</v>
      </c>
      <c r="L1276" s="3" t="s">
        <v>151</v>
      </c>
      <c r="M1276" s="3" t="s">
        <v>69</v>
      </c>
      <c r="N1276" s="3" t="s">
        <v>25</v>
      </c>
      <c r="O1276" s="3" t="s">
        <v>25</v>
      </c>
      <c r="P1276" s="13">
        <v>37</v>
      </c>
      <c r="Q1276" s="13">
        <f>Table1[[#This Row],[Purchase Amount (USD)]]-Table1[[#This Row],[Previous Purchases]]</f>
        <v>36</v>
      </c>
      <c r="R1276" s="3" t="s">
        <v>45</v>
      </c>
      <c r="S1276" s="3" t="s">
        <v>57</v>
      </c>
    </row>
    <row r="1277" spans="1:19" x14ac:dyDescent="0.3">
      <c r="A1277" s="3">
        <v>1276</v>
      </c>
      <c r="B1277" s="3">
        <v>55</v>
      </c>
      <c r="C1277" s="3" t="s">
        <v>18</v>
      </c>
      <c r="D1277" s="3" t="s">
        <v>29</v>
      </c>
      <c r="E1277" s="3" t="s">
        <v>20</v>
      </c>
      <c r="F1277" s="3">
        <v>32</v>
      </c>
      <c r="G1277" s="3" t="s">
        <v>71</v>
      </c>
      <c r="H1277" s="3" t="s">
        <v>35</v>
      </c>
      <c r="I1277" s="3" t="s">
        <v>47</v>
      </c>
      <c r="J1277" s="3" t="s">
        <v>56</v>
      </c>
      <c r="K1277" s="3">
        <v>4.5</v>
      </c>
      <c r="L1277" s="3" t="s">
        <v>151</v>
      </c>
      <c r="M1277" s="3" t="s">
        <v>53</v>
      </c>
      <c r="N1277" s="3" t="s">
        <v>25</v>
      </c>
      <c r="O1277" s="3" t="s">
        <v>25</v>
      </c>
      <c r="P1277" s="13">
        <v>1</v>
      </c>
      <c r="Q1277" s="13">
        <f>Table1[[#This Row],[Purchase Amount (USD)]]-Table1[[#This Row],[Previous Purchases]]</f>
        <v>31</v>
      </c>
      <c r="R1277" s="3" t="s">
        <v>45</v>
      </c>
      <c r="S1277" s="3" t="s">
        <v>87</v>
      </c>
    </row>
    <row r="1278" spans="1:19" x14ac:dyDescent="0.3">
      <c r="A1278" s="2">
        <v>1277</v>
      </c>
      <c r="B1278" s="2">
        <v>51</v>
      </c>
      <c r="C1278" s="2" t="s">
        <v>18</v>
      </c>
      <c r="D1278" s="2" t="s">
        <v>136</v>
      </c>
      <c r="E1278" s="2" t="s">
        <v>41</v>
      </c>
      <c r="F1278" s="2">
        <v>68</v>
      </c>
      <c r="G1278" s="2" t="s">
        <v>50</v>
      </c>
      <c r="H1278" s="2" t="s">
        <v>22</v>
      </c>
      <c r="I1278" s="2" t="s">
        <v>47</v>
      </c>
      <c r="J1278" s="2" t="s">
        <v>36</v>
      </c>
      <c r="K1278" s="2">
        <v>4.8</v>
      </c>
      <c r="L1278" s="2" t="s">
        <v>151</v>
      </c>
      <c r="M1278" s="2" t="s">
        <v>44</v>
      </c>
      <c r="N1278" s="2" t="s">
        <v>25</v>
      </c>
      <c r="O1278" s="2" t="s">
        <v>25</v>
      </c>
      <c r="P1278" s="12">
        <v>37</v>
      </c>
      <c r="Q1278" s="12">
        <f>Table1[[#This Row],[Purchase Amount (USD)]]-Table1[[#This Row],[Previous Purchases]]</f>
        <v>31</v>
      </c>
      <c r="R1278" s="2" t="s">
        <v>74</v>
      </c>
      <c r="S1278" s="2" t="s">
        <v>39</v>
      </c>
    </row>
    <row r="1279" spans="1:19" x14ac:dyDescent="0.3">
      <c r="A1279" s="2">
        <v>1278</v>
      </c>
      <c r="B1279" s="2">
        <v>19</v>
      </c>
      <c r="C1279" s="2" t="s">
        <v>18</v>
      </c>
      <c r="D1279" s="2" t="s">
        <v>19</v>
      </c>
      <c r="E1279" s="2" t="s">
        <v>20</v>
      </c>
      <c r="F1279" s="2">
        <v>97</v>
      </c>
      <c r="G1279" s="2" t="s">
        <v>42</v>
      </c>
      <c r="H1279" s="2" t="s">
        <v>22</v>
      </c>
      <c r="I1279" s="2" t="s">
        <v>95</v>
      </c>
      <c r="J1279" s="2" t="s">
        <v>36</v>
      </c>
      <c r="K1279" s="2">
        <v>5</v>
      </c>
      <c r="L1279" s="2" t="s">
        <v>151</v>
      </c>
      <c r="M1279" s="2" t="s">
        <v>26</v>
      </c>
      <c r="N1279" s="2" t="s">
        <v>25</v>
      </c>
      <c r="O1279" s="2" t="s">
        <v>25</v>
      </c>
      <c r="P1279" s="12">
        <v>5</v>
      </c>
      <c r="Q1279" s="12">
        <f>Table1[[#This Row],[Purchase Amount (USD)]]-Table1[[#This Row],[Previous Purchases]]</f>
        <v>92</v>
      </c>
      <c r="R1279" s="2" t="s">
        <v>27</v>
      </c>
      <c r="S1279" s="2" t="s">
        <v>57</v>
      </c>
    </row>
    <row r="1280" spans="1:19" x14ac:dyDescent="0.3">
      <c r="A1280" s="3">
        <v>1279</v>
      </c>
      <c r="B1280" s="3">
        <v>28</v>
      </c>
      <c r="C1280" s="3" t="s">
        <v>18</v>
      </c>
      <c r="D1280" s="3" t="s">
        <v>58</v>
      </c>
      <c r="E1280" s="3" t="s">
        <v>20</v>
      </c>
      <c r="F1280" s="3">
        <v>98</v>
      </c>
      <c r="G1280" s="3" t="s">
        <v>139</v>
      </c>
      <c r="H1280" s="3" t="s">
        <v>43</v>
      </c>
      <c r="I1280" s="3" t="s">
        <v>82</v>
      </c>
      <c r="J1280" s="3" t="s">
        <v>56</v>
      </c>
      <c r="K1280" s="3">
        <v>2.8</v>
      </c>
      <c r="L1280" s="3" t="s">
        <v>151</v>
      </c>
      <c r="M1280" s="3" t="s">
        <v>44</v>
      </c>
      <c r="N1280" s="3" t="s">
        <v>25</v>
      </c>
      <c r="O1280" s="3" t="s">
        <v>25</v>
      </c>
      <c r="P1280" s="13">
        <v>31</v>
      </c>
      <c r="Q1280" s="13">
        <f>Table1[[#This Row],[Purchase Amount (USD)]]-Table1[[#This Row],[Previous Purchases]]</f>
        <v>67</v>
      </c>
      <c r="R1280" s="3" t="s">
        <v>27</v>
      </c>
      <c r="S1280" s="3" t="s">
        <v>28</v>
      </c>
    </row>
    <row r="1281" spans="1:19" x14ac:dyDescent="0.3">
      <c r="A1281" s="3">
        <v>1280</v>
      </c>
      <c r="B1281" s="3">
        <v>63</v>
      </c>
      <c r="C1281" s="3" t="s">
        <v>18</v>
      </c>
      <c r="D1281" s="3" t="s">
        <v>103</v>
      </c>
      <c r="E1281" s="3" t="s">
        <v>20</v>
      </c>
      <c r="F1281" s="3">
        <v>56</v>
      </c>
      <c r="G1281" s="3" t="s">
        <v>127</v>
      </c>
      <c r="H1281" s="3" t="s">
        <v>22</v>
      </c>
      <c r="I1281" s="3" t="s">
        <v>60</v>
      </c>
      <c r="J1281" s="3" t="s">
        <v>56</v>
      </c>
      <c r="K1281" s="3">
        <v>3.7</v>
      </c>
      <c r="L1281" s="3" t="s">
        <v>151</v>
      </c>
      <c r="M1281" s="3" t="s">
        <v>26</v>
      </c>
      <c r="N1281" s="3" t="s">
        <v>25</v>
      </c>
      <c r="O1281" s="3" t="s">
        <v>25</v>
      </c>
      <c r="P1281" s="13">
        <v>18</v>
      </c>
      <c r="Q1281" s="13">
        <f>Table1[[#This Row],[Purchase Amount (USD)]]-Table1[[#This Row],[Previous Purchases]]</f>
        <v>38</v>
      </c>
      <c r="R1281" s="3" t="s">
        <v>85</v>
      </c>
      <c r="S1281" s="3" t="s">
        <v>48</v>
      </c>
    </row>
    <row r="1282" spans="1:19" x14ac:dyDescent="0.3">
      <c r="A1282" s="2">
        <v>1281</v>
      </c>
      <c r="B1282" s="2">
        <v>30</v>
      </c>
      <c r="C1282" s="2" t="s">
        <v>18</v>
      </c>
      <c r="D1282" s="2" t="s">
        <v>94</v>
      </c>
      <c r="E1282" s="2" t="s">
        <v>20</v>
      </c>
      <c r="F1282" s="2">
        <v>78</v>
      </c>
      <c r="G1282" s="2" t="s">
        <v>141</v>
      </c>
      <c r="H1282" s="2" t="s">
        <v>22</v>
      </c>
      <c r="I1282" s="2" t="s">
        <v>51</v>
      </c>
      <c r="J1282" s="2" t="s">
        <v>24</v>
      </c>
      <c r="K1282" s="2">
        <v>4.4000000000000004</v>
      </c>
      <c r="L1282" s="2" t="s">
        <v>151</v>
      </c>
      <c r="M1282" s="2" t="s">
        <v>69</v>
      </c>
      <c r="N1282" s="2" t="s">
        <v>25</v>
      </c>
      <c r="O1282" s="2" t="s">
        <v>25</v>
      </c>
      <c r="P1282" s="12">
        <v>39</v>
      </c>
      <c r="Q1282" s="12">
        <f>Table1[[#This Row],[Purchase Amount (USD)]]-Table1[[#This Row],[Previous Purchases]]</f>
        <v>39</v>
      </c>
      <c r="R1282" s="2" t="s">
        <v>27</v>
      </c>
      <c r="S1282" s="2" t="s">
        <v>96</v>
      </c>
    </row>
    <row r="1283" spans="1:19" x14ac:dyDescent="0.3">
      <c r="A1283" s="2">
        <v>1282</v>
      </c>
      <c r="B1283" s="2">
        <v>29</v>
      </c>
      <c r="C1283" s="2" t="s">
        <v>18</v>
      </c>
      <c r="D1283" s="2" t="s">
        <v>132</v>
      </c>
      <c r="E1283" s="2" t="s">
        <v>66</v>
      </c>
      <c r="F1283" s="2">
        <v>81</v>
      </c>
      <c r="G1283" s="2" t="s">
        <v>126</v>
      </c>
      <c r="H1283" s="2" t="s">
        <v>43</v>
      </c>
      <c r="I1283" s="2" t="s">
        <v>77</v>
      </c>
      <c r="J1283" s="2" t="s">
        <v>36</v>
      </c>
      <c r="K1283" s="2">
        <v>4.5</v>
      </c>
      <c r="L1283" s="2" t="s">
        <v>151</v>
      </c>
      <c r="M1283" s="2" t="s">
        <v>73</v>
      </c>
      <c r="N1283" s="2" t="s">
        <v>25</v>
      </c>
      <c r="O1283" s="2" t="s">
        <v>25</v>
      </c>
      <c r="P1283" s="12">
        <v>8</v>
      </c>
      <c r="Q1283" s="12">
        <f>Table1[[#This Row],[Purchase Amount (USD)]]-Table1[[#This Row],[Previous Purchases]]</f>
        <v>73</v>
      </c>
      <c r="R1283" s="2" t="s">
        <v>27</v>
      </c>
      <c r="S1283" s="2" t="s">
        <v>75</v>
      </c>
    </row>
    <row r="1284" spans="1:19" x14ac:dyDescent="0.3">
      <c r="A1284" s="3">
        <v>1283</v>
      </c>
      <c r="B1284" s="3">
        <v>24</v>
      </c>
      <c r="C1284" s="3" t="s">
        <v>18</v>
      </c>
      <c r="D1284" s="3" t="s">
        <v>54</v>
      </c>
      <c r="E1284" s="3" t="s">
        <v>20</v>
      </c>
      <c r="F1284" s="3">
        <v>68</v>
      </c>
      <c r="G1284" s="3" t="s">
        <v>81</v>
      </c>
      <c r="H1284" s="3" t="s">
        <v>22</v>
      </c>
      <c r="I1284" s="3" t="s">
        <v>82</v>
      </c>
      <c r="J1284" s="3" t="s">
        <v>24</v>
      </c>
      <c r="K1284" s="3">
        <v>3</v>
      </c>
      <c r="L1284" s="3" t="s">
        <v>151</v>
      </c>
      <c r="M1284" s="3" t="s">
        <v>37</v>
      </c>
      <c r="N1284" s="3" t="s">
        <v>25</v>
      </c>
      <c r="O1284" s="3" t="s">
        <v>25</v>
      </c>
      <c r="P1284" s="13">
        <v>20</v>
      </c>
      <c r="Q1284" s="13">
        <f>Table1[[#This Row],[Purchase Amount (USD)]]-Table1[[#This Row],[Previous Purchases]]</f>
        <v>48</v>
      </c>
      <c r="R1284" s="3" t="s">
        <v>27</v>
      </c>
      <c r="S1284" s="3" t="s">
        <v>87</v>
      </c>
    </row>
    <row r="1285" spans="1:19" x14ac:dyDescent="0.3">
      <c r="A1285" s="3">
        <v>1284</v>
      </c>
      <c r="B1285" s="3">
        <v>69</v>
      </c>
      <c r="C1285" s="3" t="s">
        <v>18</v>
      </c>
      <c r="D1285" s="3" t="s">
        <v>54</v>
      </c>
      <c r="E1285" s="3" t="s">
        <v>20</v>
      </c>
      <c r="F1285" s="3">
        <v>94</v>
      </c>
      <c r="G1285" s="3" t="s">
        <v>46</v>
      </c>
      <c r="H1285" s="3" t="s">
        <v>43</v>
      </c>
      <c r="I1285" s="3" t="s">
        <v>82</v>
      </c>
      <c r="J1285" s="3" t="s">
        <v>24</v>
      </c>
      <c r="K1285" s="3">
        <v>3.9</v>
      </c>
      <c r="L1285" s="3" t="s">
        <v>151</v>
      </c>
      <c r="M1285" s="3" t="s">
        <v>69</v>
      </c>
      <c r="N1285" s="3" t="s">
        <v>25</v>
      </c>
      <c r="O1285" s="3" t="s">
        <v>25</v>
      </c>
      <c r="P1285" s="13">
        <v>23</v>
      </c>
      <c r="Q1285" s="13">
        <f>Table1[[#This Row],[Purchase Amount (USD)]]-Table1[[#This Row],[Previous Purchases]]</f>
        <v>71</v>
      </c>
      <c r="R1285" s="3" t="s">
        <v>85</v>
      </c>
      <c r="S1285" s="3" t="s">
        <v>96</v>
      </c>
    </row>
    <row r="1286" spans="1:19" x14ac:dyDescent="0.3">
      <c r="A1286" s="2">
        <v>1285</v>
      </c>
      <c r="B1286" s="2">
        <v>65</v>
      </c>
      <c r="C1286" s="2" t="s">
        <v>18</v>
      </c>
      <c r="D1286" s="2" t="s">
        <v>80</v>
      </c>
      <c r="E1286" s="2" t="s">
        <v>20</v>
      </c>
      <c r="F1286" s="2">
        <v>93</v>
      </c>
      <c r="G1286" s="2" t="s">
        <v>71</v>
      </c>
      <c r="H1286" s="2" t="s">
        <v>43</v>
      </c>
      <c r="I1286" s="2" t="s">
        <v>93</v>
      </c>
      <c r="J1286" s="2" t="s">
        <v>36</v>
      </c>
      <c r="K1286" s="2">
        <v>3.9</v>
      </c>
      <c r="L1286" s="2" t="s">
        <v>151</v>
      </c>
      <c r="M1286" s="2" t="s">
        <v>26</v>
      </c>
      <c r="N1286" s="2" t="s">
        <v>25</v>
      </c>
      <c r="O1286" s="2" t="s">
        <v>25</v>
      </c>
      <c r="P1286" s="12">
        <v>38</v>
      </c>
      <c r="Q1286" s="12">
        <f>Table1[[#This Row],[Purchase Amount (USD)]]-Table1[[#This Row],[Previous Purchases]]</f>
        <v>55</v>
      </c>
      <c r="R1286" s="2" t="s">
        <v>45</v>
      </c>
      <c r="S1286" s="2" t="s">
        <v>28</v>
      </c>
    </row>
    <row r="1287" spans="1:19" x14ac:dyDescent="0.3">
      <c r="A1287" s="2">
        <v>1286</v>
      </c>
      <c r="B1287" s="2">
        <v>64</v>
      </c>
      <c r="C1287" s="2" t="s">
        <v>18</v>
      </c>
      <c r="D1287" s="2" t="s">
        <v>142</v>
      </c>
      <c r="E1287" s="2" t="s">
        <v>66</v>
      </c>
      <c r="F1287" s="2">
        <v>99</v>
      </c>
      <c r="G1287" s="2" t="s">
        <v>97</v>
      </c>
      <c r="H1287" s="2" t="s">
        <v>43</v>
      </c>
      <c r="I1287" s="2" t="s">
        <v>60</v>
      </c>
      <c r="J1287" s="2" t="s">
        <v>56</v>
      </c>
      <c r="K1287" s="2">
        <v>3.5</v>
      </c>
      <c r="L1287" s="2" t="s">
        <v>151</v>
      </c>
      <c r="M1287" s="2" t="s">
        <v>44</v>
      </c>
      <c r="N1287" s="2" t="s">
        <v>25</v>
      </c>
      <c r="O1287" s="2" t="s">
        <v>25</v>
      </c>
      <c r="P1287" s="12">
        <v>45</v>
      </c>
      <c r="Q1287" s="12">
        <f>Table1[[#This Row],[Purchase Amount (USD)]]-Table1[[#This Row],[Previous Purchases]]</f>
        <v>54</v>
      </c>
      <c r="R1287" s="2" t="s">
        <v>74</v>
      </c>
      <c r="S1287" s="2" t="s">
        <v>28</v>
      </c>
    </row>
    <row r="1288" spans="1:19" x14ac:dyDescent="0.3">
      <c r="A1288" s="3">
        <v>1287</v>
      </c>
      <c r="B1288" s="3">
        <v>40</v>
      </c>
      <c r="C1288" s="3" t="s">
        <v>18</v>
      </c>
      <c r="D1288" s="3" t="s">
        <v>142</v>
      </c>
      <c r="E1288" s="3" t="s">
        <v>66</v>
      </c>
      <c r="F1288" s="3">
        <v>49</v>
      </c>
      <c r="G1288" s="3" t="s">
        <v>63</v>
      </c>
      <c r="H1288" s="3" t="s">
        <v>22</v>
      </c>
      <c r="I1288" s="3" t="s">
        <v>133</v>
      </c>
      <c r="J1288" s="3" t="s">
        <v>24</v>
      </c>
      <c r="K1288" s="3">
        <v>4.9000000000000004</v>
      </c>
      <c r="L1288" s="3" t="s">
        <v>151</v>
      </c>
      <c r="M1288" s="3" t="s">
        <v>44</v>
      </c>
      <c r="N1288" s="3" t="s">
        <v>25</v>
      </c>
      <c r="O1288" s="3" t="s">
        <v>25</v>
      </c>
      <c r="P1288" s="13">
        <v>44</v>
      </c>
      <c r="Q1288" s="13">
        <f>Table1[[#This Row],[Purchase Amount (USD)]]-Table1[[#This Row],[Previous Purchases]]</f>
        <v>5</v>
      </c>
      <c r="R1288" s="3" t="s">
        <v>85</v>
      </c>
      <c r="S1288" s="3" t="s">
        <v>28</v>
      </c>
    </row>
    <row r="1289" spans="1:19" x14ac:dyDescent="0.3">
      <c r="A1289" s="3">
        <v>1288</v>
      </c>
      <c r="B1289" s="3">
        <v>24</v>
      </c>
      <c r="C1289" s="3" t="s">
        <v>18</v>
      </c>
      <c r="D1289" s="3" t="s">
        <v>33</v>
      </c>
      <c r="E1289" s="3" t="s">
        <v>20</v>
      </c>
      <c r="F1289" s="3">
        <v>28</v>
      </c>
      <c r="G1289" s="3" t="s">
        <v>139</v>
      </c>
      <c r="H1289" s="3" t="s">
        <v>91</v>
      </c>
      <c r="I1289" s="3" t="s">
        <v>143</v>
      </c>
      <c r="J1289" s="3" t="s">
        <v>24</v>
      </c>
      <c r="K1289" s="3">
        <v>3.4</v>
      </c>
      <c r="L1289" s="3" t="s">
        <v>151</v>
      </c>
      <c r="M1289" s="3" t="s">
        <v>53</v>
      </c>
      <c r="N1289" s="3" t="s">
        <v>25</v>
      </c>
      <c r="O1289" s="3" t="s">
        <v>25</v>
      </c>
      <c r="P1289" s="13">
        <v>20</v>
      </c>
      <c r="Q1289" s="13">
        <f>Table1[[#This Row],[Purchase Amount (USD)]]-Table1[[#This Row],[Previous Purchases]]</f>
        <v>8</v>
      </c>
      <c r="R1289" s="3" t="s">
        <v>45</v>
      </c>
      <c r="S1289" s="3" t="s">
        <v>87</v>
      </c>
    </row>
    <row r="1290" spans="1:19" x14ac:dyDescent="0.3">
      <c r="A1290" s="2">
        <v>1289</v>
      </c>
      <c r="B1290" s="2">
        <v>66</v>
      </c>
      <c r="C1290" s="2" t="s">
        <v>18</v>
      </c>
      <c r="D1290" s="2" t="s">
        <v>132</v>
      </c>
      <c r="E1290" s="2" t="s">
        <v>66</v>
      </c>
      <c r="F1290" s="2">
        <v>93</v>
      </c>
      <c r="G1290" s="2" t="s">
        <v>146</v>
      </c>
      <c r="H1290" s="2" t="s">
        <v>91</v>
      </c>
      <c r="I1290" s="2" t="s">
        <v>60</v>
      </c>
      <c r="J1290" s="2" t="s">
        <v>24</v>
      </c>
      <c r="K1290" s="2">
        <v>4.0999999999999996</v>
      </c>
      <c r="L1290" s="2" t="s">
        <v>151</v>
      </c>
      <c r="M1290" s="2" t="s">
        <v>53</v>
      </c>
      <c r="N1290" s="2" t="s">
        <v>25</v>
      </c>
      <c r="O1290" s="2" t="s">
        <v>25</v>
      </c>
      <c r="P1290" s="12">
        <v>34</v>
      </c>
      <c r="Q1290" s="12">
        <f>Table1[[#This Row],[Purchase Amount (USD)]]-Table1[[#This Row],[Previous Purchases]]</f>
        <v>59</v>
      </c>
      <c r="R1290" s="2" t="s">
        <v>45</v>
      </c>
      <c r="S1290" s="2" t="s">
        <v>75</v>
      </c>
    </row>
    <row r="1291" spans="1:19" x14ac:dyDescent="0.3">
      <c r="A1291" s="2">
        <v>1290</v>
      </c>
      <c r="B1291" s="2">
        <v>35</v>
      </c>
      <c r="C1291" s="2" t="s">
        <v>18</v>
      </c>
      <c r="D1291" s="2" t="s">
        <v>101</v>
      </c>
      <c r="E1291" s="2" t="s">
        <v>62</v>
      </c>
      <c r="F1291" s="2">
        <v>24</v>
      </c>
      <c r="G1291" s="2" t="s">
        <v>81</v>
      </c>
      <c r="H1291" s="2" t="s">
        <v>43</v>
      </c>
      <c r="I1291" s="2" t="s">
        <v>107</v>
      </c>
      <c r="J1291" s="2" t="s">
        <v>56</v>
      </c>
      <c r="K1291" s="2">
        <v>2.9</v>
      </c>
      <c r="L1291" s="2" t="s">
        <v>151</v>
      </c>
      <c r="M1291" s="2" t="s">
        <v>44</v>
      </c>
      <c r="N1291" s="2" t="s">
        <v>25</v>
      </c>
      <c r="O1291" s="2" t="s">
        <v>25</v>
      </c>
      <c r="P1291" s="12">
        <v>10</v>
      </c>
      <c r="Q1291" s="12">
        <f>Table1[[#This Row],[Purchase Amount (USD)]]-Table1[[#This Row],[Previous Purchases]]</f>
        <v>14</v>
      </c>
      <c r="R1291" s="2" t="s">
        <v>45</v>
      </c>
      <c r="S1291" s="2" t="s">
        <v>39</v>
      </c>
    </row>
    <row r="1292" spans="1:19" x14ac:dyDescent="0.3">
      <c r="A1292" s="3">
        <v>1291</v>
      </c>
      <c r="B1292" s="3">
        <v>67</v>
      </c>
      <c r="C1292" s="3" t="s">
        <v>18</v>
      </c>
      <c r="D1292" s="3" t="s">
        <v>86</v>
      </c>
      <c r="E1292" s="3" t="s">
        <v>20</v>
      </c>
      <c r="F1292" s="3">
        <v>35</v>
      </c>
      <c r="G1292" s="3" t="s">
        <v>127</v>
      </c>
      <c r="H1292" s="3" t="s">
        <v>43</v>
      </c>
      <c r="I1292" s="3" t="s">
        <v>125</v>
      </c>
      <c r="J1292" s="3" t="s">
        <v>36</v>
      </c>
      <c r="K1292" s="3">
        <v>3.4</v>
      </c>
      <c r="L1292" s="3" t="s">
        <v>151</v>
      </c>
      <c r="M1292" s="3" t="s">
        <v>37</v>
      </c>
      <c r="N1292" s="3" t="s">
        <v>25</v>
      </c>
      <c r="O1292" s="3" t="s">
        <v>25</v>
      </c>
      <c r="P1292" s="13">
        <v>3</v>
      </c>
      <c r="Q1292" s="13">
        <f>Table1[[#This Row],[Purchase Amount (USD)]]-Table1[[#This Row],[Previous Purchases]]</f>
        <v>32</v>
      </c>
      <c r="R1292" s="3" t="s">
        <v>45</v>
      </c>
      <c r="S1292" s="3" t="s">
        <v>48</v>
      </c>
    </row>
    <row r="1293" spans="1:19" x14ac:dyDescent="0.3">
      <c r="A1293" s="3">
        <v>1292</v>
      </c>
      <c r="B1293" s="3">
        <v>69</v>
      </c>
      <c r="C1293" s="3" t="s">
        <v>18</v>
      </c>
      <c r="D1293" s="3" t="s">
        <v>40</v>
      </c>
      <c r="E1293" s="3" t="s">
        <v>41</v>
      </c>
      <c r="F1293" s="3">
        <v>68</v>
      </c>
      <c r="G1293" s="3" t="s">
        <v>146</v>
      </c>
      <c r="H1293" s="3" t="s">
        <v>35</v>
      </c>
      <c r="I1293" s="3" t="s">
        <v>117</v>
      </c>
      <c r="J1293" s="3" t="s">
        <v>36</v>
      </c>
      <c r="K1293" s="3">
        <v>3.2</v>
      </c>
      <c r="L1293" s="3" t="s">
        <v>151</v>
      </c>
      <c r="M1293" s="3" t="s">
        <v>69</v>
      </c>
      <c r="N1293" s="3" t="s">
        <v>25</v>
      </c>
      <c r="O1293" s="3" t="s">
        <v>25</v>
      </c>
      <c r="P1293" s="13">
        <v>23</v>
      </c>
      <c r="Q1293" s="13">
        <f>Table1[[#This Row],[Purchase Amount (USD)]]-Table1[[#This Row],[Previous Purchases]]</f>
        <v>45</v>
      </c>
      <c r="R1293" s="3" t="s">
        <v>85</v>
      </c>
      <c r="S1293" s="3" t="s">
        <v>28</v>
      </c>
    </row>
    <row r="1294" spans="1:19" x14ac:dyDescent="0.3">
      <c r="A1294" s="2">
        <v>1293</v>
      </c>
      <c r="B1294" s="2">
        <v>26</v>
      </c>
      <c r="C1294" s="2" t="s">
        <v>18</v>
      </c>
      <c r="D1294" s="2" t="s">
        <v>132</v>
      </c>
      <c r="E1294" s="2" t="s">
        <v>66</v>
      </c>
      <c r="F1294" s="2">
        <v>61</v>
      </c>
      <c r="G1294" s="2" t="s">
        <v>21</v>
      </c>
      <c r="H1294" s="2" t="s">
        <v>43</v>
      </c>
      <c r="I1294" s="2" t="s">
        <v>31</v>
      </c>
      <c r="J1294" s="2" t="s">
        <v>52</v>
      </c>
      <c r="K1294" s="2">
        <v>3.9</v>
      </c>
      <c r="L1294" s="2" t="s">
        <v>151</v>
      </c>
      <c r="M1294" s="2" t="s">
        <v>37</v>
      </c>
      <c r="N1294" s="2" t="s">
        <v>25</v>
      </c>
      <c r="O1294" s="2" t="s">
        <v>25</v>
      </c>
      <c r="P1294" s="12">
        <v>42</v>
      </c>
      <c r="Q1294" s="12">
        <f>Table1[[#This Row],[Purchase Amount (USD)]]-Table1[[#This Row],[Previous Purchases]]</f>
        <v>19</v>
      </c>
      <c r="R1294" s="2" t="s">
        <v>74</v>
      </c>
      <c r="S1294" s="2" t="s">
        <v>48</v>
      </c>
    </row>
    <row r="1295" spans="1:19" x14ac:dyDescent="0.3">
      <c r="A1295" s="2">
        <v>1294</v>
      </c>
      <c r="B1295" s="2">
        <v>23</v>
      </c>
      <c r="C1295" s="2" t="s">
        <v>18</v>
      </c>
      <c r="D1295" s="2" t="s">
        <v>29</v>
      </c>
      <c r="E1295" s="2" t="s">
        <v>20</v>
      </c>
      <c r="F1295" s="2">
        <v>74</v>
      </c>
      <c r="G1295" s="2" t="s">
        <v>102</v>
      </c>
      <c r="H1295" s="2" t="s">
        <v>91</v>
      </c>
      <c r="I1295" s="2" t="s">
        <v>133</v>
      </c>
      <c r="J1295" s="2" t="s">
        <v>56</v>
      </c>
      <c r="K1295" s="2">
        <v>4.0999999999999996</v>
      </c>
      <c r="L1295" s="2" t="s">
        <v>151</v>
      </c>
      <c r="M1295" s="2" t="s">
        <v>53</v>
      </c>
      <c r="N1295" s="2" t="s">
        <v>25</v>
      </c>
      <c r="O1295" s="2" t="s">
        <v>25</v>
      </c>
      <c r="P1295" s="12">
        <v>30</v>
      </c>
      <c r="Q1295" s="12">
        <f>Table1[[#This Row],[Purchase Amount (USD)]]-Table1[[#This Row],[Previous Purchases]]</f>
        <v>44</v>
      </c>
      <c r="R1295" s="2" t="s">
        <v>85</v>
      </c>
      <c r="S1295" s="2" t="s">
        <v>48</v>
      </c>
    </row>
    <row r="1296" spans="1:19" x14ac:dyDescent="0.3">
      <c r="A1296" s="3">
        <v>1295</v>
      </c>
      <c r="B1296" s="3">
        <v>27</v>
      </c>
      <c r="C1296" s="3" t="s">
        <v>18</v>
      </c>
      <c r="D1296" s="3" t="s">
        <v>54</v>
      </c>
      <c r="E1296" s="3" t="s">
        <v>20</v>
      </c>
      <c r="F1296" s="3">
        <v>64</v>
      </c>
      <c r="G1296" s="3" t="s">
        <v>104</v>
      </c>
      <c r="H1296" s="3" t="s">
        <v>43</v>
      </c>
      <c r="I1296" s="3" t="s">
        <v>64</v>
      </c>
      <c r="J1296" s="3" t="s">
        <v>52</v>
      </c>
      <c r="K1296" s="3">
        <v>4.5</v>
      </c>
      <c r="L1296" s="3" t="s">
        <v>151</v>
      </c>
      <c r="M1296" s="3" t="s">
        <v>53</v>
      </c>
      <c r="N1296" s="3" t="s">
        <v>25</v>
      </c>
      <c r="O1296" s="3" t="s">
        <v>25</v>
      </c>
      <c r="P1296" s="13">
        <v>21</v>
      </c>
      <c r="Q1296" s="13">
        <f>Table1[[#This Row],[Purchase Amount (USD)]]-Table1[[#This Row],[Previous Purchases]]</f>
        <v>43</v>
      </c>
      <c r="R1296" s="3" t="s">
        <v>32</v>
      </c>
      <c r="S1296" s="3" t="s">
        <v>96</v>
      </c>
    </row>
    <row r="1297" spans="1:19" x14ac:dyDescent="0.3">
      <c r="A1297" s="3">
        <v>1296</v>
      </c>
      <c r="B1297" s="3">
        <v>30</v>
      </c>
      <c r="C1297" s="3" t="s">
        <v>18</v>
      </c>
      <c r="D1297" s="3" t="s">
        <v>49</v>
      </c>
      <c r="E1297" s="3" t="s">
        <v>41</v>
      </c>
      <c r="F1297" s="3">
        <v>60</v>
      </c>
      <c r="G1297" s="3" t="s">
        <v>129</v>
      </c>
      <c r="H1297" s="3" t="s">
        <v>43</v>
      </c>
      <c r="I1297" s="3" t="s">
        <v>77</v>
      </c>
      <c r="J1297" s="3" t="s">
        <v>56</v>
      </c>
      <c r="K1297" s="3">
        <v>2.8</v>
      </c>
      <c r="L1297" s="3" t="s">
        <v>151</v>
      </c>
      <c r="M1297" s="3" t="s">
        <v>53</v>
      </c>
      <c r="N1297" s="3" t="s">
        <v>25</v>
      </c>
      <c r="O1297" s="3" t="s">
        <v>25</v>
      </c>
      <c r="P1297" s="13">
        <v>50</v>
      </c>
      <c r="Q1297" s="13">
        <f>Table1[[#This Row],[Purchase Amount (USD)]]-Table1[[#This Row],[Previous Purchases]]</f>
        <v>10</v>
      </c>
      <c r="R1297" s="3" t="s">
        <v>45</v>
      </c>
      <c r="S1297" s="3" t="s">
        <v>39</v>
      </c>
    </row>
    <row r="1298" spans="1:19" x14ac:dyDescent="0.3">
      <c r="A1298" s="2">
        <v>1297</v>
      </c>
      <c r="B1298" s="2">
        <v>48</v>
      </c>
      <c r="C1298" s="2" t="s">
        <v>18</v>
      </c>
      <c r="D1298" s="2" t="s">
        <v>33</v>
      </c>
      <c r="E1298" s="2" t="s">
        <v>20</v>
      </c>
      <c r="F1298" s="2">
        <v>29</v>
      </c>
      <c r="G1298" s="2" t="s">
        <v>146</v>
      </c>
      <c r="H1298" s="2" t="s">
        <v>35</v>
      </c>
      <c r="I1298" s="2" t="s">
        <v>84</v>
      </c>
      <c r="J1298" s="2" t="s">
        <v>36</v>
      </c>
      <c r="K1298" s="2">
        <v>2.8</v>
      </c>
      <c r="L1298" s="2" t="s">
        <v>151</v>
      </c>
      <c r="M1298" s="2" t="s">
        <v>26</v>
      </c>
      <c r="N1298" s="2" t="s">
        <v>25</v>
      </c>
      <c r="O1298" s="2" t="s">
        <v>25</v>
      </c>
      <c r="P1298" s="12">
        <v>16</v>
      </c>
      <c r="Q1298" s="12">
        <f>Table1[[#This Row],[Purchase Amount (USD)]]-Table1[[#This Row],[Previous Purchases]]</f>
        <v>13</v>
      </c>
      <c r="R1298" s="2" t="s">
        <v>32</v>
      </c>
      <c r="S1298" s="2" t="s">
        <v>75</v>
      </c>
    </row>
    <row r="1299" spans="1:19" x14ac:dyDescent="0.3">
      <c r="A1299" s="2">
        <v>1298</v>
      </c>
      <c r="B1299" s="2">
        <v>44</v>
      </c>
      <c r="C1299" s="2" t="s">
        <v>18</v>
      </c>
      <c r="D1299" s="2" t="s">
        <v>40</v>
      </c>
      <c r="E1299" s="2" t="s">
        <v>41</v>
      </c>
      <c r="F1299" s="2">
        <v>85</v>
      </c>
      <c r="G1299" s="2" t="s">
        <v>126</v>
      </c>
      <c r="H1299" s="2" t="s">
        <v>43</v>
      </c>
      <c r="I1299" s="2" t="s">
        <v>64</v>
      </c>
      <c r="J1299" s="2" t="s">
        <v>52</v>
      </c>
      <c r="K1299" s="2">
        <v>4.5999999999999996</v>
      </c>
      <c r="L1299" s="2" t="s">
        <v>151</v>
      </c>
      <c r="M1299" s="2" t="s">
        <v>53</v>
      </c>
      <c r="N1299" s="2" t="s">
        <v>25</v>
      </c>
      <c r="O1299" s="2" t="s">
        <v>25</v>
      </c>
      <c r="P1299" s="12">
        <v>32</v>
      </c>
      <c r="Q1299" s="12">
        <f>Table1[[#This Row],[Purchase Amount (USD)]]-Table1[[#This Row],[Previous Purchases]]</f>
        <v>53</v>
      </c>
      <c r="R1299" s="2" t="s">
        <v>27</v>
      </c>
      <c r="S1299" s="2" t="s">
        <v>48</v>
      </c>
    </row>
    <row r="1300" spans="1:19" x14ac:dyDescent="0.3">
      <c r="A1300" s="3">
        <v>1299</v>
      </c>
      <c r="B1300" s="3">
        <v>29</v>
      </c>
      <c r="C1300" s="3" t="s">
        <v>18</v>
      </c>
      <c r="D1300" s="3" t="s">
        <v>94</v>
      </c>
      <c r="E1300" s="3" t="s">
        <v>20</v>
      </c>
      <c r="F1300" s="3">
        <v>81</v>
      </c>
      <c r="G1300" s="3" t="s">
        <v>115</v>
      </c>
      <c r="H1300" s="3" t="s">
        <v>35</v>
      </c>
      <c r="I1300" s="3" t="s">
        <v>125</v>
      </c>
      <c r="J1300" s="3" t="s">
        <v>52</v>
      </c>
      <c r="K1300" s="3">
        <v>3</v>
      </c>
      <c r="L1300" s="3" t="s">
        <v>151</v>
      </c>
      <c r="M1300" s="3" t="s">
        <v>37</v>
      </c>
      <c r="N1300" s="3" t="s">
        <v>25</v>
      </c>
      <c r="O1300" s="3" t="s">
        <v>25</v>
      </c>
      <c r="P1300" s="13">
        <v>14</v>
      </c>
      <c r="Q1300" s="13">
        <f>Table1[[#This Row],[Purchase Amount (USD)]]-Table1[[#This Row],[Previous Purchases]]</f>
        <v>67</v>
      </c>
      <c r="R1300" s="3" t="s">
        <v>74</v>
      </c>
      <c r="S1300" s="3" t="s">
        <v>28</v>
      </c>
    </row>
    <row r="1301" spans="1:19" x14ac:dyDescent="0.3">
      <c r="A1301" s="3">
        <v>1300</v>
      </c>
      <c r="B1301" s="3">
        <v>29</v>
      </c>
      <c r="C1301" s="3" t="s">
        <v>18</v>
      </c>
      <c r="D1301" s="3" t="s">
        <v>132</v>
      </c>
      <c r="E1301" s="3" t="s">
        <v>66</v>
      </c>
      <c r="F1301" s="3">
        <v>23</v>
      </c>
      <c r="G1301" s="3" t="s">
        <v>59</v>
      </c>
      <c r="H1301" s="3" t="s">
        <v>22</v>
      </c>
      <c r="I1301" s="3" t="s">
        <v>84</v>
      </c>
      <c r="J1301" s="3" t="s">
        <v>56</v>
      </c>
      <c r="K1301" s="3">
        <v>3.6</v>
      </c>
      <c r="L1301" s="3" t="s">
        <v>151</v>
      </c>
      <c r="M1301" s="3" t="s">
        <v>69</v>
      </c>
      <c r="N1301" s="3" t="s">
        <v>25</v>
      </c>
      <c r="O1301" s="3" t="s">
        <v>25</v>
      </c>
      <c r="P1301" s="13">
        <v>42</v>
      </c>
      <c r="Q1301" s="13">
        <f>Table1[[#This Row],[Purchase Amount (USD)]]-Table1[[#This Row],[Previous Purchases]]</f>
        <v>-19</v>
      </c>
      <c r="R1301" s="3" t="s">
        <v>27</v>
      </c>
      <c r="S1301" s="3" t="s">
        <v>75</v>
      </c>
    </row>
    <row r="1302" spans="1:19" x14ac:dyDescent="0.3">
      <c r="A1302" s="2">
        <v>1301</v>
      </c>
      <c r="B1302" s="2">
        <v>67</v>
      </c>
      <c r="C1302" s="2" t="s">
        <v>18</v>
      </c>
      <c r="D1302" s="2" t="s">
        <v>112</v>
      </c>
      <c r="E1302" s="2" t="s">
        <v>20</v>
      </c>
      <c r="F1302" s="2">
        <v>100</v>
      </c>
      <c r="G1302" s="2" t="s">
        <v>63</v>
      </c>
      <c r="H1302" s="2" t="s">
        <v>43</v>
      </c>
      <c r="I1302" s="2" t="s">
        <v>60</v>
      </c>
      <c r="J1302" s="2" t="s">
        <v>36</v>
      </c>
      <c r="K1302" s="2">
        <v>4.5</v>
      </c>
      <c r="L1302" s="2" t="s">
        <v>151</v>
      </c>
      <c r="M1302" s="2" t="s">
        <v>44</v>
      </c>
      <c r="N1302" s="2" t="s">
        <v>25</v>
      </c>
      <c r="O1302" s="2" t="s">
        <v>25</v>
      </c>
      <c r="P1302" s="12">
        <v>47</v>
      </c>
      <c r="Q1302" s="12">
        <f>Table1[[#This Row],[Purchase Amount (USD)]]-Table1[[#This Row],[Previous Purchases]]</f>
        <v>53</v>
      </c>
      <c r="R1302" s="2" t="s">
        <v>38</v>
      </c>
      <c r="S1302" s="2" t="s">
        <v>96</v>
      </c>
    </row>
    <row r="1303" spans="1:19" x14ac:dyDescent="0.3">
      <c r="A1303" s="2">
        <v>1302</v>
      </c>
      <c r="B1303" s="2">
        <v>42</v>
      </c>
      <c r="C1303" s="2" t="s">
        <v>18</v>
      </c>
      <c r="D1303" s="2" t="s">
        <v>54</v>
      </c>
      <c r="E1303" s="2" t="s">
        <v>20</v>
      </c>
      <c r="F1303" s="2">
        <v>54</v>
      </c>
      <c r="G1303" s="2" t="s">
        <v>30</v>
      </c>
      <c r="H1303" s="2" t="s">
        <v>43</v>
      </c>
      <c r="I1303" s="2" t="s">
        <v>120</v>
      </c>
      <c r="J1303" s="2" t="s">
        <v>56</v>
      </c>
      <c r="K1303" s="2">
        <v>5</v>
      </c>
      <c r="L1303" s="2" t="s">
        <v>151</v>
      </c>
      <c r="M1303" s="2" t="s">
        <v>26</v>
      </c>
      <c r="N1303" s="2" t="s">
        <v>25</v>
      </c>
      <c r="O1303" s="2" t="s">
        <v>25</v>
      </c>
      <c r="P1303" s="12">
        <v>21</v>
      </c>
      <c r="Q1303" s="12">
        <f>Table1[[#This Row],[Purchase Amount (USD)]]-Table1[[#This Row],[Previous Purchases]]</f>
        <v>33</v>
      </c>
      <c r="R1303" s="2" t="s">
        <v>85</v>
      </c>
      <c r="S1303" s="2" t="s">
        <v>39</v>
      </c>
    </row>
    <row r="1304" spans="1:19" x14ac:dyDescent="0.3">
      <c r="A1304" s="3">
        <v>1303</v>
      </c>
      <c r="B1304" s="3">
        <v>23</v>
      </c>
      <c r="C1304" s="3" t="s">
        <v>18</v>
      </c>
      <c r="D1304" s="3" t="s">
        <v>49</v>
      </c>
      <c r="E1304" s="3" t="s">
        <v>41</v>
      </c>
      <c r="F1304" s="3">
        <v>25</v>
      </c>
      <c r="G1304" s="3" t="s">
        <v>134</v>
      </c>
      <c r="H1304" s="3" t="s">
        <v>43</v>
      </c>
      <c r="I1304" s="3" t="s">
        <v>79</v>
      </c>
      <c r="J1304" s="3" t="s">
        <v>56</v>
      </c>
      <c r="K1304" s="3">
        <v>2.9</v>
      </c>
      <c r="L1304" s="3" t="s">
        <v>151</v>
      </c>
      <c r="M1304" s="3" t="s">
        <v>44</v>
      </c>
      <c r="N1304" s="3" t="s">
        <v>25</v>
      </c>
      <c r="O1304" s="3" t="s">
        <v>25</v>
      </c>
      <c r="P1304" s="13">
        <v>37</v>
      </c>
      <c r="Q1304" s="13">
        <f>Table1[[#This Row],[Purchase Amount (USD)]]-Table1[[#This Row],[Previous Purchases]]</f>
        <v>-12</v>
      </c>
      <c r="R1304" s="3" t="s">
        <v>38</v>
      </c>
      <c r="S1304" s="3" t="s">
        <v>87</v>
      </c>
    </row>
    <row r="1305" spans="1:19" x14ac:dyDescent="0.3">
      <c r="A1305" s="3">
        <v>1304</v>
      </c>
      <c r="B1305" s="3">
        <v>34</v>
      </c>
      <c r="C1305" s="3" t="s">
        <v>18</v>
      </c>
      <c r="D1305" s="3" t="s">
        <v>19</v>
      </c>
      <c r="E1305" s="3" t="s">
        <v>20</v>
      </c>
      <c r="F1305" s="3">
        <v>32</v>
      </c>
      <c r="G1305" s="3" t="s">
        <v>83</v>
      </c>
      <c r="H1305" s="3" t="s">
        <v>22</v>
      </c>
      <c r="I1305" s="3" t="s">
        <v>64</v>
      </c>
      <c r="J1305" s="3" t="s">
        <v>52</v>
      </c>
      <c r="K1305" s="3">
        <v>3.1</v>
      </c>
      <c r="L1305" s="3" t="s">
        <v>151</v>
      </c>
      <c r="M1305" s="3" t="s">
        <v>44</v>
      </c>
      <c r="N1305" s="3" t="s">
        <v>25</v>
      </c>
      <c r="O1305" s="3" t="s">
        <v>25</v>
      </c>
      <c r="P1305" s="13">
        <v>10</v>
      </c>
      <c r="Q1305" s="13">
        <f>Table1[[#This Row],[Purchase Amount (USD)]]-Table1[[#This Row],[Previous Purchases]]</f>
        <v>22</v>
      </c>
      <c r="R1305" s="3" t="s">
        <v>38</v>
      </c>
      <c r="S1305" s="3" t="s">
        <v>48</v>
      </c>
    </row>
    <row r="1306" spans="1:19" x14ac:dyDescent="0.3">
      <c r="A1306" s="2">
        <v>1305</v>
      </c>
      <c r="B1306" s="2">
        <v>64</v>
      </c>
      <c r="C1306" s="2" t="s">
        <v>18</v>
      </c>
      <c r="D1306" s="2" t="s">
        <v>131</v>
      </c>
      <c r="E1306" s="2" t="s">
        <v>66</v>
      </c>
      <c r="F1306" s="2">
        <v>63</v>
      </c>
      <c r="G1306" s="2" t="s">
        <v>55</v>
      </c>
      <c r="H1306" s="2" t="s">
        <v>35</v>
      </c>
      <c r="I1306" s="2" t="s">
        <v>120</v>
      </c>
      <c r="J1306" s="2" t="s">
        <v>36</v>
      </c>
      <c r="K1306" s="2">
        <v>4</v>
      </c>
      <c r="L1306" s="2" t="s">
        <v>151</v>
      </c>
      <c r="M1306" s="2" t="s">
        <v>69</v>
      </c>
      <c r="N1306" s="2" t="s">
        <v>25</v>
      </c>
      <c r="O1306" s="2" t="s">
        <v>25</v>
      </c>
      <c r="P1306" s="12">
        <v>18</v>
      </c>
      <c r="Q1306" s="12">
        <f>Table1[[#This Row],[Purchase Amount (USD)]]-Table1[[#This Row],[Previous Purchases]]</f>
        <v>45</v>
      </c>
      <c r="R1306" s="2" t="s">
        <v>45</v>
      </c>
      <c r="S1306" s="2" t="s">
        <v>96</v>
      </c>
    </row>
    <row r="1307" spans="1:19" x14ac:dyDescent="0.3">
      <c r="A1307" s="2">
        <v>1306</v>
      </c>
      <c r="B1307" s="2">
        <v>31</v>
      </c>
      <c r="C1307" s="2" t="s">
        <v>18</v>
      </c>
      <c r="D1307" s="2" t="s">
        <v>94</v>
      </c>
      <c r="E1307" s="2" t="s">
        <v>20</v>
      </c>
      <c r="F1307" s="2">
        <v>56</v>
      </c>
      <c r="G1307" s="2" t="s">
        <v>90</v>
      </c>
      <c r="H1307" s="2" t="s">
        <v>91</v>
      </c>
      <c r="I1307" s="2" t="s">
        <v>99</v>
      </c>
      <c r="J1307" s="2" t="s">
        <v>36</v>
      </c>
      <c r="K1307" s="2">
        <v>4.5</v>
      </c>
      <c r="L1307" s="2" t="s">
        <v>151</v>
      </c>
      <c r="M1307" s="2" t="s">
        <v>26</v>
      </c>
      <c r="N1307" s="2" t="s">
        <v>25</v>
      </c>
      <c r="O1307" s="2" t="s">
        <v>25</v>
      </c>
      <c r="P1307" s="12">
        <v>2</v>
      </c>
      <c r="Q1307" s="12">
        <f>Table1[[#This Row],[Purchase Amount (USD)]]-Table1[[#This Row],[Previous Purchases]]</f>
        <v>54</v>
      </c>
      <c r="R1307" s="2" t="s">
        <v>45</v>
      </c>
      <c r="S1307" s="2" t="s">
        <v>96</v>
      </c>
    </row>
    <row r="1308" spans="1:19" x14ac:dyDescent="0.3">
      <c r="A1308" s="3">
        <v>1307</v>
      </c>
      <c r="B1308" s="3">
        <v>54</v>
      </c>
      <c r="C1308" s="3" t="s">
        <v>18</v>
      </c>
      <c r="D1308" s="3" t="s">
        <v>29</v>
      </c>
      <c r="E1308" s="3" t="s">
        <v>20</v>
      </c>
      <c r="F1308" s="3">
        <v>33</v>
      </c>
      <c r="G1308" s="3" t="s">
        <v>119</v>
      </c>
      <c r="H1308" s="3" t="s">
        <v>22</v>
      </c>
      <c r="I1308" s="3" t="s">
        <v>109</v>
      </c>
      <c r="J1308" s="3" t="s">
        <v>24</v>
      </c>
      <c r="K1308" s="3">
        <v>4.5</v>
      </c>
      <c r="L1308" s="3" t="s">
        <v>151</v>
      </c>
      <c r="M1308" s="3" t="s">
        <v>44</v>
      </c>
      <c r="N1308" s="3" t="s">
        <v>25</v>
      </c>
      <c r="O1308" s="3" t="s">
        <v>25</v>
      </c>
      <c r="P1308" s="13">
        <v>40</v>
      </c>
      <c r="Q1308" s="13">
        <f>Table1[[#This Row],[Purchase Amount (USD)]]-Table1[[#This Row],[Previous Purchases]]</f>
        <v>-7</v>
      </c>
      <c r="R1308" s="3" t="s">
        <v>45</v>
      </c>
      <c r="S1308" s="3" t="s">
        <v>48</v>
      </c>
    </row>
    <row r="1309" spans="1:19" x14ac:dyDescent="0.3">
      <c r="A1309" s="3">
        <v>1308</v>
      </c>
      <c r="B1309" s="3">
        <v>23</v>
      </c>
      <c r="C1309" s="3" t="s">
        <v>18</v>
      </c>
      <c r="D1309" s="3" t="s">
        <v>61</v>
      </c>
      <c r="E1309" s="3" t="s">
        <v>62</v>
      </c>
      <c r="F1309" s="3">
        <v>32</v>
      </c>
      <c r="G1309" s="3" t="s">
        <v>67</v>
      </c>
      <c r="H1309" s="3" t="s">
        <v>22</v>
      </c>
      <c r="I1309" s="3" t="s">
        <v>93</v>
      </c>
      <c r="J1309" s="3" t="s">
        <v>52</v>
      </c>
      <c r="K1309" s="3">
        <v>3.1</v>
      </c>
      <c r="L1309" s="3" t="s">
        <v>151</v>
      </c>
      <c r="M1309" s="3" t="s">
        <v>26</v>
      </c>
      <c r="N1309" s="3" t="s">
        <v>25</v>
      </c>
      <c r="O1309" s="3" t="s">
        <v>25</v>
      </c>
      <c r="P1309" s="13">
        <v>43</v>
      </c>
      <c r="Q1309" s="13">
        <f>Table1[[#This Row],[Purchase Amount (USD)]]-Table1[[#This Row],[Previous Purchases]]</f>
        <v>-11</v>
      </c>
      <c r="R1309" s="3" t="s">
        <v>45</v>
      </c>
      <c r="S1309" s="3" t="s">
        <v>48</v>
      </c>
    </row>
    <row r="1310" spans="1:19" x14ac:dyDescent="0.3">
      <c r="A1310" s="2">
        <v>1309</v>
      </c>
      <c r="B1310" s="2">
        <v>59</v>
      </c>
      <c r="C1310" s="2" t="s">
        <v>18</v>
      </c>
      <c r="D1310" s="2" t="s">
        <v>80</v>
      </c>
      <c r="E1310" s="2" t="s">
        <v>20</v>
      </c>
      <c r="F1310" s="2">
        <v>38</v>
      </c>
      <c r="G1310" s="2" t="s">
        <v>42</v>
      </c>
      <c r="H1310" s="2" t="s">
        <v>22</v>
      </c>
      <c r="I1310" s="2" t="s">
        <v>107</v>
      </c>
      <c r="J1310" s="2" t="s">
        <v>52</v>
      </c>
      <c r="K1310" s="2">
        <v>4.4000000000000004</v>
      </c>
      <c r="L1310" s="2" t="s">
        <v>151</v>
      </c>
      <c r="M1310" s="2" t="s">
        <v>44</v>
      </c>
      <c r="N1310" s="2" t="s">
        <v>25</v>
      </c>
      <c r="O1310" s="2" t="s">
        <v>25</v>
      </c>
      <c r="P1310" s="12">
        <v>14</v>
      </c>
      <c r="Q1310" s="12">
        <f>Table1[[#This Row],[Purchase Amount (USD)]]-Table1[[#This Row],[Previous Purchases]]</f>
        <v>24</v>
      </c>
      <c r="R1310" s="2" t="s">
        <v>38</v>
      </c>
      <c r="S1310" s="2" t="s">
        <v>96</v>
      </c>
    </row>
    <row r="1311" spans="1:19" x14ac:dyDescent="0.3">
      <c r="A1311" s="2">
        <v>1310</v>
      </c>
      <c r="B1311" s="2">
        <v>32</v>
      </c>
      <c r="C1311" s="2" t="s">
        <v>18</v>
      </c>
      <c r="D1311" s="2" t="s">
        <v>19</v>
      </c>
      <c r="E1311" s="2" t="s">
        <v>20</v>
      </c>
      <c r="F1311" s="2">
        <v>21</v>
      </c>
      <c r="G1311" s="2" t="s">
        <v>76</v>
      </c>
      <c r="H1311" s="2" t="s">
        <v>22</v>
      </c>
      <c r="I1311" s="2" t="s">
        <v>92</v>
      </c>
      <c r="J1311" s="2" t="s">
        <v>52</v>
      </c>
      <c r="K1311" s="2">
        <v>4.7</v>
      </c>
      <c r="L1311" s="2" t="s">
        <v>151</v>
      </c>
      <c r="M1311" s="2" t="s">
        <v>73</v>
      </c>
      <c r="N1311" s="2" t="s">
        <v>25</v>
      </c>
      <c r="O1311" s="2" t="s">
        <v>25</v>
      </c>
      <c r="P1311" s="12">
        <v>41</v>
      </c>
      <c r="Q1311" s="12">
        <f>Table1[[#This Row],[Purchase Amount (USD)]]-Table1[[#This Row],[Previous Purchases]]</f>
        <v>-20</v>
      </c>
      <c r="R1311" s="2" t="s">
        <v>32</v>
      </c>
      <c r="S1311" s="2" t="s">
        <v>57</v>
      </c>
    </row>
    <row r="1312" spans="1:19" x14ac:dyDescent="0.3">
      <c r="A1312" s="3">
        <v>1311</v>
      </c>
      <c r="B1312" s="3">
        <v>43</v>
      </c>
      <c r="C1312" s="3" t="s">
        <v>18</v>
      </c>
      <c r="D1312" s="3" t="s">
        <v>103</v>
      </c>
      <c r="E1312" s="3" t="s">
        <v>20</v>
      </c>
      <c r="F1312" s="3">
        <v>59</v>
      </c>
      <c r="G1312" s="3" t="s">
        <v>130</v>
      </c>
      <c r="H1312" s="3" t="s">
        <v>22</v>
      </c>
      <c r="I1312" s="3" t="s">
        <v>109</v>
      </c>
      <c r="J1312" s="3" t="s">
        <v>24</v>
      </c>
      <c r="K1312" s="3">
        <v>3.1</v>
      </c>
      <c r="L1312" s="3" t="s">
        <v>151</v>
      </c>
      <c r="M1312" s="3" t="s">
        <v>73</v>
      </c>
      <c r="N1312" s="3" t="s">
        <v>25</v>
      </c>
      <c r="O1312" s="3" t="s">
        <v>25</v>
      </c>
      <c r="P1312" s="13">
        <v>38</v>
      </c>
      <c r="Q1312" s="13">
        <f>Table1[[#This Row],[Purchase Amount (USD)]]-Table1[[#This Row],[Previous Purchases]]</f>
        <v>21</v>
      </c>
      <c r="R1312" s="3" t="s">
        <v>38</v>
      </c>
      <c r="S1312" s="3" t="s">
        <v>96</v>
      </c>
    </row>
    <row r="1313" spans="1:19" x14ac:dyDescent="0.3">
      <c r="A1313" s="3">
        <v>1312</v>
      </c>
      <c r="B1313" s="3">
        <v>32</v>
      </c>
      <c r="C1313" s="3" t="s">
        <v>18</v>
      </c>
      <c r="D1313" s="3" t="s">
        <v>70</v>
      </c>
      <c r="E1313" s="3" t="s">
        <v>41</v>
      </c>
      <c r="F1313" s="3">
        <v>87</v>
      </c>
      <c r="G1313" s="3" t="s">
        <v>121</v>
      </c>
      <c r="H1313" s="3" t="s">
        <v>43</v>
      </c>
      <c r="I1313" s="3" t="s">
        <v>31</v>
      </c>
      <c r="J1313" s="3" t="s">
        <v>56</v>
      </c>
      <c r="K1313" s="3">
        <v>4.2</v>
      </c>
      <c r="L1313" s="3" t="s">
        <v>151</v>
      </c>
      <c r="M1313" s="3" t="s">
        <v>26</v>
      </c>
      <c r="N1313" s="3" t="s">
        <v>25</v>
      </c>
      <c r="O1313" s="3" t="s">
        <v>25</v>
      </c>
      <c r="P1313" s="13">
        <v>12</v>
      </c>
      <c r="Q1313" s="13">
        <f>Table1[[#This Row],[Purchase Amount (USD)]]-Table1[[#This Row],[Previous Purchases]]</f>
        <v>75</v>
      </c>
      <c r="R1313" s="3" t="s">
        <v>27</v>
      </c>
      <c r="S1313" s="3" t="s">
        <v>48</v>
      </c>
    </row>
    <row r="1314" spans="1:19" x14ac:dyDescent="0.3">
      <c r="A1314" s="2">
        <v>1313</v>
      </c>
      <c r="B1314" s="2">
        <v>66</v>
      </c>
      <c r="C1314" s="2" t="s">
        <v>18</v>
      </c>
      <c r="D1314" s="2" t="s">
        <v>112</v>
      </c>
      <c r="E1314" s="2" t="s">
        <v>20</v>
      </c>
      <c r="F1314" s="2">
        <v>79</v>
      </c>
      <c r="G1314" s="2" t="s">
        <v>67</v>
      </c>
      <c r="H1314" s="2" t="s">
        <v>43</v>
      </c>
      <c r="I1314" s="2" t="s">
        <v>82</v>
      </c>
      <c r="J1314" s="2" t="s">
        <v>24</v>
      </c>
      <c r="K1314" s="2">
        <v>3</v>
      </c>
      <c r="L1314" s="2" t="s">
        <v>151</v>
      </c>
      <c r="M1314" s="2" t="s">
        <v>73</v>
      </c>
      <c r="N1314" s="2" t="s">
        <v>25</v>
      </c>
      <c r="O1314" s="2" t="s">
        <v>25</v>
      </c>
      <c r="P1314" s="12">
        <v>19</v>
      </c>
      <c r="Q1314" s="12">
        <f>Table1[[#This Row],[Purchase Amount (USD)]]-Table1[[#This Row],[Previous Purchases]]</f>
        <v>60</v>
      </c>
      <c r="R1314" s="2" t="s">
        <v>74</v>
      </c>
      <c r="S1314" s="2" t="s">
        <v>87</v>
      </c>
    </row>
    <row r="1315" spans="1:19" x14ac:dyDescent="0.3">
      <c r="A1315" s="2">
        <v>1314</v>
      </c>
      <c r="B1315" s="2">
        <v>70</v>
      </c>
      <c r="C1315" s="2" t="s">
        <v>18</v>
      </c>
      <c r="D1315" s="2" t="s">
        <v>70</v>
      </c>
      <c r="E1315" s="2" t="s">
        <v>41</v>
      </c>
      <c r="F1315" s="2">
        <v>28</v>
      </c>
      <c r="G1315" s="2" t="s">
        <v>67</v>
      </c>
      <c r="H1315" s="2" t="s">
        <v>43</v>
      </c>
      <c r="I1315" s="2" t="s">
        <v>92</v>
      </c>
      <c r="J1315" s="2" t="s">
        <v>52</v>
      </c>
      <c r="K1315" s="2">
        <v>2.6</v>
      </c>
      <c r="L1315" s="2" t="s">
        <v>151</v>
      </c>
      <c r="M1315" s="2" t="s">
        <v>37</v>
      </c>
      <c r="N1315" s="2" t="s">
        <v>25</v>
      </c>
      <c r="O1315" s="2" t="s">
        <v>25</v>
      </c>
      <c r="P1315" s="12">
        <v>23</v>
      </c>
      <c r="Q1315" s="12">
        <f>Table1[[#This Row],[Purchase Amount (USD)]]-Table1[[#This Row],[Previous Purchases]]</f>
        <v>5</v>
      </c>
      <c r="R1315" s="2" t="s">
        <v>38</v>
      </c>
      <c r="S1315" s="2" t="s">
        <v>75</v>
      </c>
    </row>
    <row r="1316" spans="1:19" x14ac:dyDescent="0.3">
      <c r="A1316" s="3">
        <v>1315</v>
      </c>
      <c r="B1316" s="3">
        <v>42</v>
      </c>
      <c r="C1316" s="3" t="s">
        <v>18</v>
      </c>
      <c r="D1316" s="3" t="s">
        <v>136</v>
      </c>
      <c r="E1316" s="3" t="s">
        <v>41</v>
      </c>
      <c r="F1316" s="3">
        <v>67</v>
      </c>
      <c r="G1316" s="3" t="s">
        <v>67</v>
      </c>
      <c r="H1316" s="3" t="s">
        <v>35</v>
      </c>
      <c r="I1316" s="3" t="s">
        <v>135</v>
      </c>
      <c r="J1316" s="3" t="s">
        <v>52</v>
      </c>
      <c r="K1316" s="3">
        <v>3.4</v>
      </c>
      <c r="L1316" s="3" t="s">
        <v>151</v>
      </c>
      <c r="M1316" s="3" t="s">
        <v>37</v>
      </c>
      <c r="N1316" s="3" t="s">
        <v>25</v>
      </c>
      <c r="O1316" s="3" t="s">
        <v>25</v>
      </c>
      <c r="P1316" s="13">
        <v>49</v>
      </c>
      <c r="Q1316" s="13">
        <f>Table1[[#This Row],[Purchase Amount (USD)]]-Table1[[#This Row],[Previous Purchases]]</f>
        <v>18</v>
      </c>
      <c r="R1316" s="3" t="s">
        <v>85</v>
      </c>
      <c r="S1316" s="3" t="s">
        <v>48</v>
      </c>
    </row>
    <row r="1317" spans="1:19" x14ac:dyDescent="0.3">
      <c r="A1317" s="3">
        <v>1316</v>
      </c>
      <c r="B1317" s="3">
        <v>56</v>
      </c>
      <c r="C1317" s="3" t="s">
        <v>18</v>
      </c>
      <c r="D1317" s="3" t="s">
        <v>58</v>
      </c>
      <c r="E1317" s="3" t="s">
        <v>20</v>
      </c>
      <c r="F1317" s="3">
        <v>75</v>
      </c>
      <c r="G1317" s="3" t="s">
        <v>90</v>
      </c>
      <c r="H1317" s="3" t="s">
        <v>22</v>
      </c>
      <c r="I1317" s="3" t="s">
        <v>95</v>
      </c>
      <c r="J1317" s="3" t="s">
        <v>36</v>
      </c>
      <c r="K1317" s="3">
        <v>4.2</v>
      </c>
      <c r="L1317" s="3" t="s">
        <v>151</v>
      </c>
      <c r="M1317" s="3" t="s">
        <v>69</v>
      </c>
      <c r="N1317" s="3" t="s">
        <v>25</v>
      </c>
      <c r="O1317" s="3" t="s">
        <v>25</v>
      </c>
      <c r="P1317" s="13">
        <v>29</v>
      </c>
      <c r="Q1317" s="13">
        <f>Table1[[#This Row],[Purchase Amount (USD)]]-Table1[[#This Row],[Previous Purchases]]</f>
        <v>46</v>
      </c>
      <c r="R1317" s="3" t="s">
        <v>85</v>
      </c>
      <c r="S1317" s="3" t="s">
        <v>57</v>
      </c>
    </row>
    <row r="1318" spans="1:19" x14ac:dyDescent="0.3">
      <c r="A1318" s="2">
        <v>1317</v>
      </c>
      <c r="B1318" s="2">
        <v>28</v>
      </c>
      <c r="C1318" s="2" t="s">
        <v>18</v>
      </c>
      <c r="D1318" s="2" t="s">
        <v>132</v>
      </c>
      <c r="E1318" s="2" t="s">
        <v>66</v>
      </c>
      <c r="F1318" s="2">
        <v>32</v>
      </c>
      <c r="G1318" s="2" t="s">
        <v>71</v>
      </c>
      <c r="H1318" s="2" t="s">
        <v>35</v>
      </c>
      <c r="I1318" s="2" t="s">
        <v>92</v>
      </c>
      <c r="J1318" s="2" t="s">
        <v>36</v>
      </c>
      <c r="K1318" s="2">
        <v>4.5999999999999996</v>
      </c>
      <c r="L1318" s="2" t="s">
        <v>151</v>
      </c>
      <c r="M1318" s="2" t="s">
        <v>53</v>
      </c>
      <c r="N1318" s="2" t="s">
        <v>25</v>
      </c>
      <c r="O1318" s="2" t="s">
        <v>25</v>
      </c>
      <c r="P1318" s="12">
        <v>14</v>
      </c>
      <c r="Q1318" s="12">
        <f>Table1[[#This Row],[Purchase Amount (USD)]]-Table1[[#This Row],[Previous Purchases]]</f>
        <v>18</v>
      </c>
      <c r="R1318" s="2" t="s">
        <v>85</v>
      </c>
      <c r="S1318" s="2" t="s">
        <v>75</v>
      </c>
    </row>
    <row r="1319" spans="1:19" x14ac:dyDescent="0.3">
      <c r="A1319" s="2">
        <v>1318</v>
      </c>
      <c r="B1319" s="2">
        <v>28</v>
      </c>
      <c r="C1319" s="2" t="s">
        <v>18</v>
      </c>
      <c r="D1319" s="2" t="s">
        <v>94</v>
      </c>
      <c r="E1319" s="2" t="s">
        <v>20</v>
      </c>
      <c r="F1319" s="2">
        <v>43</v>
      </c>
      <c r="G1319" s="2" t="s">
        <v>21</v>
      </c>
      <c r="H1319" s="2" t="s">
        <v>43</v>
      </c>
      <c r="I1319" s="2" t="s">
        <v>95</v>
      </c>
      <c r="J1319" s="2" t="s">
        <v>36</v>
      </c>
      <c r="K1319" s="2">
        <v>2.8</v>
      </c>
      <c r="L1319" s="2" t="s">
        <v>151</v>
      </c>
      <c r="M1319" s="2" t="s">
        <v>37</v>
      </c>
      <c r="N1319" s="2" t="s">
        <v>25</v>
      </c>
      <c r="O1319" s="2" t="s">
        <v>25</v>
      </c>
      <c r="P1319" s="12">
        <v>19</v>
      </c>
      <c r="Q1319" s="12">
        <f>Table1[[#This Row],[Purchase Amount (USD)]]-Table1[[#This Row],[Previous Purchases]]</f>
        <v>24</v>
      </c>
      <c r="R1319" s="2" t="s">
        <v>32</v>
      </c>
      <c r="S1319" s="2" t="s">
        <v>87</v>
      </c>
    </row>
    <row r="1320" spans="1:19" x14ac:dyDescent="0.3">
      <c r="A1320" s="3">
        <v>1319</v>
      </c>
      <c r="B1320" s="3">
        <v>52</v>
      </c>
      <c r="C1320" s="3" t="s">
        <v>18</v>
      </c>
      <c r="D1320" s="3" t="s">
        <v>58</v>
      </c>
      <c r="E1320" s="3" t="s">
        <v>20</v>
      </c>
      <c r="F1320" s="3">
        <v>93</v>
      </c>
      <c r="G1320" s="3" t="s">
        <v>138</v>
      </c>
      <c r="H1320" s="3" t="s">
        <v>43</v>
      </c>
      <c r="I1320" s="3" t="s">
        <v>31</v>
      </c>
      <c r="J1320" s="3" t="s">
        <v>36</v>
      </c>
      <c r="K1320" s="3">
        <v>2.7</v>
      </c>
      <c r="L1320" s="3" t="s">
        <v>151</v>
      </c>
      <c r="M1320" s="3" t="s">
        <v>26</v>
      </c>
      <c r="N1320" s="3" t="s">
        <v>25</v>
      </c>
      <c r="O1320" s="3" t="s">
        <v>25</v>
      </c>
      <c r="P1320" s="13">
        <v>19</v>
      </c>
      <c r="Q1320" s="13">
        <f>Table1[[#This Row],[Purchase Amount (USD)]]-Table1[[#This Row],[Previous Purchases]]</f>
        <v>74</v>
      </c>
      <c r="R1320" s="3" t="s">
        <v>38</v>
      </c>
      <c r="S1320" s="3" t="s">
        <v>75</v>
      </c>
    </row>
    <row r="1321" spans="1:19" x14ac:dyDescent="0.3">
      <c r="A1321" s="3">
        <v>1320</v>
      </c>
      <c r="B1321" s="3">
        <v>65</v>
      </c>
      <c r="C1321" s="3" t="s">
        <v>18</v>
      </c>
      <c r="D1321" s="3" t="s">
        <v>88</v>
      </c>
      <c r="E1321" s="3" t="s">
        <v>66</v>
      </c>
      <c r="F1321" s="3">
        <v>24</v>
      </c>
      <c r="G1321" s="3" t="s">
        <v>100</v>
      </c>
      <c r="H1321" s="3" t="s">
        <v>43</v>
      </c>
      <c r="I1321" s="3" t="s">
        <v>135</v>
      </c>
      <c r="J1321" s="3" t="s">
        <v>36</v>
      </c>
      <c r="K1321" s="3">
        <v>4</v>
      </c>
      <c r="L1321" s="3" t="s">
        <v>151</v>
      </c>
      <c r="M1321" s="3" t="s">
        <v>53</v>
      </c>
      <c r="N1321" s="3" t="s">
        <v>25</v>
      </c>
      <c r="O1321" s="3" t="s">
        <v>25</v>
      </c>
      <c r="P1321" s="13">
        <v>48</v>
      </c>
      <c r="Q1321" s="13">
        <f>Table1[[#This Row],[Purchase Amount (USD)]]-Table1[[#This Row],[Previous Purchases]]</f>
        <v>-24</v>
      </c>
      <c r="R1321" s="3" t="s">
        <v>74</v>
      </c>
      <c r="S1321" s="3" t="s">
        <v>39</v>
      </c>
    </row>
    <row r="1322" spans="1:19" x14ac:dyDescent="0.3">
      <c r="A1322" s="2">
        <v>1321</v>
      </c>
      <c r="B1322" s="2">
        <v>56</v>
      </c>
      <c r="C1322" s="2" t="s">
        <v>18</v>
      </c>
      <c r="D1322" s="2" t="s">
        <v>123</v>
      </c>
      <c r="E1322" s="2" t="s">
        <v>66</v>
      </c>
      <c r="F1322" s="2">
        <v>31</v>
      </c>
      <c r="G1322" s="2" t="s">
        <v>98</v>
      </c>
      <c r="H1322" s="2" t="s">
        <v>91</v>
      </c>
      <c r="I1322" s="2" t="s">
        <v>84</v>
      </c>
      <c r="J1322" s="2" t="s">
        <v>56</v>
      </c>
      <c r="K1322" s="2">
        <v>3.1</v>
      </c>
      <c r="L1322" s="2" t="s">
        <v>151</v>
      </c>
      <c r="M1322" s="2" t="s">
        <v>37</v>
      </c>
      <c r="N1322" s="2" t="s">
        <v>25</v>
      </c>
      <c r="O1322" s="2" t="s">
        <v>25</v>
      </c>
      <c r="P1322" s="12">
        <v>19</v>
      </c>
      <c r="Q1322" s="12">
        <f>Table1[[#This Row],[Purchase Amount (USD)]]-Table1[[#This Row],[Previous Purchases]]</f>
        <v>12</v>
      </c>
      <c r="R1322" s="2" t="s">
        <v>85</v>
      </c>
      <c r="S1322" s="2" t="s">
        <v>48</v>
      </c>
    </row>
    <row r="1323" spans="1:19" x14ac:dyDescent="0.3">
      <c r="A1323" s="2">
        <v>1322</v>
      </c>
      <c r="B1323" s="2">
        <v>59</v>
      </c>
      <c r="C1323" s="2" t="s">
        <v>18</v>
      </c>
      <c r="D1323" s="2" t="s">
        <v>112</v>
      </c>
      <c r="E1323" s="2" t="s">
        <v>20</v>
      </c>
      <c r="F1323" s="2">
        <v>84</v>
      </c>
      <c r="G1323" s="2" t="s">
        <v>67</v>
      </c>
      <c r="H1323" s="2" t="s">
        <v>22</v>
      </c>
      <c r="I1323" s="2" t="s">
        <v>120</v>
      </c>
      <c r="J1323" s="2" t="s">
        <v>24</v>
      </c>
      <c r="K1323" s="2">
        <v>3.7</v>
      </c>
      <c r="L1323" s="2" t="s">
        <v>151</v>
      </c>
      <c r="M1323" s="2" t="s">
        <v>26</v>
      </c>
      <c r="N1323" s="2" t="s">
        <v>25</v>
      </c>
      <c r="O1323" s="2" t="s">
        <v>25</v>
      </c>
      <c r="P1323" s="12">
        <v>45</v>
      </c>
      <c r="Q1323" s="12">
        <f>Table1[[#This Row],[Purchase Amount (USD)]]-Table1[[#This Row],[Previous Purchases]]</f>
        <v>39</v>
      </c>
      <c r="R1323" s="2" t="s">
        <v>74</v>
      </c>
      <c r="S1323" s="2" t="s">
        <v>96</v>
      </c>
    </row>
    <row r="1324" spans="1:19" x14ac:dyDescent="0.3">
      <c r="A1324" s="3">
        <v>1323</v>
      </c>
      <c r="B1324" s="3">
        <v>23</v>
      </c>
      <c r="C1324" s="3" t="s">
        <v>18</v>
      </c>
      <c r="D1324" s="3" t="s">
        <v>94</v>
      </c>
      <c r="E1324" s="3" t="s">
        <v>20</v>
      </c>
      <c r="F1324" s="3">
        <v>74</v>
      </c>
      <c r="G1324" s="3" t="s">
        <v>148</v>
      </c>
      <c r="H1324" s="3" t="s">
        <v>43</v>
      </c>
      <c r="I1324" s="3" t="s">
        <v>82</v>
      </c>
      <c r="J1324" s="3" t="s">
        <v>24</v>
      </c>
      <c r="K1324" s="3">
        <v>4</v>
      </c>
      <c r="L1324" s="3" t="s">
        <v>151</v>
      </c>
      <c r="M1324" s="3" t="s">
        <v>44</v>
      </c>
      <c r="N1324" s="3" t="s">
        <v>25</v>
      </c>
      <c r="O1324" s="3" t="s">
        <v>25</v>
      </c>
      <c r="P1324" s="13">
        <v>17</v>
      </c>
      <c r="Q1324" s="13">
        <f>Table1[[#This Row],[Purchase Amount (USD)]]-Table1[[#This Row],[Previous Purchases]]</f>
        <v>57</v>
      </c>
      <c r="R1324" s="3" t="s">
        <v>74</v>
      </c>
      <c r="S1324" s="3" t="s">
        <v>57</v>
      </c>
    </row>
    <row r="1325" spans="1:19" x14ac:dyDescent="0.3">
      <c r="A1325" s="3">
        <v>1324</v>
      </c>
      <c r="B1325" s="3">
        <v>58</v>
      </c>
      <c r="C1325" s="3" t="s">
        <v>18</v>
      </c>
      <c r="D1325" s="3" t="s">
        <v>58</v>
      </c>
      <c r="E1325" s="3" t="s">
        <v>20</v>
      </c>
      <c r="F1325" s="3">
        <v>62</v>
      </c>
      <c r="G1325" s="3" t="s">
        <v>83</v>
      </c>
      <c r="H1325" s="3" t="s">
        <v>43</v>
      </c>
      <c r="I1325" s="3" t="s">
        <v>133</v>
      </c>
      <c r="J1325" s="3" t="s">
        <v>36</v>
      </c>
      <c r="K1325" s="3">
        <v>4.5999999999999996</v>
      </c>
      <c r="L1325" s="3" t="s">
        <v>151</v>
      </c>
      <c r="M1325" s="3" t="s">
        <v>53</v>
      </c>
      <c r="N1325" s="3" t="s">
        <v>25</v>
      </c>
      <c r="O1325" s="3" t="s">
        <v>25</v>
      </c>
      <c r="P1325" s="13">
        <v>15</v>
      </c>
      <c r="Q1325" s="13">
        <f>Table1[[#This Row],[Purchase Amount (USD)]]-Table1[[#This Row],[Previous Purchases]]</f>
        <v>47</v>
      </c>
      <c r="R1325" s="3" t="s">
        <v>85</v>
      </c>
      <c r="S1325" s="3" t="s">
        <v>96</v>
      </c>
    </row>
    <row r="1326" spans="1:19" x14ac:dyDescent="0.3">
      <c r="A1326" s="2">
        <v>1325</v>
      </c>
      <c r="B1326" s="2">
        <v>39</v>
      </c>
      <c r="C1326" s="2" t="s">
        <v>18</v>
      </c>
      <c r="D1326" s="2" t="s">
        <v>105</v>
      </c>
      <c r="E1326" s="2" t="s">
        <v>66</v>
      </c>
      <c r="F1326" s="2">
        <v>77</v>
      </c>
      <c r="G1326" s="2" t="s">
        <v>115</v>
      </c>
      <c r="H1326" s="2" t="s">
        <v>35</v>
      </c>
      <c r="I1326" s="2" t="s">
        <v>120</v>
      </c>
      <c r="J1326" s="2" t="s">
        <v>52</v>
      </c>
      <c r="K1326" s="2">
        <v>3.8</v>
      </c>
      <c r="L1326" s="2" t="s">
        <v>151</v>
      </c>
      <c r="M1326" s="2" t="s">
        <v>37</v>
      </c>
      <c r="N1326" s="2" t="s">
        <v>25</v>
      </c>
      <c r="O1326" s="2" t="s">
        <v>25</v>
      </c>
      <c r="P1326" s="12">
        <v>11</v>
      </c>
      <c r="Q1326" s="12">
        <f>Table1[[#This Row],[Purchase Amount (USD)]]-Table1[[#This Row],[Previous Purchases]]</f>
        <v>66</v>
      </c>
      <c r="R1326" s="2" t="s">
        <v>38</v>
      </c>
      <c r="S1326" s="2" t="s">
        <v>28</v>
      </c>
    </row>
    <row r="1327" spans="1:19" x14ac:dyDescent="0.3">
      <c r="A1327" s="2">
        <v>1326</v>
      </c>
      <c r="B1327" s="2">
        <v>28</v>
      </c>
      <c r="C1327" s="2" t="s">
        <v>18</v>
      </c>
      <c r="D1327" s="2" t="s">
        <v>131</v>
      </c>
      <c r="E1327" s="2" t="s">
        <v>66</v>
      </c>
      <c r="F1327" s="2">
        <v>73</v>
      </c>
      <c r="G1327" s="2" t="s">
        <v>46</v>
      </c>
      <c r="H1327" s="2" t="s">
        <v>22</v>
      </c>
      <c r="I1327" s="2" t="s">
        <v>79</v>
      </c>
      <c r="J1327" s="2" t="s">
        <v>52</v>
      </c>
      <c r="K1327" s="2">
        <v>3.5</v>
      </c>
      <c r="L1327" s="2" t="s">
        <v>151</v>
      </c>
      <c r="M1327" s="2" t="s">
        <v>26</v>
      </c>
      <c r="N1327" s="2" t="s">
        <v>25</v>
      </c>
      <c r="O1327" s="2" t="s">
        <v>25</v>
      </c>
      <c r="P1327" s="12">
        <v>1</v>
      </c>
      <c r="Q1327" s="12">
        <f>Table1[[#This Row],[Purchase Amount (USD)]]-Table1[[#This Row],[Previous Purchases]]</f>
        <v>72</v>
      </c>
      <c r="R1327" s="2" t="s">
        <v>32</v>
      </c>
      <c r="S1327" s="2" t="s">
        <v>87</v>
      </c>
    </row>
    <row r="1328" spans="1:19" x14ac:dyDescent="0.3">
      <c r="A1328" s="3">
        <v>1327</v>
      </c>
      <c r="B1328" s="3">
        <v>40</v>
      </c>
      <c r="C1328" s="3" t="s">
        <v>18</v>
      </c>
      <c r="D1328" s="3" t="s">
        <v>70</v>
      </c>
      <c r="E1328" s="3" t="s">
        <v>41</v>
      </c>
      <c r="F1328" s="3">
        <v>50</v>
      </c>
      <c r="G1328" s="3" t="s">
        <v>104</v>
      </c>
      <c r="H1328" s="3" t="s">
        <v>43</v>
      </c>
      <c r="I1328" s="3" t="s">
        <v>125</v>
      </c>
      <c r="J1328" s="3" t="s">
        <v>36</v>
      </c>
      <c r="K1328" s="3">
        <v>4.5999999999999996</v>
      </c>
      <c r="L1328" s="3" t="s">
        <v>151</v>
      </c>
      <c r="M1328" s="3" t="s">
        <v>37</v>
      </c>
      <c r="N1328" s="3" t="s">
        <v>25</v>
      </c>
      <c r="O1328" s="3" t="s">
        <v>25</v>
      </c>
      <c r="P1328" s="13">
        <v>17</v>
      </c>
      <c r="Q1328" s="13">
        <f>Table1[[#This Row],[Purchase Amount (USD)]]-Table1[[#This Row],[Previous Purchases]]</f>
        <v>33</v>
      </c>
      <c r="R1328" s="3" t="s">
        <v>32</v>
      </c>
      <c r="S1328" s="3" t="s">
        <v>87</v>
      </c>
    </row>
    <row r="1329" spans="1:19" x14ac:dyDescent="0.3">
      <c r="A1329" s="3">
        <v>1328</v>
      </c>
      <c r="B1329" s="3">
        <v>52</v>
      </c>
      <c r="C1329" s="3" t="s">
        <v>18</v>
      </c>
      <c r="D1329" s="3" t="s">
        <v>61</v>
      </c>
      <c r="E1329" s="3" t="s">
        <v>62</v>
      </c>
      <c r="F1329" s="3">
        <v>40</v>
      </c>
      <c r="G1329" s="3" t="s">
        <v>102</v>
      </c>
      <c r="H1329" s="3" t="s">
        <v>43</v>
      </c>
      <c r="I1329" s="3" t="s">
        <v>47</v>
      </c>
      <c r="J1329" s="3" t="s">
        <v>24</v>
      </c>
      <c r="K1329" s="3">
        <v>2.8</v>
      </c>
      <c r="L1329" s="3" t="s">
        <v>151</v>
      </c>
      <c r="M1329" s="3" t="s">
        <v>53</v>
      </c>
      <c r="N1329" s="3" t="s">
        <v>25</v>
      </c>
      <c r="O1329" s="3" t="s">
        <v>25</v>
      </c>
      <c r="P1329" s="13">
        <v>37</v>
      </c>
      <c r="Q1329" s="13">
        <f>Table1[[#This Row],[Purchase Amount (USD)]]-Table1[[#This Row],[Previous Purchases]]</f>
        <v>3</v>
      </c>
      <c r="R1329" s="3" t="s">
        <v>32</v>
      </c>
      <c r="S1329" s="3" t="s">
        <v>39</v>
      </c>
    </row>
    <row r="1330" spans="1:19" x14ac:dyDescent="0.3">
      <c r="A1330" s="2">
        <v>1329</v>
      </c>
      <c r="B1330" s="2">
        <v>37</v>
      </c>
      <c r="C1330" s="2" t="s">
        <v>18</v>
      </c>
      <c r="D1330" s="2" t="s">
        <v>29</v>
      </c>
      <c r="E1330" s="2" t="s">
        <v>20</v>
      </c>
      <c r="F1330" s="2">
        <v>97</v>
      </c>
      <c r="G1330" s="2" t="s">
        <v>42</v>
      </c>
      <c r="H1330" s="2" t="s">
        <v>43</v>
      </c>
      <c r="I1330" s="2" t="s">
        <v>120</v>
      </c>
      <c r="J1330" s="2" t="s">
        <v>24</v>
      </c>
      <c r="K1330" s="2">
        <v>3.7</v>
      </c>
      <c r="L1330" s="2" t="s">
        <v>151</v>
      </c>
      <c r="M1330" s="2" t="s">
        <v>53</v>
      </c>
      <c r="N1330" s="2" t="s">
        <v>25</v>
      </c>
      <c r="O1330" s="2" t="s">
        <v>25</v>
      </c>
      <c r="P1330" s="12">
        <v>40</v>
      </c>
      <c r="Q1330" s="12">
        <f>Table1[[#This Row],[Purchase Amount (USD)]]-Table1[[#This Row],[Previous Purchases]]</f>
        <v>57</v>
      </c>
      <c r="R1330" s="2" t="s">
        <v>74</v>
      </c>
      <c r="S1330" s="2" t="s">
        <v>39</v>
      </c>
    </row>
    <row r="1331" spans="1:19" x14ac:dyDescent="0.3">
      <c r="A1331" s="2">
        <v>1330</v>
      </c>
      <c r="B1331" s="2">
        <v>70</v>
      </c>
      <c r="C1331" s="2" t="s">
        <v>18</v>
      </c>
      <c r="D1331" s="2" t="s">
        <v>142</v>
      </c>
      <c r="E1331" s="2" t="s">
        <v>66</v>
      </c>
      <c r="F1331" s="2">
        <v>63</v>
      </c>
      <c r="G1331" s="2" t="s">
        <v>104</v>
      </c>
      <c r="H1331" s="2" t="s">
        <v>43</v>
      </c>
      <c r="I1331" s="2" t="s">
        <v>125</v>
      </c>
      <c r="J1331" s="2" t="s">
        <v>56</v>
      </c>
      <c r="K1331" s="2">
        <v>3.3</v>
      </c>
      <c r="L1331" s="2" t="s">
        <v>151</v>
      </c>
      <c r="M1331" s="2" t="s">
        <v>26</v>
      </c>
      <c r="N1331" s="2" t="s">
        <v>25</v>
      </c>
      <c r="O1331" s="2" t="s">
        <v>25</v>
      </c>
      <c r="P1331" s="12">
        <v>50</v>
      </c>
      <c r="Q1331" s="12">
        <f>Table1[[#This Row],[Purchase Amount (USD)]]-Table1[[#This Row],[Previous Purchases]]</f>
        <v>13</v>
      </c>
      <c r="R1331" s="2" t="s">
        <v>45</v>
      </c>
      <c r="S1331" s="2" t="s">
        <v>96</v>
      </c>
    </row>
    <row r="1332" spans="1:19" x14ac:dyDescent="0.3">
      <c r="A1332" s="3">
        <v>1331</v>
      </c>
      <c r="B1332" s="3">
        <v>30</v>
      </c>
      <c r="C1332" s="3" t="s">
        <v>18</v>
      </c>
      <c r="D1332" s="3" t="s">
        <v>65</v>
      </c>
      <c r="E1332" s="3" t="s">
        <v>66</v>
      </c>
      <c r="F1332" s="3">
        <v>65</v>
      </c>
      <c r="G1332" s="3" t="s">
        <v>128</v>
      </c>
      <c r="H1332" s="3" t="s">
        <v>43</v>
      </c>
      <c r="I1332" s="3" t="s">
        <v>60</v>
      </c>
      <c r="J1332" s="3" t="s">
        <v>56</v>
      </c>
      <c r="K1332" s="3">
        <v>2.9</v>
      </c>
      <c r="L1332" s="3" t="s">
        <v>151</v>
      </c>
      <c r="M1332" s="3" t="s">
        <v>53</v>
      </c>
      <c r="N1332" s="3" t="s">
        <v>25</v>
      </c>
      <c r="O1332" s="3" t="s">
        <v>25</v>
      </c>
      <c r="P1332" s="13">
        <v>20</v>
      </c>
      <c r="Q1332" s="13">
        <f>Table1[[#This Row],[Purchase Amount (USD)]]-Table1[[#This Row],[Previous Purchases]]</f>
        <v>45</v>
      </c>
      <c r="R1332" s="3" t="s">
        <v>45</v>
      </c>
      <c r="S1332" s="3" t="s">
        <v>75</v>
      </c>
    </row>
    <row r="1333" spans="1:19" x14ac:dyDescent="0.3">
      <c r="A1333" s="3">
        <v>1332</v>
      </c>
      <c r="B1333" s="3">
        <v>38</v>
      </c>
      <c r="C1333" s="3" t="s">
        <v>18</v>
      </c>
      <c r="D1333" s="3" t="s">
        <v>124</v>
      </c>
      <c r="E1333" s="3" t="s">
        <v>20</v>
      </c>
      <c r="F1333" s="3">
        <v>91</v>
      </c>
      <c r="G1333" s="3" t="s">
        <v>127</v>
      </c>
      <c r="H1333" s="3" t="s">
        <v>43</v>
      </c>
      <c r="I1333" s="3" t="s">
        <v>92</v>
      </c>
      <c r="J1333" s="3" t="s">
        <v>36</v>
      </c>
      <c r="K1333" s="3">
        <v>3.2</v>
      </c>
      <c r="L1333" s="3" t="s">
        <v>151</v>
      </c>
      <c r="M1333" s="3" t="s">
        <v>53</v>
      </c>
      <c r="N1333" s="3" t="s">
        <v>25</v>
      </c>
      <c r="O1333" s="3" t="s">
        <v>25</v>
      </c>
      <c r="P1333" s="13">
        <v>8</v>
      </c>
      <c r="Q1333" s="13">
        <f>Table1[[#This Row],[Purchase Amount (USD)]]-Table1[[#This Row],[Previous Purchases]]</f>
        <v>83</v>
      </c>
      <c r="R1333" s="3" t="s">
        <v>45</v>
      </c>
      <c r="S1333" s="3" t="s">
        <v>75</v>
      </c>
    </row>
    <row r="1334" spans="1:19" x14ac:dyDescent="0.3">
      <c r="A1334" s="2">
        <v>1333</v>
      </c>
      <c r="B1334" s="2">
        <v>66</v>
      </c>
      <c r="C1334" s="2" t="s">
        <v>18</v>
      </c>
      <c r="D1334" s="2" t="s">
        <v>103</v>
      </c>
      <c r="E1334" s="2" t="s">
        <v>20</v>
      </c>
      <c r="F1334" s="2">
        <v>60</v>
      </c>
      <c r="G1334" s="2" t="s">
        <v>119</v>
      </c>
      <c r="H1334" s="2" t="s">
        <v>35</v>
      </c>
      <c r="I1334" s="2" t="s">
        <v>79</v>
      </c>
      <c r="J1334" s="2" t="s">
        <v>36</v>
      </c>
      <c r="K1334" s="2">
        <v>4.3</v>
      </c>
      <c r="L1334" s="2" t="s">
        <v>151</v>
      </c>
      <c r="M1334" s="2" t="s">
        <v>73</v>
      </c>
      <c r="N1334" s="2" t="s">
        <v>25</v>
      </c>
      <c r="O1334" s="2" t="s">
        <v>25</v>
      </c>
      <c r="P1334" s="12">
        <v>16</v>
      </c>
      <c r="Q1334" s="12">
        <f>Table1[[#This Row],[Purchase Amount (USD)]]-Table1[[#This Row],[Previous Purchases]]</f>
        <v>44</v>
      </c>
      <c r="R1334" s="2" t="s">
        <v>74</v>
      </c>
      <c r="S1334" s="2" t="s">
        <v>57</v>
      </c>
    </row>
    <row r="1335" spans="1:19" x14ac:dyDescent="0.3">
      <c r="A1335" s="2">
        <v>1334</v>
      </c>
      <c r="B1335" s="2">
        <v>29</v>
      </c>
      <c r="C1335" s="2" t="s">
        <v>18</v>
      </c>
      <c r="D1335" s="2" t="s">
        <v>94</v>
      </c>
      <c r="E1335" s="2" t="s">
        <v>20</v>
      </c>
      <c r="F1335" s="2">
        <v>69</v>
      </c>
      <c r="G1335" s="2" t="s">
        <v>134</v>
      </c>
      <c r="H1335" s="2" t="s">
        <v>43</v>
      </c>
      <c r="I1335" s="2" t="s">
        <v>92</v>
      </c>
      <c r="J1335" s="2" t="s">
        <v>24</v>
      </c>
      <c r="K1335" s="2">
        <v>2.7</v>
      </c>
      <c r="L1335" s="2" t="s">
        <v>151</v>
      </c>
      <c r="M1335" s="2" t="s">
        <v>44</v>
      </c>
      <c r="N1335" s="2" t="s">
        <v>25</v>
      </c>
      <c r="O1335" s="2" t="s">
        <v>25</v>
      </c>
      <c r="P1335" s="12">
        <v>9</v>
      </c>
      <c r="Q1335" s="12">
        <f>Table1[[#This Row],[Purchase Amount (USD)]]-Table1[[#This Row],[Previous Purchases]]</f>
        <v>60</v>
      </c>
      <c r="R1335" s="2" t="s">
        <v>74</v>
      </c>
      <c r="S1335" s="2" t="s">
        <v>57</v>
      </c>
    </row>
    <row r="1336" spans="1:19" x14ac:dyDescent="0.3">
      <c r="A1336" s="3">
        <v>1335</v>
      </c>
      <c r="B1336" s="3">
        <v>46</v>
      </c>
      <c r="C1336" s="3" t="s">
        <v>18</v>
      </c>
      <c r="D1336" s="3" t="s">
        <v>61</v>
      </c>
      <c r="E1336" s="3" t="s">
        <v>62</v>
      </c>
      <c r="F1336" s="3">
        <v>52</v>
      </c>
      <c r="G1336" s="3" t="s">
        <v>63</v>
      </c>
      <c r="H1336" s="3" t="s">
        <v>35</v>
      </c>
      <c r="I1336" s="3" t="s">
        <v>51</v>
      </c>
      <c r="J1336" s="3" t="s">
        <v>36</v>
      </c>
      <c r="K1336" s="3">
        <v>4.2</v>
      </c>
      <c r="L1336" s="3" t="s">
        <v>151</v>
      </c>
      <c r="M1336" s="3" t="s">
        <v>73</v>
      </c>
      <c r="N1336" s="3" t="s">
        <v>25</v>
      </c>
      <c r="O1336" s="3" t="s">
        <v>25</v>
      </c>
      <c r="P1336" s="13">
        <v>12</v>
      </c>
      <c r="Q1336" s="13">
        <f>Table1[[#This Row],[Purchase Amount (USD)]]-Table1[[#This Row],[Previous Purchases]]</f>
        <v>40</v>
      </c>
      <c r="R1336" s="3" t="s">
        <v>27</v>
      </c>
      <c r="S1336" s="3" t="s">
        <v>87</v>
      </c>
    </row>
    <row r="1337" spans="1:19" x14ac:dyDescent="0.3">
      <c r="A1337" s="3">
        <v>1336</v>
      </c>
      <c r="B1337" s="3">
        <v>56</v>
      </c>
      <c r="C1337" s="3" t="s">
        <v>18</v>
      </c>
      <c r="D1337" s="3" t="s">
        <v>136</v>
      </c>
      <c r="E1337" s="3" t="s">
        <v>41</v>
      </c>
      <c r="F1337" s="3">
        <v>49</v>
      </c>
      <c r="G1337" s="3" t="s">
        <v>106</v>
      </c>
      <c r="H1337" s="3" t="s">
        <v>43</v>
      </c>
      <c r="I1337" s="3" t="s">
        <v>92</v>
      </c>
      <c r="J1337" s="3" t="s">
        <v>56</v>
      </c>
      <c r="K1337" s="3">
        <v>4.8</v>
      </c>
      <c r="L1337" s="3" t="s">
        <v>151</v>
      </c>
      <c r="M1337" s="3" t="s">
        <v>69</v>
      </c>
      <c r="N1337" s="3" t="s">
        <v>25</v>
      </c>
      <c r="O1337" s="3" t="s">
        <v>25</v>
      </c>
      <c r="P1337" s="13">
        <v>26</v>
      </c>
      <c r="Q1337" s="13">
        <f>Table1[[#This Row],[Purchase Amount (USD)]]-Table1[[#This Row],[Previous Purchases]]</f>
        <v>23</v>
      </c>
      <c r="R1337" s="3" t="s">
        <v>38</v>
      </c>
      <c r="S1337" s="3" t="s">
        <v>39</v>
      </c>
    </row>
    <row r="1338" spans="1:19" x14ac:dyDescent="0.3">
      <c r="A1338" s="2">
        <v>1337</v>
      </c>
      <c r="B1338" s="2">
        <v>23</v>
      </c>
      <c r="C1338" s="2" t="s">
        <v>18</v>
      </c>
      <c r="D1338" s="2" t="s">
        <v>49</v>
      </c>
      <c r="E1338" s="2" t="s">
        <v>41</v>
      </c>
      <c r="F1338" s="2">
        <v>85</v>
      </c>
      <c r="G1338" s="2" t="s">
        <v>46</v>
      </c>
      <c r="H1338" s="2" t="s">
        <v>43</v>
      </c>
      <c r="I1338" s="2" t="s">
        <v>60</v>
      </c>
      <c r="J1338" s="2" t="s">
        <v>36</v>
      </c>
      <c r="K1338" s="2">
        <v>4.8</v>
      </c>
      <c r="L1338" s="2" t="s">
        <v>151</v>
      </c>
      <c r="M1338" s="2" t="s">
        <v>73</v>
      </c>
      <c r="N1338" s="2" t="s">
        <v>25</v>
      </c>
      <c r="O1338" s="2" t="s">
        <v>25</v>
      </c>
      <c r="P1338" s="12">
        <v>44</v>
      </c>
      <c r="Q1338" s="12">
        <f>Table1[[#This Row],[Purchase Amount (USD)]]-Table1[[#This Row],[Previous Purchases]]</f>
        <v>41</v>
      </c>
      <c r="R1338" s="2" t="s">
        <v>85</v>
      </c>
      <c r="S1338" s="2" t="s">
        <v>28</v>
      </c>
    </row>
    <row r="1339" spans="1:19" x14ac:dyDescent="0.3">
      <c r="A1339" s="2">
        <v>1338</v>
      </c>
      <c r="B1339" s="2">
        <v>37</v>
      </c>
      <c r="C1339" s="2" t="s">
        <v>18</v>
      </c>
      <c r="D1339" s="2" t="s">
        <v>29</v>
      </c>
      <c r="E1339" s="2" t="s">
        <v>20</v>
      </c>
      <c r="F1339" s="2">
        <v>86</v>
      </c>
      <c r="G1339" s="2" t="s">
        <v>121</v>
      </c>
      <c r="H1339" s="2" t="s">
        <v>22</v>
      </c>
      <c r="I1339" s="2" t="s">
        <v>64</v>
      </c>
      <c r="J1339" s="2" t="s">
        <v>36</v>
      </c>
      <c r="K1339" s="2">
        <v>3.4</v>
      </c>
      <c r="L1339" s="2" t="s">
        <v>151</v>
      </c>
      <c r="M1339" s="2" t="s">
        <v>26</v>
      </c>
      <c r="N1339" s="2" t="s">
        <v>25</v>
      </c>
      <c r="O1339" s="2" t="s">
        <v>25</v>
      </c>
      <c r="P1339" s="12">
        <v>19</v>
      </c>
      <c r="Q1339" s="12">
        <f>Table1[[#This Row],[Purchase Amount (USD)]]-Table1[[#This Row],[Previous Purchases]]</f>
        <v>67</v>
      </c>
      <c r="R1339" s="2" t="s">
        <v>38</v>
      </c>
      <c r="S1339" s="2" t="s">
        <v>75</v>
      </c>
    </row>
    <row r="1340" spans="1:19" x14ac:dyDescent="0.3">
      <c r="A1340" s="3">
        <v>1339</v>
      </c>
      <c r="B1340" s="3">
        <v>56</v>
      </c>
      <c r="C1340" s="3" t="s">
        <v>18</v>
      </c>
      <c r="D1340" s="3" t="s">
        <v>65</v>
      </c>
      <c r="E1340" s="3" t="s">
        <v>66</v>
      </c>
      <c r="F1340" s="3">
        <v>51</v>
      </c>
      <c r="G1340" s="3" t="s">
        <v>89</v>
      </c>
      <c r="H1340" s="3" t="s">
        <v>35</v>
      </c>
      <c r="I1340" s="3" t="s">
        <v>133</v>
      </c>
      <c r="J1340" s="3" t="s">
        <v>24</v>
      </c>
      <c r="K1340" s="3">
        <v>2.6</v>
      </c>
      <c r="L1340" s="3" t="s">
        <v>151</v>
      </c>
      <c r="M1340" s="3" t="s">
        <v>53</v>
      </c>
      <c r="N1340" s="3" t="s">
        <v>25</v>
      </c>
      <c r="O1340" s="3" t="s">
        <v>25</v>
      </c>
      <c r="P1340" s="13">
        <v>43</v>
      </c>
      <c r="Q1340" s="13">
        <f>Table1[[#This Row],[Purchase Amount (USD)]]-Table1[[#This Row],[Previous Purchases]]</f>
        <v>8</v>
      </c>
      <c r="R1340" s="3" t="s">
        <v>45</v>
      </c>
      <c r="S1340" s="3" t="s">
        <v>28</v>
      </c>
    </row>
    <row r="1341" spans="1:19" x14ac:dyDescent="0.3">
      <c r="A1341" s="3">
        <v>1340</v>
      </c>
      <c r="B1341" s="3">
        <v>36</v>
      </c>
      <c r="C1341" s="3" t="s">
        <v>18</v>
      </c>
      <c r="D1341" s="3" t="s">
        <v>132</v>
      </c>
      <c r="E1341" s="3" t="s">
        <v>66</v>
      </c>
      <c r="F1341" s="3">
        <v>56</v>
      </c>
      <c r="G1341" s="3" t="s">
        <v>115</v>
      </c>
      <c r="H1341" s="3" t="s">
        <v>22</v>
      </c>
      <c r="I1341" s="3" t="s">
        <v>77</v>
      </c>
      <c r="J1341" s="3" t="s">
        <v>24</v>
      </c>
      <c r="K1341" s="3">
        <v>5</v>
      </c>
      <c r="L1341" s="3" t="s">
        <v>151</v>
      </c>
      <c r="M1341" s="3" t="s">
        <v>44</v>
      </c>
      <c r="N1341" s="3" t="s">
        <v>25</v>
      </c>
      <c r="O1341" s="3" t="s">
        <v>25</v>
      </c>
      <c r="P1341" s="13">
        <v>5</v>
      </c>
      <c r="Q1341" s="13">
        <f>Table1[[#This Row],[Purchase Amount (USD)]]-Table1[[#This Row],[Previous Purchases]]</f>
        <v>51</v>
      </c>
      <c r="R1341" s="3" t="s">
        <v>74</v>
      </c>
      <c r="S1341" s="3" t="s">
        <v>96</v>
      </c>
    </row>
    <row r="1342" spans="1:19" x14ac:dyDescent="0.3">
      <c r="A1342" s="2">
        <v>1341</v>
      </c>
      <c r="B1342" s="2">
        <v>40</v>
      </c>
      <c r="C1342" s="2" t="s">
        <v>18</v>
      </c>
      <c r="D1342" s="2" t="s">
        <v>132</v>
      </c>
      <c r="E1342" s="2" t="s">
        <v>66</v>
      </c>
      <c r="F1342" s="2">
        <v>72</v>
      </c>
      <c r="G1342" s="2" t="s">
        <v>134</v>
      </c>
      <c r="H1342" s="2" t="s">
        <v>43</v>
      </c>
      <c r="I1342" s="2" t="s">
        <v>99</v>
      </c>
      <c r="J1342" s="2" t="s">
        <v>56</v>
      </c>
      <c r="K1342" s="2">
        <v>4.4000000000000004</v>
      </c>
      <c r="L1342" s="2" t="s">
        <v>151</v>
      </c>
      <c r="M1342" s="2" t="s">
        <v>44</v>
      </c>
      <c r="N1342" s="2" t="s">
        <v>25</v>
      </c>
      <c r="O1342" s="2" t="s">
        <v>25</v>
      </c>
      <c r="P1342" s="12">
        <v>5</v>
      </c>
      <c r="Q1342" s="12">
        <f>Table1[[#This Row],[Purchase Amount (USD)]]-Table1[[#This Row],[Previous Purchases]]</f>
        <v>67</v>
      </c>
      <c r="R1342" s="2" t="s">
        <v>85</v>
      </c>
      <c r="S1342" s="2" t="s">
        <v>96</v>
      </c>
    </row>
    <row r="1343" spans="1:19" x14ac:dyDescent="0.3">
      <c r="A1343" s="2">
        <v>1342</v>
      </c>
      <c r="B1343" s="2">
        <v>26</v>
      </c>
      <c r="C1343" s="2" t="s">
        <v>18</v>
      </c>
      <c r="D1343" s="2" t="s">
        <v>103</v>
      </c>
      <c r="E1343" s="2" t="s">
        <v>20</v>
      </c>
      <c r="F1343" s="2">
        <v>27</v>
      </c>
      <c r="G1343" s="2" t="s">
        <v>42</v>
      </c>
      <c r="H1343" s="2" t="s">
        <v>91</v>
      </c>
      <c r="I1343" s="2" t="s">
        <v>133</v>
      </c>
      <c r="J1343" s="2" t="s">
        <v>56</v>
      </c>
      <c r="K1343" s="2">
        <v>2.9</v>
      </c>
      <c r="L1343" s="2" t="s">
        <v>151</v>
      </c>
      <c r="M1343" s="2" t="s">
        <v>53</v>
      </c>
      <c r="N1343" s="2" t="s">
        <v>25</v>
      </c>
      <c r="O1343" s="2" t="s">
        <v>25</v>
      </c>
      <c r="P1343" s="12">
        <v>31</v>
      </c>
      <c r="Q1343" s="12">
        <f>Table1[[#This Row],[Purchase Amount (USD)]]-Table1[[#This Row],[Previous Purchases]]</f>
        <v>-4</v>
      </c>
      <c r="R1343" s="2" t="s">
        <v>74</v>
      </c>
      <c r="S1343" s="2" t="s">
        <v>57</v>
      </c>
    </row>
    <row r="1344" spans="1:19" x14ac:dyDescent="0.3">
      <c r="A1344" s="3">
        <v>1343</v>
      </c>
      <c r="B1344" s="3">
        <v>57</v>
      </c>
      <c r="C1344" s="3" t="s">
        <v>18</v>
      </c>
      <c r="D1344" s="3" t="s">
        <v>88</v>
      </c>
      <c r="E1344" s="3" t="s">
        <v>66</v>
      </c>
      <c r="F1344" s="3">
        <v>43</v>
      </c>
      <c r="G1344" s="3" t="s">
        <v>116</v>
      </c>
      <c r="H1344" s="3" t="s">
        <v>91</v>
      </c>
      <c r="I1344" s="3" t="s">
        <v>133</v>
      </c>
      <c r="J1344" s="3" t="s">
        <v>52</v>
      </c>
      <c r="K1344" s="3">
        <v>3.4</v>
      </c>
      <c r="L1344" s="3" t="s">
        <v>151</v>
      </c>
      <c r="M1344" s="3" t="s">
        <v>69</v>
      </c>
      <c r="N1344" s="3" t="s">
        <v>25</v>
      </c>
      <c r="O1344" s="3" t="s">
        <v>25</v>
      </c>
      <c r="P1344" s="13">
        <v>11</v>
      </c>
      <c r="Q1344" s="13">
        <f>Table1[[#This Row],[Purchase Amount (USD)]]-Table1[[#This Row],[Previous Purchases]]</f>
        <v>32</v>
      </c>
      <c r="R1344" s="3" t="s">
        <v>74</v>
      </c>
      <c r="S1344" s="3" t="s">
        <v>87</v>
      </c>
    </row>
    <row r="1345" spans="1:19" x14ac:dyDescent="0.3">
      <c r="A1345" s="3">
        <v>1344</v>
      </c>
      <c r="B1345" s="3">
        <v>68</v>
      </c>
      <c r="C1345" s="3" t="s">
        <v>18</v>
      </c>
      <c r="D1345" s="3" t="s">
        <v>49</v>
      </c>
      <c r="E1345" s="3" t="s">
        <v>41</v>
      </c>
      <c r="F1345" s="3">
        <v>56</v>
      </c>
      <c r="G1345" s="3" t="s">
        <v>102</v>
      </c>
      <c r="H1345" s="3" t="s">
        <v>43</v>
      </c>
      <c r="I1345" s="3" t="s">
        <v>125</v>
      </c>
      <c r="J1345" s="3" t="s">
        <v>36</v>
      </c>
      <c r="K1345" s="3">
        <v>3.4</v>
      </c>
      <c r="L1345" s="3" t="s">
        <v>151</v>
      </c>
      <c r="M1345" s="3" t="s">
        <v>53</v>
      </c>
      <c r="N1345" s="3" t="s">
        <v>25</v>
      </c>
      <c r="O1345" s="3" t="s">
        <v>25</v>
      </c>
      <c r="P1345" s="13">
        <v>34</v>
      </c>
      <c r="Q1345" s="13">
        <f>Table1[[#This Row],[Purchase Amount (USD)]]-Table1[[#This Row],[Previous Purchases]]</f>
        <v>22</v>
      </c>
      <c r="R1345" s="3" t="s">
        <v>74</v>
      </c>
      <c r="S1345" s="3" t="s">
        <v>87</v>
      </c>
    </row>
    <row r="1346" spans="1:19" x14ac:dyDescent="0.3">
      <c r="A1346" s="2">
        <v>1345</v>
      </c>
      <c r="B1346" s="2">
        <v>56</v>
      </c>
      <c r="C1346" s="2" t="s">
        <v>18</v>
      </c>
      <c r="D1346" s="2" t="s">
        <v>112</v>
      </c>
      <c r="E1346" s="2" t="s">
        <v>20</v>
      </c>
      <c r="F1346" s="2">
        <v>37</v>
      </c>
      <c r="G1346" s="2" t="s">
        <v>83</v>
      </c>
      <c r="H1346" s="2" t="s">
        <v>35</v>
      </c>
      <c r="I1346" s="2" t="s">
        <v>82</v>
      </c>
      <c r="J1346" s="2" t="s">
        <v>56</v>
      </c>
      <c r="K1346" s="2">
        <v>4.9000000000000004</v>
      </c>
      <c r="L1346" s="2" t="s">
        <v>151</v>
      </c>
      <c r="M1346" s="2" t="s">
        <v>44</v>
      </c>
      <c r="N1346" s="2" t="s">
        <v>25</v>
      </c>
      <c r="O1346" s="2" t="s">
        <v>25</v>
      </c>
      <c r="P1346" s="12">
        <v>14</v>
      </c>
      <c r="Q1346" s="12">
        <f>Table1[[#This Row],[Purchase Amount (USD)]]-Table1[[#This Row],[Previous Purchases]]</f>
        <v>23</v>
      </c>
      <c r="R1346" s="2" t="s">
        <v>32</v>
      </c>
      <c r="S1346" s="2" t="s">
        <v>48</v>
      </c>
    </row>
    <row r="1347" spans="1:19" x14ac:dyDescent="0.3">
      <c r="A1347" s="2">
        <v>1346</v>
      </c>
      <c r="B1347" s="2">
        <v>40</v>
      </c>
      <c r="C1347" s="2" t="s">
        <v>18</v>
      </c>
      <c r="D1347" s="2" t="s">
        <v>80</v>
      </c>
      <c r="E1347" s="2" t="s">
        <v>20</v>
      </c>
      <c r="F1347" s="2">
        <v>21</v>
      </c>
      <c r="G1347" s="2" t="s">
        <v>144</v>
      </c>
      <c r="H1347" s="2" t="s">
        <v>43</v>
      </c>
      <c r="I1347" s="2" t="s">
        <v>51</v>
      </c>
      <c r="J1347" s="2" t="s">
        <v>56</v>
      </c>
      <c r="K1347" s="2">
        <v>3.6</v>
      </c>
      <c r="L1347" s="2" t="s">
        <v>151</v>
      </c>
      <c r="M1347" s="2" t="s">
        <v>53</v>
      </c>
      <c r="N1347" s="2" t="s">
        <v>25</v>
      </c>
      <c r="O1347" s="2" t="s">
        <v>25</v>
      </c>
      <c r="P1347" s="12">
        <v>42</v>
      </c>
      <c r="Q1347" s="12">
        <f>Table1[[#This Row],[Purchase Amount (USD)]]-Table1[[#This Row],[Previous Purchases]]</f>
        <v>-21</v>
      </c>
      <c r="R1347" s="2" t="s">
        <v>27</v>
      </c>
      <c r="S1347" s="2" t="s">
        <v>39</v>
      </c>
    </row>
    <row r="1348" spans="1:19" x14ac:dyDescent="0.3">
      <c r="A1348" s="3">
        <v>1347</v>
      </c>
      <c r="B1348" s="3">
        <v>44</v>
      </c>
      <c r="C1348" s="3" t="s">
        <v>18</v>
      </c>
      <c r="D1348" s="3" t="s">
        <v>103</v>
      </c>
      <c r="E1348" s="3" t="s">
        <v>20</v>
      </c>
      <c r="F1348" s="3">
        <v>91</v>
      </c>
      <c r="G1348" s="3" t="s">
        <v>90</v>
      </c>
      <c r="H1348" s="3" t="s">
        <v>22</v>
      </c>
      <c r="I1348" s="3" t="s">
        <v>51</v>
      </c>
      <c r="J1348" s="3" t="s">
        <v>24</v>
      </c>
      <c r="K1348" s="3">
        <v>3</v>
      </c>
      <c r="L1348" s="3" t="s">
        <v>151</v>
      </c>
      <c r="M1348" s="3" t="s">
        <v>37</v>
      </c>
      <c r="N1348" s="3" t="s">
        <v>25</v>
      </c>
      <c r="O1348" s="3" t="s">
        <v>25</v>
      </c>
      <c r="P1348" s="13">
        <v>15</v>
      </c>
      <c r="Q1348" s="13">
        <f>Table1[[#This Row],[Purchase Amount (USD)]]-Table1[[#This Row],[Previous Purchases]]</f>
        <v>76</v>
      </c>
      <c r="R1348" s="3" t="s">
        <v>27</v>
      </c>
      <c r="S1348" s="3" t="s">
        <v>75</v>
      </c>
    </row>
    <row r="1349" spans="1:19" x14ac:dyDescent="0.3">
      <c r="A1349" s="3">
        <v>1348</v>
      </c>
      <c r="B1349" s="3">
        <v>44</v>
      </c>
      <c r="C1349" s="3" t="s">
        <v>18</v>
      </c>
      <c r="D1349" s="3" t="s">
        <v>29</v>
      </c>
      <c r="E1349" s="3" t="s">
        <v>20</v>
      </c>
      <c r="F1349" s="3">
        <v>95</v>
      </c>
      <c r="G1349" s="3" t="s">
        <v>128</v>
      </c>
      <c r="H1349" s="3" t="s">
        <v>43</v>
      </c>
      <c r="I1349" s="3" t="s">
        <v>108</v>
      </c>
      <c r="J1349" s="3" t="s">
        <v>52</v>
      </c>
      <c r="K1349" s="3">
        <v>3.9</v>
      </c>
      <c r="L1349" s="3" t="s">
        <v>151</v>
      </c>
      <c r="M1349" s="3" t="s">
        <v>69</v>
      </c>
      <c r="N1349" s="3" t="s">
        <v>25</v>
      </c>
      <c r="O1349" s="3" t="s">
        <v>25</v>
      </c>
      <c r="P1349" s="13">
        <v>47</v>
      </c>
      <c r="Q1349" s="13">
        <f>Table1[[#This Row],[Purchase Amount (USD)]]-Table1[[#This Row],[Previous Purchases]]</f>
        <v>48</v>
      </c>
      <c r="R1349" s="3" t="s">
        <v>74</v>
      </c>
      <c r="S1349" s="3" t="s">
        <v>87</v>
      </c>
    </row>
    <row r="1350" spans="1:19" x14ac:dyDescent="0.3">
      <c r="A1350" s="2">
        <v>1349</v>
      </c>
      <c r="B1350" s="2">
        <v>19</v>
      </c>
      <c r="C1350" s="2" t="s">
        <v>18</v>
      </c>
      <c r="D1350" s="2" t="s">
        <v>132</v>
      </c>
      <c r="E1350" s="2" t="s">
        <v>66</v>
      </c>
      <c r="F1350" s="2">
        <v>54</v>
      </c>
      <c r="G1350" s="2" t="s">
        <v>144</v>
      </c>
      <c r="H1350" s="2" t="s">
        <v>91</v>
      </c>
      <c r="I1350" s="2" t="s">
        <v>72</v>
      </c>
      <c r="J1350" s="2" t="s">
        <v>36</v>
      </c>
      <c r="K1350" s="2">
        <v>3.2</v>
      </c>
      <c r="L1350" s="2" t="s">
        <v>151</v>
      </c>
      <c r="M1350" s="2" t="s">
        <v>53</v>
      </c>
      <c r="N1350" s="2" t="s">
        <v>25</v>
      </c>
      <c r="O1350" s="2" t="s">
        <v>25</v>
      </c>
      <c r="P1350" s="12">
        <v>23</v>
      </c>
      <c r="Q1350" s="12">
        <f>Table1[[#This Row],[Purchase Amount (USD)]]-Table1[[#This Row],[Previous Purchases]]</f>
        <v>31</v>
      </c>
      <c r="R1350" s="2" t="s">
        <v>38</v>
      </c>
      <c r="S1350" s="2" t="s">
        <v>28</v>
      </c>
    </row>
    <row r="1351" spans="1:19" x14ac:dyDescent="0.3">
      <c r="A1351" s="2">
        <v>1350</v>
      </c>
      <c r="B1351" s="2">
        <v>21</v>
      </c>
      <c r="C1351" s="2" t="s">
        <v>18</v>
      </c>
      <c r="D1351" s="2" t="s">
        <v>124</v>
      </c>
      <c r="E1351" s="2" t="s">
        <v>20</v>
      </c>
      <c r="F1351" s="2">
        <v>36</v>
      </c>
      <c r="G1351" s="2" t="s">
        <v>130</v>
      </c>
      <c r="H1351" s="2" t="s">
        <v>91</v>
      </c>
      <c r="I1351" s="2" t="s">
        <v>93</v>
      </c>
      <c r="J1351" s="2" t="s">
        <v>36</v>
      </c>
      <c r="K1351" s="2">
        <v>3.2</v>
      </c>
      <c r="L1351" s="2" t="s">
        <v>151</v>
      </c>
      <c r="M1351" s="2" t="s">
        <v>44</v>
      </c>
      <c r="N1351" s="2" t="s">
        <v>25</v>
      </c>
      <c r="O1351" s="2" t="s">
        <v>25</v>
      </c>
      <c r="P1351" s="12">
        <v>23</v>
      </c>
      <c r="Q1351" s="12">
        <f>Table1[[#This Row],[Purchase Amount (USD)]]-Table1[[#This Row],[Previous Purchases]]</f>
        <v>13</v>
      </c>
      <c r="R1351" s="2" t="s">
        <v>32</v>
      </c>
      <c r="S1351" s="2" t="s">
        <v>75</v>
      </c>
    </row>
    <row r="1352" spans="1:19" x14ac:dyDescent="0.3">
      <c r="A1352" s="3">
        <v>1351</v>
      </c>
      <c r="B1352" s="3">
        <v>31</v>
      </c>
      <c r="C1352" s="3" t="s">
        <v>18</v>
      </c>
      <c r="D1352" s="3" t="s">
        <v>88</v>
      </c>
      <c r="E1352" s="3" t="s">
        <v>66</v>
      </c>
      <c r="F1352" s="3">
        <v>71</v>
      </c>
      <c r="G1352" s="3" t="s">
        <v>78</v>
      </c>
      <c r="H1352" s="3" t="s">
        <v>43</v>
      </c>
      <c r="I1352" s="3" t="s">
        <v>120</v>
      </c>
      <c r="J1352" s="3" t="s">
        <v>56</v>
      </c>
      <c r="K1352" s="3">
        <v>4.3</v>
      </c>
      <c r="L1352" s="3" t="s">
        <v>151</v>
      </c>
      <c r="M1352" s="3" t="s">
        <v>44</v>
      </c>
      <c r="N1352" s="3" t="s">
        <v>25</v>
      </c>
      <c r="O1352" s="3" t="s">
        <v>25</v>
      </c>
      <c r="P1352" s="13">
        <v>1</v>
      </c>
      <c r="Q1352" s="13">
        <f>Table1[[#This Row],[Purchase Amount (USD)]]-Table1[[#This Row],[Previous Purchases]]</f>
        <v>70</v>
      </c>
      <c r="R1352" s="3" t="s">
        <v>32</v>
      </c>
      <c r="S1352" s="3" t="s">
        <v>96</v>
      </c>
    </row>
    <row r="1353" spans="1:19" x14ac:dyDescent="0.3">
      <c r="A1353" s="3">
        <v>1352</v>
      </c>
      <c r="B1353" s="3">
        <v>30</v>
      </c>
      <c r="C1353" s="3" t="s">
        <v>18</v>
      </c>
      <c r="D1353" s="3" t="s">
        <v>61</v>
      </c>
      <c r="E1353" s="3" t="s">
        <v>62</v>
      </c>
      <c r="F1353" s="3">
        <v>31</v>
      </c>
      <c r="G1353" s="3" t="s">
        <v>128</v>
      </c>
      <c r="H1353" s="3" t="s">
        <v>22</v>
      </c>
      <c r="I1353" s="3" t="s">
        <v>31</v>
      </c>
      <c r="J1353" s="3" t="s">
        <v>52</v>
      </c>
      <c r="K1353" s="3">
        <v>2.8</v>
      </c>
      <c r="L1353" s="3" t="s">
        <v>151</v>
      </c>
      <c r="M1353" s="3" t="s">
        <v>69</v>
      </c>
      <c r="N1353" s="3" t="s">
        <v>25</v>
      </c>
      <c r="O1353" s="3" t="s">
        <v>25</v>
      </c>
      <c r="P1353" s="13">
        <v>28</v>
      </c>
      <c r="Q1353" s="13">
        <f>Table1[[#This Row],[Purchase Amount (USD)]]-Table1[[#This Row],[Previous Purchases]]</f>
        <v>3</v>
      </c>
      <c r="R1353" s="3" t="s">
        <v>74</v>
      </c>
      <c r="S1353" s="3" t="s">
        <v>57</v>
      </c>
    </row>
    <row r="1354" spans="1:19" x14ac:dyDescent="0.3">
      <c r="A1354" s="2">
        <v>1353</v>
      </c>
      <c r="B1354" s="2">
        <v>65</v>
      </c>
      <c r="C1354" s="2" t="s">
        <v>18</v>
      </c>
      <c r="D1354" s="2" t="s">
        <v>123</v>
      </c>
      <c r="E1354" s="2" t="s">
        <v>66</v>
      </c>
      <c r="F1354" s="2">
        <v>89</v>
      </c>
      <c r="G1354" s="2" t="s">
        <v>115</v>
      </c>
      <c r="H1354" s="2" t="s">
        <v>91</v>
      </c>
      <c r="I1354" s="2" t="s">
        <v>120</v>
      </c>
      <c r="J1354" s="2" t="s">
        <v>36</v>
      </c>
      <c r="K1354" s="2">
        <v>4.5</v>
      </c>
      <c r="L1354" s="2" t="s">
        <v>151</v>
      </c>
      <c r="M1354" s="2" t="s">
        <v>44</v>
      </c>
      <c r="N1354" s="2" t="s">
        <v>25</v>
      </c>
      <c r="O1354" s="2" t="s">
        <v>25</v>
      </c>
      <c r="P1354" s="12">
        <v>37</v>
      </c>
      <c r="Q1354" s="12">
        <f>Table1[[#This Row],[Purchase Amount (USD)]]-Table1[[#This Row],[Previous Purchases]]</f>
        <v>52</v>
      </c>
      <c r="R1354" s="2" t="s">
        <v>38</v>
      </c>
      <c r="S1354" s="2" t="s">
        <v>75</v>
      </c>
    </row>
    <row r="1355" spans="1:19" x14ac:dyDescent="0.3">
      <c r="A1355" s="2">
        <v>1354</v>
      </c>
      <c r="B1355" s="2">
        <v>39</v>
      </c>
      <c r="C1355" s="2" t="s">
        <v>18</v>
      </c>
      <c r="D1355" s="2" t="s">
        <v>94</v>
      </c>
      <c r="E1355" s="2" t="s">
        <v>20</v>
      </c>
      <c r="F1355" s="2">
        <v>83</v>
      </c>
      <c r="G1355" s="2" t="s">
        <v>46</v>
      </c>
      <c r="H1355" s="2" t="s">
        <v>43</v>
      </c>
      <c r="I1355" s="2" t="s">
        <v>84</v>
      </c>
      <c r="J1355" s="2" t="s">
        <v>24</v>
      </c>
      <c r="K1355" s="2">
        <v>4.0999999999999996</v>
      </c>
      <c r="L1355" s="2" t="s">
        <v>151</v>
      </c>
      <c r="M1355" s="2" t="s">
        <v>44</v>
      </c>
      <c r="N1355" s="2" t="s">
        <v>25</v>
      </c>
      <c r="O1355" s="2" t="s">
        <v>25</v>
      </c>
      <c r="P1355" s="12">
        <v>4</v>
      </c>
      <c r="Q1355" s="12">
        <f>Table1[[#This Row],[Purchase Amount (USD)]]-Table1[[#This Row],[Previous Purchases]]</f>
        <v>79</v>
      </c>
      <c r="R1355" s="2" t="s">
        <v>32</v>
      </c>
      <c r="S1355" s="2" t="s">
        <v>96</v>
      </c>
    </row>
    <row r="1356" spans="1:19" x14ac:dyDescent="0.3">
      <c r="A1356" s="3">
        <v>1355</v>
      </c>
      <c r="B1356" s="3">
        <v>64</v>
      </c>
      <c r="C1356" s="3" t="s">
        <v>18</v>
      </c>
      <c r="D1356" s="3" t="s">
        <v>131</v>
      </c>
      <c r="E1356" s="3" t="s">
        <v>66</v>
      </c>
      <c r="F1356" s="3">
        <v>42</v>
      </c>
      <c r="G1356" s="3" t="s">
        <v>127</v>
      </c>
      <c r="H1356" s="3" t="s">
        <v>43</v>
      </c>
      <c r="I1356" s="3" t="s">
        <v>23</v>
      </c>
      <c r="J1356" s="3" t="s">
        <v>36</v>
      </c>
      <c r="K1356" s="3">
        <v>3.6</v>
      </c>
      <c r="L1356" s="3" t="s">
        <v>151</v>
      </c>
      <c r="M1356" s="3" t="s">
        <v>69</v>
      </c>
      <c r="N1356" s="3" t="s">
        <v>25</v>
      </c>
      <c r="O1356" s="3" t="s">
        <v>25</v>
      </c>
      <c r="P1356" s="13">
        <v>21</v>
      </c>
      <c r="Q1356" s="13">
        <f>Table1[[#This Row],[Purchase Amount (USD)]]-Table1[[#This Row],[Previous Purchases]]</f>
        <v>21</v>
      </c>
      <c r="R1356" s="3" t="s">
        <v>74</v>
      </c>
      <c r="S1356" s="3" t="s">
        <v>57</v>
      </c>
    </row>
    <row r="1357" spans="1:19" x14ac:dyDescent="0.3">
      <c r="A1357" s="3">
        <v>1356</v>
      </c>
      <c r="B1357" s="3">
        <v>59</v>
      </c>
      <c r="C1357" s="3" t="s">
        <v>18</v>
      </c>
      <c r="D1357" s="3" t="s">
        <v>58</v>
      </c>
      <c r="E1357" s="3" t="s">
        <v>20</v>
      </c>
      <c r="F1357" s="3">
        <v>91</v>
      </c>
      <c r="G1357" s="3" t="s">
        <v>102</v>
      </c>
      <c r="H1357" s="3" t="s">
        <v>43</v>
      </c>
      <c r="I1357" s="3" t="s">
        <v>143</v>
      </c>
      <c r="J1357" s="3" t="s">
        <v>52</v>
      </c>
      <c r="K1357" s="3">
        <v>3</v>
      </c>
      <c r="L1357" s="3" t="s">
        <v>151</v>
      </c>
      <c r="M1357" s="3" t="s">
        <v>69</v>
      </c>
      <c r="N1357" s="3" t="s">
        <v>25</v>
      </c>
      <c r="O1357" s="3" t="s">
        <v>25</v>
      </c>
      <c r="P1357" s="13">
        <v>50</v>
      </c>
      <c r="Q1357" s="13">
        <f>Table1[[#This Row],[Purchase Amount (USD)]]-Table1[[#This Row],[Previous Purchases]]</f>
        <v>41</v>
      </c>
      <c r="R1357" s="3" t="s">
        <v>45</v>
      </c>
      <c r="S1357" s="3" t="s">
        <v>75</v>
      </c>
    </row>
    <row r="1358" spans="1:19" x14ac:dyDescent="0.3">
      <c r="A1358" s="2">
        <v>1357</v>
      </c>
      <c r="B1358" s="2">
        <v>49</v>
      </c>
      <c r="C1358" s="2" t="s">
        <v>18</v>
      </c>
      <c r="D1358" s="2" t="s">
        <v>101</v>
      </c>
      <c r="E1358" s="2" t="s">
        <v>62</v>
      </c>
      <c r="F1358" s="2">
        <v>61</v>
      </c>
      <c r="G1358" s="2" t="s">
        <v>115</v>
      </c>
      <c r="H1358" s="2" t="s">
        <v>43</v>
      </c>
      <c r="I1358" s="2" t="s">
        <v>108</v>
      </c>
      <c r="J1358" s="2" t="s">
        <v>36</v>
      </c>
      <c r="K1358" s="2">
        <v>4</v>
      </c>
      <c r="L1358" s="2" t="s">
        <v>151</v>
      </c>
      <c r="M1358" s="2" t="s">
        <v>37</v>
      </c>
      <c r="N1358" s="2" t="s">
        <v>25</v>
      </c>
      <c r="O1358" s="2" t="s">
        <v>25</v>
      </c>
      <c r="P1358" s="12">
        <v>34</v>
      </c>
      <c r="Q1358" s="12">
        <f>Table1[[#This Row],[Purchase Amount (USD)]]-Table1[[#This Row],[Previous Purchases]]</f>
        <v>27</v>
      </c>
      <c r="R1358" s="2" t="s">
        <v>74</v>
      </c>
      <c r="S1358" s="2" t="s">
        <v>48</v>
      </c>
    </row>
    <row r="1359" spans="1:19" x14ac:dyDescent="0.3">
      <c r="A1359" s="2">
        <v>1358</v>
      </c>
      <c r="B1359" s="2">
        <v>24</v>
      </c>
      <c r="C1359" s="2" t="s">
        <v>18</v>
      </c>
      <c r="D1359" s="2" t="s">
        <v>131</v>
      </c>
      <c r="E1359" s="2" t="s">
        <v>66</v>
      </c>
      <c r="F1359" s="2">
        <v>66</v>
      </c>
      <c r="G1359" s="2" t="s">
        <v>104</v>
      </c>
      <c r="H1359" s="2" t="s">
        <v>35</v>
      </c>
      <c r="I1359" s="2" t="s">
        <v>107</v>
      </c>
      <c r="J1359" s="2" t="s">
        <v>52</v>
      </c>
      <c r="K1359" s="2">
        <v>3.5</v>
      </c>
      <c r="L1359" s="2" t="s">
        <v>151</v>
      </c>
      <c r="M1359" s="2" t="s">
        <v>44</v>
      </c>
      <c r="N1359" s="2" t="s">
        <v>25</v>
      </c>
      <c r="O1359" s="2" t="s">
        <v>25</v>
      </c>
      <c r="P1359" s="12">
        <v>20</v>
      </c>
      <c r="Q1359" s="12">
        <f>Table1[[#This Row],[Purchase Amount (USD)]]-Table1[[#This Row],[Previous Purchases]]</f>
        <v>46</v>
      </c>
      <c r="R1359" s="2" t="s">
        <v>32</v>
      </c>
      <c r="S1359" s="2" t="s">
        <v>57</v>
      </c>
    </row>
    <row r="1360" spans="1:19" x14ac:dyDescent="0.3">
      <c r="A1360" s="3">
        <v>1359</v>
      </c>
      <c r="B1360" s="3">
        <v>19</v>
      </c>
      <c r="C1360" s="3" t="s">
        <v>18</v>
      </c>
      <c r="D1360" s="3" t="s">
        <v>118</v>
      </c>
      <c r="E1360" s="3" t="s">
        <v>66</v>
      </c>
      <c r="F1360" s="3">
        <v>22</v>
      </c>
      <c r="G1360" s="3" t="s">
        <v>144</v>
      </c>
      <c r="H1360" s="3" t="s">
        <v>91</v>
      </c>
      <c r="I1360" s="3" t="s">
        <v>68</v>
      </c>
      <c r="J1360" s="3" t="s">
        <v>36</v>
      </c>
      <c r="K1360" s="3">
        <v>2.5</v>
      </c>
      <c r="L1360" s="3" t="s">
        <v>151</v>
      </c>
      <c r="M1360" s="3" t="s">
        <v>73</v>
      </c>
      <c r="N1360" s="3" t="s">
        <v>25</v>
      </c>
      <c r="O1360" s="3" t="s">
        <v>25</v>
      </c>
      <c r="P1360" s="13">
        <v>25</v>
      </c>
      <c r="Q1360" s="13">
        <f>Table1[[#This Row],[Purchase Amount (USD)]]-Table1[[#This Row],[Previous Purchases]]</f>
        <v>-3</v>
      </c>
      <c r="R1360" s="3" t="s">
        <v>27</v>
      </c>
      <c r="S1360" s="3" t="s">
        <v>96</v>
      </c>
    </row>
    <row r="1361" spans="1:19" x14ac:dyDescent="0.3">
      <c r="A1361" s="3">
        <v>1360</v>
      </c>
      <c r="B1361" s="3">
        <v>27</v>
      </c>
      <c r="C1361" s="3" t="s">
        <v>18</v>
      </c>
      <c r="D1361" s="3" t="s">
        <v>103</v>
      </c>
      <c r="E1361" s="3" t="s">
        <v>20</v>
      </c>
      <c r="F1361" s="3">
        <v>68</v>
      </c>
      <c r="G1361" s="3" t="s">
        <v>97</v>
      </c>
      <c r="H1361" s="3" t="s">
        <v>35</v>
      </c>
      <c r="I1361" s="3" t="s">
        <v>108</v>
      </c>
      <c r="J1361" s="3" t="s">
        <v>24</v>
      </c>
      <c r="K1361" s="3">
        <v>4.3</v>
      </c>
      <c r="L1361" s="3" t="s">
        <v>151</v>
      </c>
      <c r="M1361" s="3" t="s">
        <v>73</v>
      </c>
      <c r="N1361" s="3" t="s">
        <v>25</v>
      </c>
      <c r="O1361" s="3" t="s">
        <v>25</v>
      </c>
      <c r="P1361" s="13">
        <v>26</v>
      </c>
      <c r="Q1361" s="13">
        <f>Table1[[#This Row],[Purchase Amount (USD)]]-Table1[[#This Row],[Previous Purchases]]</f>
        <v>42</v>
      </c>
      <c r="R1361" s="3" t="s">
        <v>74</v>
      </c>
      <c r="S1361" s="3" t="s">
        <v>28</v>
      </c>
    </row>
    <row r="1362" spans="1:19" x14ac:dyDescent="0.3">
      <c r="A1362" s="2">
        <v>1361</v>
      </c>
      <c r="B1362" s="2">
        <v>56</v>
      </c>
      <c r="C1362" s="2" t="s">
        <v>18</v>
      </c>
      <c r="D1362" s="2" t="s">
        <v>86</v>
      </c>
      <c r="E1362" s="2" t="s">
        <v>20</v>
      </c>
      <c r="F1362" s="2">
        <v>43</v>
      </c>
      <c r="G1362" s="2" t="s">
        <v>89</v>
      </c>
      <c r="H1362" s="2" t="s">
        <v>22</v>
      </c>
      <c r="I1362" s="2" t="s">
        <v>93</v>
      </c>
      <c r="J1362" s="2" t="s">
        <v>56</v>
      </c>
      <c r="K1362" s="2">
        <v>2.8</v>
      </c>
      <c r="L1362" s="2" t="s">
        <v>151</v>
      </c>
      <c r="M1362" s="2" t="s">
        <v>26</v>
      </c>
      <c r="N1362" s="2" t="s">
        <v>25</v>
      </c>
      <c r="O1362" s="2" t="s">
        <v>25</v>
      </c>
      <c r="P1362" s="12">
        <v>4</v>
      </c>
      <c r="Q1362" s="12">
        <f>Table1[[#This Row],[Purchase Amount (USD)]]-Table1[[#This Row],[Previous Purchases]]</f>
        <v>39</v>
      </c>
      <c r="R1362" s="2" t="s">
        <v>74</v>
      </c>
      <c r="S1362" s="2" t="s">
        <v>48</v>
      </c>
    </row>
    <row r="1363" spans="1:19" x14ac:dyDescent="0.3">
      <c r="A1363" s="2">
        <v>1362</v>
      </c>
      <c r="B1363" s="2">
        <v>49</v>
      </c>
      <c r="C1363" s="2" t="s">
        <v>18</v>
      </c>
      <c r="D1363" s="2" t="s">
        <v>80</v>
      </c>
      <c r="E1363" s="2" t="s">
        <v>20</v>
      </c>
      <c r="F1363" s="2">
        <v>32</v>
      </c>
      <c r="G1363" s="2" t="s">
        <v>89</v>
      </c>
      <c r="H1363" s="2" t="s">
        <v>43</v>
      </c>
      <c r="I1363" s="2" t="s">
        <v>117</v>
      </c>
      <c r="J1363" s="2" t="s">
        <v>56</v>
      </c>
      <c r="K1363" s="2">
        <v>3.7</v>
      </c>
      <c r="L1363" s="2" t="s">
        <v>151</v>
      </c>
      <c r="M1363" s="2" t="s">
        <v>44</v>
      </c>
      <c r="N1363" s="2" t="s">
        <v>25</v>
      </c>
      <c r="O1363" s="2" t="s">
        <v>25</v>
      </c>
      <c r="P1363" s="12">
        <v>39</v>
      </c>
      <c r="Q1363" s="12">
        <f>Table1[[#This Row],[Purchase Amount (USD)]]-Table1[[#This Row],[Previous Purchases]]</f>
        <v>-7</v>
      </c>
      <c r="R1363" s="2" t="s">
        <v>85</v>
      </c>
      <c r="S1363" s="2" t="s">
        <v>87</v>
      </c>
    </row>
    <row r="1364" spans="1:19" x14ac:dyDescent="0.3">
      <c r="A1364" s="3">
        <v>1363</v>
      </c>
      <c r="B1364" s="3">
        <v>41</v>
      </c>
      <c r="C1364" s="3" t="s">
        <v>18</v>
      </c>
      <c r="D1364" s="3" t="s">
        <v>61</v>
      </c>
      <c r="E1364" s="3" t="s">
        <v>62</v>
      </c>
      <c r="F1364" s="3">
        <v>46</v>
      </c>
      <c r="G1364" s="3" t="s">
        <v>111</v>
      </c>
      <c r="H1364" s="3" t="s">
        <v>43</v>
      </c>
      <c r="I1364" s="3" t="s">
        <v>23</v>
      </c>
      <c r="J1364" s="3" t="s">
        <v>56</v>
      </c>
      <c r="K1364" s="3">
        <v>4.3</v>
      </c>
      <c r="L1364" s="3" t="s">
        <v>151</v>
      </c>
      <c r="M1364" s="3" t="s">
        <v>26</v>
      </c>
      <c r="N1364" s="3" t="s">
        <v>25</v>
      </c>
      <c r="O1364" s="3" t="s">
        <v>25</v>
      </c>
      <c r="P1364" s="13">
        <v>29</v>
      </c>
      <c r="Q1364" s="13">
        <f>Table1[[#This Row],[Purchase Amount (USD)]]-Table1[[#This Row],[Previous Purchases]]</f>
        <v>17</v>
      </c>
      <c r="R1364" s="3" t="s">
        <v>32</v>
      </c>
      <c r="S1364" s="3" t="s">
        <v>39</v>
      </c>
    </row>
    <row r="1365" spans="1:19" x14ac:dyDescent="0.3">
      <c r="A1365" s="3">
        <v>1364</v>
      </c>
      <c r="B1365" s="3">
        <v>36</v>
      </c>
      <c r="C1365" s="3" t="s">
        <v>18</v>
      </c>
      <c r="D1365" s="3" t="s">
        <v>19</v>
      </c>
      <c r="E1365" s="3" t="s">
        <v>20</v>
      </c>
      <c r="F1365" s="3">
        <v>90</v>
      </c>
      <c r="G1365" s="3" t="s">
        <v>149</v>
      </c>
      <c r="H1365" s="3" t="s">
        <v>22</v>
      </c>
      <c r="I1365" s="3" t="s">
        <v>107</v>
      </c>
      <c r="J1365" s="3" t="s">
        <v>52</v>
      </c>
      <c r="K1365" s="3">
        <v>4</v>
      </c>
      <c r="L1365" s="3" t="s">
        <v>151</v>
      </c>
      <c r="M1365" s="3" t="s">
        <v>26</v>
      </c>
      <c r="N1365" s="3" t="s">
        <v>25</v>
      </c>
      <c r="O1365" s="3" t="s">
        <v>25</v>
      </c>
      <c r="P1365" s="13">
        <v>47</v>
      </c>
      <c r="Q1365" s="13">
        <f>Table1[[#This Row],[Purchase Amount (USD)]]-Table1[[#This Row],[Previous Purchases]]</f>
        <v>43</v>
      </c>
      <c r="R1365" s="3" t="s">
        <v>45</v>
      </c>
      <c r="S1365" s="3" t="s">
        <v>57</v>
      </c>
    </row>
    <row r="1366" spans="1:19" x14ac:dyDescent="0.3">
      <c r="A1366" s="2">
        <v>1365</v>
      </c>
      <c r="B1366" s="2">
        <v>68</v>
      </c>
      <c r="C1366" s="2" t="s">
        <v>18</v>
      </c>
      <c r="D1366" s="2" t="s">
        <v>123</v>
      </c>
      <c r="E1366" s="2" t="s">
        <v>66</v>
      </c>
      <c r="F1366" s="2">
        <v>75</v>
      </c>
      <c r="G1366" s="2" t="s">
        <v>78</v>
      </c>
      <c r="H1366" s="2" t="s">
        <v>22</v>
      </c>
      <c r="I1366" s="2" t="s">
        <v>133</v>
      </c>
      <c r="J1366" s="2" t="s">
        <v>56</v>
      </c>
      <c r="K1366" s="2">
        <v>4.7</v>
      </c>
      <c r="L1366" s="2" t="s">
        <v>151</v>
      </c>
      <c r="M1366" s="2" t="s">
        <v>26</v>
      </c>
      <c r="N1366" s="2" t="s">
        <v>25</v>
      </c>
      <c r="O1366" s="2" t="s">
        <v>25</v>
      </c>
      <c r="P1366" s="12">
        <v>5</v>
      </c>
      <c r="Q1366" s="12">
        <f>Table1[[#This Row],[Purchase Amount (USD)]]-Table1[[#This Row],[Previous Purchases]]</f>
        <v>70</v>
      </c>
      <c r="R1366" s="2" t="s">
        <v>32</v>
      </c>
      <c r="S1366" s="2" t="s">
        <v>96</v>
      </c>
    </row>
    <row r="1367" spans="1:19" x14ac:dyDescent="0.3">
      <c r="A1367" s="2">
        <v>1366</v>
      </c>
      <c r="B1367" s="2">
        <v>28</v>
      </c>
      <c r="C1367" s="2" t="s">
        <v>18</v>
      </c>
      <c r="D1367" s="2" t="s">
        <v>65</v>
      </c>
      <c r="E1367" s="2" t="s">
        <v>66</v>
      </c>
      <c r="F1367" s="2">
        <v>69</v>
      </c>
      <c r="G1367" s="2" t="s">
        <v>115</v>
      </c>
      <c r="H1367" s="2" t="s">
        <v>43</v>
      </c>
      <c r="I1367" s="2" t="s">
        <v>135</v>
      </c>
      <c r="J1367" s="2" t="s">
        <v>24</v>
      </c>
      <c r="K1367" s="2">
        <v>4.5</v>
      </c>
      <c r="L1367" s="2" t="s">
        <v>151</v>
      </c>
      <c r="M1367" s="2" t="s">
        <v>73</v>
      </c>
      <c r="N1367" s="2" t="s">
        <v>25</v>
      </c>
      <c r="O1367" s="2" t="s">
        <v>25</v>
      </c>
      <c r="P1367" s="12">
        <v>18</v>
      </c>
      <c r="Q1367" s="12">
        <f>Table1[[#This Row],[Purchase Amount (USD)]]-Table1[[#This Row],[Previous Purchases]]</f>
        <v>51</v>
      </c>
      <c r="R1367" s="2" t="s">
        <v>74</v>
      </c>
      <c r="S1367" s="2" t="s">
        <v>28</v>
      </c>
    </row>
    <row r="1368" spans="1:19" x14ac:dyDescent="0.3">
      <c r="A1368" s="3">
        <v>1367</v>
      </c>
      <c r="B1368" s="3">
        <v>45</v>
      </c>
      <c r="C1368" s="3" t="s">
        <v>18</v>
      </c>
      <c r="D1368" s="3" t="s">
        <v>132</v>
      </c>
      <c r="E1368" s="3" t="s">
        <v>66</v>
      </c>
      <c r="F1368" s="3">
        <v>40</v>
      </c>
      <c r="G1368" s="3" t="s">
        <v>145</v>
      </c>
      <c r="H1368" s="3" t="s">
        <v>43</v>
      </c>
      <c r="I1368" s="3" t="s">
        <v>135</v>
      </c>
      <c r="J1368" s="3" t="s">
        <v>56</v>
      </c>
      <c r="K1368" s="3">
        <v>3.1</v>
      </c>
      <c r="L1368" s="3" t="s">
        <v>151</v>
      </c>
      <c r="M1368" s="3" t="s">
        <v>37</v>
      </c>
      <c r="N1368" s="3" t="s">
        <v>25</v>
      </c>
      <c r="O1368" s="3" t="s">
        <v>25</v>
      </c>
      <c r="P1368" s="13">
        <v>10</v>
      </c>
      <c r="Q1368" s="13">
        <f>Table1[[#This Row],[Purchase Amount (USD)]]-Table1[[#This Row],[Previous Purchases]]</f>
        <v>30</v>
      </c>
      <c r="R1368" s="3" t="s">
        <v>38</v>
      </c>
      <c r="S1368" s="3" t="s">
        <v>28</v>
      </c>
    </row>
    <row r="1369" spans="1:19" x14ac:dyDescent="0.3">
      <c r="A1369" s="3">
        <v>1368</v>
      </c>
      <c r="B1369" s="3">
        <v>60</v>
      </c>
      <c r="C1369" s="3" t="s">
        <v>18</v>
      </c>
      <c r="D1369" s="3" t="s">
        <v>132</v>
      </c>
      <c r="E1369" s="3" t="s">
        <v>66</v>
      </c>
      <c r="F1369" s="3">
        <v>63</v>
      </c>
      <c r="G1369" s="3" t="s">
        <v>145</v>
      </c>
      <c r="H1369" s="3" t="s">
        <v>35</v>
      </c>
      <c r="I1369" s="3" t="s">
        <v>93</v>
      </c>
      <c r="J1369" s="3" t="s">
        <v>56</v>
      </c>
      <c r="K1369" s="3">
        <v>3.8</v>
      </c>
      <c r="L1369" s="3" t="s">
        <v>151</v>
      </c>
      <c r="M1369" s="3" t="s">
        <v>26</v>
      </c>
      <c r="N1369" s="3" t="s">
        <v>25</v>
      </c>
      <c r="O1369" s="3" t="s">
        <v>25</v>
      </c>
      <c r="P1369" s="13">
        <v>25</v>
      </c>
      <c r="Q1369" s="13">
        <f>Table1[[#This Row],[Purchase Amount (USD)]]-Table1[[#This Row],[Previous Purchases]]</f>
        <v>38</v>
      </c>
      <c r="R1369" s="3" t="s">
        <v>32</v>
      </c>
      <c r="S1369" s="3" t="s">
        <v>57</v>
      </c>
    </row>
    <row r="1370" spans="1:19" x14ac:dyDescent="0.3">
      <c r="A1370" s="2">
        <v>1369</v>
      </c>
      <c r="B1370" s="2">
        <v>21</v>
      </c>
      <c r="C1370" s="2" t="s">
        <v>18</v>
      </c>
      <c r="D1370" s="2" t="s">
        <v>54</v>
      </c>
      <c r="E1370" s="2" t="s">
        <v>20</v>
      </c>
      <c r="F1370" s="2">
        <v>36</v>
      </c>
      <c r="G1370" s="2" t="s">
        <v>149</v>
      </c>
      <c r="H1370" s="2" t="s">
        <v>22</v>
      </c>
      <c r="I1370" s="2" t="s">
        <v>120</v>
      </c>
      <c r="J1370" s="2" t="s">
        <v>52</v>
      </c>
      <c r="K1370" s="2">
        <v>4.9000000000000004</v>
      </c>
      <c r="L1370" s="2" t="s">
        <v>151</v>
      </c>
      <c r="M1370" s="2" t="s">
        <v>26</v>
      </c>
      <c r="N1370" s="2" t="s">
        <v>25</v>
      </c>
      <c r="O1370" s="2" t="s">
        <v>25</v>
      </c>
      <c r="P1370" s="12">
        <v>2</v>
      </c>
      <c r="Q1370" s="12">
        <f>Table1[[#This Row],[Purchase Amount (USD)]]-Table1[[#This Row],[Previous Purchases]]</f>
        <v>34</v>
      </c>
      <c r="R1370" s="2" t="s">
        <v>32</v>
      </c>
      <c r="S1370" s="2" t="s">
        <v>39</v>
      </c>
    </row>
    <row r="1371" spans="1:19" x14ac:dyDescent="0.3">
      <c r="A1371" s="2">
        <v>1370</v>
      </c>
      <c r="B1371" s="2">
        <v>32</v>
      </c>
      <c r="C1371" s="2" t="s">
        <v>18</v>
      </c>
      <c r="D1371" s="2" t="s">
        <v>70</v>
      </c>
      <c r="E1371" s="2" t="s">
        <v>41</v>
      </c>
      <c r="F1371" s="2">
        <v>75</v>
      </c>
      <c r="G1371" s="2" t="s">
        <v>145</v>
      </c>
      <c r="H1371" s="2" t="s">
        <v>43</v>
      </c>
      <c r="I1371" s="2" t="s">
        <v>95</v>
      </c>
      <c r="J1371" s="2" t="s">
        <v>24</v>
      </c>
      <c r="K1371" s="2">
        <v>3.2</v>
      </c>
      <c r="L1371" s="2" t="s">
        <v>151</v>
      </c>
      <c r="M1371" s="2" t="s">
        <v>53</v>
      </c>
      <c r="N1371" s="2" t="s">
        <v>25</v>
      </c>
      <c r="O1371" s="2" t="s">
        <v>25</v>
      </c>
      <c r="P1371" s="12">
        <v>48</v>
      </c>
      <c r="Q1371" s="12">
        <f>Table1[[#This Row],[Purchase Amount (USD)]]-Table1[[#This Row],[Previous Purchases]]</f>
        <v>27</v>
      </c>
      <c r="R1371" s="2" t="s">
        <v>27</v>
      </c>
      <c r="S1371" s="2" t="s">
        <v>28</v>
      </c>
    </row>
    <row r="1372" spans="1:19" x14ac:dyDescent="0.3">
      <c r="A1372" s="3">
        <v>1371</v>
      </c>
      <c r="B1372" s="3">
        <v>27</v>
      </c>
      <c r="C1372" s="3" t="s">
        <v>18</v>
      </c>
      <c r="D1372" s="3" t="s">
        <v>118</v>
      </c>
      <c r="E1372" s="3" t="s">
        <v>66</v>
      </c>
      <c r="F1372" s="3">
        <v>67</v>
      </c>
      <c r="G1372" s="3" t="s">
        <v>55</v>
      </c>
      <c r="H1372" s="3" t="s">
        <v>22</v>
      </c>
      <c r="I1372" s="3" t="s">
        <v>99</v>
      </c>
      <c r="J1372" s="3" t="s">
        <v>52</v>
      </c>
      <c r="K1372" s="3">
        <v>2.9</v>
      </c>
      <c r="L1372" s="3" t="s">
        <v>151</v>
      </c>
      <c r="M1372" s="3" t="s">
        <v>69</v>
      </c>
      <c r="N1372" s="3" t="s">
        <v>25</v>
      </c>
      <c r="O1372" s="3" t="s">
        <v>25</v>
      </c>
      <c r="P1372" s="13">
        <v>41</v>
      </c>
      <c r="Q1372" s="13">
        <f>Table1[[#This Row],[Purchase Amount (USD)]]-Table1[[#This Row],[Previous Purchases]]</f>
        <v>26</v>
      </c>
      <c r="R1372" s="3" t="s">
        <v>74</v>
      </c>
      <c r="S1372" s="3" t="s">
        <v>96</v>
      </c>
    </row>
    <row r="1373" spans="1:19" x14ac:dyDescent="0.3">
      <c r="A1373" s="3">
        <v>1372</v>
      </c>
      <c r="B1373" s="3">
        <v>40</v>
      </c>
      <c r="C1373" s="3" t="s">
        <v>18</v>
      </c>
      <c r="D1373" s="3" t="s">
        <v>94</v>
      </c>
      <c r="E1373" s="3" t="s">
        <v>20</v>
      </c>
      <c r="F1373" s="3">
        <v>64</v>
      </c>
      <c r="G1373" s="3" t="s">
        <v>90</v>
      </c>
      <c r="H1373" s="3" t="s">
        <v>43</v>
      </c>
      <c r="I1373" s="3" t="s">
        <v>60</v>
      </c>
      <c r="J1373" s="3" t="s">
        <v>36</v>
      </c>
      <c r="K1373" s="3">
        <v>2.8</v>
      </c>
      <c r="L1373" s="3" t="s">
        <v>151</v>
      </c>
      <c r="M1373" s="3" t="s">
        <v>73</v>
      </c>
      <c r="N1373" s="3" t="s">
        <v>25</v>
      </c>
      <c r="O1373" s="3" t="s">
        <v>25</v>
      </c>
      <c r="P1373" s="13">
        <v>42</v>
      </c>
      <c r="Q1373" s="13">
        <f>Table1[[#This Row],[Purchase Amount (USD)]]-Table1[[#This Row],[Previous Purchases]]</f>
        <v>22</v>
      </c>
      <c r="R1373" s="3" t="s">
        <v>38</v>
      </c>
      <c r="S1373" s="3" t="s">
        <v>87</v>
      </c>
    </row>
    <row r="1374" spans="1:19" x14ac:dyDescent="0.3">
      <c r="A1374" s="2">
        <v>1373</v>
      </c>
      <c r="B1374" s="2">
        <v>64</v>
      </c>
      <c r="C1374" s="2" t="s">
        <v>18</v>
      </c>
      <c r="D1374" s="2" t="s">
        <v>19</v>
      </c>
      <c r="E1374" s="2" t="s">
        <v>20</v>
      </c>
      <c r="F1374" s="2">
        <v>61</v>
      </c>
      <c r="G1374" s="2" t="s">
        <v>150</v>
      </c>
      <c r="H1374" s="2" t="s">
        <v>43</v>
      </c>
      <c r="I1374" s="2" t="s">
        <v>23</v>
      </c>
      <c r="J1374" s="2" t="s">
        <v>56</v>
      </c>
      <c r="K1374" s="2">
        <v>4</v>
      </c>
      <c r="L1374" s="2" t="s">
        <v>151</v>
      </c>
      <c r="M1374" s="2" t="s">
        <v>69</v>
      </c>
      <c r="N1374" s="2" t="s">
        <v>25</v>
      </c>
      <c r="O1374" s="2" t="s">
        <v>25</v>
      </c>
      <c r="P1374" s="12">
        <v>44</v>
      </c>
      <c r="Q1374" s="12">
        <f>Table1[[#This Row],[Purchase Amount (USD)]]-Table1[[#This Row],[Previous Purchases]]</f>
        <v>17</v>
      </c>
      <c r="R1374" s="2" t="s">
        <v>45</v>
      </c>
      <c r="S1374" s="2" t="s">
        <v>75</v>
      </c>
    </row>
    <row r="1375" spans="1:19" x14ac:dyDescent="0.3">
      <c r="A1375" s="2">
        <v>1374</v>
      </c>
      <c r="B1375" s="2">
        <v>18</v>
      </c>
      <c r="C1375" s="2" t="s">
        <v>18</v>
      </c>
      <c r="D1375" s="2" t="s">
        <v>142</v>
      </c>
      <c r="E1375" s="2" t="s">
        <v>66</v>
      </c>
      <c r="F1375" s="2">
        <v>40</v>
      </c>
      <c r="G1375" s="2" t="s">
        <v>140</v>
      </c>
      <c r="H1375" s="2" t="s">
        <v>22</v>
      </c>
      <c r="I1375" s="2" t="s">
        <v>47</v>
      </c>
      <c r="J1375" s="2" t="s">
        <v>24</v>
      </c>
      <c r="K1375" s="2">
        <v>2.6</v>
      </c>
      <c r="L1375" s="2" t="s">
        <v>151</v>
      </c>
      <c r="M1375" s="2" t="s">
        <v>73</v>
      </c>
      <c r="N1375" s="2" t="s">
        <v>25</v>
      </c>
      <c r="O1375" s="2" t="s">
        <v>25</v>
      </c>
      <c r="P1375" s="12">
        <v>6</v>
      </c>
      <c r="Q1375" s="12">
        <f>Table1[[#This Row],[Purchase Amount (USD)]]-Table1[[#This Row],[Previous Purchases]]</f>
        <v>34</v>
      </c>
      <c r="R1375" s="2" t="s">
        <v>32</v>
      </c>
      <c r="S1375" s="2" t="s">
        <v>57</v>
      </c>
    </row>
    <row r="1376" spans="1:19" x14ac:dyDescent="0.3">
      <c r="A1376" s="3">
        <v>1375</v>
      </c>
      <c r="B1376" s="3">
        <v>22</v>
      </c>
      <c r="C1376" s="3" t="s">
        <v>18</v>
      </c>
      <c r="D1376" s="3" t="s">
        <v>65</v>
      </c>
      <c r="E1376" s="3" t="s">
        <v>66</v>
      </c>
      <c r="F1376" s="3">
        <v>97</v>
      </c>
      <c r="G1376" s="3" t="s">
        <v>83</v>
      </c>
      <c r="H1376" s="3" t="s">
        <v>43</v>
      </c>
      <c r="I1376" s="3" t="s">
        <v>107</v>
      </c>
      <c r="J1376" s="3" t="s">
        <v>56</v>
      </c>
      <c r="K1376" s="3">
        <v>2.7</v>
      </c>
      <c r="L1376" s="3" t="s">
        <v>151</v>
      </c>
      <c r="M1376" s="3" t="s">
        <v>37</v>
      </c>
      <c r="N1376" s="3" t="s">
        <v>25</v>
      </c>
      <c r="O1376" s="3" t="s">
        <v>25</v>
      </c>
      <c r="P1376" s="13">
        <v>5</v>
      </c>
      <c r="Q1376" s="13">
        <f>Table1[[#This Row],[Purchase Amount (USD)]]-Table1[[#This Row],[Previous Purchases]]</f>
        <v>92</v>
      </c>
      <c r="R1376" s="3" t="s">
        <v>74</v>
      </c>
      <c r="S1376" s="3" t="s">
        <v>57</v>
      </c>
    </row>
    <row r="1377" spans="1:19" x14ac:dyDescent="0.3">
      <c r="A1377" s="3">
        <v>1376</v>
      </c>
      <c r="B1377" s="3">
        <v>42</v>
      </c>
      <c r="C1377" s="3" t="s">
        <v>18</v>
      </c>
      <c r="D1377" s="3" t="s">
        <v>49</v>
      </c>
      <c r="E1377" s="3" t="s">
        <v>41</v>
      </c>
      <c r="F1377" s="3">
        <v>31</v>
      </c>
      <c r="G1377" s="3" t="s">
        <v>30</v>
      </c>
      <c r="H1377" s="3" t="s">
        <v>22</v>
      </c>
      <c r="I1377" s="3" t="s">
        <v>109</v>
      </c>
      <c r="J1377" s="3" t="s">
        <v>36</v>
      </c>
      <c r="K1377" s="3">
        <v>4.0999999999999996</v>
      </c>
      <c r="L1377" s="3" t="s">
        <v>151</v>
      </c>
      <c r="M1377" s="3" t="s">
        <v>69</v>
      </c>
      <c r="N1377" s="3" t="s">
        <v>25</v>
      </c>
      <c r="O1377" s="3" t="s">
        <v>25</v>
      </c>
      <c r="P1377" s="13">
        <v>8</v>
      </c>
      <c r="Q1377" s="13">
        <f>Table1[[#This Row],[Purchase Amount (USD)]]-Table1[[#This Row],[Previous Purchases]]</f>
        <v>23</v>
      </c>
      <c r="R1377" s="3" t="s">
        <v>38</v>
      </c>
      <c r="S1377" s="3" t="s">
        <v>48</v>
      </c>
    </row>
    <row r="1378" spans="1:19" x14ac:dyDescent="0.3">
      <c r="A1378" s="2">
        <v>1377</v>
      </c>
      <c r="B1378" s="2">
        <v>57</v>
      </c>
      <c r="C1378" s="2" t="s">
        <v>18</v>
      </c>
      <c r="D1378" s="2" t="s">
        <v>40</v>
      </c>
      <c r="E1378" s="2" t="s">
        <v>41</v>
      </c>
      <c r="F1378" s="2">
        <v>65</v>
      </c>
      <c r="G1378" s="2" t="s">
        <v>126</v>
      </c>
      <c r="H1378" s="2" t="s">
        <v>22</v>
      </c>
      <c r="I1378" s="2" t="s">
        <v>68</v>
      </c>
      <c r="J1378" s="2" t="s">
        <v>36</v>
      </c>
      <c r="K1378" s="2">
        <v>5</v>
      </c>
      <c r="L1378" s="2" t="s">
        <v>151</v>
      </c>
      <c r="M1378" s="2" t="s">
        <v>37</v>
      </c>
      <c r="N1378" s="2" t="s">
        <v>25</v>
      </c>
      <c r="O1378" s="2" t="s">
        <v>25</v>
      </c>
      <c r="P1378" s="12">
        <v>24</v>
      </c>
      <c r="Q1378" s="12">
        <f>Table1[[#This Row],[Purchase Amount (USD)]]-Table1[[#This Row],[Previous Purchases]]</f>
        <v>41</v>
      </c>
      <c r="R1378" s="2" t="s">
        <v>45</v>
      </c>
      <c r="S1378" s="2" t="s">
        <v>48</v>
      </c>
    </row>
    <row r="1379" spans="1:19" x14ac:dyDescent="0.3">
      <c r="A1379" s="2">
        <v>1378</v>
      </c>
      <c r="B1379" s="2">
        <v>33</v>
      </c>
      <c r="C1379" s="2" t="s">
        <v>18</v>
      </c>
      <c r="D1379" s="2" t="s">
        <v>88</v>
      </c>
      <c r="E1379" s="2" t="s">
        <v>66</v>
      </c>
      <c r="F1379" s="2">
        <v>54</v>
      </c>
      <c r="G1379" s="2" t="s">
        <v>127</v>
      </c>
      <c r="H1379" s="2" t="s">
        <v>22</v>
      </c>
      <c r="I1379" s="2" t="s">
        <v>77</v>
      </c>
      <c r="J1379" s="2" t="s">
        <v>36</v>
      </c>
      <c r="K1379" s="2">
        <v>3</v>
      </c>
      <c r="L1379" s="2" t="s">
        <v>151</v>
      </c>
      <c r="M1379" s="2" t="s">
        <v>44</v>
      </c>
      <c r="N1379" s="2" t="s">
        <v>25</v>
      </c>
      <c r="O1379" s="2" t="s">
        <v>25</v>
      </c>
      <c r="P1379" s="12">
        <v>42</v>
      </c>
      <c r="Q1379" s="12">
        <f>Table1[[#This Row],[Purchase Amount (USD)]]-Table1[[#This Row],[Previous Purchases]]</f>
        <v>12</v>
      </c>
      <c r="R1379" s="2" t="s">
        <v>27</v>
      </c>
      <c r="S1379" s="2" t="s">
        <v>87</v>
      </c>
    </row>
    <row r="1380" spans="1:19" x14ac:dyDescent="0.3">
      <c r="A1380" s="3">
        <v>1379</v>
      </c>
      <c r="B1380" s="3">
        <v>37</v>
      </c>
      <c r="C1380" s="3" t="s">
        <v>18</v>
      </c>
      <c r="D1380" s="3" t="s">
        <v>101</v>
      </c>
      <c r="E1380" s="3" t="s">
        <v>62</v>
      </c>
      <c r="F1380" s="3">
        <v>49</v>
      </c>
      <c r="G1380" s="3" t="s">
        <v>21</v>
      </c>
      <c r="H1380" s="3" t="s">
        <v>91</v>
      </c>
      <c r="I1380" s="3" t="s">
        <v>92</v>
      </c>
      <c r="J1380" s="3" t="s">
        <v>56</v>
      </c>
      <c r="K1380" s="3">
        <v>3.6</v>
      </c>
      <c r="L1380" s="3" t="s">
        <v>151</v>
      </c>
      <c r="M1380" s="3" t="s">
        <v>37</v>
      </c>
      <c r="N1380" s="3" t="s">
        <v>25</v>
      </c>
      <c r="O1380" s="3" t="s">
        <v>25</v>
      </c>
      <c r="P1380" s="13">
        <v>24</v>
      </c>
      <c r="Q1380" s="13">
        <f>Table1[[#This Row],[Purchase Amount (USD)]]-Table1[[#This Row],[Previous Purchases]]</f>
        <v>25</v>
      </c>
      <c r="R1380" s="3" t="s">
        <v>27</v>
      </c>
      <c r="S1380" s="3" t="s">
        <v>39</v>
      </c>
    </row>
    <row r="1381" spans="1:19" x14ac:dyDescent="0.3">
      <c r="A1381" s="3">
        <v>1380</v>
      </c>
      <c r="B1381" s="3">
        <v>21</v>
      </c>
      <c r="C1381" s="3" t="s">
        <v>18</v>
      </c>
      <c r="D1381" s="3" t="s">
        <v>112</v>
      </c>
      <c r="E1381" s="3" t="s">
        <v>20</v>
      </c>
      <c r="F1381" s="3">
        <v>64</v>
      </c>
      <c r="G1381" s="3" t="s">
        <v>147</v>
      </c>
      <c r="H1381" s="3" t="s">
        <v>22</v>
      </c>
      <c r="I1381" s="3" t="s">
        <v>72</v>
      </c>
      <c r="J1381" s="3" t="s">
        <v>56</v>
      </c>
      <c r="K1381" s="3">
        <v>2.8</v>
      </c>
      <c r="L1381" s="3" t="s">
        <v>151</v>
      </c>
      <c r="M1381" s="3" t="s">
        <v>69</v>
      </c>
      <c r="N1381" s="3" t="s">
        <v>25</v>
      </c>
      <c r="O1381" s="3" t="s">
        <v>25</v>
      </c>
      <c r="P1381" s="13">
        <v>38</v>
      </c>
      <c r="Q1381" s="13">
        <f>Table1[[#This Row],[Purchase Amount (USD)]]-Table1[[#This Row],[Previous Purchases]]</f>
        <v>26</v>
      </c>
      <c r="R1381" s="3" t="s">
        <v>27</v>
      </c>
      <c r="S1381" s="3" t="s">
        <v>75</v>
      </c>
    </row>
    <row r="1382" spans="1:19" x14ac:dyDescent="0.3">
      <c r="A1382" s="2">
        <v>1381</v>
      </c>
      <c r="B1382" s="2">
        <v>51</v>
      </c>
      <c r="C1382" s="2" t="s">
        <v>18</v>
      </c>
      <c r="D1382" s="2" t="s">
        <v>49</v>
      </c>
      <c r="E1382" s="2" t="s">
        <v>41</v>
      </c>
      <c r="F1382" s="2">
        <v>35</v>
      </c>
      <c r="G1382" s="2" t="s">
        <v>34</v>
      </c>
      <c r="H1382" s="2" t="s">
        <v>35</v>
      </c>
      <c r="I1382" s="2" t="s">
        <v>117</v>
      </c>
      <c r="J1382" s="2" t="s">
        <v>24</v>
      </c>
      <c r="K1382" s="2">
        <v>4.5999999999999996</v>
      </c>
      <c r="L1382" s="2" t="s">
        <v>151</v>
      </c>
      <c r="M1382" s="2" t="s">
        <v>53</v>
      </c>
      <c r="N1382" s="2" t="s">
        <v>25</v>
      </c>
      <c r="O1382" s="2" t="s">
        <v>25</v>
      </c>
      <c r="P1382" s="12">
        <v>41</v>
      </c>
      <c r="Q1382" s="12">
        <f>Table1[[#This Row],[Purchase Amount (USD)]]-Table1[[#This Row],[Previous Purchases]]</f>
        <v>-6</v>
      </c>
      <c r="R1382" s="2" t="s">
        <v>32</v>
      </c>
      <c r="S1382" s="2" t="s">
        <v>28</v>
      </c>
    </row>
    <row r="1383" spans="1:19" x14ac:dyDescent="0.3">
      <c r="A1383" s="2">
        <v>1382</v>
      </c>
      <c r="B1383" s="2">
        <v>30</v>
      </c>
      <c r="C1383" s="2" t="s">
        <v>18</v>
      </c>
      <c r="D1383" s="2" t="s">
        <v>70</v>
      </c>
      <c r="E1383" s="2" t="s">
        <v>41</v>
      </c>
      <c r="F1383" s="2">
        <v>86</v>
      </c>
      <c r="G1383" s="2" t="s">
        <v>114</v>
      </c>
      <c r="H1383" s="2" t="s">
        <v>22</v>
      </c>
      <c r="I1383" s="2" t="s">
        <v>95</v>
      </c>
      <c r="J1383" s="2" t="s">
        <v>24</v>
      </c>
      <c r="K1383" s="2">
        <v>2.9</v>
      </c>
      <c r="L1383" s="2" t="s">
        <v>151</v>
      </c>
      <c r="M1383" s="2" t="s">
        <v>53</v>
      </c>
      <c r="N1383" s="2" t="s">
        <v>25</v>
      </c>
      <c r="O1383" s="2" t="s">
        <v>25</v>
      </c>
      <c r="P1383" s="12">
        <v>48</v>
      </c>
      <c r="Q1383" s="12">
        <f>Table1[[#This Row],[Purchase Amount (USD)]]-Table1[[#This Row],[Previous Purchases]]</f>
        <v>38</v>
      </c>
      <c r="R1383" s="2" t="s">
        <v>27</v>
      </c>
      <c r="S1383" s="2" t="s">
        <v>57</v>
      </c>
    </row>
    <row r="1384" spans="1:19" x14ac:dyDescent="0.3">
      <c r="A1384" s="3">
        <v>1383</v>
      </c>
      <c r="B1384" s="3">
        <v>68</v>
      </c>
      <c r="C1384" s="3" t="s">
        <v>18</v>
      </c>
      <c r="D1384" s="3" t="s">
        <v>101</v>
      </c>
      <c r="E1384" s="3" t="s">
        <v>62</v>
      </c>
      <c r="F1384" s="3">
        <v>55</v>
      </c>
      <c r="G1384" s="3" t="s">
        <v>150</v>
      </c>
      <c r="H1384" s="3" t="s">
        <v>22</v>
      </c>
      <c r="I1384" s="3" t="s">
        <v>109</v>
      </c>
      <c r="J1384" s="3" t="s">
        <v>24</v>
      </c>
      <c r="K1384" s="3">
        <v>4.8</v>
      </c>
      <c r="L1384" s="3" t="s">
        <v>151</v>
      </c>
      <c r="M1384" s="3" t="s">
        <v>26</v>
      </c>
      <c r="N1384" s="3" t="s">
        <v>25</v>
      </c>
      <c r="O1384" s="3" t="s">
        <v>25</v>
      </c>
      <c r="P1384" s="13">
        <v>16</v>
      </c>
      <c r="Q1384" s="13">
        <f>Table1[[#This Row],[Purchase Amount (USD)]]-Table1[[#This Row],[Previous Purchases]]</f>
        <v>39</v>
      </c>
      <c r="R1384" s="3" t="s">
        <v>74</v>
      </c>
      <c r="S1384" s="3" t="s">
        <v>57</v>
      </c>
    </row>
    <row r="1385" spans="1:19" x14ac:dyDescent="0.3">
      <c r="A1385" s="3">
        <v>1384</v>
      </c>
      <c r="B1385" s="3">
        <v>36</v>
      </c>
      <c r="C1385" s="3" t="s">
        <v>18</v>
      </c>
      <c r="D1385" s="3" t="s">
        <v>118</v>
      </c>
      <c r="E1385" s="3" t="s">
        <v>66</v>
      </c>
      <c r="F1385" s="3">
        <v>58</v>
      </c>
      <c r="G1385" s="3" t="s">
        <v>149</v>
      </c>
      <c r="H1385" s="3" t="s">
        <v>43</v>
      </c>
      <c r="I1385" s="3" t="s">
        <v>117</v>
      </c>
      <c r="J1385" s="3" t="s">
        <v>36</v>
      </c>
      <c r="K1385" s="3">
        <v>3.3</v>
      </c>
      <c r="L1385" s="3" t="s">
        <v>151</v>
      </c>
      <c r="M1385" s="3" t="s">
        <v>26</v>
      </c>
      <c r="N1385" s="3" t="s">
        <v>25</v>
      </c>
      <c r="O1385" s="3" t="s">
        <v>25</v>
      </c>
      <c r="P1385" s="13">
        <v>4</v>
      </c>
      <c r="Q1385" s="13">
        <f>Table1[[#This Row],[Purchase Amount (USD)]]-Table1[[#This Row],[Previous Purchases]]</f>
        <v>54</v>
      </c>
      <c r="R1385" s="3" t="s">
        <v>27</v>
      </c>
      <c r="S1385" s="3" t="s">
        <v>87</v>
      </c>
    </row>
    <row r="1386" spans="1:19" x14ac:dyDescent="0.3">
      <c r="A1386" s="2">
        <v>1385</v>
      </c>
      <c r="B1386" s="2">
        <v>46</v>
      </c>
      <c r="C1386" s="2" t="s">
        <v>18</v>
      </c>
      <c r="D1386" s="2" t="s">
        <v>49</v>
      </c>
      <c r="E1386" s="2" t="s">
        <v>41</v>
      </c>
      <c r="F1386" s="2">
        <v>96</v>
      </c>
      <c r="G1386" s="2" t="s">
        <v>119</v>
      </c>
      <c r="H1386" s="2" t="s">
        <v>43</v>
      </c>
      <c r="I1386" s="2" t="s">
        <v>117</v>
      </c>
      <c r="J1386" s="2" t="s">
        <v>56</v>
      </c>
      <c r="K1386" s="2">
        <v>4.5999999999999996</v>
      </c>
      <c r="L1386" s="2" t="s">
        <v>151</v>
      </c>
      <c r="M1386" s="2" t="s">
        <v>53</v>
      </c>
      <c r="N1386" s="2" t="s">
        <v>25</v>
      </c>
      <c r="O1386" s="2" t="s">
        <v>25</v>
      </c>
      <c r="P1386" s="12">
        <v>8</v>
      </c>
      <c r="Q1386" s="12">
        <f>Table1[[#This Row],[Purchase Amount (USD)]]-Table1[[#This Row],[Previous Purchases]]</f>
        <v>88</v>
      </c>
      <c r="R1386" s="2" t="s">
        <v>74</v>
      </c>
      <c r="S1386" s="2" t="s">
        <v>39</v>
      </c>
    </row>
    <row r="1387" spans="1:19" x14ac:dyDescent="0.3">
      <c r="A1387" s="2">
        <v>1386</v>
      </c>
      <c r="B1387" s="2">
        <v>41</v>
      </c>
      <c r="C1387" s="2" t="s">
        <v>18</v>
      </c>
      <c r="D1387" s="2" t="s">
        <v>105</v>
      </c>
      <c r="E1387" s="2" t="s">
        <v>66</v>
      </c>
      <c r="F1387" s="2">
        <v>64</v>
      </c>
      <c r="G1387" s="2" t="s">
        <v>90</v>
      </c>
      <c r="H1387" s="2" t="s">
        <v>43</v>
      </c>
      <c r="I1387" s="2" t="s">
        <v>125</v>
      </c>
      <c r="J1387" s="2" t="s">
        <v>56</v>
      </c>
      <c r="K1387" s="2">
        <v>2.6</v>
      </c>
      <c r="L1387" s="2" t="s">
        <v>151</v>
      </c>
      <c r="M1387" s="2" t="s">
        <v>73</v>
      </c>
      <c r="N1387" s="2" t="s">
        <v>25</v>
      </c>
      <c r="O1387" s="2" t="s">
        <v>25</v>
      </c>
      <c r="P1387" s="12">
        <v>1</v>
      </c>
      <c r="Q1387" s="12">
        <f>Table1[[#This Row],[Purchase Amount (USD)]]-Table1[[#This Row],[Previous Purchases]]</f>
        <v>63</v>
      </c>
      <c r="R1387" s="2" t="s">
        <v>74</v>
      </c>
      <c r="S1387" s="2" t="s">
        <v>75</v>
      </c>
    </row>
    <row r="1388" spans="1:19" x14ac:dyDescent="0.3">
      <c r="A1388" s="3">
        <v>1387</v>
      </c>
      <c r="B1388" s="3">
        <v>68</v>
      </c>
      <c r="C1388" s="3" t="s">
        <v>18</v>
      </c>
      <c r="D1388" s="3" t="s">
        <v>101</v>
      </c>
      <c r="E1388" s="3" t="s">
        <v>62</v>
      </c>
      <c r="F1388" s="3">
        <v>56</v>
      </c>
      <c r="G1388" s="3" t="s">
        <v>46</v>
      </c>
      <c r="H1388" s="3" t="s">
        <v>43</v>
      </c>
      <c r="I1388" s="3" t="s">
        <v>64</v>
      </c>
      <c r="J1388" s="3" t="s">
        <v>56</v>
      </c>
      <c r="K1388" s="3">
        <v>4</v>
      </c>
      <c r="L1388" s="3" t="s">
        <v>151</v>
      </c>
      <c r="M1388" s="3" t="s">
        <v>44</v>
      </c>
      <c r="N1388" s="3" t="s">
        <v>25</v>
      </c>
      <c r="O1388" s="3" t="s">
        <v>25</v>
      </c>
      <c r="P1388" s="13">
        <v>4</v>
      </c>
      <c r="Q1388" s="13">
        <f>Table1[[#This Row],[Purchase Amount (USD)]]-Table1[[#This Row],[Previous Purchases]]</f>
        <v>52</v>
      </c>
      <c r="R1388" s="3" t="s">
        <v>85</v>
      </c>
      <c r="S1388" s="3" t="s">
        <v>57</v>
      </c>
    </row>
    <row r="1389" spans="1:19" x14ac:dyDescent="0.3">
      <c r="A1389" s="3">
        <v>1388</v>
      </c>
      <c r="B1389" s="3">
        <v>21</v>
      </c>
      <c r="C1389" s="3" t="s">
        <v>18</v>
      </c>
      <c r="D1389" s="3" t="s">
        <v>19</v>
      </c>
      <c r="E1389" s="3" t="s">
        <v>20</v>
      </c>
      <c r="F1389" s="3">
        <v>85</v>
      </c>
      <c r="G1389" s="3" t="s">
        <v>127</v>
      </c>
      <c r="H1389" s="3" t="s">
        <v>43</v>
      </c>
      <c r="I1389" s="3" t="s">
        <v>79</v>
      </c>
      <c r="J1389" s="3" t="s">
        <v>24</v>
      </c>
      <c r="K1389" s="3">
        <v>3.8</v>
      </c>
      <c r="L1389" s="3" t="s">
        <v>151</v>
      </c>
      <c r="M1389" s="3" t="s">
        <v>53</v>
      </c>
      <c r="N1389" s="3" t="s">
        <v>25</v>
      </c>
      <c r="O1389" s="3" t="s">
        <v>25</v>
      </c>
      <c r="P1389" s="13">
        <v>20</v>
      </c>
      <c r="Q1389" s="13">
        <f>Table1[[#This Row],[Purchase Amount (USD)]]-Table1[[#This Row],[Previous Purchases]]</f>
        <v>65</v>
      </c>
      <c r="R1389" s="3" t="s">
        <v>38</v>
      </c>
      <c r="S1389" s="3" t="s">
        <v>87</v>
      </c>
    </row>
    <row r="1390" spans="1:19" x14ac:dyDescent="0.3">
      <c r="A1390" s="2">
        <v>1389</v>
      </c>
      <c r="B1390" s="2">
        <v>62</v>
      </c>
      <c r="C1390" s="2" t="s">
        <v>18</v>
      </c>
      <c r="D1390" s="2" t="s">
        <v>80</v>
      </c>
      <c r="E1390" s="2" t="s">
        <v>20</v>
      </c>
      <c r="F1390" s="2">
        <v>23</v>
      </c>
      <c r="G1390" s="2" t="s">
        <v>71</v>
      </c>
      <c r="H1390" s="2" t="s">
        <v>43</v>
      </c>
      <c r="I1390" s="2" t="s">
        <v>92</v>
      </c>
      <c r="J1390" s="2" t="s">
        <v>36</v>
      </c>
      <c r="K1390" s="2">
        <v>3.9</v>
      </c>
      <c r="L1390" s="2" t="s">
        <v>151</v>
      </c>
      <c r="M1390" s="2" t="s">
        <v>26</v>
      </c>
      <c r="N1390" s="2" t="s">
        <v>25</v>
      </c>
      <c r="O1390" s="2" t="s">
        <v>25</v>
      </c>
      <c r="P1390" s="12">
        <v>40</v>
      </c>
      <c r="Q1390" s="12">
        <f>Table1[[#This Row],[Purchase Amount (USD)]]-Table1[[#This Row],[Previous Purchases]]</f>
        <v>-17</v>
      </c>
      <c r="R1390" s="2" t="s">
        <v>32</v>
      </c>
      <c r="S1390" s="2" t="s">
        <v>57</v>
      </c>
    </row>
    <row r="1391" spans="1:19" x14ac:dyDescent="0.3">
      <c r="A1391" s="2">
        <v>1390</v>
      </c>
      <c r="B1391" s="2">
        <v>59</v>
      </c>
      <c r="C1391" s="2" t="s">
        <v>18</v>
      </c>
      <c r="D1391" s="2" t="s">
        <v>118</v>
      </c>
      <c r="E1391" s="2" t="s">
        <v>66</v>
      </c>
      <c r="F1391" s="2">
        <v>72</v>
      </c>
      <c r="G1391" s="2" t="s">
        <v>114</v>
      </c>
      <c r="H1391" s="2" t="s">
        <v>22</v>
      </c>
      <c r="I1391" s="2" t="s">
        <v>120</v>
      </c>
      <c r="J1391" s="2" t="s">
        <v>56</v>
      </c>
      <c r="K1391" s="2">
        <v>2.6</v>
      </c>
      <c r="L1391" s="2" t="s">
        <v>151</v>
      </c>
      <c r="M1391" s="2" t="s">
        <v>73</v>
      </c>
      <c r="N1391" s="2" t="s">
        <v>25</v>
      </c>
      <c r="O1391" s="2" t="s">
        <v>25</v>
      </c>
      <c r="P1391" s="12">
        <v>8</v>
      </c>
      <c r="Q1391" s="12">
        <f>Table1[[#This Row],[Purchase Amount (USD)]]-Table1[[#This Row],[Previous Purchases]]</f>
        <v>64</v>
      </c>
      <c r="R1391" s="2" t="s">
        <v>85</v>
      </c>
      <c r="S1391" s="2" t="s">
        <v>28</v>
      </c>
    </row>
    <row r="1392" spans="1:19" x14ac:dyDescent="0.3">
      <c r="A1392" s="3">
        <v>1391</v>
      </c>
      <c r="B1392" s="3">
        <v>25</v>
      </c>
      <c r="C1392" s="3" t="s">
        <v>18</v>
      </c>
      <c r="D1392" s="3" t="s">
        <v>123</v>
      </c>
      <c r="E1392" s="3" t="s">
        <v>66</v>
      </c>
      <c r="F1392" s="3">
        <v>38</v>
      </c>
      <c r="G1392" s="3" t="s">
        <v>71</v>
      </c>
      <c r="H1392" s="3" t="s">
        <v>43</v>
      </c>
      <c r="I1392" s="3" t="s">
        <v>31</v>
      </c>
      <c r="J1392" s="3" t="s">
        <v>52</v>
      </c>
      <c r="K1392" s="3">
        <v>4.3</v>
      </c>
      <c r="L1392" s="3" t="s">
        <v>151</v>
      </c>
      <c r="M1392" s="3" t="s">
        <v>53</v>
      </c>
      <c r="N1392" s="3" t="s">
        <v>25</v>
      </c>
      <c r="O1392" s="3" t="s">
        <v>25</v>
      </c>
      <c r="P1392" s="13">
        <v>42</v>
      </c>
      <c r="Q1392" s="13">
        <f>Table1[[#This Row],[Purchase Amount (USD)]]-Table1[[#This Row],[Previous Purchases]]</f>
        <v>-4</v>
      </c>
      <c r="R1392" s="3" t="s">
        <v>85</v>
      </c>
      <c r="S1392" s="3" t="s">
        <v>39</v>
      </c>
    </row>
    <row r="1393" spans="1:19" x14ac:dyDescent="0.3">
      <c r="A1393" s="3">
        <v>1392</v>
      </c>
      <c r="B1393" s="3">
        <v>53</v>
      </c>
      <c r="C1393" s="3" t="s">
        <v>18</v>
      </c>
      <c r="D1393" s="3" t="s">
        <v>19</v>
      </c>
      <c r="E1393" s="3" t="s">
        <v>20</v>
      </c>
      <c r="F1393" s="3">
        <v>29</v>
      </c>
      <c r="G1393" s="3" t="s">
        <v>90</v>
      </c>
      <c r="H1393" s="3" t="s">
        <v>35</v>
      </c>
      <c r="I1393" s="3" t="s">
        <v>51</v>
      </c>
      <c r="J1393" s="3" t="s">
        <v>24</v>
      </c>
      <c r="K1393" s="3">
        <v>3.6</v>
      </c>
      <c r="L1393" s="3" t="s">
        <v>151</v>
      </c>
      <c r="M1393" s="3" t="s">
        <v>26</v>
      </c>
      <c r="N1393" s="3" t="s">
        <v>25</v>
      </c>
      <c r="O1393" s="3" t="s">
        <v>25</v>
      </c>
      <c r="P1393" s="13">
        <v>38</v>
      </c>
      <c r="Q1393" s="13">
        <f>Table1[[#This Row],[Purchase Amount (USD)]]-Table1[[#This Row],[Previous Purchases]]</f>
        <v>-9</v>
      </c>
      <c r="R1393" s="3" t="s">
        <v>38</v>
      </c>
      <c r="S1393" s="3" t="s">
        <v>48</v>
      </c>
    </row>
    <row r="1394" spans="1:19" x14ac:dyDescent="0.3">
      <c r="A1394" s="2">
        <v>1393</v>
      </c>
      <c r="B1394" s="2">
        <v>31</v>
      </c>
      <c r="C1394" s="2" t="s">
        <v>18</v>
      </c>
      <c r="D1394" s="2" t="s">
        <v>142</v>
      </c>
      <c r="E1394" s="2" t="s">
        <v>66</v>
      </c>
      <c r="F1394" s="2">
        <v>46</v>
      </c>
      <c r="G1394" s="2" t="s">
        <v>71</v>
      </c>
      <c r="H1394" s="2" t="s">
        <v>43</v>
      </c>
      <c r="I1394" s="2" t="s">
        <v>133</v>
      </c>
      <c r="J1394" s="2" t="s">
        <v>36</v>
      </c>
      <c r="K1394" s="2">
        <v>4.2</v>
      </c>
      <c r="L1394" s="2" t="s">
        <v>151</v>
      </c>
      <c r="M1394" s="2" t="s">
        <v>26</v>
      </c>
      <c r="N1394" s="2" t="s">
        <v>25</v>
      </c>
      <c r="O1394" s="2" t="s">
        <v>25</v>
      </c>
      <c r="P1394" s="12">
        <v>34</v>
      </c>
      <c r="Q1394" s="12">
        <f>Table1[[#This Row],[Purchase Amount (USD)]]-Table1[[#This Row],[Previous Purchases]]</f>
        <v>12</v>
      </c>
      <c r="R1394" s="2" t="s">
        <v>27</v>
      </c>
      <c r="S1394" s="2" t="s">
        <v>96</v>
      </c>
    </row>
    <row r="1395" spans="1:19" x14ac:dyDescent="0.3">
      <c r="A1395" s="2">
        <v>1394</v>
      </c>
      <c r="B1395" s="2">
        <v>46</v>
      </c>
      <c r="C1395" s="2" t="s">
        <v>18</v>
      </c>
      <c r="D1395" s="2" t="s">
        <v>142</v>
      </c>
      <c r="E1395" s="2" t="s">
        <v>66</v>
      </c>
      <c r="F1395" s="2">
        <v>58</v>
      </c>
      <c r="G1395" s="2" t="s">
        <v>134</v>
      </c>
      <c r="H1395" s="2" t="s">
        <v>22</v>
      </c>
      <c r="I1395" s="2" t="s">
        <v>133</v>
      </c>
      <c r="J1395" s="2" t="s">
        <v>36</v>
      </c>
      <c r="K1395" s="2">
        <v>3.9</v>
      </c>
      <c r="L1395" s="2" t="s">
        <v>151</v>
      </c>
      <c r="M1395" s="2" t="s">
        <v>26</v>
      </c>
      <c r="N1395" s="2" t="s">
        <v>25</v>
      </c>
      <c r="O1395" s="2" t="s">
        <v>25</v>
      </c>
      <c r="P1395" s="12">
        <v>14</v>
      </c>
      <c r="Q1395" s="12">
        <f>Table1[[#This Row],[Purchase Amount (USD)]]-Table1[[#This Row],[Previous Purchases]]</f>
        <v>44</v>
      </c>
      <c r="R1395" s="2" t="s">
        <v>45</v>
      </c>
      <c r="S1395" s="2" t="s">
        <v>28</v>
      </c>
    </row>
    <row r="1396" spans="1:19" x14ac:dyDescent="0.3">
      <c r="A1396" s="3">
        <v>1395</v>
      </c>
      <c r="B1396" s="3">
        <v>26</v>
      </c>
      <c r="C1396" s="3" t="s">
        <v>18</v>
      </c>
      <c r="D1396" s="3" t="s">
        <v>61</v>
      </c>
      <c r="E1396" s="3" t="s">
        <v>62</v>
      </c>
      <c r="F1396" s="3">
        <v>43</v>
      </c>
      <c r="G1396" s="3" t="s">
        <v>145</v>
      </c>
      <c r="H1396" s="3" t="s">
        <v>22</v>
      </c>
      <c r="I1396" s="3" t="s">
        <v>135</v>
      </c>
      <c r="J1396" s="3" t="s">
        <v>56</v>
      </c>
      <c r="K1396" s="3">
        <v>4.7</v>
      </c>
      <c r="L1396" s="3" t="s">
        <v>151</v>
      </c>
      <c r="M1396" s="3" t="s">
        <v>44</v>
      </c>
      <c r="N1396" s="3" t="s">
        <v>25</v>
      </c>
      <c r="O1396" s="3" t="s">
        <v>25</v>
      </c>
      <c r="P1396" s="13">
        <v>39</v>
      </c>
      <c r="Q1396" s="13">
        <f>Table1[[#This Row],[Purchase Amount (USD)]]-Table1[[#This Row],[Previous Purchases]]</f>
        <v>4</v>
      </c>
      <c r="R1396" s="3" t="s">
        <v>32</v>
      </c>
      <c r="S1396" s="3" t="s">
        <v>39</v>
      </c>
    </row>
    <row r="1397" spans="1:19" x14ac:dyDescent="0.3">
      <c r="A1397" s="3">
        <v>1396</v>
      </c>
      <c r="B1397" s="3">
        <v>47</v>
      </c>
      <c r="C1397" s="3" t="s">
        <v>18</v>
      </c>
      <c r="D1397" s="3" t="s">
        <v>118</v>
      </c>
      <c r="E1397" s="3" t="s">
        <v>66</v>
      </c>
      <c r="F1397" s="3">
        <v>32</v>
      </c>
      <c r="G1397" s="3" t="s">
        <v>63</v>
      </c>
      <c r="H1397" s="3" t="s">
        <v>22</v>
      </c>
      <c r="I1397" s="3" t="s">
        <v>47</v>
      </c>
      <c r="J1397" s="3" t="s">
        <v>36</v>
      </c>
      <c r="K1397" s="3">
        <v>2.8</v>
      </c>
      <c r="L1397" s="3" t="s">
        <v>151</v>
      </c>
      <c r="M1397" s="3" t="s">
        <v>44</v>
      </c>
      <c r="N1397" s="3" t="s">
        <v>25</v>
      </c>
      <c r="O1397" s="3" t="s">
        <v>25</v>
      </c>
      <c r="P1397" s="13">
        <v>40</v>
      </c>
      <c r="Q1397" s="13">
        <f>Table1[[#This Row],[Purchase Amount (USD)]]-Table1[[#This Row],[Previous Purchases]]</f>
        <v>-8</v>
      </c>
      <c r="R1397" s="3" t="s">
        <v>45</v>
      </c>
      <c r="S1397" s="3" t="s">
        <v>75</v>
      </c>
    </row>
    <row r="1398" spans="1:19" x14ac:dyDescent="0.3">
      <c r="A1398" s="2">
        <v>1397</v>
      </c>
      <c r="B1398" s="2">
        <v>37</v>
      </c>
      <c r="C1398" s="2" t="s">
        <v>18</v>
      </c>
      <c r="D1398" s="2" t="s">
        <v>94</v>
      </c>
      <c r="E1398" s="2" t="s">
        <v>20</v>
      </c>
      <c r="F1398" s="2">
        <v>30</v>
      </c>
      <c r="G1398" s="2" t="s">
        <v>149</v>
      </c>
      <c r="H1398" s="2" t="s">
        <v>91</v>
      </c>
      <c r="I1398" s="2" t="s">
        <v>92</v>
      </c>
      <c r="J1398" s="2" t="s">
        <v>24</v>
      </c>
      <c r="K1398" s="2">
        <v>3</v>
      </c>
      <c r="L1398" s="2" t="s">
        <v>151</v>
      </c>
      <c r="M1398" s="2" t="s">
        <v>44</v>
      </c>
      <c r="N1398" s="2" t="s">
        <v>25</v>
      </c>
      <c r="O1398" s="2" t="s">
        <v>25</v>
      </c>
      <c r="P1398" s="12">
        <v>49</v>
      </c>
      <c r="Q1398" s="12">
        <f>Table1[[#This Row],[Purchase Amount (USD)]]-Table1[[#This Row],[Previous Purchases]]</f>
        <v>-19</v>
      </c>
      <c r="R1398" s="2" t="s">
        <v>85</v>
      </c>
      <c r="S1398" s="2" t="s">
        <v>87</v>
      </c>
    </row>
    <row r="1399" spans="1:19" x14ac:dyDescent="0.3">
      <c r="A1399" s="2">
        <v>1398</v>
      </c>
      <c r="B1399" s="2">
        <v>55</v>
      </c>
      <c r="C1399" s="2" t="s">
        <v>18</v>
      </c>
      <c r="D1399" s="2" t="s">
        <v>88</v>
      </c>
      <c r="E1399" s="2" t="s">
        <v>66</v>
      </c>
      <c r="F1399" s="2">
        <v>67</v>
      </c>
      <c r="G1399" s="2" t="s">
        <v>34</v>
      </c>
      <c r="H1399" s="2" t="s">
        <v>35</v>
      </c>
      <c r="I1399" s="2" t="s">
        <v>135</v>
      </c>
      <c r="J1399" s="2" t="s">
        <v>52</v>
      </c>
      <c r="K1399" s="2">
        <v>4.7</v>
      </c>
      <c r="L1399" s="2" t="s">
        <v>151</v>
      </c>
      <c r="M1399" s="2" t="s">
        <v>73</v>
      </c>
      <c r="N1399" s="2" t="s">
        <v>25</v>
      </c>
      <c r="O1399" s="2" t="s">
        <v>25</v>
      </c>
      <c r="P1399" s="12">
        <v>33</v>
      </c>
      <c r="Q1399" s="12">
        <f>Table1[[#This Row],[Purchase Amount (USD)]]-Table1[[#This Row],[Previous Purchases]]</f>
        <v>34</v>
      </c>
      <c r="R1399" s="2" t="s">
        <v>45</v>
      </c>
      <c r="S1399" s="2" t="s">
        <v>48</v>
      </c>
    </row>
    <row r="1400" spans="1:19" x14ac:dyDescent="0.3">
      <c r="A1400" s="3">
        <v>1399</v>
      </c>
      <c r="B1400" s="3">
        <v>30</v>
      </c>
      <c r="C1400" s="3" t="s">
        <v>18</v>
      </c>
      <c r="D1400" s="3" t="s">
        <v>80</v>
      </c>
      <c r="E1400" s="3" t="s">
        <v>20</v>
      </c>
      <c r="F1400" s="3">
        <v>45</v>
      </c>
      <c r="G1400" s="3" t="s">
        <v>104</v>
      </c>
      <c r="H1400" s="3" t="s">
        <v>43</v>
      </c>
      <c r="I1400" s="3" t="s">
        <v>108</v>
      </c>
      <c r="J1400" s="3" t="s">
        <v>52</v>
      </c>
      <c r="K1400" s="3">
        <v>2.5</v>
      </c>
      <c r="L1400" s="3" t="s">
        <v>151</v>
      </c>
      <c r="M1400" s="3" t="s">
        <v>37</v>
      </c>
      <c r="N1400" s="3" t="s">
        <v>25</v>
      </c>
      <c r="O1400" s="3" t="s">
        <v>25</v>
      </c>
      <c r="P1400" s="13">
        <v>25</v>
      </c>
      <c r="Q1400" s="13">
        <f>Table1[[#This Row],[Purchase Amount (USD)]]-Table1[[#This Row],[Previous Purchases]]</f>
        <v>20</v>
      </c>
      <c r="R1400" s="3" t="s">
        <v>38</v>
      </c>
      <c r="S1400" s="3" t="s">
        <v>39</v>
      </c>
    </row>
    <row r="1401" spans="1:19" x14ac:dyDescent="0.3">
      <c r="A1401" s="3">
        <v>1400</v>
      </c>
      <c r="B1401" s="3">
        <v>19</v>
      </c>
      <c r="C1401" s="3" t="s">
        <v>18</v>
      </c>
      <c r="D1401" s="3" t="s">
        <v>123</v>
      </c>
      <c r="E1401" s="3" t="s">
        <v>66</v>
      </c>
      <c r="F1401" s="3">
        <v>81</v>
      </c>
      <c r="G1401" s="3" t="s">
        <v>144</v>
      </c>
      <c r="H1401" s="3" t="s">
        <v>43</v>
      </c>
      <c r="I1401" s="3" t="s">
        <v>77</v>
      </c>
      <c r="J1401" s="3" t="s">
        <v>24</v>
      </c>
      <c r="K1401" s="3">
        <v>3.1</v>
      </c>
      <c r="L1401" s="3" t="s">
        <v>151</v>
      </c>
      <c r="M1401" s="3" t="s">
        <v>73</v>
      </c>
      <c r="N1401" s="3" t="s">
        <v>25</v>
      </c>
      <c r="O1401" s="3" t="s">
        <v>25</v>
      </c>
      <c r="P1401" s="13">
        <v>48</v>
      </c>
      <c r="Q1401" s="13">
        <f>Table1[[#This Row],[Purchase Amount (USD)]]-Table1[[#This Row],[Previous Purchases]]</f>
        <v>33</v>
      </c>
      <c r="R1401" s="3" t="s">
        <v>27</v>
      </c>
      <c r="S1401" s="3" t="s">
        <v>48</v>
      </c>
    </row>
    <row r="1402" spans="1:19" x14ac:dyDescent="0.3">
      <c r="A1402" s="2">
        <v>1401</v>
      </c>
      <c r="B1402" s="2">
        <v>36</v>
      </c>
      <c r="C1402" s="2" t="s">
        <v>18</v>
      </c>
      <c r="D1402" s="2" t="s">
        <v>131</v>
      </c>
      <c r="E1402" s="2" t="s">
        <v>66</v>
      </c>
      <c r="F1402" s="2">
        <v>23</v>
      </c>
      <c r="G1402" s="2" t="s">
        <v>106</v>
      </c>
      <c r="H1402" s="2" t="s">
        <v>43</v>
      </c>
      <c r="I1402" s="2" t="s">
        <v>107</v>
      </c>
      <c r="J1402" s="2" t="s">
        <v>56</v>
      </c>
      <c r="K1402" s="2">
        <v>3.6</v>
      </c>
      <c r="L1402" s="2" t="s">
        <v>151</v>
      </c>
      <c r="M1402" s="2" t="s">
        <v>44</v>
      </c>
      <c r="N1402" s="2" t="s">
        <v>25</v>
      </c>
      <c r="O1402" s="2" t="s">
        <v>25</v>
      </c>
      <c r="P1402" s="12">
        <v>22</v>
      </c>
      <c r="Q1402" s="12">
        <f>Table1[[#This Row],[Purchase Amount (USD)]]-Table1[[#This Row],[Previous Purchases]]</f>
        <v>1</v>
      </c>
      <c r="R1402" s="2" t="s">
        <v>38</v>
      </c>
      <c r="S1402" s="2" t="s">
        <v>96</v>
      </c>
    </row>
    <row r="1403" spans="1:19" x14ac:dyDescent="0.3">
      <c r="A1403" s="2">
        <v>1402</v>
      </c>
      <c r="B1403" s="2">
        <v>23</v>
      </c>
      <c r="C1403" s="2" t="s">
        <v>18</v>
      </c>
      <c r="D1403" s="2" t="s">
        <v>40</v>
      </c>
      <c r="E1403" s="2" t="s">
        <v>41</v>
      </c>
      <c r="F1403" s="2">
        <v>59</v>
      </c>
      <c r="G1403" s="2" t="s">
        <v>115</v>
      </c>
      <c r="H1403" s="2" t="s">
        <v>43</v>
      </c>
      <c r="I1403" s="2" t="s">
        <v>143</v>
      </c>
      <c r="J1403" s="2" t="s">
        <v>56</v>
      </c>
      <c r="K1403" s="2">
        <v>3.5</v>
      </c>
      <c r="L1403" s="2" t="s">
        <v>151</v>
      </c>
      <c r="M1403" s="2" t="s">
        <v>69</v>
      </c>
      <c r="N1403" s="2" t="s">
        <v>25</v>
      </c>
      <c r="O1403" s="2" t="s">
        <v>25</v>
      </c>
      <c r="P1403" s="12">
        <v>1</v>
      </c>
      <c r="Q1403" s="12">
        <f>Table1[[#This Row],[Purchase Amount (USD)]]-Table1[[#This Row],[Previous Purchases]]</f>
        <v>58</v>
      </c>
      <c r="R1403" s="2" t="s">
        <v>45</v>
      </c>
      <c r="S1403" s="2" t="s">
        <v>39</v>
      </c>
    </row>
    <row r="1404" spans="1:19" x14ac:dyDescent="0.3">
      <c r="A1404" s="3">
        <v>1403</v>
      </c>
      <c r="B1404" s="3">
        <v>62</v>
      </c>
      <c r="C1404" s="3" t="s">
        <v>18</v>
      </c>
      <c r="D1404" s="3" t="s">
        <v>88</v>
      </c>
      <c r="E1404" s="3" t="s">
        <v>66</v>
      </c>
      <c r="F1404" s="3">
        <v>21</v>
      </c>
      <c r="G1404" s="3" t="s">
        <v>113</v>
      </c>
      <c r="H1404" s="3" t="s">
        <v>22</v>
      </c>
      <c r="I1404" s="3" t="s">
        <v>51</v>
      </c>
      <c r="J1404" s="3" t="s">
        <v>52</v>
      </c>
      <c r="K1404" s="3">
        <v>3.1</v>
      </c>
      <c r="L1404" s="3" t="s">
        <v>151</v>
      </c>
      <c r="M1404" s="3" t="s">
        <v>26</v>
      </c>
      <c r="N1404" s="3" t="s">
        <v>25</v>
      </c>
      <c r="O1404" s="3" t="s">
        <v>25</v>
      </c>
      <c r="P1404" s="13">
        <v>47</v>
      </c>
      <c r="Q1404" s="13">
        <f>Table1[[#This Row],[Purchase Amount (USD)]]-Table1[[#This Row],[Previous Purchases]]</f>
        <v>-26</v>
      </c>
      <c r="R1404" s="3" t="s">
        <v>45</v>
      </c>
      <c r="S1404" s="3" t="s">
        <v>87</v>
      </c>
    </row>
    <row r="1405" spans="1:19" x14ac:dyDescent="0.3">
      <c r="A1405" s="3">
        <v>1404</v>
      </c>
      <c r="B1405" s="3">
        <v>26</v>
      </c>
      <c r="C1405" s="3" t="s">
        <v>18</v>
      </c>
      <c r="D1405" s="3" t="s">
        <v>131</v>
      </c>
      <c r="E1405" s="3" t="s">
        <v>66</v>
      </c>
      <c r="F1405" s="3">
        <v>20</v>
      </c>
      <c r="G1405" s="3" t="s">
        <v>141</v>
      </c>
      <c r="H1405" s="3" t="s">
        <v>43</v>
      </c>
      <c r="I1405" s="3" t="s">
        <v>99</v>
      </c>
      <c r="J1405" s="3" t="s">
        <v>36</v>
      </c>
      <c r="K1405" s="3">
        <v>3.6</v>
      </c>
      <c r="L1405" s="3" t="s">
        <v>151</v>
      </c>
      <c r="M1405" s="3" t="s">
        <v>73</v>
      </c>
      <c r="N1405" s="3" t="s">
        <v>25</v>
      </c>
      <c r="O1405" s="3" t="s">
        <v>25</v>
      </c>
      <c r="P1405" s="13">
        <v>20</v>
      </c>
      <c r="Q1405" s="13">
        <f>Table1[[#This Row],[Purchase Amount (USD)]]-Table1[[#This Row],[Previous Purchases]]</f>
        <v>0</v>
      </c>
      <c r="R1405" s="3" t="s">
        <v>38</v>
      </c>
      <c r="S1405" s="3" t="s">
        <v>75</v>
      </c>
    </row>
    <row r="1406" spans="1:19" x14ac:dyDescent="0.3">
      <c r="A1406" s="2">
        <v>1405</v>
      </c>
      <c r="B1406" s="2">
        <v>36</v>
      </c>
      <c r="C1406" s="2" t="s">
        <v>18</v>
      </c>
      <c r="D1406" s="2" t="s">
        <v>105</v>
      </c>
      <c r="E1406" s="2" t="s">
        <v>66</v>
      </c>
      <c r="F1406" s="2">
        <v>28</v>
      </c>
      <c r="G1406" s="2" t="s">
        <v>129</v>
      </c>
      <c r="H1406" s="2" t="s">
        <v>43</v>
      </c>
      <c r="I1406" s="2" t="s">
        <v>60</v>
      </c>
      <c r="J1406" s="2" t="s">
        <v>24</v>
      </c>
      <c r="K1406" s="2">
        <v>3.5</v>
      </c>
      <c r="L1406" s="2" t="s">
        <v>151</v>
      </c>
      <c r="M1406" s="2" t="s">
        <v>44</v>
      </c>
      <c r="N1406" s="2" t="s">
        <v>25</v>
      </c>
      <c r="O1406" s="2" t="s">
        <v>25</v>
      </c>
      <c r="P1406" s="12">
        <v>10</v>
      </c>
      <c r="Q1406" s="12">
        <f>Table1[[#This Row],[Purchase Amount (USD)]]-Table1[[#This Row],[Previous Purchases]]</f>
        <v>18</v>
      </c>
      <c r="R1406" s="2" t="s">
        <v>85</v>
      </c>
      <c r="S1406" s="2" t="s">
        <v>39</v>
      </c>
    </row>
    <row r="1407" spans="1:19" x14ac:dyDescent="0.3">
      <c r="A1407" s="2">
        <v>1406</v>
      </c>
      <c r="B1407" s="2">
        <v>33</v>
      </c>
      <c r="C1407" s="2" t="s">
        <v>18</v>
      </c>
      <c r="D1407" s="2" t="s">
        <v>124</v>
      </c>
      <c r="E1407" s="2" t="s">
        <v>20</v>
      </c>
      <c r="F1407" s="2">
        <v>100</v>
      </c>
      <c r="G1407" s="2" t="s">
        <v>81</v>
      </c>
      <c r="H1407" s="2" t="s">
        <v>43</v>
      </c>
      <c r="I1407" s="2" t="s">
        <v>99</v>
      </c>
      <c r="J1407" s="2" t="s">
        <v>24</v>
      </c>
      <c r="K1407" s="2">
        <v>2.7</v>
      </c>
      <c r="L1407" s="2" t="s">
        <v>151</v>
      </c>
      <c r="M1407" s="2" t="s">
        <v>73</v>
      </c>
      <c r="N1407" s="2" t="s">
        <v>25</v>
      </c>
      <c r="O1407" s="2" t="s">
        <v>25</v>
      </c>
      <c r="P1407" s="12">
        <v>39</v>
      </c>
      <c r="Q1407" s="12">
        <f>Table1[[#This Row],[Purchase Amount (USD)]]-Table1[[#This Row],[Previous Purchases]]</f>
        <v>61</v>
      </c>
      <c r="R1407" s="2" t="s">
        <v>38</v>
      </c>
      <c r="S1407" s="2" t="s">
        <v>87</v>
      </c>
    </row>
    <row r="1408" spans="1:19" x14ac:dyDescent="0.3">
      <c r="A1408" s="3">
        <v>1407</v>
      </c>
      <c r="B1408" s="3">
        <v>32</v>
      </c>
      <c r="C1408" s="3" t="s">
        <v>18</v>
      </c>
      <c r="D1408" s="3" t="s">
        <v>54</v>
      </c>
      <c r="E1408" s="3" t="s">
        <v>20</v>
      </c>
      <c r="F1408" s="3">
        <v>46</v>
      </c>
      <c r="G1408" s="3" t="s">
        <v>148</v>
      </c>
      <c r="H1408" s="3" t="s">
        <v>22</v>
      </c>
      <c r="I1408" s="3" t="s">
        <v>47</v>
      </c>
      <c r="J1408" s="3" t="s">
        <v>36</v>
      </c>
      <c r="K1408" s="3">
        <v>3.6</v>
      </c>
      <c r="L1408" s="3" t="s">
        <v>151</v>
      </c>
      <c r="M1408" s="3" t="s">
        <v>26</v>
      </c>
      <c r="N1408" s="3" t="s">
        <v>25</v>
      </c>
      <c r="O1408" s="3" t="s">
        <v>25</v>
      </c>
      <c r="P1408" s="13">
        <v>15</v>
      </c>
      <c r="Q1408" s="13">
        <f>Table1[[#This Row],[Purchase Amount (USD)]]-Table1[[#This Row],[Previous Purchases]]</f>
        <v>31</v>
      </c>
      <c r="R1408" s="3" t="s">
        <v>85</v>
      </c>
      <c r="S1408" s="3" t="s">
        <v>87</v>
      </c>
    </row>
    <row r="1409" spans="1:19" x14ac:dyDescent="0.3">
      <c r="A1409" s="3">
        <v>1408</v>
      </c>
      <c r="B1409" s="3">
        <v>56</v>
      </c>
      <c r="C1409" s="3" t="s">
        <v>18</v>
      </c>
      <c r="D1409" s="3" t="s">
        <v>65</v>
      </c>
      <c r="E1409" s="3" t="s">
        <v>66</v>
      </c>
      <c r="F1409" s="3">
        <v>61</v>
      </c>
      <c r="G1409" s="3" t="s">
        <v>106</v>
      </c>
      <c r="H1409" s="3" t="s">
        <v>91</v>
      </c>
      <c r="I1409" s="3" t="s">
        <v>60</v>
      </c>
      <c r="J1409" s="3" t="s">
        <v>36</v>
      </c>
      <c r="K1409" s="3">
        <v>4.5</v>
      </c>
      <c r="L1409" s="3" t="s">
        <v>151</v>
      </c>
      <c r="M1409" s="3" t="s">
        <v>26</v>
      </c>
      <c r="N1409" s="3" t="s">
        <v>25</v>
      </c>
      <c r="O1409" s="3" t="s">
        <v>25</v>
      </c>
      <c r="P1409" s="13">
        <v>11</v>
      </c>
      <c r="Q1409" s="13">
        <f>Table1[[#This Row],[Purchase Amount (USD)]]-Table1[[#This Row],[Previous Purchases]]</f>
        <v>50</v>
      </c>
      <c r="R1409" s="3" t="s">
        <v>38</v>
      </c>
      <c r="S1409" s="3" t="s">
        <v>48</v>
      </c>
    </row>
    <row r="1410" spans="1:19" x14ac:dyDescent="0.3">
      <c r="A1410" s="2">
        <v>1409</v>
      </c>
      <c r="B1410" s="2">
        <v>58</v>
      </c>
      <c r="C1410" s="2" t="s">
        <v>18</v>
      </c>
      <c r="D1410" s="2" t="s">
        <v>19</v>
      </c>
      <c r="E1410" s="2" t="s">
        <v>20</v>
      </c>
      <c r="F1410" s="2">
        <v>58</v>
      </c>
      <c r="G1410" s="2" t="s">
        <v>30</v>
      </c>
      <c r="H1410" s="2" t="s">
        <v>43</v>
      </c>
      <c r="I1410" s="2" t="s">
        <v>133</v>
      </c>
      <c r="J1410" s="2" t="s">
        <v>24</v>
      </c>
      <c r="K1410" s="2">
        <v>4.0999999999999996</v>
      </c>
      <c r="L1410" s="2" t="s">
        <v>151</v>
      </c>
      <c r="M1410" s="2" t="s">
        <v>37</v>
      </c>
      <c r="N1410" s="2" t="s">
        <v>25</v>
      </c>
      <c r="O1410" s="2" t="s">
        <v>25</v>
      </c>
      <c r="P1410" s="12">
        <v>38</v>
      </c>
      <c r="Q1410" s="12">
        <f>Table1[[#This Row],[Purchase Amount (USD)]]-Table1[[#This Row],[Previous Purchases]]</f>
        <v>20</v>
      </c>
      <c r="R1410" s="2" t="s">
        <v>27</v>
      </c>
      <c r="S1410" s="2" t="s">
        <v>39</v>
      </c>
    </row>
    <row r="1411" spans="1:19" x14ac:dyDescent="0.3">
      <c r="A1411" s="2">
        <v>1410</v>
      </c>
      <c r="B1411" s="2">
        <v>34</v>
      </c>
      <c r="C1411" s="2" t="s">
        <v>18</v>
      </c>
      <c r="D1411" s="2" t="s">
        <v>131</v>
      </c>
      <c r="E1411" s="2" t="s">
        <v>66</v>
      </c>
      <c r="F1411" s="2">
        <v>50</v>
      </c>
      <c r="G1411" s="2" t="s">
        <v>134</v>
      </c>
      <c r="H1411" s="2" t="s">
        <v>43</v>
      </c>
      <c r="I1411" s="2" t="s">
        <v>143</v>
      </c>
      <c r="J1411" s="2" t="s">
        <v>36</v>
      </c>
      <c r="K1411" s="2">
        <v>4.2</v>
      </c>
      <c r="L1411" s="2" t="s">
        <v>151</v>
      </c>
      <c r="M1411" s="2" t="s">
        <v>53</v>
      </c>
      <c r="N1411" s="2" t="s">
        <v>25</v>
      </c>
      <c r="O1411" s="2" t="s">
        <v>25</v>
      </c>
      <c r="P1411" s="12">
        <v>41</v>
      </c>
      <c r="Q1411" s="12">
        <f>Table1[[#This Row],[Purchase Amount (USD)]]-Table1[[#This Row],[Previous Purchases]]</f>
        <v>9</v>
      </c>
      <c r="R1411" s="2" t="s">
        <v>32</v>
      </c>
      <c r="S1411" s="2" t="s">
        <v>28</v>
      </c>
    </row>
    <row r="1412" spans="1:19" x14ac:dyDescent="0.3">
      <c r="A1412" s="3">
        <v>1411</v>
      </c>
      <c r="B1412" s="3">
        <v>61</v>
      </c>
      <c r="C1412" s="3" t="s">
        <v>18</v>
      </c>
      <c r="D1412" s="3" t="s">
        <v>123</v>
      </c>
      <c r="E1412" s="3" t="s">
        <v>66</v>
      </c>
      <c r="F1412" s="3">
        <v>93</v>
      </c>
      <c r="G1412" s="3" t="s">
        <v>121</v>
      </c>
      <c r="H1412" s="3" t="s">
        <v>43</v>
      </c>
      <c r="I1412" s="3" t="s">
        <v>72</v>
      </c>
      <c r="J1412" s="3" t="s">
        <v>52</v>
      </c>
      <c r="K1412" s="3">
        <v>4</v>
      </c>
      <c r="L1412" s="3" t="s">
        <v>151</v>
      </c>
      <c r="M1412" s="3" t="s">
        <v>73</v>
      </c>
      <c r="N1412" s="3" t="s">
        <v>25</v>
      </c>
      <c r="O1412" s="3" t="s">
        <v>25</v>
      </c>
      <c r="P1412" s="13">
        <v>18</v>
      </c>
      <c r="Q1412" s="13">
        <f>Table1[[#This Row],[Purchase Amount (USD)]]-Table1[[#This Row],[Previous Purchases]]</f>
        <v>75</v>
      </c>
      <c r="R1412" s="3" t="s">
        <v>85</v>
      </c>
      <c r="S1412" s="3" t="s">
        <v>48</v>
      </c>
    </row>
    <row r="1413" spans="1:19" x14ac:dyDescent="0.3">
      <c r="A1413" s="3">
        <v>1412</v>
      </c>
      <c r="B1413" s="3">
        <v>48</v>
      </c>
      <c r="C1413" s="3" t="s">
        <v>18</v>
      </c>
      <c r="D1413" s="3" t="s">
        <v>86</v>
      </c>
      <c r="E1413" s="3" t="s">
        <v>20</v>
      </c>
      <c r="F1413" s="3">
        <v>24</v>
      </c>
      <c r="G1413" s="3" t="s">
        <v>59</v>
      </c>
      <c r="H1413" s="3" t="s">
        <v>22</v>
      </c>
      <c r="I1413" s="3" t="s">
        <v>95</v>
      </c>
      <c r="J1413" s="3" t="s">
        <v>52</v>
      </c>
      <c r="K1413" s="3">
        <v>2.8</v>
      </c>
      <c r="L1413" s="3" t="s">
        <v>151</v>
      </c>
      <c r="M1413" s="3" t="s">
        <v>73</v>
      </c>
      <c r="N1413" s="3" t="s">
        <v>25</v>
      </c>
      <c r="O1413" s="3" t="s">
        <v>25</v>
      </c>
      <c r="P1413" s="13">
        <v>13</v>
      </c>
      <c r="Q1413" s="13">
        <f>Table1[[#This Row],[Purchase Amount (USD)]]-Table1[[#This Row],[Previous Purchases]]</f>
        <v>11</v>
      </c>
      <c r="R1413" s="3" t="s">
        <v>27</v>
      </c>
      <c r="S1413" s="3" t="s">
        <v>57</v>
      </c>
    </row>
    <row r="1414" spans="1:19" x14ac:dyDescent="0.3">
      <c r="A1414" s="2">
        <v>1413</v>
      </c>
      <c r="B1414" s="2">
        <v>25</v>
      </c>
      <c r="C1414" s="2" t="s">
        <v>18</v>
      </c>
      <c r="D1414" s="2" t="s">
        <v>58</v>
      </c>
      <c r="E1414" s="2" t="s">
        <v>20</v>
      </c>
      <c r="F1414" s="2">
        <v>100</v>
      </c>
      <c r="G1414" s="2" t="s">
        <v>150</v>
      </c>
      <c r="H1414" s="2" t="s">
        <v>43</v>
      </c>
      <c r="I1414" s="2" t="s">
        <v>60</v>
      </c>
      <c r="J1414" s="2" t="s">
        <v>52</v>
      </c>
      <c r="K1414" s="2">
        <v>2.6</v>
      </c>
      <c r="L1414" s="2" t="s">
        <v>151</v>
      </c>
      <c r="M1414" s="2" t="s">
        <v>69</v>
      </c>
      <c r="N1414" s="2" t="s">
        <v>25</v>
      </c>
      <c r="O1414" s="2" t="s">
        <v>25</v>
      </c>
      <c r="P1414" s="12">
        <v>43</v>
      </c>
      <c r="Q1414" s="12">
        <f>Table1[[#This Row],[Purchase Amount (USD)]]-Table1[[#This Row],[Previous Purchases]]</f>
        <v>57</v>
      </c>
      <c r="R1414" s="2" t="s">
        <v>27</v>
      </c>
      <c r="S1414" s="2" t="s">
        <v>48</v>
      </c>
    </row>
    <row r="1415" spans="1:19" x14ac:dyDescent="0.3">
      <c r="A1415" s="2">
        <v>1414</v>
      </c>
      <c r="B1415" s="2">
        <v>51</v>
      </c>
      <c r="C1415" s="2" t="s">
        <v>18</v>
      </c>
      <c r="D1415" s="2" t="s">
        <v>19</v>
      </c>
      <c r="E1415" s="2" t="s">
        <v>20</v>
      </c>
      <c r="F1415" s="2">
        <v>79</v>
      </c>
      <c r="G1415" s="2" t="s">
        <v>81</v>
      </c>
      <c r="H1415" s="2" t="s">
        <v>35</v>
      </c>
      <c r="I1415" s="2" t="s">
        <v>125</v>
      </c>
      <c r="J1415" s="2" t="s">
        <v>56</v>
      </c>
      <c r="K1415" s="2">
        <v>2.7</v>
      </c>
      <c r="L1415" s="2" t="s">
        <v>151</v>
      </c>
      <c r="M1415" s="2" t="s">
        <v>73</v>
      </c>
      <c r="N1415" s="2" t="s">
        <v>25</v>
      </c>
      <c r="O1415" s="2" t="s">
        <v>25</v>
      </c>
      <c r="P1415" s="12">
        <v>12</v>
      </c>
      <c r="Q1415" s="12">
        <f>Table1[[#This Row],[Purchase Amount (USD)]]-Table1[[#This Row],[Previous Purchases]]</f>
        <v>67</v>
      </c>
      <c r="R1415" s="2" t="s">
        <v>74</v>
      </c>
      <c r="S1415" s="2" t="s">
        <v>57</v>
      </c>
    </row>
    <row r="1416" spans="1:19" x14ac:dyDescent="0.3">
      <c r="A1416" s="3">
        <v>1415</v>
      </c>
      <c r="B1416" s="3">
        <v>29</v>
      </c>
      <c r="C1416" s="3" t="s">
        <v>18</v>
      </c>
      <c r="D1416" s="3" t="s">
        <v>124</v>
      </c>
      <c r="E1416" s="3" t="s">
        <v>20</v>
      </c>
      <c r="F1416" s="3">
        <v>51</v>
      </c>
      <c r="G1416" s="3" t="s">
        <v>147</v>
      </c>
      <c r="H1416" s="3" t="s">
        <v>43</v>
      </c>
      <c r="I1416" s="3" t="s">
        <v>93</v>
      </c>
      <c r="J1416" s="3" t="s">
        <v>52</v>
      </c>
      <c r="K1416" s="3">
        <v>4.5</v>
      </c>
      <c r="L1416" s="3" t="s">
        <v>151</v>
      </c>
      <c r="M1416" s="3" t="s">
        <v>73</v>
      </c>
      <c r="N1416" s="3" t="s">
        <v>25</v>
      </c>
      <c r="O1416" s="3" t="s">
        <v>25</v>
      </c>
      <c r="P1416" s="13">
        <v>3</v>
      </c>
      <c r="Q1416" s="13">
        <f>Table1[[#This Row],[Purchase Amount (USD)]]-Table1[[#This Row],[Previous Purchases]]</f>
        <v>48</v>
      </c>
      <c r="R1416" s="3" t="s">
        <v>38</v>
      </c>
      <c r="S1416" s="3" t="s">
        <v>75</v>
      </c>
    </row>
    <row r="1417" spans="1:19" x14ac:dyDescent="0.3">
      <c r="A1417" s="3">
        <v>1416</v>
      </c>
      <c r="B1417" s="3">
        <v>54</v>
      </c>
      <c r="C1417" s="3" t="s">
        <v>18</v>
      </c>
      <c r="D1417" s="3" t="s">
        <v>132</v>
      </c>
      <c r="E1417" s="3" t="s">
        <v>66</v>
      </c>
      <c r="F1417" s="3">
        <v>90</v>
      </c>
      <c r="G1417" s="3" t="s">
        <v>114</v>
      </c>
      <c r="H1417" s="3" t="s">
        <v>43</v>
      </c>
      <c r="I1417" s="3" t="s">
        <v>143</v>
      </c>
      <c r="J1417" s="3" t="s">
        <v>24</v>
      </c>
      <c r="K1417" s="3">
        <v>3.7</v>
      </c>
      <c r="L1417" s="3" t="s">
        <v>151</v>
      </c>
      <c r="M1417" s="3" t="s">
        <v>37</v>
      </c>
      <c r="N1417" s="3" t="s">
        <v>25</v>
      </c>
      <c r="O1417" s="3" t="s">
        <v>25</v>
      </c>
      <c r="P1417" s="13">
        <v>12</v>
      </c>
      <c r="Q1417" s="13">
        <f>Table1[[#This Row],[Purchase Amount (USD)]]-Table1[[#This Row],[Previous Purchases]]</f>
        <v>78</v>
      </c>
      <c r="R1417" s="3" t="s">
        <v>38</v>
      </c>
      <c r="S1417" s="3" t="s">
        <v>96</v>
      </c>
    </row>
    <row r="1418" spans="1:19" x14ac:dyDescent="0.3">
      <c r="A1418" s="2">
        <v>1417</v>
      </c>
      <c r="B1418" s="2">
        <v>48</v>
      </c>
      <c r="C1418" s="2" t="s">
        <v>18</v>
      </c>
      <c r="D1418" s="2" t="s">
        <v>136</v>
      </c>
      <c r="E1418" s="2" t="s">
        <v>41</v>
      </c>
      <c r="F1418" s="2">
        <v>56</v>
      </c>
      <c r="G1418" s="2" t="s">
        <v>134</v>
      </c>
      <c r="H1418" s="2" t="s">
        <v>22</v>
      </c>
      <c r="I1418" s="2" t="s">
        <v>64</v>
      </c>
      <c r="J1418" s="2" t="s">
        <v>52</v>
      </c>
      <c r="K1418" s="2">
        <v>3.4</v>
      </c>
      <c r="L1418" s="2" t="s">
        <v>151</v>
      </c>
      <c r="M1418" s="2" t="s">
        <v>37</v>
      </c>
      <c r="N1418" s="2" t="s">
        <v>25</v>
      </c>
      <c r="O1418" s="2" t="s">
        <v>25</v>
      </c>
      <c r="P1418" s="12">
        <v>46</v>
      </c>
      <c r="Q1418" s="12">
        <f>Table1[[#This Row],[Purchase Amount (USD)]]-Table1[[#This Row],[Previous Purchases]]</f>
        <v>10</v>
      </c>
      <c r="R1418" s="2" t="s">
        <v>32</v>
      </c>
      <c r="S1418" s="2" t="s">
        <v>57</v>
      </c>
    </row>
    <row r="1419" spans="1:19" x14ac:dyDescent="0.3">
      <c r="A1419" s="2">
        <v>1418</v>
      </c>
      <c r="B1419" s="2">
        <v>62</v>
      </c>
      <c r="C1419" s="2" t="s">
        <v>18</v>
      </c>
      <c r="D1419" s="2" t="s">
        <v>58</v>
      </c>
      <c r="E1419" s="2" t="s">
        <v>20</v>
      </c>
      <c r="F1419" s="2">
        <v>25</v>
      </c>
      <c r="G1419" s="2" t="s">
        <v>55</v>
      </c>
      <c r="H1419" s="2" t="s">
        <v>35</v>
      </c>
      <c r="I1419" s="2" t="s">
        <v>109</v>
      </c>
      <c r="J1419" s="2" t="s">
        <v>36</v>
      </c>
      <c r="K1419" s="2">
        <v>4.5999999999999996</v>
      </c>
      <c r="L1419" s="2" t="s">
        <v>151</v>
      </c>
      <c r="M1419" s="2" t="s">
        <v>53</v>
      </c>
      <c r="N1419" s="2" t="s">
        <v>25</v>
      </c>
      <c r="O1419" s="2" t="s">
        <v>25</v>
      </c>
      <c r="P1419" s="12">
        <v>21</v>
      </c>
      <c r="Q1419" s="12">
        <f>Table1[[#This Row],[Purchase Amount (USD)]]-Table1[[#This Row],[Previous Purchases]]</f>
        <v>4</v>
      </c>
      <c r="R1419" s="2" t="s">
        <v>85</v>
      </c>
      <c r="S1419" s="2" t="s">
        <v>28</v>
      </c>
    </row>
    <row r="1420" spans="1:19" x14ac:dyDescent="0.3">
      <c r="A1420" s="3">
        <v>1419</v>
      </c>
      <c r="B1420" s="3">
        <v>18</v>
      </c>
      <c r="C1420" s="3" t="s">
        <v>18</v>
      </c>
      <c r="D1420" s="3" t="s">
        <v>54</v>
      </c>
      <c r="E1420" s="3" t="s">
        <v>20</v>
      </c>
      <c r="F1420" s="3">
        <v>75</v>
      </c>
      <c r="G1420" s="3" t="s">
        <v>89</v>
      </c>
      <c r="H1420" s="3" t="s">
        <v>43</v>
      </c>
      <c r="I1420" s="3" t="s">
        <v>82</v>
      </c>
      <c r="J1420" s="3" t="s">
        <v>52</v>
      </c>
      <c r="K1420" s="3">
        <v>4.0999999999999996</v>
      </c>
      <c r="L1420" s="3" t="s">
        <v>151</v>
      </c>
      <c r="M1420" s="3" t="s">
        <v>69</v>
      </c>
      <c r="N1420" s="3" t="s">
        <v>25</v>
      </c>
      <c r="O1420" s="3" t="s">
        <v>25</v>
      </c>
      <c r="P1420" s="13">
        <v>23</v>
      </c>
      <c r="Q1420" s="13">
        <f>Table1[[#This Row],[Purchase Amount (USD)]]-Table1[[#This Row],[Previous Purchases]]</f>
        <v>52</v>
      </c>
      <c r="R1420" s="3" t="s">
        <v>27</v>
      </c>
      <c r="S1420" s="3" t="s">
        <v>96</v>
      </c>
    </row>
    <row r="1421" spans="1:19" x14ac:dyDescent="0.3">
      <c r="A1421" s="3">
        <v>1420</v>
      </c>
      <c r="B1421" s="3">
        <v>43</v>
      </c>
      <c r="C1421" s="3" t="s">
        <v>18</v>
      </c>
      <c r="D1421" s="3" t="s">
        <v>65</v>
      </c>
      <c r="E1421" s="3" t="s">
        <v>66</v>
      </c>
      <c r="F1421" s="3">
        <v>75</v>
      </c>
      <c r="G1421" s="3" t="s">
        <v>55</v>
      </c>
      <c r="H1421" s="3" t="s">
        <v>43</v>
      </c>
      <c r="I1421" s="3" t="s">
        <v>120</v>
      </c>
      <c r="J1421" s="3" t="s">
        <v>52</v>
      </c>
      <c r="K1421" s="3">
        <v>2.6</v>
      </c>
      <c r="L1421" s="3" t="s">
        <v>151</v>
      </c>
      <c r="M1421" s="3" t="s">
        <v>37</v>
      </c>
      <c r="N1421" s="3" t="s">
        <v>25</v>
      </c>
      <c r="O1421" s="3" t="s">
        <v>25</v>
      </c>
      <c r="P1421" s="13">
        <v>4</v>
      </c>
      <c r="Q1421" s="13">
        <f>Table1[[#This Row],[Purchase Amount (USD)]]-Table1[[#This Row],[Previous Purchases]]</f>
        <v>71</v>
      </c>
      <c r="R1421" s="3" t="s">
        <v>85</v>
      </c>
      <c r="S1421" s="3" t="s">
        <v>57</v>
      </c>
    </row>
    <row r="1422" spans="1:19" x14ac:dyDescent="0.3">
      <c r="A1422" s="2">
        <v>1421</v>
      </c>
      <c r="B1422" s="2">
        <v>22</v>
      </c>
      <c r="C1422" s="2" t="s">
        <v>18</v>
      </c>
      <c r="D1422" s="2" t="s">
        <v>33</v>
      </c>
      <c r="E1422" s="2" t="s">
        <v>20</v>
      </c>
      <c r="F1422" s="2">
        <v>53</v>
      </c>
      <c r="G1422" s="2" t="s">
        <v>98</v>
      </c>
      <c r="H1422" s="2" t="s">
        <v>91</v>
      </c>
      <c r="I1422" s="2" t="s">
        <v>23</v>
      </c>
      <c r="J1422" s="2" t="s">
        <v>52</v>
      </c>
      <c r="K1422" s="2">
        <v>4.5999999999999996</v>
      </c>
      <c r="L1422" s="2" t="s">
        <v>151</v>
      </c>
      <c r="M1422" s="2" t="s">
        <v>73</v>
      </c>
      <c r="N1422" s="2" t="s">
        <v>25</v>
      </c>
      <c r="O1422" s="2" t="s">
        <v>25</v>
      </c>
      <c r="P1422" s="12">
        <v>45</v>
      </c>
      <c r="Q1422" s="12">
        <f>Table1[[#This Row],[Purchase Amount (USD)]]-Table1[[#This Row],[Previous Purchases]]</f>
        <v>8</v>
      </c>
      <c r="R1422" s="2" t="s">
        <v>45</v>
      </c>
      <c r="S1422" s="2" t="s">
        <v>96</v>
      </c>
    </row>
    <row r="1423" spans="1:19" x14ac:dyDescent="0.3">
      <c r="A1423" s="2">
        <v>1422</v>
      </c>
      <c r="B1423" s="2">
        <v>68</v>
      </c>
      <c r="C1423" s="2" t="s">
        <v>18</v>
      </c>
      <c r="D1423" s="2" t="s">
        <v>80</v>
      </c>
      <c r="E1423" s="2" t="s">
        <v>20</v>
      </c>
      <c r="F1423" s="2">
        <v>100</v>
      </c>
      <c r="G1423" s="2" t="s">
        <v>137</v>
      </c>
      <c r="H1423" s="2" t="s">
        <v>35</v>
      </c>
      <c r="I1423" s="2" t="s">
        <v>79</v>
      </c>
      <c r="J1423" s="2" t="s">
        <v>36</v>
      </c>
      <c r="K1423" s="2">
        <v>3</v>
      </c>
      <c r="L1423" s="2" t="s">
        <v>151</v>
      </c>
      <c r="M1423" s="2" t="s">
        <v>53</v>
      </c>
      <c r="N1423" s="2" t="s">
        <v>25</v>
      </c>
      <c r="O1423" s="2" t="s">
        <v>25</v>
      </c>
      <c r="P1423" s="12">
        <v>24</v>
      </c>
      <c r="Q1423" s="12">
        <f>Table1[[#This Row],[Purchase Amount (USD)]]-Table1[[#This Row],[Previous Purchases]]</f>
        <v>76</v>
      </c>
      <c r="R1423" s="2" t="s">
        <v>74</v>
      </c>
      <c r="S1423" s="2" t="s">
        <v>28</v>
      </c>
    </row>
    <row r="1424" spans="1:19" x14ac:dyDescent="0.3">
      <c r="A1424" s="3">
        <v>1423</v>
      </c>
      <c r="B1424" s="3">
        <v>44</v>
      </c>
      <c r="C1424" s="3" t="s">
        <v>18</v>
      </c>
      <c r="D1424" s="3" t="s">
        <v>80</v>
      </c>
      <c r="E1424" s="3" t="s">
        <v>20</v>
      </c>
      <c r="F1424" s="3">
        <v>27</v>
      </c>
      <c r="G1424" s="3" t="s">
        <v>104</v>
      </c>
      <c r="H1424" s="3" t="s">
        <v>22</v>
      </c>
      <c r="I1424" s="3" t="s">
        <v>60</v>
      </c>
      <c r="J1424" s="3" t="s">
        <v>56</v>
      </c>
      <c r="K1424" s="3">
        <v>3.4</v>
      </c>
      <c r="L1424" s="3" t="s">
        <v>151</v>
      </c>
      <c r="M1424" s="3" t="s">
        <v>37</v>
      </c>
      <c r="N1424" s="3" t="s">
        <v>25</v>
      </c>
      <c r="O1424" s="3" t="s">
        <v>25</v>
      </c>
      <c r="P1424" s="13">
        <v>3</v>
      </c>
      <c r="Q1424" s="13">
        <f>Table1[[#This Row],[Purchase Amount (USD)]]-Table1[[#This Row],[Previous Purchases]]</f>
        <v>24</v>
      </c>
      <c r="R1424" s="3" t="s">
        <v>45</v>
      </c>
      <c r="S1424" s="3" t="s">
        <v>75</v>
      </c>
    </row>
    <row r="1425" spans="1:19" x14ac:dyDescent="0.3">
      <c r="A1425" s="3">
        <v>1424</v>
      </c>
      <c r="B1425" s="3">
        <v>51</v>
      </c>
      <c r="C1425" s="3" t="s">
        <v>18</v>
      </c>
      <c r="D1425" s="3" t="s">
        <v>40</v>
      </c>
      <c r="E1425" s="3" t="s">
        <v>41</v>
      </c>
      <c r="F1425" s="3">
        <v>60</v>
      </c>
      <c r="G1425" s="3" t="s">
        <v>150</v>
      </c>
      <c r="H1425" s="3" t="s">
        <v>35</v>
      </c>
      <c r="I1425" s="3" t="s">
        <v>93</v>
      </c>
      <c r="J1425" s="3" t="s">
        <v>56</v>
      </c>
      <c r="K1425" s="3">
        <v>3.5</v>
      </c>
      <c r="L1425" s="3" t="s">
        <v>151</v>
      </c>
      <c r="M1425" s="3" t="s">
        <v>37</v>
      </c>
      <c r="N1425" s="3" t="s">
        <v>25</v>
      </c>
      <c r="O1425" s="3" t="s">
        <v>25</v>
      </c>
      <c r="P1425" s="13">
        <v>12</v>
      </c>
      <c r="Q1425" s="13">
        <f>Table1[[#This Row],[Purchase Amount (USD)]]-Table1[[#This Row],[Previous Purchases]]</f>
        <v>48</v>
      </c>
      <c r="R1425" s="3" t="s">
        <v>27</v>
      </c>
      <c r="S1425" s="3" t="s">
        <v>96</v>
      </c>
    </row>
    <row r="1426" spans="1:19" x14ac:dyDescent="0.3">
      <c r="A1426" s="2">
        <v>1425</v>
      </c>
      <c r="B1426" s="2">
        <v>66</v>
      </c>
      <c r="C1426" s="2" t="s">
        <v>18</v>
      </c>
      <c r="D1426" s="2" t="s">
        <v>101</v>
      </c>
      <c r="E1426" s="2" t="s">
        <v>62</v>
      </c>
      <c r="F1426" s="2">
        <v>23</v>
      </c>
      <c r="G1426" s="2" t="s">
        <v>138</v>
      </c>
      <c r="H1426" s="2" t="s">
        <v>35</v>
      </c>
      <c r="I1426" s="2" t="s">
        <v>125</v>
      </c>
      <c r="J1426" s="2" t="s">
        <v>56</v>
      </c>
      <c r="K1426" s="2">
        <v>3.5</v>
      </c>
      <c r="L1426" s="2" t="s">
        <v>151</v>
      </c>
      <c r="M1426" s="2" t="s">
        <v>53</v>
      </c>
      <c r="N1426" s="2" t="s">
        <v>25</v>
      </c>
      <c r="O1426" s="2" t="s">
        <v>25</v>
      </c>
      <c r="P1426" s="12">
        <v>34</v>
      </c>
      <c r="Q1426" s="12">
        <f>Table1[[#This Row],[Purchase Amount (USD)]]-Table1[[#This Row],[Previous Purchases]]</f>
        <v>-11</v>
      </c>
      <c r="R1426" s="2" t="s">
        <v>74</v>
      </c>
      <c r="S1426" s="2" t="s">
        <v>96</v>
      </c>
    </row>
    <row r="1427" spans="1:19" x14ac:dyDescent="0.3">
      <c r="A1427" s="2">
        <v>1426</v>
      </c>
      <c r="B1427" s="2">
        <v>59</v>
      </c>
      <c r="C1427" s="2" t="s">
        <v>18</v>
      </c>
      <c r="D1427" s="2" t="s">
        <v>61</v>
      </c>
      <c r="E1427" s="2" t="s">
        <v>62</v>
      </c>
      <c r="F1427" s="2">
        <v>40</v>
      </c>
      <c r="G1427" s="2" t="s">
        <v>50</v>
      </c>
      <c r="H1427" s="2" t="s">
        <v>35</v>
      </c>
      <c r="I1427" s="2" t="s">
        <v>51</v>
      </c>
      <c r="J1427" s="2" t="s">
        <v>24</v>
      </c>
      <c r="K1427" s="2">
        <v>3.7</v>
      </c>
      <c r="L1427" s="2" t="s">
        <v>151</v>
      </c>
      <c r="M1427" s="2" t="s">
        <v>44</v>
      </c>
      <c r="N1427" s="2" t="s">
        <v>25</v>
      </c>
      <c r="O1427" s="2" t="s">
        <v>25</v>
      </c>
      <c r="P1427" s="12">
        <v>39</v>
      </c>
      <c r="Q1427" s="12">
        <f>Table1[[#This Row],[Purchase Amount (USD)]]-Table1[[#This Row],[Previous Purchases]]</f>
        <v>1</v>
      </c>
      <c r="R1427" s="2" t="s">
        <v>38</v>
      </c>
      <c r="S1427" s="2" t="s">
        <v>48</v>
      </c>
    </row>
    <row r="1428" spans="1:19" x14ac:dyDescent="0.3">
      <c r="A1428" s="3">
        <v>1427</v>
      </c>
      <c r="B1428" s="3">
        <v>60</v>
      </c>
      <c r="C1428" s="3" t="s">
        <v>18</v>
      </c>
      <c r="D1428" s="3" t="s">
        <v>94</v>
      </c>
      <c r="E1428" s="3" t="s">
        <v>20</v>
      </c>
      <c r="F1428" s="3">
        <v>38</v>
      </c>
      <c r="G1428" s="3" t="s">
        <v>150</v>
      </c>
      <c r="H1428" s="3" t="s">
        <v>43</v>
      </c>
      <c r="I1428" s="3" t="s">
        <v>133</v>
      </c>
      <c r="J1428" s="3" t="s">
        <v>52</v>
      </c>
      <c r="K1428" s="3">
        <v>4.8</v>
      </c>
      <c r="L1428" s="3" t="s">
        <v>151</v>
      </c>
      <c r="M1428" s="3" t="s">
        <v>37</v>
      </c>
      <c r="N1428" s="3" t="s">
        <v>25</v>
      </c>
      <c r="O1428" s="3" t="s">
        <v>25</v>
      </c>
      <c r="P1428" s="13">
        <v>35</v>
      </c>
      <c r="Q1428" s="13">
        <f>Table1[[#This Row],[Purchase Amount (USD)]]-Table1[[#This Row],[Previous Purchases]]</f>
        <v>3</v>
      </c>
      <c r="R1428" s="3" t="s">
        <v>45</v>
      </c>
      <c r="S1428" s="3" t="s">
        <v>96</v>
      </c>
    </row>
    <row r="1429" spans="1:19" x14ac:dyDescent="0.3">
      <c r="A1429" s="3">
        <v>1428</v>
      </c>
      <c r="B1429" s="3">
        <v>31</v>
      </c>
      <c r="C1429" s="3" t="s">
        <v>18</v>
      </c>
      <c r="D1429" s="3" t="s">
        <v>131</v>
      </c>
      <c r="E1429" s="3" t="s">
        <v>66</v>
      </c>
      <c r="F1429" s="3">
        <v>90</v>
      </c>
      <c r="G1429" s="3" t="s">
        <v>146</v>
      </c>
      <c r="H1429" s="3" t="s">
        <v>35</v>
      </c>
      <c r="I1429" s="3" t="s">
        <v>120</v>
      </c>
      <c r="J1429" s="3" t="s">
        <v>52</v>
      </c>
      <c r="K1429" s="3">
        <v>4.9000000000000004</v>
      </c>
      <c r="L1429" s="3" t="s">
        <v>151</v>
      </c>
      <c r="M1429" s="3" t="s">
        <v>73</v>
      </c>
      <c r="N1429" s="3" t="s">
        <v>25</v>
      </c>
      <c r="O1429" s="3" t="s">
        <v>25</v>
      </c>
      <c r="P1429" s="13">
        <v>8</v>
      </c>
      <c r="Q1429" s="13">
        <f>Table1[[#This Row],[Purchase Amount (USD)]]-Table1[[#This Row],[Previous Purchases]]</f>
        <v>82</v>
      </c>
      <c r="R1429" s="3" t="s">
        <v>38</v>
      </c>
      <c r="S1429" s="3" t="s">
        <v>48</v>
      </c>
    </row>
    <row r="1430" spans="1:19" x14ac:dyDescent="0.3">
      <c r="A1430" s="2">
        <v>1429</v>
      </c>
      <c r="B1430" s="2">
        <v>20</v>
      </c>
      <c r="C1430" s="2" t="s">
        <v>18</v>
      </c>
      <c r="D1430" s="2" t="s">
        <v>19</v>
      </c>
      <c r="E1430" s="2" t="s">
        <v>20</v>
      </c>
      <c r="F1430" s="2">
        <v>97</v>
      </c>
      <c r="G1430" s="2" t="s">
        <v>113</v>
      </c>
      <c r="H1430" s="2" t="s">
        <v>35</v>
      </c>
      <c r="I1430" s="2" t="s">
        <v>95</v>
      </c>
      <c r="J1430" s="2" t="s">
        <v>52</v>
      </c>
      <c r="K1430" s="2">
        <v>4.9000000000000004</v>
      </c>
      <c r="L1430" s="2" t="s">
        <v>151</v>
      </c>
      <c r="M1430" s="2" t="s">
        <v>26</v>
      </c>
      <c r="N1430" s="2" t="s">
        <v>25</v>
      </c>
      <c r="O1430" s="2" t="s">
        <v>25</v>
      </c>
      <c r="P1430" s="12">
        <v>42</v>
      </c>
      <c r="Q1430" s="12">
        <f>Table1[[#This Row],[Purchase Amount (USD)]]-Table1[[#This Row],[Previous Purchases]]</f>
        <v>55</v>
      </c>
      <c r="R1430" s="2" t="s">
        <v>45</v>
      </c>
      <c r="S1430" s="2" t="s">
        <v>57</v>
      </c>
    </row>
    <row r="1431" spans="1:19" x14ac:dyDescent="0.3">
      <c r="A1431" s="2">
        <v>1430</v>
      </c>
      <c r="B1431" s="2">
        <v>24</v>
      </c>
      <c r="C1431" s="2" t="s">
        <v>18</v>
      </c>
      <c r="D1431" s="2" t="s">
        <v>86</v>
      </c>
      <c r="E1431" s="2" t="s">
        <v>20</v>
      </c>
      <c r="F1431" s="2">
        <v>38</v>
      </c>
      <c r="G1431" s="2" t="s">
        <v>127</v>
      </c>
      <c r="H1431" s="2" t="s">
        <v>22</v>
      </c>
      <c r="I1431" s="2" t="s">
        <v>79</v>
      </c>
      <c r="J1431" s="2" t="s">
        <v>56</v>
      </c>
      <c r="K1431" s="2">
        <v>4.7</v>
      </c>
      <c r="L1431" s="2" t="s">
        <v>151</v>
      </c>
      <c r="M1431" s="2" t="s">
        <v>53</v>
      </c>
      <c r="N1431" s="2" t="s">
        <v>25</v>
      </c>
      <c r="O1431" s="2" t="s">
        <v>25</v>
      </c>
      <c r="P1431" s="12">
        <v>6</v>
      </c>
      <c r="Q1431" s="12">
        <f>Table1[[#This Row],[Purchase Amount (USD)]]-Table1[[#This Row],[Previous Purchases]]</f>
        <v>32</v>
      </c>
      <c r="R1431" s="2" t="s">
        <v>38</v>
      </c>
      <c r="S1431" s="2" t="s">
        <v>96</v>
      </c>
    </row>
    <row r="1432" spans="1:19" x14ac:dyDescent="0.3">
      <c r="A1432" s="3">
        <v>1431</v>
      </c>
      <c r="B1432" s="3">
        <v>48</v>
      </c>
      <c r="C1432" s="3" t="s">
        <v>18</v>
      </c>
      <c r="D1432" s="3" t="s">
        <v>40</v>
      </c>
      <c r="E1432" s="3" t="s">
        <v>41</v>
      </c>
      <c r="F1432" s="3">
        <v>30</v>
      </c>
      <c r="G1432" s="3" t="s">
        <v>150</v>
      </c>
      <c r="H1432" s="3" t="s">
        <v>35</v>
      </c>
      <c r="I1432" s="3" t="s">
        <v>120</v>
      </c>
      <c r="J1432" s="3" t="s">
        <v>52</v>
      </c>
      <c r="K1432" s="3">
        <v>4.9000000000000004</v>
      </c>
      <c r="L1432" s="3" t="s">
        <v>151</v>
      </c>
      <c r="M1432" s="3" t="s">
        <v>37</v>
      </c>
      <c r="N1432" s="3" t="s">
        <v>25</v>
      </c>
      <c r="O1432" s="3" t="s">
        <v>25</v>
      </c>
      <c r="P1432" s="13">
        <v>3</v>
      </c>
      <c r="Q1432" s="13">
        <f>Table1[[#This Row],[Purchase Amount (USD)]]-Table1[[#This Row],[Previous Purchases]]</f>
        <v>27</v>
      </c>
      <c r="R1432" s="3" t="s">
        <v>38</v>
      </c>
      <c r="S1432" s="3" t="s">
        <v>28</v>
      </c>
    </row>
    <row r="1433" spans="1:19" x14ac:dyDescent="0.3">
      <c r="A1433" s="3">
        <v>1432</v>
      </c>
      <c r="B1433" s="3">
        <v>39</v>
      </c>
      <c r="C1433" s="3" t="s">
        <v>18</v>
      </c>
      <c r="D1433" s="3" t="s">
        <v>94</v>
      </c>
      <c r="E1433" s="3" t="s">
        <v>20</v>
      </c>
      <c r="F1433" s="3">
        <v>88</v>
      </c>
      <c r="G1433" s="3" t="s">
        <v>146</v>
      </c>
      <c r="H1433" s="3" t="s">
        <v>43</v>
      </c>
      <c r="I1433" s="3" t="s">
        <v>108</v>
      </c>
      <c r="J1433" s="3" t="s">
        <v>56</v>
      </c>
      <c r="K1433" s="3">
        <v>2.9</v>
      </c>
      <c r="L1433" s="3" t="s">
        <v>151</v>
      </c>
      <c r="M1433" s="3" t="s">
        <v>26</v>
      </c>
      <c r="N1433" s="3" t="s">
        <v>25</v>
      </c>
      <c r="O1433" s="3" t="s">
        <v>25</v>
      </c>
      <c r="P1433" s="13">
        <v>29</v>
      </c>
      <c r="Q1433" s="13">
        <f>Table1[[#This Row],[Purchase Amount (USD)]]-Table1[[#This Row],[Previous Purchases]]</f>
        <v>59</v>
      </c>
      <c r="R1433" s="3" t="s">
        <v>27</v>
      </c>
      <c r="S1433" s="3" t="s">
        <v>57</v>
      </c>
    </row>
    <row r="1434" spans="1:19" x14ac:dyDescent="0.3">
      <c r="A1434" s="2">
        <v>1433</v>
      </c>
      <c r="B1434" s="2">
        <v>34</v>
      </c>
      <c r="C1434" s="2" t="s">
        <v>18</v>
      </c>
      <c r="D1434" s="2" t="s">
        <v>123</v>
      </c>
      <c r="E1434" s="2" t="s">
        <v>66</v>
      </c>
      <c r="F1434" s="2">
        <v>33</v>
      </c>
      <c r="G1434" s="2" t="s">
        <v>102</v>
      </c>
      <c r="H1434" s="2" t="s">
        <v>22</v>
      </c>
      <c r="I1434" s="2" t="s">
        <v>93</v>
      </c>
      <c r="J1434" s="2" t="s">
        <v>24</v>
      </c>
      <c r="K1434" s="2">
        <v>4.4000000000000004</v>
      </c>
      <c r="L1434" s="2" t="s">
        <v>151</v>
      </c>
      <c r="M1434" s="2" t="s">
        <v>26</v>
      </c>
      <c r="N1434" s="2" t="s">
        <v>25</v>
      </c>
      <c r="O1434" s="2" t="s">
        <v>25</v>
      </c>
      <c r="P1434" s="12">
        <v>32</v>
      </c>
      <c r="Q1434" s="12">
        <f>Table1[[#This Row],[Purchase Amount (USD)]]-Table1[[#This Row],[Previous Purchases]]</f>
        <v>1</v>
      </c>
      <c r="R1434" s="2" t="s">
        <v>85</v>
      </c>
      <c r="S1434" s="2" t="s">
        <v>57</v>
      </c>
    </row>
    <row r="1435" spans="1:19" x14ac:dyDescent="0.3">
      <c r="A1435" s="2">
        <v>1434</v>
      </c>
      <c r="B1435" s="2">
        <v>70</v>
      </c>
      <c r="C1435" s="2" t="s">
        <v>18</v>
      </c>
      <c r="D1435" s="2" t="s">
        <v>103</v>
      </c>
      <c r="E1435" s="2" t="s">
        <v>20</v>
      </c>
      <c r="F1435" s="2">
        <v>60</v>
      </c>
      <c r="G1435" s="2" t="s">
        <v>147</v>
      </c>
      <c r="H1435" s="2" t="s">
        <v>22</v>
      </c>
      <c r="I1435" s="2" t="s">
        <v>133</v>
      </c>
      <c r="J1435" s="2" t="s">
        <v>24</v>
      </c>
      <c r="K1435" s="2">
        <v>3.2</v>
      </c>
      <c r="L1435" s="2" t="s">
        <v>151</v>
      </c>
      <c r="M1435" s="2" t="s">
        <v>44</v>
      </c>
      <c r="N1435" s="2" t="s">
        <v>25</v>
      </c>
      <c r="O1435" s="2" t="s">
        <v>25</v>
      </c>
      <c r="P1435" s="12">
        <v>45</v>
      </c>
      <c r="Q1435" s="12">
        <f>Table1[[#This Row],[Purchase Amount (USD)]]-Table1[[#This Row],[Previous Purchases]]</f>
        <v>15</v>
      </c>
      <c r="R1435" s="2" t="s">
        <v>85</v>
      </c>
      <c r="S1435" s="2" t="s">
        <v>39</v>
      </c>
    </row>
    <row r="1436" spans="1:19" x14ac:dyDescent="0.3">
      <c r="A1436" s="3">
        <v>1435</v>
      </c>
      <c r="B1436" s="3">
        <v>59</v>
      </c>
      <c r="C1436" s="3" t="s">
        <v>18</v>
      </c>
      <c r="D1436" s="3" t="s">
        <v>29</v>
      </c>
      <c r="E1436" s="3" t="s">
        <v>20</v>
      </c>
      <c r="F1436" s="3">
        <v>64</v>
      </c>
      <c r="G1436" s="3" t="s">
        <v>83</v>
      </c>
      <c r="H1436" s="3" t="s">
        <v>22</v>
      </c>
      <c r="I1436" s="3" t="s">
        <v>31</v>
      </c>
      <c r="J1436" s="3" t="s">
        <v>52</v>
      </c>
      <c r="K1436" s="3">
        <v>4.5999999999999996</v>
      </c>
      <c r="L1436" s="3" t="s">
        <v>151</v>
      </c>
      <c r="M1436" s="3" t="s">
        <v>37</v>
      </c>
      <c r="N1436" s="3" t="s">
        <v>25</v>
      </c>
      <c r="O1436" s="3" t="s">
        <v>25</v>
      </c>
      <c r="P1436" s="13">
        <v>21</v>
      </c>
      <c r="Q1436" s="13">
        <f>Table1[[#This Row],[Purchase Amount (USD)]]-Table1[[#This Row],[Previous Purchases]]</f>
        <v>43</v>
      </c>
      <c r="R1436" s="3" t="s">
        <v>85</v>
      </c>
      <c r="S1436" s="3" t="s">
        <v>75</v>
      </c>
    </row>
    <row r="1437" spans="1:19" x14ac:dyDescent="0.3">
      <c r="A1437" s="3">
        <v>1436</v>
      </c>
      <c r="B1437" s="3">
        <v>45</v>
      </c>
      <c r="C1437" s="3" t="s">
        <v>18</v>
      </c>
      <c r="D1437" s="3" t="s">
        <v>118</v>
      </c>
      <c r="E1437" s="3" t="s">
        <v>66</v>
      </c>
      <c r="F1437" s="3">
        <v>95</v>
      </c>
      <c r="G1437" s="3" t="s">
        <v>46</v>
      </c>
      <c r="H1437" s="3" t="s">
        <v>91</v>
      </c>
      <c r="I1437" s="3" t="s">
        <v>93</v>
      </c>
      <c r="J1437" s="3" t="s">
        <v>56</v>
      </c>
      <c r="K1437" s="3">
        <v>4</v>
      </c>
      <c r="L1437" s="3" t="s">
        <v>151</v>
      </c>
      <c r="M1437" s="3" t="s">
        <v>53</v>
      </c>
      <c r="N1437" s="3" t="s">
        <v>25</v>
      </c>
      <c r="O1437" s="3" t="s">
        <v>25</v>
      </c>
      <c r="P1437" s="13">
        <v>41</v>
      </c>
      <c r="Q1437" s="13">
        <f>Table1[[#This Row],[Purchase Amount (USD)]]-Table1[[#This Row],[Previous Purchases]]</f>
        <v>54</v>
      </c>
      <c r="R1437" s="3" t="s">
        <v>32</v>
      </c>
      <c r="S1437" s="3" t="s">
        <v>39</v>
      </c>
    </row>
    <row r="1438" spans="1:19" x14ac:dyDescent="0.3">
      <c r="A1438" s="2">
        <v>1437</v>
      </c>
      <c r="B1438" s="2">
        <v>35</v>
      </c>
      <c r="C1438" s="2" t="s">
        <v>18</v>
      </c>
      <c r="D1438" s="2" t="s">
        <v>49</v>
      </c>
      <c r="E1438" s="2" t="s">
        <v>41</v>
      </c>
      <c r="F1438" s="2">
        <v>83</v>
      </c>
      <c r="G1438" s="2" t="s">
        <v>147</v>
      </c>
      <c r="H1438" s="2" t="s">
        <v>43</v>
      </c>
      <c r="I1438" s="2" t="s">
        <v>23</v>
      </c>
      <c r="J1438" s="2" t="s">
        <v>24</v>
      </c>
      <c r="K1438" s="2">
        <v>3.7</v>
      </c>
      <c r="L1438" s="2" t="s">
        <v>151</v>
      </c>
      <c r="M1438" s="2" t="s">
        <v>37</v>
      </c>
      <c r="N1438" s="2" t="s">
        <v>25</v>
      </c>
      <c r="O1438" s="2" t="s">
        <v>25</v>
      </c>
      <c r="P1438" s="12">
        <v>23</v>
      </c>
      <c r="Q1438" s="12">
        <f>Table1[[#This Row],[Purchase Amount (USD)]]-Table1[[#This Row],[Previous Purchases]]</f>
        <v>60</v>
      </c>
      <c r="R1438" s="2" t="s">
        <v>45</v>
      </c>
      <c r="S1438" s="2" t="s">
        <v>28</v>
      </c>
    </row>
    <row r="1439" spans="1:19" x14ac:dyDescent="0.3">
      <c r="A1439" s="2">
        <v>1438</v>
      </c>
      <c r="B1439" s="2">
        <v>69</v>
      </c>
      <c r="C1439" s="2" t="s">
        <v>18</v>
      </c>
      <c r="D1439" s="2" t="s">
        <v>136</v>
      </c>
      <c r="E1439" s="2" t="s">
        <v>41</v>
      </c>
      <c r="F1439" s="2">
        <v>97</v>
      </c>
      <c r="G1439" s="2" t="s">
        <v>55</v>
      </c>
      <c r="H1439" s="2" t="s">
        <v>91</v>
      </c>
      <c r="I1439" s="2" t="s">
        <v>120</v>
      </c>
      <c r="J1439" s="2" t="s">
        <v>24</v>
      </c>
      <c r="K1439" s="2">
        <v>4.2</v>
      </c>
      <c r="L1439" s="2" t="s">
        <v>151</v>
      </c>
      <c r="M1439" s="2" t="s">
        <v>37</v>
      </c>
      <c r="N1439" s="2" t="s">
        <v>25</v>
      </c>
      <c r="O1439" s="2" t="s">
        <v>25</v>
      </c>
      <c r="P1439" s="12">
        <v>14</v>
      </c>
      <c r="Q1439" s="12">
        <f>Table1[[#This Row],[Purchase Amount (USD)]]-Table1[[#This Row],[Previous Purchases]]</f>
        <v>83</v>
      </c>
      <c r="R1439" s="2" t="s">
        <v>32</v>
      </c>
      <c r="S1439" s="2" t="s">
        <v>48</v>
      </c>
    </row>
    <row r="1440" spans="1:19" x14ac:dyDescent="0.3">
      <c r="A1440" s="3">
        <v>1439</v>
      </c>
      <c r="B1440" s="3">
        <v>58</v>
      </c>
      <c r="C1440" s="3" t="s">
        <v>18</v>
      </c>
      <c r="D1440" s="3" t="s">
        <v>61</v>
      </c>
      <c r="E1440" s="3" t="s">
        <v>62</v>
      </c>
      <c r="F1440" s="3">
        <v>38</v>
      </c>
      <c r="G1440" s="3" t="s">
        <v>148</v>
      </c>
      <c r="H1440" s="3" t="s">
        <v>43</v>
      </c>
      <c r="I1440" s="3" t="s">
        <v>108</v>
      </c>
      <c r="J1440" s="3" t="s">
        <v>36</v>
      </c>
      <c r="K1440" s="3">
        <v>2.9</v>
      </c>
      <c r="L1440" s="3" t="s">
        <v>151</v>
      </c>
      <c r="M1440" s="3" t="s">
        <v>53</v>
      </c>
      <c r="N1440" s="3" t="s">
        <v>25</v>
      </c>
      <c r="O1440" s="3" t="s">
        <v>25</v>
      </c>
      <c r="P1440" s="13">
        <v>24</v>
      </c>
      <c r="Q1440" s="13">
        <f>Table1[[#This Row],[Purchase Amount (USD)]]-Table1[[#This Row],[Previous Purchases]]</f>
        <v>14</v>
      </c>
      <c r="R1440" s="3" t="s">
        <v>85</v>
      </c>
      <c r="S1440" s="3" t="s">
        <v>87</v>
      </c>
    </row>
    <row r="1441" spans="1:19" x14ac:dyDescent="0.3">
      <c r="A1441" s="3">
        <v>1440</v>
      </c>
      <c r="B1441" s="3">
        <v>25</v>
      </c>
      <c r="C1441" s="3" t="s">
        <v>18</v>
      </c>
      <c r="D1441" s="3" t="s">
        <v>136</v>
      </c>
      <c r="E1441" s="3" t="s">
        <v>41</v>
      </c>
      <c r="F1441" s="3">
        <v>48</v>
      </c>
      <c r="G1441" s="3" t="s">
        <v>129</v>
      </c>
      <c r="H1441" s="3" t="s">
        <v>43</v>
      </c>
      <c r="I1441" s="3" t="s">
        <v>135</v>
      </c>
      <c r="J1441" s="3" t="s">
        <v>52</v>
      </c>
      <c r="K1441" s="3">
        <v>4.8</v>
      </c>
      <c r="L1441" s="3" t="s">
        <v>151</v>
      </c>
      <c r="M1441" s="3" t="s">
        <v>44</v>
      </c>
      <c r="N1441" s="3" t="s">
        <v>25</v>
      </c>
      <c r="O1441" s="3" t="s">
        <v>25</v>
      </c>
      <c r="P1441" s="13">
        <v>25</v>
      </c>
      <c r="Q1441" s="13">
        <f>Table1[[#This Row],[Purchase Amount (USD)]]-Table1[[#This Row],[Previous Purchases]]</f>
        <v>23</v>
      </c>
      <c r="R1441" s="3" t="s">
        <v>32</v>
      </c>
      <c r="S1441" s="3" t="s">
        <v>28</v>
      </c>
    </row>
    <row r="1442" spans="1:19" x14ac:dyDescent="0.3">
      <c r="A1442" s="2">
        <v>1441</v>
      </c>
      <c r="B1442" s="2">
        <v>27</v>
      </c>
      <c r="C1442" s="2" t="s">
        <v>18</v>
      </c>
      <c r="D1442" s="2" t="s">
        <v>40</v>
      </c>
      <c r="E1442" s="2" t="s">
        <v>41</v>
      </c>
      <c r="F1442" s="2">
        <v>76</v>
      </c>
      <c r="G1442" s="2" t="s">
        <v>116</v>
      </c>
      <c r="H1442" s="2" t="s">
        <v>43</v>
      </c>
      <c r="I1442" s="2" t="s">
        <v>68</v>
      </c>
      <c r="J1442" s="2" t="s">
        <v>36</v>
      </c>
      <c r="K1442" s="2">
        <v>4.4000000000000004</v>
      </c>
      <c r="L1442" s="2" t="s">
        <v>151</v>
      </c>
      <c r="M1442" s="2" t="s">
        <v>53</v>
      </c>
      <c r="N1442" s="2" t="s">
        <v>25</v>
      </c>
      <c r="O1442" s="2" t="s">
        <v>25</v>
      </c>
      <c r="P1442" s="12">
        <v>13</v>
      </c>
      <c r="Q1442" s="12">
        <f>Table1[[#This Row],[Purchase Amount (USD)]]-Table1[[#This Row],[Previous Purchases]]</f>
        <v>63</v>
      </c>
      <c r="R1442" s="2" t="s">
        <v>27</v>
      </c>
      <c r="S1442" s="2" t="s">
        <v>87</v>
      </c>
    </row>
    <row r="1443" spans="1:19" x14ac:dyDescent="0.3">
      <c r="A1443" s="2">
        <v>1442</v>
      </c>
      <c r="B1443" s="2">
        <v>34</v>
      </c>
      <c r="C1443" s="2" t="s">
        <v>18</v>
      </c>
      <c r="D1443" s="2" t="s">
        <v>94</v>
      </c>
      <c r="E1443" s="2" t="s">
        <v>20</v>
      </c>
      <c r="F1443" s="2">
        <v>25</v>
      </c>
      <c r="G1443" s="2" t="s">
        <v>144</v>
      </c>
      <c r="H1443" s="2" t="s">
        <v>35</v>
      </c>
      <c r="I1443" s="2" t="s">
        <v>47</v>
      </c>
      <c r="J1443" s="2" t="s">
        <v>52</v>
      </c>
      <c r="K1443" s="2">
        <v>3.4</v>
      </c>
      <c r="L1443" s="2" t="s">
        <v>151</v>
      </c>
      <c r="M1443" s="2" t="s">
        <v>37</v>
      </c>
      <c r="N1443" s="2" t="s">
        <v>25</v>
      </c>
      <c r="O1443" s="2" t="s">
        <v>25</v>
      </c>
      <c r="P1443" s="12">
        <v>3</v>
      </c>
      <c r="Q1443" s="12">
        <f>Table1[[#This Row],[Purchase Amount (USD)]]-Table1[[#This Row],[Previous Purchases]]</f>
        <v>22</v>
      </c>
      <c r="R1443" s="2" t="s">
        <v>27</v>
      </c>
      <c r="S1443" s="2" t="s">
        <v>96</v>
      </c>
    </row>
    <row r="1444" spans="1:19" x14ac:dyDescent="0.3">
      <c r="A1444" s="3">
        <v>1443</v>
      </c>
      <c r="B1444" s="3">
        <v>53</v>
      </c>
      <c r="C1444" s="3" t="s">
        <v>18</v>
      </c>
      <c r="D1444" s="3" t="s">
        <v>103</v>
      </c>
      <c r="E1444" s="3" t="s">
        <v>20</v>
      </c>
      <c r="F1444" s="3">
        <v>92</v>
      </c>
      <c r="G1444" s="3" t="s">
        <v>134</v>
      </c>
      <c r="H1444" s="3" t="s">
        <v>35</v>
      </c>
      <c r="I1444" s="3" t="s">
        <v>82</v>
      </c>
      <c r="J1444" s="3" t="s">
        <v>36</v>
      </c>
      <c r="K1444" s="3">
        <v>2.8</v>
      </c>
      <c r="L1444" s="3" t="s">
        <v>151</v>
      </c>
      <c r="M1444" s="3" t="s">
        <v>69</v>
      </c>
      <c r="N1444" s="3" t="s">
        <v>25</v>
      </c>
      <c r="O1444" s="3" t="s">
        <v>25</v>
      </c>
      <c r="P1444" s="13">
        <v>42</v>
      </c>
      <c r="Q1444" s="13">
        <f>Table1[[#This Row],[Purchase Amount (USD)]]-Table1[[#This Row],[Previous Purchases]]</f>
        <v>50</v>
      </c>
      <c r="R1444" s="3" t="s">
        <v>38</v>
      </c>
      <c r="S1444" s="3" t="s">
        <v>48</v>
      </c>
    </row>
    <row r="1445" spans="1:19" x14ac:dyDescent="0.3">
      <c r="A1445" s="3">
        <v>1444</v>
      </c>
      <c r="B1445" s="3">
        <v>58</v>
      </c>
      <c r="C1445" s="3" t="s">
        <v>18</v>
      </c>
      <c r="D1445" s="3" t="s">
        <v>40</v>
      </c>
      <c r="E1445" s="3" t="s">
        <v>41</v>
      </c>
      <c r="F1445" s="3">
        <v>47</v>
      </c>
      <c r="G1445" s="3" t="s">
        <v>134</v>
      </c>
      <c r="H1445" s="3" t="s">
        <v>22</v>
      </c>
      <c r="I1445" s="3" t="s">
        <v>84</v>
      </c>
      <c r="J1445" s="3" t="s">
        <v>56</v>
      </c>
      <c r="K1445" s="3">
        <v>4.2</v>
      </c>
      <c r="L1445" s="3" t="s">
        <v>151</v>
      </c>
      <c r="M1445" s="3" t="s">
        <v>44</v>
      </c>
      <c r="N1445" s="3" t="s">
        <v>25</v>
      </c>
      <c r="O1445" s="3" t="s">
        <v>25</v>
      </c>
      <c r="P1445" s="13">
        <v>2</v>
      </c>
      <c r="Q1445" s="13">
        <f>Table1[[#This Row],[Purchase Amount (USD)]]-Table1[[#This Row],[Previous Purchases]]</f>
        <v>45</v>
      </c>
      <c r="R1445" s="3" t="s">
        <v>32</v>
      </c>
      <c r="S1445" s="3" t="s">
        <v>87</v>
      </c>
    </row>
    <row r="1446" spans="1:19" x14ac:dyDescent="0.3">
      <c r="A1446" s="2">
        <v>1445</v>
      </c>
      <c r="B1446" s="2">
        <v>32</v>
      </c>
      <c r="C1446" s="2" t="s">
        <v>18</v>
      </c>
      <c r="D1446" s="2" t="s">
        <v>29</v>
      </c>
      <c r="E1446" s="2" t="s">
        <v>20</v>
      </c>
      <c r="F1446" s="2">
        <v>36</v>
      </c>
      <c r="G1446" s="2" t="s">
        <v>128</v>
      </c>
      <c r="H1446" s="2" t="s">
        <v>22</v>
      </c>
      <c r="I1446" s="2" t="s">
        <v>68</v>
      </c>
      <c r="J1446" s="2" t="s">
        <v>56</v>
      </c>
      <c r="K1446" s="2">
        <v>3.8</v>
      </c>
      <c r="L1446" s="2" t="s">
        <v>151</v>
      </c>
      <c r="M1446" s="2" t="s">
        <v>26</v>
      </c>
      <c r="N1446" s="2" t="s">
        <v>25</v>
      </c>
      <c r="O1446" s="2" t="s">
        <v>25</v>
      </c>
      <c r="P1446" s="12">
        <v>26</v>
      </c>
      <c r="Q1446" s="12">
        <f>Table1[[#This Row],[Purchase Amount (USD)]]-Table1[[#This Row],[Previous Purchases]]</f>
        <v>10</v>
      </c>
      <c r="R1446" s="2" t="s">
        <v>32</v>
      </c>
      <c r="S1446" s="2" t="s">
        <v>57</v>
      </c>
    </row>
    <row r="1447" spans="1:19" x14ac:dyDescent="0.3">
      <c r="A1447" s="2">
        <v>1446</v>
      </c>
      <c r="B1447" s="2">
        <v>64</v>
      </c>
      <c r="C1447" s="2" t="s">
        <v>18</v>
      </c>
      <c r="D1447" s="2" t="s">
        <v>132</v>
      </c>
      <c r="E1447" s="2" t="s">
        <v>66</v>
      </c>
      <c r="F1447" s="2">
        <v>51</v>
      </c>
      <c r="G1447" s="2" t="s">
        <v>71</v>
      </c>
      <c r="H1447" s="2" t="s">
        <v>43</v>
      </c>
      <c r="I1447" s="2" t="s">
        <v>79</v>
      </c>
      <c r="J1447" s="2" t="s">
        <v>56</v>
      </c>
      <c r="K1447" s="2">
        <v>3.1</v>
      </c>
      <c r="L1447" s="2" t="s">
        <v>151</v>
      </c>
      <c r="M1447" s="2" t="s">
        <v>69</v>
      </c>
      <c r="N1447" s="2" t="s">
        <v>25</v>
      </c>
      <c r="O1447" s="2" t="s">
        <v>25</v>
      </c>
      <c r="P1447" s="12">
        <v>24</v>
      </c>
      <c r="Q1447" s="12">
        <f>Table1[[#This Row],[Purchase Amount (USD)]]-Table1[[#This Row],[Previous Purchases]]</f>
        <v>27</v>
      </c>
      <c r="R1447" s="2" t="s">
        <v>38</v>
      </c>
      <c r="S1447" s="2" t="s">
        <v>48</v>
      </c>
    </row>
    <row r="1448" spans="1:19" x14ac:dyDescent="0.3">
      <c r="A1448" s="3">
        <v>1447</v>
      </c>
      <c r="B1448" s="3">
        <v>63</v>
      </c>
      <c r="C1448" s="3" t="s">
        <v>18</v>
      </c>
      <c r="D1448" s="3" t="s">
        <v>33</v>
      </c>
      <c r="E1448" s="3" t="s">
        <v>20</v>
      </c>
      <c r="F1448" s="3">
        <v>35</v>
      </c>
      <c r="G1448" s="3" t="s">
        <v>50</v>
      </c>
      <c r="H1448" s="3" t="s">
        <v>91</v>
      </c>
      <c r="I1448" s="3" t="s">
        <v>107</v>
      </c>
      <c r="J1448" s="3" t="s">
        <v>52</v>
      </c>
      <c r="K1448" s="3">
        <v>3.2</v>
      </c>
      <c r="L1448" s="3" t="s">
        <v>151</v>
      </c>
      <c r="M1448" s="3" t="s">
        <v>26</v>
      </c>
      <c r="N1448" s="3" t="s">
        <v>25</v>
      </c>
      <c r="O1448" s="3" t="s">
        <v>25</v>
      </c>
      <c r="P1448" s="13">
        <v>6</v>
      </c>
      <c r="Q1448" s="13">
        <f>Table1[[#This Row],[Purchase Amount (USD)]]-Table1[[#This Row],[Previous Purchases]]</f>
        <v>29</v>
      </c>
      <c r="R1448" s="3" t="s">
        <v>38</v>
      </c>
      <c r="S1448" s="3" t="s">
        <v>57</v>
      </c>
    </row>
    <row r="1449" spans="1:19" x14ac:dyDescent="0.3">
      <c r="A1449" s="3">
        <v>1448</v>
      </c>
      <c r="B1449" s="3">
        <v>23</v>
      </c>
      <c r="C1449" s="3" t="s">
        <v>18</v>
      </c>
      <c r="D1449" s="3" t="s">
        <v>103</v>
      </c>
      <c r="E1449" s="3" t="s">
        <v>20</v>
      </c>
      <c r="F1449" s="3">
        <v>57</v>
      </c>
      <c r="G1449" s="3" t="s">
        <v>129</v>
      </c>
      <c r="H1449" s="3" t="s">
        <v>35</v>
      </c>
      <c r="I1449" s="3" t="s">
        <v>117</v>
      </c>
      <c r="J1449" s="3" t="s">
        <v>52</v>
      </c>
      <c r="K1449" s="3">
        <v>3</v>
      </c>
      <c r="L1449" s="3" t="s">
        <v>151</v>
      </c>
      <c r="M1449" s="3" t="s">
        <v>44</v>
      </c>
      <c r="N1449" s="3" t="s">
        <v>25</v>
      </c>
      <c r="O1449" s="3" t="s">
        <v>25</v>
      </c>
      <c r="P1449" s="13">
        <v>25</v>
      </c>
      <c r="Q1449" s="13">
        <f>Table1[[#This Row],[Purchase Amount (USD)]]-Table1[[#This Row],[Previous Purchases]]</f>
        <v>32</v>
      </c>
      <c r="R1449" s="3" t="s">
        <v>45</v>
      </c>
      <c r="S1449" s="3" t="s">
        <v>87</v>
      </c>
    </row>
    <row r="1450" spans="1:19" x14ac:dyDescent="0.3">
      <c r="A1450" s="2">
        <v>1449</v>
      </c>
      <c r="B1450" s="2">
        <v>64</v>
      </c>
      <c r="C1450" s="2" t="s">
        <v>18</v>
      </c>
      <c r="D1450" s="2" t="s">
        <v>136</v>
      </c>
      <c r="E1450" s="2" t="s">
        <v>41</v>
      </c>
      <c r="F1450" s="2">
        <v>95</v>
      </c>
      <c r="G1450" s="2" t="s">
        <v>63</v>
      </c>
      <c r="H1450" s="2" t="s">
        <v>43</v>
      </c>
      <c r="I1450" s="2" t="s">
        <v>93</v>
      </c>
      <c r="J1450" s="2" t="s">
        <v>52</v>
      </c>
      <c r="K1450" s="2">
        <v>3.6</v>
      </c>
      <c r="L1450" s="2" t="s">
        <v>151</v>
      </c>
      <c r="M1450" s="2" t="s">
        <v>37</v>
      </c>
      <c r="N1450" s="2" t="s">
        <v>25</v>
      </c>
      <c r="O1450" s="2" t="s">
        <v>25</v>
      </c>
      <c r="P1450" s="12">
        <v>11</v>
      </c>
      <c r="Q1450" s="12">
        <f>Table1[[#This Row],[Purchase Amount (USD)]]-Table1[[#This Row],[Previous Purchases]]</f>
        <v>84</v>
      </c>
      <c r="R1450" s="2" t="s">
        <v>38</v>
      </c>
      <c r="S1450" s="2" t="s">
        <v>96</v>
      </c>
    </row>
    <row r="1451" spans="1:19" x14ac:dyDescent="0.3">
      <c r="A1451" s="2">
        <v>1450</v>
      </c>
      <c r="B1451" s="2">
        <v>18</v>
      </c>
      <c r="C1451" s="2" t="s">
        <v>18</v>
      </c>
      <c r="D1451" s="2" t="s">
        <v>124</v>
      </c>
      <c r="E1451" s="2" t="s">
        <v>20</v>
      </c>
      <c r="F1451" s="2">
        <v>41</v>
      </c>
      <c r="G1451" s="2" t="s">
        <v>83</v>
      </c>
      <c r="H1451" s="2" t="s">
        <v>22</v>
      </c>
      <c r="I1451" s="2" t="s">
        <v>92</v>
      </c>
      <c r="J1451" s="2" t="s">
        <v>24</v>
      </c>
      <c r="K1451" s="2">
        <v>2.5</v>
      </c>
      <c r="L1451" s="2" t="s">
        <v>151</v>
      </c>
      <c r="M1451" s="2" t="s">
        <v>73</v>
      </c>
      <c r="N1451" s="2" t="s">
        <v>25</v>
      </c>
      <c r="O1451" s="2" t="s">
        <v>25</v>
      </c>
      <c r="P1451" s="12">
        <v>20</v>
      </c>
      <c r="Q1451" s="12">
        <f>Table1[[#This Row],[Purchase Amount (USD)]]-Table1[[#This Row],[Previous Purchases]]</f>
        <v>21</v>
      </c>
      <c r="R1451" s="2" t="s">
        <v>32</v>
      </c>
      <c r="S1451" s="2" t="s">
        <v>96</v>
      </c>
    </row>
    <row r="1452" spans="1:19" x14ac:dyDescent="0.3">
      <c r="A1452" s="3">
        <v>1451</v>
      </c>
      <c r="B1452" s="3">
        <v>25</v>
      </c>
      <c r="C1452" s="3" t="s">
        <v>18</v>
      </c>
      <c r="D1452" s="3" t="s">
        <v>80</v>
      </c>
      <c r="E1452" s="3" t="s">
        <v>20</v>
      </c>
      <c r="F1452" s="3">
        <v>44</v>
      </c>
      <c r="G1452" s="3" t="s">
        <v>114</v>
      </c>
      <c r="H1452" s="3" t="s">
        <v>35</v>
      </c>
      <c r="I1452" s="3" t="s">
        <v>84</v>
      </c>
      <c r="J1452" s="3" t="s">
        <v>24</v>
      </c>
      <c r="K1452" s="3">
        <v>3.4</v>
      </c>
      <c r="L1452" s="3" t="s">
        <v>151</v>
      </c>
      <c r="M1452" s="3" t="s">
        <v>37</v>
      </c>
      <c r="N1452" s="3" t="s">
        <v>25</v>
      </c>
      <c r="O1452" s="3" t="s">
        <v>25</v>
      </c>
      <c r="P1452" s="13">
        <v>25</v>
      </c>
      <c r="Q1452" s="13">
        <f>Table1[[#This Row],[Purchase Amount (USD)]]-Table1[[#This Row],[Previous Purchases]]</f>
        <v>19</v>
      </c>
      <c r="R1452" s="3" t="s">
        <v>32</v>
      </c>
      <c r="S1452" s="3" t="s">
        <v>57</v>
      </c>
    </row>
    <row r="1453" spans="1:19" x14ac:dyDescent="0.3">
      <c r="A1453" s="3">
        <v>1452</v>
      </c>
      <c r="B1453" s="3">
        <v>54</v>
      </c>
      <c r="C1453" s="3" t="s">
        <v>18</v>
      </c>
      <c r="D1453" s="3" t="s">
        <v>101</v>
      </c>
      <c r="E1453" s="3" t="s">
        <v>62</v>
      </c>
      <c r="F1453" s="3">
        <v>34</v>
      </c>
      <c r="G1453" s="3" t="s">
        <v>139</v>
      </c>
      <c r="H1453" s="3" t="s">
        <v>43</v>
      </c>
      <c r="I1453" s="3" t="s">
        <v>31</v>
      </c>
      <c r="J1453" s="3" t="s">
        <v>56</v>
      </c>
      <c r="K1453" s="3">
        <v>2.5</v>
      </c>
      <c r="L1453" s="3" t="s">
        <v>151</v>
      </c>
      <c r="M1453" s="3" t="s">
        <v>44</v>
      </c>
      <c r="N1453" s="3" t="s">
        <v>25</v>
      </c>
      <c r="O1453" s="3" t="s">
        <v>25</v>
      </c>
      <c r="P1453" s="13">
        <v>35</v>
      </c>
      <c r="Q1453" s="13">
        <f>Table1[[#This Row],[Purchase Amount (USD)]]-Table1[[#This Row],[Previous Purchases]]</f>
        <v>-1</v>
      </c>
      <c r="R1453" s="3" t="s">
        <v>45</v>
      </c>
      <c r="S1453" s="3" t="s">
        <v>57</v>
      </c>
    </row>
    <row r="1454" spans="1:19" x14ac:dyDescent="0.3">
      <c r="A1454" s="2">
        <v>1453</v>
      </c>
      <c r="B1454" s="2">
        <v>60</v>
      </c>
      <c r="C1454" s="2" t="s">
        <v>18</v>
      </c>
      <c r="D1454" s="2" t="s">
        <v>101</v>
      </c>
      <c r="E1454" s="2" t="s">
        <v>62</v>
      </c>
      <c r="F1454" s="2">
        <v>25</v>
      </c>
      <c r="G1454" s="2" t="s">
        <v>111</v>
      </c>
      <c r="H1454" s="2" t="s">
        <v>22</v>
      </c>
      <c r="I1454" s="2" t="s">
        <v>143</v>
      </c>
      <c r="J1454" s="2" t="s">
        <v>36</v>
      </c>
      <c r="K1454" s="2">
        <v>4.7</v>
      </c>
      <c r="L1454" s="2" t="s">
        <v>151</v>
      </c>
      <c r="M1454" s="2" t="s">
        <v>69</v>
      </c>
      <c r="N1454" s="2" t="s">
        <v>25</v>
      </c>
      <c r="O1454" s="2" t="s">
        <v>25</v>
      </c>
      <c r="P1454" s="12">
        <v>11</v>
      </c>
      <c r="Q1454" s="12">
        <f>Table1[[#This Row],[Purchase Amount (USD)]]-Table1[[#This Row],[Previous Purchases]]</f>
        <v>14</v>
      </c>
      <c r="R1454" s="2" t="s">
        <v>74</v>
      </c>
      <c r="S1454" s="2" t="s">
        <v>57</v>
      </c>
    </row>
    <row r="1455" spans="1:19" x14ac:dyDescent="0.3">
      <c r="A1455" s="2">
        <v>1454</v>
      </c>
      <c r="B1455" s="2">
        <v>36</v>
      </c>
      <c r="C1455" s="2" t="s">
        <v>18</v>
      </c>
      <c r="D1455" s="2" t="s">
        <v>136</v>
      </c>
      <c r="E1455" s="2" t="s">
        <v>41</v>
      </c>
      <c r="F1455" s="2">
        <v>93</v>
      </c>
      <c r="G1455" s="2" t="s">
        <v>140</v>
      </c>
      <c r="H1455" s="2" t="s">
        <v>35</v>
      </c>
      <c r="I1455" s="2" t="s">
        <v>84</v>
      </c>
      <c r="J1455" s="2" t="s">
        <v>24</v>
      </c>
      <c r="K1455" s="2">
        <v>3.2</v>
      </c>
      <c r="L1455" s="2" t="s">
        <v>151</v>
      </c>
      <c r="M1455" s="2" t="s">
        <v>69</v>
      </c>
      <c r="N1455" s="2" t="s">
        <v>25</v>
      </c>
      <c r="O1455" s="2" t="s">
        <v>25</v>
      </c>
      <c r="P1455" s="12">
        <v>41</v>
      </c>
      <c r="Q1455" s="12">
        <f>Table1[[#This Row],[Purchase Amount (USD)]]-Table1[[#This Row],[Previous Purchases]]</f>
        <v>52</v>
      </c>
      <c r="R1455" s="2" t="s">
        <v>74</v>
      </c>
      <c r="S1455" s="2" t="s">
        <v>28</v>
      </c>
    </row>
    <row r="1456" spans="1:19" x14ac:dyDescent="0.3">
      <c r="A1456" s="3">
        <v>1455</v>
      </c>
      <c r="B1456" s="3">
        <v>66</v>
      </c>
      <c r="C1456" s="3" t="s">
        <v>18</v>
      </c>
      <c r="D1456" s="3" t="s">
        <v>49</v>
      </c>
      <c r="E1456" s="3" t="s">
        <v>41</v>
      </c>
      <c r="F1456" s="3">
        <v>50</v>
      </c>
      <c r="G1456" s="3" t="s">
        <v>141</v>
      </c>
      <c r="H1456" s="3" t="s">
        <v>22</v>
      </c>
      <c r="I1456" s="3" t="s">
        <v>31</v>
      </c>
      <c r="J1456" s="3" t="s">
        <v>24</v>
      </c>
      <c r="K1456" s="3">
        <v>2.9</v>
      </c>
      <c r="L1456" s="3" t="s">
        <v>151</v>
      </c>
      <c r="M1456" s="3" t="s">
        <v>37</v>
      </c>
      <c r="N1456" s="3" t="s">
        <v>25</v>
      </c>
      <c r="O1456" s="3" t="s">
        <v>25</v>
      </c>
      <c r="P1456" s="13">
        <v>17</v>
      </c>
      <c r="Q1456" s="13">
        <f>Table1[[#This Row],[Purchase Amount (USD)]]-Table1[[#This Row],[Previous Purchases]]</f>
        <v>33</v>
      </c>
      <c r="R1456" s="3" t="s">
        <v>38</v>
      </c>
      <c r="S1456" s="3" t="s">
        <v>48</v>
      </c>
    </row>
    <row r="1457" spans="1:19" x14ac:dyDescent="0.3">
      <c r="A1457" s="3">
        <v>1456</v>
      </c>
      <c r="B1457" s="3">
        <v>60</v>
      </c>
      <c r="C1457" s="3" t="s">
        <v>18</v>
      </c>
      <c r="D1457" s="3" t="s">
        <v>94</v>
      </c>
      <c r="E1457" s="3" t="s">
        <v>20</v>
      </c>
      <c r="F1457" s="3">
        <v>79</v>
      </c>
      <c r="G1457" s="3" t="s">
        <v>89</v>
      </c>
      <c r="H1457" s="3" t="s">
        <v>22</v>
      </c>
      <c r="I1457" s="3" t="s">
        <v>64</v>
      </c>
      <c r="J1457" s="3" t="s">
        <v>56</v>
      </c>
      <c r="K1457" s="3">
        <v>4.9000000000000004</v>
      </c>
      <c r="L1457" s="3" t="s">
        <v>151</v>
      </c>
      <c r="M1457" s="3" t="s">
        <v>26</v>
      </c>
      <c r="N1457" s="3" t="s">
        <v>25</v>
      </c>
      <c r="O1457" s="3" t="s">
        <v>25</v>
      </c>
      <c r="P1457" s="13">
        <v>1</v>
      </c>
      <c r="Q1457" s="13">
        <f>Table1[[#This Row],[Purchase Amount (USD)]]-Table1[[#This Row],[Previous Purchases]]</f>
        <v>78</v>
      </c>
      <c r="R1457" s="3" t="s">
        <v>45</v>
      </c>
      <c r="S1457" s="3" t="s">
        <v>96</v>
      </c>
    </row>
    <row r="1458" spans="1:19" x14ac:dyDescent="0.3">
      <c r="A1458" s="2">
        <v>1457</v>
      </c>
      <c r="B1458" s="2">
        <v>59</v>
      </c>
      <c r="C1458" s="2" t="s">
        <v>18</v>
      </c>
      <c r="D1458" s="2" t="s">
        <v>61</v>
      </c>
      <c r="E1458" s="2" t="s">
        <v>62</v>
      </c>
      <c r="F1458" s="2">
        <v>100</v>
      </c>
      <c r="G1458" s="2" t="s">
        <v>55</v>
      </c>
      <c r="H1458" s="2" t="s">
        <v>35</v>
      </c>
      <c r="I1458" s="2" t="s">
        <v>77</v>
      </c>
      <c r="J1458" s="2" t="s">
        <v>36</v>
      </c>
      <c r="K1458" s="2">
        <v>2.7</v>
      </c>
      <c r="L1458" s="2" t="s">
        <v>151</v>
      </c>
      <c r="M1458" s="2" t="s">
        <v>73</v>
      </c>
      <c r="N1458" s="2" t="s">
        <v>25</v>
      </c>
      <c r="O1458" s="2" t="s">
        <v>25</v>
      </c>
      <c r="P1458" s="12">
        <v>30</v>
      </c>
      <c r="Q1458" s="12">
        <f>Table1[[#This Row],[Purchase Amount (USD)]]-Table1[[#This Row],[Previous Purchases]]</f>
        <v>70</v>
      </c>
      <c r="R1458" s="2" t="s">
        <v>45</v>
      </c>
      <c r="S1458" s="2" t="s">
        <v>96</v>
      </c>
    </row>
    <row r="1459" spans="1:19" x14ac:dyDescent="0.3">
      <c r="A1459" s="2">
        <v>1458</v>
      </c>
      <c r="B1459" s="2">
        <v>58</v>
      </c>
      <c r="C1459" s="2" t="s">
        <v>18</v>
      </c>
      <c r="D1459" s="2" t="s">
        <v>54</v>
      </c>
      <c r="E1459" s="2" t="s">
        <v>20</v>
      </c>
      <c r="F1459" s="2">
        <v>57</v>
      </c>
      <c r="G1459" s="2" t="s">
        <v>137</v>
      </c>
      <c r="H1459" s="2" t="s">
        <v>35</v>
      </c>
      <c r="I1459" s="2" t="s">
        <v>23</v>
      </c>
      <c r="J1459" s="2" t="s">
        <v>36</v>
      </c>
      <c r="K1459" s="2">
        <v>4.7</v>
      </c>
      <c r="L1459" s="2" t="s">
        <v>151</v>
      </c>
      <c r="M1459" s="2" t="s">
        <v>26</v>
      </c>
      <c r="N1459" s="2" t="s">
        <v>25</v>
      </c>
      <c r="O1459" s="2" t="s">
        <v>25</v>
      </c>
      <c r="P1459" s="12">
        <v>47</v>
      </c>
      <c r="Q1459" s="12">
        <f>Table1[[#This Row],[Purchase Amount (USD)]]-Table1[[#This Row],[Previous Purchases]]</f>
        <v>10</v>
      </c>
      <c r="R1459" s="2" t="s">
        <v>27</v>
      </c>
      <c r="S1459" s="2" t="s">
        <v>28</v>
      </c>
    </row>
    <row r="1460" spans="1:19" x14ac:dyDescent="0.3">
      <c r="A1460" s="3">
        <v>1459</v>
      </c>
      <c r="B1460" s="3">
        <v>35</v>
      </c>
      <c r="C1460" s="3" t="s">
        <v>18</v>
      </c>
      <c r="D1460" s="3" t="s">
        <v>29</v>
      </c>
      <c r="E1460" s="3" t="s">
        <v>20</v>
      </c>
      <c r="F1460" s="3">
        <v>28</v>
      </c>
      <c r="G1460" s="3" t="s">
        <v>67</v>
      </c>
      <c r="H1460" s="3" t="s">
        <v>43</v>
      </c>
      <c r="I1460" s="3" t="s">
        <v>99</v>
      </c>
      <c r="J1460" s="3" t="s">
        <v>36</v>
      </c>
      <c r="K1460" s="3">
        <v>2.9</v>
      </c>
      <c r="L1460" s="3" t="s">
        <v>151</v>
      </c>
      <c r="M1460" s="3" t="s">
        <v>69</v>
      </c>
      <c r="N1460" s="3" t="s">
        <v>25</v>
      </c>
      <c r="O1460" s="3" t="s">
        <v>25</v>
      </c>
      <c r="P1460" s="13">
        <v>34</v>
      </c>
      <c r="Q1460" s="13">
        <f>Table1[[#This Row],[Purchase Amount (USD)]]-Table1[[#This Row],[Previous Purchases]]</f>
        <v>-6</v>
      </c>
      <c r="R1460" s="3" t="s">
        <v>27</v>
      </c>
      <c r="S1460" s="3" t="s">
        <v>39</v>
      </c>
    </row>
    <row r="1461" spans="1:19" x14ac:dyDescent="0.3">
      <c r="A1461" s="3">
        <v>1460</v>
      </c>
      <c r="B1461" s="3">
        <v>20</v>
      </c>
      <c r="C1461" s="3" t="s">
        <v>18</v>
      </c>
      <c r="D1461" s="3" t="s">
        <v>70</v>
      </c>
      <c r="E1461" s="3" t="s">
        <v>41</v>
      </c>
      <c r="F1461" s="3">
        <v>35</v>
      </c>
      <c r="G1461" s="3" t="s">
        <v>30</v>
      </c>
      <c r="H1461" s="3" t="s">
        <v>22</v>
      </c>
      <c r="I1461" s="3" t="s">
        <v>133</v>
      </c>
      <c r="J1461" s="3" t="s">
        <v>24</v>
      </c>
      <c r="K1461" s="3">
        <v>4.8</v>
      </c>
      <c r="L1461" s="3" t="s">
        <v>151</v>
      </c>
      <c r="M1461" s="3" t="s">
        <v>26</v>
      </c>
      <c r="N1461" s="3" t="s">
        <v>25</v>
      </c>
      <c r="O1461" s="3" t="s">
        <v>25</v>
      </c>
      <c r="P1461" s="13">
        <v>18</v>
      </c>
      <c r="Q1461" s="13">
        <f>Table1[[#This Row],[Purchase Amount (USD)]]-Table1[[#This Row],[Previous Purchases]]</f>
        <v>17</v>
      </c>
      <c r="R1461" s="3" t="s">
        <v>27</v>
      </c>
      <c r="S1461" s="3" t="s">
        <v>28</v>
      </c>
    </row>
    <row r="1462" spans="1:19" x14ac:dyDescent="0.3">
      <c r="A1462" s="2">
        <v>1461</v>
      </c>
      <c r="B1462" s="2">
        <v>70</v>
      </c>
      <c r="C1462" s="2" t="s">
        <v>18</v>
      </c>
      <c r="D1462" s="2" t="s">
        <v>136</v>
      </c>
      <c r="E1462" s="2" t="s">
        <v>41</v>
      </c>
      <c r="F1462" s="2">
        <v>85</v>
      </c>
      <c r="G1462" s="2" t="s">
        <v>137</v>
      </c>
      <c r="H1462" s="2" t="s">
        <v>22</v>
      </c>
      <c r="I1462" s="2" t="s">
        <v>82</v>
      </c>
      <c r="J1462" s="2" t="s">
        <v>56</v>
      </c>
      <c r="K1462" s="2">
        <v>4.5999999999999996</v>
      </c>
      <c r="L1462" s="2" t="s">
        <v>151</v>
      </c>
      <c r="M1462" s="2" t="s">
        <v>53</v>
      </c>
      <c r="N1462" s="2" t="s">
        <v>25</v>
      </c>
      <c r="O1462" s="2" t="s">
        <v>25</v>
      </c>
      <c r="P1462" s="12">
        <v>33</v>
      </c>
      <c r="Q1462" s="12">
        <f>Table1[[#This Row],[Purchase Amount (USD)]]-Table1[[#This Row],[Previous Purchases]]</f>
        <v>52</v>
      </c>
      <c r="R1462" s="2" t="s">
        <v>27</v>
      </c>
      <c r="S1462" s="2" t="s">
        <v>75</v>
      </c>
    </row>
    <row r="1463" spans="1:19" x14ac:dyDescent="0.3">
      <c r="A1463" s="2">
        <v>1462</v>
      </c>
      <c r="B1463" s="2">
        <v>54</v>
      </c>
      <c r="C1463" s="2" t="s">
        <v>18</v>
      </c>
      <c r="D1463" s="2" t="s">
        <v>88</v>
      </c>
      <c r="E1463" s="2" t="s">
        <v>66</v>
      </c>
      <c r="F1463" s="2">
        <v>95</v>
      </c>
      <c r="G1463" s="2" t="s">
        <v>46</v>
      </c>
      <c r="H1463" s="2" t="s">
        <v>35</v>
      </c>
      <c r="I1463" s="2" t="s">
        <v>107</v>
      </c>
      <c r="J1463" s="2" t="s">
        <v>52</v>
      </c>
      <c r="K1463" s="2">
        <v>5</v>
      </c>
      <c r="L1463" s="2" t="s">
        <v>151</v>
      </c>
      <c r="M1463" s="2" t="s">
        <v>69</v>
      </c>
      <c r="N1463" s="2" t="s">
        <v>25</v>
      </c>
      <c r="O1463" s="2" t="s">
        <v>25</v>
      </c>
      <c r="P1463" s="12">
        <v>42</v>
      </c>
      <c r="Q1463" s="12">
        <f>Table1[[#This Row],[Purchase Amount (USD)]]-Table1[[#This Row],[Previous Purchases]]</f>
        <v>53</v>
      </c>
      <c r="R1463" s="2" t="s">
        <v>27</v>
      </c>
      <c r="S1463" s="2" t="s">
        <v>57</v>
      </c>
    </row>
    <row r="1464" spans="1:19" x14ac:dyDescent="0.3">
      <c r="A1464" s="3">
        <v>1463</v>
      </c>
      <c r="B1464" s="3">
        <v>38</v>
      </c>
      <c r="C1464" s="3" t="s">
        <v>18</v>
      </c>
      <c r="D1464" s="3" t="s">
        <v>49</v>
      </c>
      <c r="E1464" s="3" t="s">
        <v>41</v>
      </c>
      <c r="F1464" s="3">
        <v>90</v>
      </c>
      <c r="G1464" s="3" t="s">
        <v>139</v>
      </c>
      <c r="H1464" s="3" t="s">
        <v>35</v>
      </c>
      <c r="I1464" s="3" t="s">
        <v>60</v>
      </c>
      <c r="J1464" s="3" t="s">
        <v>52</v>
      </c>
      <c r="K1464" s="3">
        <v>4.8</v>
      </c>
      <c r="L1464" s="3" t="s">
        <v>151</v>
      </c>
      <c r="M1464" s="3" t="s">
        <v>69</v>
      </c>
      <c r="N1464" s="3" t="s">
        <v>25</v>
      </c>
      <c r="O1464" s="3" t="s">
        <v>25</v>
      </c>
      <c r="P1464" s="13">
        <v>2</v>
      </c>
      <c r="Q1464" s="13">
        <f>Table1[[#This Row],[Purchase Amount (USD)]]-Table1[[#This Row],[Previous Purchases]]</f>
        <v>88</v>
      </c>
      <c r="R1464" s="3" t="s">
        <v>27</v>
      </c>
      <c r="S1464" s="3" t="s">
        <v>57</v>
      </c>
    </row>
    <row r="1465" spans="1:19" x14ac:dyDescent="0.3">
      <c r="A1465" s="3">
        <v>1464</v>
      </c>
      <c r="B1465" s="3">
        <v>54</v>
      </c>
      <c r="C1465" s="3" t="s">
        <v>18</v>
      </c>
      <c r="D1465" s="3" t="s">
        <v>105</v>
      </c>
      <c r="E1465" s="3" t="s">
        <v>66</v>
      </c>
      <c r="F1465" s="3">
        <v>49</v>
      </c>
      <c r="G1465" s="3" t="s">
        <v>100</v>
      </c>
      <c r="H1465" s="3" t="s">
        <v>43</v>
      </c>
      <c r="I1465" s="3" t="s">
        <v>117</v>
      </c>
      <c r="J1465" s="3" t="s">
        <v>52</v>
      </c>
      <c r="K1465" s="3">
        <v>4.9000000000000004</v>
      </c>
      <c r="L1465" s="3" t="s">
        <v>151</v>
      </c>
      <c r="M1465" s="3" t="s">
        <v>73</v>
      </c>
      <c r="N1465" s="3" t="s">
        <v>25</v>
      </c>
      <c r="O1465" s="3" t="s">
        <v>25</v>
      </c>
      <c r="P1465" s="13">
        <v>1</v>
      </c>
      <c r="Q1465" s="13">
        <f>Table1[[#This Row],[Purchase Amount (USD)]]-Table1[[#This Row],[Previous Purchases]]</f>
        <v>48</v>
      </c>
      <c r="R1465" s="3" t="s">
        <v>74</v>
      </c>
      <c r="S1465" s="3" t="s">
        <v>87</v>
      </c>
    </row>
    <row r="1466" spans="1:19" x14ac:dyDescent="0.3">
      <c r="A1466" s="2">
        <v>1465</v>
      </c>
      <c r="B1466" s="2">
        <v>33</v>
      </c>
      <c r="C1466" s="2" t="s">
        <v>18</v>
      </c>
      <c r="D1466" s="2" t="s">
        <v>132</v>
      </c>
      <c r="E1466" s="2" t="s">
        <v>66</v>
      </c>
      <c r="F1466" s="2">
        <v>92</v>
      </c>
      <c r="G1466" s="2" t="s">
        <v>55</v>
      </c>
      <c r="H1466" s="2" t="s">
        <v>43</v>
      </c>
      <c r="I1466" s="2" t="s">
        <v>99</v>
      </c>
      <c r="J1466" s="2" t="s">
        <v>24</v>
      </c>
      <c r="K1466" s="2">
        <v>4.5999999999999996</v>
      </c>
      <c r="L1466" s="2" t="s">
        <v>151</v>
      </c>
      <c r="M1466" s="2" t="s">
        <v>69</v>
      </c>
      <c r="N1466" s="2" t="s">
        <v>25</v>
      </c>
      <c r="O1466" s="2" t="s">
        <v>25</v>
      </c>
      <c r="P1466" s="12">
        <v>23</v>
      </c>
      <c r="Q1466" s="12">
        <f>Table1[[#This Row],[Purchase Amount (USD)]]-Table1[[#This Row],[Previous Purchases]]</f>
        <v>69</v>
      </c>
      <c r="R1466" s="2" t="s">
        <v>74</v>
      </c>
      <c r="S1466" s="2" t="s">
        <v>57</v>
      </c>
    </row>
    <row r="1467" spans="1:19" x14ac:dyDescent="0.3">
      <c r="A1467" s="2">
        <v>1466</v>
      </c>
      <c r="B1467" s="2">
        <v>46</v>
      </c>
      <c r="C1467" s="2" t="s">
        <v>18</v>
      </c>
      <c r="D1467" s="2" t="s">
        <v>142</v>
      </c>
      <c r="E1467" s="2" t="s">
        <v>66</v>
      </c>
      <c r="F1467" s="2">
        <v>72</v>
      </c>
      <c r="G1467" s="2" t="s">
        <v>144</v>
      </c>
      <c r="H1467" s="2" t="s">
        <v>91</v>
      </c>
      <c r="I1467" s="2" t="s">
        <v>82</v>
      </c>
      <c r="J1467" s="2" t="s">
        <v>24</v>
      </c>
      <c r="K1467" s="2">
        <v>3.9</v>
      </c>
      <c r="L1467" s="2" t="s">
        <v>151</v>
      </c>
      <c r="M1467" s="2" t="s">
        <v>73</v>
      </c>
      <c r="N1467" s="2" t="s">
        <v>25</v>
      </c>
      <c r="O1467" s="2" t="s">
        <v>25</v>
      </c>
      <c r="P1467" s="12">
        <v>42</v>
      </c>
      <c r="Q1467" s="12">
        <f>Table1[[#This Row],[Purchase Amount (USD)]]-Table1[[#This Row],[Previous Purchases]]</f>
        <v>30</v>
      </c>
      <c r="R1467" s="2" t="s">
        <v>32</v>
      </c>
      <c r="S1467" s="2" t="s">
        <v>75</v>
      </c>
    </row>
    <row r="1468" spans="1:19" x14ac:dyDescent="0.3">
      <c r="A1468" s="3">
        <v>1467</v>
      </c>
      <c r="B1468" s="3">
        <v>58</v>
      </c>
      <c r="C1468" s="3" t="s">
        <v>18</v>
      </c>
      <c r="D1468" s="3" t="s">
        <v>58</v>
      </c>
      <c r="E1468" s="3" t="s">
        <v>20</v>
      </c>
      <c r="F1468" s="3">
        <v>71</v>
      </c>
      <c r="G1468" s="3" t="s">
        <v>89</v>
      </c>
      <c r="H1468" s="3" t="s">
        <v>43</v>
      </c>
      <c r="I1468" s="3" t="s">
        <v>95</v>
      </c>
      <c r="J1468" s="3" t="s">
        <v>52</v>
      </c>
      <c r="K1468" s="3">
        <v>4.5</v>
      </c>
      <c r="L1468" s="3" t="s">
        <v>151</v>
      </c>
      <c r="M1468" s="3" t="s">
        <v>73</v>
      </c>
      <c r="N1468" s="3" t="s">
        <v>25</v>
      </c>
      <c r="O1468" s="3" t="s">
        <v>25</v>
      </c>
      <c r="P1468" s="13">
        <v>3</v>
      </c>
      <c r="Q1468" s="13">
        <f>Table1[[#This Row],[Purchase Amount (USD)]]-Table1[[#This Row],[Previous Purchases]]</f>
        <v>68</v>
      </c>
      <c r="R1468" s="3" t="s">
        <v>45</v>
      </c>
      <c r="S1468" s="3" t="s">
        <v>48</v>
      </c>
    </row>
    <row r="1469" spans="1:19" x14ac:dyDescent="0.3">
      <c r="A1469" s="3">
        <v>1468</v>
      </c>
      <c r="B1469" s="3">
        <v>30</v>
      </c>
      <c r="C1469" s="3" t="s">
        <v>18</v>
      </c>
      <c r="D1469" s="3" t="s">
        <v>105</v>
      </c>
      <c r="E1469" s="3" t="s">
        <v>66</v>
      </c>
      <c r="F1469" s="3">
        <v>27</v>
      </c>
      <c r="G1469" s="3" t="s">
        <v>122</v>
      </c>
      <c r="H1469" s="3" t="s">
        <v>91</v>
      </c>
      <c r="I1469" s="3" t="s">
        <v>77</v>
      </c>
      <c r="J1469" s="3" t="s">
        <v>24</v>
      </c>
      <c r="K1469" s="3">
        <v>4.7</v>
      </c>
      <c r="L1469" s="3" t="s">
        <v>151</v>
      </c>
      <c r="M1469" s="3" t="s">
        <v>73</v>
      </c>
      <c r="N1469" s="3" t="s">
        <v>25</v>
      </c>
      <c r="O1469" s="3" t="s">
        <v>25</v>
      </c>
      <c r="P1469" s="13">
        <v>16</v>
      </c>
      <c r="Q1469" s="13">
        <f>Table1[[#This Row],[Purchase Amount (USD)]]-Table1[[#This Row],[Previous Purchases]]</f>
        <v>11</v>
      </c>
      <c r="R1469" s="3" t="s">
        <v>85</v>
      </c>
      <c r="S1469" s="3" t="s">
        <v>28</v>
      </c>
    </row>
    <row r="1470" spans="1:19" x14ac:dyDescent="0.3">
      <c r="A1470" s="2">
        <v>1469</v>
      </c>
      <c r="B1470" s="2">
        <v>42</v>
      </c>
      <c r="C1470" s="2" t="s">
        <v>18</v>
      </c>
      <c r="D1470" s="2" t="s">
        <v>142</v>
      </c>
      <c r="E1470" s="2" t="s">
        <v>66</v>
      </c>
      <c r="F1470" s="2">
        <v>39</v>
      </c>
      <c r="G1470" s="2" t="s">
        <v>71</v>
      </c>
      <c r="H1470" s="2" t="s">
        <v>35</v>
      </c>
      <c r="I1470" s="2" t="s">
        <v>64</v>
      </c>
      <c r="J1470" s="2" t="s">
        <v>56</v>
      </c>
      <c r="K1470" s="2">
        <v>3.9</v>
      </c>
      <c r="L1470" s="2" t="s">
        <v>151</v>
      </c>
      <c r="M1470" s="2" t="s">
        <v>26</v>
      </c>
      <c r="N1470" s="2" t="s">
        <v>25</v>
      </c>
      <c r="O1470" s="2" t="s">
        <v>25</v>
      </c>
      <c r="P1470" s="12">
        <v>46</v>
      </c>
      <c r="Q1470" s="12">
        <f>Table1[[#This Row],[Purchase Amount (USD)]]-Table1[[#This Row],[Previous Purchases]]</f>
        <v>-7</v>
      </c>
      <c r="R1470" s="2" t="s">
        <v>32</v>
      </c>
      <c r="S1470" s="2" t="s">
        <v>28</v>
      </c>
    </row>
    <row r="1471" spans="1:19" x14ac:dyDescent="0.3">
      <c r="A1471" s="2">
        <v>1470</v>
      </c>
      <c r="B1471" s="2">
        <v>28</v>
      </c>
      <c r="C1471" s="2" t="s">
        <v>18</v>
      </c>
      <c r="D1471" s="2" t="s">
        <v>105</v>
      </c>
      <c r="E1471" s="2" t="s">
        <v>66</v>
      </c>
      <c r="F1471" s="2">
        <v>98</v>
      </c>
      <c r="G1471" s="2" t="s">
        <v>90</v>
      </c>
      <c r="H1471" s="2" t="s">
        <v>43</v>
      </c>
      <c r="I1471" s="2" t="s">
        <v>72</v>
      </c>
      <c r="J1471" s="2" t="s">
        <v>24</v>
      </c>
      <c r="K1471" s="2">
        <v>4.4000000000000004</v>
      </c>
      <c r="L1471" s="2" t="s">
        <v>151</v>
      </c>
      <c r="M1471" s="2" t="s">
        <v>53</v>
      </c>
      <c r="N1471" s="2" t="s">
        <v>25</v>
      </c>
      <c r="O1471" s="2" t="s">
        <v>25</v>
      </c>
      <c r="P1471" s="12">
        <v>31</v>
      </c>
      <c r="Q1471" s="12">
        <f>Table1[[#This Row],[Purchase Amount (USD)]]-Table1[[#This Row],[Previous Purchases]]</f>
        <v>67</v>
      </c>
      <c r="R1471" s="2" t="s">
        <v>45</v>
      </c>
      <c r="S1471" s="2" t="s">
        <v>96</v>
      </c>
    </row>
    <row r="1472" spans="1:19" x14ac:dyDescent="0.3">
      <c r="A1472" s="3">
        <v>1471</v>
      </c>
      <c r="B1472" s="3">
        <v>43</v>
      </c>
      <c r="C1472" s="3" t="s">
        <v>18</v>
      </c>
      <c r="D1472" s="3" t="s">
        <v>40</v>
      </c>
      <c r="E1472" s="3" t="s">
        <v>41</v>
      </c>
      <c r="F1472" s="3">
        <v>27</v>
      </c>
      <c r="G1472" s="3" t="s">
        <v>98</v>
      </c>
      <c r="H1472" s="3" t="s">
        <v>43</v>
      </c>
      <c r="I1472" s="3" t="s">
        <v>64</v>
      </c>
      <c r="J1472" s="3" t="s">
        <v>36</v>
      </c>
      <c r="K1472" s="3">
        <v>3.9</v>
      </c>
      <c r="L1472" s="3" t="s">
        <v>151</v>
      </c>
      <c r="M1472" s="3" t="s">
        <v>44</v>
      </c>
      <c r="N1472" s="3" t="s">
        <v>25</v>
      </c>
      <c r="O1472" s="3" t="s">
        <v>25</v>
      </c>
      <c r="P1472" s="13">
        <v>15</v>
      </c>
      <c r="Q1472" s="13">
        <f>Table1[[#This Row],[Purchase Amount (USD)]]-Table1[[#This Row],[Previous Purchases]]</f>
        <v>12</v>
      </c>
      <c r="R1472" s="3" t="s">
        <v>32</v>
      </c>
      <c r="S1472" s="3" t="s">
        <v>96</v>
      </c>
    </row>
    <row r="1473" spans="1:19" x14ac:dyDescent="0.3">
      <c r="A1473" s="3">
        <v>1472</v>
      </c>
      <c r="B1473" s="3">
        <v>31</v>
      </c>
      <c r="C1473" s="3" t="s">
        <v>18</v>
      </c>
      <c r="D1473" s="3" t="s">
        <v>105</v>
      </c>
      <c r="E1473" s="3" t="s">
        <v>66</v>
      </c>
      <c r="F1473" s="3">
        <v>71</v>
      </c>
      <c r="G1473" s="3" t="s">
        <v>119</v>
      </c>
      <c r="H1473" s="3" t="s">
        <v>35</v>
      </c>
      <c r="I1473" s="3" t="s">
        <v>23</v>
      </c>
      <c r="J1473" s="3" t="s">
        <v>36</v>
      </c>
      <c r="K1473" s="3">
        <v>2.8</v>
      </c>
      <c r="L1473" s="3" t="s">
        <v>151</v>
      </c>
      <c r="M1473" s="3" t="s">
        <v>69</v>
      </c>
      <c r="N1473" s="3" t="s">
        <v>25</v>
      </c>
      <c r="O1473" s="3" t="s">
        <v>25</v>
      </c>
      <c r="P1473" s="13">
        <v>48</v>
      </c>
      <c r="Q1473" s="13">
        <f>Table1[[#This Row],[Purchase Amount (USD)]]-Table1[[#This Row],[Previous Purchases]]</f>
        <v>23</v>
      </c>
      <c r="R1473" s="3" t="s">
        <v>27</v>
      </c>
      <c r="S1473" s="3" t="s">
        <v>96</v>
      </c>
    </row>
    <row r="1474" spans="1:19" x14ac:dyDescent="0.3">
      <c r="A1474" s="2">
        <v>1473</v>
      </c>
      <c r="B1474" s="2">
        <v>39</v>
      </c>
      <c r="C1474" s="2" t="s">
        <v>18</v>
      </c>
      <c r="D1474" s="2" t="s">
        <v>123</v>
      </c>
      <c r="E1474" s="2" t="s">
        <v>66</v>
      </c>
      <c r="F1474" s="2">
        <v>24</v>
      </c>
      <c r="G1474" s="2" t="s">
        <v>115</v>
      </c>
      <c r="H1474" s="2" t="s">
        <v>22</v>
      </c>
      <c r="I1474" s="2" t="s">
        <v>47</v>
      </c>
      <c r="J1474" s="2" t="s">
        <v>36</v>
      </c>
      <c r="K1474" s="2">
        <v>3.5</v>
      </c>
      <c r="L1474" s="2" t="s">
        <v>151</v>
      </c>
      <c r="M1474" s="2" t="s">
        <v>73</v>
      </c>
      <c r="N1474" s="2" t="s">
        <v>25</v>
      </c>
      <c r="O1474" s="2" t="s">
        <v>25</v>
      </c>
      <c r="P1474" s="12">
        <v>11</v>
      </c>
      <c r="Q1474" s="12">
        <f>Table1[[#This Row],[Purchase Amount (USD)]]-Table1[[#This Row],[Previous Purchases]]</f>
        <v>13</v>
      </c>
      <c r="R1474" s="2" t="s">
        <v>32</v>
      </c>
      <c r="S1474" s="2" t="s">
        <v>39</v>
      </c>
    </row>
    <row r="1475" spans="1:19" x14ac:dyDescent="0.3">
      <c r="A1475" s="2">
        <v>1474</v>
      </c>
      <c r="B1475" s="2">
        <v>69</v>
      </c>
      <c r="C1475" s="2" t="s">
        <v>18</v>
      </c>
      <c r="D1475" s="2" t="s">
        <v>58</v>
      </c>
      <c r="E1475" s="2" t="s">
        <v>20</v>
      </c>
      <c r="F1475" s="2">
        <v>63</v>
      </c>
      <c r="G1475" s="2" t="s">
        <v>149</v>
      </c>
      <c r="H1475" s="2" t="s">
        <v>43</v>
      </c>
      <c r="I1475" s="2" t="s">
        <v>82</v>
      </c>
      <c r="J1475" s="2" t="s">
        <v>56</v>
      </c>
      <c r="K1475" s="2">
        <v>4.3</v>
      </c>
      <c r="L1475" s="2" t="s">
        <v>151</v>
      </c>
      <c r="M1475" s="2" t="s">
        <v>26</v>
      </c>
      <c r="N1475" s="2" t="s">
        <v>25</v>
      </c>
      <c r="O1475" s="2" t="s">
        <v>25</v>
      </c>
      <c r="P1475" s="12">
        <v>20</v>
      </c>
      <c r="Q1475" s="12">
        <f>Table1[[#This Row],[Purchase Amount (USD)]]-Table1[[#This Row],[Previous Purchases]]</f>
        <v>43</v>
      </c>
      <c r="R1475" s="2" t="s">
        <v>38</v>
      </c>
      <c r="S1475" s="2" t="s">
        <v>96</v>
      </c>
    </row>
    <row r="1476" spans="1:19" x14ac:dyDescent="0.3">
      <c r="A1476" s="3">
        <v>1475</v>
      </c>
      <c r="B1476" s="3">
        <v>31</v>
      </c>
      <c r="C1476" s="3" t="s">
        <v>18</v>
      </c>
      <c r="D1476" s="3" t="s">
        <v>29</v>
      </c>
      <c r="E1476" s="3" t="s">
        <v>20</v>
      </c>
      <c r="F1476" s="3">
        <v>72</v>
      </c>
      <c r="G1476" s="3" t="s">
        <v>126</v>
      </c>
      <c r="H1476" s="3" t="s">
        <v>35</v>
      </c>
      <c r="I1476" s="3" t="s">
        <v>68</v>
      </c>
      <c r="J1476" s="3" t="s">
        <v>56</v>
      </c>
      <c r="K1476" s="3">
        <v>3.9</v>
      </c>
      <c r="L1476" s="3" t="s">
        <v>151</v>
      </c>
      <c r="M1476" s="3" t="s">
        <v>44</v>
      </c>
      <c r="N1476" s="3" t="s">
        <v>25</v>
      </c>
      <c r="O1476" s="3" t="s">
        <v>25</v>
      </c>
      <c r="P1476" s="13">
        <v>6</v>
      </c>
      <c r="Q1476" s="13">
        <f>Table1[[#This Row],[Purchase Amount (USD)]]-Table1[[#This Row],[Previous Purchases]]</f>
        <v>66</v>
      </c>
      <c r="R1476" s="3" t="s">
        <v>38</v>
      </c>
      <c r="S1476" s="3" t="s">
        <v>87</v>
      </c>
    </row>
    <row r="1477" spans="1:19" x14ac:dyDescent="0.3">
      <c r="A1477" s="3">
        <v>1476</v>
      </c>
      <c r="B1477" s="3">
        <v>44</v>
      </c>
      <c r="C1477" s="3" t="s">
        <v>18</v>
      </c>
      <c r="D1477" s="3" t="s">
        <v>19</v>
      </c>
      <c r="E1477" s="3" t="s">
        <v>20</v>
      </c>
      <c r="F1477" s="3">
        <v>61</v>
      </c>
      <c r="G1477" s="3" t="s">
        <v>42</v>
      </c>
      <c r="H1477" s="3" t="s">
        <v>43</v>
      </c>
      <c r="I1477" s="3" t="s">
        <v>84</v>
      </c>
      <c r="J1477" s="3" t="s">
        <v>36</v>
      </c>
      <c r="K1477" s="3">
        <v>4</v>
      </c>
      <c r="L1477" s="3" t="s">
        <v>151</v>
      </c>
      <c r="M1477" s="3" t="s">
        <v>26</v>
      </c>
      <c r="N1477" s="3" t="s">
        <v>25</v>
      </c>
      <c r="O1477" s="3" t="s">
        <v>25</v>
      </c>
      <c r="P1477" s="13">
        <v>24</v>
      </c>
      <c r="Q1477" s="13">
        <f>Table1[[#This Row],[Purchase Amount (USD)]]-Table1[[#This Row],[Previous Purchases]]</f>
        <v>37</v>
      </c>
      <c r="R1477" s="3" t="s">
        <v>32</v>
      </c>
      <c r="S1477" s="3" t="s">
        <v>87</v>
      </c>
    </row>
    <row r="1478" spans="1:19" x14ac:dyDescent="0.3">
      <c r="A1478" s="2">
        <v>1477</v>
      </c>
      <c r="B1478" s="2">
        <v>39</v>
      </c>
      <c r="C1478" s="2" t="s">
        <v>18</v>
      </c>
      <c r="D1478" s="2" t="s">
        <v>123</v>
      </c>
      <c r="E1478" s="2" t="s">
        <v>66</v>
      </c>
      <c r="F1478" s="2">
        <v>56</v>
      </c>
      <c r="G1478" s="2" t="s">
        <v>50</v>
      </c>
      <c r="H1478" s="2" t="s">
        <v>43</v>
      </c>
      <c r="I1478" s="2" t="s">
        <v>135</v>
      </c>
      <c r="J1478" s="2" t="s">
        <v>56</v>
      </c>
      <c r="K1478" s="2">
        <v>4.0999999999999996</v>
      </c>
      <c r="L1478" s="2" t="s">
        <v>151</v>
      </c>
      <c r="M1478" s="2" t="s">
        <v>44</v>
      </c>
      <c r="N1478" s="2" t="s">
        <v>25</v>
      </c>
      <c r="O1478" s="2" t="s">
        <v>25</v>
      </c>
      <c r="P1478" s="12">
        <v>18</v>
      </c>
      <c r="Q1478" s="12">
        <f>Table1[[#This Row],[Purchase Amount (USD)]]-Table1[[#This Row],[Previous Purchases]]</f>
        <v>38</v>
      </c>
      <c r="R1478" s="2" t="s">
        <v>38</v>
      </c>
      <c r="S1478" s="2" t="s">
        <v>87</v>
      </c>
    </row>
    <row r="1479" spans="1:19" x14ac:dyDescent="0.3">
      <c r="A1479" s="2">
        <v>1478</v>
      </c>
      <c r="B1479" s="2">
        <v>24</v>
      </c>
      <c r="C1479" s="2" t="s">
        <v>18</v>
      </c>
      <c r="D1479" s="2" t="s">
        <v>132</v>
      </c>
      <c r="E1479" s="2" t="s">
        <v>66</v>
      </c>
      <c r="F1479" s="2">
        <v>32</v>
      </c>
      <c r="G1479" s="2" t="s">
        <v>46</v>
      </c>
      <c r="H1479" s="2" t="s">
        <v>91</v>
      </c>
      <c r="I1479" s="2" t="s">
        <v>64</v>
      </c>
      <c r="J1479" s="2" t="s">
        <v>52</v>
      </c>
      <c r="K1479" s="2">
        <v>4.3</v>
      </c>
      <c r="L1479" s="2" t="s">
        <v>151</v>
      </c>
      <c r="M1479" s="2" t="s">
        <v>53</v>
      </c>
      <c r="N1479" s="2" t="s">
        <v>25</v>
      </c>
      <c r="O1479" s="2" t="s">
        <v>25</v>
      </c>
      <c r="P1479" s="12">
        <v>1</v>
      </c>
      <c r="Q1479" s="12">
        <f>Table1[[#This Row],[Purchase Amount (USD)]]-Table1[[#This Row],[Previous Purchases]]</f>
        <v>31</v>
      </c>
      <c r="R1479" s="2" t="s">
        <v>45</v>
      </c>
      <c r="S1479" s="2" t="s">
        <v>96</v>
      </c>
    </row>
    <row r="1480" spans="1:19" x14ac:dyDescent="0.3">
      <c r="A1480" s="3">
        <v>1479</v>
      </c>
      <c r="B1480" s="3">
        <v>28</v>
      </c>
      <c r="C1480" s="3" t="s">
        <v>18</v>
      </c>
      <c r="D1480" s="3" t="s">
        <v>142</v>
      </c>
      <c r="E1480" s="3" t="s">
        <v>66</v>
      </c>
      <c r="F1480" s="3">
        <v>23</v>
      </c>
      <c r="G1480" s="3" t="s">
        <v>148</v>
      </c>
      <c r="H1480" s="3" t="s">
        <v>43</v>
      </c>
      <c r="I1480" s="3" t="s">
        <v>143</v>
      </c>
      <c r="J1480" s="3" t="s">
        <v>52</v>
      </c>
      <c r="K1480" s="3">
        <v>4.2</v>
      </c>
      <c r="L1480" s="3" t="s">
        <v>151</v>
      </c>
      <c r="M1480" s="3" t="s">
        <v>37</v>
      </c>
      <c r="N1480" s="3" t="s">
        <v>25</v>
      </c>
      <c r="O1480" s="3" t="s">
        <v>25</v>
      </c>
      <c r="P1480" s="13">
        <v>13</v>
      </c>
      <c r="Q1480" s="13">
        <f>Table1[[#This Row],[Purchase Amount (USD)]]-Table1[[#This Row],[Previous Purchases]]</f>
        <v>10</v>
      </c>
      <c r="R1480" s="3" t="s">
        <v>27</v>
      </c>
      <c r="S1480" s="3" t="s">
        <v>75</v>
      </c>
    </row>
    <row r="1481" spans="1:19" x14ac:dyDescent="0.3">
      <c r="A1481" s="3">
        <v>1480</v>
      </c>
      <c r="B1481" s="3">
        <v>48</v>
      </c>
      <c r="C1481" s="3" t="s">
        <v>18</v>
      </c>
      <c r="D1481" s="3" t="s">
        <v>61</v>
      </c>
      <c r="E1481" s="3" t="s">
        <v>62</v>
      </c>
      <c r="F1481" s="3">
        <v>100</v>
      </c>
      <c r="G1481" s="3" t="s">
        <v>148</v>
      </c>
      <c r="H1481" s="3" t="s">
        <v>22</v>
      </c>
      <c r="I1481" s="3" t="s">
        <v>93</v>
      </c>
      <c r="J1481" s="3" t="s">
        <v>36</v>
      </c>
      <c r="K1481" s="3">
        <v>4</v>
      </c>
      <c r="L1481" s="3" t="s">
        <v>151</v>
      </c>
      <c r="M1481" s="3" t="s">
        <v>53</v>
      </c>
      <c r="N1481" s="3" t="s">
        <v>25</v>
      </c>
      <c r="O1481" s="3" t="s">
        <v>25</v>
      </c>
      <c r="P1481" s="13">
        <v>2</v>
      </c>
      <c r="Q1481" s="13">
        <f>Table1[[#This Row],[Purchase Amount (USD)]]-Table1[[#This Row],[Previous Purchases]]</f>
        <v>98</v>
      </c>
      <c r="R1481" s="3" t="s">
        <v>74</v>
      </c>
      <c r="S1481" s="3" t="s">
        <v>39</v>
      </c>
    </row>
    <row r="1482" spans="1:19" x14ac:dyDescent="0.3">
      <c r="A1482" s="2">
        <v>1481</v>
      </c>
      <c r="B1482" s="2">
        <v>39</v>
      </c>
      <c r="C1482" s="2" t="s">
        <v>18</v>
      </c>
      <c r="D1482" s="2" t="s">
        <v>105</v>
      </c>
      <c r="E1482" s="2" t="s">
        <v>66</v>
      </c>
      <c r="F1482" s="2">
        <v>74</v>
      </c>
      <c r="G1482" s="2" t="s">
        <v>81</v>
      </c>
      <c r="H1482" s="2" t="s">
        <v>43</v>
      </c>
      <c r="I1482" s="2" t="s">
        <v>79</v>
      </c>
      <c r="J1482" s="2" t="s">
        <v>56</v>
      </c>
      <c r="K1482" s="2">
        <v>3.6</v>
      </c>
      <c r="L1482" s="2" t="s">
        <v>151</v>
      </c>
      <c r="M1482" s="2" t="s">
        <v>26</v>
      </c>
      <c r="N1482" s="2" t="s">
        <v>25</v>
      </c>
      <c r="O1482" s="2" t="s">
        <v>25</v>
      </c>
      <c r="P1482" s="12">
        <v>26</v>
      </c>
      <c r="Q1482" s="12">
        <f>Table1[[#This Row],[Purchase Amount (USD)]]-Table1[[#This Row],[Previous Purchases]]</f>
        <v>48</v>
      </c>
      <c r="R1482" s="2" t="s">
        <v>32</v>
      </c>
      <c r="S1482" s="2" t="s">
        <v>57</v>
      </c>
    </row>
    <row r="1483" spans="1:19" x14ac:dyDescent="0.3">
      <c r="A1483" s="2">
        <v>1482</v>
      </c>
      <c r="B1483" s="2">
        <v>64</v>
      </c>
      <c r="C1483" s="2" t="s">
        <v>18</v>
      </c>
      <c r="D1483" s="2" t="s">
        <v>86</v>
      </c>
      <c r="E1483" s="2" t="s">
        <v>20</v>
      </c>
      <c r="F1483" s="2">
        <v>33</v>
      </c>
      <c r="G1483" s="2" t="s">
        <v>127</v>
      </c>
      <c r="H1483" s="2" t="s">
        <v>35</v>
      </c>
      <c r="I1483" s="2" t="s">
        <v>23</v>
      </c>
      <c r="J1483" s="2" t="s">
        <v>36</v>
      </c>
      <c r="K1483" s="2">
        <v>3.3</v>
      </c>
      <c r="L1483" s="2" t="s">
        <v>151</v>
      </c>
      <c r="M1483" s="2" t="s">
        <v>53</v>
      </c>
      <c r="N1483" s="2" t="s">
        <v>25</v>
      </c>
      <c r="O1483" s="2" t="s">
        <v>25</v>
      </c>
      <c r="P1483" s="12">
        <v>31</v>
      </c>
      <c r="Q1483" s="12">
        <f>Table1[[#This Row],[Purchase Amount (USD)]]-Table1[[#This Row],[Previous Purchases]]</f>
        <v>2</v>
      </c>
      <c r="R1483" s="2" t="s">
        <v>45</v>
      </c>
      <c r="S1483" s="2" t="s">
        <v>57</v>
      </c>
    </row>
    <row r="1484" spans="1:19" x14ac:dyDescent="0.3">
      <c r="A1484" s="3">
        <v>1483</v>
      </c>
      <c r="B1484" s="3">
        <v>28</v>
      </c>
      <c r="C1484" s="3" t="s">
        <v>18</v>
      </c>
      <c r="D1484" s="3" t="s">
        <v>142</v>
      </c>
      <c r="E1484" s="3" t="s">
        <v>66</v>
      </c>
      <c r="F1484" s="3">
        <v>67</v>
      </c>
      <c r="G1484" s="3" t="s">
        <v>149</v>
      </c>
      <c r="H1484" s="3" t="s">
        <v>35</v>
      </c>
      <c r="I1484" s="3" t="s">
        <v>135</v>
      </c>
      <c r="J1484" s="3" t="s">
        <v>36</v>
      </c>
      <c r="K1484" s="3">
        <v>4.0999999999999996</v>
      </c>
      <c r="L1484" s="3" t="s">
        <v>151</v>
      </c>
      <c r="M1484" s="3" t="s">
        <v>69</v>
      </c>
      <c r="N1484" s="3" t="s">
        <v>25</v>
      </c>
      <c r="O1484" s="3" t="s">
        <v>25</v>
      </c>
      <c r="P1484" s="13">
        <v>43</v>
      </c>
      <c r="Q1484" s="13">
        <f>Table1[[#This Row],[Purchase Amount (USD)]]-Table1[[#This Row],[Previous Purchases]]</f>
        <v>24</v>
      </c>
      <c r="R1484" s="3" t="s">
        <v>74</v>
      </c>
      <c r="S1484" s="3" t="s">
        <v>39</v>
      </c>
    </row>
    <row r="1485" spans="1:19" x14ac:dyDescent="0.3">
      <c r="A1485" s="3">
        <v>1484</v>
      </c>
      <c r="B1485" s="3">
        <v>39</v>
      </c>
      <c r="C1485" s="3" t="s">
        <v>18</v>
      </c>
      <c r="D1485" s="3" t="s">
        <v>105</v>
      </c>
      <c r="E1485" s="3" t="s">
        <v>66</v>
      </c>
      <c r="F1485" s="3">
        <v>61</v>
      </c>
      <c r="G1485" s="3" t="s">
        <v>34</v>
      </c>
      <c r="H1485" s="3" t="s">
        <v>35</v>
      </c>
      <c r="I1485" s="3" t="s">
        <v>133</v>
      </c>
      <c r="J1485" s="3" t="s">
        <v>52</v>
      </c>
      <c r="K1485" s="3">
        <v>4.7</v>
      </c>
      <c r="L1485" s="3" t="s">
        <v>151</v>
      </c>
      <c r="M1485" s="3" t="s">
        <v>44</v>
      </c>
      <c r="N1485" s="3" t="s">
        <v>25</v>
      </c>
      <c r="O1485" s="3" t="s">
        <v>25</v>
      </c>
      <c r="P1485" s="13">
        <v>12</v>
      </c>
      <c r="Q1485" s="13">
        <f>Table1[[#This Row],[Purchase Amount (USD)]]-Table1[[#This Row],[Previous Purchases]]</f>
        <v>49</v>
      </c>
      <c r="R1485" s="3" t="s">
        <v>85</v>
      </c>
      <c r="S1485" s="3" t="s">
        <v>75</v>
      </c>
    </row>
    <row r="1486" spans="1:19" x14ac:dyDescent="0.3">
      <c r="A1486" s="2">
        <v>1485</v>
      </c>
      <c r="B1486" s="2">
        <v>49</v>
      </c>
      <c r="C1486" s="2" t="s">
        <v>18</v>
      </c>
      <c r="D1486" s="2" t="s">
        <v>58</v>
      </c>
      <c r="E1486" s="2" t="s">
        <v>20</v>
      </c>
      <c r="F1486" s="2">
        <v>46</v>
      </c>
      <c r="G1486" s="2" t="s">
        <v>144</v>
      </c>
      <c r="H1486" s="2" t="s">
        <v>43</v>
      </c>
      <c r="I1486" s="2" t="s">
        <v>84</v>
      </c>
      <c r="J1486" s="2" t="s">
        <v>52</v>
      </c>
      <c r="K1486" s="2">
        <v>4.4000000000000004</v>
      </c>
      <c r="L1486" s="2" t="s">
        <v>151</v>
      </c>
      <c r="M1486" s="2" t="s">
        <v>73</v>
      </c>
      <c r="N1486" s="2" t="s">
        <v>25</v>
      </c>
      <c r="O1486" s="2" t="s">
        <v>25</v>
      </c>
      <c r="P1486" s="12">
        <v>22</v>
      </c>
      <c r="Q1486" s="12">
        <f>Table1[[#This Row],[Purchase Amount (USD)]]-Table1[[#This Row],[Previous Purchases]]</f>
        <v>24</v>
      </c>
      <c r="R1486" s="2" t="s">
        <v>27</v>
      </c>
      <c r="S1486" s="2" t="s">
        <v>96</v>
      </c>
    </row>
    <row r="1487" spans="1:19" x14ac:dyDescent="0.3">
      <c r="A1487" s="2">
        <v>1486</v>
      </c>
      <c r="B1487" s="2">
        <v>22</v>
      </c>
      <c r="C1487" s="2" t="s">
        <v>18</v>
      </c>
      <c r="D1487" s="2" t="s">
        <v>142</v>
      </c>
      <c r="E1487" s="2" t="s">
        <v>66</v>
      </c>
      <c r="F1487" s="2">
        <v>56</v>
      </c>
      <c r="G1487" s="2" t="s">
        <v>144</v>
      </c>
      <c r="H1487" s="2" t="s">
        <v>22</v>
      </c>
      <c r="I1487" s="2" t="s">
        <v>107</v>
      </c>
      <c r="J1487" s="2" t="s">
        <v>36</v>
      </c>
      <c r="K1487" s="2">
        <v>3.4</v>
      </c>
      <c r="L1487" s="2" t="s">
        <v>151</v>
      </c>
      <c r="M1487" s="2" t="s">
        <v>53</v>
      </c>
      <c r="N1487" s="2" t="s">
        <v>25</v>
      </c>
      <c r="O1487" s="2" t="s">
        <v>25</v>
      </c>
      <c r="P1487" s="12">
        <v>3</v>
      </c>
      <c r="Q1487" s="12">
        <f>Table1[[#This Row],[Purchase Amount (USD)]]-Table1[[#This Row],[Previous Purchases]]</f>
        <v>53</v>
      </c>
      <c r="R1487" s="2" t="s">
        <v>32</v>
      </c>
      <c r="S1487" s="2" t="s">
        <v>28</v>
      </c>
    </row>
    <row r="1488" spans="1:19" x14ac:dyDescent="0.3">
      <c r="A1488" s="3">
        <v>1487</v>
      </c>
      <c r="B1488" s="3">
        <v>25</v>
      </c>
      <c r="C1488" s="3" t="s">
        <v>18</v>
      </c>
      <c r="D1488" s="3" t="s">
        <v>49</v>
      </c>
      <c r="E1488" s="3" t="s">
        <v>41</v>
      </c>
      <c r="F1488" s="3">
        <v>73</v>
      </c>
      <c r="G1488" s="3" t="s">
        <v>134</v>
      </c>
      <c r="H1488" s="3" t="s">
        <v>35</v>
      </c>
      <c r="I1488" s="3" t="s">
        <v>133</v>
      </c>
      <c r="J1488" s="3" t="s">
        <v>36</v>
      </c>
      <c r="K1488" s="3">
        <v>5</v>
      </c>
      <c r="L1488" s="3" t="s">
        <v>151</v>
      </c>
      <c r="M1488" s="3" t="s">
        <v>37</v>
      </c>
      <c r="N1488" s="3" t="s">
        <v>25</v>
      </c>
      <c r="O1488" s="3" t="s">
        <v>25</v>
      </c>
      <c r="P1488" s="13">
        <v>23</v>
      </c>
      <c r="Q1488" s="13">
        <f>Table1[[#This Row],[Purchase Amount (USD)]]-Table1[[#This Row],[Previous Purchases]]</f>
        <v>50</v>
      </c>
      <c r="R1488" s="3" t="s">
        <v>27</v>
      </c>
      <c r="S1488" s="3" t="s">
        <v>96</v>
      </c>
    </row>
    <row r="1489" spans="1:19" x14ac:dyDescent="0.3">
      <c r="A1489" s="3">
        <v>1488</v>
      </c>
      <c r="B1489" s="3">
        <v>40</v>
      </c>
      <c r="C1489" s="3" t="s">
        <v>18</v>
      </c>
      <c r="D1489" s="3" t="s">
        <v>86</v>
      </c>
      <c r="E1489" s="3" t="s">
        <v>20</v>
      </c>
      <c r="F1489" s="3">
        <v>44</v>
      </c>
      <c r="G1489" s="3" t="s">
        <v>116</v>
      </c>
      <c r="H1489" s="3" t="s">
        <v>22</v>
      </c>
      <c r="I1489" s="3" t="s">
        <v>93</v>
      </c>
      <c r="J1489" s="3" t="s">
        <v>52</v>
      </c>
      <c r="K1489" s="3">
        <v>4.5999999999999996</v>
      </c>
      <c r="L1489" s="3" t="s">
        <v>151</v>
      </c>
      <c r="M1489" s="3" t="s">
        <v>73</v>
      </c>
      <c r="N1489" s="3" t="s">
        <v>25</v>
      </c>
      <c r="O1489" s="3" t="s">
        <v>25</v>
      </c>
      <c r="P1489" s="13">
        <v>26</v>
      </c>
      <c r="Q1489" s="13">
        <f>Table1[[#This Row],[Purchase Amount (USD)]]-Table1[[#This Row],[Previous Purchases]]</f>
        <v>18</v>
      </c>
      <c r="R1489" s="3" t="s">
        <v>45</v>
      </c>
      <c r="S1489" s="3" t="s">
        <v>48</v>
      </c>
    </row>
    <row r="1490" spans="1:19" x14ac:dyDescent="0.3">
      <c r="A1490" s="2">
        <v>1489</v>
      </c>
      <c r="B1490" s="2">
        <v>23</v>
      </c>
      <c r="C1490" s="2" t="s">
        <v>18</v>
      </c>
      <c r="D1490" s="2" t="s">
        <v>123</v>
      </c>
      <c r="E1490" s="2" t="s">
        <v>66</v>
      </c>
      <c r="F1490" s="2">
        <v>44</v>
      </c>
      <c r="G1490" s="2" t="s">
        <v>76</v>
      </c>
      <c r="H1490" s="2" t="s">
        <v>22</v>
      </c>
      <c r="I1490" s="2" t="s">
        <v>68</v>
      </c>
      <c r="J1490" s="2" t="s">
        <v>24</v>
      </c>
      <c r="K1490" s="2">
        <v>4</v>
      </c>
      <c r="L1490" s="2" t="s">
        <v>151</v>
      </c>
      <c r="M1490" s="2" t="s">
        <v>53</v>
      </c>
      <c r="N1490" s="2" t="s">
        <v>25</v>
      </c>
      <c r="O1490" s="2" t="s">
        <v>25</v>
      </c>
      <c r="P1490" s="12">
        <v>37</v>
      </c>
      <c r="Q1490" s="12">
        <f>Table1[[#This Row],[Purchase Amount (USD)]]-Table1[[#This Row],[Previous Purchases]]</f>
        <v>7</v>
      </c>
      <c r="R1490" s="2" t="s">
        <v>38</v>
      </c>
      <c r="S1490" s="2" t="s">
        <v>39</v>
      </c>
    </row>
    <row r="1491" spans="1:19" x14ac:dyDescent="0.3">
      <c r="A1491" s="2">
        <v>1490</v>
      </c>
      <c r="B1491" s="2">
        <v>24</v>
      </c>
      <c r="C1491" s="2" t="s">
        <v>18</v>
      </c>
      <c r="D1491" s="2" t="s">
        <v>105</v>
      </c>
      <c r="E1491" s="2" t="s">
        <v>66</v>
      </c>
      <c r="F1491" s="2">
        <v>26</v>
      </c>
      <c r="G1491" s="2" t="s">
        <v>67</v>
      </c>
      <c r="H1491" s="2" t="s">
        <v>91</v>
      </c>
      <c r="I1491" s="2" t="s">
        <v>135</v>
      </c>
      <c r="J1491" s="2" t="s">
        <v>52</v>
      </c>
      <c r="K1491" s="2">
        <v>4.0999999999999996</v>
      </c>
      <c r="L1491" s="2" t="s">
        <v>151</v>
      </c>
      <c r="M1491" s="2" t="s">
        <v>44</v>
      </c>
      <c r="N1491" s="2" t="s">
        <v>25</v>
      </c>
      <c r="O1491" s="2" t="s">
        <v>25</v>
      </c>
      <c r="P1491" s="12">
        <v>42</v>
      </c>
      <c r="Q1491" s="12">
        <f>Table1[[#This Row],[Purchase Amount (USD)]]-Table1[[#This Row],[Previous Purchases]]</f>
        <v>-16</v>
      </c>
      <c r="R1491" s="2" t="s">
        <v>27</v>
      </c>
      <c r="S1491" s="2" t="s">
        <v>57</v>
      </c>
    </row>
    <row r="1492" spans="1:19" x14ac:dyDescent="0.3">
      <c r="A1492" s="3">
        <v>1491</v>
      </c>
      <c r="B1492" s="3">
        <v>66</v>
      </c>
      <c r="C1492" s="3" t="s">
        <v>18</v>
      </c>
      <c r="D1492" s="3" t="s">
        <v>49</v>
      </c>
      <c r="E1492" s="3" t="s">
        <v>41</v>
      </c>
      <c r="F1492" s="3">
        <v>52</v>
      </c>
      <c r="G1492" s="3" t="s">
        <v>59</v>
      </c>
      <c r="H1492" s="3" t="s">
        <v>22</v>
      </c>
      <c r="I1492" s="3" t="s">
        <v>77</v>
      </c>
      <c r="J1492" s="3" t="s">
        <v>36</v>
      </c>
      <c r="K1492" s="3">
        <v>4.9000000000000004</v>
      </c>
      <c r="L1492" s="3" t="s">
        <v>151</v>
      </c>
      <c r="M1492" s="3" t="s">
        <v>26</v>
      </c>
      <c r="N1492" s="3" t="s">
        <v>25</v>
      </c>
      <c r="O1492" s="3" t="s">
        <v>25</v>
      </c>
      <c r="P1492" s="13">
        <v>15</v>
      </c>
      <c r="Q1492" s="13">
        <f>Table1[[#This Row],[Purchase Amount (USD)]]-Table1[[#This Row],[Previous Purchases]]</f>
        <v>37</v>
      </c>
      <c r="R1492" s="3" t="s">
        <v>27</v>
      </c>
      <c r="S1492" s="3" t="s">
        <v>75</v>
      </c>
    </row>
    <row r="1493" spans="1:19" x14ac:dyDescent="0.3">
      <c r="A1493" s="3">
        <v>1492</v>
      </c>
      <c r="B1493" s="3">
        <v>27</v>
      </c>
      <c r="C1493" s="3" t="s">
        <v>18</v>
      </c>
      <c r="D1493" s="3" t="s">
        <v>54</v>
      </c>
      <c r="E1493" s="3" t="s">
        <v>20</v>
      </c>
      <c r="F1493" s="3">
        <v>54</v>
      </c>
      <c r="G1493" s="3" t="s">
        <v>71</v>
      </c>
      <c r="H1493" s="3" t="s">
        <v>35</v>
      </c>
      <c r="I1493" s="3" t="s">
        <v>93</v>
      </c>
      <c r="J1493" s="3" t="s">
        <v>52</v>
      </c>
      <c r="K1493" s="3">
        <v>2.7</v>
      </c>
      <c r="L1493" s="3" t="s">
        <v>151</v>
      </c>
      <c r="M1493" s="3" t="s">
        <v>37</v>
      </c>
      <c r="N1493" s="3" t="s">
        <v>25</v>
      </c>
      <c r="O1493" s="3" t="s">
        <v>25</v>
      </c>
      <c r="P1493" s="13">
        <v>10</v>
      </c>
      <c r="Q1493" s="13">
        <f>Table1[[#This Row],[Purchase Amount (USD)]]-Table1[[#This Row],[Previous Purchases]]</f>
        <v>44</v>
      </c>
      <c r="R1493" s="3" t="s">
        <v>74</v>
      </c>
      <c r="S1493" s="3" t="s">
        <v>57</v>
      </c>
    </row>
    <row r="1494" spans="1:19" x14ac:dyDescent="0.3">
      <c r="A1494" s="2">
        <v>1493</v>
      </c>
      <c r="B1494" s="2">
        <v>62</v>
      </c>
      <c r="C1494" s="2" t="s">
        <v>18</v>
      </c>
      <c r="D1494" s="2" t="s">
        <v>101</v>
      </c>
      <c r="E1494" s="2" t="s">
        <v>62</v>
      </c>
      <c r="F1494" s="2">
        <v>38</v>
      </c>
      <c r="G1494" s="2" t="s">
        <v>97</v>
      </c>
      <c r="H1494" s="2" t="s">
        <v>43</v>
      </c>
      <c r="I1494" s="2" t="s">
        <v>31</v>
      </c>
      <c r="J1494" s="2" t="s">
        <v>52</v>
      </c>
      <c r="K1494" s="2">
        <v>4.5</v>
      </c>
      <c r="L1494" s="2" t="s">
        <v>151</v>
      </c>
      <c r="M1494" s="2" t="s">
        <v>37</v>
      </c>
      <c r="N1494" s="2" t="s">
        <v>25</v>
      </c>
      <c r="O1494" s="2" t="s">
        <v>25</v>
      </c>
      <c r="P1494" s="12">
        <v>3</v>
      </c>
      <c r="Q1494" s="12">
        <f>Table1[[#This Row],[Purchase Amount (USD)]]-Table1[[#This Row],[Previous Purchases]]</f>
        <v>35</v>
      </c>
      <c r="R1494" s="2" t="s">
        <v>27</v>
      </c>
      <c r="S1494" s="2" t="s">
        <v>57</v>
      </c>
    </row>
    <row r="1495" spans="1:19" x14ac:dyDescent="0.3">
      <c r="A1495" s="2">
        <v>1494</v>
      </c>
      <c r="B1495" s="2">
        <v>70</v>
      </c>
      <c r="C1495" s="2" t="s">
        <v>18</v>
      </c>
      <c r="D1495" s="2" t="s">
        <v>132</v>
      </c>
      <c r="E1495" s="2" t="s">
        <v>66</v>
      </c>
      <c r="F1495" s="2">
        <v>44</v>
      </c>
      <c r="G1495" s="2" t="s">
        <v>113</v>
      </c>
      <c r="H1495" s="2" t="s">
        <v>35</v>
      </c>
      <c r="I1495" s="2" t="s">
        <v>79</v>
      </c>
      <c r="J1495" s="2" t="s">
        <v>56</v>
      </c>
      <c r="K1495" s="2">
        <v>2.7</v>
      </c>
      <c r="L1495" s="2" t="s">
        <v>151</v>
      </c>
      <c r="M1495" s="2" t="s">
        <v>53</v>
      </c>
      <c r="N1495" s="2" t="s">
        <v>25</v>
      </c>
      <c r="O1495" s="2" t="s">
        <v>25</v>
      </c>
      <c r="P1495" s="12">
        <v>44</v>
      </c>
      <c r="Q1495" s="12">
        <f>Table1[[#This Row],[Purchase Amount (USD)]]-Table1[[#This Row],[Previous Purchases]]</f>
        <v>0</v>
      </c>
      <c r="R1495" s="2" t="s">
        <v>38</v>
      </c>
      <c r="S1495" s="2" t="s">
        <v>57</v>
      </c>
    </row>
    <row r="1496" spans="1:19" x14ac:dyDescent="0.3">
      <c r="A1496" s="3">
        <v>1495</v>
      </c>
      <c r="B1496" s="3">
        <v>43</v>
      </c>
      <c r="C1496" s="3" t="s">
        <v>18</v>
      </c>
      <c r="D1496" s="3" t="s">
        <v>112</v>
      </c>
      <c r="E1496" s="3" t="s">
        <v>20</v>
      </c>
      <c r="F1496" s="3">
        <v>76</v>
      </c>
      <c r="G1496" s="3" t="s">
        <v>55</v>
      </c>
      <c r="H1496" s="3" t="s">
        <v>43</v>
      </c>
      <c r="I1496" s="3" t="s">
        <v>23</v>
      </c>
      <c r="J1496" s="3" t="s">
        <v>36</v>
      </c>
      <c r="K1496" s="3">
        <v>3</v>
      </c>
      <c r="L1496" s="3" t="s">
        <v>151</v>
      </c>
      <c r="M1496" s="3" t="s">
        <v>44</v>
      </c>
      <c r="N1496" s="3" t="s">
        <v>25</v>
      </c>
      <c r="O1496" s="3" t="s">
        <v>25</v>
      </c>
      <c r="P1496" s="13">
        <v>23</v>
      </c>
      <c r="Q1496" s="13">
        <f>Table1[[#This Row],[Purchase Amount (USD)]]-Table1[[#This Row],[Previous Purchases]]</f>
        <v>53</v>
      </c>
      <c r="R1496" s="3" t="s">
        <v>74</v>
      </c>
      <c r="S1496" s="3" t="s">
        <v>28</v>
      </c>
    </row>
    <row r="1497" spans="1:19" x14ac:dyDescent="0.3">
      <c r="A1497" s="3">
        <v>1496</v>
      </c>
      <c r="B1497" s="3">
        <v>45</v>
      </c>
      <c r="C1497" s="3" t="s">
        <v>18</v>
      </c>
      <c r="D1497" s="3" t="s">
        <v>105</v>
      </c>
      <c r="E1497" s="3" t="s">
        <v>66</v>
      </c>
      <c r="F1497" s="3">
        <v>23</v>
      </c>
      <c r="G1497" s="3" t="s">
        <v>42</v>
      </c>
      <c r="H1497" s="3" t="s">
        <v>43</v>
      </c>
      <c r="I1497" s="3" t="s">
        <v>109</v>
      </c>
      <c r="J1497" s="3" t="s">
        <v>24</v>
      </c>
      <c r="K1497" s="3">
        <v>4.5</v>
      </c>
      <c r="L1497" s="3" t="s">
        <v>151</v>
      </c>
      <c r="M1497" s="3" t="s">
        <v>44</v>
      </c>
      <c r="N1497" s="3" t="s">
        <v>25</v>
      </c>
      <c r="O1497" s="3" t="s">
        <v>25</v>
      </c>
      <c r="P1497" s="13">
        <v>6</v>
      </c>
      <c r="Q1497" s="13">
        <f>Table1[[#This Row],[Purchase Amount (USD)]]-Table1[[#This Row],[Previous Purchases]]</f>
        <v>17</v>
      </c>
      <c r="R1497" s="3" t="s">
        <v>45</v>
      </c>
      <c r="S1497" s="3" t="s">
        <v>39</v>
      </c>
    </row>
    <row r="1498" spans="1:19" x14ac:dyDescent="0.3">
      <c r="A1498" s="2">
        <v>1497</v>
      </c>
      <c r="B1498" s="2">
        <v>63</v>
      </c>
      <c r="C1498" s="2" t="s">
        <v>18</v>
      </c>
      <c r="D1498" s="2" t="s">
        <v>112</v>
      </c>
      <c r="E1498" s="2" t="s">
        <v>20</v>
      </c>
      <c r="F1498" s="2">
        <v>98</v>
      </c>
      <c r="G1498" s="2" t="s">
        <v>134</v>
      </c>
      <c r="H1498" s="2" t="s">
        <v>43</v>
      </c>
      <c r="I1498" s="2" t="s">
        <v>72</v>
      </c>
      <c r="J1498" s="2" t="s">
        <v>24</v>
      </c>
      <c r="K1498" s="2">
        <v>5</v>
      </c>
      <c r="L1498" s="2" t="s">
        <v>151</v>
      </c>
      <c r="M1498" s="2" t="s">
        <v>53</v>
      </c>
      <c r="N1498" s="2" t="s">
        <v>25</v>
      </c>
      <c r="O1498" s="2" t="s">
        <v>25</v>
      </c>
      <c r="P1498" s="12">
        <v>9</v>
      </c>
      <c r="Q1498" s="12">
        <f>Table1[[#This Row],[Purchase Amount (USD)]]-Table1[[#This Row],[Previous Purchases]]</f>
        <v>89</v>
      </c>
      <c r="R1498" s="2" t="s">
        <v>27</v>
      </c>
      <c r="S1498" s="2" t="s">
        <v>75</v>
      </c>
    </row>
    <row r="1499" spans="1:19" x14ac:dyDescent="0.3">
      <c r="A1499" s="2">
        <v>1498</v>
      </c>
      <c r="B1499" s="2">
        <v>69</v>
      </c>
      <c r="C1499" s="2" t="s">
        <v>18</v>
      </c>
      <c r="D1499" s="2" t="s">
        <v>101</v>
      </c>
      <c r="E1499" s="2" t="s">
        <v>62</v>
      </c>
      <c r="F1499" s="2">
        <v>33</v>
      </c>
      <c r="G1499" s="2" t="s">
        <v>150</v>
      </c>
      <c r="H1499" s="2" t="s">
        <v>35</v>
      </c>
      <c r="I1499" s="2" t="s">
        <v>135</v>
      </c>
      <c r="J1499" s="2" t="s">
        <v>36</v>
      </c>
      <c r="K1499" s="2">
        <v>3.8</v>
      </c>
      <c r="L1499" s="2" t="s">
        <v>151</v>
      </c>
      <c r="M1499" s="2" t="s">
        <v>69</v>
      </c>
      <c r="N1499" s="2" t="s">
        <v>25</v>
      </c>
      <c r="O1499" s="2" t="s">
        <v>25</v>
      </c>
      <c r="P1499" s="12">
        <v>16</v>
      </c>
      <c r="Q1499" s="12">
        <f>Table1[[#This Row],[Purchase Amount (USD)]]-Table1[[#This Row],[Previous Purchases]]</f>
        <v>17</v>
      </c>
      <c r="R1499" s="2" t="s">
        <v>85</v>
      </c>
      <c r="S1499" s="2" t="s">
        <v>96</v>
      </c>
    </row>
    <row r="1500" spans="1:19" x14ac:dyDescent="0.3">
      <c r="A1500" s="3">
        <v>1499</v>
      </c>
      <c r="B1500" s="3">
        <v>59</v>
      </c>
      <c r="C1500" s="3" t="s">
        <v>18</v>
      </c>
      <c r="D1500" s="3" t="s">
        <v>29</v>
      </c>
      <c r="E1500" s="3" t="s">
        <v>20</v>
      </c>
      <c r="F1500" s="3">
        <v>32</v>
      </c>
      <c r="G1500" s="3" t="s">
        <v>114</v>
      </c>
      <c r="H1500" s="3" t="s">
        <v>43</v>
      </c>
      <c r="I1500" s="3" t="s">
        <v>84</v>
      </c>
      <c r="J1500" s="3" t="s">
        <v>52</v>
      </c>
      <c r="K1500" s="3">
        <v>3.1</v>
      </c>
      <c r="L1500" s="3" t="s">
        <v>151</v>
      </c>
      <c r="M1500" s="3" t="s">
        <v>53</v>
      </c>
      <c r="N1500" s="3" t="s">
        <v>25</v>
      </c>
      <c r="O1500" s="3" t="s">
        <v>25</v>
      </c>
      <c r="P1500" s="13">
        <v>46</v>
      </c>
      <c r="Q1500" s="13">
        <f>Table1[[#This Row],[Purchase Amount (USD)]]-Table1[[#This Row],[Previous Purchases]]</f>
        <v>-14</v>
      </c>
      <c r="R1500" s="3" t="s">
        <v>27</v>
      </c>
      <c r="S1500" s="3" t="s">
        <v>28</v>
      </c>
    </row>
    <row r="1501" spans="1:19" x14ac:dyDescent="0.3">
      <c r="A1501" s="3">
        <v>1500</v>
      </c>
      <c r="B1501" s="3">
        <v>19</v>
      </c>
      <c r="C1501" s="3" t="s">
        <v>18</v>
      </c>
      <c r="D1501" s="3" t="s">
        <v>136</v>
      </c>
      <c r="E1501" s="3" t="s">
        <v>41</v>
      </c>
      <c r="F1501" s="3">
        <v>85</v>
      </c>
      <c r="G1501" s="3" t="s">
        <v>141</v>
      </c>
      <c r="H1501" s="3" t="s">
        <v>35</v>
      </c>
      <c r="I1501" s="3" t="s">
        <v>77</v>
      </c>
      <c r="J1501" s="3" t="s">
        <v>56</v>
      </c>
      <c r="K1501" s="3">
        <v>3.4</v>
      </c>
      <c r="L1501" s="3" t="s">
        <v>151</v>
      </c>
      <c r="M1501" s="3" t="s">
        <v>37</v>
      </c>
      <c r="N1501" s="3" t="s">
        <v>25</v>
      </c>
      <c r="O1501" s="3" t="s">
        <v>25</v>
      </c>
      <c r="P1501" s="13">
        <v>24</v>
      </c>
      <c r="Q1501" s="13">
        <f>Table1[[#This Row],[Purchase Amount (USD)]]-Table1[[#This Row],[Previous Purchases]]</f>
        <v>61</v>
      </c>
      <c r="R1501" s="3" t="s">
        <v>38</v>
      </c>
      <c r="S1501" s="3" t="s">
        <v>96</v>
      </c>
    </row>
    <row r="1502" spans="1:19" x14ac:dyDescent="0.3">
      <c r="A1502" s="2">
        <v>1501</v>
      </c>
      <c r="B1502" s="2">
        <v>63</v>
      </c>
      <c r="C1502" s="2" t="s">
        <v>18</v>
      </c>
      <c r="D1502" s="2" t="s">
        <v>33</v>
      </c>
      <c r="E1502" s="2" t="s">
        <v>20</v>
      </c>
      <c r="F1502" s="2">
        <v>69</v>
      </c>
      <c r="G1502" s="2" t="s">
        <v>89</v>
      </c>
      <c r="H1502" s="2" t="s">
        <v>22</v>
      </c>
      <c r="I1502" s="2" t="s">
        <v>31</v>
      </c>
      <c r="J1502" s="2" t="s">
        <v>52</v>
      </c>
      <c r="K1502" s="2">
        <v>4.8</v>
      </c>
      <c r="L1502" s="2" t="s">
        <v>151</v>
      </c>
      <c r="M1502" s="2" t="s">
        <v>44</v>
      </c>
      <c r="N1502" s="2" t="s">
        <v>25</v>
      </c>
      <c r="O1502" s="2" t="s">
        <v>25</v>
      </c>
      <c r="P1502" s="12">
        <v>22</v>
      </c>
      <c r="Q1502" s="12">
        <f>Table1[[#This Row],[Purchase Amount (USD)]]-Table1[[#This Row],[Previous Purchases]]</f>
        <v>47</v>
      </c>
      <c r="R1502" s="2" t="s">
        <v>85</v>
      </c>
      <c r="S1502" s="2" t="s">
        <v>87</v>
      </c>
    </row>
    <row r="1503" spans="1:19" x14ac:dyDescent="0.3">
      <c r="A1503" s="2">
        <v>1502</v>
      </c>
      <c r="B1503" s="2">
        <v>37</v>
      </c>
      <c r="C1503" s="2" t="s">
        <v>18</v>
      </c>
      <c r="D1503" s="2" t="s">
        <v>33</v>
      </c>
      <c r="E1503" s="2" t="s">
        <v>20</v>
      </c>
      <c r="F1503" s="2">
        <v>55</v>
      </c>
      <c r="G1503" s="2" t="s">
        <v>119</v>
      </c>
      <c r="H1503" s="2" t="s">
        <v>91</v>
      </c>
      <c r="I1503" s="2" t="s">
        <v>64</v>
      </c>
      <c r="J1503" s="2" t="s">
        <v>36</v>
      </c>
      <c r="K1503" s="2">
        <v>2.7</v>
      </c>
      <c r="L1503" s="2" t="s">
        <v>151</v>
      </c>
      <c r="M1503" s="2" t="s">
        <v>53</v>
      </c>
      <c r="N1503" s="2" t="s">
        <v>25</v>
      </c>
      <c r="O1503" s="2" t="s">
        <v>25</v>
      </c>
      <c r="P1503" s="12">
        <v>13</v>
      </c>
      <c r="Q1503" s="12">
        <f>Table1[[#This Row],[Purchase Amount (USD)]]-Table1[[#This Row],[Previous Purchases]]</f>
        <v>42</v>
      </c>
      <c r="R1503" s="2" t="s">
        <v>85</v>
      </c>
      <c r="S1503" s="2" t="s">
        <v>96</v>
      </c>
    </row>
    <row r="1504" spans="1:19" x14ac:dyDescent="0.3">
      <c r="A1504" s="3">
        <v>1503</v>
      </c>
      <c r="B1504" s="3">
        <v>37</v>
      </c>
      <c r="C1504" s="3" t="s">
        <v>18</v>
      </c>
      <c r="D1504" s="3" t="s">
        <v>94</v>
      </c>
      <c r="E1504" s="3" t="s">
        <v>20</v>
      </c>
      <c r="F1504" s="3">
        <v>66</v>
      </c>
      <c r="G1504" s="3" t="s">
        <v>34</v>
      </c>
      <c r="H1504" s="3" t="s">
        <v>43</v>
      </c>
      <c r="I1504" s="3" t="s">
        <v>93</v>
      </c>
      <c r="J1504" s="3" t="s">
        <v>52</v>
      </c>
      <c r="K1504" s="3">
        <v>3.2</v>
      </c>
      <c r="L1504" s="3" t="s">
        <v>151</v>
      </c>
      <c r="M1504" s="3" t="s">
        <v>73</v>
      </c>
      <c r="N1504" s="3" t="s">
        <v>25</v>
      </c>
      <c r="O1504" s="3" t="s">
        <v>25</v>
      </c>
      <c r="P1504" s="13">
        <v>20</v>
      </c>
      <c r="Q1504" s="13">
        <f>Table1[[#This Row],[Purchase Amount (USD)]]-Table1[[#This Row],[Previous Purchases]]</f>
        <v>46</v>
      </c>
      <c r="R1504" s="3" t="s">
        <v>32</v>
      </c>
      <c r="S1504" s="3" t="s">
        <v>28</v>
      </c>
    </row>
    <row r="1505" spans="1:19" x14ac:dyDescent="0.3">
      <c r="A1505" s="3">
        <v>1504</v>
      </c>
      <c r="B1505" s="3">
        <v>50</v>
      </c>
      <c r="C1505" s="3" t="s">
        <v>18</v>
      </c>
      <c r="D1505" s="3" t="s">
        <v>101</v>
      </c>
      <c r="E1505" s="3" t="s">
        <v>62</v>
      </c>
      <c r="F1505" s="3">
        <v>30</v>
      </c>
      <c r="G1505" s="3" t="s">
        <v>150</v>
      </c>
      <c r="H1505" s="3" t="s">
        <v>43</v>
      </c>
      <c r="I1505" s="3" t="s">
        <v>31</v>
      </c>
      <c r="J1505" s="3" t="s">
        <v>56</v>
      </c>
      <c r="K1505" s="3">
        <v>3.9</v>
      </c>
      <c r="L1505" s="3" t="s">
        <v>151</v>
      </c>
      <c r="M1505" s="3" t="s">
        <v>69</v>
      </c>
      <c r="N1505" s="3" t="s">
        <v>25</v>
      </c>
      <c r="O1505" s="3" t="s">
        <v>25</v>
      </c>
      <c r="P1505" s="13">
        <v>46</v>
      </c>
      <c r="Q1505" s="13">
        <f>Table1[[#This Row],[Purchase Amount (USD)]]-Table1[[#This Row],[Previous Purchases]]</f>
        <v>-16</v>
      </c>
      <c r="R1505" s="3" t="s">
        <v>32</v>
      </c>
      <c r="S1505" s="3" t="s">
        <v>57</v>
      </c>
    </row>
    <row r="1506" spans="1:19" x14ac:dyDescent="0.3">
      <c r="A1506" s="2">
        <v>1505</v>
      </c>
      <c r="B1506" s="2">
        <v>60</v>
      </c>
      <c r="C1506" s="2" t="s">
        <v>18</v>
      </c>
      <c r="D1506" s="2" t="s">
        <v>101</v>
      </c>
      <c r="E1506" s="2" t="s">
        <v>62</v>
      </c>
      <c r="F1506" s="2">
        <v>80</v>
      </c>
      <c r="G1506" s="2" t="s">
        <v>119</v>
      </c>
      <c r="H1506" s="2" t="s">
        <v>43</v>
      </c>
      <c r="I1506" s="2" t="s">
        <v>84</v>
      </c>
      <c r="J1506" s="2" t="s">
        <v>24</v>
      </c>
      <c r="K1506" s="2">
        <v>4.2</v>
      </c>
      <c r="L1506" s="2" t="s">
        <v>151</v>
      </c>
      <c r="M1506" s="2" t="s">
        <v>44</v>
      </c>
      <c r="N1506" s="2" t="s">
        <v>25</v>
      </c>
      <c r="O1506" s="2" t="s">
        <v>25</v>
      </c>
      <c r="P1506" s="12">
        <v>10</v>
      </c>
      <c r="Q1506" s="12">
        <f>Table1[[#This Row],[Purchase Amount (USD)]]-Table1[[#This Row],[Previous Purchases]]</f>
        <v>70</v>
      </c>
      <c r="R1506" s="2" t="s">
        <v>74</v>
      </c>
      <c r="S1506" s="2" t="s">
        <v>87</v>
      </c>
    </row>
    <row r="1507" spans="1:19" x14ac:dyDescent="0.3">
      <c r="A1507" s="2">
        <v>1506</v>
      </c>
      <c r="B1507" s="2">
        <v>46</v>
      </c>
      <c r="C1507" s="2" t="s">
        <v>18</v>
      </c>
      <c r="D1507" s="2" t="s">
        <v>132</v>
      </c>
      <c r="E1507" s="2" t="s">
        <v>66</v>
      </c>
      <c r="F1507" s="2">
        <v>20</v>
      </c>
      <c r="G1507" s="2" t="s">
        <v>113</v>
      </c>
      <c r="H1507" s="2" t="s">
        <v>43</v>
      </c>
      <c r="I1507" s="2" t="s">
        <v>84</v>
      </c>
      <c r="J1507" s="2" t="s">
        <v>52</v>
      </c>
      <c r="K1507" s="2">
        <v>3</v>
      </c>
      <c r="L1507" s="2" t="s">
        <v>151</v>
      </c>
      <c r="M1507" s="2" t="s">
        <v>26</v>
      </c>
      <c r="N1507" s="2" t="s">
        <v>25</v>
      </c>
      <c r="O1507" s="2" t="s">
        <v>25</v>
      </c>
      <c r="P1507" s="12">
        <v>39</v>
      </c>
      <c r="Q1507" s="12">
        <f>Table1[[#This Row],[Purchase Amount (USD)]]-Table1[[#This Row],[Previous Purchases]]</f>
        <v>-19</v>
      </c>
      <c r="R1507" s="2" t="s">
        <v>32</v>
      </c>
      <c r="S1507" s="2" t="s">
        <v>87</v>
      </c>
    </row>
    <row r="1508" spans="1:19" x14ac:dyDescent="0.3">
      <c r="A1508" s="3">
        <v>1507</v>
      </c>
      <c r="B1508" s="3">
        <v>35</v>
      </c>
      <c r="C1508" s="3" t="s">
        <v>18</v>
      </c>
      <c r="D1508" s="3" t="s">
        <v>54</v>
      </c>
      <c r="E1508" s="3" t="s">
        <v>20</v>
      </c>
      <c r="F1508" s="3">
        <v>30</v>
      </c>
      <c r="G1508" s="3" t="s">
        <v>130</v>
      </c>
      <c r="H1508" s="3" t="s">
        <v>22</v>
      </c>
      <c r="I1508" s="3" t="s">
        <v>117</v>
      </c>
      <c r="J1508" s="3" t="s">
        <v>56</v>
      </c>
      <c r="K1508" s="3">
        <v>3</v>
      </c>
      <c r="L1508" s="3" t="s">
        <v>151</v>
      </c>
      <c r="M1508" s="3" t="s">
        <v>69</v>
      </c>
      <c r="N1508" s="3" t="s">
        <v>25</v>
      </c>
      <c r="O1508" s="3" t="s">
        <v>25</v>
      </c>
      <c r="P1508" s="13">
        <v>44</v>
      </c>
      <c r="Q1508" s="13">
        <f>Table1[[#This Row],[Purchase Amount (USD)]]-Table1[[#This Row],[Previous Purchases]]</f>
        <v>-14</v>
      </c>
      <c r="R1508" s="3" t="s">
        <v>45</v>
      </c>
      <c r="S1508" s="3" t="s">
        <v>57</v>
      </c>
    </row>
    <row r="1509" spans="1:19" x14ac:dyDescent="0.3">
      <c r="A1509" s="3">
        <v>1508</v>
      </c>
      <c r="B1509" s="3">
        <v>66</v>
      </c>
      <c r="C1509" s="3" t="s">
        <v>18</v>
      </c>
      <c r="D1509" s="3" t="s">
        <v>80</v>
      </c>
      <c r="E1509" s="3" t="s">
        <v>20</v>
      </c>
      <c r="F1509" s="3">
        <v>86</v>
      </c>
      <c r="G1509" s="3" t="s">
        <v>137</v>
      </c>
      <c r="H1509" s="3" t="s">
        <v>35</v>
      </c>
      <c r="I1509" s="3" t="s">
        <v>31</v>
      </c>
      <c r="J1509" s="3" t="s">
        <v>24</v>
      </c>
      <c r="K1509" s="3">
        <v>3.7</v>
      </c>
      <c r="L1509" s="3" t="s">
        <v>151</v>
      </c>
      <c r="M1509" s="3" t="s">
        <v>69</v>
      </c>
      <c r="N1509" s="3" t="s">
        <v>25</v>
      </c>
      <c r="O1509" s="3" t="s">
        <v>25</v>
      </c>
      <c r="P1509" s="13">
        <v>7</v>
      </c>
      <c r="Q1509" s="13">
        <f>Table1[[#This Row],[Purchase Amount (USD)]]-Table1[[#This Row],[Previous Purchases]]</f>
        <v>79</v>
      </c>
      <c r="R1509" s="3" t="s">
        <v>27</v>
      </c>
      <c r="S1509" s="3" t="s">
        <v>48</v>
      </c>
    </row>
    <row r="1510" spans="1:19" x14ac:dyDescent="0.3">
      <c r="A1510" s="2">
        <v>1509</v>
      </c>
      <c r="B1510" s="2">
        <v>35</v>
      </c>
      <c r="C1510" s="2" t="s">
        <v>18</v>
      </c>
      <c r="D1510" s="2" t="s">
        <v>19</v>
      </c>
      <c r="E1510" s="2" t="s">
        <v>20</v>
      </c>
      <c r="F1510" s="2">
        <v>84</v>
      </c>
      <c r="G1510" s="2" t="s">
        <v>111</v>
      </c>
      <c r="H1510" s="2" t="s">
        <v>22</v>
      </c>
      <c r="I1510" s="2" t="s">
        <v>117</v>
      </c>
      <c r="J1510" s="2" t="s">
        <v>36</v>
      </c>
      <c r="K1510" s="2">
        <v>4.4000000000000004</v>
      </c>
      <c r="L1510" s="2" t="s">
        <v>151</v>
      </c>
      <c r="M1510" s="2" t="s">
        <v>73</v>
      </c>
      <c r="N1510" s="2" t="s">
        <v>25</v>
      </c>
      <c r="O1510" s="2" t="s">
        <v>25</v>
      </c>
      <c r="P1510" s="12">
        <v>3</v>
      </c>
      <c r="Q1510" s="12">
        <f>Table1[[#This Row],[Purchase Amount (USD)]]-Table1[[#This Row],[Previous Purchases]]</f>
        <v>81</v>
      </c>
      <c r="R1510" s="2" t="s">
        <v>32</v>
      </c>
      <c r="S1510" s="2" t="s">
        <v>96</v>
      </c>
    </row>
    <row r="1511" spans="1:19" x14ac:dyDescent="0.3">
      <c r="A1511" s="2">
        <v>1510</v>
      </c>
      <c r="B1511" s="2">
        <v>20</v>
      </c>
      <c r="C1511" s="2" t="s">
        <v>18</v>
      </c>
      <c r="D1511" s="2" t="s">
        <v>80</v>
      </c>
      <c r="E1511" s="2" t="s">
        <v>20</v>
      </c>
      <c r="F1511" s="2">
        <v>54</v>
      </c>
      <c r="G1511" s="2" t="s">
        <v>81</v>
      </c>
      <c r="H1511" s="2" t="s">
        <v>91</v>
      </c>
      <c r="I1511" s="2" t="s">
        <v>51</v>
      </c>
      <c r="J1511" s="2" t="s">
        <v>52</v>
      </c>
      <c r="K1511" s="2">
        <v>4.5999999999999996</v>
      </c>
      <c r="L1511" s="2" t="s">
        <v>151</v>
      </c>
      <c r="M1511" s="2" t="s">
        <v>37</v>
      </c>
      <c r="N1511" s="2" t="s">
        <v>25</v>
      </c>
      <c r="O1511" s="2" t="s">
        <v>25</v>
      </c>
      <c r="P1511" s="12">
        <v>44</v>
      </c>
      <c r="Q1511" s="12">
        <f>Table1[[#This Row],[Purchase Amount (USD)]]-Table1[[#This Row],[Previous Purchases]]</f>
        <v>10</v>
      </c>
      <c r="R1511" s="2" t="s">
        <v>85</v>
      </c>
      <c r="S1511" s="2" t="s">
        <v>48</v>
      </c>
    </row>
    <row r="1512" spans="1:19" x14ac:dyDescent="0.3">
      <c r="A1512" s="3">
        <v>1511</v>
      </c>
      <c r="B1512" s="3">
        <v>55</v>
      </c>
      <c r="C1512" s="3" t="s">
        <v>18</v>
      </c>
      <c r="D1512" s="3" t="s">
        <v>19</v>
      </c>
      <c r="E1512" s="3" t="s">
        <v>20</v>
      </c>
      <c r="F1512" s="3">
        <v>30</v>
      </c>
      <c r="G1512" s="3" t="s">
        <v>127</v>
      </c>
      <c r="H1512" s="3" t="s">
        <v>91</v>
      </c>
      <c r="I1512" s="3" t="s">
        <v>23</v>
      </c>
      <c r="J1512" s="3" t="s">
        <v>56</v>
      </c>
      <c r="K1512" s="3">
        <v>3</v>
      </c>
      <c r="L1512" s="3" t="s">
        <v>151</v>
      </c>
      <c r="M1512" s="3" t="s">
        <v>37</v>
      </c>
      <c r="N1512" s="3" t="s">
        <v>25</v>
      </c>
      <c r="O1512" s="3" t="s">
        <v>25</v>
      </c>
      <c r="P1512" s="13">
        <v>31</v>
      </c>
      <c r="Q1512" s="13">
        <f>Table1[[#This Row],[Purchase Amount (USD)]]-Table1[[#This Row],[Previous Purchases]]</f>
        <v>-1</v>
      </c>
      <c r="R1512" s="3" t="s">
        <v>27</v>
      </c>
      <c r="S1512" s="3" t="s">
        <v>48</v>
      </c>
    </row>
    <row r="1513" spans="1:19" x14ac:dyDescent="0.3">
      <c r="A1513" s="3">
        <v>1512</v>
      </c>
      <c r="B1513" s="3">
        <v>34</v>
      </c>
      <c r="C1513" s="3" t="s">
        <v>18</v>
      </c>
      <c r="D1513" s="3" t="s">
        <v>80</v>
      </c>
      <c r="E1513" s="3" t="s">
        <v>20</v>
      </c>
      <c r="F1513" s="3">
        <v>91</v>
      </c>
      <c r="G1513" s="3" t="s">
        <v>141</v>
      </c>
      <c r="H1513" s="3" t="s">
        <v>43</v>
      </c>
      <c r="I1513" s="3" t="s">
        <v>82</v>
      </c>
      <c r="J1513" s="3" t="s">
        <v>24</v>
      </c>
      <c r="K1513" s="3">
        <v>3.6</v>
      </c>
      <c r="L1513" s="3" t="s">
        <v>151</v>
      </c>
      <c r="M1513" s="3" t="s">
        <v>26</v>
      </c>
      <c r="N1513" s="3" t="s">
        <v>25</v>
      </c>
      <c r="O1513" s="3" t="s">
        <v>25</v>
      </c>
      <c r="P1513" s="13">
        <v>48</v>
      </c>
      <c r="Q1513" s="13">
        <f>Table1[[#This Row],[Purchase Amount (USD)]]-Table1[[#This Row],[Previous Purchases]]</f>
        <v>43</v>
      </c>
      <c r="R1513" s="3" t="s">
        <v>38</v>
      </c>
      <c r="S1513" s="3" t="s">
        <v>39</v>
      </c>
    </row>
    <row r="1514" spans="1:19" x14ac:dyDescent="0.3">
      <c r="A1514" s="2">
        <v>1513</v>
      </c>
      <c r="B1514" s="2">
        <v>60</v>
      </c>
      <c r="C1514" s="2" t="s">
        <v>18</v>
      </c>
      <c r="D1514" s="2" t="s">
        <v>49</v>
      </c>
      <c r="E1514" s="2" t="s">
        <v>41</v>
      </c>
      <c r="F1514" s="2">
        <v>23</v>
      </c>
      <c r="G1514" s="2" t="s">
        <v>149</v>
      </c>
      <c r="H1514" s="2" t="s">
        <v>22</v>
      </c>
      <c r="I1514" s="2" t="s">
        <v>64</v>
      </c>
      <c r="J1514" s="2" t="s">
        <v>24</v>
      </c>
      <c r="K1514" s="2">
        <v>3.9</v>
      </c>
      <c r="L1514" s="2" t="s">
        <v>151</v>
      </c>
      <c r="M1514" s="2" t="s">
        <v>53</v>
      </c>
      <c r="N1514" s="2" t="s">
        <v>25</v>
      </c>
      <c r="O1514" s="2" t="s">
        <v>25</v>
      </c>
      <c r="P1514" s="12">
        <v>18</v>
      </c>
      <c r="Q1514" s="12">
        <f>Table1[[#This Row],[Purchase Amount (USD)]]-Table1[[#This Row],[Previous Purchases]]</f>
        <v>5</v>
      </c>
      <c r="R1514" s="2" t="s">
        <v>45</v>
      </c>
      <c r="S1514" s="2" t="s">
        <v>75</v>
      </c>
    </row>
    <row r="1515" spans="1:19" x14ac:dyDescent="0.3">
      <c r="A1515" s="2">
        <v>1514</v>
      </c>
      <c r="B1515" s="2">
        <v>22</v>
      </c>
      <c r="C1515" s="2" t="s">
        <v>18</v>
      </c>
      <c r="D1515" s="2" t="s">
        <v>124</v>
      </c>
      <c r="E1515" s="2" t="s">
        <v>20</v>
      </c>
      <c r="F1515" s="2">
        <v>35</v>
      </c>
      <c r="G1515" s="2" t="s">
        <v>104</v>
      </c>
      <c r="H1515" s="2" t="s">
        <v>43</v>
      </c>
      <c r="I1515" s="2" t="s">
        <v>107</v>
      </c>
      <c r="J1515" s="2" t="s">
        <v>36</v>
      </c>
      <c r="K1515" s="2">
        <v>4.0999999999999996</v>
      </c>
      <c r="L1515" s="2" t="s">
        <v>151</v>
      </c>
      <c r="M1515" s="2" t="s">
        <v>37</v>
      </c>
      <c r="N1515" s="2" t="s">
        <v>25</v>
      </c>
      <c r="O1515" s="2" t="s">
        <v>25</v>
      </c>
      <c r="P1515" s="12">
        <v>27</v>
      </c>
      <c r="Q1515" s="12">
        <f>Table1[[#This Row],[Purchase Amount (USD)]]-Table1[[#This Row],[Previous Purchases]]</f>
        <v>8</v>
      </c>
      <c r="R1515" s="2" t="s">
        <v>32</v>
      </c>
      <c r="S1515" s="2" t="s">
        <v>87</v>
      </c>
    </row>
    <row r="1516" spans="1:19" x14ac:dyDescent="0.3">
      <c r="A1516" s="3">
        <v>1515</v>
      </c>
      <c r="B1516" s="3">
        <v>26</v>
      </c>
      <c r="C1516" s="3" t="s">
        <v>18</v>
      </c>
      <c r="D1516" s="3" t="s">
        <v>70</v>
      </c>
      <c r="E1516" s="3" t="s">
        <v>41</v>
      </c>
      <c r="F1516" s="3">
        <v>90</v>
      </c>
      <c r="G1516" s="3" t="s">
        <v>139</v>
      </c>
      <c r="H1516" s="3" t="s">
        <v>22</v>
      </c>
      <c r="I1516" s="3" t="s">
        <v>109</v>
      </c>
      <c r="J1516" s="3" t="s">
        <v>24</v>
      </c>
      <c r="K1516" s="3">
        <v>3.9</v>
      </c>
      <c r="L1516" s="3" t="s">
        <v>151</v>
      </c>
      <c r="M1516" s="3" t="s">
        <v>69</v>
      </c>
      <c r="N1516" s="3" t="s">
        <v>25</v>
      </c>
      <c r="O1516" s="3" t="s">
        <v>25</v>
      </c>
      <c r="P1516" s="13">
        <v>1</v>
      </c>
      <c r="Q1516" s="13">
        <f>Table1[[#This Row],[Purchase Amount (USD)]]-Table1[[#This Row],[Previous Purchases]]</f>
        <v>89</v>
      </c>
      <c r="R1516" s="3" t="s">
        <v>27</v>
      </c>
      <c r="S1516" s="3" t="s">
        <v>39</v>
      </c>
    </row>
    <row r="1517" spans="1:19" x14ac:dyDescent="0.3">
      <c r="A1517" s="3">
        <v>1516</v>
      </c>
      <c r="B1517" s="3">
        <v>39</v>
      </c>
      <c r="C1517" s="3" t="s">
        <v>18</v>
      </c>
      <c r="D1517" s="3" t="s">
        <v>33</v>
      </c>
      <c r="E1517" s="3" t="s">
        <v>20</v>
      </c>
      <c r="F1517" s="3">
        <v>93</v>
      </c>
      <c r="G1517" s="3" t="s">
        <v>115</v>
      </c>
      <c r="H1517" s="3" t="s">
        <v>35</v>
      </c>
      <c r="I1517" s="3" t="s">
        <v>47</v>
      </c>
      <c r="J1517" s="3" t="s">
        <v>56</v>
      </c>
      <c r="K1517" s="3">
        <v>3.9</v>
      </c>
      <c r="L1517" s="3" t="s">
        <v>151</v>
      </c>
      <c r="M1517" s="3" t="s">
        <v>69</v>
      </c>
      <c r="N1517" s="3" t="s">
        <v>25</v>
      </c>
      <c r="O1517" s="3" t="s">
        <v>25</v>
      </c>
      <c r="P1517" s="13">
        <v>34</v>
      </c>
      <c r="Q1517" s="13">
        <f>Table1[[#This Row],[Purchase Amount (USD)]]-Table1[[#This Row],[Previous Purchases]]</f>
        <v>59</v>
      </c>
      <c r="R1517" s="3" t="s">
        <v>32</v>
      </c>
      <c r="S1517" s="3" t="s">
        <v>39</v>
      </c>
    </row>
    <row r="1518" spans="1:19" x14ac:dyDescent="0.3">
      <c r="A1518" s="2">
        <v>1517</v>
      </c>
      <c r="B1518" s="2">
        <v>20</v>
      </c>
      <c r="C1518" s="2" t="s">
        <v>18</v>
      </c>
      <c r="D1518" s="2" t="s">
        <v>33</v>
      </c>
      <c r="E1518" s="2" t="s">
        <v>20</v>
      </c>
      <c r="F1518" s="2">
        <v>68</v>
      </c>
      <c r="G1518" s="2" t="s">
        <v>106</v>
      </c>
      <c r="H1518" s="2" t="s">
        <v>22</v>
      </c>
      <c r="I1518" s="2" t="s">
        <v>125</v>
      </c>
      <c r="J1518" s="2" t="s">
        <v>24</v>
      </c>
      <c r="K1518" s="2">
        <v>4.5</v>
      </c>
      <c r="L1518" s="2" t="s">
        <v>151</v>
      </c>
      <c r="M1518" s="2" t="s">
        <v>26</v>
      </c>
      <c r="N1518" s="2" t="s">
        <v>25</v>
      </c>
      <c r="O1518" s="2" t="s">
        <v>25</v>
      </c>
      <c r="P1518" s="12">
        <v>5</v>
      </c>
      <c r="Q1518" s="12">
        <f>Table1[[#This Row],[Purchase Amount (USD)]]-Table1[[#This Row],[Previous Purchases]]</f>
        <v>63</v>
      </c>
      <c r="R1518" s="2" t="s">
        <v>74</v>
      </c>
      <c r="S1518" s="2" t="s">
        <v>75</v>
      </c>
    </row>
    <row r="1519" spans="1:19" x14ac:dyDescent="0.3">
      <c r="A1519" s="2">
        <v>1518</v>
      </c>
      <c r="B1519" s="2">
        <v>57</v>
      </c>
      <c r="C1519" s="2" t="s">
        <v>18</v>
      </c>
      <c r="D1519" s="2" t="s">
        <v>142</v>
      </c>
      <c r="E1519" s="2" t="s">
        <v>66</v>
      </c>
      <c r="F1519" s="2">
        <v>41</v>
      </c>
      <c r="G1519" s="2" t="s">
        <v>81</v>
      </c>
      <c r="H1519" s="2" t="s">
        <v>43</v>
      </c>
      <c r="I1519" s="2" t="s">
        <v>82</v>
      </c>
      <c r="J1519" s="2" t="s">
        <v>36</v>
      </c>
      <c r="K1519" s="2">
        <v>3.4</v>
      </c>
      <c r="L1519" s="2" t="s">
        <v>151</v>
      </c>
      <c r="M1519" s="2" t="s">
        <v>53</v>
      </c>
      <c r="N1519" s="2" t="s">
        <v>25</v>
      </c>
      <c r="O1519" s="2" t="s">
        <v>25</v>
      </c>
      <c r="P1519" s="12">
        <v>12</v>
      </c>
      <c r="Q1519" s="12">
        <f>Table1[[#This Row],[Purchase Amount (USD)]]-Table1[[#This Row],[Previous Purchases]]</f>
        <v>29</v>
      </c>
      <c r="R1519" s="2" t="s">
        <v>32</v>
      </c>
      <c r="S1519" s="2" t="s">
        <v>57</v>
      </c>
    </row>
    <row r="1520" spans="1:19" x14ac:dyDescent="0.3">
      <c r="A1520" s="3">
        <v>1519</v>
      </c>
      <c r="B1520" s="3">
        <v>68</v>
      </c>
      <c r="C1520" s="3" t="s">
        <v>18</v>
      </c>
      <c r="D1520" s="3" t="s">
        <v>132</v>
      </c>
      <c r="E1520" s="3" t="s">
        <v>66</v>
      </c>
      <c r="F1520" s="3">
        <v>73</v>
      </c>
      <c r="G1520" s="3" t="s">
        <v>83</v>
      </c>
      <c r="H1520" s="3" t="s">
        <v>43</v>
      </c>
      <c r="I1520" s="3" t="s">
        <v>133</v>
      </c>
      <c r="J1520" s="3" t="s">
        <v>24</v>
      </c>
      <c r="K1520" s="3">
        <v>4.0999999999999996</v>
      </c>
      <c r="L1520" s="3" t="s">
        <v>151</v>
      </c>
      <c r="M1520" s="3" t="s">
        <v>44</v>
      </c>
      <c r="N1520" s="3" t="s">
        <v>25</v>
      </c>
      <c r="O1520" s="3" t="s">
        <v>25</v>
      </c>
      <c r="P1520" s="13">
        <v>14</v>
      </c>
      <c r="Q1520" s="13">
        <f>Table1[[#This Row],[Purchase Amount (USD)]]-Table1[[#This Row],[Previous Purchases]]</f>
        <v>59</v>
      </c>
      <c r="R1520" s="3" t="s">
        <v>27</v>
      </c>
      <c r="S1520" s="3" t="s">
        <v>28</v>
      </c>
    </row>
    <row r="1521" spans="1:19" x14ac:dyDescent="0.3">
      <c r="A1521" s="3">
        <v>1520</v>
      </c>
      <c r="B1521" s="3">
        <v>50</v>
      </c>
      <c r="C1521" s="3" t="s">
        <v>18</v>
      </c>
      <c r="D1521" s="3" t="s">
        <v>88</v>
      </c>
      <c r="E1521" s="3" t="s">
        <v>66</v>
      </c>
      <c r="F1521" s="3">
        <v>73</v>
      </c>
      <c r="G1521" s="3" t="s">
        <v>104</v>
      </c>
      <c r="H1521" s="3" t="s">
        <v>22</v>
      </c>
      <c r="I1521" s="3" t="s">
        <v>108</v>
      </c>
      <c r="J1521" s="3" t="s">
        <v>56</v>
      </c>
      <c r="K1521" s="3">
        <v>4.9000000000000004</v>
      </c>
      <c r="L1521" s="3" t="s">
        <v>151</v>
      </c>
      <c r="M1521" s="3" t="s">
        <v>44</v>
      </c>
      <c r="N1521" s="3" t="s">
        <v>25</v>
      </c>
      <c r="O1521" s="3" t="s">
        <v>25</v>
      </c>
      <c r="P1521" s="13">
        <v>40</v>
      </c>
      <c r="Q1521" s="13">
        <f>Table1[[#This Row],[Purchase Amount (USD)]]-Table1[[#This Row],[Previous Purchases]]</f>
        <v>33</v>
      </c>
      <c r="R1521" s="3" t="s">
        <v>45</v>
      </c>
      <c r="S1521" s="3" t="s">
        <v>39</v>
      </c>
    </row>
    <row r="1522" spans="1:19" x14ac:dyDescent="0.3">
      <c r="A1522" s="2">
        <v>1521</v>
      </c>
      <c r="B1522" s="2">
        <v>21</v>
      </c>
      <c r="C1522" s="2" t="s">
        <v>18</v>
      </c>
      <c r="D1522" s="2" t="s">
        <v>123</v>
      </c>
      <c r="E1522" s="2" t="s">
        <v>66</v>
      </c>
      <c r="F1522" s="2">
        <v>66</v>
      </c>
      <c r="G1522" s="2" t="s">
        <v>145</v>
      </c>
      <c r="H1522" s="2" t="s">
        <v>43</v>
      </c>
      <c r="I1522" s="2" t="s">
        <v>109</v>
      </c>
      <c r="J1522" s="2" t="s">
        <v>52</v>
      </c>
      <c r="K1522" s="2">
        <v>4.4000000000000004</v>
      </c>
      <c r="L1522" s="2" t="s">
        <v>151</v>
      </c>
      <c r="M1522" s="2" t="s">
        <v>69</v>
      </c>
      <c r="N1522" s="2" t="s">
        <v>25</v>
      </c>
      <c r="O1522" s="2" t="s">
        <v>25</v>
      </c>
      <c r="P1522" s="12">
        <v>39</v>
      </c>
      <c r="Q1522" s="12">
        <f>Table1[[#This Row],[Purchase Amount (USD)]]-Table1[[#This Row],[Previous Purchases]]</f>
        <v>27</v>
      </c>
      <c r="R1522" s="2" t="s">
        <v>32</v>
      </c>
      <c r="S1522" s="2" t="s">
        <v>57</v>
      </c>
    </row>
    <row r="1523" spans="1:19" x14ac:dyDescent="0.3">
      <c r="A1523" s="2">
        <v>1522</v>
      </c>
      <c r="B1523" s="2">
        <v>29</v>
      </c>
      <c r="C1523" s="2" t="s">
        <v>18</v>
      </c>
      <c r="D1523" s="2" t="s">
        <v>131</v>
      </c>
      <c r="E1523" s="2" t="s">
        <v>66</v>
      </c>
      <c r="F1523" s="2">
        <v>59</v>
      </c>
      <c r="G1523" s="2" t="s">
        <v>148</v>
      </c>
      <c r="H1523" s="2" t="s">
        <v>43</v>
      </c>
      <c r="I1523" s="2" t="s">
        <v>51</v>
      </c>
      <c r="J1523" s="2" t="s">
        <v>52</v>
      </c>
      <c r="K1523" s="2">
        <v>2.7</v>
      </c>
      <c r="L1523" s="2" t="s">
        <v>151</v>
      </c>
      <c r="M1523" s="2" t="s">
        <v>69</v>
      </c>
      <c r="N1523" s="2" t="s">
        <v>25</v>
      </c>
      <c r="O1523" s="2" t="s">
        <v>25</v>
      </c>
      <c r="P1523" s="12">
        <v>50</v>
      </c>
      <c r="Q1523" s="12">
        <f>Table1[[#This Row],[Purchase Amount (USD)]]-Table1[[#This Row],[Previous Purchases]]</f>
        <v>9</v>
      </c>
      <c r="R1523" s="2" t="s">
        <v>74</v>
      </c>
      <c r="S1523" s="2" t="s">
        <v>39</v>
      </c>
    </row>
    <row r="1524" spans="1:19" x14ac:dyDescent="0.3">
      <c r="A1524" s="3">
        <v>1523</v>
      </c>
      <c r="B1524" s="3">
        <v>38</v>
      </c>
      <c r="C1524" s="3" t="s">
        <v>18</v>
      </c>
      <c r="D1524" s="3" t="s">
        <v>58</v>
      </c>
      <c r="E1524" s="3" t="s">
        <v>20</v>
      </c>
      <c r="F1524" s="3">
        <v>72</v>
      </c>
      <c r="G1524" s="3" t="s">
        <v>121</v>
      </c>
      <c r="H1524" s="3" t="s">
        <v>22</v>
      </c>
      <c r="I1524" s="3" t="s">
        <v>133</v>
      </c>
      <c r="J1524" s="3" t="s">
        <v>36</v>
      </c>
      <c r="K1524" s="3">
        <v>4.8</v>
      </c>
      <c r="L1524" s="3" t="s">
        <v>151</v>
      </c>
      <c r="M1524" s="3" t="s">
        <v>37</v>
      </c>
      <c r="N1524" s="3" t="s">
        <v>25</v>
      </c>
      <c r="O1524" s="3" t="s">
        <v>25</v>
      </c>
      <c r="P1524" s="13">
        <v>5</v>
      </c>
      <c r="Q1524" s="13">
        <f>Table1[[#This Row],[Purchase Amount (USD)]]-Table1[[#This Row],[Previous Purchases]]</f>
        <v>67</v>
      </c>
      <c r="R1524" s="3" t="s">
        <v>85</v>
      </c>
      <c r="S1524" s="3" t="s">
        <v>87</v>
      </c>
    </row>
    <row r="1525" spans="1:19" x14ac:dyDescent="0.3">
      <c r="A1525" s="3">
        <v>1524</v>
      </c>
      <c r="B1525" s="3">
        <v>54</v>
      </c>
      <c r="C1525" s="3" t="s">
        <v>18</v>
      </c>
      <c r="D1525" s="3" t="s">
        <v>124</v>
      </c>
      <c r="E1525" s="3" t="s">
        <v>20</v>
      </c>
      <c r="F1525" s="3">
        <v>88</v>
      </c>
      <c r="G1525" s="3" t="s">
        <v>141</v>
      </c>
      <c r="H1525" s="3" t="s">
        <v>43</v>
      </c>
      <c r="I1525" s="3" t="s">
        <v>51</v>
      </c>
      <c r="J1525" s="3" t="s">
        <v>52</v>
      </c>
      <c r="K1525" s="3">
        <v>3.3</v>
      </c>
      <c r="L1525" s="3" t="s">
        <v>151</v>
      </c>
      <c r="M1525" s="3" t="s">
        <v>69</v>
      </c>
      <c r="N1525" s="3" t="s">
        <v>25</v>
      </c>
      <c r="O1525" s="3" t="s">
        <v>25</v>
      </c>
      <c r="P1525" s="13">
        <v>35</v>
      </c>
      <c r="Q1525" s="13">
        <f>Table1[[#This Row],[Purchase Amount (USD)]]-Table1[[#This Row],[Previous Purchases]]</f>
        <v>53</v>
      </c>
      <c r="R1525" s="3" t="s">
        <v>85</v>
      </c>
      <c r="S1525" s="3" t="s">
        <v>48</v>
      </c>
    </row>
    <row r="1526" spans="1:19" x14ac:dyDescent="0.3">
      <c r="A1526" s="2">
        <v>1525</v>
      </c>
      <c r="B1526" s="2">
        <v>22</v>
      </c>
      <c r="C1526" s="2" t="s">
        <v>18</v>
      </c>
      <c r="D1526" s="2" t="s">
        <v>124</v>
      </c>
      <c r="E1526" s="2" t="s">
        <v>20</v>
      </c>
      <c r="F1526" s="2">
        <v>76</v>
      </c>
      <c r="G1526" s="2" t="s">
        <v>34</v>
      </c>
      <c r="H1526" s="2" t="s">
        <v>22</v>
      </c>
      <c r="I1526" s="2" t="s">
        <v>68</v>
      </c>
      <c r="J1526" s="2" t="s">
        <v>52</v>
      </c>
      <c r="K1526" s="2">
        <v>4.4000000000000004</v>
      </c>
      <c r="L1526" s="2" t="s">
        <v>151</v>
      </c>
      <c r="M1526" s="2" t="s">
        <v>37</v>
      </c>
      <c r="N1526" s="2" t="s">
        <v>25</v>
      </c>
      <c r="O1526" s="2" t="s">
        <v>25</v>
      </c>
      <c r="P1526" s="12">
        <v>6</v>
      </c>
      <c r="Q1526" s="12">
        <f>Table1[[#This Row],[Purchase Amount (USD)]]-Table1[[#This Row],[Previous Purchases]]</f>
        <v>70</v>
      </c>
      <c r="R1526" s="2" t="s">
        <v>32</v>
      </c>
      <c r="S1526" s="2" t="s">
        <v>75</v>
      </c>
    </row>
    <row r="1527" spans="1:19" x14ac:dyDescent="0.3">
      <c r="A1527" s="2">
        <v>1526</v>
      </c>
      <c r="B1527" s="2">
        <v>29</v>
      </c>
      <c r="C1527" s="2" t="s">
        <v>18</v>
      </c>
      <c r="D1527" s="2" t="s">
        <v>132</v>
      </c>
      <c r="E1527" s="2" t="s">
        <v>66</v>
      </c>
      <c r="F1527" s="2">
        <v>31</v>
      </c>
      <c r="G1527" s="2" t="s">
        <v>46</v>
      </c>
      <c r="H1527" s="2" t="s">
        <v>43</v>
      </c>
      <c r="I1527" s="2" t="s">
        <v>125</v>
      </c>
      <c r="J1527" s="2" t="s">
        <v>24</v>
      </c>
      <c r="K1527" s="2">
        <v>4.5999999999999996</v>
      </c>
      <c r="L1527" s="2" t="s">
        <v>151</v>
      </c>
      <c r="M1527" s="2" t="s">
        <v>69</v>
      </c>
      <c r="N1527" s="2" t="s">
        <v>25</v>
      </c>
      <c r="O1527" s="2" t="s">
        <v>25</v>
      </c>
      <c r="P1527" s="12">
        <v>22</v>
      </c>
      <c r="Q1527" s="12">
        <f>Table1[[#This Row],[Purchase Amount (USD)]]-Table1[[#This Row],[Previous Purchases]]</f>
        <v>9</v>
      </c>
      <c r="R1527" s="2" t="s">
        <v>32</v>
      </c>
      <c r="S1527" s="2" t="s">
        <v>28</v>
      </c>
    </row>
    <row r="1528" spans="1:19" x14ac:dyDescent="0.3">
      <c r="A1528" s="3">
        <v>1527</v>
      </c>
      <c r="B1528" s="3">
        <v>41</v>
      </c>
      <c r="C1528" s="3" t="s">
        <v>18</v>
      </c>
      <c r="D1528" s="3" t="s">
        <v>101</v>
      </c>
      <c r="E1528" s="3" t="s">
        <v>62</v>
      </c>
      <c r="F1528" s="3">
        <v>22</v>
      </c>
      <c r="G1528" s="3" t="s">
        <v>100</v>
      </c>
      <c r="H1528" s="3" t="s">
        <v>22</v>
      </c>
      <c r="I1528" s="3" t="s">
        <v>51</v>
      </c>
      <c r="J1528" s="3" t="s">
        <v>52</v>
      </c>
      <c r="K1528" s="3">
        <v>3.1</v>
      </c>
      <c r="L1528" s="3" t="s">
        <v>151</v>
      </c>
      <c r="M1528" s="3" t="s">
        <v>44</v>
      </c>
      <c r="N1528" s="3" t="s">
        <v>25</v>
      </c>
      <c r="O1528" s="3" t="s">
        <v>25</v>
      </c>
      <c r="P1528" s="13">
        <v>27</v>
      </c>
      <c r="Q1528" s="13">
        <f>Table1[[#This Row],[Purchase Amount (USD)]]-Table1[[#This Row],[Previous Purchases]]</f>
        <v>-5</v>
      </c>
      <c r="R1528" s="3" t="s">
        <v>45</v>
      </c>
      <c r="S1528" s="3" t="s">
        <v>87</v>
      </c>
    </row>
    <row r="1529" spans="1:19" x14ac:dyDescent="0.3">
      <c r="A1529" s="3">
        <v>1528</v>
      </c>
      <c r="B1529" s="3">
        <v>26</v>
      </c>
      <c r="C1529" s="3" t="s">
        <v>18</v>
      </c>
      <c r="D1529" s="3" t="s">
        <v>123</v>
      </c>
      <c r="E1529" s="3" t="s">
        <v>66</v>
      </c>
      <c r="F1529" s="3">
        <v>75</v>
      </c>
      <c r="G1529" s="3" t="s">
        <v>149</v>
      </c>
      <c r="H1529" s="3" t="s">
        <v>22</v>
      </c>
      <c r="I1529" s="3" t="s">
        <v>107</v>
      </c>
      <c r="J1529" s="3" t="s">
        <v>56</v>
      </c>
      <c r="K1529" s="3">
        <v>4.5</v>
      </c>
      <c r="L1529" s="3" t="s">
        <v>151</v>
      </c>
      <c r="M1529" s="3" t="s">
        <v>69</v>
      </c>
      <c r="N1529" s="3" t="s">
        <v>25</v>
      </c>
      <c r="O1529" s="3" t="s">
        <v>25</v>
      </c>
      <c r="P1529" s="13">
        <v>33</v>
      </c>
      <c r="Q1529" s="13">
        <f>Table1[[#This Row],[Purchase Amount (USD)]]-Table1[[#This Row],[Previous Purchases]]</f>
        <v>42</v>
      </c>
      <c r="R1529" s="3" t="s">
        <v>85</v>
      </c>
      <c r="S1529" s="3" t="s">
        <v>28</v>
      </c>
    </row>
    <row r="1530" spans="1:19" x14ac:dyDescent="0.3">
      <c r="A1530" s="2">
        <v>1529</v>
      </c>
      <c r="B1530" s="2">
        <v>69</v>
      </c>
      <c r="C1530" s="2" t="s">
        <v>18</v>
      </c>
      <c r="D1530" s="2" t="s">
        <v>112</v>
      </c>
      <c r="E1530" s="2" t="s">
        <v>20</v>
      </c>
      <c r="F1530" s="2">
        <v>75</v>
      </c>
      <c r="G1530" s="2" t="s">
        <v>46</v>
      </c>
      <c r="H1530" s="2" t="s">
        <v>35</v>
      </c>
      <c r="I1530" s="2" t="s">
        <v>107</v>
      </c>
      <c r="J1530" s="2" t="s">
        <v>36</v>
      </c>
      <c r="K1530" s="2">
        <v>4</v>
      </c>
      <c r="L1530" s="2" t="s">
        <v>151</v>
      </c>
      <c r="M1530" s="2" t="s">
        <v>73</v>
      </c>
      <c r="N1530" s="2" t="s">
        <v>25</v>
      </c>
      <c r="O1530" s="2" t="s">
        <v>25</v>
      </c>
      <c r="P1530" s="12">
        <v>47</v>
      </c>
      <c r="Q1530" s="12">
        <f>Table1[[#This Row],[Purchase Amount (USD)]]-Table1[[#This Row],[Previous Purchases]]</f>
        <v>28</v>
      </c>
      <c r="R1530" s="2" t="s">
        <v>27</v>
      </c>
      <c r="S1530" s="2" t="s">
        <v>75</v>
      </c>
    </row>
    <row r="1531" spans="1:19" x14ac:dyDescent="0.3">
      <c r="A1531" s="2">
        <v>1530</v>
      </c>
      <c r="B1531" s="2">
        <v>20</v>
      </c>
      <c r="C1531" s="2" t="s">
        <v>18</v>
      </c>
      <c r="D1531" s="2" t="s">
        <v>131</v>
      </c>
      <c r="E1531" s="2" t="s">
        <v>66</v>
      </c>
      <c r="F1531" s="2">
        <v>63</v>
      </c>
      <c r="G1531" s="2" t="s">
        <v>141</v>
      </c>
      <c r="H1531" s="2" t="s">
        <v>43</v>
      </c>
      <c r="I1531" s="2" t="s">
        <v>92</v>
      </c>
      <c r="J1531" s="2" t="s">
        <v>24</v>
      </c>
      <c r="K1531" s="2">
        <v>3.1</v>
      </c>
      <c r="L1531" s="2" t="s">
        <v>151</v>
      </c>
      <c r="M1531" s="2" t="s">
        <v>37</v>
      </c>
      <c r="N1531" s="2" t="s">
        <v>25</v>
      </c>
      <c r="O1531" s="2" t="s">
        <v>25</v>
      </c>
      <c r="P1531" s="12">
        <v>48</v>
      </c>
      <c r="Q1531" s="12">
        <f>Table1[[#This Row],[Purchase Amount (USD)]]-Table1[[#This Row],[Previous Purchases]]</f>
        <v>15</v>
      </c>
      <c r="R1531" s="2" t="s">
        <v>38</v>
      </c>
      <c r="S1531" s="2" t="s">
        <v>75</v>
      </c>
    </row>
    <row r="1532" spans="1:19" x14ac:dyDescent="0.3">
      <c r="A1532" s="3">
        <v>1531</v>
      </c>
      <c r="B1532" s="3">
        <v>59</v>
      </c>
      <c r="C1532" s="3" t="s">
        <v>18</v>
      </c>
      <c r="D1532" s="3" t="s">
        <v>61</v>
      </c>
      <c r="E1532" s="3" t="s">
        <v>62</v>
      </c>
      <c r="F1532" s="3">
        <v>21</v>
      </c>
      <c r="G1532" s="3" t="s">
        <v>129</v>
      </c>
      <c r="H1532" s="3" t="s">
        <v>43</v>
      </c>
      <c r="I1532" s="3" t="s">
        <v>84</v>
      </c>
      <c r="J1532" s="3" t="s">
        <v>36</v>
      </c>
      <c r="K1532" s="3">
        <v>3.9</v>
      </c>
      <c r="L1532" s="3" t="s">
        <v>151</v>
      </c>
      <c r="M1532" s="3" t="s">
        <v>44</v>
      </c>
      <c r="N1532" s="3" t="s">
        <v>25</v>
      </c>
      <c r="O1532" s="3" t="s">
        <v>25</v>
      </c>
      <c r="P1532" s="13">
        <v>22</v>
      </c>
      <c r="Q1532" s="13">
        <f>Table1[[#This Row],[Purchase Amount (USD)]]-Table1[[#This Row],[Previous Purchases]]</f>
        <v>-1</v>
      </c>
      <c r="R1532" s="3" t="s">
        <v>74</v>
      </c>
      <c r="S1532" s="3" t="s">
        <v>57</v>
      </c>
    </row>
    <row r="1533" spans="1:19" x14ac:dyDescent="0.3">
      <c r="A1533" s="3">
        <v>1532</v>
      </c>
      <c r="B1533" s="3">
        <v>63</v>
      </c>
      <c r="C1533" s="3" t="s">
        <v>18</v>
      </c>
      <c r="D1533" s="3" t="s">
        <v>131</v>
      </c>
      <c r="E1533" s="3" t="s">
        <v>66</v>
      </c>
      <c r="F1533" s="3">
        <v>83</v>
      </c>
      <c r="G1533" s="3" t="s">
        <v>90</v>
      </c>
      <c r="H1533" s="3" t="s">
        <v>35</v>
      </c>
      <c r="I1533" s="3" t="s">
        <v>82</v>
      </c>
      <c r="J1533" s="3" t="s">
        <v>36</v>
      </c>
      <c r="K1533" s="3">
        <v>4.5</v>
      </c>
      <c r="L1533" s="3" t="s">
        <v>151</v>
      </c>
      <c r="M1533" s="3" t="s">
        <v>44</v>
      </c>
      <c r="N1533" s="3" t="s">
        <v>25</v>
      </c>
      <c r="O1533" s="3" t="s">
        <v>25</v>
      </c>
      <c r="P1533" s="13">
        <v>8</v>
      </c>
      <c r="Q1533" s="13">
        <f>Table1[[#This Row],[Purchase Amount (USD)]]-Table1[[#This Row],[Previous Purchases]]</f>
        <v>75</v>
      </c>
      <c r="R1533" s="3" t="s">
        <v>45</v>
      </c>
      <c r="S1533" s="3" t="s">
        <v>75</v>
      </c>
    </row>
    <row r="1534" spans="1:19" x14ac:dyDescent="0.3">
      <c r="A1534" s="2">
        <v>1533</v>
      </c>
      <c r="B1534" s="2">
        <v>68</v>
      </c>
      <c r="C1534" s="2" t="s">
        <v>18</v>
      </c>
      <c r="D1534" s="2" t="s">
        <v>101</v>
      </c>
      <c r="E1534" s="2" t="s">
        <v>62</v>
      </c>
      <c r="F1534" s="2">
        <v>46</v>
      </c>
      <c r="G1534" s="2" t="s">
        <v>149</v>
      </c>
      <c r="H1534" s="2" t="s">
        <v>35</v>
      </c>
      <c r="I1534" s="2" t="s">
        <v>64</v>
      </c>
      <c r="J1534" s="2" t="s">
        <v>24</v>
      </c>
      <c r="K1534" s="2">
        <v>4.4000000000000004</v>
      </c>
      <c r="L1534" s="2" t="s">
        <v>151</v>
      </c>
      <c r="M1534" s="2" t="s">
        <v>44</v>
      </c>
      <c r="N1534" s="2" t="s">
        <v>25</v>
      </c>
      <c r="O1534" s="2" t="s">
        <v>25</v>
      </c>
      <c r="P1534" s="12">
        <v>5</v>
      </c>
      <c r="Q1534" s="12">
        <f>Table1[[#This Row],[Purchase Amount (USD)]]-Table1[[#This Row],[Previous Purchases]]</f>
        <v>41</v>
      </c>
      <c r="R1534" s="2" t="s">
        <v>45</v>
      </c>
      <c r="S1534" s="2" t="s">
        <v>96</v>
      </c>
    </row>
    <row r="1535" spans="1:19" x14ac:dyDescent="0.3">
      <c r="A1535" s="2">
        <v>1534</v>
      </c>
      <c r="B1535" s="2">
        <v>50</v>
      </c>
      <c r="C1535" s="2" t="s">
        <v>18</v>
      </c>
      <c r="D1535" s="2" t="s">
        <v>70</v>
      </c>
      <c r="E1535" s="2" t="s">
        <v>41</v>
      </c>
      <c r="F1535" s="2">
        <v>59</v>
      </c>
      <c r="G1535" s="2" t="s">
        <v>81</v>
      </c>
      <c r="H1535" s="2" t="s">
        <v>43</v>
      </c>
      <c r="I1535" s="2" t="s">
        <v>79</v>
      </c>
      <c r="J1535" s="2" t="s">
        <v>52</v>
      </c>
      <c r="K1535" s="2">
        <v>3.6</v>
      </c>
      <c r="L1535" s="2" t="s">
        <v>151</v>
      </c>
      <c r="M1535" s="2" t="s">
        <v>69</v>
      </c>
      <c r="N1535" s="2" t="s">
        <v>25</v>
      </c>
      <c r="O1535" s="2" t="s">
        <v>25</v>
      </c>
      <c r="P1535" s="12">
        <v>16</v>
      </c>
      <c r="Q1535" s="12">
        <f>Table1[[#This Row],[Purchase Amount (USD)]]-Table1[[#This Row],[Previous Purchases]]</f>
        <v>43</v>
      </c>
      <c r="R1535" s="2" t="s">
        <v>74</v>
      </c>
      <c r="S1535" s="2" t="s">
        <v>57</v>
      </c>
    </row>
    <row r="1536" spans="1:19" x14ac:dyDescent="0.3">
      <c r="A1536" s="3">
        <v>1535</v>
      </c>
      <c r="B1536" s="3">
        <v>55</v>
      </c>
      <c r="C1536" s="3" t="s">
        <v>18</v>
      </c>
      <c r="D1536" s="3" t="s">
        <v>19</v>
      </c>
      <c r="E1536" s="3" t="s">
        <v>20</v>
      </c>
      <c r="F1536" s="3">
        <v>66</v>
      </c>
      <c r="G1536" s="3" t="s">
        <v>50</v>
      </c>
      <c r="H1536" s="3" t="s">
        <v>43</v>
      </c>
      <c r="I1536" s="3" t="s">
        <v>95</v>
      </c>
      <c r="J1536" s="3" t="s">
        <v>52</v>
      </c>
      <c r="K1536" s="3">
        <v>3.4</v>
      </c>
      <c r="L1536" s="3" t="s">
        <v>151</v>
      </c>
      <c r="M1536" s="3" t="s">
        <v>37</v>
      </c>
      <c r="N1536" s="3" t="s">
        <v>25</v>
      </c>
      <c r="O1536" s="3" t="s">
        <v>25</v>
      </c>
      <c r="P1536" s="13">
        <v>26</v>
      </c>
      <c r="Q1536" s="13">
        <f>Table1[[#This Row],[Purchase Amount (USD)]]-Table1[[#This Row],[Previous Purchases]]</f>
        <v>40</v>
      </c>
      <c r="R1536" s="3" t="s">
        <v>27</v>
      </c>
      <c r="S1536" s="3" t="s">
        <v>28</v>
      </c>
    </row>
    <row r="1537" spans="1:19" x14ac:dyDescent="0.3">
      <c r="A1537" s="3">
        <v>1536</v>
      </c>
      <c r="B1537" s="3">
        <v>36</v>
      </c>
      <c r="C1537" s="3" t="s">
        <v>18</v>
      </c>
      <c r="D1537" s="3" t="s">
        <v>40</v>
      </c>
      <c r="E1537" s="3" t="s">
        <v>41</v>
      </c>
      <c r="F1537" s="3">
        <v>74</v>
      </c>
      <c r="G1537" s="3" t="s">
        <v>63</v>
      </c>
      <c r="H1537" s="3" t="s">
        <v>35</v>
      </c>
      <c r="I1537" s="3" t="s">
        <v>47</v>
      </c>
      <c r="J1537" s="3" t="s">
        <v>56</v>
      </c>
      <c r="K1537" s="3">
        <v>4</v>
      </c>
      <c r="L1537" s="3" t="s">
        <v>151</v>
      </c>
      <c r="M1537" s="3" t="s">
        <v>69</v>
      </c>
      <c r="N1537" s="3" t="s">
        <v>25</v>
      </c>
      <c r="O1537" s="3" t="s">
        <v>25</v>
      </c>
      <c r="P1537" s="13">
        <v>8</v>
      </c>
      <c r="Q1537" s="13">
        <f>Table1[[#This Row],[Purchase Amount (USD)]]-Table1[[#This Row],[Previous Purchases]]</f>
        <v>66</v>
      </c>
      <c r="R1537" s="3" t="s">
        <v>27</v>
      </c>
      <c r="S1537" s="3" t="s">
        <v>87</v>
      </c>
    </row>
    <row r="1538" spans="1:19" x14ac:dyDescent="0.3">
      <c r="A1538" s="2">
        <v>1537</v>
      </c>
      <c r="B1538" s="2">
        <v>18</v>
      </c>
      <c r="C1538" s="2" t="s">
        <v>18</v>
      </c>
      <c r="D1538" s="2" t="s">
        <v>88</v>
      </c>
      <c r="E1538" s="2" t="s">
        <v>66</v>
      </c>
      <c r="F1538" s="2">
        <v>82</v>
      </c>
      <c r="G1538" s="2" t="s">
        <v>150</v>
      </c>
      <c r="H1538" s="2" t="s">
        <v>43</v>
      </c>
      <c r="I1538" s="2" t="s">
        <v>125</v>
      </c>
      <c r="J1538" s="2" t="s">
        <v>52</v>
      </c>
      <c r="K1538" s="2">
        <v>2.6</v>
      </c>
      <c r="L1538" s="2" t="s">
        <v>151</v>
      </c>
      <c r="M1538" s="2" t="s">
        <v>73</v>
      </c>
      <c r="N1538" s="2" t="s">
        <v>25</v>
      </c>
      <c r="O1538" s="2" t="s">
        <v>25</v>
      </c>
      <c r="P1538" s="12">
        <v>17</v>
      </c>
      <c r="Q1538" s="12">
        <f>Table1[[#This Row],[Purchase Amount (USD)]]-Table1[[#This Row],[Previous Purchases]]</f>
        <v>65</v>
      </c>
      <c r="R1538" s="2" t="s">
        <v>32</v>
      </c>
      <c r="S1538" s="2" t="s">
        <v>57</v>
      </c>
    </row>
    <row r="1539" spans="1:19" x14ac:dyDescent="0.3">
      <c r="A1539" s="2">
        <v>1538</v>
      </c>
      <c r="B1539" s="2">
        <v>68</v>
      </c>
      <c r="C1539" s="2" t="s">
        <v>18</v>
      </c>
      <c r="D1539" s="2" t="s">
        <v>70</v>
      </c>
      <c r="E1539" s="2" t="s">
        <v>41</v>
      </c>
      <c r="F1539" s="2">
        <v>89</v>
      </c>
      <c r="G1539" s="2" t="s">
        <v>119</v>
      </c>
      <c r="H1539" s="2" t="s">
        <v>22</v>
      </c>
      <c r="I1539" s="2" t="s">
        <v>93</v>
      </c>
      <c r="J1539" s="2" t="s">
        <v>36</v>
      </c>
      <c r="K1539" s="2">
        <v>3.2</v>
      </c>
      <c r="L1539" s="2" t="s">
        <v>151</v>
      </c>
      <c r="M1539" s="2" t="s">
        <v>44</v>
      </c>
      <c r="N1539" s="2" t="s">
        <v>25</v>
      </c>
      <c r="O1539" s="2" t="s">
        <v>25</v>
      </c>
      <c r="P1539" s="12">
        <v>50</v>
      </c>
      <c r="Q1539" s="12">
        <f>Table1[[#This Row],[Purchase Amount (USD)]]-Table1[[#This Row],[Previous Purchases]]</f>
        <v>39</v>
      </c>
      <c r="R1539" s="2" t="s">
        <v>27</v>
      </c>
      <c r="S1539" s="2" t="s">
        <v>48</v>
      </c>
    </row>
    <row r="1540" spans="1:19" x14ac:dyDescent="0.3">
      <c r="A1540" s="3">
        <v>1539</v>
      </c>
      <c r="B1540" s="3">
        <v>56</v>
      </c>
      <c r="C1540" s="3" t="s">
        <v>18</v>
      </c>
      <c r="D1540" s="3" t="s">
        <v>80</v>
      </c>
      <c r="E1540" s="3" t="s">
        <v>20</v>
      </c>
      <c r="F1540" s="3">
        <v>65</v>
      </c>
      <c r="G1540" s="3" t="s">
        <v>114</v>
      </c>
      <c r="H1540" s="3" t="s">
        <v>22</v>
      </c>
      <c r="I1540" s="3" t="s">
        <v>60</v>
      </c>
      <c r="J1540" s="3" t="s">
        <v>56</v>
      </c>
      <c r="K1540" s="3">
        <v>3.2</v>
      </c>
      <c r="L1540" s="3" t="s">
        <v>151</v>
      </c>
      <c r="M1540" s="3" t="s">
        <v>53</v>
      </c>
      <c r="N1540" s="3" t="s">
        <v>25</v>
      </c>
      <c r="O1540" s="3" t="s">
        <v>25</v>
      </c>
      <c r="P1540" s="13">
        <v>22</v>
      </c>
      <c r="Q1540" s="13">
        <f>Table1[[#This Row],[Purchase Amount (USD)]]-Table1[[#This Row],[Previous Purchases]]</f>
        <v>43</v>
      </c>
      <c r="R1540" s="3" t="s">
        <v>27</v>
      </c>
      <c r="S1540" s="3" t="s">
        <v>75</v>
      </c>
    </row>
    <row r="1541" spans="1:19" x14ac:dyDescent="0.3">
      <c r="A1541" s="3">
        <v>1540</v>
      </c>
      <c r="B1541" s="3">
        <v>32</v>
      </c>
      <c r="C1541" s="3" t="s">
        <v>18</v>
      </c>
      <c r="D1541" s="3" t="s">
        <v>132</v>
      </c>
      <c r="E1541" s="3" t="s">
        <v>66</v>
      </c>
      <c r="F1541" s="3">
        <v>55</v>
      </c>
      <c r="G1541" s="3" t="s">
        <v>76</v>
      </c>
      <c r="H1541" s="3" t="s">
        <v>43</v>
      </c>
      <c r="I1541" s="3" t="s">
        <v>47</v>
      </c>
      <c r="J1541" s="3" t="s">
        <v>36</v>
      </c>
      <c r="K1541" s="3">
        <v>5</v>
      </c>
      <c r="L1541" s="3" t="s">
        <v>151</v>
      </c>
      <c r="M1541" s="3" t="s">
        <v>69</v>
      </c>
      <c r="N1541" s="3" t="s">
        <v>25</v>
      </c>
      <c r="O1541" s="3" t="s">
        <v>25</v>
      </c>
      <c r="P1541" s="13">
        <v>19</v>
      </c>
      <c r="Q1541" s="13">
        <f>Table1[[#This Row],[Purchase Amount (USD)]]-Table1[[#This Row],[Previous Purchases]]</f>
        <v>36</v>
      </c>
      <c r="R1541" s="3" t="s">
        <v>32</v>
      </c>
      <c r="S1541" s="3" t="s">
        <v>96</v>
      </c>
    </row>
    <row r="1542" spans="1:19" x14ac:dyDescent="0.3">
      <c r="A1542" s="2">
        <v>1541</v>
      </c>
      <c r="B1542" s="2">
        <v>28</v>
      </c>
      <c r="C1542" s="2" t="s">
        <v>18</v>
      </c>
      <c r="D1542" s="2" t="s">
        <v>58</v>
      </c>
      <c r="E1542" s="2" t="s">
        <v>20</v>
      </c>
      <c r="F1542" s="2">
        <v>95</v>
      </c>
      <c r="G1542" s="2" t="s">
        <v>111</v>
      </c>
      <c r="H1542" s="2" t="s">
        <v>43</v>
      </c>
      <c r="I1542" s="2" t="s">
        <v>107</v>
      </c>
      <c r="J1542" s="2" t="s">
        <v>24</v>
      </c>
      <c r="K1542" s="2">
        <v>2.9</v>
      </c>
      <c r="L1542" s="2" t="s">
        <v>151</v>
      </c>
      <c r="M1542" s="2" t="s">
        <v>44</v>
      </c>
      <c r="N1542" s="2" t="s">
        <v>25</v>
      </c>
      <c r="O1542" s="2" t="s">
        <v>25</v>
      </c>
      <c r="P1542" s="12">
        <v>14</v>
      </c>
      <c r="Q1542" s="12">
        <f>Table1[[#This Row],[Purchase Amount (USD)]]-Table1[[#This Row],[Previous Purchases]]</f>
        <v>81</v>
      </c>
      <c r="R1542" s="2" t="s">
        <v>74</v>
      </c>
      <c r="S1542" s="2" t="s">
        <v>87</v>
      </c>
    </row>
    <row r="1543" spans="1:19" x14ac:dyDescent="0.3">
      <c r="A1543" s="2">
        <v>1542</v>
      </c>
      <c r="B1543" s="2">
        <v>24</v>
      </c>
      <c r="C1543" s="2" t="s">
        <v>18</v>
      </c>
      <c r="D1543" s="2" t="s">
        <v>65</v>
      </c>
      <c r="E1543" s="2" t="s">
        <v>66</v>
      </c>
      <c r="F1543" s="2">
        <v>77</v>
      </c>
      <c r="G1543" s="2" t="s">
        <v>114</v>
      </c>
      <c r="H1543" s="2" t="s">
        <v>35</v>
      </c>
      <c r="I1543" s="2" t="s">
        <v>125</v>
      </c>
      <c r="J1543" s="2" t="s">
        <v>24</v>
      </c>
      <c r="K1543" s="2">
        <v>2.9</v>
      </c>
      <c r="L1543" s="2" t="s">
        <v>151</v>
      </c>
      <c r="M1543" s="2" t="s">
        <v>73</v>
      </c>
      <c r="N1543" s="2" t="s">
        <v>25</v>
      </c>
      <c r="O1543" s="2" t="s">
        <v>25</v>
      </c>
      <c r="P1543" s="12">
        <v>35</v>
      </c>
      <c r="Q1543" s="12">
        <f>Table1[[#This Row],[Purchase Amount (USD)]]-Table1[[#This Row],[Previous Purchases]]</f>
        <v>42</v>
      </c>
      <c r="R1543" s="2" t="s">
        <v>32</v>
      </c>
      <c r="S1543" s="2" t="s">
        <v>75</v>
      </c>
    </row>
    <row r="1544" spans="1:19" x14ac:dyDescent="0.3">
      <c r="A1544" s="3">
        <v>1543</v>
      </c>
      <c r="B1544" s="3">
        <v>59</v>
      </c>
      <c r="C1544" s="3" t="s">
        <v>18</v>
      </c>
      <c r="D1544" s="3" t="s">
        <v>19</v>
      </c>
      <c r="E1544" s="3" t="s">
        <v>20</v>
      </c>
      <c r="F1544" s="3">
        <v>44</v>
      </c>
      <c r="G1544" s="3" t="s">
        <v>76</v>
      </c>
      <c r="H1544" s="3" t="s">
        <v>43</v>
      </c>
      <c r="I1544" s="3" t="s">
        <v>31</v>
      </c>
      <c r="J1544" s="3" t="s">
        <v>24</v>
      </c>
      <c r="K1544" s="3">
        <v>3.5</v>
      </c>
      <c r="L1544" s="3" t="s">
        <v>151</v>
      </c>
      <c r="M1544" s="3" t="s">
        <v>44</v>
      </c>
      <c r="N1544" s="3" t="s">
        <v>25</v>
      </c>
      <c r="O1544" s="3" t="s">
        <v>25</v>
      </c>
      <c r="P1544" s="13">
        <v>43</v>
      </c>
      <c r="Q1544" s="13">
        <f>Table1[[#This Row],[Purchase Amount (USD)]]-Table1[[#This Row],[Previous Purchases]]</f>
        <v>1</v>
      </c>
      <c r="R1544" s="3" t="s">
        <v>45</v>
      </c>
      <c r="S1544" s="3" t="s">
        <v>39</v>
      </c>
    </row>
    <row r="1545" spans="1:19" x14ac:dyDescent="0.3">
      <c r="A1545" s="3">
        <v>1544</v>
      </c>
      <c r="B1545" s="3">
        <v>56</v>
      </c>
      <c r="C1545" s="3" t="s">
        <v>18</v>
      </c>
      <c r="D1545" s="3" t="s">
        <v>33</v>
      </c>
      <c r="E1545" s="3" t="s">
        <v>20</v>
      </c>
      <c r="F1545" s="3">
        <v>89</v>
      </c>
      <c r="G1545" s="3" t="s">
        <v>149</v>
      </c>
      <c r="H1545" s="3" t="s">
        <v>43</v>
      </c>
      <c r="I1545" s="3" t="s">
        <v>125</v>
      </c>
      <c r="J1545" s="3" t="s">
        <v>56</v>
      </c>
      <c r="K1545" s="3">
        <v>4</v>
      </c>
      <c r="L1545" s="3" t="s">
        <v>151</v>
      </c>
      <c r="M1545" s="3" t="s">
        <v>53</v>
      </c>
      <c r="N1545" s="3" t="s">
        <v>25</v>
      </c>
      <c r="O1545" s="3" t="s">
        <v>25</v>
      </c>
      <c r="P1545" s="13">
        <v>24</v>
      </c>
      <c r="Q1545" s="13">
        <f>Table1[[#This Row],[Purchase Amount (USD)]]-Table1[[#This Row],[Previous Purchases]]</f>
        <v>65</v>
      </c>
      <c r="R1545" s="3" t="s">
        <v>27</v>
      </c>
      <c r="S1545" s="3" t="s">
        <v>48</v>
      </c>
    </row>
    <row r="1546" spans="1:19" x14ac:dyDescent="0.3">
      <c r="A1546" s="2">
        <v>1545</v>
      </c>
      <c r="B1546" s="2">
        <v>30</v>
      </c>
      <c r="C1546" s="2" t="s">
        <v>18</v>
      </c>
      <c r="D1546" s="2" t="s">
        <v>105</v>
      </c>
      <c r="E1546" s="2" t="s">
        <v>66</v>
      </c>
      <c r="F1546" s="2">
        <v>24</v>
      </c>
      <c r="G1546" s="2" t="s">
        <v>71</v>
      </c>
      <c r="H1546" s="2" t="s">
        <v>43</v>
      </c>
      <c r="I1546" s="2" t="s">
        <v>31</v>
      </c>
      <c r="J1546" s="2" t="s">
        <v>36</v>
      </c>
      <c r="K1546" s="2">
        <v>3.9</v>
      </c>
      <c r="L1546" s="2" t="s">
        <v>151</v>
      </c>
      <c r="M1546" s="2" t="s">
        <v>53</v>
      </c>
      <c r="N1546" s="2" t="s">
        <v>25</v>
      </c>
      <c r="O1546" s="2" t="s">
        <v>25</v>
      </c>
      <c r="P1546" s="12">
        <v>17</v>
      </c>
      <c r="Q1546" s="12">
        <f>Table1[[#This Row],[Purchase Amount (USD)]]-Table1[[#This Row],[Previous Purchases]]</f>
        <v>7</v>
      </c>
      <c r="R1546" s="2" t="s">
        <v>85</v>
      </c>
      <c r="S1546" s="2" t="s">
        <v>75</v>
      </c>
    </row>
    <row r="1547" spans="1:19" x14ac:dyDescent="0.3">
      <c r="A1547" s="2">
        <v>1546</v>
      </c>
      <c r="B1547" s="2">
        <v>48</v>
      </c>
      <c r="C1547" s="2" t="s">
        <v>18</v>
      </c>
      <c r="D1547" s="2" t="s">
        <v>132</v>
      </c>
      <c r="E1547" s="2" t="s">
        <v>66</v>
      </c>
      <c r="F1547" s="2">
        <v>43</v>
      </c>
      <c r="G1547" s="2" t="s">
        <v>78</v>
      </c>
      <c r="H1547" s="2" t="s">
        <v>43</v>
      </c>
      <c r="I1547" s="2" t="s">
        <v>93</v>
      </c>
      <c r="J1547" s="2" t="s">
        <v>24</v>
      </c>
      <c r="K1547" s="2">
        <v>4.9000000000000004</v>
      </c>
      <c r="L1547" s="2" t="s">
        <v>151</v>
      </c>
      <c r="M1547" s="2" t="s">
        <v>73</v>
      </c>
      <c r="N1547" s="2" t="s">
        <v>25</v>
      </c>
      <c r="O1547" s="2" t="s">
        <v>25</v>
      </c>
      <c r="P1547" s="12">
        <v>49</v>
      </c>
      <c r="Q1547" s="12">
        <f>Table1[[#This Row],[Purchase Amount (USD)]]-Table1[[#This Row],[Previous Purchases]]</f>
        <v>-6</v>
      </c>
      <c r="R1547" s="2" t="s">
        <v>74</v>
      </c>
      <c r="S1547" s="2" t="s">
        <v>48</v>
      </c>
    </row>
    <row r="1548" spans="1:19" x14ac:dyDescent="0.3">
      <c r="A1548" s="3">
        <v>1547</v>
      </c>
      <c r="B1548" s="3">
        <v>60</v>
      </c>
      <c r="C1548" s="3" t="s">
        <v>18</v>
      </c>
      <c r="D1548" s="3" t="s">
        <v>49</v>
      </c>
      <c r="E1548" s="3" t="s">
        <v>41</v>
      </c>
      <c r="F1548" s="3">
        <v>51</v>
      </c>
      <c r="G1548" s="3" t="s">
        <v>46</v>
      </c>
      <c r="H1548" s="3" t="s">
        <v>91</v>
      </c>
      <c r="I1548" s="3" t="s">
        <v>72</v>
      </c>
      <c r="J1548" s="3" t="s">
        <v>52</v>
      </c>
      <c r="K1548" s="3">
        <v>3.8</v>
      </c>
      <c r="L1548" s="3" t="s">
        <v>151</v>
      </c>
      <c r="M1548" s="3" t="s">
        <v>26</v>
      </c>
      <c r="N1548" s="3" t="s">
        <v>25</v>
      </c>
      <c r="O1548" s="3" t="s">
        <v>25</v>
      </c>
      <c r="P1548" s="13">
        <v>17</v>
      </c>
      <c r="Q1548" s="13">
        <f>Table1[[#This Row],[Purchase Amount (USD)]]-Table1[[#This Row],[Previous Purchases]]</f>
        <v>34</v>
      </c>
      <c r="R1548" s="3" t="s">
        <v>74</v>
      </c>
      <c r="S1548" s="3" t="s">
        <v>48</v>
      </c>
    </row>
    <row r="1549" spans="1:19" x14ac:dyDescent="0.3">
      <c r="A1549" s="3">
        <v>1548</v>
      </c>
      <c r="B1549" s="3">
        <v>46</v>
      </c>
      <c r="C1549" s="3" t="s">
        <v>18</v>
      </c>
      <c r="D1549" s="3" t="s">
        <v>123</v>
      </c>
      <c r="E1549" s="3" t="s">
        <v>66</v>
      </c>
      <c r="F1549" s="3">
        <v>46</v>
      </c>
      <c r="G1549" s="3" t="s">
        <v>130</v>
      </c>
      <c r="H1549" s="3" t="s">
        <v>22</v>
      </c>
      <c r="I1549" s="3" t="s">
        <v>84</v>
      </c>
      <c r="J1549" s="3" t="s">
        <v>52</v>
      </c>
      <c r="K1549" s="3">
        <v>3.5</v>
      </c>
      <c r="L1549" s="3" t="s">
        <v>151</v>
      </c>
      <c r="M1549" s="3" t="s">
        <v>53</v>
      </c>
      <c r="N1549" s="3" t="s">
        <v>25</v>
      </c>
      <c r="O1549" s="3" t="s">
        <v>25</v>
      </c>
      <c r="P1549" s="13">
        <v>40</v>
      </c>
      <c r="Q1549" s="13">
        <f>Table1[[#This Row],[Purchase Amount (USD)]]-Table1[[#This Row],[Previous Purchases]]</f>
        <v>6</v>
      </c>
      <c r="R1549" s="3" t="s">
        <v>32</v>
      </c>
      <c r="S1549" s="3" t="s">
        <v>57</v>
      </c>
    </row>
    <row r="1550" spans="1:19" x14ac:dyDescent="0.3">
      <c r="A1550" s="2">
        <v>1549</v>
      </c>
      <c r="B1550" s="2">
        <v>69</v>
      </c>
      <c r="C1550" s="2" t="s">
        <v>18</v>
      </c>
      <c r="D1550" s="2" t="s">
        <v>80</v>
      </c>
      <c r="E1550" s="2" t="s">
        <v>20</v>
      </c>
      <c r="F1550" s="2">
        <v>32</v>
      </c>
      <c r="G1550" s="2" t="s">
        <v>127</v>
      </c>
      <c r="H1550" s="2" t="s">
        <v>43</v>
      </c>
      <c r="I1550" s="2" t="s">
        <v>64</v>
      </c>
      <c r="J1550" s="2" t="s">
        <v>52</v>
      </c>
      <c r="K1550" s="2">
        <v>3.7</v>
      </c>
      <c r="L1550" s="2" t="s">
        <v>151</v>
      </c>
      <c r="M1550" s="2" t="s">
        <v>73</v>
      </c>
      <c r="N1550" s="2" t="s">
        <v>25</v>
      </c>
      <c r="O1550" s="2" t="s">
        <v>25</v>
      </c>
      <c r="P1550" s="12">
        <v>43</v>
      </c>
      <c r="Q1550" s="12">
        <f>Table1[[#This Row],[Purchase Amount (USD)]]-Table1[[#This Row],[Previous Purchases]]</f>
        <v>-11</v>
      </c>
      <c r="R1550" s="2" t="s">
        <v>74</v>
      </c>
      <c r="S1550" s="2" t="s">
        <v>39</v>
      </c>
    </row>
    <row r="1551" spans="1:19" x14ac:dyDescent="0.3">
      <c r="A1551" s="2">
        <v>1550</v>
      </c>
      <c r="B1551" s="2">
        <v>19</v>
      </c>
      <c r="C1551" s="2" t="s">
        <v>18</v>
      </c>
      <c r="D1551" s="2" t="s">
        <v>49</v>
      </c>
      <c r="E1551" s="2" t="s">
        <v>41</v>
      </c>
      <c r="F1551" s="2">
        <v>55</v>
      </c>
      <c r="G1551" s="2" t="s">
        <v>110</v>
      </c>
      <c r="H1551" s="2" t="s">
        <v>43</v>
      </c>
      <c r="I1551" s="2" t="s">
        <v>93</v>
      </c>
      <c r="J1551" s="2" t="s">
        <v>36</v>
      </c>
      <c r="K1551" s="2">
        <v>2.9</v>
      </c>
      <c r="L1551" s="2" t="s">
        <v>151</v>
      </c>
      <c r="M1551" s="2" t="s">
        <v>69</v>
      </c>
      <c r="N1551" s="2" t="s">
        <v>25</v>
      </c>
      <c r="O1551" s="2" t="s">
        <v>25</v>
      </c>
      <c r="P1551" s="12">
        <v>19</v>
      </c>
      <c r="Q1551" s="12">
        <f>Table1[[#This Row],[Purchase Amount (USD)]]-Table1[[#This Row],[Previous Purchases]]</f>
        <v>36</v>
      </c>
      <c r="R1551" s="2" t="s">
        <v>85</v>
      </c>
      <c r="S1551" s="2" t="s">
        <v>96</v>
      </c>
    </row>
    <row r="1552" spans="1:19" x14ac:dyDescent="0.3">
      <c r="A1552" s="3">
        <v>1551</v>
      </c>
      <c r="B1552" s="3">
        <v>66</v>
      </c>
      <c r="C1552" s="3" t="s">
        <v>18</v>
      </c>
      <c r="D1552" s="3" t="s">
        <v>88</v>
      </c>
      <c r="E1552" s="3" t="s">
        <v>66</v>
      </c>
      <c r="F1552" s="3">
        <v>26</v>
      </c>
      <c r="G1552" s="3" t="s">
        <v>71</v>
      </c>
      <c r="H1552" s="3" t="s">
        <v>35</v>
      </c>
      <c r="I1552" s="3" t="s">
        <v>93</v>
      </c>
      <c r="J1552" s="3" t="s">
        <v>52</v>
      </c>
      <c r="K1552" s="3">
        <v>2.8</v>
      </c>
      <c r="L1552" s="3" t="s">
        <v>151</v>
      </c>
      <c r="M1552" s="3" t="s">
        <v>37</v>
      </c>
      <c r="N1552" s="3" t="s">
        <v>25</v>
      </c>
      <c r="O1552" s="3" t="s">
        <v>25</v>
      </c>
      <c r="P1552" s="13">
        <v>40</v>
      </c>
      <c r="Q1552" s="13">
        <f>Table1[[#This Row],[Purchase Amount (USD)]]-Table1[[#This Row],[Previous Purchases]]</f>
        <v>-14</v>
      </c>
      <c r="R1552" s="3" t="s">
        <v>74</v>
      </c>
      <c r="S1552" s="3" t="s">
        <v>57</v>
      </c>
    </row>
    <row r="1553" spans="1:19" x14ac:dyDescent="0.3">
      <c r="A1553" s="3">
        <v>1552</v>
      </c>
      <c r="B1553" s="3">
        <v>64</v>
      </c>
      <c r="C1553" s="3" t="s">
        <v>18</v>
      </c>
      <c r="D1553" s="3" t="s">
        <v>65</v>
      </c>
      <c r="E1553" s="3" t="s">
        <v>66</v>
      </c>
      <c r="F1553" s="3">
        <v>29</v>
      </c>
      <c r="G1553" s="3" t="s">
        <v>147</v>
      </c>
      <c r="H1553" s="3" t="s">
        <v>43</v>
      </c>
      <c r="I1553" s="3" t="s">
        <v>77</v>
      </c>
      <c r="J1553" s="3" t="s">
        <v>52</v>
      </c>
      <c r="K1553" s="3">
        <v>3.7</v>
      </c>
      <c r="L1553" s="3" t="s">
        <v>151</v>
      </c>
      <c r="M1553" s="3" t="s">
        <v>69</v>
      </c>
      <c r="N1553" s="3" t="s">
        <v>25</v>
      </c>
      <c r="O1553" s="3" t="s">
        <v>25</v>
      </c>
      <c r="P1553" s="13">
        <v>13</v>
      </c>
      <c r="Q1553" s="13">
        <f>Table1[[#This Row],[Purchase Amount (USD)]]-Table1[[#This Row],[Previous Purchases]]</f>
        <v>16</v>
      </c>
      <c r="R1553" s="3" t="s">
        <v>38</v>
      </c>
      <c r="S1553" s="3" t="s">
        <v>87</v>
      </c>
    </row>
    <row r="1554" spans="1:19" x14ac:dyDescent="0.3">
      <c r="A1554" s="2">
        <v>1553</v>
      </c>
      <c r="B1554" s="2">
        <v>54</v>
      </c>
      <c r="C1554" s="2" t="s">
        <v>18</v>
      </c>
      <c r="D1554" s="2" t="s">
        <v>19</v>
      </c>
      <c r="E1554" s="2" t="s">
        <v>20</v>
      </c>
      <c r="F1554" s="2">
        <v>49</v>
      </c>
      <c r="G1554" s="2" t="s">
        <v>129</v>
      </c>
      <c r="H1554" s="2" t="s">
        <v>22</v>
      </c>
      <c r="I1554" s="2" t="s">
        <v>72</v>
      </c>
      <c r="J1554" s="2" t="s">
        <v>36</v>
      </c>
      <c r="K1554" s="2">
        <v>3</v>
      </c>
      <c r="L1554" s="2" t="s">
        <v>151</v>
      </c>
      <c r="M1554" s="2" t="s">
        <v>26</v>
      </c>
      <c r="N1554" s="2" t="s">
        <v>25</v>
      </c>
      <c r="O1554" s="2" t="s">
        <v>25</v>
      </c>
      <c r="P1554" s="12">
        <v>20</v>
      </c>
      <c r="Q1554" s="12">
        <f>Table1[[#This Row],[Purchase Amount (USD)]]-Table1[[#This Row],[Previous Purchases]]</f>
        <v>29</v>
      </c>
      <c r="R1554" s="2" t="s">
        <v>38</v>
      </c>
      <c r="S1554" s="2" t="s">
        <v>87</v>
      </c>
    </row>
    <row r="1555" spans="1:19" x14ac:dyDescent="0.3">
      <c r="A1555" s="2">
        <v>1554</v>
      </c>
      <c r="B1555" s="2">
        <v>27</v>
      </c>
      <c r="C1555" s="2" t="s">
        <v>18</v>
      </c>
      <c r="D1555" s="2" t="s">
        <v>19</v>
      </c>
      <c r="E1555" s="2" t="s">
        <v>20</v>
      </c>
      <c r="F1555" s="2">
        <v>45</v>
      </c>
      <c r="G1555" s="2" t="s">
        <v>78</v>
      </c>
      <c r="H1555" s="2" t="s">
        <v>43</v>
      </c>
      <c r="I1555" s="2" t="s">
        <v>125</v>
      </c>
      <c r="J1555" s="2" t="s">
        <v>36</v>
      </c>
      <c r="K1555" s="2">
        <v>4.8</v>
      </c>
      <c r="L1555" s="2" t="s">
        <v>151</v>
      </c>
      <c r="M1555" s="2" t="s">
        <v>37</v>
      </c>
      <c r="N1555" s="2" t="s">
        <v>25</v>
      </c>
      <c r="O1555" s="2" t="s">
        <v>25</v>
      </c>
      <c r="P1555" s="12">
        <v>21</v>
      </c>
      <c r="Q1555" s="12">
        <f>Table1[[#This Row],[Purchase Amount (USD)]]-Table1[[#This Row],[Previous Purchases]]</f>
        <v>24</v>
      </c>
      <c r="R1555" s="2" t="s">
        <v>85</v>
      </c>
      <c r="S1555" s="2" t="s">
        <v>57</v>
      </c>
    </row>
    <row r="1556" spans="1:19" x14ac:dyDescent="0.3">
      <c r="A1556" s="3">
        <v>1555</v>
      </c>
      <c r="B1556" s="3">
        <v>64</v>
      </c>
      <c r="C1556" s="3" t="s">
        <v>18</v>
      </c>
      <c r="D1556" s="3" t="s">
        <v>58</v>
      </c>
      <c r="E1556" s="3" t="s">
        <v>20</v>
      </c>
      <c r="F1556" s="3">
        <v>48</v>
      </c>
      <c r="G1556" s="3" t="s">
        <v>139</v>
      </c>
      <c r="H1556" s="3" t="s">
        <v>35</v>
      </c>
      <c r="I1556" s="3" t="s">
        <v>92</v>
      </c>
      <c r="J1556" s="3" t="s">
        <v>24</v>
      </c>
      <c r="K1556" s="3">
        <v>2.7</v>
      </c>
      <c r="L1556" s="3" t="s">
        <v>151</v>
      </c>
      <c r="M1556" s="3" t="s">
        <v>53</v>
      </c>
      <c r="N1556" s="3" t="s">
        <v>25</v>
      </c>
      <c r="O1556" s="3" t="s">
        <v>25</v>
      </c>
      <c r="P1556" s="13">
        <v>18</v>
      </c>
      <c r="Q1556" s="13">
        <f>Table1[[#This Row],[Purchase Amount (USD)]]-Table1[[#This Row],[Previous Purchases]]</f>
        <v>30</v>
      </c>
      <c r="R1556" s="3" t="s">
        <v>32</v>
      </c>
      <c r="S1556" s="3" t="s">
        <v>75</v>
      </c>
    </row>
    <row r="1557" spans="1:19" x14ac:dyDescent="0.3">
      <c r="A1557" s="3">
        <v>1556</v>
      </c>
      <c r="B1557" s="3">
        <v>43</v>
      </c>
      <c r="C1557" s="3" t="s">
        <v>18</v>
      </c>
      <c r="D1557" s="3" t="s">
        <v>58</v>
      </c>
      <c r="E1557" s="3" t="s">
        <v>20</v>
      </c>
      <c r="F1557" s="3">
        <v>47</v>
      </c>
      <c r="G1557" s="3" t="s">
        <v>122</v>
      </c>
      <c r="H1557" s="3" t="s">
        <v>35</v>
      </c>
      <c r="I1557" s="3" t="s">
        <v>108</v>
      </c>
      <c r="J1557" s="3" t="s">
        <v>24</v>
      </c>
      <c r="K1557" s="3">
        <v>4.5</v>
      </c>
      <c r="L1557" s="3" t="s">
        <v>151</v>
      </c>
      <c r="M1557" s="3" t="s">
        <v>37</v>
      </c>
      <c r="N1557" s="3" t="s">
        <v>25</v>
      </c>
      <c r="O1557" s="3" t="s">
        <v>25</v>
      </c>
      <c r="P1557" s="13">
        <v>44</v>
      </c>
      <c r="Q1557" s="13">
        <f>Table1[[#This Row],[Purchase Amount (USD)]]-Table1[[#This Row],[Previous Purchases]]</f>
        <v>3</v>
      </c>
      <c r="R1557" s="3" t="s">
        <v>32</v>
      </c>
      <c r="S1557" s="3" t="s">
        <v>57</v>
      </c>
    </row>
    <row r="1558" spans="1:19" x14ac:dyDescent="0.3">
      <c r="A1558" s="2">
        <v>1557</v>
      </c>
      <c r="B1558" s="2">
        <v>43</v>
      </c>
      <c r="C1558" s="2" t="s">
        <v>18</v>
      </c>
      <c r="D1558" s="2" t="s">
        <v>103</v>
      </c>
      <c r="E1558" s="2" t="s">
        <v>20</v>
      </c>
      <c r="F1558" s="2">
        <v>57</v>
      </c>
      <c r="G1558" s="2" t="s">
        <v>89</v>
      </c>
      <c r="H1558" s="2" t="s">
        <v>43</v>
      </c>
      <c r="I1558" s="2" t="s">
        <v>79</v>
      </c>
      <c r="J1558" s="2" t="s">
        <v>56</v>
      </c>
      <c r="K1558" s="2">
        <v>2.7</v>
      </c>
      <c r="L1558" s="2" t="s">
        <v>151</v>
      </c>
      <c r="M1558" s="2" t="s">
        <v>53</v>
      </c>
      <c r="N1558" s="2" t="s">
        <v>25</v>
      </c>
      <c r="O1558" s="2" t="s">
        <v>25</v>
      </c>
      <c r="P1558" s="12">
        <v>26</v>
      </c>
      <c r="Q1558" s="12">
        <f>Table1[[#This Row],[Purchase Amount (USD)]]-Table1[[#This Row],[Previous Purchases]]</f>
        <v>31</v>
      </c>
      <c r="R1558" s="2" t="s">
        <v>38</v>
      </c>
      <c r="S1558" s="2" t="s">
        <v>57</v>
      </c>
    </row>
    <row r="1559" spans="1:19" x14ac:dyDescent="0.3">
      <c r="A1559" s="2">
        <v>1558</v>
      </c>
      <c r="B1559" s="2">
        <v>27</v>
      </c>
      <c r="C1559" s="2" t="s">
        <v>18</v>
      </c>
      <c r="D1559" s="2" t="s">
        <v>131</v>
      </c>
      <c r="E1559" s="2" t="s">
        <v>66</v>
      </c>
      <c r="F1559" s="2">
        <v>34</v>
      </c>
      <c r="G1559" s="2" t="s">
        <v>146</v>
      </c>
      <c r="H1559" s="2" t="s">
        <v>22</v>
      </c>
      <c r="I1559" s="2" t="s">
        <v>135</v>
      </c>
      <c r="J1559" s="2" t="s">
        <v>56</v>
      </c>
      <c r="K1559" s="2">
        <v>3.5</v>
      </c>
      <c r="L1559" s="2" t="s">
        <v>151</v>
      </c>
      <c r="M1559" s="2" t="s">
        <v>44</v>
      </c>
      <c r="N1559" s="2" t="s">
        <v>25</v>
      </c>
      <c r="O1559" s="2" t="s">
        <v>25</v>
      </c>
      <c r="P1559" s="12">
        <v>34</v>
      </c>
      <c r="Q1559" s="12">
        <f>Table1[[#This Row],[Purchase Amount (USD)]]-Table1[[#This Row],[Previous Purchases]]</f>
        <v>0</v>
      </c>
      <c r="R1559" s="2" t="s">
        <v>45</v>
      </c>
      <c r="S1559" s="2" t="s">
        <v>57</v>
      </c>
    </row>
    <row r="1560" spans="1:19" x14ac:dyDescent="0.3">
      <c r="A1560" s="3">
        <v>1559</v>
      </c>
      <c r="B1560" s="3">
        <v>35</v>
      </c>
      <c r="C1560" s="3" t="s">
        <v>18</v>
      </c>
      <c r="D1560" s="3" t="s">
        <v>88</v>
      </c>
      <c r="E1560" s="3" t="s">
        <v>66</v>
      </c>
      <c r="F1560" s="3">
        <v>75</v>
      </c>
      <c r="G1560" s="3" t="s">
        <v>129</v>
      </c>
      <c r="H1560" s="3" t="s">
        <v>91</v>
      </c>
      <c r="I1560" s="3" t="s">
        <v>84</v>
      </c>
      <c r="J1560" s="3" t="s">
        <v>56</v>
      </c>
      <c r="K1560" s="3">
        <v>3.5</v>
      </c>
      <c r="L1560" s="3" t="s">
        <v>151</v>
      </c>
      <c r="M1560" s="3" t="s">
        <v>26</v>
      </c>
      <c r="N1560" s="3" t="s">
        <v>25</v>
      </c>
      <c r="O1560" s="3" t="s">
        <v>25</v>
      </c>
      <c r="P1560" s="13">
        <v>24</v>
      </c>
      <c r="Q1560" s="13">
        <f>Table1[[#This Row],[Purchase Amount (USD)]]-Table1[[#This Row],[Previous Purchases]]</f>
        <v>51</v>
      </c>
      <c r="R1560" s="3" t="s">
        <v>38</v>
      </c>
      <c r="S1560" s="3" t="s">
        <v>96</v>
      </c>
    </row>
    <row r="1561" spans="1:19" x14ac:dyDescent="0.3">
      <c r="A1561" s="3">
        <v>1560</v>
      </c>
      <c r="B1561" s="3">
        <v>43</v>
      </c>
      <c r="C1561" s="3" t="s">
        <v>18</v>
      </c>
      <c r="D1561" s="3" t="s">
        <v>118</v>
      </c>
      <c r="E1561" s="3" t="s">
        <v>66</v>
      </c>
      <c r="F1561" s="3">
        <v>94</v>
      </c>
      <c r="G1561" s="3" t="s">
        <v>46</v>
      </c>
      <c r="H1561" s="3" t="s">
        <v>22</v>
      </c>
      <c r="I1561" s="3" t="s">
        <v>117</v>
      </c>
      <c r="J1561" s="3" t="s">
        <v>56</v>
      </c>
      <c r="K1561" s="3">
        <v>4.5</v>
      </c>
      <c r="L1561" s="3" t="s">
        <v>151</v>
      </c>
      <c r="M1561" s="3" t="s">
        <v>73</v>
      </c>
      <c r="N1561" s="3" t="s">
        <v>25</v>
      </c>
      <c r="O1561" s="3" t="s">
        <v>25</v>
      </c>
      <c r="P1561" s="13">
        <v>23</v>
      </c>
      <c r="Q1561" s="13">
        <f>Table1[[#This Row],[Purchase Amount (USD)]]-Table1[[#This Row],[Previous Purchases]]</f>
        <v>71</v>
      </c>
      <c r="R1561" s="3" t="s">
        <v>45</v>
      </c>
      <c r="S1561" s="3" t="s">
        <v>28</v>
      </c>
    </row>
    <row r="1562" spans="1:19" x14ac:dyDescent="0.3">
      <c r="A1562" s="2">
        <v>1561</v>
      </c>
      <c r="B1562" s="2">
        <v>57</v>
      </c>
      <c r="C1562" s="2" t="s">
        <v>18</v>
      </c>
      <c r="D1562" s="2" t="s">
        <v>123</v>
      </c>
      <c r="E1562" s="2" t="s">
        <v>66</v>
      </c>
      <c r="F1562" s="2">
        <v>84</v>
      </c>
      <c r="G1562" s="2" t="s">
        <v>46</v>
      </c>
      <c r="H1562" s="2" t="s">
        <v>43</v>
      </c>
      <c r="I1562" s="2" t="s">
        <v>84</v>
      </c>
      <c r="J1562" s="2" t="s">
        <v>24</v>
      </c>
      <c r="K1562" s="2">
        <v>3.8</v>
      </c>
      <c r="L1562" s="2" t="s">
        <v>151</v>
      </c>
      <c r="M1562" s="2" t="s">
        <v>37</v>
      </c>
      <c r="N1562" s="2" t="s">
        <v>25</v>
      </c>
      <c r="O1562" s="2" t="s">
        <v>25</v>
      </c>
      <c r="P1562" s="12">
        <v>3</v>
      </c>
      <c r="Q1562" s="12">
        <f>Table1[[#This Row],[Purchase Amount (USD)]]-Table1[[#This Row],[Previous Purchases]]</f>
        <v>81</v>
      </c>
      <c r="R1562" s="2" t="s">
        <v>85</v>
      </c>
      <c r="S1562" s="2" t="s">
        <v>39</v>
      </c>
    </row>
    <row r="1563" spans="1:19" x14ac:dyDescent="0.3">
      <c r="A1563" s="2">
        <v>1562</v>
      </c>
      <c r="B1563" s="2">
        <v>50</v>
      </c>
      <c r="C1563" s="2" t="s">
        <v>18</v>
      </c>
      <c r="D1563" s="2" t="s">
        <v>118</v>
      </c>
      <c r="E1563" s="2" t="s">
        <v>66</v>
      </c>
      <c r="F1563" s="2">
        <v>38</v>
      </c>
      <c r="G1563" s="2" t="s">
        <v>90</v>
      </c>
      <c r="H1563" s="2" t="s">
        <v>43</v>
      </c>
      <c r="I1563" s="2" t="s">
        <v>125</v>
      </c>
      <c r="J1563" s="2" t="s">
        <v>52</v>
      </c>
      <c r="K1563" s="2">
        <v>3.8</v>
      </c>
      <c r="L1563" s="2" t="s">
        <v>151</v>
      </c>
      <c r="M1563" s="2" t="s">
        <v>53</v>
      </c>
      <c r="N1563" s="2" t="s">
        <v>25</v>
      </c>
      <c r="O1563" s="2" t="s">
        <v>25</v>
      </c>
      <c r="P1563" s="12">
        <v>2</v>
      </c>
      <c r="Q1563" s="12">
        <f>Table1[[#This Row],[Purchase Amount (USD)]]-Table1[[#This Row],[Previous Purchases]]</f>
        <v>36</v>
      </c>
      <c r="R1563" s="2" t="s">
        <v>74</v>
      </c>
      <c r="S1563" s="2" t="s">
        <v>57</v>
      </c>
    </row>
    <row r="1564" spans="1:19" x14ac:dyDescent="0.3">
      <c r="A1564" s="3">
        <v>1563</v>
      </c>
      <c r="B1564" s="3">
        <v>37</v>
      </c>
      <c r="C1564" s="3" t="s">
        <v>18</v>
      </c>
      <c r="D1564" s="3" t="s">
        <v>118</v>
      </c>
      <c r="E1564" s="3" t="s">
        <v>66</v>
      </c>
      <c r="F1564" s="3">
        <v>75</v>
      </c>
      <c r="G1564" s="3" t="s">
        <v>89</v>
      </c>
      <c r="H1564" s="3" t="s">
        <v>43</v>
      </c>
      <c r="I1564" s="3" t="s">
        <v>72</v>
      </c>
      <c r="J1564" s="3" t="s">
        <v>24</v>
      </c>
      <c r="K1564" s="3">
        <v>3.2</v>
      </c>
      <c r="L1564" s="3" t="s">
        <v>151</v>
      </c>
      <c r="M1564" s="3" t="s">
        <v>44</v>
      </c>
      <c r="N1564" s="3" t="s">
        <v>25</v>
      </c>
      <c r="O1564" s="3" t="s">
        <v>25</v>
      </c>
      <c r="P1564" s="13">
        <v>23</v>
      </c>
      <c r="Q1564" s="13">
        <f>Table1[[#This Row],[Purchase Amount (USD)]]-Table1[[#This Row],[Previous Purchases]]</f>
        <v>52</v>
      </c>
      <c r="R1564" s="3" t="s">
        <v>27</v>
      </c>
      <c r="S1564" s="3" t="s">
        <v>75</v>
      </c>
    </row>
    <row r="1565" spans="1:19" x14ac:dyDescent="0.3">
      <c r="A1565" s="3">
        <v>1564</v>
      </c>
      <c r="B1565" s="3">
        <v>68</v>
      </c>
      <c r="C1565" s="3" t="s">
        <v>18</v>
      </c>
      <c r="D1565" s="3" t="s">
        <v>94</v>
      </c>
      <c r="E1565" s="3" t="s">
        <v>20</v>
      </c>
      <c r="F1565" s="3">
        <v>44</v>
      </c>
      <c r="G1565" s="3" t="s">
        <v>110</v>
      </c>
      <c r="H1565" s="3" t="s">
        <v>43</v>
      </c>
      <c r="I1565" s="3" t="s">
        <v>84</v>
      </c>
      <c r="J1565" s="3" t="s">
        <v>56</v>
      </c>
      <c r="K1565" s="3">
        <v>4.3</v>
      </c>
      <c r="L1565" s="3" t="s">
        <v>151</v>
      </c>
      <c r="M1565" s="3" t="s">
        <v>44</v>
      </c>
      <c r="N1565" s="3" t="s">
        <v>25</v>
      </c>
      <c r="O1565" s="3" t="s">
        <v>25</v>
      </c>
      <c r="P1565" s="13">
        <v>8</v>
      </c>
      <c r="Q1565" s="13">
        <f>Table1[[#This Row],[Purchase Amount (USD)]]-Table1[[#This Row],[Previous Purchases]]</f>
        <v>36</v>
      </c>
      <c r="R1565" s="3" t="s">
        <v>32</v>
      </c>
      <c r="S1565" s="3" t="s">
        <v>39</v>
      </c>
    </row>
    <row r="1566" spans="1:19" x14ac:dyDescent="0.3">
      <c r="A1566" s="2">
        <v>1565</v>
      </c>
      <c r="B1566" s="2">
        <v>22</v>
      </c>
      <c r="C1566" s="2" t="s">
        <v>18</v>
      </c>
      <c r="D1566" s="2" t="s">
        <v>131</v>
      </c>
      <c r="E1566" s="2" t="s">
        <v>66</v>
      </c>
      <c r="F1566" s="2">
        <v>33</v>
      </c>
      <c r="G1566" s="2" t="s">
        <v>98</v>
      </c>
      <c r="H1566" s="2" t="s">
        <v>91</v>
      </c>
      <c r="I1566" s="2" t="s">
        <v>47</v>
      </c>
      <c r="J1566" s="2" t="s">
        <v>52</v>
      </c>
      <c r="K1566" s="2">
        <v>4.5</v>
      </c>
      <c r="L1566" s="2" t="s">
        <v>151</v>
      </c>
      <c r="M1566" s="2" t="s">
        <v>44</v>
      </c>
      <c r="N1566" s="2" t="s">
        <v>25</v>
      </c>
      <c r="O1566" s="2" t="s">
        <v>25</v>
      </c>
      <c r="P1566" s="12">
        <v>30</v>
      </c>
      <c r="Q1566" s="12">
        <f>Table1[[#This Row],[Purchase Amount (USD)]]-Table1[[#This Row],[Previous Purchases]]</f>
        <v>3</v>
      </c>
      <c r="R1566" s="2" t="s">
        <v>85</v>
      </c>
      <c r="S1566" s="2" t="s">
        <v>96</v>
      </c>
    </row>
    <row r="1567" spans="1:19" x14ac:dyDescent="0.3">
      <c r="A1567" s="2">
        <v>1566</v>
      </c>
      <c r="B1567" s="2">
        <v>58</v>
      </c>
      <c r="C1567" s="2" t="s">
        <v>18</v>
      </c>
      <c r="D1567" s="2" t="s">
        <v>88</v>
      </c>
      <c r="E1567" s="2" t="s">
        <v>66</v>
      </c>
      <c r="F1567" s="2">
        <v>93</v>
      </c>
      <c r="G1567" s="2" t="s">
        <v>134</v>
      </c>
      <c r="H1567" s="2" t="s">
        <v>22</v>
      </c>
      <c r="I1567" s="2" t="s">
        <v>99</v>
      </c>
      <c r="J1567" s="2" t="s">
        <v>56</v>
      </c>
      <c r="K1567" s="2">
        <v>4.2</v>
      </c>
      <c r="L1567" s="2" t="s">
        <v>151</v>
      </c>
      <c r="M1567" s="2" t="s">
        <v>37</v>
      </c>
      <c r="N1567" s="2" t="s">
        <v>25</v>
      </c>
      <c r="O1567" s="2" t="s">
        <v>25</v>
      </c>
      <c r="P1567" s="12">
        <v>48</v>
      </c>
      <c r="Q1567" s="12">
        <f>Table1[[#This Row],[Purchase Amount (USD)]]-Table1[[#This Row],[Previous Purchases]]</f>
        <v>45</v>
      </c>
      <c r="R1567" s="2" t="s">
        <v>45</v>
      </c>
      <c r="S1567" s="2" t="s">
        <v>48</v>
      </c>
    </row>
    <row r="1568" spans="1:19" x14ac:dyDescent="0.3">
      <c r="A1568" s="3">
        <v>1567</v>
      </c>
      <c r="B1568" s="3">
        <v>48</v>
      </c>
      <c r="C1568" s="3" t="s">
        <v>18</v>
      </c>
      <c r="D1568" s="3" t="s">
        <v>49</v>
      </c>
      <c r="E1568" s="3" t="s">
        <v>41</v>
      </c>
      <c r="F1568" s="3">
        <v>99</v>
      </c>
      <c r="G1568" s="3" t="s">
        <v>50</v>
      </c>
      <c r="H1568" s="3" t="s">
        <v>35</v>
      </c>
      <c r="I1568" s="3" t="s">
        <v>95</v>
      </c>
      <c r="J1568" s="3" t="s">
        <v>24</v>
      </c>
      <c r="K1568" s="3">
        <v>3</v>
      </c>
      <c r="L1568" s="3" t="s">
        <v>151</v>
      </c>
      <c r="M1568" s="3" t="s">
        <v>37</v>
      </c>
      <c r="N1568" s="3" t="s">
        <v>25</v>
      </c>
      <c r="O1568" s="3" t="s">
        <v>25</v>
      </c>
      <c r="P1568" s="13">
        <v>21</v>
      </c>
      <c r="Q1568" s="13">
        <f>Table1[[#This Row],[Purchase Amount (USD)]]-Table1[[#This Row],[Previous Purchases]]</f>
        <v>78</v>
      </c>
      <c r="R1568" s="3" t="s">
        <v>32</v>
      </c>
      <c r="S1568" s="3" t="s">
        <v>75</v>
      </c>
    </row>
    <row r="1569" spans="1:19" x14ac:dyDescent="0.3">
      <c r="A1569" s="3">
        <v>1568</v>
      </c>
      <c r="B1569" s="3">
        <v>30</v>
      </c>
      <c r="C1569" s="3" t="s">
        <v>18</v>
      </c>
      <c r="D1569" s="3" t="s">
        <v>131</v>
      </c>
      <c r="E1569" s="3" t="s">
        <v>66</v>
      </c>
      <c r="F1569" s="3">
        <v>33</v>
      </c>
      <c r="G1569" s="3" t="s">
        <v>147</v>
      </c>
      <c r="H1569" s="3" t="s">
        <v>43</v>
      </c>
      <c r="I1569" s="3" t="s">
        <v>47</v>
      </c>
      <c r="J1569" s="3" t="s">
        <v>36</v>
      </c>
      <c r="K1569" s="3">
        <v>4.0999999999999996</v>
      </c>
      <c r="L1569" s="3" t="s">
        <v>151</v>
      </c>
      <c r="M1569" s="3" t="s">
        <v>53</v>
      </c>
      <c r="N1569" s="3" t="s">
        <v>25</v>
      </c>
      <c r="O1569" s="3" t="s">
        <v>25</v>
      </c>
      <c r="P1569" s="13">
        <v>9</v>
      </c>
      <c r="Q1569" s="13">
        <f>Table1[[#This Row],[Purchase Amount (USD)]]-Table1[[#This Row],[Previous Purchases]]</f>
        <v>24</v>
      </c>
      <c r="R1569" s="3" t="s">
        <v>32</v>
      </c>
      <c r="S1569" s="3" t="s">
        <v>87</v>
      </c>
    </row>
    <row r="1570" spans="1:19" x14ac:dyDescent="0.3">
      <c r="A1570" s="2">
        <v>1569</v>
      </c>
      <c r="B1570" s="2">
        <v>51</v>
      </c>
      <c r="C1570" s="2" t="s">
        <v>18</v>
      </c>
      <c r="D1570" s="2" t="s">
        <v>49</v>
      </c>
      <c r="E1570" s="2" t="s">
        <v>41</v>
      </c>
      <c r="F1570" s="2">
        <v>76</v>
      </c>
      <c r="G1570" s="2" t="s">
        <v>148</v>
      </c>
      <c r="H1570" s="2" t="s">
        <v>22</v>
      </c>
      <c r="I1570" s="2" t="s">
        <v>133</v>
      </c>
      <c r="J1570" s="2" t="s">
        <v>36</v>
      </c>
      <c r="K1570" s="2">
        <v>4.5999999999999996</v>
      </c>
      <c r="L1570" s="2" t="s">
        <v>151</v>
      </c>
      <c r="M1570" s="2" t="s">
        <v>73</v>
      </c>
      <c r="N1570" s="2" t="s">
        <v>25</v>
      </c>
      <c r="O1570" s="2" t="s">
        <v>25</v>
      </c>
      <c r="P1570" s="12">
        <v>8</v>
      </c>
      <c r="Q1570" s="12">
        <f>Table1[[#This Row],[Purchase Amount (USD)]]-Table1[[#This Row],[Previous Purchases]]</f>
        <v>68</v>
      </c>
      <c r="R1570" s="2" t="s">
        <v>85</v>
      </c>
      <c r="S1570" s="2" t="s">
        <v>87</v>
      </c>
    </row>
    <row r="1571" spans="1:19" x14ac:dyDescent="0.3">
      <c r="A1571" s="2">
        <v>1570</v>
      </c>
      <c r="B1571" s="2">
        <v>20</v>
      </c>
      <c r="C1571" s="2" t="s">
        <v>18</v>
      </c>
      <c r="D1571" s="2" t="s">
        <v>86</v>
      </c>
      <c r="E1571" s="2" t="s">
        <v>20</v>
      </c>
      <c r="F1571" s="2">
        <v>63</v>
      </c>
      <c r="G1571" s="2" t="s">
        <v>76</v>
      </c>
      <c r="H1571" s="2" t="s">
        <v>43</v>
      </c>
      <c r="I1571" s="2" t="s">
        <v>120</v>
      </c>
      <c r="J1571" s="2" t="s">
        <v>52</v>
      </c>
      <c r="K1571" s="2">
        <v>2.9</v>
      </c>
      <c r="L1571" s="2" t="s">
        <v>151</v>
      </c>
      <c r="M1571" s="2" t="s">
        <v>53</v>
      </c>
      <c r="N1571" s="2" t="s">
        <v>25</v>
      </c>
      <c r="O1571" s="2" t="s">
        <v>25</v>
      </c>
      <c r="P1571" s="12">
        <v>29</v>
      </c>
      <c r="Q1571" s="12">
        <f>Table1[[#This Row],[Purchase Amount (USD)]]-Table1[[#This Row],[Previous Purchases]]</f>
        <v>34</v>
      </c>
      <c r="R1571" s="2" t="s">
        <v>85</v>
      </c>
      <c r="S1571" s="2" t="s">
        <v>39</v>
      </c>
    </row>
    <row r="1572" spans="1:19" x14ac:dyDescent="0.3">
      <c r="A1572" s="3">
        <v>1571</v>
      </c>
      <c r="B1572" s="3">
        <v>30</v>
      </c>
      <c r="C1572" s="3" t="s">
        <v>18</v>
      </c>
      <c r="D1572" s="3" t="s">
        <v>94</v>
      </c>
      <c r="E1572" s="3" t="s">
        <v>20</v>
      </c>
      <c r="F1572" s="3">
        <v>41</v>
      </c>
      <c r="G1572" s="3" t="s">
        <v>67</v>
      </c>
      <c r="H1572" s="3" t="s">
        <v>22</v>
      </c>
      <c r="I1572" s="3" t="s">
        <v>109</v>
      </c>
      <c r="J1572" s="3" t="s">
        <v>24</v>
      </c>
      <c r="K1572" s="3">
        <v>4.8</v>
      </c>
      <c r="L1572" s="3" t="s">
        <v>151</v>
      </c>
      <c r="M1572" s="3" t="s">
        <v>44</v>
      </c>
      <c r="N1572" s="3" t="s">
        <v>25</v>
      </c>
      <c r="O1572" s="3" t="s">
        <v>25</v>
      </c>
      <c r="P1572" s="13">
        <v>3</v>
      </c>
      <c r="Q1572" s="13">
        <f>Table1[[#This Row],[Purchase Amount (USD)]]-Table1[[#This Row],[Previous Purchases]]</f>
        <v>38</v>
      </c>
      <c r="R1572" s="3" t="s">
        <v>74</v>
      </c>
      <c r="S1572" s="3" t="s">
        <v>96</v>
      </c>
    </row>
    <row r="1573" spans="1:19" x14ac:dyDescent="0.3">
      <c r="A1573" s="3">
        <v>1572</v>
      </c>
      <c r="B1573" s="3">
        <v>28</v>
      </c>
      <c r="C1573" s="3" t="s">
        <v>18</v>
      </c>
      <c r="D1573" s="3" t="s">
        <v>105</v>
      </c>
      <c r="E1573" s="3" t="s">
        <v>66</v>
      </c>
      <c r="F1573" s="3">
        <v>88</v>
      </c>
      <c r="G1573" s="3" t="s">
        <v>111</v>
      </c>
      <c r="H1573" s="3" t="s">
        <v>22</v>
      </c>
      <c r="I1573" s="3" t="s">
        <v>64</v>
      </c>
      <c r="J1573" s="3" t="s">
        <v>24</v>
      </c>
      <c r="K1573" s="3">
        <v>4.5</v>
      </c>
      <c r="L1573" s="3" t="s">
        <v>151</v>
      </c>
      <c r="M1573" s="3" t="s">
        <v>44</v>
      </c>
      <c r="N1573" s="3" t="s">
        <v>25</v>
      </c>
      <c r="O1573" s="3" t="s">
        <v>25</v>
      </c>
      <c r="P1573" s="13">
        <v>11</v>
      </c>
      <c r="Q1573" s="13">
        <f>Table1[[#This Row],[Purchase Amount (USD)]]-Table1[[#This Row],[Previous Purchases]]</f>
        <v>77</v>
      </c>
      <c r="R1573" s="3" t="s">
        <v>74</v>
      </c>
      <c r="S1573" s="3" t="s">
        <v>28</v>
      </c>
    </row>
    <row r="1574" spans="1:19" x14ac:dyDescent="0.3">
      <c r="A1574" s="2">
        <v>1573</v>
      </c>
      <c r="B1574" s="2">
        <v>37</v>
      </c>
      <c r="C1574" s="2" t="s">
        <v>18</v>
      </c>
      <c r="D1574" s="2" t="s">
        <v>86</v>
      </c>
      <c r="E1574" s="2" t="s">
        <v>20</v>
      </c>
      <c r="F1574" s="2">
        <v>92</v>
      </c>
      <c r="G1574" s="2" t="s">
        <v>148</v>
      </c>
      <c r="H1574" s="2" t="s">
        <v>22</v>
      </c>
      <c r="I1574" s="2" t="s">
        <v>51</v>
      </c>
      <c r="J1574" s="2" t="s">
        <v>52</v>
      </c>
      <c r="K1574" s="2">
        <v>3.4</v>
      </c>
      <c r="L1574" s="2" t="s">
        <v>151</v>
      </c>
      <c r="M1574" s="2" t="s">
        <v>69</v>
      </c>
      <c r="N1574" s="2" t="s">
        <v>25</v>
      </c>
      <c r="O1574" s="2" t="s">
        <v>25</v>
      </c>
      <c r="P1574" s="12">
        <v>16</v>
      </c>
      <c r="Q1574" s="12">
        <f>Table1[[#This Row],[Purchase Amount (USD)]]-Table1[[#This Row],[Previous Purchases]]</f>
        <v>76</v>
      </c>
      <c r="R1574" s="2" t="s">
        <v>85</v>
      </c>
      <c r="S1574" s="2" t="s">
        <v>87</v>
      </c>
    </row>
    <row r="1575" spans="1:19" x14ac:dyDescent="0.3">
      <c r="A1575" s="2">
        <v>1574</v>
      </c>
      <c r="B1575" s="2">
        <v>36</v>
      </c>
      <c r="C1575" s="2" t="s">
        <v>18</v>
      </c>
      <c r="D1575" s="2" t="s">
        <v>112</v>
      </c>
      <c r="E1575" s="2" t="s">
        <v>20</v>
      </c>
      <c r="F1575" s="2">
        <v>31</v>
      </c>
      <c r="G1575" s="2" t="s">
        <v>113</v>
      </c>
      <c r="H1575" s="2" t="s">
        <v>22</v>
      </c>
      <c r="I1575" s="2" t="s">
        <v>125</v>
      </c>
      <c r="J1575" s="2" t="s">
        <v>52</v>
      </c>
      <c r="K1575" s="2">
        <v>4.3</v>
      </c>
      <c r="L1575" s="2" t="s">
        <v>151</v>
      </c>
      <c r="M1575" s="2" t="s">
        <v>69</v>
      </c>
      <c r="N1575" s="2" t="s">
        <v>25</v>
      </c>
      <c r="O1575" s="2" t="s">
        <v>25</v>
      </c>
      <c r="P1575" s="12">
        <v>25</v>
      </c>
      <c r="Q1575" s="12">
        <f>Table1[[#This Row],[Purchase Amount (USD)]]-Table1[[#This Row],[Previous Purchases]]</f>
        <v>6</v>
      </c>
      <c r="R1575" s="2" t="s">
        <v>85</v>
      </c>
      <c r="S1575" s="2" t="s">
        <v>39</v>
      </c>
    </row>
    <row r="1576" spans="1:19" x14ac:dyDescent="0.3">
      <c r="A1576" s="3">
        <v>1575</v>
      </c>
      <c r="B1576" s="3">
        <v>18</v>
      </c>
      <c r="C1576" s="3" t="s">
        <v>18</v>
      </c>
      <c r="D1576" s="3" t="s">
        <v>86</v>
      </c>
      <c r="E1576" s="3" t="s">
        <v>20</v>
      </c>
      <c r="F1576" s="3">
        <v>25</v>
      </c>
      <c r="G1576" s="3" t="s">
        <v>147</v>
      </c>
      <c r="H1576" s="3" t="s">
        <v>35</v>
      </c>
      <c r="I1576" s="3" t="s">
        <v>135</v>
      </c>
      <c r="J1576" s="3" t="s">
        <v>36</v>
      </c>
      <c r="K1576" s="3">
        <v>4.2</v>
      </c>
      <c r="L1576" s="3" t="s">
        <v>151</v>
      </c>
      <c r="M1576" s="3" t="s">
        <v>37</v>
      </c>
      <c r="N1576" s="3" t="s">
        <v>25</v>
      </c>
      <c r="O1576" s="3" t="s">
        <v>25</v>
      </c>
      <c r="P1576" s="13">
        <v>32</v>
      </c>
      <c r="Q1576" s="13">
        <f>Table1[[#This Row],[Purchase Amount (USD)]]-Table1[[#This Row],[Previous Purchases]]</f>
        <v>-7</v>
      </c>
      <c r="R1576" s="3" t="s">
        <v>45</v>
      </c>
      <c r="S1576" s="3" t="s">
        <v>75</v>
      </c>
    </row>
    <row r="1577" spans="1:19" x14ac:dyDescent="0.3">
      <c r="A1577" s="3">
        <v>1576</v>
      </c>
      <c r="B1577" s="3">
        <v>52</v>
      </c>
      <c r="C1577" s="3" t="s">
        <v>18</v>
      </c>
      <c r="D1577" s="3" t="s">
        <v>54</v>
      </c>
      <c r="E1577" s="3" t="s">
        <v>20</v>
      </c>
      <c r="F1577" s="3">
        <v>28</v>
      </c>
      <c r="G1577" s="3" t="s">
        <v>98</v>
      </c>
      <c r="H1577" s="3" t="s">
        <v>43</v>
      </c>
      <c r="I1577" s="3" t="s">
        <v>47</v>
      </c>
      <c r="J1577" s="3" t="s">
        <v>36</v>
      </c>
      <c r="K1577" s="3">
        <v>3.6</v>
      </c>
      <c r="L1577" s="3" t="s">
        <v>151</v>
      </c>
      <c r="M1577" s="3" t="s">
        <v>44</v>
      </c>
      <c r="N1577" s="3" t="s">
        <v>25</v>
      </c>
      <c r="O1577" s="3" t="s">
        <v>25</v>
      </c>
      <c r="P1577" s="13">
        <v>28</v>
      </c>
      <c r="Q1577" s="13">
        <f>Table1[[#This Row],[Purchase Amount (USD)]]-Table1[[#This Row],[Previous Purchases]]</f>
        <v>0</v>
      </c>
      <c r="R1577" s="3" t="s">
        <v>32</v>
      </c>
      <c r="S1577" s="3" t="s">
        <v>28</v>
      </c>
    </row>
    <row r="1578" spans="1:19" x14ac:dyDescent="0.3">
      <c r="A1578" s="2">
        <v>1577</v>
      </c>
      <c r="B1578" s="2">
        <v>56</v>
      </c>
      <c r="C1578" s="2" t="s">
        <v>18</v>
      </c>
      <c r="D1578" s="2" t="s">
        <v>80</v>
      </c>
      <c r="E1578" s="2" t="s">
        <v>20</v>
      </c>
      <c r="F1578" s="2">
        <v>75</v>
      </c>
      <c r="G1578" s="2" t="s">
        <v>150</v>
      </c>
      <c r="H1578" s="2" t="s">
        <v>43</v>
      </c>
      <c r="I1578" s="2" t="s">
        <v>51</v>
      </c>
      <c r="J1578" s="2" t="s">
        <v>36</v>
      </c>
      <c r="K1578" s="2">
        <v>3.7</v>
      </c>
      <c r="L1578" s="2" t="s">
        <v>151</v>
      </c>
      <c r="M1578" s="2" t="s">
        <v>69</v>
      </c>
      <c r="N1578" s="2" t="s">
        <v>25</v>
      </c>
      <c r="O1578" s="2" t="s">
        <v>25</v>
      </c>
      <c r="P1578" s="12">
        <v>36</v>
      </c>
      <c r="Q1578" s="12">
        <f>Table1[[#This Row],[Purchase Amount (USD)]]-Table1[[#This Row],[Previous Purchases]]</f>
        <v>39</v>
      </c>
      <c r="R1578" s="2" t="s">
        <v>45</v>
      </c>
      <c r="S1578" s="2" t="s">
        <v>87</v>
      </c>
    </row>
    <row r="1579" spans="1:19" x14ac:dyDescent="0.3">
      <c r="A1579" s="2">
        <v>1578</v>
      </c>
      <c r="B1579" s="2">
        <v>68</v>
      </c>
      <c r="C1579" s="2" t="s">
        <v>18</v>
      </c>
      <c r="D1579" s="2" t="s">
        <v>136</v>
      </c>
      <c r="E1579" s="2" t="s">
        <v>41</v>
      </c>
      <c r="F1579" s="2">
        <v>34</v>
      </c>
      <c r="G1579" s="2" t="s">
        <v>78</v>
      </c>
      <c r="H1579" s="2" t="s">
        <v>35</v>
      </c>
      <c r="I1579" s="2" t="s">
        <v>77</v>
      </c>
      <c r="J1579" s="2" t="s">
        <v>36</v>
      </c>
      <c r="K1579" s="2">
        <v>4</v>
      </c>
      <c r="L1579" s="2" t="s">
        <v>151</v>
      </c>
      <c r="M1579" s="2" t="s">
        <v>53</v>
      </c>
      <c r="N1579" s="2" t="s">
        <v>25</v>
      </c>
      <c r="O1579" s="2" t="s">
        <v>25</v>
      </c>
      <c r="P1579" s="12">
        <v>7</v>
      </c>
      <c r="Q1579" s="12">
        <f>Table1[[#This Row],[Purchase Amount (USD)]]-Table1[[#This Row],[Previous Purchases]]</f>
        <v>27</v>
      </c>
      <c r="R1579" s="2" t="s">
        <v>27</v>
      </c>
      <c r="S1579" s="2" t="s">
        <v>28</v>
      </c>
    </row>
    <row r="1580" spans="1:19" x14ac:dyDescent="0.3">
      <c r="A1580" s="3">
        <v>1579</v>
      </c>
      <c r="B1580" s="3">
        <v>62</v>
      </c>
      <c r="C1580" s="3" t="s">
        <v>18</v>
      </c>
      <c r="D1580" s="3" t="s">
        <v>94</v>
      </c>
      <c r="E1580" s="3" t="s">
        <v>20</v>
      </c>
      <c r="F1580" s="3">
        <v>97</v>
      </c>
      <c r="G1580" s="3" t="s">
        <v>98</v>
      </c>
      <c r="H1580" s="3" t="s">
        <v>35</v>
      </c>
      <c r="I1580" s="3" t="s">
        <v>31</v>
      </c>
      <c r="J1580" s="3" t="s">
        <v>24</v>
      </c>
      <c r="K1580" s="3">
        <v>4.9000000000000004</v>
      </c>
      <c r="L1580" s="3" t="s">
        <v>151</v>
      </c>
      <c r="M1580" s="3" t="s">
        <v>69</v>
      </c>
      <c r="N1580" s="3" t="s">
        <v>25</v>
      </c>
      <c r="O1580" s="3" t="s">
        <v>25</v>
      </c>
      <c r="P1580" s="13">
        <v>2</v>
      </c>
      <c r="Q1580" s="13">
        <f>Table1[[#This Row],[Purchase Amount (USD)]]-Table1[[#This Row],[Previous Purchases]]</f>
        <v>95</v>
      </c>
      <c r="R1580" s="3" t="s">
        <v>45</v>
      </c>
      <c r="S1580" s="3" t="s">
        <v>57</v>
      </c>
    </row>
    <row r="1581" spans="1:19" x14ac:dyDescent="0.3">
      <c r="A1581" s="3">
        <v>1580</v>
      </c>
      <c r="B1581" s="3">
        <v>35</v>
      </c>
      <c r="C1581" s="3" t="s">
        <v>18</v>
      </c>
      <c r="D1581" s="3" t="s">
        <v>101</v>
      </c>
      <c r="E1581" s="3" t="s">
        <v>62</v>
      </c>
      <c r="F1581" s="3">
        <v>80</v>
      </c>
      <c r="G1581" s="3" t="s">
        <v>100</v>
      </c>
      <c r="H1581" s="3" t="s">
        <v>43</v>
      </c>
      <c r="I1581" s="3" t="s">
        <v>82</v>
      </c>
      <c r="J1581" s="3" t="s">
        <v>52</v>
      </c>
      <c r="K1581" s="3">
        <v>3.1</v>
      </c>
      <c r="L1581" s="3" t="s">
        <v>151</v>
      </c>
      <c r="M1581" s="3" t="s">
        <v>37</v>
      </c>
      <c r="N1581" s="3" t="s">
        <v>25</v>
      </c>
      <c r="O1581" s="3" t="s">
        <v>25</v>
      </c>
      <c r="P1581" s="13">
        <v>6</v>
      </c>
      <c r="Q1581" s="13">
        <f>Table1[[#This Row],[Purchase Amount (USD)]]-Table1[[#This Row],[Previous Purchases]]</f>
        <v>74</v>
      </c>
      <c r="R1581" s="3" t="s">
        <v>74</v>
      </c>
      <c r="S1581" s="3" t="s">
        <v>87</v>
      </c>
    </row>
    <row r="1582" spans="1:19" x14ac:dyDescent="0.3">
      <c r="A1582" s="2">
        <v>1581</v>
      </c>
      <c r="B1582" s="2">
        <v>65</v>
      </c>
      <c r="C1582" s="2" t="s">
        <v>18</v>
      </c>
      <c r="D1582" s="2" t="s">
        <v>49</v>
      </c>
      <c r="E1582" s="2" t="s">
        <v>41</v>
      </c>
      <c r="F1582" s="2">
        <v>71</v>
      </c>
      <c r="G1582" s="2" t="s">
        <v>113</v>
      </c>
      <c r="H1582" s="2" t="s">
        <v>22</v>
      </c>
      <c r="I1582" s="2" t="s">
        <v>108</v>
      </c>
      <c r="J1582" s="2" t="s">
        <v>52</v>
      </c>
      <c r="K1582" s="2">
        <v>3.7</v>
      </c>
      <c r="L1582" s="2" t="s">
        <v>151</v>
      </c>
      <c r="M1582" s="2" t="s">
        <v>53</v>
      </c>
      <c r="N1582" s="2" t="s">
        <v>25</v>
      </c>
      <c r="O1582" s="2" t="s">
        <v>25</v>
      </c>
      <c r="P1582" s="12">
        <v>30</v>
      </c>
      <c r="Q1582" s="12">
        <f>Table1[[#This Row],[Purchase Amount (USD)]]-Table1[[#This Row],[Previous Purchases]]</f>
        <v>41</v>
      </c>
      <c r="R1582" s="2" t="s">
        <v>32</v>
      </c>
      <c r="S1582" s="2" t="s">
        <v>48</v>
      </c>
    </row>
    <row r="1583" spans="1:19" x14ac:dyDescent="0.3">
      <c r="A1583" s="2">
        <v>1582</v>
      </c>
      <c r="B1583" s="2">
        <v>69</v>
      </c>
      <c r="C1583" s="2" t="s">
        <v>18</v>
      </c>
      <c r="D1583" s="2" t="s">
        <v>105</v>
      </c>
      <c r="E1583" s="2" t="s">
        <v>66</v>
      </c>
      <c r="F1583" s="2">
        <v>77</v>
      </c>
      <c r="G1583" s="2" t="s">
        <v>122</v>
      </c>
      <c r="H1583" s="2" t="s">
        <v>22</v>
      </c>
      <c r="I1583" s="2" t="s">
        <v>84</v>
      </c>
      <c r="J1583" s="2" t="s">
        <v>56</v>
      </c>
      <c r="K1583" s="2">
        <v>4.2</v>
      </c>
      <c r="L1583" s="2" t="s">
        <v>151</v>
      </c>
      <c r="M1583" s="2" t="s">
        <v>37</v>
      </c>
      <c r="N1583" s="2" t="s">
        <v>25</v>
      </c>
      <c r="O1583" s="2" t="s">
        <v>25</v>
      </c>
      <c r="P1583" s="12">
        <v>46</v>
      </c>
      <c r="Q1583" s="12">
        <f>Table1[[#This Row],[Purchase Amount (USD)]]-Table1[[#This Row],[Previous Purchases]]</f>
        <v>31</v>
      </c>
      <c r="R1583" s="2" t="s">
        <v>32</v>
      </c>
      <c r="S1583" s="2" t="s">
        <v>57</v>
      </c>
    </row>
    <row r="1584" spans="1:19" x14ac:dyDescent="0.3">
      <c r="A1584" s="3">
        <v>1583</v>
      </c>
      <c r="B1584" s="3">
        <v>28</v>
      </c>
      <c r="C1584" s="3" t="s">
        <v>18</v>
      </c>
      <c r="D1584" s="3" t="s">
        <v>132</v>
      </c>
      <c r="E1584" s="3" t="s">
        <v>66</v>
      </c>
      <c r="F1584" s="3">
        <v>41</v>
      </c>
      <c r="G1584" s="3" t="s">
        <v>76</v>
      </c>
      <c r="H1584" s="3" t="s">
        <v>22</v>
      </c>
      <c r="I1584" s="3" t="s">
        <v>107</v>
      </c>
      <c r="J1584" s="3" t="s">
        <v>36</v>
      </c>
      <c r="K1584" s="3">
        <v>2.5</v>
      </c>
      <c r="L1584" s="3" t="s">
        <v>151</v>
      </c>
      <c r="M1584" s="3" t="s">
        <v>44</v>
      </c>
      <c r="N1584" s="3" t="s">
        <v>25</v>
      </c>
      <c r="O1584" s="3" t="s">
        <v>25</v>
      </c>
      <c r="P1584" s="13">
        <v>39</v>
      </c>
      <c r="Q1584" s="13">
        <f>Table1[[#This Row],[Purchase Amount (USD)]]-Table1[[#This Row],[Previous Purchases]]</f>
        <v>2</v>
      </c>
      <c r="R1584" s="3" t="s">
        <v>32</v>
      </c>
      <c r="S1584" s="3" t="s">
        <v>87</v>
      </c>
    </row>
    <row r="1585" spans="1:19" x14ac:dyDescent="0.3">
      <c r="A1585" s="3">
        <v>1584</v>
      </c>
      <c r="B1585" s="3">
        <v>37</v>
      </c>
      <c r="C1585" s="3" t="s">
        <v>18</v>
      </c>
      <c r="D1585" s="3" t="s">
        <v>118</v>
      </c>
      <c r="E1585" s="3" t="s">
        <v>66</v>
      </c>
      <c r="F1585" s="3">
        <v>92</v>
      </c>
      <c r="G1585" s="3" t="s">
        <v>127</v>
      </c>
      <c r="H1585" s="3" t="s">
        <v>91</v>
      </c>
      <c r="I1585" s="3" t="s">
        <v>133</v>
      </c>
      <c r="J1585" s="3" t="s">
        <v>52</v>
      </c>
      <c r="K1585" s="3">
        <v>4.3</v>
      </c>
      <c r="L1585" s="3" t="s">
        <v>151</v>
      </c>
      <c r="M1585" s="3" t="s">
        <v>44</v>
      </c>
      <c r="N1585" s="3" t="s">
        <v>25</v>
      </c>
      <c r="O1585" s="3" t="s">
        <v>25</v>
      </c>
      <c r="P1585" s="13">
        <v>8</v>
      </c>
      <c r="Q1585" s="13">
        <f>Table1[[#This Row],[Purchase Amount (USD)]]-Table1[[#This Row],[Previous Purchases]]</f>
        <v>84</v>
      </c>
      <c r="R1585" s="3" t="s">
        <v>27</v>
      </c>
      <c r="S1585" s="3" t="s">
        <v>48</v>
      </c>
    </row>
    <row r="1586" spans="1:19" x14ac:dyDescent="0.3">
      <c r="A1586" s="2">
        <v>1585</v>
      </c>
      <c r="B1586" s="2">
        <v>41</v>
      </c>
      <c r="C1586" s="2" t="s">
        <v>18</v>
      </c>
      <c r="D1586" s="2" t="s">
        <v>19</v>
      </c>
      <c r="E1586" s="2" t="s">
        <v>20</v>
      </c>
      <c r="F1586" s="2">
        <v>95</v>
      </c>
      <c r="G1586" s="2" t="s">
        <v>76</v>
      </c>
      <c r="H1586" s="2" t="s">
        <v>35</v>
      </c>
      <c r="I1586" s="2" t="s">
        <v>64</v>
      </c>
      <c r="J1586" s="2" t="s">
        <v>36</v>
      </c>
      <c r="K1586" s="2">
        <v>3.1</v>
      </c>
      <c r="L1586" s="2" t="s">
        <v>151</v>
      </c>
      <c r="M1586" s="2" t="s">
        <v>73</v>
      </c>
      <c r="N1586" s="2" t="s">
        <v>25</v>
      </c>
      <c r="O1586" s="2" t="s">
        <v>25</v>
      </c>
      <c r="P1586" s="12">
        <v>46</v>
      </c>
      <c r="Q1586" s="12">
        <f>Table1[[#This Row],[Purchase Amount (USD)]]-Table1[[#This Row],[Previous Purchases]]</f>
        <v>49</v>
      </c>
      <c r="R1586" s="2" t="s">
        <v>38</v>
      </c>
      <c r="S1586" s="2" t="s">
        <v>57</v>
      </c>
    </row>
    <row r="1587" spans="1:19" x14ac:dyDescent="0.3">
      <c r="A1587" s="2">
        <v>1586</v>
      </c>
      <c r="B1587" s="2">
        <v>37</v>
      </c>
      <c r="C1587" s="2" t="s">
        <v>18</v>
      </c>
      <c r="D1587" s="2" t="s">
        <v>29</v>
      </c>
      <c r="E1587" s="2" t="s">
        <v>20</v>
      </c>
      <c r="F1587" s="2">
        <v>25</v>
      </c>
      <c r="G1587" s="2" t="s">
        <v>89</v>
      </c>
      <c r="H1587" s="2" t="s">
        <v>43</v>
      </c>
      <c r="I1587" s="2" t="s">
        <v>60</v>
      </c>
      <c r="J1587" s="2" t="s">
        <v>56</v>
      </c>
      <c r="K1587" s="2">
        <v>3</v>
      </c>
      <c r="L1587" s="2" t="s">
        <v>151</v>
      </c>
      <c r="M1587" s="2" t="s">
        <v>44</v>
      </c>
      <c r="N1587" s="2" t="s">
        <v>25</v>
      </c>
      <c r="O1587" s="2" t="s">
        <v>25</v>
      </c>
      <c r="P1587" s="12">
        <v>40</v>
      </c>
      <c r="Q1587" s="12">
        <f>Table1[[#This Row],[Purchase Amount (USD)]]-Table1[[#This Row],[Previous Purchases]]</f>
        <v>-15</v>
      </c>
      <c r="R1587" s="2" t="s">
        <v>85</v>
      </c>
      <c r="S1587" s="2" t="s">
        <v>28</v>
      </c>
    </row>
    <row r="1588" spans="1:19" x14ac:dyDescent="0.3">
      <c r="A1588" s="3">
        <v>1587</v>
      </c>
      <c r="B1588" s="3">
        <v>25</v>
      </c>
      <c r="C1588" s="3" t="s">
        <v>18</v>
      </c>
      <c r="D1588" s="3" t="s">
        <v>136</v>
      </c>
      <c r="E1588" s="3" t="s">
        <v>41</v>
      </c>
      <c r="F1588" s="3">
        <v>77</v>
      </c>
      <c r="G1588" s="3" t="s">
        <v>100</v>
      </c>
      <c r="H1588" s="3" t="s">
        <v>43</v>
      </c>
      <c r="I1588" s="3" t="s">
        <v>72</v>
      </c>
      <c r="J1588" s="3" t="s">
        <v>56</v>
      </c>
      <c r="K1588" s="3">
        <v>4</v>
      </c>
      <c r="L1588" s="3" t="s">
        <v>151</v>
      </c>
      <c r="M1588" s="3" t="s">
        <v>26</v>
      </c>
      <c r="N1588" s="3" t="s">
        <v>25</v>
      </c>
      <c r="O1588" s="3" t="s">
        <v>25</v>
      </c>
      <c r="P1588" s="13">
        <v>21</v>
      </c>
      <c r="Q1588" s="13">
        <f>Table1[[#This Row],[Purchase Amount (USD)]]-Table1[[#This Row],[Previous Purchases]]</f>
        <v>56</v>
      </c>
      <c r="R1588" s="3" t="s">
        <v>74</v>
      </c>
      <c r="S1588" s="3" t="s">
        <v>39</v>
      </c>
    </row>
    <row r="1589" spans="1:19" x14ac:dyDescent="0.3">
      <c r="A1589" s="3">
        <v>1588</v>
      </c>
      <c r="B1589" s="3">
        <v>41</v>
      </c>
      <c r="C1589" s="3" t="s">
        <v>18</v>
      </c>
      <c r="D1589" s="3" t="s">
        <v>124</v>
      </c>
      <c r="E1589" s="3" t="s">
        <v>20</v>
      </c>
      <c r="F1589" s="3">
        <v>99</v>
      </c>
      <c r="G1589" s="3" t="s">
        <v>89</v>
      </c>
      <c r="H1589" s="3" t="s">
        <v>43</v>
      </c>
      <c r="I1589" s="3" t="s">
        <v>117</v>
      </c>
      <c r="J1589" s="3" t="s">
        <v>52</v>
      </c>
      <c r="K1589" s="3">
        <v>3.5</v>
      </c>
      <c r="L1589" s="3" t="s">
        <v>151</v>
      </c>
      <c r="M1589" s="3" t="s">
        <v>37</v>
      </c>
      <c r="N1589" s="3" t="s">
        <v>25</v>
      </c>
      <c r="O1589" s="3" t="s">
        <v>25</v>
      </c>
      <c r="P1589" s="13">
        <v>33</v>
      </c>
      <c r="Q1589" s="13">
        <f>Table1[[#This Row],[Purchase Amount (USD)]]-Table1[[#This Row],[Previous Purchases]]</f>
        <v>66</v>
      </c>
      <c r="R1589" s="3" t="s">
        <v>38</v>
      </c>
      <c r="S1589" s="3" t="s">
        <v>28</v>
      </c>
    </row>
    <row r="1590" spans="1:19" x14ac:dyDescent="0.3">
      <c r="A1590" s="2">
        <v>1589</v>
      </c>
      <c r="B1590" s="2">
        <v>48</v>
      </c>
      <c r="C1590" s="2" t="s">
        <v>18</v>
      </c>
      <c r="D1590" s="2" t="s">
        <v>132</v>
      </c>
      <c r="E1590" s="2" t="s">
        <v>66</v>
      </c>
      <c r="F1590" s="2">
        <v>24</v>
      </c>
      <c r="G1590" s="2" t="s">
        <v>128</v>
      </c>
      <c r="H1590" s="2" t="s">
        <v>22</v>
      </c>
      <c r="I1590" s="2" t="s">
        <v>108</v>
      </c>
      <c r="J1590" s="2" t="s">
        <v>24</v>
      </c>
      <c r="K1590" s="2">
        <v>3.2</v>
      </c>
      <c r="L1590" s="2" t="s">
        <v>151</v>
      </c>
      <c r="M1590" s="2" t="s">
        <v>44</v>
      </c>
      <c r="N1590" s="2" t="s">
        <v>25</v>
      </c>
      <c r="O1590" s="2" t="s">
        <v>25</v>
      </c>
      <c r="P1590" s="12">
        <v>3</v>
      </c>
      <c r="Q1590" s="12">
        <f>Table1[[#This Row],[Purchase Amount (USD)]]-Table1[[#This Row],[Previous Purchases]]</f>
        <v>21</v>
      </c>
      <c r="R1590" s="2" t="s">
        <v>27</v>
      </c>
      <c r="S1590" s="2" t="s">
        <v>87</v>
      </c>
    </row>
    <row r="1591" spans="1:19" x14ac:dyDescent="0.3">
      <c r="A1591" s="2">
        <v>1590</v>
      </c>
      <c r="B1591" s="2">
        <v>42</v>
      </c>
      <c r="C1591" s="2" t="s">
        <v>18</v>
      </c>
      <c r="D1591" s="2" t="s">
        <v>49</v>
      </c>
      <c r="E1591" s="2" t="s">
        <v>41</v>
      </c>
      <c r="F1591" s="2">
        <v>72</v>
      </c>
      <c r="G1591" s="2" t="s">
        <v>122</v>
      </c>
      <c r="H1591" s="2" t="s">
        <v>43</v>
      </c>
      <c r="I1591" s="2" t="s">
        <v>64</v>
      </c>
      <c r="J1591" s="2" t="s">
        <v>52</v>
      </c>
      <c r="K1591" s="2">
        <v>2.7</v>
      </c>
      <c r="L1591" s="2" t="s">
        <v>151</v>
      </c>
      <c r="M1591" s="2" t="s">
        <v>73</v>
      </c>
      <c r="N1591" s="2" t="s">
        <v>25</v>
      </c>
      <c r="O1591" s="2" t="s">
        <v>25</v>
      </c>
      <c r="P1591" s="12">
        <v>48</v>
      </c>
      <c r="Q1591" s="12">
        <f>Table1[[#This Row],[Purchase Amount (USD)]]-Table1[[#This Row],[Previous Purchases]]</f>
        <v>24</v>
      </c>
      <c r="R1591" s="2" t="s">
        <v>32</v>
      </c>
      <c r="S1591" s="2" t="s">
        <v>39</v>
      </c>
    </row>
    <row r="1592" spans="1:19" x14ac:dyDescent="0.3">
      <c r="A1592" s="3">
        <v>1591</v>
      </c>
      <c r="B1592" s="3">
        <v>54</v>
      </c>
      <c r="C1592" s="3" t="s">
        <v>18</v>
      </c>
      <c r="D1592" s="3" t="s">
        <v>33</v>
      </c>
      <c r="E1592" s="3" t="s">
        <v>20</v>
      </c>
      <c r="F1592" s="3">
        <v>80</v>
      </c>
      <c r="G1592" s="3" t="s">
        <v>149</v>
      </c>
      <c r="H1592" s="3" t="s">
        <v>35</v>
      </c>
      <c r="I1592" s="3" t="s">
        <v>68</v>
      </c>
      <c r="J1592" s="3" t="s">
        <v>24</v>
      </c>
      <c r="K1592" s="3">
        <v>3</v>
      </c>
      <c r="L1592" s="3" t="s">
        <v>151</v>
      </c>
      <c r="M1592" s="3" t="s">
        <v>37</v>
      </c>
      <c r="N1592" s="3" t="s">
        <v>25</v>
      </c>
      <c r="O1592" s="3" t="s">
        <v>25</v>
      </c>
      <c r="P1592" s="13">
        <v>8</v>
      </c>
      <c r="Q1592" s="13">
        <f>Table1[[#This Row],[Purchase Amount (USD)]]-Table1[[#This Row],[Previous Purchases]]</f>
        <v>72</v>
      </c>
      <c r="R1592" s="3" t="s">
        <v>45</v>
      </c>
      <c r="S1592" s="3" t="s">
        <v>48</v>
      </c>
    </row>
    <row r="1593" spans="1:19" x14ac:dyDescent="0.3">
      <c r="A1593" s="3">
        <v>1592</v>
      </c>
      <c r="B1593" s="3">
        <v>18</v>
      </c>
      <c r="C1593" s="3" t="s">
        <v>18</v>
      </c>
      <c r="D1593" s="3" t="s">
        <v>86</v>
      </c>
      <c r="E1593" s="3" t="s">
        <v>20</v>
      </c>
      <c r="F1593" s="3">
        <v>100</v>
      </c>
      <c r="G1593" s="3" t="s">
        <v>146</v>
      </c>
      <c r="H1593" s="3" t="s">
        <v>22</v>
      </c>
      <c r="I1593" s="3" t="s">
        <v>79</v>
      </c>
      <c r="J1593" s="3" t="s">
        <v>24</v>
      </c>
      <c r="K1593" s="3">
        <v>2.9</v>
      </c>
      <c r="L1593" s="3" t="s">
        <v>151</v>
      </c>
      <c r="M1593" s="3" t="s">
        <v>44</v>
      </c>
      <c r="N1593" s="3" t="s">
        <v>25</v>
      </c>
      <c r="O1593" s="3" t="s">
        <v>25</v>
      </c>
      <c r="P1593" s="13">
        <v>24</v>
      </c>
      <c r="Q1593" s="13">
        <f>Table1[[#This Row],[Purchase Amount (USD)]]-Table1[[#This Row],[Previous Purchases]]</f>
        <v>76</v>
      </c>
      <c r="R1593" s="3" t="s">
        <v>45</v>
      </c>
      <c r="S1593" s="3" t="s">
        <v>48</v>
      </c>
    </row>
    <row r="1594" spans="1:19" x14ac:dyDescent="0.3">
      <c r="A1594" s="2">
        <v>1593</v>
      </c>
      <c r="B1594" s="2">
        <v>56</v>
      </c>
      <c r="C1594" s="2" t="s">
        <v>18</v>
      </c>
      <c r="D1594" s="2" t="s">
        <v>70</v>
      </c>
      <c r="E1594" s="2" t="s">
        <v>41</v>
      </c>
      <c r="F1594" s="2">
        <v>83</v>
      </c>
      <c r="G1594" s="2" t="s">
        <v>145</v>
      </c>
      <c r="H1594" s="2" t="s">
        <v>43</v>
      </c>
      <c r="I1594" s="2" t="s">
        <v>108</v>
      </c>
      <c r="J1594" s="2" t="s">
        <v>52</v>
      </c>
      <c r="K1594" s="2">
        <v>3.3</v>
      </c>
      <c r="L1594" s="2" t="s">
        <v>151</v>
      </c>
      <c r="M1594" s="2" t="s">
        <v>37</v>
      </c>
      <c r="N1594" s="2" t="s">
        <v>25</v>
      </c>
      <c r="O1594" s="2" t="s">
        <v>25</v>
      </c>
      <c r="P1594" s="12">
        <v>10</v>
      </c>
      <c r="Q1594" s="12">
        <f>Table1[[#This Row],[Purchase Amount (USD)]]-Table1[[#This Row],[Previous Purchases]]</f>
        <v>73</v>
      </c>
      <c r="R1594" s="2" t="s">
        <v>74</v>
      </c>
      <c r="S1594" s="2" t="s">
        <v>96</v>
      </c>
    </row>
    <row r="1595" spans="1:19" x14ac:dyDescent="0.3">
      <c r="A1595" s="2">
        <v>1594</v>
      </c>
      <c r="B1595" s="2">
        <v>61</v>
      </c>
      <c r="C1595" s="2" t="s">
        <v>18</v>
      </c>
      <c r="D1595" s="2" t="s">
        <v>80</v>
      </c>
      <c r="E1595" s="2" t="s">
        <v>20</v>
      </c>
      <c r="F1595" s="2">
        <v>95</v>
      </c>
      <c r="G1595" s="2" t="s">
        <v>127</v>
      </c>
      <c r="H1595" s="2" t="s">
        <v>43</v>
      </c>
      <c r="I1595" s="2" t="s">
        <v>93</v>
      </c>
      <c r="J1595" s="2" t="s">
        <v>36</v>
      </c>
      <c r="K1595" s="2">
        <v>4.9000000000000004</v>
      </c>
      <c r="L1595" s="2" t="s">
        <v>151</v>
      </c>
      <c r="M1595" s="2" t="s">
        <v>69</v>
      </c>
      <c r="N1595" s="2" t="s">
        <v>25</v>
      </c>
      <c r="O1595" s="2" t="s">
        <v>25</v>
      </c>
      <c r="P1595" s="12">
        <v>25</v>
      </c>
      <c r="Q1595" s="12">
        <f>Table1[[#This Row],[Purchase Amount (USD)]]-Table1[[#This Row],[Previous Purchases]]</f>
        <v>70</v>
      </c>
      <c r="R1595" s="2" t="s">
        <v>74</v>
      </c>
      <c r="S1595" s="2" t="s">
        <v>87</v>
      </c>
    </row>
    <row r="1596" spans="1:19" x14ac:dyDescent="0.3">
      <c r="A1596" s="3">
        <v>1595</v>
      </c>
      <c r="B1596" s="3">
        <v>40</v>
      </c>
      <c r="C1596" s="3" t="s">
        <v>18</v>
      </c>
      <c r="D1596" s="3" t="s">
        <v>65</v>
      </c>
      <c r="E1596" s="3" t="s">
        <v>66</v>
      </c>
      <c r="F1596" s="3">
        <v>41</v>
      </c>
      <c r="G1596" s="3" t="s">
        <v>111</v>
      </c>
      <c r="H1596" s="3" t="s">
        <v>91</v>
      </c>
      <c r="I1596" s="3" t="s">
        <v>60</v>
      </c>
      <c r="J1596" s="3" t="s">
        <v>52</v>
      </c>
      <c r="K1596" s="3">
        <v>3.7</v>
      </c>
      <c r="L1596" s="3" t="s">
        <v>151</v>
      </c>
      <c r="M1596" s="3" t="s">
        <v>73</v>
      </c>
      <c r="N1596" s="3" t="s">
        <v>25</v>
      </c>
      <c r="O1596" s="3" t="s">
        <v>25</v>
      </c>
      <c r="P1596" s="13">
        <v>3</v>
      </c>
      <c r="Q1596" s="13">
        <f>Table1[[#This Row],[Purchase Amount (USD)]]-Table1[[#This Row],[Previous Purchases]]</f>
        <v>38</v>
      </c>
      <c r="R1596" s="3" t="s">
        <v>32</v>
      </c>
      <c r="S1596" s="3" t="s">
        <v>28</v>
      </c>
    </row>
    <row r="1597" spans="1:19" x14ac:dyDescent="0.3">
      <c r="A1597" s="3">
        <v>1596</v>
      </c>
      <c r="B1597" s="3">
        <v>34</v>
      </c>
      <c r="C1597" s="3" t="s">
        <v>18</v>
      </c>
      <c r="D1597" s="3" t="s">
        <v>131</v>
      </c>
      <c r="E1597" s="3" t="s">
        <v>66</v>
      </c>
      <c r="F1597" s="3">
        <v>35</v>
      </c>
      <c r="G1597" s="3" t="s">
        <v>149</v>
      </c>
      <c r="H1597" s="3" t="s">
        <v>35</v>
      </c>
      <c r="I1597" s="3" t="s">
        <v>135</v>
      </c>
      <c r="J1597" s="3" t="s">
        <v>36</v>
      </c>
      <c r="K1597" s="3">
        <v>3.5</v>
      </c>
      <c r="L1597" s="3" t="s">
        <v>151</v>
      </c>
      <c r="M1597" s="3" t="s">
        <v>53</v>
      </c>
      <c r="N1597" s="3" t="s">
        <v>25</v>
      </c>
      <c r="O1597" s="3" t="s">
        <v>25</v>
      </c>
      <c r="P1597" s="13">
        <v>45</v>
      </c>
      <c r="Q1597" s="13">
        <f>Table1[[#This Row],[Purchase Amount (USD)]]-Table1[[#This Row],[Previous Purchases]]</f>
        <v>-10</v>
      </c>
      <c r="R1597" s="3" t="s">
        <v>85</v>
      </c>
      <c r="S1597" s="3" t="s">
        <v>28</v>
      </c>
    </row>
    <row r="1598" spans="1:19" x14ac:dyDescent="0.3">
      <c r="A1598" s="2">
        <v>1597</v>
      </c>
      <c r="B1598" s="2">
        <v>42</v>
      </c>
      <c r="C1598" s="2" t="s">
        <v>18</v>
      </c>
      <c r="D1598" s="2" t="s">
        <v>105</v>
      </c>
      <c r="E1598" s="2" t="s">
        <v>66</v>
      </c>
      <c r="F1598" s="2">
        <v>30</v>
      </c>
      <c r="G1598" s="2" t="s">
        <v>90</v>
      </c>
      <c r="H1598" s="2" t="s">
        <v>35</v>
      </c>
      <c r="I1598" s="2" t="s">
        <v>68</v>
      </c>
      <c r="J1598" s="2" t="s">
        <v>56</v>
      </c>
      <c r="K1598" s="2">
        <v>4.7</v>
      </c>
      <c r="L1598" s="2" t="s">
        <v>151</v>
      </c>
      <c r="M1598" s="2" t="s">
        <v>73</v>
      </c>
      <c r="N1598" s="2" t="s">
        <v>25</v>
      </c>
      <c r="O1598" s="2" t="s">
        <v>25</v>
      </c>
      <c r="P1598" s="12">
        <v>15</v>
      </c>
      <c r="Q1598" s="12">
        <f>Table1[[#This Row],[Purchase Amount (USD)]]-Table1[[#This Row],[Previous Purchases]]</f>
        <v>15</v>
      </c>
      <c r="R1598" s="2" t="s">
        <v>85</v>
      </c>
      <c r="S1598" s="2" t="s">
        <v>87</v>
      </c>
    </row>
    <row r="1599" spans="1:19" x14ac:dyDescent="0.3">
      <c r="A1599" s="2">
        <v>1598</v>
      </c>
      <c r="B1599" s="2">
        <v>43</v>
      </c>
      <c r="C1599" s="2" t="s">
        <v>18</v>
      </c>
      <c r="D1599" s="2" t="s">
        <v>123</v>
      </c>
      <c r="E1599" s="2" t="s">
        <v>66</v>
      </c>
      <c r="F1599" s="2">
        <v>21</v>
      </c>
      <c r="G1599" s="2" t="s">
        <v>90</v>
      </c>
      <c r="H1599" s="2" t="s">
        <v>91</v>
      </c>
      <c r="I1599" s="2" t="s">
        <v>31</v>
      </c>
      <c r="J1599" s="2" t="s">
        <v>24</v>
      </c>
      <c r="K1599" s="2">
        <v>2.6</v>
      </c>
      <c r="L1599" s="2" t="s">
        <v>151</v>
      </c>
      <c r="M1599" s="2" t="s">
        <v>73</v>
      </c>
      <c r="N1599" s="2" t="s">
        <v>25</v>
      </c>
      <c r="O1599" s="2" t="s">
        <v>25</v>
      </c>
      <c r="P1599" s="12">
        <v>34</v>
      </c>
      <c r="Q1599" s="12">
        <f>Table1[[#This Row],[Purchase Amount (USD)]]-Table1[[#This Row],[Previous Purchases]]</f>
        <v>-13</v>
      </c>
      <c r="R1599" s="2" t="s">
        <v>74</v>
      </c>
      <c r="S1599" s="2" t="s">
        <v>57</v>
      </c>
    </row>
    <row r="1600" spans="1:19" x14ac:dyDescent="0.3">
      <c r="A1600" s="3">
        <v>1599</v>
      </c>
      <c r="B1600" s="3">
        <v>47</v>
      </c>
      <c r="C1600" s="3" t="s">
        <v>18</v>
      </c>
      <c r="D1600" s="3" t="s">
        <v>105</v>
      </c>
      <c r="E1600" s="3" t="s">
        <v>66</v>
      </c>
      <c r="F1600" s="3">
        <v>85</v>
      </c>
      <c r="G1600" s="3" t="s">
        <v>98</v>
      </c>
      <c r="H1600" s="3" t="s">
        <v>43</v>
      </c>
      <c r="I1600" s="3" t="s">
        <v>84</v>
      </c>
      <c r="J1600" s="3" t="s">
        <v>56</v>
      </c>
      <c r="K1600" s="3">
        <v>4.0999999999999996</v>
      </c>
      <c r="L1600" s="3" t="s">
        <v>151</v>
      </c>
      <c r="M1600" s="3" t="s">
        <v>26</v>
      </c>
      <c r="N1600" s="3" t="s">
        <v>25</v>
      </c>
      <c r="O1600" s="3" t="s">
        <v>25</v>
      </c>
      <c r="P1600" s="13">
        <v>21</v>
      </c>
      <c r="Q1600" s="13">
        <f>Table1[[#This Row],[Purchase Amount (USD)]]-Table1[[#This Row],[Previous Purchases]]</f>
        <v>64</v>
      </c>
      <c r="R1600" s="3" t="s">
        <v>27</v>
      </c>
      <c r="S1600" s="3" t="s">
        <v>75</v>
      </c>
    </row>
    <row r="1601" spans="1:19" x14ac:dyDescent="0.3">
      <c r="A1601" s="3">
        <v>1600</v>
      </c>
      <c r="B1601" s="3">
        <v>48</v>
      </c>
      <c r="C1601" s="3" t="s">
        <v>18</v>
      </c>
      <c r="D1601" s="3" t="s">
        <v>54</v>
      </c>
      <c r="E1601" s="3" t="s">
        <v>20</v>
      </c>
      <c r="F1601" s="3">
        <v>54</v>
      </c>
      <c r="G1601" s="3" t="s">
        <v>78</v>
      </c>
      <c r="H1601" s="3" t="s">
        <v>43</v>
      </c>
      <c r="I1601" s="3" t="s">
        <v>120</v>
      </c>
      <c r="J1601" s="3" t="s">
        <v>24</v>
      </c>
      <c r="K1601" s="3">
        <v>2.8</v>
      </c>
      <c r="L1601" s="3" t="s">
        <v>151</v>
      </c>
      <c r="M1601" s="3" t="s">
        <v>69</v>
      </c>
      <c r="N1601" s="3" t="s">
        <v>25</v>
      </c>
      <c r="O1601" s="3" t="s">
        <v>25</v>
      </c>
      <c r="P1601" s="13">
        <v>22</v>
      </c>
      <c r="Q1601" s="13">
        <f>Table1[[#This Row],[Purchase Amount (USD)]]-Table1[[#This Row],[Previous Purchases]]</f>
        <v>32</v>
      </c>
      <c r="R1601" s="3" t="s">
        <v>85</v>
      </c>
      <c r="S1601" s="3" t="s">
        <v>75</v>
      </c>
    </row>
    <row r="1602" spans="1:19" x14ac:dyDescent="0.3">
      <c r="A1602" s="2">
        <v>1601</v>
      </c>
      <c r="B1602" s="2">
        <v>20</v>
      </c>
      <c r="C1602" s="2" t="s">
        <v>18</v>
      </c>
      <c r="D1602" s="2" t="s">
        <v>136</v>
      </c>
      <c r="E1602" s="2" t="s">
        <v>41</v>
      </c>
      <c r="F1602" s="2">
        <v>26</v>
      </c>
      <c r="G1602" s="2" t="s">
        <v>55</v>
      </c>
      <c r="H1602" s="2" t="s">
        <v>35</v>
      </c>
      <c r="I1602" s="2" t="s">
        <v>133</v>
      </c>
      <c r="J1602" s="2" t="s">
        <v>36</v>
      </c>
      <c r="K1602" s="2">
        <v>4.7</v>
      </c>
      <c r="L1602" s="2" t="s">
        <v>151</v>
      </c>
      <c r="M1602" s="2" t="s">
        <v>44</v>
      </c>
      <c r="N1602" s="2" t="s">
        <v>25</v>
      </c>
      <c r="O1602" s="2" t="s">
        <v>25</v>
      </c>
      <c r="P1602" s="12">
        <v>24</v>
      </c>
      <c r="Q1602" s="12">
        <f>Table1[[#This Row],[Purchase Amount (USD)]]-Table1[[#This Row],[Previous Purchases]]</f>
        <v>2</v>
      </c>
      <c r="R1602" s="2" t="s">
        <v>45</v>
      </c>
      <c r="S1602" s="2" t="s">
        <v>39</v>
      </c>
    </row>
    <row r="1603" spans="1:19" x14ac:dyDescent="0.3">
      <c r="A1603" s="2">
        <v>1602</v>
      </c>
      <c r="B1603" s="2">
        <v>65</v>
      </c>
      <c r="C1603" s="2" t="s">
        <v>18</v>
      </c>
      <c r="D1603" s="2" t="s">
        <v>54</v>
      </c>
      <c r="E1603" s="2" t="s">
        <v>20</v>
      </c>
      <c r="F1603" s="2">
        <v>59</v>
      </c>
      <c r="G1603" s="2" t="s">
        <v>115</v>
      </c>
      <c r="H1603" s="2" t="s">
        <v>91</v>
      </c>
      <c r="I1603" s="2" t="s">
        <v>107</v>
      </c>
      <c r="J1603" s="2" t="s">
        <v>36</v>
      </c>
      <c r="K1603" s="2">
        <v>2.9</v>
      </c>
      <c r="L1603" s="2" t="s">
        <v>151</v>
      </c>
      <c r="M1603" s="2" t="s">
        <v>73</v>
      </c>
      <c r="N1603" s="2" t="s">
        <v>25</v>
      </c>
      <c r="O1603" s="2" t="s">
        <v>25</v>
      </c>
      <c r="P1603" s="12">
        <v>33</v>
      </c>
      <c r="Q1603" s="12">
        <f>Table1[[#This Row],[Purchase Amount (USD)]]-Table1[[#This Row],[Previous Purchases]]</f>
        <v>26</v>
      </c>
      <c r="R1603" s="2" t="s">
        <v>38</v>
      </c>
      <c r="S1603" s="2" t="s">
        <v>87</v>
      </c>
    </row>
    <row r="1604" spans="1:19" x14ac:dyDescent="0.3">
      <c r="A1604" s="3">
        <v>1603</v>
      </c>
      <c r="B1604" s="3">
        <v>54</v>
      </c>
      <c r="C1604" s="3" t="s">
        <v>18</v>
      </c>
      <c r="D1604" s="3" t="s">
        <v>88</v>
      </c>
      <c r="E1604" s="3" t="s">
        <v>66</v>
      </c>
      <c r="F1604" s="3">
        <v>48</v>
      </c>
      <c r="G1604" s="3" t="s">
        <v>63</v>
      </c>
      <c r="H1604" s="3" t="s">
        <v>35</v>
      </c>
      <c r="I1604" s="3" t="s">
        <v>60</v>
      </c>
      <c r="J1604" s="3" t="s">
        <v>24</v>
      </c>
      <c r="K1604" s="3">
        <v>2.8</v>
      </c>
      <c r="L1604" s="3" t="s">
        <v>151</v>
      </c>
      <c r="M1604" s="3" t="s">
        <v>37</v>
      </c>
      <c r="N1604" s="3" t="s">
        <v>25</v>
      </c>
      <c r="O1604" s="3" t="s">
        <v>25</v>
      </c>
      <c r="P1604" s="13">
        <v>13</v>
      </c>
      <c r="Q1604" s="13">
        <f>Table1[[#This Row],[Purchase Amount (USD)]]-Table1[[#This Row],[Previous Purchases]]</f>
        <v>35</v>
      </c>
      <c r="R1604" s="3" t="s">
        <v>27</v>
      </c>
      <c r="S1604" s="3" t="s">
        <v>28</v>
      </c>
    </row>
    <row r="1605" spans="1:19" x14ac:dyDescent="0.3">
      <c r="A1605" s="3">
        <v>1604</v>
      </c>
      <c r="B1605" s="3">
        <v>23</v>
      </c>
      <c r="C1605" s="3" t="s">
        <v>18</v>
      </c>
      <c r="D1605" s="3" t="s">
        <v>58</v>
      </c>
      <c r="E1605" s="3" t="s">
        <v>20</v>
      </c>
      <c r="F1605" s="3">
        <v>98</v>
      </c>
      <c r="G1605" s="3" t="s">
        <v>145</v>
      </c>
      <c r="H1605" s="3" t="s">
        <v>22</v>
      </c>
      <c r="I1605" s="3" t="s">
        <v>93</v>
      </c>
      <c r="J1605" s="3" t="s">
        <v>52</v>
      </c>
      <c r="K1605" s="3">
        <v>4.3</v>
      </c>
      <c r="L1605" s="3" t="s">
        <v>151</v>
      </c>
      <c r="M1605" s="3" t="s">
        <v>44</v>
      </c>
      <c r="N1605" s="3" t="s">
        <v>25</v>
      </c>
      <c r="O1605" s="3" t="s">
        <v>25</v>
      </c>
      <c r="P1605" s="13">
        <v>17</v>
      </c>
      <c r="Q1605" s="13">
        <f>Table1[[#This Row],[Purchase Amount (USD)]]-Table1[[#This Row],[Previous Purchases]]</f>
        <v>81</v>
      </c>
      <c r="R1605" s="3" t="s">
        <v>85</v>
      </c>
      <c r="S1605" s="3" t="s">
        <v>75</v>
      </c>
    </row>
    <row r="1606" spans="1:19" x14ac:dyDescent="0.3">
      <c r="A1606" s="2">
        <v>1605</v>
      </c>
      <c r="B1606" s="2">
        <v>18</v>
      </c>
      <c r="C1606" s="2" t="s">
        <v>18</v>
      </c>
      <c r="D1606" s="2" t="s">
        <v>29</v>
      </c>
      <c r="E1606" s="2" t="s">
        <v>20</v>
      </c>
      <c r="F1606" s="2">
        <v>92</v>
      </c>
      <c r="G1606" s="2" t="s">
        <v>30</v>
      </c>
      <c r="H1606" s="2" t="s">
        <v>43</v>
      </c>
      <c r="I1606" s="2" t="s">
        <v>51</v>
      </c>
      <c r="J1606" s="2" t="s">
        <v>52</v>
      </c>
      <c r="K1606" s="2">
        <v>4.8</v>
      </c>
      <c r="L1606" s="2" t="s">
        <v>151</v>
      </c>
      <c r="M1606" s="2" t="s">
        <v>69</v>
      </c>
      <c r="N1606" s="2" t="s">
        <v>25</v>
      </c>
      <c r="O1606" s="2" t="s">
        <v>25</v>
      </c>
      <c r="P1606" s="12">
        <v>25</v>
      </c>
      <c r="Q1606" s="12">
        <f>Table1[[#This Row],[Purchase Amount (USD)]]-Table1[[#This Row],[Previous Purchases]]</f>
        <v>67</v>
      </c>
      <c r="R1606" s="2" t="s">
        <v>38</v>
      </c>
      <c r="S1606" s="2" t="s">
        <v>96</v>
      </c>
    </row>
    <row r="1607" spans="1:19" x14ac:dyDescent="0.3">
      <c r="A1607" s="2">
        <v>1606</v>
      </c>
      <c r="B1607" s="2">
        <v>70</v>
      </c>
      <c r="C1607" s="2" t="s">
        <v>18</v>
      </c>
      <c r="D1607" s="2" t="s">
        <v>132</v>
      </c>
      <c r="E1607" s="2" t="s">
        <v>66</v>
      </c>
      <c r="F1607" s="2">
        <v>46</v>
      </c>
      <c r="G1607" s="2" t="s">
        <v>138</v>
      </c>
      <c r="H1607" s="2" t="s">
        <v>43</v>
      </c>
      <c r="I1607" s="2" t="s">
        <v>92</v>
      </c>
      <c r="J1607" s="2" t="s">
        <v>24</v>
      </c>
      <c r="K1607" s="2">
        <v>3.4</v>
      </c>
      <c r="L1607" s="2" t="s">
        <v>151</v>
      </c>
      <c r="M1607" s="2" t="s">
        <v>44</v>
      </c>
      <c r="N1607" s="2" t="s">
        <v>25</v>
      </c>
      <c r="O1607" s="2" t="s">
        <v>25</v>
      </c>
      <c r="P1607" s="12">
        <v>15</v>
      </c>
      <c r="Q1607" s="12">
        <f>Table1[[#This Row],[Purchase Amount (USD)]]-Table1[[#This Row],[Previous Purchases]]</f>
        <v>31</v>
      </c>
      <c r="R1607" s="2" t="s">
        <v>38</v>
      </c>
      <c r="S1607" s="2" t="s">
        <v>75</v>
      </c>
    </row>
    <row r="1608" spans="1:19" x14ac:dyDescent="0.3">
      <c r="A1608" s="3">
        <v>1607</v>
      </c>
      <c r="B1608" s="3">
        <v>55</v>
      </c>
      <c r="C1608" s="3" t="s">
        <v>18</v>
      </c>
      <c r="D1608" s="3" t="s">
        <v>112</v>
      </c>
      <c r="E1608" s="3" t="s">
        <v>20</v>
      </c>
      <c r="F1608" s="3">
        <v>21</v>
      </c>
      <c r="G1608" s="3" t="s">
        <v>110</v>
      </c>
      <c r="H1608" s="3" t="s">
        <v>35</v>
      </c>
      <c r="I1608" s="3" t="s">
        <v>51</v>
      </c>
      <c r="J1608" s="3" t="s">
        <v>36</v>
      </c>
      <c r="K1608" s="3">
        <v>4.3</v>
      </c>
      <c r="L1608" s="3" t="s">
        <v>151</v>
      </c>
      <c r="M1608" s="3" t="s">
        <v>53</v>
      </c>
      <c r="N1608" s="3" t="s">
        <v>25</v>
      </c>
      <c r="O1608" s="3" t="s">
        <v>25</v>
      </c>
      <c r="P1608" s="13">
        <v>4</v>
      </c>
      <c r="Q1608" s="13">
        <f>Table1[[#This Row],[Purchase Amount (USD)]]-Table1[[#This Row],[Previous Purchases]]</f>
        <v>17</v>
      </c>
      <c r="R1608" s="3" t="s">
        <v>45</v>
      </c>
      <c r="S1608" s="3" t="s">
        <v>28</v>
      </c>
    </row>
    <row r="1609" spans="1:19" x14ac:dyDescent="0.3">
      <c r="A1609" s="3">
        <v>1608</v>
      </c>
      <c r="B1609" s="3">
        <v>49</v>
      </c>
      <c r="C1609" s="3" t="s">
        <v>18</v>
      </c>
      <c r="D1609" s="3" t="s">
        <v>58</v>
      </c>
      <c r="E1609" s="3" t="s">
        <v>20</v>
      </c>
      <c r="F1609" s="3">
        <v>72</v>
      </c>
      <c r="G1609" s="3" t="s">
        <v>128</v>
      </c>
      <c r="H1609" s="3" t="s">
        <v>35</v>
      </c>
      <c r="I1609" s="3" t="s">
        <v>23</v>
      </c>
      <c r="J1609" s="3" t="s">
        <v>56</v>
      </c>
      <c r="K1609" s="3">
        <v>2.7</v>
      </c>
      <c r="L1609" s="3" t="s">
        <v>151</v>
      </c>
      <c r="M1609" s="3" t="s">
        <v>37</v>
      </c>
      <c r="N1609" s="3" t="s">
        <v>25</v>
      </c>
      <c r="O1609" s="3" t="s">
        <v>25</v>
      </c>
      <c r="P1609" s="13">
        <v>43</v>
      </c>
      <c r="Q1609" s="13">
        <f>Table1[[#This Row],[Purchase Amount (USD)]]-Table1[[#This Row],[Previous Purchases]]</f>
        <v>29</v>
      </c>
      <c r="R1609" s="3" t="s">
        <v>85</v>
      </c>
      <c r="S1609" s="3" t="s">
        <v>57</v>
      </c>
    </row>
    <row r="1610" spans="1:19" x14ac:dyDescent="0.3">
      <c r="A1610" s="2">
        <v>1609</v>
      </c>
      <c r="B1610" s="2">
        <v>26</v>
      </c>
      <c r="C1610" s="2" t="s">
        <v>18</v>
      </c>
      <c r="D1610" s="2" t="s">
        <v>40</v>
      </c>
      <c r="E1610" s="2" t="s">
        <v>41</v>
      </c>
      <c r="F1610" s="2">
        <v>58</v>
      </c>
      <c r="G1610" s="2" t="s">
        <v>144</v>
      </c>
      <c r="H1610" s="2" t="s">
        <v>91</v>
      </c>
      <c r="I1610" s="2" t="s">
        <v>108</v>
      </c>
      <c r="J1610" s="2" t="s">
        <v>56</v>
      </c>
      <c r="K1610" s="2">
        <v>4.5999999999999996</v>
      </c>
      <c r="L1610" s="2" t="s">
        <v>151</v>
      </c>
      <c r="M1610" s="2" t="s">
        <v>44</v>
      </c>
      <c r="N1610" s="2" t="s">
        <v>25</v>
      </c>
      <c r="O1610" s="2" t="s">
        <v>25</v>
      </c>
      <c r="P1610" s="12">
        <v>12</v>
      </c>
      <c r="Q1610" s="12">
        <f>Table1[[#This Row],[Purchase Amount (USD)]]-Table1[[#This Row],[Previous Purchases]]</f>
        <v>46</v>
      </c>
      <c r="R1610" s="2" t="s">
        <v>74</v>
      </c>
      <c r="S1610" s="2" t="s">
        <v>75</v>
      </c>
    </row>
    <row r="1611" spans="1:19" x14ac:dyDescent="0.3">
      <c r="A1611" s="2">
        <v>1610</v>
      </c>
      <c r="B1611" s="2">
        <v>33</v>
      </c>
      <c r="C1611" s="2" t="s">
        <v>18</v>
      </c>
      <c r="D1611" s="2" t="s">
        <v>54</v>
      </c>
      <c r="E1611" s="2" t="s">
        <v>20</v>
      </c>
      <c r="F1611" s="2">
        <v>93</v>
      </c>
      <c r="G1611" s="2" t="s">
        <v>106</v>
      </c>
      <c r="H1611" s="2" t="s">
        <v>35</v>
      </c>
      <c r="I1611" s="2" t="s">
        <v>109</v>
      </c>
      <c r="J1611" s="2" t="s">
        <v>56</v>
      </c>
      <c r="K1611" s="2">
        <v>4.0999999999999996</v>
      </c>
      <c r="L1611" s="2" t="s">
        <v>151</v>
      </c>
      <c r="M1611" s="2" t="s">
        <v>53</v>
      </c>
      <c r="N1611" s="2" t="s">
        <v>25</v>
      </c>
      <c r="O1611" s="2" t="s">
        <v>25</v>
      </c>
      <c r="P1611" s="12">
        <v>3</v>
      </c>
      <c r="Q1611" s="12">
        <f>Table1[[#This Row],[Purchase Amount (USD)]]-Table1[[#This Row],[Previous Purchases]]</f>
        <v>90</v>
      </c>
      <c r="R1611" s="2" t="s">
        <v>27</v>
      </c>
      <c r="S1611" s="2" t="s">
        <v>87</v>
      </c>
    </row>
    <row r="1612" spans="1:19" x14ac:dyDescent="0.3">
      <c r="A1612" s="3">
        <v>1611</v>
      </c>
      <c r="B1612" s="3">
        <v>20</v>
      </c>
      <c r="C1612" s="3" t="s">
        <v>18</v>
      </c>
      <c r="D1612" s="3" t="s">
        <v>124</v>
      </c>
      <c r="E1612" s="3" t="s">
        <v>20</v>
      </c>
      <c r="F1612" s="3">
        <v>31</v>
      </c>
      <c r="G1612" s="3" t="s">
        <v>121</v>
      </c>
      <c r="H1612" s="3" t="s">
        <v>22</v>
      </c>
      <c r="I1612" s="3" t="s">
        <v>72</v>
      </c>
      <c r="J1612" s="3" t="s">
        <v>36</v>
      </c>
      <c r="K1612" s="3">
        <v>3.4</v>
      </c>
      <c r="L1612" s="3" t="s">
        <v>151</v>
      </c>
      <c r="M1612" s="3" t="s">
        <v>69</v>
      </c>
      <c r="N1612" s="3" t="s">
        <v>25</v>
      </c>
      <c r="O1612" s="3" t="s">
        <v>25</v>
      </c>
      <c r="P1612" s="13">
        <v>1</v>
      </c>
      <c r="Q1612" s="13">
        <f>Table1[[#This Row],[Purchase Amount (USD)]]-Table1[[#This Row],[Previous Purchases]]</f>
        <v>30</v>
      </c>
      <c r="R1612" s="3" t="s">
        <v>45</v>
      </c>
      <c r="S1612" s="3" t="s">
        <v>48</v>
      </c>
    </row>
    <row r="1613" spans="1:19" x14ac:dyDescent="0.3">
      <c r="A1613" s="3">
        <v>1612</v>
      </c>
      <c r="B1613" s="3">
        <v>41</v>
      </c>
      <c r="C1613" s="3" t="s">
        <v>18</v>
      </c>
      <c r="D1613" s="3" t="s">
        <v>94</v>
      </c>
      <c r="E1613" s="3" t="s">
        <v>20</v>
      </c>
      <c r="F1613" s="3">
        <v>26</v>
      </c>
      <c r="G1613" s="3" t="s">
        <v>71</v>
      </c>
      <c r="H1613" s="3" t="s">
        <v>22</v>
      </c>
      <c r="I1613" s="3" t="s">
        <v>133</v>
      </c>
      <c r="J1613" s="3" t="s">
        <v>24</v>
      </c>
      <c r="K1613" s="3">
        <v>4.5</v>
      </c>
      <c r="L1613" s="3" t="s">
        <v>151</v>
      </c>
      <c r="M1613" s="3" t="s">
        <v>44</v>
      </c>
      <c r="N1613" s="3" t="s">
        <v>25</v>
      </c>
      <c r="O1613" s="3" t="s">
        <v>25</v>
      </c>
      <c r="P1613" s="13">
        <v>6</v>
      </c>
      <c r="Q1613" s="13">
        <f>Table1[[#This Row],[Purchase Amount (USD)]]-Table1[[#This Row],[Previous Purchases]]</f>
        <v>20</v>
      </c>
      <c r="R1613" s="3" t="s">
        <v>85</v>
      </c>
      <c r="S1613" s="3" t="s">
        <v>87</v>
      </c>
    </row>
    <row r="1614" spans="1:19" x14ac:dyDescent="0.3">
      <c r="A1614" s="2">
        <v>1613</v>
      </c>
      <c r="B1614" s="2">
        <v>18</v>
      </c>
      <c r="C1614" s="2" t="s">
        <v>18</v>
      </c>
      <c r="D1614" s="2" t="s">
        <v>86</v>
      </c>
      <c r="E1614" s="2" t="s">
        <v>20</v>
      </c>
      <c r="F1614" s="2">
        <v>68</v>
      </c>
      <c r="G1614" s="2" t="s">
        <v>149</v>
      </c>
      <c r="H1614" s="2" t="s">
        <v>43</v>
      </c>
      <c r="I1614" s="2" t="s">
        <v>125</v>
      </c>
      <c r="J1614" s="2" t="s">
        <v>52</v>
      </c>
      <c r="K1614" s="2">
        <v>4.4000000000000004</v>
      </c>
      <c r="L1614" s="2" t="s">
        <v>151</v>
      </c>
      <c r="M1614" s="2" t="s">
        <v>53</v>
      </c>
      <c r="N1614" s="2" t="s">
        <v>25</v>
      </c>
      <c r="O1614" s="2" t="s">
        <v>25</v>
      </c>
      <c r="P1614" s="12">
        <v>26</v>
      </c>
      <c r="Q1614" s="12">
        <f>Table1[[#This Row],[Purchase Amount (USD)]]-Table1[[#This Row],[Previous Purchases]]</f>
        <v>42</v>
      </c>
      <c r="R1614" s="2" t="s">
        <v>27</v>
      </c>
      <c r="S1614" s="2" t="s">
        <v>87</v>
      </c>
    </row>
    <row r="1615" spans="1:19" x14ac:dyDescent="0.3">
      <c r="A1615" s="2">
        <v>1614</v>
      </c>
      <c r="B1615" s="2">
        <v>26</v>
      </c>
      <c r="C1615" s="2" t="s">
        <v>18</v>
      </c>
      <c r="D1615" s="2" t="s">
        <v>105</v>
      </c>
      <c r="E1615" s="2" t="s">
        <v>66</v>
      </c>
      <c r="F1615" s="2">
        <v>31</v>
      </c>
      <c r="G1615" s="2" t="s">
        <v>114</v>
      </c>
      <c r="H1615" s="2" t="s">
        <v>35</v>
      </c>
      <c r="I1615" s="2" t="s">
        <v>93</v>
      </c>
      <c r="J1615" s="2" t="s">
        <v>52</v>
      </c>
      <c r="K1615" s="2">
        <v>4</v>
      </c>
      <c r="L1615" s="2" t="s">
        <v>151</v>
      </c>
      <c r="M1615" s="2" t="s">
        <v>44</v>
      </c>
      <c r="N1615" s="2" t="s">
        <v>25</v>
      </c>
      <c r="O1615" s="2" t="s">
        <v>25</v>
      </c>
      <c r="P1615" s="12">
        <v>6</v>
      </c>
      <c r="Q1615" s="12">
        <f>Table1[[#This Row],[Purchase Amount (USD)]]-Table1[[#This Row],[Previous Purchases]]</f>
        <v>25</v>
      </c>
      <c r="R1615" s="2" t="s">
        <v>38</v>
      </c>
      <c r="S1615" s="2" t="s">
        <v>28</v>
      </c>
    </row>
    <row r="1616" spans="1:19" x14ac:dyDescent="0.3">
      <c r="A1616" s="3">
        <v>1615</v>
      </c>
      <c r="B1616" s="3">
        <v>30</v>
      </c>
      <c r="C1616" s="3" t="s">
        <v>18</v>
      </c>
      <c r="D1616" s="3" t="s">
        <v>112</v>
      </c>
      <c r="E1616" s="3" t="s">
        <v>20</v>
      </c>
      <c r="F1616" s="3">
        <v>41</v>
      </c>
      <c r="G1616" s="3" t="s">
        <v>110</v>
      </c>
      <c r="H1616" s="3" t="s">
        <v>35</v>
      </c>
      <c r="I1616" s="3" t="s">
        <v>23</v>
      </c>
      <c r="J1616" s="3" t="s">
        <v>52</v>
      </c>
      <c r="K1616" s="3">
        <v>3.4</v>
      </c>
      <c r="L1616" s="3" t="s">
        <v>151</v>
      </c>
      <c r="M1616" s="3" t="s">
        <v>37</v>
      </c>
      <c r="N1616" s="3" t="s">
        <v>25</v>
      </c>
      <c r="O1616" s="3" t="s">
        <v>25</v>
      </c>
      <c r="P1616" s="13">
        <v>22</v>
      </c>
      <c r="Q1616" s="13">
        <f>Table1[[#This Row],[Purchase Amount (USD)]]-Table1[[#This Row],[Previous Purchases]]</f>
        <v>19</v>
      </c>
      <c r="R1616" s="3" t="s">
        <v>32</v>
      </c>
      <c r="S1616" s="3" t="s">
        <v>75</v>
      </c>
    </row>
    <row r="1617" spans="1:19" x14ac:dyDescent="0.3">
      <c r="A1617" s="3">
        <v>1616</v>
      </c>
      <c r="B1617" s="3">
        <v>64</v>
      </c>
      <c r="C1617" s="3" t="s">
        <v>18</v>
      </c>
      <c r="D1617" s="3" t="s">
        <v>105</v>
      </c>
      <c r="E1617" s="3" t="s">
        <v>66</v>
      </c>
      <c r="F1617" s="3">
        <v>62</v>
      </c>
      <c r="G1617" s="3" t="s">
        <v>83</v>
      </c>
      <c r="H1617" s="3" t="s">
        <v>43</v>
      </c>
      <c r="I1617" s="3" t="s">
        <v>125</v>
      </c>
      <c r="J1617" s="3" t="s">
        <v>56</v>
      </c>
      <c r="K1617" s="3">
        <v>3.2</v>
      </c>
      <c r="L1617" s="3" t="s">
        <v>151</v>
      </c>
      <c r="M1617" s="3" t="s">
        <v>53</v>
      </c>
      <c r="N1617" s="3" t="s">
        <v>25</v>
      </c>
      <c r="O1617" s="3" t="s">
        <v>25</v>
      </c>
      <c r="P1617" s="13">
        <v>45</v>
      </c>
      <c r="Q1617" s="13">
        <f>Table1[[#This Row],[Purchase Amount (USD)]]-Table1[[#This Row],[Previous Purchases]]</f>
        <v>17</v>
      </c>
      <c r="R1617" s="3" t="s">
        <v>32</v>
      </c>
      <c r="S1617" s="3" t="s">
        <v>75</v>
      </c>
    </row>
    <row r="1618" spans="1:19" x14ac:dyDescent="0.3">
      <c r="A1618" s="2">
        <v>1617</v>
      </c>
      <c r="B1618" s="2">
        <v>26</v>
      </c>
      <c r="C1618" s="2" t="s">
        <v>18</v>
      </c>
      <c r="D1618" s="2" t="s">
        <v>123</v>
      </c>
      <c r="E1618" s="2" t="s">
        <v>66</v>
      </c>
      <c r="F1618" s="2">
        <v>41</v>
      </c>
      <c r="G1618" s="2" t="s">
        <v>111</v>
      </c>
      <c r="H1618" s="2" t="s">
        <v>43</v>
      </c>
      <c r="I1618" s="2" t="s">
        <v>95</v>
      </c>
      <c r="J1618" s="2" t="s">
        <v>36</v>
      </c>
      <c r="K1618" s="2">
        <v>3.4</v>
      </c>
      <c r="L1618" s="2" t="s">
        <v>151</v>
      </c>
      <c r="M1618" s="2" t="s">
        <v>53</v>
      </c>
      <c r="N1618" s="2" t="s">
        <v>25</v>
      </c>
      <c r="O1618" s="2" t="s">
        <v>25</v>
      </c>
      <c r="P1618" s="12">
        <v>50</v>
      </c>
      <c r="Q1618" s="12">
        <f>Table1[[#This Row],[Purchase Amount (USD)]]-Table1[[#This Row],[Previous Purchases]]</f>
        <v>-9</v>
      </c>
      <c r="R1618" s="2" t="s">
        <v>32</v>
      </c>
      <c r="S1618" s="2" t="s">
        <v>57</v>
      </c>
    </row>
    <row r="1619" spans="1:19" x14ac:dyDescent="0.3">
      <c r="A1619" s="2">
        <v>1618</v>
      </c>
      <c r="B1619" s="2">
        <v>43</v>
      </c>
      <c r="C1619" s="2" t="s">
        <v>18</v>
      </c>
      <c r="D1619" s="2" t="s">
        <v>19</v>
      </c>
      <c r="E1619" s="2" t="s">
        <v>20</v>
      </c>
      <c r="F1619" s="2">
        <v>64</v>
      </c>
      <c r="G1619" s="2" t="s">
        <v>149</v>
      </c>
      <c r="H1619" s="2" t="s">
        <v>43</v>
      </c>
      <c r="I1619" s="2" t="s">
        <v>99</v>
      </c>
      <c r="J1619" s="2" t="s">
        <v>24</v>
      </c>
      <c r="K1619" s="2">
        <v>4.3</v>
      </c>
      <c r="L1619" s="2" t="s">
        <v>151</v>
      </c>
      <c r="M1619" s="2" t="s">
        <v>53</v>
      </c>
      <c r="N1619" s="2" t="s">
        <v>25</v>
      </c>
      <c r="O1619" s="2" t="s">
        <v>25</v>
      </c>
      <c r="P1619" s="12">
        <v>50</v>
      </c>
      <c r="Q1619" s="12">
        <f>Table1[[#This Row],[Purchase Amount (USD)]]-Table1[[#This Row],[Previous Purchases]]</f>
        <v>14</v>
      </c>
      <c r="R1619" s="2" t="s">
        <v>38</v>
      </c>
      <c r="S1619" s="2" t="s">
        <v>28</v>
      </c>
    </row>
    <row r="1620" spans="1:19" x14ac:dyDescent="0.3">
      <c r="A1620" s="3">
        <v>1619</v>
      </c>
      <c r="B1620" s="3">
        <v>63</v>
      </c>
      <c r="C1620" s="3" t="s">
        <v>18</v>
      </c>
      <c r="D1620" s="3" t="s">
        <v>40</v>
      </c>
      <c r="E1620" s="3" t="s">
        <v>41</v>
      </c>
      <c r="F1620" s="3">
        <v>72</v>
      </c>
      <c r="G1620" s="3" t="s">
        <v>150</v>
      </c>
      <c r="H1620" s="3" t="s">
        <v>22</v>
      </c>
      <c r="I1620" s="3" t="s">
        <v>72</v>
      </c>
      <c r="J1620" s="3" t="s">
        <v>52</v>
      </c>
      <c r="K1620" s="3">
        <v>5</v>
      </c>
      <c r="L1620" s="3" t="s">
        <v>151</v>
      </c>
      <c r="M1620" s="3" t="s">
        <v>53</v>
      </c>
      <c r="N1620" s="3" t="s">
        <v>25</v>
      </c>
      <c r="O1620" s="3" t="s">
        <v>25</v>
      </c>
      <c r="P1620" s="13">
        <v>39</v>
      </c>
      <c r="Q1620" s="13">
        <f>Table1[[#This Row],[Purchase Amount (USD)]]-Table1[[#This Row],[Previous Purchases]]</f>
        <v>33</v>
      </c>
      <c r="R1620" s="3" t="s">
        <v>85</v>
      </c>
      <c r="S1620" s="3" t="s">
        <v>57</v>
      </c>
    </row>
    <row r="1621" spans="1:19" x14ac:dyDescent="0.3">
      <c r="A1621" s="3">
        <v>1620</v>
      </c>
      <c r="B1621" s="3">
        <v>57</v>
      </c>
      <c r="C1621" s="3" t="s">
        <v>18</v>
      </c>
      <c r="D1621" s="3" t="s">
        <v>65</v>
      </c>
      <c r="E1621" s="3" t="s">
        <v>66</v>
      </c>
      <c r="F1621" s="3">
        <v>78</v>
      </c>
      <c r="G1621" s="3" t="s">
        <v>76</v>
      </c>
      <c r="H1621" s="3" t="s">
        <v>22</v>
      </c>
      <c r="I1621" s="3" t="s">
        <v>117</v>
      </c>
      <c r="J1621" s="3" t="s">
        <v>24</v>
      </c>
      <c r="K1621" s="3">
        <v>3.5</v>
      </c>
      <c r="L1621" s="3" t="s">
        <v>151</v>
      </c>
      <c r="M1621" s="3" t="s">
        <v>73</v>
      </c>
      <c r="N1621" s="3" t="s">
        <v>25</v>
      </c>
      <c r="O1621" s="3" t="s">
        <v>25</v>
      </c>
      <c r="P1621" s="13">
        <v>50</v>
      </c>
      <c r="Q1621" s="13">
        <f>Table1[[#This Row],[Purchase Amount (USD)]]-Table1[[#This Row],[Previous Purchases]]</f>
        <v>28</v>
      </c>
      <c r="R1621" s="3" t="s">
        <v>27</v>
      </c>
      <c r="S1621" s="3" t="s">
        <v>75</v>
      </c>
    </row>
    <row r="1622" spans="1:19" x14ac:dyDescent="0.3">
      <c r="A1622" s="2">
        <v>1621</v>
      </c>
      <c r="B1622" s="2">
        <v>25</v>
      </c>
      <c r="C1622" s="2" t="s">
        <v>18</v>
      </c>
      <c r="D1622" s="2" t="s">
        <v>123</v>
      </c>
      <c r="E1622" s="2" t="s">
        <v>66</v>
      </c>
      <c r="F1622" s="2">
        <v>47</v>
      </c>
      <c r="G1622" s="2" t="s">
        <v>140</v>
      </c>
      <c r="H1622" s="2" t="s">
        <v>43</v>
      </c>
      <c r="I1622" s="2" t="s">
        <v>60</v>
      </c>
      <c r="J1622" s="2" t="s">
        <v>24</v>
      </c>
      <c r="K1622" s="2">
        <v>3.1</v>
      </c>
      <c r="L1622" s="2" t="s">
        <v>151</v>
      </c>
      <c r="M1622" s="2" t="s">
        <v>69</v>
      </c>
      <c r="N1622" s="2" t="s">
        <v>25</v>
      </c>
      <c r="O1622" s="2" t="s">
        <v>25</v>
      </c>
      <c r="P1622" s="12">
        <v>27</v>
      </c>
      <c r="Q1622" s="12">
        <f>Table1[[#This Row],[Purchase Amount (USD)]]-Table1[[#This Row],[Previous Purchases]]</f>
        <v>20</v>
      </c>
      <c r="R1622" s="2" t="s">
        <v>45</v>
      </c>
      <c r="S1622" s="2" t="s">
        <v>96</v>
      </c>
    </row>
    <row r="1623" spans="1:19" x14ac:dyDescent="0.3">
      <c r="A1623" s="2">
        <v>1622</v>
      </c>
      <c r="B1623" s="2">
        <v>68</v>
      </c>
      <c r="C1623" s="2" t="s">
        <v>18</v>
      </c>
      <c r="D1623" s="2" t="s">
        <v>118</v>
      </c>
      <c r="E1623" s="2" t="s">
        <v>66</v>
      </c>
      <c r="F1623" s="2">
        <v>46</v>
      </c>
      <c r="G1623" s="2" t="s">
        <v>122</v>
      </c>
      <c r="H1623" s="2" t="s">
        <v>22</v>
      </c>
      <c r="I1623" s="2" t="s">
        <v>23</v>
      </c>
      <c r="J1623" s="2" t="s">
        <v>52</v>
      </c>
      <c r="K1623" s="2">
        <v>3.9</v>
      </c>
      <c r="L1623" s="2" t="s">
        <v>151</v>
      </c>
      <c r="M1623" s="2" t="s">
        <v>69</v>
      </c>
      <c r="N1623" s="2" t="s">
        <v>25</v>
      </c>
      <c r="O1623" s="2" t="s">
        <v>25</v>
      </c>
      <c r="P1623" s="12">
        <v>38</v>
      </c>
      <c r="Q1623" s="12">
        <f>Table1[[#This Row],[Purchase Amount (USD)]]-Table1[[#This Row],[Previous Purchases]]</f>
        <v>8</v>
      </c>
      <c r="R1623" s="2" t="s">
        <v>85</v>
      </c>
      <c r="S1623" s="2" t="s">
        <v>28</v>
      </c>
    </row>
    <row r="1624" spans="1:19" x14ac:dyDescent="0.3">
      <c r="A1624" s="3">
        <v>1623</v>
      </c>
      <c r="B1624" s="3">
        <v>31</v>
      </c>
      <c r="C1624" s="3" t="s">
        <v>18</v>
      </c>
      <c r="D1624" s="3" t="s">
        <v>58</v>
      </c>
      <c r="E1624" s="3" t="s">
        <v>20</v>
      </c>
      <c r="F1624" s="3">
        <v>43</v>
      </c>
      <c r="G1624" s="3" t="s">
        <v>67</v>
      </c>
      <c r="H1624" s="3" t="s">
        <v>35</v>
      </c>
      <c r="I1624" s="3" t="s">
        <v>109</v>
      </c>
      <c r="J1624" s="3" t="s">
        <v>24</v>
      </c>
      <c r="K1624" s="3">
        <v>4</v>
      </c>
      <c r="L1624" s="3" t="s">
        <v>151</v>
      </c>
      <c r="M1624" s="3" t="s">
        <v>73</v>
      </c>
      <c r="N1624" s="3" t="s">
        <v>25</v>
      </c>
      <c r="O1624" s="3" t="s">
        <v>25</v>
      </c>
      <c r="P1624" s="13">
        <v>37</v>
      </c>
      <c r="Q1624" s="13">
        <f>Table1[[#This Row],[Purchase Amount (USD)]]-Table1[[#This Row],[Previous Purchases]]</f>
        <v>6</v>
      </c>
      <c r="R1624" s="3" t="s">
        <v>74</v>
      </c>
      <c r="S1624" s="3" t="s">
        <v>96</v>
      </c>
    </row>
    <row r="1625" spans="1:19" x14ac:dyDescent="0.3">
      <c r="A1625" s="3">
        <v>1624</v>
      </c>
      <c r="B1625" s="3">
        <v>64</v>
      </c>
      <c r="C1625" s="3" t="s">
        <v>18</v>
      </c>
      <c r="D1625" s="3" t="s">
        <v>131</v>
      </c>
      <c r="E1625" s="3" t="s">
        <v>66</v>
      </c>
      <c r="F1625" s="3">
        <v>58</v>
      </c>
      <c r="G1625" s="3" t="s">
        <v>115</v>
      </c>
      <c r="H1625" s="3" t="s">
        <v>43</v>
      </c>
      <c r="I1625" s="3" t="s">
        <v>108</v>
      </c>
      <c r="J1625" s="3" t="s">
        <v>52</v>
      </c>
      <c r="K1625" s="3">
        <v>3.5</v>
      </c>
      <c r="L1625" s="3" t="s">
        <v>151</v>
      </c>
      <c r="M1625" s="3" t="s">
        <v>44</v>
      </c>
      <c r="N1625" s="3" t="s">
        <v>25</v>
      </c>
      <c r="O1625" s="3" t="s">
        <v>25</v>
      </c>
      <c r="P1625" s="13">
        <v>50</v>
      </c>
      <c r="Q1625" s="13">
        <f>Table1[[#This Row],[Purchase Amount (USD)]]-Table1[[#This Row],[Previous Purchases]]</f>
        <v>8</v>
      </c>
      <c r="R1625" s="3" t="s">
        <v>85</v>
      </c>
      <c r="S1625" s="3" t="s">
        <v>48</v>
      </c>
    </row>
    <row r="1626" spans="1:19" x14ac:dyDescent="0.3">
      <c r="A1626" s="2">
        <v>1625</v>
      </c>
      <c r="B1626" s="2">
        <v>38</v>
      </c>
      <c r="C1626" s="2" t="s">
        <v>18</v>
      </c>
      <c r="D1626" s="2" t="s">
        <v>29</v>
      </c>
      <c r="E1626" s="2" t="s">
        <v>20</v>
      </c>
      <c r="F1626" s="2">
        <v>32</v>
      </c>
      <c r="G1626" s="2" t="s">
        <v>102</v>
      </c>
      <c r="H1626" s="2" t="s">
        <v>43</v>
      </c>
      <c r="I1626" s="2" t="s">
        <v>51</v>
      </c>
      <c r="J1626" s="2" t="s">
        <v>24</v>
      </c>
      <c r="K1626" s="2">
        <v>3.6</v>
      </c>
      <c r="L1626" s="2" t="s">
        <v>151</v>
      </c>
      <c r="M1626" s="2" t="s">
        <v>37</v>
      </c>
      <c r="N1626" s="2" t="s">
        <v>25</v>
      </c>
      <c r="O1626" s="2" t="s">
        <v>25</v>
      </c>
      <c r="P1626" s="12">
        <v>40</v>
      </c>
      <c r="Q1626" s="12">
        <f>Table1[[#This Row],[Purchase Amount (USD)]]-Table1[[#This Row],[Previous Purchases]]</f>
        <v>-8</v>
      </c>
      <c r="R1626" s="2" t="s">
        <v>45</v>
      </c>
      <c r="S1626" s="2" t="s">
        <v>96</v>
      </c>
    </row>
    <row r="1627" spans="1:19" x14ac:dyDescent="0.3">
      <c r="A1627" s="2">
        <v>1626</v>
      </c>
      <c r="B1627" s="2">
        <v>34</v>
      </c>
      <c r="C1627" s="2" t="s">
        <v>18</v>
      </c>
      <c r="D1627" s="2" t="s">
        <v>86</v>
      </c>
      <c r="E1627" s="2" t="s">
        <v>20</v>
      </c>
      <c r="F1627" s="2">
        <v>45</v>
      </c>
      <c r="G1627" s="2" t="s">
        <v>147</v>
      </c>
      <c r="H1627" s="2" t="s">
        <v>22</v>
      </c>
      <c r="I1627" s="2" t="s">
        <v>117</v>
      </c>
      <c r="J1627" s="2" t="s">
        <v>24</v>
      </c>
      <c r="K1627" s="2">
        <v>3</v>
      </c>
      <c r="L1627" s="2" t="s">
        <v>151</v>
      </c>
      <c r="M1627" s="2" t="s">
        <v>44</v>
      </c>
      <c r="N1627" s="2" t="s">
        <v>25</v>
      </c>
      <c r="O1627" s="2" t="s">
        <v>25</v>
      </c>
      <c r="P1627" s="12">
        <v>3</v>
      </c>
      <c r="Q1627" s="12">
        <f>Table1[[#This Row],[Purchase Amount (USD)]]-Table1[[#This Row],[Previous Purchases]]</f>
        <v>42</v>
      </c>
      <c r="R1627" s="2" t="s">
        <v>45</v>
      </c>
      <c r="S1627" s="2" t="s">
        <v>75</v>
      </c>
    </row>
    <row r="1628" spans="1:19" x14ac:dyDescent="0.3">
      <c r="A1628" s="3">
        <v>1627</v>
      </c>
      <c r="B1628" s="3">
        <v>32</v>
      </c>
      <c r="C1628" s="3" t="s">
        <v>18</v>
      </c>
      <c r="D1628" s="3" t="s">
        <v>49</v>
      </c>
      <c r="E1628" s="3" t="s">
        <v>41</v>
      </c>
      <c r="F1628" s="3">
        <v>35</v>
      </c>
      <c r="G1628" s="3" t="s">
        <v>106</v>
      </c>
      <c r="H1628" s="3" t="s">
        <v>22</v>
      </c>
      <c r="I1628" s="3" t="s">
        <v>120</v>
      </c>
      <c r="J1628" s="3" t="s">
        <v>52</v>
      </c>
      <c r="K1628" s="3">
        <v>2.6</v>
      </c>
      <c r="L1628" s="3" t="s">
        <v>151</v>
      </c>
      <c r="M1628" s="3" t="s">
        <v>44</v>
      </c>
      <c r="N1628" s="3" t="s">
        <v>25</v>
      </c>
      <c r="O1628" s="3" t="s">
        <v>25</v>
      </c>
      <c r="P1628" s="13">
        <v>45</v>
      </c>
      <c r="Q1628" s="13">
        <f>Table1[[#This Row],[Purchase Amount (USD)]]-Table1[[#This Row],[Previous Purchases]]</f>
        <v>-10</v>
      </c>
      <c r="R1628" s="3" t="s">
        <v>38</v>
      </c>
      <c r="S1628" s="3" t="s">
        <v>75</v>
      </c>
    </row>
    <row r="1629" spans="1:19" x14ac:dyDescent="0.3">
      <c r="A1629" s="3">
        <v>1628</v>
      </c>
      <c r="B1629" s="3">
        <v>69</v>
      </c>
      <c r="C1629" s="3" t="s">
        <v>18</v>
      </c>
      <c r="D1629" s="3" t="s">
        <v>88</v>
      </c>
      <c r="E1629" s="3" t="s">
        <v>66</v>
      </c>
      <c r="F1629" s="3">
        <v>21</v>
      </c>
      <c r="G1629" s="3" t="s">
        <v>30</v>
      </c>
      <c r="H1629" s="3" t="s">
        <v>43</v>
      </c>
      <c r="I1629" s="3" t="s">
        <v>77</v>
      </c>
      <c r="J1629" s="3" t="s">
        <v>24</v>
      </c>
      <c r="K1629" s="3">
        <v>2.9</v>
      </c>
      <c r="L1629" s="3" t="s">
        <v>151</v>
      </c>
      <c r="M1629" s="3" t="s">
        <v>44</v>
      </c>
      <c r="N1629" s="3" t="s">
        <v>25</v>
      </c>
      <c r="O1629" s="3" t="s">
        <v>25</v>
      </c>
      <c r="P1629" s="13">
        <v>8</v>
      </c>
      <c r="Q1629" s="13">
        <f>Table1[[#This Row],[Purchase Amount (USD)]]-Table1[[#This Row],[Previous Purchases]]</f>
        <v>13</v>
      </c>
      <c r="R1629" s="3" t="s">
        <v>38</v>
      </c>
      <c r="S1629" s="3" t="s">
        <v>48</v>
      </c>
    </row>
    <row r="1630" spans="1:19" x14ac:dyDescent="0.3">
      <c r="A1630" s="2">
        <v>1629</v>
      </c>
      <c r="B1630" s="2">
        <v>45</v>
      </c>
      <c r="C1630" s="2" t="s">
        <v>18</v>
      </c>
      <c r="D1630" s="2" t="s">
        <v>80</v>
      </c>
      <c r="E1630" s="2" t="s">
        <v>20</v>
      </c>
      <c r="F1630" s="2">
        <v>64</v>
      </c>
      <c r="G1630" s="2" t="s">
        <v>34</v>
      </c>
      <c r="H1630" s="2" t="s">
        <v>35</v>
      </c>
      <c r="I1630" s="2" t="s">
        <v>84</v>
      </c>
      <c r="J1630" s="2" t="s">
        <v>24</v>
      </c>
      <c r="K1630" s="2">
        <v>3.1</v>
      </c>
      <c r="L1630" s="2" t="s">
        <v>151</v>
      </c>
      <c r="M1630" s="2" t="s">
        <v>44</v>
      </c>
      <c r="N1630" s="2" t="s">
        <v>25</v>
      </c>
      <c r="O1630" s="2" t="s">
        <v>25</v>
      </c>
      <c r="P1630" s="12">
        <v>7</v>
      </c>
      <c r="Q1630" s="12">
        <f>Table1[[#This Row],[Purchase Amount (USD)]]-Table1[[#This Row],[Previous Purchases]]</f>
        <v>57</v>
      </c>
      <c r="R1630" s="2" t="s">
        <v>32</v>
      </c>
      <c r="S1630" s="2" t="s">
        <v>87</v>
      </c>
    </row>
    <row r="1631" spans="1:19" x14ac:dyDescent="0.3">
      <c r="A1631" s="2">
        <v>1630</v>
      </c>
      <c r="B1631" s="2">
        <v>35</v>
      </c>
      <c r="C1631" s="2" t="s">
        <v>18</v>
      </c>
      <c r="D1631" s="2" t="s">
        <v>19</v>
      </c>
      <c r="E1631" s="2" t="s">
        <v>20</v>
      </c>
      <c r="F1631" s="2">
        <v>88</v>
      </c>
      <c r="G1631" s="2" t="s">
        <v>113</v>
      </c>
      <c r="H1631" s="2" t="s">
        <v>35</v>
      </c>
      <c r="I1631" s="2" t="s">
        <v>64</v>
      </c>
      <c r="J1631" s="2" t="s">
        <v>36</v>
      </c>
      <c r="K1631" s="2">
        <v>3.3</v>
      </c>
      <c r="L1631" s="2" t="s">
        <v>151</v>
      </c>
      <c r="M1631" s="2" t="s">
        <v>44</v>
      </c>
      <c r="N1631" s="2" t="s">
        <v>25</v>
      </c>
      <c r="O1631" s="2" t="s">
        <v>25</v>
      </c>
      <c r="P1631" s="12">
        <v>13</v>
      </c>
      <c r="Q1631" s="12">
        <f>Table1[[#This Row],[Purchase Amount (USD)]]-Table1[[#This Row],[Previous Purchases]]</f>
        <v>75</v>
      </c>
      <c r="R1631" s="2" t="s">
        <v>27</v>
      </c>
      <c r="S1631" s="2" t="s">
        <v>57</v>
      </c>
    </row>
    <row r="1632" spans="1:19" x14ac:dyDescent="0.3">
      <c r="A1632" s="3">
        <v>1631</v>
      </c>
      <c r="B1632" s="3">
        <v>63</v>
      </c>
      <c r="C1632" s="3" t="s">
        <v>18</v>
      </c>
      <c r="D1632" s="3" t="s">
        <v>70</v>
      </c>
      <c r="E1632" s="3" t="s">
        <v>41</v>
      </c>
      <c r="F1632" s="3">
        <v>48</v>
      </c>
      <c r="G1632" s="3" t="s">
        <v>126</v>
      </c>
      <c r="H1632" s="3" t="s">
        <v>43</v>
      </c>
      <c r="I1632" s="3" t="s">
        <v>79</v>
      </c>
      <c r="J1632" s="3" t="s">
        <v>52</v>
      </c>
      <c r="K1632" s="3">
        <v>2.9</v>
      </c>
      <c r="L1632" s="3" t="s">
        <v>151</v>
      </c>
      <c r="M1632" s="3" t="s">
        <v>73</v>
      </c>
      <c r="N1632" s="3" t="s">
        <v>25</v>
      </c>
      <c r="O1632" s="3" t="s">
        <v>25</v>
      </c>
      <c r="P1632" s="13">
        <v>29</v>
      </c>
      <c r="Q1632" s="13">
        <f>Table1[[#This Row],[Purchase Amount (USD)]]-Table1[[#This Row],[Previous Purchases]]</f>
        <v>19</v>
      </c>
      <c r="R1632" s="3" t="s">
        <v>27</v>
      </c>
      <c r="S1632" s="3" t="s">
        <v>96</v>
      </c>
    </row>
    <row r="1633" spans="1:19" x14ac:dyDescent="0.3">
      <c r="A1633" s="3">
        <v>1632</v>
      </c>
      <c r="B1633" s="3">
        <v>65</v>
      </c>
      <c r="C1633" s="3" t="s">
        <v>18</v>
      </c>
      <c r="D1633" s="3" t="s">
        <v>29</v>
      </c>
      <c r="E1633" s="3" t="s">
        <v>20</v>
      </c>
      <c r="F1633" s="3">
        <v>36</v>
      </c>
      <c r="G1633" s="3" t="s">
        <v>115</v>
      </c>
      <c r="H1633" s="3" t="s">
        <v>22</v>
      </c>
      <c r="I1633" s="3" t="s">
        <v>82</v>
      </c>
      <c r="J1633" s="3" t="s">
        <v>52</v>
      </c>
      <c r="K1633" s="3">
        <v>3.9</v>
      </c>
      <c r="L1633" s="3" t="s">
        <v>151</v>
      </c>
      <c r="M1633" s="3" t="s">
        <v>69</v>
      </c>
      <c r="N1633" s="3" t="s">
        <v>25</v>
      </c>
      <c r="O1633" s="3" t="s">
        <v>25</v>
      </c>
      <c r="P1633" s="13">
        <v>7</v>
      </c>
      <c r="Q1633" s="13">
        <f>Table1[[#This Row],[Purchase Amount (USD)]]-Table1[[#This Row],[Previous Purchases]]</f>
        <v>29</v>
      </c>
      <c r="R1633" s="3" t="s">
        <v>74</v>
      </c>
      <c r="S1633" s="3" t="s">
        <v>28</v>
      </c>
    </row>
    <row r="1634" spans="1:19" x14ac:dyDescent="0.3">
      <c r="A1634" s="2">
        <v>1633</v>
      </c>
      <c r="B1634" s="2">
        <v>35</v>
      </c>
      <c r="C1634" s="2" t="s">
        <v>18</v>
      </c>
      <c r="D1634" s="2" t="s">
        <v>142</v>
      </c>
      <c r="E1634" s="2" t="s">
        <v>66</v>
      </c>
      <c r="F1634" s="2">
        <v>28</v>
      </c>
      <c r="G1634" s="2" t="s">
        <v>46</v>
      </c>
      <c r="H1634" s="2" t="s">
        <v>35</v>
      </c>
      <c r="I1634" s="2" t="s">
        <v>51</v>
      </c>
      <c r="J1634" s="2" t="s">
        <v>52</v>
      </c>
      <c r="K1634" s="2">
        <v>4.7</v>
      </c>
      <c r="L1634" s="2" t="s">
        <v>151</v>
      </c>
      <c r="M1634" s="2" t="s">
        <v>69</v>
      </c>
      <c r="N1634" s="2" t="s">
        <v>25</v>
      </c>
      <c r="O1634" s="2" t="s">
        <v>25</v>
      </c>
      <c r="P1634" s="12">
        <v>50</v>
      </c>
      <c r="Q1634" s="12">
        <f>Table1[[#This Row],[Purchase Amount (USD)]]-Table1[[#This Row],[Previous Purchases]]</f>
        <v>-22</v>
      </c>
      <c r="R1634" s="2" t="s">
        <v>85</v>
      </c>
      <c r="S1634" s="2" t="s">
        <v>96</v>
      </c>
    </row>
    <row r="1635" spans="1:19" x14ac:dyDescent="0.3">
      <c r="A1635" s="2">
        <v>1634</v>
      </c>
      <c r="B1635" s="2">
        <v>54</v>
      </c>
      <c r="C1635" s="2" t="s">
        <v>18</v>
      </c>
      <c r="D1635" s="2" t="s">
        <v>124</v>
      </c>
      <c r="E1635" s="2" t="s">
        <v>20</v>
      </c>
      <c r="F1635" s="2">
        <v>80</v>
      </c>
      <c r="G1635" s="2" t="s">
        <v>113</v>
      </c>
      <c r="H1635" s="2" t="s">
        <v>43</v>
      </c>
      <c r="I1635" s="2" t="s">
        <v>99</v>
      </c>
      <c r="J1635" s="2" t="s">
        <v>36</v>
      </c>
      <c r="K1635" s="2">
        <v>4.4000000000000004</v>
      </c>
      <c r="L1635" s="2" t="s">
        <v>151</v>
      </c>
      <c r="M1635" s="2" t="s">
        <v>69</v>
      </c>
      <c r="N1635" s="2" t="s">
        <v>25</v>
      </c>
      <c r="O1635" s="2" t="s">
        <v>25</v>
      </c>
      <c r="P1635" s="12">
        <v>33</v>
      </c>
      <c r="Q1635" s="12">
        <f>Table1[[#This Row],[Purchase Amount (USD)]]-Table1[[#This Row],[Previous Purchases]]</f>
        <v>47</v>
      </c>
      <c r="R1635" s="2" t="s">
        <v>85</v>
      </c>
      <c r="S1635" s="2" t="s">
        <v>75</v>
      </c>
    </row>
    <row r="1636" spans="1:19" x14ac:dyDescent="0.3">
      <c r="A1636" s="3">
        <v>1635</v>
      </c>
      <c r="B1636" s="3">
        <v>28</v>
      </c>
      <c r="C1636" s="3" t="s">
        <v>18</v>
      </c>
      <c r="D1636" s="3" t="s">
        <v>61</v>
      </c>
      <c r="E1636" s="3" t="s">
        <v>62</v>
      </c>
      <c r="F1636" s="3">
        <v>23</v>
      </c>
      <c r="G1636" s="3" t="s">
        <v>130</v>
      </c>
      <c r="H1636" s="3" t="s">
        <v>35</v>
      </c>
      <c r="I1636" s="3" t="s">
        <v>120</v>
      </c>
      <c r="J1636" s="3" t="s">
        <v>52</v>
      </c>
      <c r="K1636" s="3">
        <v>3.6</v>
      </c>
      <c r="L1636" s="3" t="s">
        <v>151</v>
      </c>
      <c r="M1636" s="3" t="s">
        <v>73</v>
      </c>
      <c r="N1636" s="3" t="s">
        <v>25</v>
      </c>
      <c r="O1636" s="3" t="s">
        <v>25</v>
      </c>
      <c r="P1636" s="13">
        <v>30</v>
      </c>
      <c r="Q1636" s="13">
        <f>Table1[[#This Row],[Purchase Amount (USD)]]-Table1[[#This Row],[Previous Purchases]]</f>
        <v>-7</v>
      </c>
      <c r="R1636" s="3" t="s">
        <v>32</v>
      </c>
      <c r="S1636" s="3" t="s">
        <v>96</v>
      </c>
    </row>
    <row r="1637" spans="1:19" x14ac:dyDescent="0.3">
      <c r="A1637" s="3">
        <v>1636</v>
      </c>
      <c r="B1637" s="3">
        <v>68</v>
      </c>
      <c r="C1637" s="3" t="s">
        <v>18</v>
      </c>
      <c r="D1637" s="3" t="s">
        <v>88</v>
      </c>
      <c r="E1637" s="3" t="s">
        <v>66</v>
      </c>
      <c r="F1637" s="3">
        <v>24</v>
      </c>
      <c r="G1637" s="3" t="s">
        <v>97</v>
      </c>
      <c r="H1637" s="3" t="s">
        <v>22</v>
      </c>
      <c r="I1637" s="3" t="s">
        <v>82</v>
      </c>
      <c r="J1637" s="3" t="s">
        <v>52</v>
      </c>
      <c r="K1637" s="3">
        <v>3.2</v>
      </c>
      <c r="L1637" s="3" t="s">
        <v>151</v>
      </c>
      <c r="M1637" s="3" t="s">
        <v>53</v>
      </c>
      <c r="N1637" s="3" t="s">
        <v>25</v>
      </c>
      <c r="O1637" s="3" t="s">
        <v>25</v>
      </c>
      <c r="P1637" s="13">
        <v>40</v>
      </c>
      <c r="Q1637" s="13">
        <f>Table1[[#This Row],[Purchase Amount (USD)]]-Table1[[#This Row],[Previous Purchases]]</f>
        <v>-16</v>
      </c>
      <c r="R1637" s="3" t="s">
        <v>32</v>
      </c>
      <c r="S1637" s="3" t="s">
        <v>48</v>
      </c>
    </row>
    <row r="1638" spans="1:19" x14ac:dyDescent="0.3">
      <c r="A1638" s="2">
        <v>1637</v>
      </c>
      <c r="B1638" s="2">
        <v>58</v>
      </c>
      <c r="C1638" s="2" t="s">
        <v>18</v>
      </c>
      <c r="D1638" s="2" t="s">
        <v>136</v>
      </c>
      <c r="E1638" s="2" t="s">
        <v>41</v>
      </c>
      <c r="F1638" s="2">
        <v>22</v>
      </c>
      <c r="G1638" s="2" t="s">
        <v>113</v>
      </c>
      <c r="H1638" s="2" t="s">
        <v>22</v>
      </c>
      <c r="I1638" s="2" t="s">
        <v>95</v>
      </c>
      <c r="J1638" s="2" t="s">
        <v>56</v>
      </c>
      <c r="K1638" s="2">
        <v>4</v>
      </c>
      <c r="L1638" s="2" t="s">
        <v>151</v>
      </c>
      <c r="M1638" s="2" t="s">
        <v>37</v>
      </c>
      <c r="N1638" s="2" t="s">
        <v>25</v>
      </c>
      <c r="O1638" s="2" t="s">
        <v>25</v>
      </c>
      <c r="P1638" s="12">
        <v>49</v>
      </c>
      <c r="Q1638" s="12">
        <f>Table1[[#This Row],[Purchase Amount (USD)]]-Table1[[#This Row],[Previous Purchases]]</f>
        <v>-27</v>
      </c>
      <c r="R1638" s="2" t="s">
        <v>32</v>
      </c>
      <c r="S1638" s="2" t="s">
        <v>28</v>
      </c>
    </row>
    <row r="1639" spans="1:19" x14ac:dyDescent="0.3">
      <c r="A1639" s="2">
        <v>1638</v>
      </c>
      <c r="B1639" s="2">
        <v>35</v>
      </c>
      <c r="C1639" s="2" t="s">
        <v>18</v>
      </c>
      <c r="D1639" s="2" t="s">
        <v>80</v>
      </c>
      <c r="E1639" s="2" t="s">
        <v>20</v>
      </c>
      <c r="F1639" s="2">
        <v>21</v>
      </c>
      <c r="G1639" s="2" t="s">
        <v>34</v>
      </c>
      <c r="H1639" s="2" t="s">
        <v>43</v>
      </c>
      <c r="I1639" s="2" t="s">
        <v>99</v>
      </c>
      <c r="J1639" s="2" t="s">
        <v>36</v>
      </c>
      <c r="K1639" s="2">
        <v>3.5</v>
      </c>
      <c r="L1639" s="2" t="s">
        <v>151</v>
      </c>
      <c r="M1639" s="2" t="s">
        <v>44</v>
      </c>
      <c r="N1639" s="2" t="s">
        <v>25</v>
      </c>
      <c r="O1639" s="2" t="s">
        <v>25</v>
      </c>
      <c r="P1639" s="12">
        <v>32</v>
      </c>
      <c r="Q1639" s="12">
        <f>Table1[[#This Row],[Purchase Amount (USD)]]-Table1[[#This Row],[Previous Purchases]]</f>
        <v>-11</v>
      </c>
      <c r="R1639" s="2" t="s">
        <v>27</v>
      </c>
      <c r="S1639" s="2" t="s">
        <v>28</v>
      </c>
    </row>
    <row r="1640" spans="1:19" x14ac:dyDescent="0.3">
      <c r="A1640" s="3">
        <v>1639</v>
      </c>
      <c r="B1640" s="3">
        <v>68</v>
      </c>
      <c r="C1640" s="3" t="s">
        <v>18</v>
      </c>
      <c r="D1640" s="3" t="s">
        <v>101</v>
      </c>
      <c r="E1640" s="3" t="s">
        <v>62</v>
      </c>
      <c r="F1640" s="3">
        <v>51</v>
      </c>
      <c r="G1640" s="3" t="s">
        <v>121</v>
      </c>
      <c r="H1640" s="3" t="s">
        <v>43</v>
      </c>
      <c r="I1640" s="3" t="s">
        <v>93</v>
      </c>
      <c r="J1640" s="3" t="s">
        <v>36</v>
      </c>
      <c r="K1640" s="3">
        <v>4.5999999999999996</v>
      </c>
      <c r="L1640" s="3" t="s">
        <v>151</v>
      </c>
      <c r="M1640" s="3" t="s">
        <v>37</v>
      </c>
      <c r="N1640" s="3" t="s">
        <v>25</v>
      </c>
      <c r="O1640" s="3" t="s">
        <v>25</v>
      </c>
      <c r="P1640" s="13">
        <v>18</v>
      </c>
      <c r="Q1640" s="13">
        <f>Table1[[#This Row],[Purchase Amount (USD)]]-Table1[[#This Row],[Previous Purchases]]</f>
        <v>33</v>
      </c>
      <c r="R1640" s="3" t="s">
        <v>27</v>
      </c>
      <c r="S1640" s="3" t="s">
        <v>39</v>
      </c>
    </row>
    <row r="1641" spans="1:19" x14ac:dyDescent="0.3">
      <c r="A1641" s="3">
        <v>1640</v>
      </c>
      <c r="B1641" s="3">
        <v>41</v>
      </c>
      <c r="C1641" s="3" t="s">
        <v>18</v>
      </c>
      <c r="D1641" s="3" t="s">
        <v>142</v>
      </c>
      <c r="E1641" s="3" t="s">
        <v>66</v>
      </c>
      <c r="F1641" s="3">
        <v>65</v>
      </c>
      <c r="G1641" s="3" t="s">
        <v>67</v>
      </c>
      <c r="H1641" s="3" t="s">
        <v>22</v>
      </c>
      <c r="I1641" s="3" t="s">
        <v>143</v>
      </c>
      <c r="J1641" s="3" t="s">
        <v>52</v>
      </c>
      <c r="K1641" s="3">
        <v>3.3</v>
      </c>
      <c r="L1641" s="3" t="s">
        <v>151</v>
      </c>
      <c r="M1641" s="3" t="s">
        <v>37</v>
      </c>
      <c r="N1641" s="3" t="s">
        <v>25</v>
      </c>
      <c r="O1641" s="3" t="s">
        <v>25</v>
      </c>
      <c r="P1641" s="13">
        <v>50</v>
      </c>
      <c r="Q1641" s="13">
        <f>Table1[[#This Row],[Purchase Amount (USD)]]-Table1[[#This Row],[Previous Purchases]]</f>
        <v>15</v>
      </c>
      <c r="R1641" s="3" t="s">
        <v>45</v>
      </c>
      <c r="S1641" s="3" t="s">
        <v>48</v>
      </c>
    </row>
    <row r="1642" spans="1:19" x14ac:dyDescent="0.3">
      <c r="A1642" s="2">
        <v>1641</v>
      </c>
      <c r="B1642" s="2">
        <v>65</v>
      </c>
      <c r="C1642" s="2" t="s">
        <v>18</v>
      </c>
      <c r="D1642" s="2" t="s">
        <v>118</v>
      </c>
      <c r="E1642" s="2" t="s">
        <v>66</v>
      </c>
      <c r="F1642" s="2">
        <v>51</v>
      </c>
      <c r="G1642" s="2" t="s">
        <v>121</v>
      </c>
      <c r="H1642" s="2" t="s">
        <v>35</v>
      </c>
      <c r="I1642" s="2" t="s">
        <v>135</v>
      </c>
      <c r="J1642" s="2" t="s">
        <v>36</v>
      </c>
      <c r="K1642" s="2">
        <v>4</v>
      </c>
      <c r="L1642" s="2" t="s">
        <v>151</v>
      </c>
      <c r="M1642" s="2" t="s">
        <v>69</v>
      </c>
      <c r="N1642" s="2" t="s">
        <v>25</v>
      </c>
      <c r="O1642" s="2" t="s">
        <v>25</v>
      </c>
      <c r="P1642" s="12">
        <v>13</v>
      </c>
      <c r="Q1642" s="12">
        <f>Table1[[#This Row],[Purchase Amount (USD)]]-Table1[[#This Row],[Previous Purchases]]</f>
        <v>38</v>
      </c>
      <c r="R1642" s="2" t="s">
        <v>45</v>
      </c>
      <c r="S1642" s="2" t="s">
        <v>39</v>
      </c>
    </row>
    <row r="1643" spans="1:19" x14ac:dyDescent="0.3">
      <c r="A1643" s="2">
        <v>1642</v>
      </c>
      <c r="B1643" s="2">
        <v>50</v>
      </c>
      <c r="C1643" s="2" t="s">
        <v>18</v>
      </c>
      <c r="D1643" s="2" t="s">
        <v>103</v>
      </c>
      <c r="E1643" s="2" t="s">
        <v>20</v>
      </c>
      <c r="F1643" s="2">
        <v>32</v>
      </c>
      <c r="G1643" s="2" t="s">
        <v>111</v>
      </c>
      <c r="H1643" s="2" t="s">
        <v>22</v>
      </c>
      <c r="I1643" s="2" t="s">
        <v>82</v>
      </c>
      <c r="J1643" s="2" t="s">
        <v>52</v>
      </c>
      <c r="K1643" s="2">
        <v>3.4</v>
      </c>
      <c r="L1643" s="2" t="s">
        <v>151</v>
      </c>
      <c r="M1643" s="2" t="s">
        <v>37</v>
      </c>
      <c r="N1643" s="2" t="s">
        <v>25</v>
      </c>
      <c r="O1643" s="2" t="s">
        <v>25</v>
      </c>
      <c r="P1643" s="12">
        <v>1</v>
      </c>
      <c r="Q1643" s="12">
        <f>Table1[[#This Row],[Purchase Amount (USD)]]-Table1[[#This Row],[Previous Purchases]]</f>
        <v>31</v>
      </c>
      <c r="R1643" s="2" t="s">
        <v>74</v>
      </c>
      <c r="S1643" s="2" t="s">
        <v>96</v>
      </c>
    </row>
    <row r="1644" spans="1:19" x14ac:dyDescent="0.3">
      <c r="A1644" s="3">
        <v>1643</v>
      </c>
      <c r="B1644" s="3">
        <v>18</v>
      </c>
      <c r="C1644" s="3" t="s">
        <v>18</v>
      </c>
      <c r="D1644" s="3" t="s">
        <v>61</v>
      </c>
      <c r="E1644" s="3" t="s">
        <v>62</v>
      </c>
      <c r="F1644" s="3">
        <v>70</v>
      </c>
      <c r="G1644" s="3" t="s">
        <v>90</v>
      </c>
      <c r="H1644" s="3" t="s">
        <v>43</v>
      </c>
      <c r="I1644" s="3" t="s">
        <v>117</v>
      </c>
      <c r="J1644" s="3" t="s">
        <v>36</v>
      </c>
      <c r="K1644" s="3">
        <v>4.2</v>
      </c>
      <c r="L1644" s="3" t="s">
        <v>151</v>
      </c>
      <c r="M1644" s="3" t="s">
        <v>73</v>
      </c>
      <c r="N1644" s="3" t="s">
        <v>25</v>
      </c>
      <c r="O1644" s="3" t="s">
        <v>25</v>
      </c>
      <c r="P1644" s="13">
        <v>16</v>
      </c>
      <c r="Q1644" s="13">
        <f>Table1[[#This Row],[Purchase Amount (USD)]]-Table1[[#This Row],[Previous Purchases]]</f>
        <v>54</v>
      </c>
      <c r="R1644" s="3" t="s">
        <v>45</v>
      </c>
      <c r="S1644" s="3" t="s">
        <v>28</v>
      </c>
    </row>
    <row r="1645" spans="1:19" x14ac:dyDescent="0.3">
      <c r="A1645" s="3">
        <v>1644</v>
      </c>
      <c r="B1645" s="3">
        <v>38</v>
      </c>
      <c r="C1645" s="3" t="s">
        <v>18</v>
      </c>
      <c r="D1645" s="3" t="s">
        <v>118</v>
      </c>
      <c r="E1645" s="3" t="s">
        <v>66</v>
      </c>
      <c r="F1645" s="3">
        <v>77</v>
      </c>
      <c r="G1645" s="3" t="s">
        <v>122</v>
      </c>
      <c r="H1645" s="3" t="s">
        <v>22</v>
      </c>
      <c r="I1645" s="3" t="s">
        <v>68</v>
      </c>
      <c r="J1645" s="3" t="s">
        <v>52</v>
      </c>
      <c r="K1645" s="3">
        <v>3.9</v>
      </c>
      <c r="L1645" s="3" t="s">
        <v>151</v>
      </c>
      <c r="M1645" s="3" t="s">
        <v>69</v>
      </c>
      <c r="N1645" s="3" t="s">
        <v>25</v>
      </c>
      <c r="O1645" s="3" t="s">
        <v>25</v>
      </c>
      <c r="P1645" s="13">
        <v>6</v>
      </c>
      <c r="Q1645" s="13">
        <f>Table1[[#This Row],[Purchase Amount (USD)]]-Table1[[#This Row],[Previous Purchases]]</f>
        <v>71</v>
      </c>
      <c r="R1645" s="3" t="s">
        <v>45</v>
      </c>
      <c r="S1645" s="3" t="s">
        <v>87</v>
      </c>
    </row>
    <row r="1646" spans="1:19" x14ac:dyDescent="0.3">
      <c r="A1646" s="2">
        <v>1645</v>
      </c>
      <c r="B1646" s="2">
        <v>68</v>
      </c>
      <c r="C1646" s="2" t="s">
        <v>18</v>
      </c>
      <c r="D1646" s="2" t="s">
        <v>61</v>
      </c>
      <c r="E1646" s="2" t="s">
        <v>62</v>
      </c>
      <c r="F1646" s="2">
        <v>90</v>
      </c>
      <c r="G1646" s="2" t="s">
        <v>97</v>
      </c>
      <c r="H1646" s="2" t="s">
        <v>35</v>
      </c>
      <c r="I1646" s="2" t="s">
        <v>117</v>
      </c>
      <c r="J1646" s="2" t="s">
        <v>52</v>
      </c>
      <c r="K1646" s="2">
        <v>3.9</v>
      </c>
      <c r="L1646" s="2" t="s">
        <v>151</v>
      </c>
      <c r="M1646" s="2" t="s">
        <v>44</v>
      </c>
      <c r="N1646" s="2" t="s">
        <v>25</v>
      </c>
      <c r="O1646" s="2" t="s">
        <v>25</v>
      </c>
      <c r="P1646" s="12">
        <v>21</v>
      </c>
      <c r="Q1646" s="12">
        <f>Table1[[#This Row],[Purchase Amount (USD)]]-Table1[[#This Row],[Previous Purchases]]</f>
        <v>69</v>
      </c>
      <c r="R1646" s="2" t="s">
        <v>85</v>
      </c>
      <c r="S1646" s="2" t="s">
        <v>87</v>
      </c>
    </row>
    <row r="1647" spans="1:19" x14ac:dyDescent="0.3">
      <c r="A1647" s="2">
        <v>1646</v>
      </c>
      <c r="B1647" s="2">
        <v>53</v>
      </c>
      <c r="C1647" s="2" t="s">
        <v>18</v>
      </c>
      <c r="D1647" s="2" t="s">
        <v>118</v>
      </c>
      <c r="E1647" s="2" t="s">
        <v>66</v>
      </c>
      <c r="F1647" s="2">
        <v>36</v>
      </c>
      <c r="G1647" s="2" t="s">
        <v>122</v>
      </c>
      <c r="H1647" s="2" t="s">
        <v>22</v>
      </c>
      <c r="I1647" s="2" t="s">
        <v>95</v>
      </c>
      <c r="J1647" s="2" t="s">
        <v>52</v>
      </c>
      <c r="K1647" s="2">
        <v>2.8</v>
      </c>
      <c r="L1647" s="2" t="s">
        <v>151</v>
      </c>
      <c r="M1647" s="2" t="s">
        <v>53</v>
      </c>
      <c r="N1647" s="2" t="s">
        <v>25</v>
      </c>
      <c r="O1647" s="2" t="s">
        <v>25</v>
      </c>
      <c r="P1647" s="12">
        <v>36</v>
      </c>
      <c r="Q1647" s="12">
        <f>Table1[[#This Row],[Purchase Amount (USD)]]-Table1[[#This Row],[Previous Purchases]]</f>
        <v>0</v>
      </c>
      <c r="R1647" s="2" t="s">
        <v>27</v>
      </c>
      <c r="S1647" s="2" t="s">
        <v>96</v>
      </c>
    </row>
    <row r="1648" spans="1:19" x14ac:dyDescent="0.3">
      <c r="A1648" s="3">
        <v>1647</v>
      </c>
      <c r="B1648" s="3">
        <v>58</v>
      </c>
      <c r="C1648" s="3" t="s">
        <v>18</v>
      </c>
      <c r="D1648" s="3" t="s">
        <v>65</v>
      </c>
      <c r="E1648" s="3" t="s">
        <v>66</v>
      </c>
      <c r="F1648" s="3">
        <v>77</v>
      </c>
      <c r="G1648" s="3" t="s">
        <v>144</v>
      </c>
      <c r="H1648" s="3" t="s">
        <v>35</v>
      </c>
      <c r="I1648" s="3" t="s">
        <v>64</v>
      </c>
      <c r="J1648" s="3" t="s">
        <v>52</v>
      </c>
      <c r="K1648" s="3">
        <v>3.7</v>
      </c>
      <c r="L1648" s="3" t="s">
        <v>151</v>
      </c>
      <c r="M1648" s="3" t="s">
        <v>53</v>
      </c>
      <c r="N1648" s="3" t="s">
        <v>25</v>
      </c>
      <c r="O1648" s="3" t="s">
        <v>25</v>
      </c>
      <c r="P1648" s="13">
        <v>20</v>
      </c>
      <c r="Q1648" s="13">
        <f>Table1[[#This Row],[Purchase Amount (USD)]]-Table1[[#This Row],[Previous Purchases]]</f>
        <v>57</v>
      </c>
      <c r="R1648" s="3" t="s">
        <v>74</v>
      </c>
      <c r="S1648" s="3" t="s">
        <v>96</v>
      </c>
    </row>
    <row r="1649" spans="1:19" x14ac:dyDescent="0.3">
      <c r="A1649" s="3">
        <v>1648</v>
      </c>
      <c r="B1649" s="3">
        <v>34</v>
      </c>
      <c r="C1649" s="3" t="s">
        <v>18</v>
      </c>
      <c r="D1649" s="3" t="s">
        <v>136</v>
      </c>
      <c r="E1649" s="3" t="s">
        <v>41</v>
      </c>
      <c r="F1649" s="3">
        <v>78</v>
      </c>
      <c r="G1649" s="3" t="s">
        <v>76</v>
      </c>
      <c r="H1649" s="3" t="s">
        <v>43</v>
      </c>
      <c r="I1649" s="3" t="s">
        <v>72</v>
      </c>
      <c r="J1649" s="3" t="s">
        <v>52</v>
      </c>
      <c r="K1649" s="3">
        <v>4.9000000000000004</v>
      </c>
      <c r="L1649" s="3" t="s">
        <v>151</v>
      </c>
      <c r="M1649" s="3" t="s">
        <v>73</v>
      </c>
      <c r="N1649" s="3" t="s">
        <v>25</v>
      </c>
      <c r="O1649" s="3" t="s">
        <v>25</v>
      </c>
      <c r="P1649" s="13">
        <v>8</v>
      </c>
      <c r="Q1649" s="13">
        <f>Table1[[#This Row],[Purchase Amount (USD)]]-Table1[[#This Row],[Previous Purchases]]</f>
        <v>70</v>
      </c>
      <c r="R1649" s="3" t="s">
        <v>85</v>
      </c>
      <c r="S1649" s="3" t="s">
        <v>57</v>
      </c>
    </row>
    <row r="1650" spans="1:19" x14ac:dyDescent="0.3">
      <c r="A1650" s="2">
        <v>1649</v>
      </c>
      <c r="B1650" s="2">
        <v>36</v>
      </c>
      <c r="C1650" s="2" t="s">
        <v>18</v>
      </c>
      <c r="D1650" s="2" t="s">
        <v>94</v>
      </c>
      <c r="E1650" s="2" t="s">
        <v>20</v>
      </c>
      <c r="F1650" s="2">
        <v>69</v>
      </c>
      <c r="G1650" s="2" t="s">
        <v>100</v>
      </c>
      <c r="H1650" s="2" t="s">
        <v>43</v>
      </c>
      <c r="I1650" s="2" t="s">
        <v>23</v>
      </c>
      <c r="J1650" s="2" t="s">
        <v>52</v>
      </c>
      <c r="K1650" s="2">
        <v>2.6</v>
      </c>
      <c r="L1650" s="2" t="s">
        <v>151</v>
      </c>
      <c r="M1650" s="2" t="s">
        <v>26</v>
      </c>
      <c r="N1650" s="2" t="s">
        <v>25</v>
      </c>
      <c r="O1650" s="2" t="s">
        <v>25</v>
      </c>
      <c r="P1650" s="12">
        <v>22</v>
      </c>
      <c r="Q1650" s="12">
        <f>Table1[[#This Row],[Purchase Amount (USD)]]-Table1[[#This Row],[Previous Purchases]]</f>
        <v>47</v>
      </c>
      <c r="R1650" s="2" t="s">
        <v>38</v>
      </c>
      <c r="S1650" s="2" t="s">
        <v>87</v>
      </c>
    </row>
    <row r="1651" spans="1:19" x14ac:dyDescent="0.3">
      <c r="A1651" s="2">
        <v>1650</v>
      </c>
      <c r="B1651" s="2">
        <v>58</v>
      </c>
      <c r="C1651" s="2" t="s">
        <v>18</v>
      </c>
      <c r="D1651" s="2" t="s">
        <v>112</v>
      </c>
      <c r="E1651" s="2" t="s">
        <v>20</v>
      </c>
      <c r="F1651" s="2">
        <v>63</v>
      </c>
      <c r="G1651" s="2" t="s">
        <v>149</v>
      </c>
      <c r="H1651" s="2" t="s">
        <v>43</v>
      </c>
      <c r="I1651" s="2" t="s">
        <v>51</v>
      </c>
      <c r="J1651" s="2" t="s">
        <v>52</v>
      </c>
      <c r="K1651" s="2">
        <v>4.9000000000000004</v>
      </c>
      <c r="L1651" s="2" t="s">
        <v>151</v>
      </c>
      <c r="M1651" s="2" t="s">
        <v>37</v>
      </c>
      <c r="N1651" s="2" t="s">
        <v>25</v>
      </c>
      <c r="O1651" s="2" t="s">
        <v>25</v>
      </c>
      <c r="P1651" s="12">
        <v>3</v>
      </c>
      <c r="Q1651" s="12">
        <f>Table1[[#This Row],[Purchase Amount (USD)]]-Table1[[#This Row],[Previous Purchases]]</f>
        <v>60</v>
      </c>
      <c r="R1651" s="2" t="s">
        <v>38</v>
      </c>
      <c r="S1651" s="2" t="s">
        <v>57</v>
      </c>
    </row>
    <row r="1652" spans="1:19" x14ac:dyDescent="0.3">
      <c r="A1652" s="3">
        <v>1651</v>
      </c>
      <c r="B1652" s="3">
        <v>60</v>
      </c>
      <c r="C1652" s="3" t="s">
        <v>18</v>
      </c>
      <c r="D1652" s="3" t="s">
        <v>118</v>
      </c>
      <c r="E1652" s="3" t="s">
        <v>66</v>
      </c>
      <c r="F1652" s="3">
        <v>36</v>
      </c>
      <c r="G1652" s="3" t="s">
        <v>71</v>
      </c>
      <c r="H1652" s="3" t="s">
        <v>43</v>
      </c>
      <c r="I1652" s="3" t="s">
        <v>64</v>
      </c>
      <c r="J1652" s="3" t="s">
        <v>24</v>
      </c>
      <c r="K1652" s="3">
        <v>3.4</v>
      </c>
      <c r="L1652" s="3" t="s">
        <v>151</v>
      </c>
      <c r="M1652" s="3" t="s">
        <v>44</v>
      </c>
      <c r="N1652" s="3" t="s">
        <v>25</v>
      </c>
      <c r="O1652" s="3" t="s">
        <v>25</v>
      </c>
      <c r="P1652" s="13">
        <v>46</v>
      </c>
      <c r="Q1652" s="13">
        <f>Table1[[#This Row],[Purchase Amount (USD)]]-Table1[[#This Row],[Previous Purchases]]</f>
        <v>-10</v>
      </c>
      <c r="R1652" s="3" t="s">
        <v>38</v>
      </c>
      <c r="S1652" s="3" t="s">
        <v>28</v>
      </c>
    </row>
    <row r="1653" spans="1:19" x14ac:dyDescent="0.3">
      <c r="A1653" s="3">
        <v>1652</v>
      </c>
      <c r="B1653" s="3">
        <v>59</v>
      </c>
      <c r="C1653" s="3" t="s">
        <v>18</v>
      </c>
      <c r="D1653" s="3" t="s">
        <v>61</v>
      </c>
      <c r="E1653" s="3" t="s">
        <v>62</v>
      </c>
      <c r="F1653" s="3">
        <v>80</v>
      </c>
      <c r="G1653" s="3" t="s">
        <v>104</v>
      </c>
      <c r="H1653" s="3" t="s">
        <v>43</v>
      </c>
      <c r="I1653" s="3" t="s">
        <v>143</v>
      </c>
      <c r="J1653" s="3" t="s">
        <v>24</v>
      </c>
      <c r="K1653" s="3">
        <v>3.9</v>
      </c>
      <c r="L1653" s="3" t="s">
        <v>151</v>
      </c>
      <c r="M1653" s="3" t="s">
        <v>53</v>
      </c>
      <c r="N1653" s="3" t="s">
        <v>25</v>
      </c>
      <c r="O1653" s="3" t="s">
        <v>25</v>
      </c>
      <c r="P1653" s="13">
        <v>42</v>
      </c>
      <c r="Q1653" s="13">
        <f>Table1[[#This Row],[Purchase Amount (USD)]]-Table1[[#This Row],[Previous Purchases]]</f>
        <v>38</v>
      </c>
      <c r="R1653" s="3" t="s">
        <v>85</v>
      </c>
      <c r="S1653" s="3" t="s">
        <v>87</v>
      </c>
    </row>
    <row r="1654" spans="1:19" x14ac:dyDescent="0.3">
      <c r="A1654" s="2">
        <v>1653</v>
      </c>
      <c r="B1654" s="2">
        <v>65</v>
      </c>
      <c r="C1654" s="2" t="s">
        <v>18</v>
      </c>
      <c r="D1654" s="2" t="s">
        <v>29</v>
      </c>
      <c r="E1654" s="2" t="s">
        <v>20</v>
      </c>
      <c r="F1654" s="2">
        <v>35</v>
      </c>
      <c r="G1654" s="2" t="s">
        <v>129</v>
      </c>
      <c r="H1654" s="2" t="s">
        <v>43</v>
      </c>
      <c r="I1654" s="2" t="s">
        <v>120</v>
      </c>
      <c r="J1654" s="2" t="s">
        <v>52</v>
      </c>
      <c r="K1654" s="2">
        <v>4</v>
      </c>
      <c r="L1654" s="2" t="s">
        <v>151</v>
      </c>
      <c r="M1654" s="2" t="s">
        <v>44</v>
      </c>
      <c r="N1654" s="2" t="s">
        <v>25</v>
      </c>
      <c r="O1654" s="2" t="s">
        <v>25</v>
      </c>
      <c r="P1654" s="12">
        <v>1</v>
      </c>
      <c r="Q1654" s="12">
        <f>Table1[[#This Row],[Purchase Amount (USD)]]-Table1[[#This Row],[Previous Purchases]]</f>
        <v>34</v>
      </c>
      <c r="R1654" s="2" t="s">
        <v>74</v>
      </c>
      <c r="S1654" s="2" t="s">
        <v>28</v>
      </c>
    </row>
    <row r="1655" spans="1:19" x14ac:dyDescent="0.3">
      <c r="A1655" s="2">
        <v>1654</v>
      </c>
      <c r="B1655" s="2">
        <v>31</v>
      </c>
      <c r="C1655" s="2" t="s">
        <v>18</v>
      </c>
      <c r="D1655" s="2" t="s">
        <v>132</v>
      </c>
      <c r="E1655" s="2" t="s">
        <v>66</v>
      </c>
      <c r="F1655" s="2">
        <v>93</v>
      </c>
      <c r="G1655" s="2" t="s">
        <v>111</v>
      </c>
      <c r="H1655" s="2" t="s">
        <v>22</v>
      </c>
      <c r="I1655" s="2" t="s">
        <v>64</v>
      </c>
      <c r="J1655" s="2" t="s">
        <v>24</v>
      </c>
      <c r="K1655" s="2">
        <v>3</v>
      </c>
      <c r="L1655" s="2" t="s">
        <v>151</v>
      </c>
      <c r="M1655" s="2" t="s">
        <v>69</v>
      </c>
      <c r="N1655" s="2" t="s">
        <v>25</v>
      </c>
      <c r="O1655" s="2" t="s">
        <v>25</v>
      </c>
      <c r="P1655" s="12">
        <v>29</v>
      </c>
      <c r="Q1655" s="12">
        <f>Table1[[#This Row],[Purchase Amount (USD)]]-Table1[[#This Row],[Previous Purchases]]</f>
        <v>64</v>
      </c>
      <c r="R1655" s="2" t="s">
        <v>85</v>
      </c>
      <c r="S1655" s="2" t="s">
        <v>75</v>
      </c>
    </row>
    <row r="1656" spans="1:19" x14ac:dyDescent="0.3">
      <c r="A1656" s="3">
        <v>1655</v>
      </c>
      <c r="B1656" s="3">
        <v>43</v>
      </c>
      <c r="C1656" s="3" t="s">
        <v>18</v>
      </c>
      <c r="D1656" s="3" t="s">
        <v>132</v>
      </c>
      <c r="E1656" s="3" t="s">
        <v>66</v>
      </c>
      <c r="F1656" s="3">
        <v>25</v>
      </c>
      <c r="G1656" s="3" t="s">
        <v>115</v>
      </c>
      <c r="H1656" s="3" t="s">
        <v>22</v>
      </c>
      <c r="I1656" s="3" t="s">
        <v>23</v>
      </c>
      <c r="J1656" s="3" t="s">
        <v>36</v>
      </c>
      <c r="K1656" s="3">
        <v>2.6</v>
      </c>
      <c r="L1656" s="3" t="s">
        <v>151</v>
      </c>
      <c r="M1656" s="3" t="s">
        <v>73</v>
      </c>
      <c r="N1656" s="3" t="s">
        <v>25</v>
      </c>
      <c r="O1656" s="3" t="s">
        <v>25</v>
      </c>
      <c r="P1656" s="13">
        <v>14</v>
      </c>
      <c r="Q1656" s="13">
        <f>Table1[[#This Row],[Purchase Amount (USD)]]-Table1[[#This Row],[Previous Purchases]]</f>
        <v>11</v>
      </c>
      <c r="R1656" s="3" t="s">
        <v>38</v>
      </c>
      <c r="S1656" s="3" t="s">
        <v>57</v>
      </c>
    </row>
    <row r="1657" spans="1:19" x14ac:dyDescent="0.3">
      <c r="A1657" s="3">
        <v>1656</v>
      </c>
      <c r="B1657" s="3">
        <v>37</v>
      </c>
      <c r="C1657" s="3" t="s">
        <v>18</v>
      </c>
      <c r="D1657" s="3" t="s">
        <v>29</v>
      </c>
      <c r="E1657" s="3" t="s">
        <v>20</v>
      </c>
      <c r="F1657" s="3">
        <v>81</v>
      </c>
      <c r="G1657" s="3" t="s">
        <v>116</v>
      </c>
      <c r="H1657" s="3" t="s">
        <v>22</v>
      </c>
      <c r="I1657" s="3" t="s">
        <v>79</v>
      </c>
      <c r="J1657" s="3" t="s">
        <v>36</v>
      </c>
      <c r="K1657" s="3">
        <v>3.2</v>
      </c>
      <c r="L1657" s="3" t="s">
        <v>151</v>
      </c>
      <c r="M1657" s="3" t="s">
        <v>44</v>
      </c>
      <c r="N1657" s="3" t="s">
        <v>25</v>
      </c>
      <c r="O1657" s="3" t="s">
        <v>25</v>
      </c>
      <c r="P1657" s="13">
        <v>4</v>
      </c>
      <c r="Q1657" s="13">
        <f>Table1[[#This Row],[Purchase Amount (USD)]]-Table1[[#This Row],[Previous Purchases]]</f>
        <v>77</v>
      </c>
      <c r="R1657" s="3" t="s">
        <v>45</v>
      </c>
      <c r="S1657" s="3" t="s">
        <v>87</v>
      </c>
    </row>
    <row r="1658" spans="1:19" x14ac:dyDescent="0.3">
      <c r="A1658" s="2">
        <v>1657</v>
      </c>
      <c r="B1658" s="2">
        <v>21</v>
      </c>
      <c r="C1658" s="2" t="s">
        <v>18</v>
      </c>
      <c r="D1658" s="2" t="s">
        <v>19</v>
      </c>
      <c r="E1658" s="2" t="s">
        <v>20</v>
      </c>
      <c r="F1658" s="2">
        <v>42</v>
      </c>
      <c r="G1658" s="2" t="s">
        <v>115</v>
      </c>
      <c r="H1658" s="2" t="s">
        <v>22</v>
      </c>
      <c r="I1658" s="2" t="s">
        <v>109</v>
      </c>
      <c r="J1658" s="2" t="s">
        <v>36</v>
      </c>
      <c r="K1658" s="2">
        <v>2.6</v>
      </c>
      <c r="L1658" s="2" t="s">
        <v>151</v>
      </c>
      <c r="M1658" s="2" t="s">
        <v>69</v>
      </c>
      <c r="N1658" s="2" t="s">
        <v>25</v>
      </c>
      <c r="O1658" s="2" t="s">
        <v>25</v>
      </c>
      <c r="P1658" s="12">
        <v>41</v>
      </c>
      <c r="Q1658" s="12">
        <f>Table1[[#This Row],[Purchase Amount (USD)]]-Table1[[#This Row],[Previous Purchases]]</f>
        <v>1</v>
      </c>
      <c r="R1658" s="2" t="s">
        <v>45</v>
      </c>
      <c r="S1658" s="2" t="s">
        <v>96</v>
      </c>
    </row>
    <row r="1659" spans="1:19" x14ac:dyDescent="0.3">
      <c r="A1659" s="2">
        <v>1658</v>
      </c>
      <c r="B1659" s="2">
        <v>69</v>
      </c>
      <c r="C1659" s="2" t="s">
        <v>18</v>
      </c>
      <c r="D1659" s="2" t="s">
        <v>86</v>
      </c>
      <c r="E1659" s="2" t="s">
        <v>20</v>
      </c>
      <c r="F1659" s="2">
        <v>36</v>
      </c>
      <c r="G1659" s="2" t="s">
        <v>115</v>
      </c>
      <c r="H1659" s="2" t="s">
        <v>22</v>
      </c>
      <c r="I1659" s="2" t="s">
        <v>47</v>
      </c>
      <c r="J1659" s="2" t="s">
        <v>36</v>
      </c>
      <c r="K1659" s="2">
        <v>3.2</v>
      </c>
      <c r="L1659" s="2" t="s">
        <v>151</v>
      </c>
      <c r="M1659" s="2" t="s">
        <v>73</v>
      </c>
      <c r="N1659" s="2" t="s">
        <v>25</v>
      </c>
      <c r="O1659" s="2" t="s">
        <v>25</v>
      </c>
      <c r="P1659" s="12">
        <v>4</v>
      </c>
      <c r="Q1659" s="12">
        <f>Table1[[#This Row],[Purchase Amount (USD)]]-Table1[[#This Row],[Previous Purchases]]</f>
        <v>32</v>
      </c>
      <c r="R1659" s="2" t="s">
        <v>85</v>
      </c>
      <c r="S1659" s="2" t="s">
        <v>75</v>
      </c>
    </row>
    <row r="1660" spans="1:19" x14ac:dyDescent="0.3">
      <c r="A1660" s="3">
        <v>1659</v>
      </c>
      <c r="B1660" s="3">
        <v>32</v>
      </c>
      <c r="C1660" s="3" t="s">
        <v>18</v>
      </c>
      <c r="D1660" s="3" t="s">
        <v>105</v>
      </c>
      <c r="E1660" s="3" t="s">
        <v>66</v>
      </c>
      <c r="F1660" s="3">
        <v>66</v>
      </c>
      <c r="G1660" s="3" t="s">
        <v>119</v>
      </c>
      <c r="H1660" s="3" t="s">
        <v>35</v>
      </c>
      <c r="I1660" s="3" t="s">
        <v>68</v>
      </c>
      <c r="J1660" s="3" t="s">
        <v>36</v>
      </c>
      <c r="K1660" s="3">
        <v>4.0999999999999996</v>
      </c>
      <c r="L1660" s="3" t="s">
        <v>151</v>
      </c>
      <c r="M1660" s="3" t="s">
        <v>73</v>
      </c>
      <c r="N1660" s="3" t="s">
        <v>25</v>
      </c>
      <c r="O1660" s="3" t="s">
        <v>25</v>
      </c>
      <c r="P1660" s="13">
        <v>47</v>
      </c>
      <c r="Q1660" s="13">
        <f>Table1[[#This Row],[Purchase Amount (USD)]]-Table1[[#This Row],[Previous Purchases]]</f>
        <v>19</v>
      </c>
      <c r="R1660" s="3" t="s">
        <v>32</v>
      </c>
      <c r="S1660" s="3" t="s">
        <v>39</v>
      </c>
    </row>
    <row r="1661" spans="1:19" x14ac:dyDescent="0.3">
      <c r="A1661" s="3">
        <v>1660</v>
      </c>
      <c r="B1661" s="3">
        <v>53</v>
      </c>
      <c r="C1661" s="3" t="s">
        <v>18</v>
      </c>
      <c r="D1661" s="3" t="s">
        <v>142</v>
      </c>
      <c r="E1661" s="3" t="s">
        <v>66</v>
      </c>
      <c r="F1661" s="3">
        <v>37</v>
      </c>
      <c r="G1661" s="3" t="s">
        <v>139</v>
      </c>
      <c r="H1661" s="3" t="s">
        <v>43</v>
      </c>
      <c r="I1661" s="3" t="s">
        <v>93</v>
      </c>
      <c r="J1661" s="3" t="s">
        <v>56</v>
      </c>
      <c r="K1661" s="3">
        <v>3.9</v>
      </c>
      <c r="L1661" s="3" t="s">
        <v>151</v>
      </c>
      <c r="M1661" s="3" t="s">
        <v>44</v>
      </c>
      <c r="N1661" s="3" t="s">
        <v>25</v>
      </c>
      <c r="O1661" s="3" t="s">
        <v>25</v>
      </c>
      <c r="P1661" s="13">
        <v>44</v>
      </c>
      <c r="Q1661" s="13">
        <f>Table1[[#This Row],[Purchase Amount (USD)]]-Table1[[#This Row],[Previous Purchases]]</f>
        <v>-7</v>
      </c>
      <c r="R1661" s="3" t="s">
        <v>27</v>
      </c>
      <c r="S1661" s="3" t="s">
        <v>48</v>
      </c>
    </row>
    <row r="1662" spans="1:19" x14ac:dyDescent="0.3">
      <c r="A1662" s="2">
        <v>1661</v>
      </c>
      <c r="B1662" s="2">
        <v>59</v>
      </c>
      <c r="C1662" s="2" t="s">
        <v>18</v>
      </c>
      <c r="D1662" s="2" t="s">
        <v>112</v>
      </c>
      <c r="E1662" s="2" t="s">
        <v>20</v>
      </c>
      <c r="F1662" s="2">
        <v>45</v>
      </c>
      <c r="G1662" s="2" t="s">
        <v>59</v>
      </c>
      <c r="H1662" s="2" t="s">
        <v>22</v>
      </c>
      <c r="I1662" s="2" t="s">
        <v>133</v>
      </c>
      <c r="J1662" s="2" t="s">
        <v>24</v>
      </c>
      <c r="K1662" s="2">
        <v>4.0999999999999996</v>
      </c>
      <c r="L1662" s="2" t="s">
        <v>151</v>
      </c>
      <c r="M1662" s="2" t="s">
        <v>53</v>
      </c>
      <c r="N1662" s="2" t="s">
        <v>25</v>
      </c>
      <c r="O1662" s="2" t="s">
        <v>25</v>
      </c>
      <c r="P1662" s="12">
        <v>37</v>
      </c>
      <c r="Q1662" s="12">
        <f>Table1[[#This Row],[Purchase Amount (USD)]]-Table1[[#This Row],[Previous Purchases]]</f>
        <v>8</v>
      </c>
      <c r="R1662" s="2" t="s">
        <v>27</v>
      </c>
      <c r="S1662" s="2" t="s">
        <v>87</v>
      </c>
    </row>
    <row r="1663" spans="1:19" x14ac:dyDescent="0.3">
      <c r="A1663" s="2">
        <v>1662</v>
      </c>
      <c r="B1663" s="2">
        <v>64</v>
      </c>
      <c r="C1663" s="2" t="s">
        <v>18</v>
      </c>
      <c r="D1663" s="2" t="s">
        <v>142</v>
      </c>
      <c r="E1663" s="2" t="s">
        <v>66</v>
      </c>
      <c r="F1663" s="2">
        <v>86</v>
      </c>
      <c r="G1663" s="2" t="s">
        <v>145</v>
      </c>
      <c r="H1663" s="2" t="s">
        <v>35</v>
      </c>
      <c r="I1663" s="2" t="s">
        <v>117</v>
      </c>
      <c r="J1663" s="2" t="s">
        <v>52</v>
      </c>
      <c r="K1663" s="2">
        <v>2.7</v>
      </c>
      <c r="L1663" s="2" t="s">
        <v>151</v>
      </c>
      <c r="M1663" s="2" t="s">
        <v>69</v>
      </c>
      <c r="N1663" s="2" t="s">
        <v>25</v>
      </c>
      <c r="O1663" s="2" t="s">
        <v>25</v>
      </c>
      <c r="P1663" s="12">
        <v>21</v>
      </c>
      <c r="Q1663" s="12">
        <f>Table1[[#This Row],[Purchase Amount (USD)]]-Table1[[#This Row],[Previous Purchases]]</f>
        <v>65</v>
      </c>
      <c r="R1663" s="2" t="s">
        <v>85</v>
      </c>
      <c r="S1663" s="2" t="s">
        <v>57</v>
      </c>
    </row>
    <row r="1664" spans="1:19" x14ac:dyDescent="0.3">
      <c r="A1664" s="3">
        <v>1663</v>
      </c>
      <c r="B1664" s="3">
        <v>63</v>
      </c>
      <c r="C1664" s="3" t="s">
        <v>18</v>
      </c>
      <c r="D1664" s="3" t="s">
        <v>88</v>
      </c>
      <c r="E1664" s="3" t="s">
        <v>66</v>
      </c>
      <c r="F1664" s="3">
        <v>24</v>
      </c>
      <c r="G1664" s="3" t="s">
        <v>129</v>
      </c>
      <c r="H1664" s="3" t="s">
        <v>43</v>
      </c>
      <c r="I1664" s="3" t="s">
        <v>77</v>
      </c>
      <c r="J1664" s="3" t="s">
        <v>24</v>
      </c>
      <c r="K1664" s="3">
        <v>4.5999999999999996</v>
      </c>
      <c r="L1664" s="3" t="s">
        <v>151</v>
      </c>
      <c r="M1664" s="3" t="s">
        <v>37</v>
      </c>
      <c r="N1664" s="3" t="s">
        <v>25</v>
      </c>
      <c r="O1664" s="3" t="s">
        <v>25</v>
      </c>
      <c r="P1664" s="13">
        <v>46</v>
      </c>
      <c r="Q1664" s="13">
        <f>Table1[[#This Row],[Purchase Amount (USD)]]-Table1[[#This Row],[Previous Purchases]]</f>
        <v>-22</v>
      </c>
      <c r="R1664" s="3" t="s">
        <v>85</v>
      </c>
      <c r="S1664" s="3" t="s">
        <v>28</v>
      </c>
    </row>
    <row r="1665" spans="1:19" x14ac:dyDescent="0.3">
      <c r="A1665" s="3">
        <v>1664</v>
      </c>
      <c r="B1665" s="3">
        <v>43</v>
      </c>
      <c r="C1665" s="3" t="s">
        <v>18</v>
      </c>
      <c r="D1665" s="3" t="s">
        <v>54</v>
      </c>
      <c r="E1665" s="3" t="s">
        <v>20</v>
      </c>
      <c r="F1665" s="3">
        <v>22</v>
      </c>
      <c r="G1665" s="3" t="s">
        <v>30</v>
      </c>
      <c r="H1665" s="3" t="s">
        <v>91</v>
      </c>
      <c r="I1665" s="3" t="s">
        <v>79</v>
      </c>
      <c r="J1665" s="3" t="s">
        <v>52</v>
      </c>
      <c r="K1665" s="3">
        <v>3.5</v>
      </c>
      <c r="L1665" s="3" t="s">
        <v>151</v>
      </c>
      <c r="M1665" s="3" t="s">
        <v>53</v>
      </c>
      <c r="N1665" s="3" t="s">
        <v>25</v>
      </c>
      <c r="O1665" s="3" t="s">
        <v>25</v>
      </c>
      <c r="P1665" s="13">
        <v>1</v>
      </c>
      <c r="Q1665" s="13">
        <f>Table1[[#This Row],[Purchase Amount (USD)]]-Table1[[#This Row],[Previous Purchases]]</f>
        <v>21</v>
      </c>
      <c r="R1665" s="3" t="s">
        <v>32</v>
      </c>
      <c r="S1665" s="3" t="s">
        <v>75</v>
      </c>
    </row>
    <row r="1666" spans="1:19" x14ac:dyDescent="0.3">
      <c r="A1666" s="2">
        <v>1665</v>
      </c>
      <c r="B1666" s="2">
        <v>19</v>
      </c>
      <c r="C1666" s="2" t="s">
        <v>18</v>
      </c>
      <c r="D1666" s="2" t="s">
        <v>65</v>
      </c>
      <c r="E1666" s="2" t="s">
        <v>66</v>
      </c>
      <c r="F1666" s="2">
        <v>53</v>
      </c>
      <c r="G1666" s="2" t="s">
        <v>147</v>
      </c>
      <c r="H1666" s="2" t="s">
        <v>43</v>
      </c>
      <c r="I1666" s="2" t="s">
        <v>72</v>
      </c>
      <c r="J1666" s="2" t="s">
        <v>36</v>
      </c>
      <c r="K1666" s="2">
        <v>5</v>
      </c>
      <c r="L1666" s="2" t="s">
        <v>151</v>
      </c>
      <c r="M1666" s="2" t="s">
        <v>44</v>
      </c>
      <c r="N1666" s="2" t="s">
        <v>25</v>
      </c>
      <c r="O1666" s="2" t="s">
        <v>25</v>
      </c>
      <c r="P1666" s="12">
        <v>35</v>
      </c>
      <c r="Q1666" s="12">
        <f>Table1[[#This Row],[Purchase Amount (USD)]]-Table1[[#This Row],[Previous Purchases]]</f>
        <v>18</v>
      </c>
      <c r="R1666" s="2" t="s">
        <v>45</v>
      </c>
      <c r="S1666" s="2" t="s">
        <v>39</v>
      </c>
    </row>
    <row r="1667" spans="1:19" x14ac:dyDescent="0.3">
      <c r="A1667" s="2">
        <v>1666</v>
      </c>
      <c r="B1667" s="2">
        <v>40</v>
      </c>
      <c r="C1667" s="2" t="s">
        <v>18</v>
      </c>
      <c r="D1667" s="2" t="s">
        <v>101</v>
      </c>
      <c r="E1667" s="2" t="s">
        <v>62</v>
      </c>
      <c r="F1667" s="2">
        <v>41</v>
      </c>
      <c r="G1667" s="2" t="s">
        <v>129</v>
      </c>
      <c r="H1667" s="2" t="s">
        <v>22</v>
      </c>
      <c r="I1667" s="2" t="s">
        <v>68</v>
      </c>
      <c r="J1667" s="2" t="s">
        <v>56</v>
      </c>
      <c r="K1667" s="2">
        <v>3.4</v>
      </c>
      <c r="L1667" s="2" t="s">
        <v>151</v>
      </c>
      <c r="M1667" s="2" t="s">
        <v>44</v>
      </c>
      <c r="N1667" s="2" t="s">
        <v>25</v>
      </c>
      <c r="O1667" s="2" t="s">
        <v>25</v>
      </c>
      <c r="P1667" s="12">
        <v>49</v>
      </c>
      <c r="Q1667" s="12">
        <f>Table1[[#This Row],[Purchase Amount (USD)]]-Table1[[#This Row],[Previous Purchases]]</f>
        <v>-8</v>
      </c>
      <c r="R1667" s="2" t="s">
        <v>27</v>
      </c>
      <c r="S1667" s="2" t="s">
        <v>87</v>
      </c>
    </row>
    <row r="1668" spans="1:19" x14ac:dyDescent="0.3">
      <c r="A1668" s="3">
        <v>1667</v>
      </c>
      <c r="B1668" s="3">
        <v>51</v>
      </c>
      <c r="C1668" s="3" t="s">
        <v>18</v>
      </c>
      <c r="D1668" s="3" t="s">
        <v>86</v>
      </c>
      <c r="E1668" s="3" t="s">
        <v>20</v>
      </c>
      <c r="F1668" s="3">
        <v>64</v>
      </c>
      <c r="G1668" s="3" t="s">
        <v>71</v>
      </c>
      <c r="H1668" s="3" t="s">
        <v>43</v>
      </c>
      <c r="I1668" s="3" t="s">
        <v>143</v>
      </c>
      <c r="J1668" s="3" t="s">
        <v>52</v>
      </c>
      <c r="K1668" s="3">
        <v>3.1</v>
      </c>
      <c r="L1668" s="3" t="s">
        <v>151</v>
      </c>
      <c r="M1668" s="3" t="s">
        <v>73</v>
      </c>
      <c r="N1668" s="3" t="s">
        <v>25</v>
      </c>
      <c r="O1668" s="3" t="s">
        <v>25</v>
      </c>
      <c r="P1668" s="13">
        <v>47</v>
      </c>
      <c r="Q1668" s="13">
        <f>Table1[[#This Row],[Purchase Amount (USD)]]-Table1[[#This Row],[Previous Purchases]]</f>
        <v>17</v>
      </c>
      <c r="R1668" s="3" t="s">
        <v>45</v>
      </c>
      <c r="S1668" s="3" t="s">
        <v>48</v>
      </c>
    </row>
    <row r="1669" spans="1:19" x14ac:dyDescent="0.3">
      <c r="A1669" s="3">
        <v>1668</v>
      </c>
      <c r="B1669" s="3">
        <v>51</v>
      </c>
      <c r="C1669" s="3" t="s">
        <v>18</v>
      </c>
      <c r="D1669" s="3" t="s">
        <v>65</v>
      </c>
      <c r="E1669" s="3" t="s">
        <v>66</v>
      </c>
      <c r="F1669" s="3">
        <v>40</v>
      </c>
      <c r="G1669" s="3" t="s">
        <v>100</v>
      </c>
      <c r="H1669" s="3" t="s">
        <v>22</v>
      </c>
      <c r="I1669" s="3" t="s">
        <v>109</v>
      </c>
      <c r="J1669" s="3" t="s">
        <v>24</v>
      </c>
      <c r="K1669" s="3">
        <v>3.4</v>
      </c>
      <c r="L1669" s="3" t="s">
        <v>151</v>
      </c>
      <c r="M1669" s="3" t="s">
        <v>69</v>
      </c>
      <c r="N1669" s="3" t="s">
        <v>25</v>
      </c>
      <c r="O1669" s="3" t="s">
        <v>25</v>
      </c>
      <c r="P1669" s="13">
        <v>24</v>
      </c>
      <c r="Q1669" s="13">
        <f>Table1[[#This Row],[Purchase Amount (USD)]]-Table1[[#This Row],[Previous Purchases]]</f>
        <v>16</v>
      </c>
      <c r="R1669" s="3" t="s">
        <v>74</v>
      </c>
      <c r="S1669" s="3" t="s">
        <v>96</v>
      </c>
    </row>
    <row r="1670" spans="1:19" x14ac:dyDescent="0.3">
      <c r="A1670" s="2">
        <v>1669</v>
      </c>
      <c r="B1670" s="2">
        <v>66</v>
      </c>
      <c r="C1670" s="2" t="s">
        <v>18</v>
      </c>
      <c r="D1670" s="2" t="s">
        <v>19</v>
      </c>
      <c r="E1670" s="2" t="s">
        <v>20</v>
      </c>
      <c r="F1670" s="2">
        <v>33</v>
      </c>
      <c r="G1670" s="2" t="s">
        <v>139</v>
      </c>
      <c r="H1670" s="2" t="s">
        <v>22</v>
      </c>
      <c r="I1670" s="2" t="s">
        <v>60</v>
      </c>
      <c r="J1670" s="2" t="s">
        <v>52</v>
      </c>
      <c r="K1670" s="2">
        <v>4</v>
      </c>
      <c r="L1670" s="2" t="s">
        <v>151</v>
      </c>
      <c r="M1670" s="2" t="s">
        <v>53</v>
      </c>
      <c r="N1670" s="2" t="s">
        <v>25</v>
      </c>
      <c r="O1670" s="2" t="s">
        <v>25</v>
      </c>
      <c r="P1670" s="12">
        <v>28</v>
      </c>
      <c r="Q1670" s="12">
        <f>Table1[[#This Row],[Purchase Amount (USD)]]-Table1[[#This Row],[Previous Purchases]]</f>
        <v>5</v>
      </c>
      <c r="R1670" s="2" t="s">
        <v>85</v>
      </c>
      <c r="S1670" s="2" t="s">
        <v>28</v>
      </c>
    </row>
    <row r="1671" spans="1:19" x14ac:dyDescent="0.3">
      <c r="A1671" s="2">
        <v>1670</v>
      </c>
      <c r="B1671" s="2">
        <v>42</v>
      </c>
      <c r="C1671" s="2" t="s">
        <v>18</v>
      </c>
      <c r="D1671" s="2" t="s">
        <v>112</v>
      </c>
      <c r="E1671" s="2" t="s">
        <v>20</v>
      </c>
      <c r="F1671" s="2">
        <v>59</v>
      </c>
      <c r="G1671" s="2" t="s">
        <v>149</v>
      </c>
      <c r="H1671" s="2" t="s">
        <v>22</v>
      </c>
      <c r="I1671" s="2" t="s">
        <v>31</v>
      </c>
      <c r="J1671" s="2" t="s">
        <v>24</v>
      </c>
      <c r="K1671" s="2">
        <v>2.7</v>
      </c>
      <c r="L1671" s="2" t="s">
        <v>151</v>
      </c>
      <c r="M1671" s="2" t="s">
        <v>73</v>
      </c>
      <c r="N1671" s="2" t="s">
        <v>25</v>
      </c>
      <c r="O1671" s="2" t="s">
        <v>25</v>
      </c>
      <c r="P1671" s="12">
        <v>22</v>
      </c>
      <c r="Q1671" s="12">
        <f>Table1[[#This Row],[Purchase Amount (USD)]]-Table1[[#This Row],[Previous Purchases]]</f>
        <v>37</v>
      </c>
      <c r="R1671" s="2" t="s">
        <v>74</v>
      </c>
      <c r="S1671" s="2" t="s">
        <v>57</v>
      </c>
    </row>
    <row r="1672" spans="1:19" x14ac:dyDescent="0.3">
      <c r="A1672" s="3">
        <v>1671</v>
      </c>
      <c r="B1672" s="3">
        <v>22</v>
      </c>
      <c r="C1672" s="3" t="s">
        <v>18</v>
      </c>
      <c r="D1672" s="3" t="s">
        <v>94</v>
      </c>
      <c r="E1672" s="3" t="s">
        <v>20</v>
      </c>
      <c r="F1672" s="3">
        <v>73</v>
      </c>
      <c r="G1672" s="3" t="s">
        <v>139</v>
      </c>
      <c r="H1672" s="3" t="s">
        <v>22</v>
      </c>
      <c r="I1672" s="3" t="s">
        <v>108</v>
      </c>
      <c r="J1672" s="3" t="s">
        <v>56</v>
      </c>
      <c r="K1672" s="3">
        <v>3.6</v>
      </c>
      <c r="L1672" s="3" t="s">
        <v>151</v>
      </c>
      <c r="M1672" s="3" t="s">
        <v>37</v>
      </c>
      <c r="N1672" s="3" t="s">
        <v>25</v>
      </c>
      <c r="O1672" s="3" t="s">
        <v>25</v>
      </c>
      <c r="P1672" s="13">
        <v>20</v>
      </c>
      <c r="Q1672" s="13">
        <f>Table1[[#This Row],[Purchase Amount (USD)]]-Table1[[#This Row],[Previous Purchases]]</f>
        <v>53</v>
      </c>
      <c r="R1672" s="3" t="s">
        <v>32</v>
      </c>
      <c r="S1672" s="3" t="s">
        <v>39</v>
      </c>
    </row>
    <row r="1673" spans="1:19" x14ac:dyDescent="0.3">
      <c r="A1673" s="3">
        <v>1672</v>
      </c>
      <c r="B1673" s="3">
        <v>31</v>
      </c>
      <c r="C1673" s="3" t="s">
        <v>18</v>
      </c>
      <c r="D1673" s="3" t="s">
        <v>103</v>
      </c>
      <c r="E1673" s="3" t="s">
        <v>20</v>
      </c>
      <c r="F1673" s="3">
        <v>22</v>
      </c>
      <c r="G1673" s="3" t="s">
        <v>139</v>
      </c>
      <c r="H1673" s="3" t="s">
        <v>43</v>
      </c>
      <c r="I1673" s="3" t="s">
        <v>77</v>
      </c>
      <c r="J1673" s="3" t="s">
        <v>24</v>
      </c>
      <c r="K1673" s="3">
        <v>4</v>
      </c>
      <c r="L1673" s="3" t="s">
        <v>151</v>
      </c>
      <c r="M1673" s="3" t="s">
        <v>37</v>
      </c>
      <c r="N1673" s="3" t="s">
        <v>25</v>
      </c>
      <c r="O1673" s="3" t="s">
        <v>25</v>
      </c>
      <c r="P1673" s="13">
        <v>25</v>
      </c>
      <c r="Q1673" s="13">
        <f>Table1[[#This Row],[Purchase Amount (USD)]]-Table1[[#This Row],[Previous Purchases]]</f>
        <v>-3</v>
      </c>
      <c r="R1673" s="3" t="s">
        <v>74</v>
      </c>
      <c r="S1673" s="3" t="s">
        <v>39</v>
      </c>
    </row>
    <row r="1674" spans="1:19" x14ac:dyDescent="0.3">
      <c r="A1674" s="2">
        <v>1673</v>
      </c>
      <c r="B1674" s="2">
        <v>18</v>
      </c>
      <c r="C1674" s="2" t="s">
        <v>18</v>
      </c>
      <c r="D1674" s="2" t="s">
        <v>136</v>
      </c>
      <c r="E1674" s="2" t="s">
        <v>41</v>
      </c>
      <c r="F1674" s="2">
        <v>73</v>
      </c>
      <c r="G1674" s="2" t="s">
        <v>130</v>
      </c>
      <c r="H1674" s="2" t="s">
        <v>22</v>
      </c>
      <c r="I1674" s="2" t="s">
        <v>79</v>
      </c>
      <c r="J1674" s="2" t="s">
        <v>56</v>
      </c>
      <c r="K1674" s="2">
        <v>3.8</v>
      </c>
      <c r="L1674" s="2" t="s">
        <v>151</v>
      </c>
      <c r="M1674" s="2" t="s">
        <v>37</v>
      </c>
      <c r="N1674" s="2" t="s">
        <v>25</v>
      </c>
      <c r="O1674" s="2" t="s">
        <v>25</v>
      </c>
      <c r="P1674" s="12">
        <v>15</v>
      </c>
      <c r="Q1674" s="12">
        <f>Table1[[#This Row],[Purchase Amount (USD)]]-Table1[[#This Row],[Previous Purchases]]</f>
        <v>58</v>
      </c>
      <c r="R1674" s="2" t="s">
        <v>27</v>
      </c>
      <c r="S1674" s="2" t="s">
        <v>57</v>
      </c>
    </row>
    <row r="1675" spans="1:19" x14ac:dyDescent="0.3">
      <c r="A1675" s="2">
        <v>1674</v>
      </c>
      <c r="B1675" s="2">
        <v>21</v>
      </c>
      <c r="C1675" s="2" t="s">
        <v>18</v>
      </c>
      <c r="D1675" s="2" t="s">
        <v>19</v>
      </c>
      <c r="E1675" s="2" t="s">
        <v>20</v>
      </c>
      <c r="F1675" s="2">
        <v>62</v>
      </c>
      <c r="G1675" s="2" t="s">
        <v>76</v>
      </c>
      <c r="H1675" s="2" t="s">
        <v>43</v>
      </c>
      <c r="I1675" s="2" t="s">
        <v>82</v>
      </c>
      <c r="J1675" s="2" t="s">
        <v>56</v>
      </c>
      <c r="K1675" s="2">
        <v>3.4</v>
      </c>
      <c r="L1675" s="2" t="s">
        <v>151</v>
      </c>
      <c r="M1675" s="2" t="s">
        <v>44</v>
      </c>
      <c r="N1675" s="2" t="s">
        <v>25</v>
      </c>
      <c r="O1675" s="2" t="s">
        <v>25</v>
      </c>
      <c r="P1675" s="12">
        <v>49</v>
      </c>
      <c r="Q1675" s="12">
        <f>Table1[[#This Row],[Purchase Amount (USD)]]-Table1[[#This Row],[Previous Purchases]]</f>
        <v>13</v>
      </c>
      <c r="R1675" s="2" t="s">
        <v>27</v>
      </c>
      <c r="S1675" s="2" t="s">
        <v>75</v>
      </c>
    </row>
    <row r="1676" spans="1:19" x14ac:dyDescent="0.3">
      <c r="A1676" s="3">
        <v>1675</v>
      </c>
      <c r="B1676" s="3">
        <v>35</v>
      </c>
      <c r="C1676" s="3" t="s">
        <v>18</v>
      </c>
      <c r="D1676" s="3" t="s">
        <v>61</v>
      </c>
      <c r="E1676" s="3" t="s">
        <v>62</v>
      </c>
      <c r="F1676" s="3">
        <v>56</v>
      </c>
      <c r="G1676" s="3" t="s">
        <v>119</v>
      </c>
      <c r="H1676" s="3" t="s">
        <v>43</v>
      </c>
      <c r="I1676" s="3" t="s">
        <v>99</v>
      </c>
      <c r="J1676" s="3" t="s">
        <v>24</v>
      </c>
      <c r="K1676" s="3">
        <v>3.2</v>
      </c>
      <c r="L1676" s="3" t="s">
        <v>151</v>
      </c>
      <c r="M1676" s="3" t="s">
        <v>37</v>
      </c>
      <c r="N1676" s="3" t="s">
        <v>25</v>
      </c>
      <c r="O1676" s="3" t="s">
        <v>25</v>
      </c>
      <c r="P1676" s="13">
        <v>10</v>
      </c>
      <c r="Q1676" s="13">
        <f>Table1[[#This Row],[Purchase Amount (USD)]]-Table1[[#This Row],[Previous Purchases]]</f>
        <v>46</v>
      </c>
      <c r="R1676" s="3" t="s">
        <v>85</v>
      </c>
      <c r="S1676" s="3" t="s">
        <v>28</v>
      </c>
    </row>
    <row r="1677" spans="1:19" x14ac:dyDescent="0.3">
      <c r="A1677" s="3">
        <v>1676</v>
      </c>
      <c r="B1677" s="3">
        <v>35</v>
      </c>
      <c r="C1677" s="3" t="s">
        <v>18</v>
      </c>
      <c r="D1677" s="3" t="s">
        <v>94</v>
      </c>
      <c r="E1677" s="3" t="s">
        <v>20</v>
      </c>
      <c r="F1677" s="3">
        <v>90</v>
      </c>
      <c r="G1677" s="3" t="s">
        <v>111</v>
      </c>
      <c r="H1677" s="3" t="s">
        <v>43</v>
      </c>
      <c r="I1677" s="3" t="s">
        <v>117</v>
      </c>
      <c r="J1677" s="3" t="s">
        <v>36</v>
      </c>
      <c r="K1677" s="3">
        <v>4.7</v>
      </c>
      <c r="L1677" s="3" t="s">
        <v>151</v>
      </c>
      <c r="M1677" s="3" t="s">
        <v>44</v>
      </c>
      <c r="N1677" s="3" t="s">
        <v>25</v>
      </c>
      <c r="O1677" s="3" t="s">
        <v>25</v>
      </c>
      <c r="P1677" s="13">
        <v>21</v>
      </c>
      <c r="Q1677" s="13">
        <f>Table1[[#This Row],[Purchase Amount (USD)]]-Table1[[#This Row],[Previous Purchases]]</f>
        <v>69</v>
      </c>
      <c r="R1677" s="3" t="s">
        <v>38</v>
      </c>
      <c r="S1677" s="3" t="s">
        <v>48</v>
      </c>
    </row>
    <row r="1678" spans="1:19" x14ac:dyDescent="0.3">
      <c r="A1678" s="2">
        <v>1677</v>
      </c>
      <c r="B1678" s="2">
        <v>27</v>
      </c>
      <c r="C1678" s="2" t="s">
        <v>18</v>
      </c>
      <c r="D1678" s="2" t="s">
        <v>88</v>
      </c>
      <c r="E1678" s="2" t="s">
        <v>66</v>
      </c>
      <c r="F1678" s="2">
        <v>44</v>
      </c>
      <c r="G1678" s="2" t="s">
        <v>63</v>
      </c>
      <c r="H1678" s="2" t="s">
        <v>43</v>
      </c>
      <c r="I1678" s="2" t="s">
        <v>108</v>
      </c>
      <c r="J1678" s="2" t="s">
        <v>24</v>
      </c>
      <c r="K1678" s="2">
        <v>3.1</v>
      </c>
      <c r="L1678" s="2" t="s">
        <v>151</v>
      </c>
      <c r="M1678" s="2" t="s">
        <v>44</v>
      </c>
      <c r="N1678" s="2" t="s">
        <v>25</v>
      </c>
      <c r="O1678" s="2" t="s">
        <v>25</v>
      </c>
      <c r="P1678" s="12">
        <v>34</v>
      </c>
      <c r="Q1678" s="12">
        <f>Table1[[#This Row],[Purchase Amount (USD)]]-Table1[[#This Row],[Previous Purchases]]</f>
        <v>10</v>
      </c>
      <c r="R1678" s="2" t="s">
        <v>74</v>
      </c>
      <c r="S1678" s="2" t="s">
        <v>39</v>
      </c>
    </row>
    <row r="1679" spans="1:19" x14ac:dyDescent="0.3">
      <c r="A1679" s="2">
        <v>1678</v>
      </c>
      <c r="B1679" s="2">
        <v>65</v>
      </c>
      <c r="C1679" s="2" t="s">
        <v>18</v>
      </c>
      <c r="D1679" s="2" t="s">
        <v>33</v>
      </c>
      <c r="E1679" s="2" t="s">
        <v>20</v>
      </c>
      <c r="F1679" s="2">
        <v>35</v>
      </c>
      <c r="G1679" s="2" t="s">
        <v>46</v>
      </c>
      <c r="H1679" s="2" t="s">
        <v>22</v>
      </c>
      <c r="I1679" s="2" t="s">
        <v>64</v>
      </c>
      <c r="J1679" s="2" t="s">
        <v>52</v>
      </c>
      <c r="K1679" s="2">
        <v>3.3</v>
      </c>
      <c r="L1679" s="2" t="s">
        <v>151</v>
      </c>
      <c r="M1679" s="2" t="s">
        <v>44</v>
      </c>
      <c r="N1679" s="2" t="s">
        <v>151</v>
      </c>
      <c r="O1679" s="2" t="s">
        <v>151</v>
      </c>
      <c r="P1679" s="12">
        <v>41</v>
      </c>
      <c r="Q1679" s="12">
        <f>Table1[[#This Row],[Purchase Amount (USD)]]-Table1[[#This Row],[Previous Purchases]]</f>
        <v>-6</v>
      </c>
      <c r="R1679" s="2" t="s">
        <v>85</v>
      </c>
      <c r="S1679" s="2" t="s">
        <v>39</v>
      </c>
    </row>
    <row r="1680" spans="1:19" x14ac:dyDescent="0.3">
      <c r="A1680" s="3">
        <v>1679</v>
      </c>
      <c r="B1680" s="3">
        <v>41</v>
      </c>
      <c r="C1680" s="3" t="s">
        <v>18</v>
      </c>
      <c r="D1680" s="3" t="s">
        <v>94</v>
      </c>
      <c r="E1680" s="3" t="s">
        <v>20</v>
      </c>
      <c r="F1680" s="3">
        <v>71</v>
      </c>
      <c r="G1680" s="3" t="s">
        <v>122</v>
      </c>
      <c r="H1680" s="3" t="s">
        <v>35</v>
      </c>
      <c r="I1680" s="3" t="s">
        <v>135</v>
      </c>
      <c r="J1680" s="3" t="s">
        <v>52</v>
      </c>
      <c r="K1680" s="3">
        <v>4.8</v>
      </c>
      <c r="L1680" s="3" t="s">
        <v>151</v>
      </c>
      <c r="M1680" s="3" t="s">
        <v>69</v>
      </c>
      <c r="N1680" s="3" t="s">
        <v>151</v>
      </c>
      <c r="O1680" s="3" t="s">
        <v>151</v>
      </c>
      <c r="P1680" s="13">
        <v>30</v>
      </c>
      <c r="Q1680" s="13">
        <f>Table1[[#This Row],[Purchase Amount (USD)]]-Table1[[#This Row],[Previous Purchases]]</f>
        <v>41</v>
      </c>
      <c r="R1680" s="3" t="s">
        <v>27</v>
      </c>
      <c r="S1680" s="3" t="s">
        <v>28</v>
      </c>
    </row>
    <row r="1681" spans="1:19" x14ac:dyDescent="0.3">
      <c r="A1681" s="3">
        <v>1680</v>
      </c>
      <c r="B1681" s="3">
        <v>60</v>
      </c>
      <c r="C1681" s="3" t="s">
        <v>18</v>
      </c>
      <c r="D1681" s="3" t="s">
        <v>80</v>
      </c>
      <c r="E1681" s="3" t="s">
        <v>20</v>
      </c>
      <c r="F1681" s="3">
        <v>52</v>
      </c>
      <c r="G1681" s="3" t="s">
        <v>34</v>
      </c>
      <c r="H1681" s="3" t="s">
        <v>35</v>
      </c>
      <c r="I1681" s="3" t="s">
        <v>93</v>
      </c>
      <c r="J1681" s="3" t="s">
        <v>56</v>
      </c>
      <c r="K1681" s="3">
        <v>4.5</v>
      </c>
      <c r="L1681" s="3" t="s">
        <v>151</v>
      </c>
      <c r="M1681" s="3" t="s">
        <v>44</v>
      </c>
      <c r="N1681" s="3" t="s">
        <v>151</v>
      </c>
      <c r="O1681" s="3" t="s">
        <v>151</v>
      </c>
      <c r="P1681" s="13">
        <v>24</v>
      </c>
      <c r="Q1681" s="13">
        <f>Table1[[#This Row],[Purchase Amount (USD)]]-Table1[[#This Row],[Previous Purchases]]</f>
        <v>28</v>
      </c>
      <c r="R1681" s="3" t="s">
        <v>85</v>
      </c>
      <c r="S1681" s="3" t="s">
        <v>75</v>
      </c>
    </row>
    <row r="1682" spans="1:19" x14ac:dyDescent="0.3">
      <c r="A1682" s="2">
        <v>1681</v>
      </c>
      <c r="B1682" s="2">
        <v>61</v>
      </c>
      <c r="C1682" s="2" t="s">
        <v>18</v>
      </c>
      <c r="D1682" s="2" t="s">
        <v>70</v>
      </c>
      <c r="E1682" s="2" t="s">
        <v>41</v>
      </c>
      <c r="F1682" s="2">
        <v>37</v>
      </c>
      <c r="G1682" s="2" t="s">
        <v>59</v>
      </c>
      <c r="H1682" s="2" t="s">
        <v>43</v>
      </c>
      <c r="I1682" s="2" t="s">
        <v>77</v>
      </c>
      <c r="J1682" s="2" t="s">
        <v>52</v>
      </c>
      <c r="K1682" s="2">
        <v>3.4</v>
      </c>
      <c r="L1682" s="2" t="s">
        <v>151</v>
      </c>
      <c r="M1682" s="2" t="s">
        <v>73</v>
      </c>
      <c r="N1682" s="2" t="s">
        <v>151</v>
      </c>
      <c r="O1682" s="2" t="s">
        <v>151</v>
      </c>
      <c r="P1682" s="12">
        <v>6</v>
      </c>
      <c r="Q1682" s="12">
        <f>Table1[[#This Row],[Purchase Amount (USD)]]-Table1[[#This Row],[Previous Purchases]]</f>
        <v>31</v>
      </c>
      <c r="R1682" s="2" t="s">
        <v>38</v>
      </c>
      <c r="S1682" s="2" t="s">
        <v>48</v>
      </c>
    </row>
    <row r="1683" spans="1:19" x14ac:dyDescent="0.3">
      <c r="A1683" s="2">
        <v>1682</v>
      </c>
      <c r="B1683" s="2">
        <v>24</v>
      </c>
      <c r="C1683" s="2" t="s">
        <v>18</v>
      </c>
      <c r="D1683" s="2" t="s">
        <v>49</v>
      </c>
      <c r="E1683" s="2" t="s">
        <v>41</v>
      </c>
      <c r="F1683" s="2">
        <v>95</v>
      </c>
      <c r="G1683" s="2" t="s">
        <v>140</v>
      </c>
      <c r="H1683" s="2" t="s">
        <v>22</v>
      </c>
      <c r="I1683" s="2" t="s">
        <v>95</v>
      </c>
      <c r="J1683" s="2" t="s">
        <v>24</v>
      </c>
      <c r="K1683" s="2">
        <v>3.7</v>
      </c>
      <c r="L1683" s="2" t="s">
        <v>151</v>
      </c>
      <c r="M1683" s="2" t="s">
        <v>69</v>
      </c>
      <c r="N1683" s="2" t="s">
        <v>151</v>
      </c>
      <c r="O1683" s="2" t="s">
        <v>151</v>
      </c>
      <c r="P1683" s="12">
        <v>14</v>
      </c>
      <c r="Q1683" s="12">
        <f>Table1[[#This Row],[Purchase Amount (USD)]]-Table1[[#This Row],[Previous Purchases]]</f>
        <v>81</v>
      </c>
      <c r="R1683" s="2" t="s">
        <v>38</v>
      </c>
      <c r="S1683" s="2" t="s">
        <v>75</v>
      </c>
    </row>
    <row r="1684" spans="1:19" x14ac:dyDescent="0.3">
      <c r="A1684" s="3">
        <v>1683</v>
      </c>
      <c r="B1684" s="3">
        <v>65</v>
      </c>
      <c r="C1684" s="3" t="s">
        <v>18</v>
      </c>
      <c r="D1684" s="3" t="s">
        <v>124</v>
      </c>
      <c r="E1684" s="3" t="s">
        <v>20</v>
      </c>
      <c r="F1684" s="3">
        <v>97</v>
      </c>
      <c r="G1684" s="3" t="s">
        <v>83</v>
      </c>
      <c r="H1684" s="3" t="s">
        <v>43</v>
      </c>
      <c r="I1684" s="3" t="s">
        <v>133</v>
      </c>
      <c r="J1684" s="3" t="s">
        <v>56</v>
      </c>
      <c r="K1684" s="3">
        <v>4.9000000000000004</v>
      </c>
      <c r="L1684" s="3" t="s">
        <v>151</v>
      </c>
      <c r="M1684" s="3" t="s">
        <v>69</v>
      </c>
      <c r="N1684" s="3" t="s">
        <v>151</v>
      </c>
      <c r="O1684" s="3" t="s">
        <v>151</v>
      </c>
      <c r="P1684" s="13">
        <v>37</v>
      </c>
      <c r="Q1684" s="13">
        <f>Table1[[#This Row],[Purchase Amount (USD)]]-Table1[[#This Row],[Previous Purchases]]</f>
        <v>60</v>
      </c>
      <c r="R1684" s="3" t="s">
        <v>38</v>
      </c>
      <c r="S1684" s="3" t="s">
        <v>75</v>
      </c>
    </row>
    <row r="1685" spans="1:19" x14ac:dyDescent="0.3">
      <c r="A1685" s="3">
        <v>1684</v>
      </c>
      <c r="B1685" s="3">
        <v>23</v>
      </c>
      <c r="C1685" s="3" t="s">
        <v>18</v>
      </c>
      <c r="D1685" s="3" t="s">
        <v>61</v>
      </c>
      <c r="E1685" s="3" t="s">
        <v>62</v>
      </c>
      <c r="F1685" s="3">
        <v>57</v>
      </c>
      <c r="G1685" s="3" t="s">
        <v>71</v>
      </c>
      <c r="H1685" s="3" t="s">
        <v>35</v>
      </c>
      <c r="I1685" s="3" t="s">
        <v>92</v>
      </c>
      <c r="J1685" s="3" t="s">
        <v>36</v>
      </c>
      <c r="K1685" s="3">
        <v>3.5</v>
      </c>
      <c r="L1685" s="3" t="s">
        <v>151</v>
      </c>
      <c r="M1685" s="3" t="s">
        <v>44</v>
      </c>
      <c r="N1685" s="3" t="s">
        <v>151</v>
      </c>
      <c r="O1685" s="3" t="s">
        <v>151</v>
      </c>
      <c r="P1685" s="13">
        <v>37</v>
      </c>
      <c r="Q1685" s="13">
        <f>Table1[[#This Row],[Purchase Amount (USD)]]-Table1[[#This Row],[Previous Purchases]]</f>
        <v>20</v>
      </c>
      <c r="R1685" s="3" t="s">
        <v>27</v>
      </c>
      <c r="S1685" s="3" t="s">
        <v>57</v>
      </c>
    </row>
    <row r="1686" spans="1:19" x14ac:dyDescent="0.3">
      <c r="A1686" s="2">
        <v>1685</v>
      </c>
      <c r="B1686" s="2">
        <v>30</v>
      </c>
      <c r="C1686" s="2" t="s">
        <v>18</v>
      </c>
      <c r="D1686" s="2" t="s">
        <v>54</v>
      </c>
      <c r="E1686" s="2" t="s">
        <v>20</v>
      </c>
      <c r="F1686" s="2">
        <v>93</v>
      </c>
      <c r="G1686" s="2" t="s">
        <v>129</v>
      </c>
      <c r="H1686" s="2" t="s">
        <v>43</v>
      </c>
      <c r="I1686" s="2" t="s">
        <v>125</v>
      </c>
      <c r="J1686" s="2" t="s">
        <v>36</v>
      </c>
      <c r="K1686" s="2">
        <v>4.5999999999999996</v>
      </c>
      <c r="L1686" s="2" t="s">
        <v>151</v>
      </c>
      <c r="M1686" s="2" t="s">
        <v>53</v>
      </c>
      <c r="N1686" s="2" t="s">
        <v>151</v>
      </c>
      <c r="O1686" s="2" t="s">
        <v>151</v>
      </c>
      <c r="P1686" s="12">
        <v>28</v>
      </c>
      <c r="Q1686" s="12">
        <f>Table1[[#This Row],[Purchase Amount (USD)]]-Table1[[#This Row],[Previous Purchases]]</f>
        <v>65</v>
      </c>
      <c r="R1686" s="2" t="s">
        <v>45</v>
      </c>
      <c r="S1686" s="2" t="s">
        <v>39</v>
      </c>
    </row>
    <row r="1687" spans="1:19" x14ac:dyDescent="0.3">
      <c r="A1687" s="2">
        <v>1686</v>
      </c>
      <c r="B1687" s="2">
        <v>33</v>
      </c>
      <c r="C1687" s="2" t="s">
        <v>18</v>
      </c>
      <c r="D1687" s="2" t="s">
        <v>19</v>
      </c>
      <c r="E1687" s="2" t="s">
        <v>20</v>
      </c>
      <c r="F1687" s="2">
        <v>48</v>
      </c>
      <c r="G1687" s="2" t="s">
        <v>147</v>
      </c>
      <c r="H1687" s="2" t="s">
        <v>43</v>
      </c>
      <c r="I1687" s="2" t="s">
        <v>68</v>
      </c>
      <c r="J1687" s="2" t="s">
        <v>24</v>
      </c>
      <c r="K1687" s="2">
        <v>4.5999999999999996</v>
      </c>
      <c r="L1687" s="2" t="s">
        <v>151</v>
      </c>
      <c r="M1687" s="2" t="s">
        <v>53</v>
      </c>
      <c r="N1687" s="2" t="s">
        <v>151</v>
      </c>
      <c r="O1687" s="2" t="s">
        <v>151</v>
      </c>
      <c r="P1687" s="12">
        <v>43</v>
      </c>
      <c r="Q1687" s="12">
        <f>Table1[[#This Row],[Purchase Amount (USD)]]-Table1[[#This Row],[Previous Purchases]]</f>
        <v>5</v>
      </c>
      <c r="R1687" s="2" t="s">
        <v>45</v>
      </c>
      <c r="S1687" s="2" t="s">
        <v>75</v>
      </c>
    </row>
    <row r="1688" spans="1:19" x14ac:dyDescent="0.3">
      <c r="A1688" s="3">
        <v>1687</v>
      </c>
      <c r="B1688" s="3">
        <v>22</v>
      </c>
      <c r="C1688" s="3" t="s">
        <v>18</v>
      </c>
      <c r="D1688" s="3" t="s">
        <v>142</v>
      </c>
      <c r="E1688" s="3" t="s">
        <v>66</v>
      </c>
      <c r="F1688" s="3">
        <v>75</v>
      </c>
      <c r="G1688" s="3" t="s">
        <v>114</v>
      </c>
      <c r="H1688" s="3" t="s">
        <v>22</v>
      </c>
      <c r="I1688" s="3" t="s">
        <v>107</v>
      </c>
      <c r="J1688" s="3" t="s">
        <v>56</v>
      </c>
      <c r="K1688" s="3">
        <v>4.2</v>
      </c>
      <c r="L1688" s="3" t="s">
        <v>151</v>
      </c>
      <c r="M1688" s="3" t="s">
        <v>73</v>
      </c>
      <c r="N1688" s="3" t="s">
        <v>151</v>
      </c>
      <c r="O1688" s="3" t="s">
        <v>151</v>
      </c>
      <c r="P1688" s="13">
        <v>25</v>
      </c>
      <c r="Q1688" s="13">
        <f>Table1[[#This Row],[Purchase Amount (USD)]]-Table1[[#This Row],[Previous Purchases]]</f>
        <v>50</v>
      </c>
      <c r="R1688" s="3" t="s">
        <v>32</v>
      </c>
      <c r="S1688" s="3" t="s">
        <v>48</v>
      </c>
    </row>
    <row r="1689" spans="1:19" x14ac:dyDescent="0.3">
      <c r="A1689" s="3">
        <v>1688</v>
      </c>
      <c r="B1689" s="3">
        <v>67</v>
      </c>
      <c r="C1689" s="3" t="s">
        <v>18</v>
      </c>
      <c r="D1689" s="3" t="s">
        <v>86</v>
      </c>
      <c r="E1689" s="3" t="s">
        <v>20</v>
      </c>
      <c r="F1689" s="3">
        <v>70</v>
      </c>
      <c r="G1689" s="3" t="s">
        <v>141</v>
      </c>
      <c r="H1689" s="3" t="s">
        <v>35</v>
      </c>
      <c r="I1689" s="3" t="s">
        <v>135</v>
      </c>
      <c r="J1689" s="3" t="s">
        <v>24</v>
      </c>
      <c r="K1689" s="3">
        <v>3.7</v>
      </c>
      <c r="L1689" s="3" t="s">
        <v>151</v>
      </c>
      <c r="M1689" s="3" t="s">
        <v>37</v>
      </c>
      <c r="N1689" s="3" t="s">
        <v>151</v>
      </c>
      <c r="O1689" s="3" t="s">
        <v>151</v>
      </c>
      <c r="P1689" s="13">
        <v>4</v>
      </c>
      <c r="Q1689" s="13">
        <f>Table1[[#This Row],[Purchase Amount (USD)]]-Table1[[#This Row],[Previous Purchases]]</f>
        <v>66</v>
      </c>
      <c r="R1689" s="3" t="s">
        <v>45</v>
      </c>
      <c r="S1689" s="3" t="s">
        <v>48</v>
      </c>
    </row>
    <row r="1690" spans="1:19" x14ac:dyDescent="0.3">
      <c r="A1690" s="2">
        <v>1689</v>
      </c>
      <c r="B1690" s="2">
        <v>28</v>
      </c>
      <c r="C1690" s="2" t="s">
        <v>18</v>
      </c>
      <c r="D1690" s="2" t="s">
        <v>65</v>
      </c>
      <c r="E1690" s="2" t="s">
        <v>66</v>
      </c>
      <c r="F1690" s="2">
        <v>26</v>
      </c>
      <c r="G1690" s="2" t="s">
        <v>90</v>
      </c>
      <c r="H1690" s="2" t="s">
        <v>35</v>
      </c>
      <c r="I1690" s="2" t="s">
        <v>99</v>
      </c>
      <c r="J1690" s="2" t="s">
        <v>24</v>
      </c>
      <c r="K1690" s="2">
        <v>3</v>
      </c>
      <c r="L1690" s="2" t="s">
        <v>151</v>
      </c>
      <c r="M1690" s="2" t="s">
        <v>44</v>
      </c>
      <c r="N1690" s="2" t="s">
        <v>151</v>
      </c>
      <c r="O1690" s="2" t="s">
        <v>151</v>
      </c>
      <c r="P1690" s="12">
        <v>13</v>
      </c>
      <c r="Q1690" s="12">
        <f>Table1[[#This Row],[Purchase Amount (USD)]]-Table1[[#This Row],[Previous Purchases]]</f>
        <v>13</v>
      </c>
      <c r="R1690" s="2" t="s">
        <v>27</v>
      </c>
      <c r="S1690" s="2" t="s">
        <v>28</v>
      </c>
    </row>
    <row r="1691" spans="1:19" x14ac:dyDescent="0.3">
      <c r="A1691" s="2">
        <v>1690</v>
      </c>
      <c r="B1691" s="2">
        <v>32</v>
      </c>
      <c r="C1691" s="2" t="s">
        <v>18</v>
      </c>
      <c r="D1691" s="2" t="s">
        <v>54</v>
      </c>
      <c r="E1691" s="2" t="s">
        <v>20</v>
      </c>
      <c r="F1691" s="2">
        <v>73</v>
      </c>
      <c r="G1691" s="2" t="s">
        <v>97</v>
      </c>
      <c r="H1691" s="2" t="s">
        <v>22</v>
      </c>
      <c r="I1691" s="2" t="s">
        <v>47</v>
      </c>
      <c r="J1691" s="2" t="s">
        <v>24</v>
      </c>
      <c r="K1691" s="2">
        <v>4.5999999999999996</v>
      </c>
      <c r="L1691" s="2" t="s">
        <v>151</v>
      </c>
      <c r="M1691" s="2" t="s">
        <v>73</v>
      </c>
      <c r="N1691" s="2" t="s">
        <v>151</v>
      </c>
      <c r="O1691" s="2" t="s">
        <v>151</v>
      </c>
      <c r="P1691" s="12">
        <v>32</v>
      </c>
      <c r="Q1691" s="12">
        <f>Table1[[#This Row],[Purchase Amount (USD)]]-Table1[[#This Row],[Previous Purchases]]</f>
        <v>41</v>
      </c>
      <c r="R1691" s="2" t="s">
        <v>74</v>
      </c>
      <c r="S1691" s="2" t="s">
        <v>87</v>
      </c>
    </row>
    <row r="1692" spans="1:19" x14ac:dyDescent="0.3">
      <c r="A1692" s="3">
        <v>1691</v>
      </c>
      <c r="B1692" s="3">
        <v>40</v>
      </c>
      <c r="C1692" s="3" t="s">
        <v>18</v>
      </c>
      <c r="D1692" s="3" t="s">
        <v>61</v>
      </c>
      <c r="E1692" s="3" t="s">
        <v>62</v>
      </c>
      <c r="F1692" s="3">
        <v>30</v>
      </c>
      <c r="G1692" s="3" t="s">
        <v>106</v>
      </c>
      <c r="H1692" s="3" t="s">
        <v>43</v>
      </c>
      <c r="I1692" s="3" t="s">
        <v>93</v>
      </c>
      <c r="J1692" s="3" t="s">
        <v>52</v>
      </c>
      <c r="K1692" s="3">
        <v>3.2</v>
      </c>
      <c r="L1692" s="3" t="s">
        <v>151</v>
      </c>
      <c r="M1692" s="3" t="s">
        <v>37</v>
      </c>
      <c r="N1692" s="3" t="s">
        <v>151</v>
      </c>
      <c r="O1692" s="3" t="s">
        <v>151</v>
      </c>
      <c r="P1692" s="13">
        <v>1</v>
      </c>
      <c r="Q1692" s="13">
        <f>Table1[[#This Row],[Purchase Amount (USD)]]-Table1[[#This Row],[Previous Purchases]]</f>
        <v>29</v>
      </c>
      <c r="R1692" s="3" t="s">
        <v>32</v>
      </c>
      <c r="S1692" s="3" t="s">
        <v>48</v>
      </c>
    </row>
    <row r="1693" spans="1:19" x14ac:dyDescent="0.3">
      <c r="A1693" s="3">
        <v>1692</v>
      </c>
      <c r="B1693" s="3">
        <v>64</v>
      </c>
      <c r="C1693" s="3" t="s">
        <v>18</v>
      </c>
      <c r="D1693" s="3" t="s">
        <v>70</v>
      </c>
      <c r="E1693" s="3" t="s">
        <v>41</v>
      </c>
      <c r="F1693" s="3">
        <v>61</v>
      </c>
      <c r="G1693" s="3" t="s">
        <v>138</v>
      </c>
      <c r="H1693" s="3" t="s">
        <v>22</v>
      </c>
      <c r="I1693" s="3" t="s">
        <v>143</v>
      </c>
      <c r="J1693" s="3" t="s">
        <v>52</v>
      </c>
      <c r="K1693" s="3">
        <v>3.5</v>
      </c>
      <c r="L1693" s="3" t="s">
        <v>151</v>
      </c>
      <c r="M1693" s="3" t="s">
        <v>44</v>
      </c>
      <c r="N1693" s="3" t="s">
        <v>151</v>
      </c>
      <c r="O1693" s="3" t="s">
        <v>151</v>
      </c>
      <c r="P1693" s="13">
        <v>4</v>
      </c>
      <c r="Q1693" s="13">
        <f>Table1[[#This Row],[Purchase Amount (USD)]]-Table1[[#This Row],[Previous Purchases]]</f>
        <v>57</v>
      </c>
      <c r="R1693" s="3" t="s">
        <v>32</v>
      </c>
      <c r="S1693" s="3" t="s">
        <v>48</v>
      </c>
    </row>
    <row r="1694" spans="1:19" x14ac:dyDescent="0.3">
      <c r="A1694" s="2">
        <v>1693</v>
      </c>
      <c r="B1694" s="2">
        <v>56</v>
      </c>
      <c r="C1694" s="2" t="s">
        <v>18</v>
      </c>
      <c r="D1694" s="2" t="s">
        <v>65</v>
      </c>
      <c r="E1694" s="2" t="s">
        <v>66</v>
      </c>
      <c r="F1694" s="2">
        <v>75</v>
      </c>
      <c r="G1694" s="2" t="s">
        <v>139</v>
      </c>
      <c r="H1694" s="2" t="s">
        <v>43</v>
      </c>
      <c r="I1694" s="2" t="s">
        <v>117</v>
      </c>
      <c r="J1694" s="2" t="s">
        <v>24</v>
      </c>
      <c r="K1694" s="2">
        <v>2.6</v>
      </c>
      <c r="L1694" s="2" t="s">
        <v>151</v>
      </c>
      <c r="M1694" s="2" t="s">
        <v>53</v>
      </c>
      <c r="N1694" s="2" t="s">
        <v>151</v>
      </c>
      <c r="O1694" s="2" t="s">
        <v>151</v>
      </c>
      <c r="P1694" s="12">
        <v>33</v>
      </c>
      <c r="Q1694" s="12">
        <f>Table1[[#This Row],[Purchase Amount (USD)]]-Table1[[#This Row],[Previous Purchases]]</f>
        <v>42</v>
      </c>
      <c r="R1694" s="2" t="s">
        <v>32</v>
      </c>
      <c r="S1694" s="2" t="s">
        <v>75</v>
      </c>
    </row>
    <row r="1695" spans="1:19" x14ac:dyDescent="0.3">
      <c r="A1695" s="2">
        <v>1694</v>
      </c>
      <c r="B1695" s="2">
        <v>63</v>
      </c>
      <c r="C1695" s="2" t="s">
        <v>18</v>
      </c>
      <c r="D1695" s="2" t="s">
        <v>101</v>
      </c>
      <c r="E1695" s="2" t="s">
        <v>62</v>
      </c>
      <c r="F1695" s="2">
        <v>88</v>
      </c>
      <c r="G1695" s="2" t="s">
        <v>121</v>
      </c>
      <c r="H1695" s="2" t="s">
        <v>91</v>
      </c>
      <c r="I1695" s="2" t="s">
        <v>77</v>
      </c>
      <c r="J1695" s="2" t="s">
        <v>56</v>
      </c>
      <c r="K1695" s="2">
        <v>4.9000000000000004</v>
      </c>
      <c r="L1695" s="2" t="s">
        <v>151</v>
      </c>
      <c r="M1695" s="2" t="s">
        <v>53</v>
      </c>
      <c r="N1695" s="2" t="s">
        <v>151</v>
      </c>
      <c r="O1695" s="2" t="s">
        <v>151</v>
      </c>
      <c r="P1695" s="12">
        <v>45</v>
      </c>
      <c r="Q1695" s="12">
        <f>Table1[[#This Row],[Purchase Amount (USD)]]-Table1[[#This Row],[Previous Purchases]]</f>
        <v>43</v>
      </c>
      <c r="R1695" s="2" t="s">
        <v>74</v>
      </c>
      <c r="S1695" s="2" t="s">
        <v>28</v>
      </c>
    </row>
    <row r="1696" spans="1:19" x14ac:dyDescent="0.3">
      <c r="A1696" s="3">
        <v>1695</v>
      </c>
      <c r="B1696" s="3">
        <v>20</v>
      </c>
      <c r="C1696" s="3" t="s">
        <v>18</v>
      </c>
      <c r="D1696" s="3" t="s">
        <v>54</v>
      </c>
      <c r="E1696" s="3" t="s">
        <v>20</v>
      </c>
      <c r="F1696" s="3">
        <v>67</v>
      </c>
      <c r="G1696" s="3" t="s">
        <v>90</v>
      </c>
      <c r="H1696" s="3" t="s">
        <v>43</v>
      </c>
      <c r="I1696" s="3" t="s">
        <v>47</v>
      </c>
      <c r="J1696" s="3" t="s">
        <v>52</v>
      </c>
      <c r="K1696" s="3">
        <v>2.7</v>
      </c>
      <c r="L1696" s="3" t="s">
        <v>151</v>
      </c>
      <c r="M1696" s="3" t="s">
        <v>26</v>
      </c>
      <c r="N1696" s="3" t="s">
        <v>151</v>
      </c>
      <c r="O1696" s="3" t="s">
        <v>151</v>
      </c>
      <c r="P1696" s="13">
        <v>20</v>
      </c>
      <c r="Q1696" s="13">
        <f>Table1[[#This Row],[Purchase Amount (USD)]]-Table1[[#This Row],[Previous Purchases]]</f>
        <v>47</v>
      </c>
      <c r="R1696" s="3" t="s">
        <v>85</v>
      </c>
      <c r="S1696" s="3" t="s">
        <v>28</v>
      </c>
    </row>
    <row r="1697" spans="1:19" x14ac:dyDescent="0.3">
      <c r="A1697" s="3">
        <v>1696</v>
      </c>
      <c r="B1697" s="3">
        <v>54</v>
      </c>
      <c r="C1697" s="3" t="s">
        <v>18</v>
      </c>
      <c r="D1697" s="3" t="s">
        <v>123</v>
      </c>
      <c r="E1697" s="3" t="s">
        <v>66</v>
      </c>
      <c r="F1697" s="3">
        <v>95</v>
      </c>
      <c r="G1697" s="3" t="s">
        <v>144</v>
      </c>
      <c r="H1697" s="3" t="s">
        <v>35</v>
      </c>
      <c r="I1697" s="3" t="s">
        <v>133</v>
      </c>
      <c r="J1697" s="3" t="s">
        <v>56</v>
      </c>
      <c r="K1697" s="3">
        <v>4.7</v>
      </c>
      <c r="L1697" s="3" t="s">
        <v>151</v>
      </c>
      <c r="M1697" s="3" t="s">
        <v>69</v>
      </c>
      <c r="N1697" s="3" t="s">
        <v>151</v>
      </c>
      <c r="O1697" s="3" t="s">
        <v>151</v>
      </c>
      <c r="P1697" s="13">
        <v>1</v>
      </c>
      <c r="Q1697" s="13">
        <f>Table1[[#This Row],[Purchase Amount (USD)]]-Table1[[#This Row],[Previous Purchases]]</f>
        <v>94</v>
      </c>
      <c r="R1697" s="3" t="s">
        <v>45</v>
      </c>
      <c r="S1697" s="3" t="s">
        <v>28</v>
      </c>
    </row>
    <row r="1698" spans="1:19" x14ac:dyDescent="0.3">
      <c r="A1698" s="2">
        <v>1697</v>
      </c>
      <c r="B1698" s="2">
        <v>31</v>
      </c>
      <c r="C1698" s="2" t="s">
        <v>18</v>
      </c>
      <c r="D1698" s="2" t="s">
        <v>88</v>
      </c>
      <c r="E1698" s="2" t="s">
        <v>66</v>
      </c>
      <c r="F1698" s="2">
        <v>69</v>
      </c>
      <c r="G1698" s="2" t="s">
        <v>63</v>
      </c>
      <c r="H1698" s="2" t="s">
        <v>35</v>
      </c>
      <c r="I1698" s="2" t="s">
        <v>47</v>
      </c>
      <c r="J1698" s="2" t="s">
        <v>36</v>
      </c>
      <c r="K1698" s="2">
        <v>4</v>
      </c>
      <c r="L1698" s="2" t="s">
        <v>151</v>
      </c>
      <c r="M1698" s="2" t="s">
        <v>37</v>
      </c>
      <c r="N1698" s="2" t="s">
        <v>151</v>
      </c>
      <c r="O1698" s="2" t="s">
        <v>151</v>
      </c>
      <c r="P1698" s="12">
        <v>7</v>
      </c>
      <c r="Q1698" s="12">
        <f>Table1[[#This Row],[Purchase Amount (USD)]]-Table1[[#This Row],[Previous Purchases]]</f>
        <v>62</v>
      </c>
      <c r="R1698" s="2" t="s">
        <v>38</v>
      </c>
      <c r="S1698" s="2" t="s">
        <v>75</v>
      </c>
    </row>
    <row r="1699" spans="1:19" x14ac:dyDescent="0.3">
      <c r="A1699" s="2">
        <v>1698</v>
      </c>
      <c r="B1699" s="2">
        <v>36</v>
      </c>
      <c r="C1699" s="2" t="s">
        <v>18</v>
      </c>
      <c r="D1699" s="2" t="s">
        <v>54</v>
      </c>
      <c r="E1699" s="2" t="s">
        <v>20</v>
      </c>
      <c r="F1699" s="2">
        <v>87</v>
      </c>
      <c r="G1699" s="2" t="s">
        <v>130</v>
      </c>
      <c r="H1699" s="2" t="s">
        <v>22</v>
      </c>
      <c r="I1699" s="2" t="s">
        <v>92</v>
      </c>
      <c r="J1699" s="2" t="s">
        <v>56</v>
      </c>
      <c r="K1699" s="2">
        <v>3.5</v>
      </c>
      <c r="L1699" s="2" t="s">
        <v>151</v>
      </c>
      <c r="M1699" s="2" t="s">
        <v>44</v>
      </c>
      <c r="N1699" s="2" t="s">
        <v>151</v>
      </c>
      <c r="O1699" s="2" t="s">
        <v>151</v>
      </c>
      <c r="P1699" s="12">
        <v>48</v>
      </c>
      <c r="Q1699" s="12">
        <f>Table1[[#This Row],[Purchase Amount (USD)]]-Table1[[#This Row],[Previous Purchases]]</f>
        <v>39</v>
      </c>
      <c r="R1699" s="2" t="s">
        <v>38</v>
      </c>
      <c r="S1699" s="2" t="s">
        <v>96</v>
      </c>
    </row>
    <row r="1700" spans="1:19" x14ac:dyDescent="0.3">
      <c r="A1700" s="3">
        <v>1699</v>
      </c>
      <c r="B1700" s="3">
        <v>25</v>
      </c>
      <c r="C1700" s="3" t="s">
        <v>18</v>
      </c>
      <c r="D1700" s="3" t="s">
        <v>132</v>
      </c>
      <c r="E1700" s="3" t="s">
        <v>66</v>
      </c>
      <c r="F1700" s="3">
        <v>41</v>
      </c>
      <c r="G1700" s="3" t="s">
        <v>145</v>
      </c>
      <c r="H1700" s="3" t="s">
        <v>91</v>
      </c>
      <c r="I1700" s="3" t="s">
        <v>47</v>
      </c>
      <c r="J1700" s="3" t="s">
        <v>24</v>
      </c>
      <c r="K1700" s="3">
        <v>4.8</v>
      </c>
      <c r="L1700" s="3" t="s">
        <v>151</v>
      </c>
      <c r="M1700" s="3" t="s">
        <v>53</v>
      </c>
      <c r="N1700" s="3" t="s">
        <v>151</v>
      </c>
      <c r="O1700" s="3" t="s">
        <v>151</v>
      </c>
      <c r="P1700" s="13">
        <v>46</v>
      </c>
      <c r="Q1700" s="13">
        <f>Table1[[#This Row],[Purchase Amount (USD)]]-Table1[[#This Row],[Previous Purchases]]</f>
        <v>-5</v>
      </c>
      <c r="R1700" s="3" t="s">
        <v>74</v>
      </c>
      <c r="S1700" s="3" t="s">
        <v>57</v>
      </c>
    </row>
    <row r="1701" spans="1:19" x14ac:dyDescent="0.3">
      <c r="A1701" s="3">
        <v>1700</v>
      </c>
      <c r="B1701" s="3">
        <v>20</v>
      </c>
      <c r="C1701" s="3" t="s">
        <v>18</v>
      </c>
      <c r="D1701" s="3" t="s">
        <v>29</v>
      </c>
      <c r="E1701" s="3" t="s">
        <v>20</v>
      </c>
      <c r="F1701" s="3">
        <v>67</v>
      </c>
      <c r="G1701" s="3" t="s">
        <v>113</v>
      </c>
      <c r="H1701" s="3" t="s">
        <v>22</v>
      </c>
      <c r="I1701" s="3" t="s">
        <v>84</v>
      </c>
      <c r="J1701" s="3" t="s">
        <v>36</v>
      </c>
      <c r="K1701" s="3">
        <v>4</v>
      </c>
      <c r="L1701" s="3" t="s">
        <v>151</v>
      </c>
      <c r="M1701" s="3" t="s">
        <v>37</v>
      </c>
      <c r="N1701" s="3" t="s">
        <v>151</v>
      </c>
      <c r="O1701" s="3" t="s">
        <v>151</v>
      </c>
      <c r="P1701" s="13">
        <v>34</v>
      </c>
      <c r="Q1701" s="13">
        <f>Table1[[#This Row],[Purchase Amount (USD)]]-Table1[[#This Row],[Previous Purchases]]</f>
        <v>33</v>
      </c>
      <c r="R1701" s="3" t="s">
        <v>85</v>
      </c>
      <c r="S1701" s="3" t="s">
        <v>48</v>
      </c>
    </row>
    <row r="1702" spans="1:19" x14ac:dyDescent="0.3">
      <c r="A1702" s="2">
        <v>1701</v>
      </c>
      <c r="B1702" s="2">
        <v>62</v>
      </c>
      <c r="C1702" s="2" t="s">
        <v>18</v>
      </c>
      <c r="D1702" s="2" t="s">
        <v>103</v>
      </c>
      <c r="E1702" s="2" t="s">
        <v>20</v>
      </c>
      <c r="F1702" s="2">
        <v>70</v>
      </c>
      <c r="G1702" s="2" t="s">
        <v>63</v>
      </c>
      <c r="H1702" s="2" t="s">
        <v>22</v>
      </c>
      <c r="I1702" s="2" t="s">
        <v>93</v>
      </c>
      <c r="J1702" s="2" t="s">
        <v>56</v>
      </c>
      <c r="K1702" s="2">
        <v>4.0999999999999996</v>
      </c>
      <c r="L1702" s="2" t="s">
        <v>151</v>
      </c>
      <c r="M1702" s="2" t="s">
        <v>26</v>
      </c>
      <c r="N1702" s="2" t="s">
        <v>151</v>
      </c>
      <c r="O1702" s="2" t="s">
        <v>151</v>
      </c>
      <c r="P1702" s="12">
        <v>36</v>
      </c>
      <c r="Q1702" s="12">
        <f>Table1[[#This Row],[Purchase Amount (USD)]]-Table1[[#This Row],[Previous Purchases]]</f>
        <v>34</v>
      </c>
      <c r="R1702" s="2" t="s">
        <v>74</v>
      </c>
      <c r="S1702" s="2" t="s">
        <v>87</v>
      </c>
    </row>
    <row r="1703" spans="1:19" x14ac:dyDescent="0.3">
      <c r="A1703" s="2">
        <v>1702</v>
      </c>
      <c r="B1703" s="2">
        <v>69</v>
      </c>
      <c r="C1703" s="2" t="s">
        <v>18</v>
      </c>
      <c r="D1703" s="2" t="s">
        <v>65</v>
      </c>
      <c r="E1703" s="2" t="s">
        <v>66</v>
      </c>
      <c r="F1703" s="2">
        <v>41</v>
      </c>
      <c r="G1703" s="2" t="s">
        <v>90</v>
      </c>
      <c r="H1703" s="2" t="s">
        <v>91</v>
      </c>
      <c r="I1703" s="2" t="s">
        <v>143</v>
      </c>
      <c r="J1703" s="2" t="s">
        <v>24</v>
      </c>
      <c r="K1703" s="2">
        <v>3.8</v>
      </c>
      <c r="L1703" s="2" t="s">
        <v>151</v>
      </c>
      <c r="M1703" s="2" t="s">
        <v>44</v>
      </c>
      <c r="N1703" s="2" t="s">
        <v>151</v>
      </c>
      <c r="O1703" s="2" t="s">
        <v>151</v>
      </c>
      <c r="P1703" s="12">
        <v>44</v>
      </c>
      <c r="Q1703" s="12">
        <f>Table1[[#This Row],[Purchase Amount (USD)]]-Table1[[#This Row],[Previous Purchases]]</f>
        <v>-3</v>
      </c>
      <c r="R1703" s="2" t="s">
        <v>85</v>
      </c>
      <c r="S1703" s="2" t="s">
        <v>96</v>
      </c>
    </row>
    <row r="1704" spans="1:19" x14ac:dyDescent="0.3">
      <c r="A1704" s="3">
        <v>1703</v>
      </c>
      <c r="B1704" s="3">
        <v>54</v>
      </c>
      <c r="C1704" s="3" t="s">
        <v>18</v>
      </c>
      <c r="D1704" s="3" t="s">
        <v>33</v>
      </c>
      <c r="E1704" s="3" t="s">
        <v>20</v>
      </c>
      <c r="F1704" s="3">
        <v>83</v>
      </c>
      <c r="G1704" s="3" t="s">
        <v>89</v>
      </c>
      <c r="H1704" s="3" t="s">
        <v>91</v>
      </c>
      <c r="I1704" s="3" t="s">
        <v>133</v>
      </c>
      <c r="J1704" s="3" t="s">
        <v>52</v>
      </c>
      <c r="K1704" s="3">
        <v>5</v>
      </c>
      <c r="L1704" s="3" t="s">
        <v>151</v>
      </c>
      <c r="M1704" s="3" t="s">
        <v>26</v>
      </c>
      <c r="N1704" s="3" t="s">
        <v>151</v>
      </c>
      <c r="O1704" s="3" t="s">
        <v>151</v>
      </c>
      <c r="P1704" s="13">
        <v>48</v>
      </c>
      <c r="Q1704" s="13">
        <f>Table1[[#This Row],[Purchase Amount (USD)]]-Table1[[#This Row],[Previous Purchases]]</f>
        <v>35</v>
      </c>
      <c r="R1704" s="3" t="s">
        <v>74</v>
      </c>
      <c r="S1704" s="3" t="s">
        <v>39</v>
      </c>
    </row>
    <row r="1705" spans="1:19" x14ac:dyDescent="0.3">
      <c r="A1705" s="3">
        <v>1704</v>
      </c>
      <c r="B1705" s="3">
        <v>39</v>
      </c>
      <c r="C1705" s="3" t="s">
        <v>18</v>
      </c>
      <c r="D1705" s="3" t="s">
        <v>131</v>
      </c>
      <c r="E1705" s="3" t="s">
        <v>66</v>
      </c>
      <c r="F1705" s="3">
        <v>22</v>
      </c>
      <c r="G1705" s="3" t="s">
        <v>98</v>
      </c>
      <c r="H1705" s="3" t="s">
        <v>43</v>
      </c>
      <c r="I1705" s="3" t="s">
        <v>93</v>
      </c>
      <c r="J1705" s="3" t="s">
        <v>36</v>
      </c>
      <c r="K1705" s="3">
        <v>4</v>
      </c>
      <c r="L1705" s="3" t="s">
        <v>151</v>
      </c>
      <c r="M1705" s="3" t="s">
        <v>44</v>
      </c>
      <c r="N1705" s="3" t="s">
        <v>151</v>
      </c>
      <c r="O1705" s="3" t="s">
        <v>151</v>
      </c>
      <c r="P1705" s="13">
        <v>12</v>
      </c>
      <c r="Q1705" s="13">
        <f>Table1[[#This Row],[Purchase Amount (USD)]]-Table1[[#This Row],[Previous Purchases]]</f>
        <v>10</v>
      </c>
      <c r="R1705" s="3" t="s">
        <v>74</v>
      </c>
      <c r="S1705" s="3" t="s">
        <v>48</v>
      </c>
    </row>
    <row r="1706" spans="1:19" x14ac:dyDescent="0.3">
      <c r="A1706" s="2">
        <v>1705</v>
      </c>
      <c r="B1706" s="2">
        <v>56</v>
      </c>
      <c r="C1706" s="2" t="s">
        <v>18</v>
      </c>
      <c r="D1706" s="2" t="s">
        <v>49</v>
      </c>
      <c r="E1706" s="2" t="s">
        <v>41</v>
      </c>
      <c r="F1706" s="2">
        <v>20</v>
      </c>
      <c r="G1706" s="2" t="s">
        <v>134</v>
      </c>
      <c r="H1706" s="2" t="s">
        <v>43</v>
      </c>
      <c r="I1706" s="2" t="s">
        <v>92</v>
      </c>
      <c r="J1706" s="2" t="s">
        <v>52</v>
      </c>
      <c r="K1706" s="2">
        <v>3.9</v>
      </c>
      <c r="L1706" s="2" t="s">
        <v>151</v>
      </c>
      <c r="M1706" s="2" t="s">
        <v>73</v>
      </c>
      <c r="N1706" s="2" t="s">
        <v>151</v>
      </c>
      <c r="O1706" s="2" t="s">
        <v>151</v>
      </c>
      <c r="P1706" s="12">
        <v>19</v>
      </c>
      <c r="Q1706" s="12">
        <f>Table1[[#This Row],[Purchase Amount (USD)]]-Table1[[#This Row],[Previous Purchases]]</f>
        <v>1</v>
      </c>
      <c r="R1706" s="2" t="s">
        <v>32</v>
      </c>
      <c r="S1706" s="2" t="s">
        <v>96</v>
      </c>
    </row>
    <row r="1707" spans="1:19" x14ac:dyDescent="0.3">
      <c r="A1707" s="2">
        <v>1706</v>
      </c>
      <c r="B1707" s="2">
        <v>39</v>
      </c>
      <c r="C1707" s="2" t="s">
        <v>18</v>
      </c>
      <c r="D1707" s="2" t="s">
        <v>105</v>
      </c>
      <c r="E1707" s="2" t="s">
        <v>66</v>
      </c>
      <c r="F1707" s="2">
        <v>29</v>
      </c>
      <c r="G1707" s="2" t="s">
        <v>146</v>
      </c>
      <c r="H1707" s="2" t="s">
        <v>22</v>
      </c>
      <c r="I1707" s="2" t="s">
        <v>108</v>
      </c>
      <c r="J1707" s="2" t="s">
        <v>52</v>
      </c>
      <c r="K1707" s="2">
        <v>3.4</v>
      </c>
      <c r="L1707" s="2" t="s">
        <v>151</v>
      </c>
      <c r="M1707" s="2" t="s">
        <v>69</v>
      </c>
      <c r="N1707" s="2" t="s">
        <v>151</v>
      </c>
      <c r="O1707" s="2" t="s">
        <v>151</v>
      </c>
      <c r="P1707" s="12">
        <v>49</v>
      </c>
      <c r="Q1707" s="12">
        <f>Table1[[#This Row],[Purchase Amount (USD)]]-Table1[[#This Row],[Previous Purchases]]</f>
        <v>-20</v>
      </c>
      <c r="R1707" s="2" t="s">
        <v>27</v>
      </c>
      <c r="S1707" s="2" t="s">
        <v>75</v>
      </c>
    </row>
    <row r="1708" spans="1:19" x14ac:dyDescent="0.3">
      <c r="A1708" s="3">
        <v>1707</v>
      </c>
      <c r="B1708" s="3">
        <v>37</v>
      </c>
      <c r="C1708" s="3" t="s">
        <v>18</v>
      </c>
      <c r="D1708" s="3" t="s">
        <v>88</v>
      </c>
      <c r="E1708" s="3" t="s">
        <v>66</v>
      </c>
      <c r="F1708" s="3">
        <v>87</v>
      </c>
      <c r="G1708" s="3" t="s">
        <v>113</v>
      </c>
      <c r="H1708" s="3" t="s">
        <v>43</v>
      </c>
      <c r="I1708" s="3" t="s">
        <v>109</v>
      </c>
      <c r="J1708" s="3" t="s">
        <v>36</v>
      </c>
      <c r="K1708" s="3">
        <v>3</v>
      </c>
      <c r="L1708" s="3" t="s">
        <v>151</v>
      </c>
      <c r="M1708" s="3" t="s">
        <v>53</v>
      </c>
      <c r="N1708" s="3" t="s">
        <v>151</v>
      </c>
      <c r="O1708" s="3" t="s">
        <v>151</v>
      </c>
      <c r="P1708" s="13">
        <v>25</v>
      </c>
      <c r="Q1708" s="13">
        <f>Table1[[#This Row],[Purchase Amount (USD)]]-Table1[[#This Row],[Previous Purchases]]</f>
        <v>62</v>
      </c>
      <c r="R1708" s="3" t="s">
        <v>27</v>
      </c>
      <c r="S1708" s="3" t="s">
        <v>28</v>
      </c>
    </row>
    <row r="1709" spans="1:19" x14ac:dyDescent="0.3">
      <c r="A1709" s="3">
        <v>1708</v>
      </c>
      <c r="B1709" s="3">
        <v>25</v>
      </c>
      <c r="C1709" s="3" t="s">
        <v>18</v>
      </c>
      <c r="D1709" s="3" t="s">
        <v>58</v>
      </c>
      <c r="E1709" s="3" t="s">
        <v>20</v>
      </c>
      <c r="F1709" s="3">
        <v>81</v>
      </c>
      <c r="G1709" s="3" t="s">
        <v>106</v>
      </c>
      <c r="H1709" s="3" t="s">
        <v>22</v>
      </c>
      <c r="I1709" s="3" t="s">
        <v>31</v>
      </c>
      <c r="J1709" s="3" t="s">
        <v>56</v>
      </c>
      <c r="K1709" s="3">
        <v>4.9000000000000004</v>
      </c>
      <c r="L1709" s="3" t="s">
        <v>151</v>
      </c>
      <c r="M1709" s="3" t="s">
        <v>69</v>
      </c>
      <c r="N1709" s="3" t="s">
        <v>151</v>
      </c>
      <c r="O1709" s="3" t="s">
        <v>151</v>
      </c>
      <c r="P1709" s="13">
        <v>25</v>
      </c>
      <c r="Q1709" s="13">
        <f>Table1[[#This Row],[Purchase Amount (USD)]]-Table1[[#This Row],[Previous Purchases]]</f>
        <v>56</v>
      </c>
      <c r="R1709" s="3" t="s">
        <v>32</v>
      </c>
      <c r="S1709" s="3" t="s">
        <v>75</v>
      </c>
    </row>
    <row r="1710" spans="1:19" x14ac:dyDescent="0.3">
      <c r="A1710" s="2">
        <v>1709</v>
      </c>
      <c r="B1710" s="2">
        <v>35</v>
      </c>
      <c r="C1710" s="2" t="s">
        <v>18</v>
      </c>
      <c r="D1710" s="2" t="s">
        <v>136</v>
      </c>
      <c r="E1710" s="2" t="s">
        <v>41</v>
      </c>
      <c r="F1710" s="2">
        <v>58</v>
      </c>
      <c r="G1710" s="2" t="s">
        <v>102</v>
      </c>
      <c r="H1710" s="2" t="s">
        <v>22</v>
      </c>
      <c r="I1710" s="2" t="s">
        <v>108</v>
      </c>
      <c r="J1710" s="2" t="s">
        <v>36</v>
      </c>
      <c r="K1710" s="2">
        <v>3.2</v>
      </c>
      <c r="L1710" s="2" t="s">
        <v>151</v>
      </c>
      <c r="M1710" s="2" t="s">
        <v>26</v>
      </c>
      <c r="N1710" s="2" t="s">
        <v>151</v>
      </c>
      <c r="O1710" s="2" t="s">
        <v>151</v>
      </c>
      <c r="P1710" s="12">
        <v>1</v>
      </c>
      <c r="Q1710" s="12">
        <f>Table1[[#This Row],[Purchase Amount (USD)]]-Table1[[#This Row],[Previous Purchases]]</f>
        <v>57</v>
      </c>
      <c r="R1710" s="2" t="s">
        <v>38</v>
      </c>
      <c r="S1710" s="2" t="s">
        <v>57</v>
      </c>
    </row>
    <row r="1711" spans="1:19" x14ac:dyDescent="0.3">
      <c r="A1711" s="2">
        <v>1710</v>
      </c>
      <c r="B1711" s="2">
        <v>45</v>
      </c>
      <c r="C1711" s="2" t="s">
        <v>18</v>
      </c>
      <c r="D1711" s="2" t="s">
        <v>86</v>
      </c>
      <c r="E1711" s="2" t="s">
        <v>20</v>
      </c>
      <c r="F1711" s="2">
        <v>83</v>
      </c>
      <c r="G1711" s="2" t="s">
        <v>115</v>
      </c>
      <c r="H1711" s="2" t="s">
        <v>43</v>
      </c>
      <c r="I1711" s="2" t="s">
        <v>68</v>
      </c>
      <c r="J1711" s="2" t="s">
        <v>24</v>
      </c>
      <c r="K1711" s="2">
        <v>3.8</v>
      </c>
      <c r="L1711" s="2" t="s">
        <v>151</v>
      </c>
      <c r="M1711" s="2" t="s">
        <v>53</v>
      </c>
      <c r="N1711" s="2" t="s">
        <v>151</v>
      </c>
      <c r="O1711" s="2" t="s">
        <v>151</v>
      </c>
      <c r="P1711" s="12">
        <v>19</v>
      </c>
      <c r="Q1711" s="12">
        <f>Table1[[#This Row],[Purchase Amount (USD)]]-Table1[[#This Row],[Previous Purchases]]</f>
        <v>64</v>
      </c>
      <c r="R1711" s="2" t="s">
        <v>74</v>
      </c>
      <c r="S1711" s="2" t="s">
        <v>48</v>
      </c>
    </row>
    <row r="1712" spans="1:19" x14ac:dyDescent="0.3">
      <c r="A1712" s="3">
        <v>1711</v>
      </c>
      <c r="B1712" s="3">
        <v>19</v>
      </c>
      <c r="C1712" s="3" t="s">
        <v>18</v>
      </c>
      <c r="D1712" s="3" t="s">
        <v>94</v>
      </c>
      <c r="E1712" s="3" t="s">
        <v>20</v>
      </c>
      <c r="F1712" s="3">
        <v>59</v>
      </c>
      <c r="G1712" s="3" t="s">
        <v>71</v>
      </c>
      <c r="H1712" s="3" t="s">
        <v>91</v>
      </c>
      <c r="I1712" s="3" t="s">
        <v>120</v>
      </c>
      <c r="J1712" s="3" t="s">
        <v>56</v>
      </c>
      <c r="K1712" s="3">
        <v>3.8</v>
      </c>
      <c r="L1712" s="3" t="s">
        <v>151</v>
      </c>
      <c r="M1712" s="3" t="s">
        <v>73</v>
      </c>
      <c r="N1712" s="3" t="s">
        <v>151</v>
      </c>
      <c r="O1712" s="3" t="s">
        <v>151</v>
      </c>
      <c r="P1712" s="13">
        <v>7</v>
      </c>
      <c r="Q1712" s="13">
        <f>Table1[[#This Row],[Purchase Amount (USD)]]-Table1[[#This Row],[Previous Purchases]]</f>
        <v>52</v>
      </c>
      <c r="R1712" s="3" t="s">
        <v>38</v>
      </c>
      <c r="S1712" s="3" t="s">
        <v>57</v>
      </c>
    </row>
    <row r="1713" spans="1:19" x14ac:dyDescent="0.3">
      <c r="A1713" s="3">
        <v>1712</v>
      </c>
      <c r="B1713" s="3">
        <v>21</v>
      </c>
      <c r="C1713" s="3" t="s">
        <v>18</v>
      </c>
      <c r="D1713" s="3" t="s">
        <v>112</v>
      </c>
      <c r="E1713" s="3" t="s">
        <v>20</v>
      </c>
      <c r="F1713" s="3">
        <v>93</v>
      </c>
      <c r="G1713" s="3" t="s">
        <v>97</v>
      </c>
      <c r="H1713" s="3" t="s">
        <v>43</v>
      </c>
      <c r="I1713" s="3" t="s">
        <v>92</v>
      </c>
      <c r="J1713" s="3" t="s">
        <v>36</v>
      </c>
      <c r="K1713" s="3">
        <v>4.7</v>
      </c>
      <c r="L1713" s="3" t="s">
        <v>151</v>
      </c>
      <c r="M1713" s="3" t="s">
        <v>26</v>
      </c>
      <c r="N1713" s="3" t="s">
        <v>151</v>
      </c>
      <c r="O1713" s="3" t="s">
        <v>151</v>
      </c>
      <c r="P1713" s="13">
        <v>19</v>
      </c>
      <c r="Q1713" s="13">
        <f>Table1[[#This Row],[Purchase Amount (USD)]]-Table1[[#This Row],[Previous Purchases]]</f>
        <v>74</v>
      </c>
      <c r="R1713" s="3" t="s">
        <v>38</v>
      </c>
      <c r="S1713" s="3" t="s">
        <v>87</v>
      </c>
    </row>
    <row r="1714" spans="1:19" x14ac:dyDescent="0.3">
      <c r="A1714" s="2">
        <v>1713</v>
      </c>
      <c r="B1714" s="2">
        <v>65</v>
      </c>
      <c r="C1714" s="2" t="s">
        <v>18</v>
      </c>
      <c r="D1714" s="2" t="s">
        <v>112</v>
      </c>
      <c r="E1714" s="2" t="s">
        <v>20</v>
      </c>
      <c r="F1714" s="2">
        <v>87</v>
      </c>
      <c r="G1714" s="2" t="s">
        <v>114</v>
      </c>
      <c r="H1714" s="2" t="s">
        <v>35</v>
      </c>
      <c r="I1714" s="2" t="s">
        <v>117</v>
      </c>
      <c r="J1714" s="2" t="s">
        <v>56</v>
      </c>
      <c r="K1714" s="2">
        <v>3.8</v>
      </c>
      <c r="L1714" s="2" t="s">
        <v>151</v>
      </c>
      <c r="M1714" s="2" t="s">
        <v>69</v>
      </c>
      <c r="N1714" s="2" t="s">
        <v>151</v>
      </c>
      <c r="O1714" s="2" t="s">
        <v>151</v>
      </c>
      <c r="P1714" s="12">
        <v>9</v>
      </c>
      <c r="Q1714" s="12">
        <f>Table1[[#This Row],[Purchase Amount (USD)]]-Table1[[#This Row],[Previous Purchases]]</f>
        <v>78</v>
      </c>
      <c r="R1714" s="2" t="s">
        <v>32</v>
      </c>
      <c r="S1714" s="2" t="s">
        <v>28</v>
      </c>
    </row>
    <row r="1715" spans="1:19" x14ac:dyDescent="0.3">
      <c r="A1715" s="2">
        <v>1714</v>
      </c>
      <c r="B1715" s="2">
        <v>49</v>
      </c>
      <c r="C1715" s="2" t="s">
        <v>18</v>
      </c>
      <c r="D1715" s="2" t="s">
        <v>101</v>
      </c>
      <c r="E1715" s="2" t="s">
        <v>62</v>
      </c>
      <c r="F1715" s="2">
        <v>22</v>
      </c>
      <c r="G1715" s="2" t="s">
        <v>67</v>
      </c>
      <c r="H1715" s="2" t="s">
        <v>43</v>
      </c>
      <c r="I1715" s="2" t="s">
        <v>68</v>
      </c>
      <c r="J1715" s="2" t="s">
        <v>24</v>
      </c>
      <c r="K1715" s="2">
        <v>4.5999999999999996</v>
      </c>
      <c r="L1715" s="2" t="s">
        <v>151</v>
      </c>
      <c r="M1715" s="2" t="s">
        <v>37</v>
      </c>
      <c r="N1715" s="2" t="s">
        <v>151</v>
      </c>
      <c r="O1715" s="2" t="s">
        <v>151</v>
      </c>
      <c r="P1715" s="12">
        <v>37</v>
      </c>
      <c r="Q1715" s="12">
        <f>Table1[[#This Row],[Purchase Amount (USD)]]-Table1[[#This Row],[Previous Purchases]]</f>
        <v>-15</v>
      </c>
      <c r="R1715" s="2" t="s">
        <v>45</v>
      </c>
      <c r="S1715" s="2" t="s">
        <v>57</v>
      </c>
    </row>
    <row r="1716" spans="1:19" x14ac:dyDescent="0.3">
      <c r="A1716" s="3">
        <v>1715</v>
      </c>
      <c r="B1716" s="3">
        <v>30</v>
      </c>
      <c r="C1716" s="3" t="s">
        <v>18</v>
      </c>
      <c r="D1716" s="3" t="s">
        <v>33</v>
      </c>
      <c r="E1716" s="3" t="s">
        <v>20</v>
      </c>
      <c r="F1716" s="3">
        <v>71</v>
      </c>
      <c r="G1716" s="3" t="s">
        <v>146</v>
      </c>
      <c r="H1716" s="3" t="s">
        <v>35</v>
      </c>
      <c r="I1716" s="3" t="s">
        <v>60</v>
      </c>
      <c r="J1716" s="3" t="s">
        <v>52</v>
      </c>
      <c r="K1716" s="3">
        <v>4.4000000000000004</v>
      </c>
      <c r="L1716" s="3" t="s">
        <v>151</v>
      </c>
      <c r="M1716" s="3" t="s">
        <v>53</v>
      </c>
      <c r="N1716" s="3" t="s">
        <v>151</v>
      </c>
      <c r="O1716" s="3" t="s">
        <v>151</v>
      </c>
      <c r="P1716" s="13">
        <v>15</v>
      </c>
      <c r="Q1716" s="13">
        <f>Table1[[#This Row],[Purchase Amount (USD)]]-Table1[[#This Row],[Previous Purchases]]</f>
        <v>56</v>
      </c>
      <c r="R1716" s="3" t="s">
        <v>32</v>
      </c>
      <c r="S1716" s="3" t="s">
        <v>87</v>
      </c>
    </row>
    <row r="1717" spans="1:19" x14ac:dyDescent="0.3">
      <c r="A1717" s="3">
        <v>1716</v>
      </c>
      <c r="B1717" s="3">
        <v>23</v>
      </c>
      <c r="C1717" s="3" t="s">
        <v>18</v>
      </c>
      <c r="D1717" s="3" t="s">
        <v>80</v>
      </c>
      <c r="E1717" s="3" t="s">
        <v>20</v>
      </c>
      <c r="F1717" s="3">
        <v>69</v>
      </c>
      <c r="G1717" s="3" t="s">
        <v>134</v>
      </c>
      <c r="H1717" s="3" t="s">
        <v>91</v>
      </c>
      <c r="I1717" s="3" t="s">
        <v>23</v>
      </c>
      <c r="J1717" s="3" t="s">
        <v>36</v>
      </c>
      <c r="K1717" s="3">
        <v>3.4</v>
      </c>
      <c r="L1717" s="3" t="s">
        <v>151</v>
      </c>
      <c r="M1717" s="3" t="s">
        <v>69</v>
      </c>
      <c r="N1717" s="3" t="s">
        <v>151</v>
      </c>
      <c r="O1717" s="3" t="s">
        <v>151</v>
      </c>
      <c r="P1717" s="13">
        <v>30</v>
      </c>
      <c r="Q1717" s="13">
        <f>Table1[[#This Row],[Purchase Amount (USD)]]-Table1[[#This Row],[Previous Purchases]]</f>
        <v>39</v>
      </c>
      <c r="R1717" s="3" t="s">
        <v>45</v>
      </c>
      <c r="S1717" s="3" t="s">
        <v>75</v>
      </c>
    </row>
    <row r="1718" spans="1:19" x14ac:dyDescent="0.3">
      <c r="A1718" s="2">
        <v>1717</v>
      </c>
      <c r="B1718" s="2">
        <v>69</v>
      </c>
      <c r="C1718" s="2" t="s">
        <v>18</v>
      </c>
      <c r="D1718" s="2" t="s">
        <v>19</v>
      </c>
      <c r="E1718" s="2" t="s">
        <v>20</v>
      </c>
      <c r="F1718" s="2">
        <v>47</v>
      </c>
      <c r="G1718" s="2" t="s">
        <v>138</v>
      </c>
      <c r="H1718" s="2" t="s">
        <v>43</v>
      </c>
      <c r="I1718" s="2" t="s">
        <v>108</v>
      </c>
      <c r="J1718" s="2" t="s">
        <v>24</v>
      </c>
      <c r="K1718" s="2">
        <v>4.7</v>
      </c>
      <c r="L1718" s="2" t="s">
        <v>151</v>
      </c>
      <c r="M1718" s="2" t="s">
        <v>53</v>
      </c>
      <c r="N1718" s="2" t="s">
        <v>151</v>
      </c>
      <c r="O1718" s="2" t="s">
        <v>151</v>
      </c>
      <c r="P1718" s="12">
        <v>30</v>
      </c>
      <c r="Q1718" s="12">
        <f>Table1[[#This Row],[Purchase Amount (USD)]]-Table1[[#This Row],[Previous Purchases]]</f>
        <v>17</v>
      </c>
      <c r="R1718" s="2" t="s">
        <v>32</v>
      </c>
      <c r="S1718" s="2" t="s">
        <v>96</v>
      </c>
    </row>
    <row r="1719" spans="1:19" x14ac:dyDescent="0.3">
      <c r="A1719" s="2">
        <v>1718</v>
      </c>
      <c r="B1719" s="2">
        <v>29</v>
      </c>
      <c r="C1719" s="2" t="s">
        <v>18</v>
      </c>
      <c r="D1719" s="2" t="s">
        <v>103</v>
      </c>
      <c r="E1719" s="2" t="s">
        <v>20</v>
      </c>
      <c r="F1719" s="2">
        <v>50</v>
      </c>
      <c r="G1719" s="2" t="s">
        <v>76</v>
      </c>
      <c r="H1719" s="2" t="s">
        <v>22</v>
      </c>
      <c r="I1719" s="2" t="s">
        <v>120</v>
      </c>
      <c r="J1719" s="2" t="s">
        <v>52</v>
      </c>
      <c r="K1719" s="2">
        <v>2.9</v>
      </c>
      <c r="L1719" s="2" t="s">
        <v>151</v>
      </c>
      <c r="M1719" s="2" t="s">
        <v>26</v>
      </c>
      <c r="N1719" s="2" t="s">
        <v>151</v>
      </c>
      <c r="O1719" s="2" t="s">
        <v>151</v>
      </c>
      <c r="P1719" s="12">
        <v>16</v>
      </c>
      <c r="Q1719" s="12">
        <f>Table1[[#This Row],[Purchase Amount (USD)]]-Table1[[#This Row],[Previous Purchases]]</f>
        <v>34</v>
      </c>
      <c r="R1719" s="2" t="s">
        <v>85</v>
      </c>
      <c r="S1719" s="2" t="s">
        <v>75</v>
      </c>
    </row>
    <row r="1720" spans="1:19" x14ac:dyDescent="0.3">
      <c r="A1720" s="3">
        <v>1719</v>
      </c>
      <c r="B1720" s="3">
        <v>54</v>
      </c>
      <c r="C1720" s="3" t="s">
        <v>18</v>
      </c>
      <c r="D1720" s="3" t="s">
        <v>112</v>
      </c>
      <c r="E1720" s="3" t="s">
        <v>20</v>
      </c>
      <c r="F1720" s="3">
        <v>96</v>
      </c>
      <c r="G1720" s="3" t="s">
        <v>127</v>
      </c>
      <c r="H1720" s="3" t="s">
        <v>22</v>
      </c>
      <c r="I1720" s="3" t="s">
        <v>68</v>
      </c>
      <c r="J1720" s="3" t="s">
        <v>24</v>
      </c>
      <c r="K1720" s="3">
        <v>3.4</v>
      </c>
      <c r="L1720" s="3" t="s">
        <v>151</v>
      </c>
      <c r="M1720" s="3" t="s">
        <v>69</v>
      </c>
      <c r="N1720" s="3" t="s">
        <v>151</v>
      </c>
      <c r="O1720" s="3" t="s">
        <v>151</v>
      </c>
      <c r="P1720" s="13">
        <v>14</v>
      </c>
      <c r="Q1720" s="13">
        <f>Table1[[#This Row],[Purchase Amount (USD)]]-Table1[[#This Row],[Previous Purchases]]</f>
        <v>82</v>
      </c>
      <c r="R1720" s="3" t="s">
        <v>45</v>
      </c>
      <c r="S1720" s="3" t="s">
        <v>96</v>
      </c>
    </row>
    <row r="1721" spans="1:19" x14ac:dyDescent="0.3">
      <c r="A1721" s="3">
        <v>1720</v>
      </c>
      <c r="B1721" s="3">
        <v>45</v>
      </c>
      <c r="C1721" s="3" t="s">
        <v>18</v>
      </c>
      <c r="D1721" s="3" t="s">
        <v>29</v>
      </c>
      <c r="E1721" s="3" t="s">
        <v>20</v>
      </c>
      <c r="F1721" s="3">
        <v>39</v>
      </c>
      <c r="G1721" s="3" t="s">
        <v>127</v>
      </c>
      <c r="H1721" s="3" t="s">
        <v>43</v>
      </c>
      <c r="I1721" s="3" t="s">
        <v>51</v>
      </c>
      <c r="J1721" s="3" t="s">
        <v>24</v>
      </c>
      <c r="K1721" s="3">
        <v>3.2</v>
      </c>
      <c r="L1721" s="3" t="s">
        <v>151</v>
      </c>
      <c r="M1721" s="3" t="s">
        <v>37</v>
      </c>
      <c r="N1721" s="3" t="s">
        <v>151</v>
      </c>
      <c r="O1721" s="3" t="s">
        <v>151</v>
      </c>
      <c r="P1721" s="13">
        <v>8</v>
      </c>
      <c r="Q1721" s="13">
        <f>Table1[[#This Row],[Purchase Amount (USD)]]-Table1[[#This Row],[Previous Purchases]]</f>
        <v>31</v>
      </c>
      <c r="R1721" s="3" t="s">
        <v>27</v>
      </c>
      <c r="S1721" s="3" t="s">
        <v>57</v>
      </c>
    </row>
    <row r="1722" spans="1:19" x14ac:dyDescent="0.3">
      <c r="A1722" s="2">
        <v>1721</v>
      </c>
      <c r="B1722" s="2">
        <v>25</v>
      </c>
      <c r="C1722" s="2" t="s">
        <v>18</v>
      </c>
      <c r="D1722" s="2" t="s">
        <v>58</v>
      </c>
      <c r="E1722" s="2" t="s">
        <v>20</v>
      </c>
      <c r="F1722" s="2">
        <v>84</v>
      </c>
      <c r="G1722" s="2" t="s">
        <v>34</v>
      </c>
      <c r="H1722" s="2" t="s">
        <v>35</v>
      </c>
      <c r="I1722" s="2" t="s">
        <v>117</v>
      </c>
      <c r="J1722" s="2" t="s">
        <v>24</v>
      </c>
      <c r="K1722" s="2">
        <v>2.8</v>
      </c>
      <c r="L1722" s="2" t="s">
        <v>151</v>
      </c>
      <c r="M1722" s="2" t="s">
        <v>26</v>
      </c>
      <c r="N1722" s="2" t="s">
        <v>151</v>
      </c>
      <c r="O1722" s="2" t="s">
        <v>151</v>
      </c>
      <c r="P1722" s="12">
        <v>40</v>
      </c>
      <c r="Q1722" s="12">
        <f>Table1[[#This Row],[Purchase Amount (USD)]]-Table1[[#This Row],[Previous Purchases]]</f>
        <v>44</v>
      </c>
      <c r="R1722" s="2" t="s">
        <v>85</v>
      </c>
      <c r="S1722" s="2" t="s">
        <v>75</v>
      </c>
    </row>
    <row r="1723" spans="1:19" x14ac:dyDescent="0.3">
      <c r="A1723" s="2">
        <v>1722</v>
      </c>
      <c r="B1723" s="2">
        <v>34</v>
      </c>
      <c r="C1723" s="2" t="s">
        <v>18</v>
      </c>
      <c r="D1723" s="2" t="s">
        <v>105</v>
      </c>
      <c r="E1723" s="2" t="s">
        <v>66</v>
      </c>
      <c r="F1723" s="2">
        <v>28</v>
      </c>
      <c r="G1723" s="2" t="s">
        <v>78</v>
      </c>
      <c r="H1723" s="2" t="s">
        <v>35</v>
      </c>
      <c r="I1723" s="2" t="s">
        <v>135</v>
      </c>
      <c r="J1723" s="2" t="s">
        <v>36</v>
      </c>
      <c r="K1723" s="2">
        <v>4.3</v>
      </c>
      <c r="L1723" s="2" t="s">
        <v>151</v>
      </c>
      <c r="M1723" s="2" t="s">
        <v>37</v>
      </c>
      <c r="N1723" s="2" t="s">
        <v>151</v>
      </c>
      <c r="O1723" s="2" t="s">
        <v>151</v>
      </c>
      <c r="P1723" s="12">
        <v>24</v>
      </c>
      <c r="Q1723" s="12">
        <f>Table1[[#This Row],[Purchase Amount (USD)]]-Table1[[#This Row],[Previous Purchases]]</f>
        <v>4</v>
      </c>
      <c r="R1723" s="2" t="s">
        <v>38</v>
      </c>
      <c r="S1723" s="2" t="s">
        <v>87</v>
      </c>
    </row>
    <row r="1724" spans="1:19" x14ac:dyDescent="0.3">
      <c r="A1724" s="3">
        <v>1723</v>
      </c>
      <c r="B1724" s="3">
        <v>46</v>
      </c>
      <c r="C1724" s="3" t="s">
        <v>18</v>
      </c>
      <c r="D1724" s="3" t="s">
        <v>112</v>
      </c>
      <c r="E1724" s="3" t="s">
        <v>20</v>
      </c>
      <c r="F1724" s="3">
        <v>51</v>
      </c>
      <c r="G1724" s="3" t="s">
        <v>34</v>
      </c>
      <c r="H1724" s="3" t="s">
        <v>22</v>
      </c>
      <c r="I1724" s="3" t="s">
        <v>82</v>
      </c>
      <c r="J1724" s="3" t="s">
        <v>52</v>
      </c>
      <c r="K1724" s="3">
        <v>3.3</v>
      </c>
      <c r="L1724" s="3" t="s">
        <v>151</v>
      </c>
      <c r="M1724" s="3" t="s">
        <v>53</v>
      </c>
      <c r="N1724" s="3" t="s">
        <v>151</v>
      </c>
      <c r="O1724" s="3" t="s">
        <v>151</v>
      </c>
      <c r="P1724" s="13">
        <v>14</v>
      </c>
      <c r="Q1724" s="13">
        <f>Table1[[#This Row],[Purchase Amount (USD)]]-Table1[[#This Row],[Previous Purchases]]</f>
        <v>37</v>
      </c>
      <c r="R1724" s="3" t="s">
        <v>32</v>
      </c>
      <c r="S1724" s="3" t="s">
        <v>28</v>
      </c>
    </row>
    <row r="1725" spans="1:19" x14ac:dyDescent="0.3">
      <c r="A1725" s="3">
        <v>1724</v>
      </c>
      <c r="B1725" s="3">
        <v>70</v>
      </c>
      <c r="C1725" s="3" t="s">
        <v>18</v>
      </c>
      <c r="D1725" s="3" t="s">
        <v>118</v>
      </c>
      <c r="E1725" s="3" t="s">
        <v>66</v>
      </c>
      <c r="F1725" s="3">
        <v>20</v>
      </c>
      <c r="G1725" s="3" t="s">
        <v>83</v>
      </c>
      <c r="H1725" s="3" t="s">
        <v>91</v>
      </c>
      <c r="I1725" s="3" t="s">
        <v>79</v>
      </c>
      <c r="J1725" s="3" t="s">
        <v>36</v>
      </c>
      <c r="K1725" s="3">
        <v>3.3</v>
      </c>
      <c r="L1725" s="3" t="s">
        <v>151</v>
      </c>
      <c r="M1725" s="3" t="s">
        <v>53</v>
      </c>
      <c r="N1725" s="3" t="s">
        <v>151</v>
      </c>
      <c r="O1725" s="3" t="s">
        <v>151</v>
      </c>
      <c r="P1725" s="13">
        <v>39</v>
      </c>
      <c r="Q1725" s="13">
        <f>Table1[[#This Row],[Purchase Amount (USD)]]-Table1[[#This Row],[Previous Purchases]]</f>
        <v>-19</v>
      </c>
      <c r="R1725" s="3" t="s">
        <v>45</v>
      </c>
      <c r="S1725" s="3" t="s">
        <v>48</v>
      </c>
    </row>
    <row r="1726" spans="1:19" x14ac:dyDescent="0.3">
      <c r="A1726" s="2">
        <v>1725</v>
      </c>
      <c r="B1726" s="2">
        <v>42</v>
      </c>
      <c r="C1726" s="2" t="s">
        <v>18</v>
      </c>
      <c r="D1726" s="2" t="s">
        <v>70</v>
      </c>
      <c r="E1726" s="2" t="s">
        <v>41</v>
      </c>
      <c r="F1726" s="2">
        <v>72</v>
      </c>
      <c r="G1726" s="2" t="s">
        <v>78</v>
      </c>
      <c r="H1726" s="2" t="s">
        <v>35</v>
      </c>
      <c r="I1726" s="2" t="s">
        <v>84</v>
      </c>
      <c r="J1726" s="2" t="s">
        <v>24</v>
      </c>
      <c r="K1726" s="2">
        <v>3.3</v>
      </c>
      <c r="L1726" s="2" t="s">
        <v>151</v>
      </c>
      <c r="M1726" s="2" t="s">
        <v>37</v>
      </c>
      <c r="N1726" s="2" t="s">
        <v>151</v>
      </c>
      <c r="O1726" s="2" t="s">
        <v>151</v>
      </c>
      <c r="P1726" s="12">
        <v>21</v>
      </c>
      <c r="Q1726" s="12">
        <f>Table1[[#This Row],[Purchase Amount (USD)]]-Table1[[#This Row],[Previous Purchases]]</f>
        <v>51</v>
      </c>
      <c r="R1726" s="2" t="s">
        <v>45</v>
      </c>
      <c r="S1726" s="2" t="s">
        <v>39</v>
      </c>
    </row>
    <row r="1727" spans="1:19" x14ac:dyDescent="0.3">
      <c r="A1727" s="2">
        <v>1726</v>
      </c>
      <c r="B1727" s="2">
        <v>45</v>
      </c>
      <c r="C1727" s="2" t="s">
        <v>18</v>
      </c>
      <c r="D1727" s="2" t="s">
        <v>88</v>
      </c>
      <c r="E1727" s="2" t="s">
        <v>66</v>
      </c>
      <c r="F1727" s="2">
        <v>33</v>
      </c>
      <c r="G1727" s="2" t="s">
        <v>34</v>
      </c>
      <c r="H1727" s="2" t="s">
        <v>43</v>
      </c>
      <c r="I1727" s="2" t="s">
        <v>125</v>
      </c>
      <c r="J1727" s="2" t="s">
        <v>36</v>
      </c>
      <c r="K1727" s="2">
        <v>3</v>
      </c>
      <c r="L1727" s="2" t="s">
        <v>151</v>
      </c>
      <c r="M1727" s="2" t="s">
        <v>44</v>
      </c>
      <c r="N1727" s="2" t="s">
        <v>151</v>
      </c>
      <c r="O1727" s="2" t="s">
        <v>151</v>
      </c>
      <c r="P1727" s="12">
        <v>32</v>
      </c>
      <c r="Q1727" s="12">
        <f>Table1[[#This Row],[Purchase Amount (USD)]]-Table1[[#This Row],[Previous Purchases]]</f>
        <v>1</v>
      </c>
      <c r="R1727" s="2" t="s">
        <v>27</v>
      </c>
      <c r="S1727" s="2" t="s">
        <v>57</v>
      </c>
    </row>
    <row r="1728" spans="1:19" x14ac:dyDescent="0.3">
      <c r="A1728" s="3">
        <v>1727</v>
      </c>
      <c r="B1728" s="3">
        <v>57</v>
      </c>
      <c r="C1728" s="3" t="s">
        <v>18</v>
      </c>
      <c r="D1728" s="3" t="s">
        <v>61</v>
      </c>
      <c r="E1728" s="3" t="s">
        <v>62</v>
      </c>
      <c r="F1728" s="3">
        <v>28</v>
      </c>
      <c r="G1728" s="3" t="s">
        <v>115</v>
      </c>
      <c r="H1728" s="3" t="s">
        <v>35</v>
      </c>
      <c r="I1728" s="3" t="s">
        <v>77</v>
      </c>
      <c r="J1728" s="3" t="s">
        <v>52</v>
      </c>
      <c r="K1728" s="3">
        <v>2.8</v>
      </c>
      <c r="L1728" s="3" t="s">
        <v>151</v>
      </c>
      <c r="M1728" s="3" t="s">
        <v>26</v>
      </c>
      <c r="N1728" s="3" t="s">
        <v>151</v>
      </c>
      <c r="O1728" s="3" t="s">
        <v>151</v>
      </c>
      <c r="P1728" s="13">
        <v>45</v>
      </c>
      <c r="Q1728" s="13">
        <f>Table1[[#This Row],[Purchase Amount (USD)]]-Table1[[#This Row],[Previous Purchases]]</f>
        <v>-17</v>
      </c>
      <c r="R1728" s="3" t="s">
        <v>85</v>
      </c>
      <c r="S1728" s="3" t="s">
        <v>39</v>
      </c>
    </row>
    <row r="1729" spans="1:19" x14ac:dyDescent="0.3">
      <c r="A1729" s="3">
        <v>1728</v>
      </c>
      <c r="B1729" s="3">
        <v>49</v>
      </c>
      <c r="C1729" s="3" t="s">
        <v>18</v>
      </c>
      <c r="D1729" s="3" t="s">
        <v>19</v>
      </c>
      <c r="E1729" s="3" t="s">
        <v>20</v>
      </c>
      <c r="F1729" s="3">
        <v>53</v>
      </c>
      <c r="G1729" s="3" t="s">
        <v>140</v>
      </c>
      <c r="H1729" s="3" t="s">
        <v>35</v>
      </c>
      <c r="I1729" s="3" t="s">
        <v>82</v>
      </c>
      <c r="J1729" s="3" t="s">
        <v>36</v>
      </c>
      <c r="K1729" s="3">
        <v>4</v>
      </c>
      <c r="L1729" s="3" t="s">
        <v>151</v>
      </c>
      <c r="M1729" s="3" t="s">
        <v>26</v>
      </c>
      <c r="N1729" s="3" t="s">
        <v>151</v>
      </c>
      <c r="O1729" s="3" t="s">
        <v>151</v>
      </c>
      <c r="P1729" s="13">
        <v>19</v>
      </c>
      <c r="Q1729" s="13">
        <f>Table1[[#This Row],[Purchase Amount (USD)]]-Table1[[#This Row],[Previous Purchases]]</f>
        <v>34</v>
      </c>
      <c r="R1729" s="3" t="s">
        <v>45</v>
      </c>
      <c r="S1729" s="3" t="s">
        <v>87</v>
      </c>
    </row>
    <row r="1730" spans="1:19" x14ac:dyDescent="0.3">
      <c r="A1730" s="2">
        <v>1729</v>
      </c>
      <c r="B1730" s="2">
        <v>23</v>
      </c>
      <c r="C1730" s="2" t="s">
        <v>18</v>
      </c>
      <c r="D1730" s="2" t="s">
        <v>33</v>
      </c>
      <c r="E1730" s="2" t="s">
        <v>20</v>
      </c>
      <c r="F1730" s="2">
        <v>48</v>
      </c>
      <c r="G1730" s="2" t="s">
        <v>50</v>
      </c>
      <c r="H1730" s="2" t="s">
        <v>22</v>
      </c>
      <c r="I1730" s="2" t="s">
        <v>93</v>
      </c>
      <c r="J1730" s="2" t="s">
        <v>56</v>
      </c>
      <c r="K1730" s="2">
        <v>4.3</v>
      </c>
      <c r="L1730" s="2" t="s">
        <v>151</v>
      </c>
      <c r="M1730" s="2" t="s">
        <v>26</v>
      </c>
      <c r="N1730" s="2" t="s">
        <v>151</v>
      </c>
      <c r="O1730" s="2" t="s">
        <v>151</v>
      </c>
      <c r="P1730" s="12">
        <v>1</v>
      </c>
      <c r="Q1730" s="12">
        <f>Table1[[#This Row],[Purchase Amount (USD)]]-Table1[[#This Row],[Previous Purchases]]</f>
        <v>47</v>
      </c>
      <c r="R1730" s="2" t="s">
        <v>85</v>
      </c>
      <c r="S1730" s="2" t="s">
        <v>96</v>
      </c>
    </row>
    <row r="1731" spans="1:19" x14ac:dyDescent="0.3">
      <c r="A1731" s="2">
        <v>1730</v>
      </c>
      <c r="B1731" s="2">
        <v>47</v>
      </c>
      <c r="C1731" s="2" t="s">
        <v>18</v>
      </c>
      <c r="D1731" s="2" t="s">
        <v>58</v>
      </c>
      <c r="E1731" s="2" t="s">
        <v>20</v>
      </c>
      <c r="F1731" s="2">
        <v>21</v>
      </c>
      <c r="G1731" s="2" t="s">
        <v>114</v>
      </c>
      <c r="H1731" s="2" t="s">
        <v>43</v>
      </c>
      <c r="I1731" s="2" t="s">
        <v>109</v>
      </c>
      <c r="J1731" s="2" t="s">
        <v>24</v>
      </c>
      <c r="K1731" s="2">
        <v>3.8</v>
      </c>
      <c r="L1731" s="2" t="s">
        <v>151</v>
      </c>
      <c r="M1731" s="2" t="s">
        <v>73</v>
      </c>
      <c r="N1731" s="2" t="s">
        <v>151</v>
      </c>
      <c r="O1731" s="2" t="s">
        <v>151</v>
      </c>
      <c r="P1731" s="12">
        <v>12</v>
      </c>
      <c r="Q1731" s="12">
        <f>Table1[[#This Row],[Purchase Amount (USD)]]-Table1[[#This Row],[Previous Purchases]]</f>
        <v>9</v>
      </c>
      <c r="R1731" s="2" t="s">
        <v>27</v>
      </c>
      <c r="S1731" s="2" t="s">
        <v>28</v>
      </c>
    </row>
    <row r="1732" spans="1:19" x14ac:dyDescent="0.3">
      <c r="A1732" s="3">
        <v>1731</v>
      </c>
      <c r="B1732" s="3">
        <v>23</v>
      </c>
      <c r="C1732" s="3" t="s">
        <v>18</v>
      </c>
      <c r="D1732" s="3" t="s">
        <v>54</v>
      </c>
      <c r="E1732" s="3" t="s">
        <v>20</v>
      </c>
      <c r="F1732" s="3">
        <v>22</v>
      </c>
      <c r="G1732" s="3" t="s">
        <v>89</v>
      </c>
      <c r="H1732" s="3" t="s">
        <v>35</v>
      </c>
      <c r="I1732" s="3" t="s">
        <v>64</v>
      </c>
      <c r="J1732" s="3" t="s">
        <v>56</v>
      </c>
      <c r="K1732" s="3">
        <v>4.2</v>
      </c>
      <c r="L1732" s="3" t="s">
        <v>151</v>
      </c>
      <c r="M1732" s="3" t="s">
        <v>37</v>
      </c>
      <c r="N1732" s="3" t="s">
        <v>151</v>
      </c>
      <c r="O1732" s="3" t="s">
        <v>151</v>
      </c>
      <c r="P1732" s="13">
        <v>26</v>
      </c>
      <c r="Q1732" s="13">
        <f>Table1[[#This Row],[Purchase Amount (USD)]]-Table1[[#This Row],[Previous Purchases]]</f>
        <v>-4</v>
      </c>
      <c r="R1732" s="3" t="s">
        <v>38</v>
      </c>
      <c r="S1732" s="3" t="s">
        <v>39</v>
      </c>
    </row>
    <row r="1733" spans="1:19" x14ac:dyDescent="0.3">
      <c r="A1733" s="3">
        <v>1732</v>
      </c>
      <c r="B1733" s="3">
        <v>21</v>
      </c>
      <c r="C1733" s="3" t="s">
        <v>18</v>
      </c>
      <c r="D1733" s="3" t="s">
        <v>131</v>
      </c>
      <c r="E1733" s="3" t="s">
        <v>66</v>
      </c>
      <c r="F1733" s="3">
        <v>87</v>
      </c>
      <c r="G1733" s="3" t="s">
        <v>134</v>
      </c>
      <c r="H1733" s="3" t="s">
        <v>43</v>
      </c>
      <c r="I1733" s="3" t="s">
        <v>23</v>
      </c>
      <c r="J1733" s="3" t="s">
        <v>56</v>
      </c>
      <c r="K1733" s="3">
        <v>3.1</v>
      </c>
      <c r="L1733" s="3" t="s">
        <v>151</v>
      </c>
      <c r="M1733" s="3" t="s">
        <v>44</v>
      </c>
      <c r="N1733" s="3" t="s">
        <v>151</v>
      </c>
      <c r="O1733" s="3" t="s">
        <v>151</v>
      </c>
      <c r="P1733" s="13">
        <v>12</v>
      </c>
      <c r="Q1733" s="13">
        <f>Table1[[#This Row],[Purchase Amount (USD)]]-Table1[[#This Row],[Previous Purchases]]</f>
        <v>75</v>
      </c>
      <c r="R1733" s="3" t="s">
        <v>32</v>
      </c>
      <c r="S1733" s="3" t="s">
        <v>87</v>
      </c>
    </row>
    <row r="1734" spans="1:19" x14ac:dyDescent="0.3">
      <c r="A1734" s="2">
        <v>1733</v>
      </c>
      <c r="B1734" s="2">
        <v>45</v>
      </c>
      <c r="C1734" s="2" t="s">
        <v>18</v>
      </c>
      <c r="D1734" s="2" t="s">
        <v>132</v>
      </c>
      <c r="E1734" s="2" t="s">
        <v>66</v>
      </c>
      <c r="F1734" s="2">
        <v>50</v>
      </c>
      <c r="G1734" s="2" t="s">
        <v>42</v>
      </c>
      <c r="H1734" s="2" t="s">
        <v>35</v>
      </c>
      <c r="I1734" s="2" t="s">
        <v>60</v>
      </c>
      <c r="J1734" s="2" t="s">
        <v>24</v>
      </c>
      <c r="K1734" s="2">
        <v>2.6</v>
      </c>
      <c r="L1734" s="2" t="s">
        <v>151</v>
      </c>
      <c r="M1734" s="2" t="s">
        <v>37</v>
      </c>
      <c r="N1734" s="2" t="s">
        <v>151</v>
      </c>
      <c r="O1734" s="2" t="s">
        <v>151</v>
      </c>
      <c r="P1734" s="12">
        <v>36</v>
      </c>
      <c r="Q1734" s="12">
        <f>Table1[[#This Row],[Purchase Amount (USD)]]-Table1[[#This Row],[Previous Purchases]]</f>
        <v>14</v>
      </c>
      <c r="R1734" s="2" t="s">
        <v>32</v>
      </c>
      <c r="S1734" s="2" t="s">
        <v>96</v>
      </c>
    </row>
    <row r="1735" spans="1:19" x14ac:dyDescent="0.3">
      <c r="A1735" s="2">
        <v>1734</v>
      </c>
      <c r="B1735" s="2">
        <v>67</v>
      </c>
      <c r="C1735" s="2" t="s">
        <v>18</v>
      </c>
      <c r="D1735" s="2" t="s">
        <v>19</v>
      </c>
      <c r="E1735" s="2" t="s">
        <v>20</v>
      </c>
      <c r="F1735" s="2">
        <v>85</v>
      </c>
      <c r="G1735" s="2" t="s">
        <v>83</v>
      </c>
      <c r="H1735" s="2" t="s">
        <v>22</v>
      </c>
      <c r="I1735" s="2" t="s">
        <v>93</v>
      </c>
      <c r="J1735" s="2" t="s">
        <v>52</v>
      </c>
      <c r="K1735" s="2">
        <v>3.4</v>
      </c>
      <c r="L1735" s="2" t="s">
        <v>151</v>
      </c>
      <c r="M1735" s="2" t="s">
        <v>26</v>
      </c>
      <c r="N1735" s="2" t="s">
        <v>151</v>
      </c>
      <c r="O1735" s="2" t="s">
        <v>151</v>
      </c>
      <c r="P1735" s="12">
        <v>22</v>
      </c>
      <c r="Q1735" s="12">
        <f>Table1[[#This Row],[Purchase Amount (USD)]]-Table1[[#This Row],[Previous Purchases]]</f>
        <v>63</v>
      </c>
      <c r="R1735" s="2" t="s">
        <v>38</v>
      </c>
      <c r="S1735" s="2" t="s">
        <v>48</v>
      </c>
    </row>
    <row r="1736" spans="1:19" x14ac:dyDescent="0.3">
      <c r="A1736" s="3">
        <v>1735</v>
      </c>
      <c r="B1736" s="3">
        <v>31</v>
      </c>
      <c r="C1736" s="3" t="s">
        <v>18</v>
      </c>
      <c r="D1736" s="3" t="s">
        <v>33</v>
      </c>
      <c r="E1736" s="3" t="s">
        <v>20</v>
      </c>
      <c r="F1736" s="3">
        <v>98</v>
      </c>
      <c r="G1736" s="3" t="s">
        <v>67</v>
      </c>
      <c r="H1736" s="3" t="s">
        <v>22</v>
      </c>
      <c r="I1736" s="3" t="s">
        <v>109</v>
      </c>
      <c r="J1736" s="3" t="s">
        <v>36</v>
      </c>
      <c r="K1736" s="3">
        <v>3.1</v>
      </c>
      <c r="L1736" s="3" t="s">
        <v>151</v>
      </c>
      <c r="M1736" s="3" t="s">
        <v>44</v>
      </c>
      <c r="N1736" s="3" t="s">
        <v>151</v>
      </c>
      <c r="O1736" s="3" t="s">
        <v>151</v>
      </c>
      <c r="P1736" s="13">
        <v>16</v>
      </c>
      <c r="Q1736" s="13">
        <f>Table1[[#This Row],[Purchase Amount (USD)]]-Table1[[#This Row],[Previous Purchases]]</f>
        <v>82</v>
      </c>
      <c r="R1736" s="3" t="s">
        <v>45</v>
      </c>
      <c r="S1736" s="3" t="s">
        <v>57</v>
      </c>
    </row>
    <row r="1737" spans="1:19" x14ac:dyDescent="0.3">
      <c r="A1737" s="3">
        <v>1736</v>
      </c>
      <c r="B1737" s="3">
        <v>58</v>
      </c>
      <c r="C1737" s="3" t="s">
        <v>18</v>
      </c>
      <c r="D1737" s="3" t="s">
        <v>80</v>
      </c>
      <c r="E1737" s="3" t="s">
        <v>20</v>
      </c>
      <c r="F1737" s="3">
        <v>34</v>
      </c>
      <c r="G1737" s="3" t="s">
        <v>104</v>
      </c>
      <c r="H1737" s="3" t="s">
        <v>43</v>
      </c>
      <c r="I1737" s="3" t="s">
        <v>72</v>
      </c>
      <c r="J1737" s="3" t="s">
        <v>24</v>
      </c>
      <c r="K1737" s="3">
        <v>3.6</v>
      </c>
      <c r="L1737" s="3" t="s">
        <v>151</v>
      </c>
      <c r="M1737" s="3" t="s">
        <v>26</v>
      </c>
      <c r="N1737" s="3" t="s">
        <v>151</v>
      </c>
      <c r="O1737" s="3" t="s">
        <v>151</v>
      </c>
      <c r="P1737" s="13">
        <v>31</v>
      </c>
      <c r="Q1737" s="13">
        <f>Table1[[#This Row],[Purchase Amount (USD)]]-Table1[[#This Row],[Previous Purchases]]</f>
        <v>3</v>
      </c>
      <c r="R1737" s="3" t="s">
        <v>27</v>
      </c>
      <c r="S1737" s="3" t="s">
        <v>48</v>
      </c>
    </row>
    <row r="1738" spans="1:19" x14ac:dyDescent="0.3">
      <c r="A1738" s="2">
        <v>1737</v>
      </c>
      <c r="B1738" s="2">
        <v>57</v>
      </c>
      <c r="C1738" s="2" t="s">
        <v>18</v>
      </c>
      <c r="D1738" s="2" t="s">
        <v>58</v>
      </c>
      <c r="E1738" s="2" t="s">
        <v>20</v>
      </c>
      <c r="F1738" s="2">
        <v>61</v>
      </c>
      <c r="G1738" s="2" t="s">
        <v>121</v>
      </c>
      <c r="H1738" s="2" t="s">
        <v>43</v>
      </c>
      <c r="I1738" s="2" t="s">
        <v>72</v>
      </c>
      <c r="J1738" s="2" t="s">
        <v>52</v>
      </c>
      <c r="K1738" s="2">
        <v>2.6</v>
      </c>
      <c r="L1738" s="2" t="s">
        <v>151</v>
      </c>
      <c r="M1738" s="2" t="s">
        <v>69</v>
      </c>
      <c r="N1738" s="2" t="s">
        <v>151</v>
      </c>
      <c r="O1738" s="2" t="s">
        <v>151</v>
      </c>
      <c r="P1738" s="12">
        <v>43</v>
      </c>
      <c r="Q1738" s="12">
        <f>Table1[[#This Row],[Purchase Amount (USD)]]-Table1[[#This Row],[Previous Purchases]]</f>
        <v>18</v>
      </c>
      <c r="R1738" s="2" t="s">
        <v>32</v>
      </c>
      <c r="S1738" s="2" t="s">
        <v>57</v>
      </c>
    </row>
    <row r="1739" spans="1:19" x14ac:dyDescent="0.3">
      <c r="A1739" s="2">
        <v>1738</v>
      </c>
      <c r="B1739" s="2">
        <v>42</v>
      </c>
      <c r="C1739" s="2" t="s">
        <v>18</v>
      </c>
      <c r="D1739" s="2" t="s">
        <v>105</v>
      </c>
      <c r="E1739" s="2" t="s">
        <v>66</v>
      </c>
      <c r="F1739" s="2">
        <v>98</v>
      </c>
      <c r="G1739" s="2" t="s">
        <v>122</v>
      </c>
      <c r="H1739" s="2" t="s">
        <v>22</v>
      </c>
      <c r="I1739" s="2" t="s">
        <v>23</v>
      </c>
      <c r="J1739" s="2" t="s">
        <v>52</v>
      </c>
      <c r="K1739" s="2">
        <v>4.2</v>
      </c>
      <c r="L1739" s="2" t="s">
        <v>151</v>
      </c>
      <c r="M1739" s="2" t="s">
        <v>73</v>
      </c>
      <c r="N1739" s="2" t="s">
        <v>151</v>
      </c>
      <c r="O1739" s="2" t="s">
        <v>151</v>
      </c>
      <c r="P1739" s="12">
        <v>50</v>
      </c>
      <c r="Q1739" s="12">
        <f>Table1[[#This Row],[Purchase Amount (USD)]]-Table1[[#This Row],[Previous Purchases]]</f>
        <v>48</v>
      </c>
      <c r="R1739" s="2" t="s">
        <v>27</v>
      </c>
      <c r="S1739" s="2" t="s">
        <v>75</v>
      </c>
    </row>
    <row r="1740" spans="1:19" x14ac:dyDescent="0.3">
      <c r="A1740" s="3">
        <v>1739</v>
      </c>
      <c r="B1740" s="3">
        <v>60</v>
      </c>
      <c r="C1740" s="3" t="s">
        <v>18</v>
      </c>
      <c r="D1740" s="3" t="s">
        <v>65</v>
      </c>
      <c r="E1740" s="3" t="s">
        <v>66</v>
      </c>
      <c r="F1740" s="3">
        <v>61</v>
      </c>
      <c r="G1740" s="3" t="s">
        <v>121</v>
      </c>
      <c r="H1740" s="3" t="s">
        <v>43</v>
      </c>
      <c r="I1740" s="3" t="s">
        <v>95</v>
      </c>
      <c r="J1740" s="3" t="s">
        <v>36</v>
      </c>
      <c r="K1740" s="3">
        <v>2.9</v>
      </c>
      <c r="L1740" s="3" t="s">
        <v>151</v>
      </c>
      <c r="M1740" s="3" t="s">
        <v>69</v>
      </c>
      <c r="N1740" s="3" t="s">
        <v>151</v>
      </c>
      <c r="O1740" s="3" t="s">
        <v>151</v>
      </c>
      <c r="P1740" s="13">
        <v>37</v>
      </c>
      <c r="Q1740" s="13">
        <f>Table1[[#This Row],[Purchase Amount (USD)]]-Table1[[#This Row],[Previous Purchases]]</f>
        <v>24</v>
      </c>
      <c r="R1740" s="3" t="s">
        <v>38</v>
      </c>
      <c r="S1740" s="3" t="s">
        <v>39</v>
      </c>
    </row>
    <row r="1741" spans="1:19" x14ac:dyDescent="0.3">
      <c r="A1741" s="3">
        <v>1740</v>
      </c>
      <c r="B1741" s="3">
        <v>21</v>
      </c>
      <c r="C1741" s="3" t="s">
        <v>18</v>
      </c>
      <c r="D1741" s="3" t="s">
        <v>105</v>
      </c>
      <c r="E1741" s="3" t="s">
        <v>66</v>
      </c>
      <c r="F1741" s="3">
        <v>98</v>
      </c>
      <c r="G1741" s="3" t="s">
        <v>147</v>
      </c>
      <c r="H1741" s="3" t="s">
        <v>22</v>
      </c>
      <c r="I1741" s="3" t="s">
        <v>64</v>
      </c>
      <c r="J1741" s="3" t="s">
        <v>24</v>
      </c>
      <c r="K1741" s="3">
        <v>4.2</v>
      </c>
      <c r="L1741" s="3" t="s">
        <v>151</v>
      </c>
      <c r="M1741" s="3" t="s">
        <v>26</v>
      </c>
      <c r="N1741" s="3" t="s">
        <v>151</v>
      </c>
      <c r="O1741" s="3" t="s">
        <v>151</v>
      </c>
      <c r="P1741" s="13">
        <v>23</v>
      </c>
      <c r="Q1741" s="13">
        <f>Table1[[#This Row],[Purchase Amount (USD)]]-Table1[[#This Row],[Previous Purchases]]</f>
        <v>75</v>
      </c>
      <c r="R1741" s="3" t="s">
        <v>32</v>
      </c>
      <c r="S1741" s="3" t="s">
        <v>39</v>
      </c>
    </row>
    <row r="1742" spans="1:19" x14ac:dyDescent="0.3">
      <c r="A1742" s="2">
        <v>1741</v>
      </c>
      <c r="B1742" s="2">
        <v>69</v>
      </c>
      <c r="C1742" s="2" t="s">
        <v>18</v>
      </c>
      <c r="D1742" s="2" t="s">
        <v>94</v>
      </c>
      <c r="E1742" s="2" t="s">
        <v>20</v>
      </c>
      <c r="F1742" s="2">
        <v>21</v>
      </c>
      <c r="G1742" s="2" t="s">
        <v>149</v>
      </c>
      <c r="H1742" s="2" t="s">
        <v>22</v>
      </c>
      <c r="I1742" s="2" t="s">
        <v>60</v>
      </c>
      <c r="J1742" s="2" t="s">
        <v>56</v>
      </c>
      <c r="K1742" s="2">
        <v>3.3</v>
      </c>
      <c r="L1742" s="2" t="s">
        <v>151</v>
      </c>
      <c r="M1742" s="2" t="s">
        <v>44</v>
      </c>
      <c r="N1742" s="2" t="s">
        <v>151</v>
      </c>
      <c r="O1742" s="2" t="s">
        <v>151</v>
      </c>
      <c r="P1742" s="12">
        <v>10</v>
      </c>
      <c r="Q1742" s="12">
        <f>Table1[[#This Row],[Purchase Amount (USD)]]-Table1[[#This Row],[Previous Purchases]]</f>
        <v>11</v>
      </c>
      <c r="R1742" s="2" t="s">
        <v>74</v>
      </c>
      <c r="S1742" s="2" t="s">
        <v>96</v>
      </c>
    </row>
    <row r="1743" spans="1:19" x14ac:dyDescent="0.3">
      <c r="A1743" s="2">
        <v>1742</v>
      </c>
      <c r="B1743" s="2">
        <v>41</v>
      </c>
      <c r="C1743" s="2" t="s">
        <v>18</v>
      </c>
      <c r="D1743" s="2" t="s">
        <v>94</v>
      </c>
      <c r="E1743" s="2" t="s">
        <v>20</v>
      </c>
      <c r="F1743" s="2">
        <v>51</v>
      </c>
      <c r="G1743" s="2" t="s">
        <v>78</v>
      </c>
      <c r="H1743" s="2" t="s">
        <v>91</v>
      </c>
      <c r="I1743" s="2" t="s">
        <v>84</v>
      </c>
      <c r="J1743" s="2" t="s">
        <v>24</v>
      </c>
      <c r="K1743" s="2">
        <v>3.6</v>
      </c>
      <c r="L1743" s="2" t="s">
        <v>151</v>
      </c>
      <c r="M1743" s="2" t="s">
        <v>44</v>
      </c>
      <c r="N1743" s="2" t="s">
        <v>151</v>
      </c>
      <c r="O1743" s="2" t="s">
        <v>151</v>
      </c>
      <c r="P1743" s="12">
        <v>20</v>
      </c>
      <c r="Q1743" s="12">
        <f>Table1[[#This Row],[Purchase Amount (USD)]]-Table1[[#This Row],[Previous Purchases]]</f>
        <v>31</v>
      </c>
      <c r="R1743" s="2" t="s">
        <v>74</v>
      </c>
      <c r="S1743" s="2" t="s">
        <v>87</v>
      </c>
    </row>
    <row r="1744" spans="1:19" x14ac:dyDescent="0.3">
      <c r="A1744" s="3">
        <v>1743</v>
      </c>
      <c r="B1744" s="3">
        <v>51</v>
      </c>
      <c r="C1744" s="3" t="s">
        <v>18</v>
      </c>
      <c r="D1744" s="3" t="s">
        <v>40</v>
      </c>
      <c r="E1744" s="3" t="s">
        <v>41</v>
      </c>
      <c r="F1744" s="3">
        <v>80</v>
      </c>
      <c r="G1744" s="3" t="s">
        <v>110</v>
      </c>
      <c r="H1744" s="3" t="s">
        <v>91</v>
      </c>
      <c r="I1744" s="3" t="s">
        <v>51</v>
      </c>
      <c r="J1744" s="3" t="s">
        <v>36</v>
      </c>
      <c r="K1744" s="3">
        <v>4.3</v>
      </c>
      <c r="L1744" s="3" t="s">
        <v>151</v>
      </c>
      <c r="M1744" s="3" t="s">
        <v>26</v>
      </c>
      <c r="N1744" s="3" t="s">
        <v>151</v>
      </c>
      <c r="O1744" s="3" t="s">
        <v>151</v>
      </c>
      <c r="P1744" s="13">
        <v>18</v>
      </c>
      <c r="Q1744" s="13">
        <f>Table1[[#This Row],[Purchase Amount (USD)]]-Table1[[#This Row],[Previous Purchases]]</f>
        <v>62</v>
      </c>
      <c r="R1744" s="3" t="s">
        <v>27</v>
      </c>
      <c r="S1744" s="3" t="s">
        <v>96</v>
      </c>
    </row>
    <row r="1745" spans="1:19" x14ac:dyDescent="0.3">
      <c r="A1745" s="3">
        <v>1744</v>
      </c>
      <c r="B1745" s="3">
        <v>23</v>
      </c>
      <c r="C1745" s="3" t="s">
        <v>18</v>
      </c>
      <c r="D1745" s="3" t="s">
        <v>86</v>
      </c>
      <c r="E1745" s="3" t="s">
        <v>20</v>
      </c>
      <c r="F1745" s="3">
        <v>72</v>
      </c>
      <c r="G1745" s="3" t="s">
        <v>67</v>
      </c>
      <c r="H1745" s="3" t="s">
        <v>91</v>
      </c>
      <c r="I1745" s="3" t="s">
        <v>109</v>
      </c>
      <c r="J1745" s="3" t="s">
        <v>24</v>
      </c>
      <c r="K1745" s="3">
        <v>3.3</v>
      </c>
      <c r="L1745" s="3" t="s">
        <v>151</v>
      </c>
      <c r="M1745" s="3" t="s">
        <v>53</v>
      </c>
      <c r="N1745" s="3" t="s">
        <v>151</v>
      </c>
      <c r="O1745" s="3" t="s">
        <v>151</v>
      </c>
      <c r="P1745" s="13">
        <v>3</v>
      </c>
      <c r="Q1745" s="13">
        <f>Table1[[#This Row],[Purchase Amount (USD)]]-Table1[[#This Row],[Previous Purchases]]</f>
        <v>69</v>
      </c>
      <c r="R1745" s="3" t="s">
        <v>74</v>
      </c>
      <c r="S1745" s="3" t="s">
        <v>39</v>
      </c>
    </row>
    <row r="1746" spans="1:19" x14ac:dyDescent="0.3">
      <c r="A1746" s="2">
        <v>1745</v>
      </c>
      <c r="B1746" s="2">
        <v>57</v>
      </c>
      <c r="C1746" s="2" t="s">
        <v>18</v>
      </c>
      <c r="D1746" s="2" t="s">
        <v>88</v>
      </c>
      <c r="E1746" s="2" t="s">
        <v>66</v>
      </c>
      <c r="F1746" s="2">
        <v>63</v>
      </c>
      <c r="G1746" s="2" t="s">
        <v>150</v>
      </c>
      <c r="H1746" s="2" t="s">
        <v>22</v>
      </c>
      <c r="I1746" s="2" t="s">
        <v>84</v>
      </c>
      <c r="J1746" s="2" t="s">
        <v>24</v>
      </c>
      <c r="K1746" s="2">
        <v>3</v>
      </c>
      <c r="L1746" s="2" t="s">
        <v>151</v>
      </c>
      <c r="M1746" s="2" t="s">
        <v>53</v>
      </c>
      <c r="N1746" s="2" t="s">
        <v>151</v>
      </c>
      <c r="O1746" s="2" t="s">
        <v>151</v>
      </c>
      <c r="P1746" s="12">
        <v>23</v>
      </c>
      <c r="Q1746" s="12">
        <f>Table1[[#This Row],[Purchase Amount (USD)]]-Table1[[#This Row],[Previous Purchases]]</f>
        <v>40</v>
      </c>
      <c r="R1746" s="2" t="s">
        <v>45</v>
      </c>
      <c r="S1746" s="2" t="s">
        <v>39</v>
      </c>
    </row>
    <row r="1747" spans="1:19" x14ac:dyDescent="0.3">
      <c r="A1747" s="2">
        <v>1746</v>
      </c>
      <c r="B1747" s="2">
        <v>40</v>
      </c>
      <c r="C1747" s="2" t="s">
        <v>18</v>
      </c>
      <c r="D1747" s="2" t="s">
        <v>86</v>
      </c>
      <c r="E1747" s="2" t="s">
        <v>20</v>
      </c>
      <c r="F1747" s="2">
        <v>27</v>
      </c>
      <c r="G1747" s="2" t="s">
        <v>63</v>
      </c>
      <c r="H1747" s="2" t="s">
        <v>22</v>
      </c>
      <c r="I1747" s="2" t="s">
        <v>107</v>
      </c>
      <c r="J1747" s="2" t="s">
        <v>24</v>
      </c>
      <c r="K1747" s="2">
        <v>3.6</v>
      </c>
      <c r="L1747" s="2" t="s">
        <v>151</v>
      </c>
      <c r="M1747" s="2" t="s">
        <v>73</v>
      </c>
      <c r="N1747" s="2" t="s">
        <v>151</v>
      </c>
      <c r="O1747" s="2" t="s">
        <v>151</v>
      </c>
      <c r="P1747" s="12">
        <v>27</v>
      </c>
      <c r="Q1747" s="12">
        <f>Table1[[#This Row],[Purchase Amount (USD)]]-Table1[[#This Row],[Previous Purchases]]</f>
        <v>0</v>
      </c>
      <c r="R1747" s="2" t="s">
        <v>32</v>
      </c>
      <c r="S1747" s="2" t="s">
        <v>39</v>
      </c>
    </row>
    <row r="1748" spans="1:19" x14ac:dyDescent="0.3">
      <c r="A1748" s="3">
        <v>1747</v>
      </c>
      <c r="B1748" s="3">
        <v>65</v>
      </c>
      <c r="C1748" s="3" t="s">
        <v>18</v>
      </c>
      <c r="D1748" s="3" t="s">
        <v>65</v>
      </c>
      <c r="E1748" s="3" t="s">
        <v>66</v>
      </c>
      <c r="F1748" s="3">
        <v>44</v>
      </c>
      <c r="G1748" s="3" t="s">
        <v>89</v>
      </c>
      <c r="H1748" s="3" t="s">
        <v>22</v>
      </c>
      <c r="I1748" s="3" t="s">
        <v>109</v>
      </c>
      <c r="J1748" s="3" t="s">
        <v>52</v>
      </c>
      <c r="K1748" s="3">
        <v>3.1</v>
      </c>
      <c r="L1748" s="3" t="s">
        <v>151</v>
      </c>
      <c r="M1748" s="3" t="s">
        <v>73</v>
      </c>
      <c r="N1748" s="3" t="s">
        <v>151</v>
      </c>
      <c r="O1748" s="3" t="s">
        <v>151</v>
      </c>
      <c r="P1748" s="13">
        <v>44</v>
      </c>
      <c r="Q1748" s="13">
        <f>Table1[[#This Row],[Purchase Amount (USD)]]-Table1[[#This Row],[Previous Purchases]]</f>
        <v>0</v>
      </c>
      <c r="R1748" s="3" t="s">
        <v>74</v>
      </c>
      <c r="S1748" s="3" t="s">
        <v>28</v>
      </c>
    </row>
    <row r="1749" spans="1:19" x14ac:dyDescent="0.3">
      <c r="A1749" s="3">
        <v>1748</v>
      </c>
      <c r="B1749" s="3">
        <v>61</v>
      </c>
      <c r="C1749" s="3" t="s">
        <v>18</v>
      </c>
      <c r="D1749" s="3" t="s">
        <v>61</v>
      </c>
      <c r="E1749" s="3" t="s">
        <v>62</v>
      </c>
      <c r="F1749" s="3">
        <v>23</v>
      </c>
      <c r="G1749" s="3" t="s">
        <v>81</v>
      </c>
      <c r="H1749" s="3" t="s">
        <v>43</v>
      </c>
      <c r="I1749" s="3" t="s">
        <v>133</v>
      </c>
      <c r="J1749" s="3" t="s">
        <v>24</v>
      </c>
      <c r="K1749" s="3">
        <v>2.9</v>
      </c>
      <c r="L1749" s="3" t="s">
        <v>151</v>
      </c>
      <c r="M1749" s="3" t="s">
        <v>26</v>
      </c>
      <c r="N1749" s="3" t="s">
        <v>151</v>
      </c>
      <c r="O1749" s="3" t="s">
        <v>151</v>
      </c>
      <c r="P1749" s="13">
        <v>41</v>
      </c>
      <c r="Q1749" s="13">
        <f>Table1[[#This Row],[Purchase Amount (USD)]]-Table1[[#This Row],[Previous Purchases]]</f>
        <v>-18</v>
      </c>
      <c r="R1749" s="3" t="s">
        <v>27</v>
      </c>
      <c r="S1749" s="3" t="s">
        <v>57</v>
      </c>
    </row>
    <row r="1750" spans="1:19" x14ac:dyDescent="0.3">
      <c r="A1750" s="2">
        <v>1749</v>
      </c>
      <c r="B1750" s="2">
        <v>34</v>
      </c>
      <c r="C1750" s="2" t="s">
        <v>18</v>
      </c>
      <c r="D1750" s="2" t="s">
        <v>86</v>
      </c>
      <c r="E1750" s="2" t="s">
        <v>20</v>
      </c>
      <c r="F1750" s="2">
        <v>93</v>
      </c>
      <c r="G1750" s="2" t="s">
        <v>55</v>
      </c>
      <c r="H1750" s="2" t="s">
        <v>22</v>
      </c>
      <c r="I1750" s="2" t="s">
        <v>84</v>
      </c>
      <c r="J1750" s="2" t="s">
        <v>24</v>
      </c>
      <c r="K1750" s="2">
        <v>3.9</v>
      </c>
      <c r="L1750" s="2" t="s">
        <v>151</v>
      </c>
      <c r="M1750" s="2" t="s">
        <v>69</v>
      </c>
      <c r="N1750" s="2" t="s">
        <v>151</v>
      </c>
      <c r="O1750" s="2" t="s">
        <v>151</v>
      </c>
      <c r="P1750" s="12">
        <v>41</v>
      </c>
      <c r="Q1750" s="12">
        <f>Table1[[#This Row],[Purchase Amount (USD)]]-Table1[[#This Row],[Previous Purchases]]</f>
        <v>52</v>
      </c>
      <c r="R1750" s="2" t="s">
        <v>74</v>
      </c>
      <c r="S1750" s="2" t="s">
        <v>48</v>
      </c>
    </row>
    <row r="1751" spans="1:19" x14ac:dyDescent="0.3">
      <c r="A1751" s="2">
        <v>1750</v>
      </c>
      <c r="B1751" s="2">
        <v>43</v>
      </c>
      <c r="C1751" s="2" t="s">
        <v>18</v>
      </c>
      <c r="D1751" s="2" t="s">
        <v>103</v>
      </c>
      <c r="E1751" s="2" t="s">
        <v>20</v>
      </c>
      <c r="F1751" s="2">
        <v>70</v>
      </c>
      <c r="G1751" s="2" t="s">
        <v>50</v>
      </c>
      <c r="H1751" s="2" t="s">
        <v>22</v>
      </c>
      <c r="I1751" s="2" t="s">
        <v>68</v>
      </c>
      <c r="J1751" s="2" t="s">
        <v>56</v>
      </c>
      <c r="K1751" s="2">
        <v>3.2</v>
      </c>
      <c r="L1751" s="2" t="s">
        <v>151</v>
      </c>
      <c r="M1751" s="2" t="s">
        <v>69</v>
      </c>
      <c r="N1751" s="2" t="s">
        <v>151</v>
      </c>
      <c r="O1751" s="2" t="s">
        <v>151</v>
      </c>
      <c r="P1751" s="12">
        <v>36</v>
      </c>
      <c r="Q1751" s="12">
        <f>Table1[[#This Row],[Purchase Amount (USD)]]-Table1[[#This Row],[Previous Purchases]]</f>
        <v>34</v>
      </c>
      <c r="R1751" s="2" t="s">
        <v>85</v>
      </c>
      <c r="S1751" s="2" t="s">
        <v>96</v>
      </c>
    </row>
    <row r="1752" spans="1:19" x14ac:dyDescent="0.3">
      <c r="A1752" s="3">
        <v>1751</v>
      </c>
      <c r="B1752" s="3">
        <v>31</v>
      </c>
      <c r="C1752" s="3" t="s">
        <v>18</v>
      </c>
      <c r="D1752" s="3" t="s">
        <v>88</v>
      </c>
      <c r="E1752" s="3" t="s">
        <v>66</v>
      </c>
      <c r="F1752" s="3">
        <v>85</v>
      </c>
      <c r="G1752" s="3" t="s">
        <v>67</v>
      </c>
      <c r="H1752" s="3" t="s">
        <v>43</v>
      </c>
      <c r="I1752" s="3" t="s">
        <v>51</v>
      </c>
      <c r="J1752" s="3" t="s">
        <v>56</v>
      </c>
      <c r="K1752" s="3">
        <v>3.1</v>
      </c>
      <c r="L1752" s="3" t="s">
        <v>151</v>
      </c>
      <c r="M1752" s="3" t="s">
        <v>26</v>
      </c>
      <c r="N1752" s="3" t="s">
        <v>151</v>
      </c>
      <c r="O1752" s="3" t="s">
        <v>151</v>
      </c>
      <c r="P1752" s="13">
        <v>38</v>
      </c>
      <c r="Q1752" s="13">
        <f>Table1[[#This Row],[Purchase Amount (USD)]]-Table1[[#This Row],[Previous Purchases]]</f>
        <v>47</v>
      </c>
      <c r="R1752" s="3" t="s">
        <v>27</v>
      </c>
      <c r="S1752" s="3" t="s">
        <v>96</v>
      </c>
    </row>
    <row r="1753" spans="1:19" x14ac:dyDescent="0.3">
      <c r="A1753" s="3">
        <v>1752</v>
      </c>
      <c r="B1753" s="3">
        <v>57</v>
      </c>
      <c r="C1753" s="3" t="s">
        <v>18</v>
      </c>
      <c r="D1753" s="3" t="s">
        <v>29</v>
      </c>
      <c r="E1753" s="3" t="s">
        <v>20</v>
      </c>
      <c r="F1753" s="3">
        <v>40</v>
      </c>
      <c r="G1753" s="3" t="s">
        <v>122</v>
      </c>
      <c r="H1753" s="3" t="s">
        <v>43</v>
      </c>
      <c r="I1753" s="3" t="s">
        <v>64</v>
      </c>
      <c r="J1753" s="3" t="s">
        <v>24</v>
      </c>
      <c r="K1753" s="3">
        <v>3.2</v>
      </c>
      <c r="L1753" s="3" t="s">
        <v>151</v>
      </c>
      <c r="M1753" s="3" t="s">
        <v>69</v>
      </c>
      <c r="N1753" s="3" t="s">
        <v>151</v>
      </c>
      <c r="O1753" s="3" t="s">
        <v>151</v>
      </c>
      <c r="P1753" s="13">
        <v>34</v>
      </c>
      <c r="Q1753" s="13">
        <f>Table1[[#This Row],[Purchase Amount (USD)]]-Table1[[#This Row],[Previous Purchases]]</f>
        <v>6</v>
      </c>
      <c r="R1753" s="3" t="s">
        <v>32</v>
      </c>
      <c r="S1753" s="3" t="s">
        <v>48</v>
      </c>
    </row>
    <row r="1754" spans="1:19" x14ac:dyDescent="0.3">
      <c r="A1754" s="2">
        <v>1753</v>
      </c>
      <c r="B1754" s="2">
        <v>34</v>
      </c>
      <c r="C1754" s="2" t="s">
        <v>18</v>
      </c>
      <c r="D1754" s="2" t="s">
        <v>136</v>
      </c>
      <c r="E1754" s="2" t="s">
        <v>41</v>
      </c>
      <c r="F1754" s="2">
        <v>29</v>
      </c>
      <c r="G1754" s="2" t="s">
        <v>146</v>
      </c>
      <c r="H1754" s="2" t="s">
        <v>22</v>
      </c>
      <c r="I1754" s="2" t="s">
        <v>143</v>
      </c>
      <c r="J1754" s="2" t="s">
        <v>24</v>
      </c>
      <c r="K1754" s="2">
        <v>3.3</v>
      </c>
      <c r="L1754" s="2" t="s">
        <v>151</v>
      </c>
      <c r="M1754" s="2" t="s">
        <v>73</v>
      </c>
      <c r="N1754" s="2" t="s">
        <v>151</v>
      </c>
      <c r="O1754" s="2" t="s">
        <v>151</v>
      </c>
      <c r="P1754" s="12">
        <v>14</v>
      </c>
      <c r="Q1754" s="12">
        <f>Table1[[#This Row],[Purchase Amount (USD)]]-Table1[[#This Row],[Previous Purchases]]</f>
        <v>15</v>
      </c>
      <c r="R1754" s="2" t="s">
        <v>27</v>
      </c>
      <c r="S1754" s="2" t="s">
        <v>57</v>
      </c>
    </row>
    <row r="1755" spans="1:19" x14ac:dyDescent="0.3">
      <c r="A1755" s="2">
        <v>1754</v>
      </c>
      <c r="B1755" s="2">
        <v>25</v>
      </c>
      <c r="C1755" s="2" t="s">
        <v>18</v>
      </c>
      <c r="D1755" s="2" t="s">
        <v>86</v>
      </c>
      <c r="E1755" s="2" t="s">
        <v>20</v>
      </c>
      <c r="F1755" s="2">
        <v>27</v>
      </c>
      <c r="G1755" s="2" t="s">
        <v>111</v>
      </c>
      <c r="H1755" s="2" t="s">
        <v>22</v>
      </c>
      <c r="I1755" s="2" t="s">
        <v>93</v>
      </c>
      <c r="J1755" s="2" t="s">
        <v>56</v>
      </c>
      <c r="K1755" s="2">
        <v>4.8</v>
      </c>
      <c r="L1755" s="2" t="s">
        <v>151</v>
      </c>
      <c r="M1755" s="2" t="s">
        <v>44</v>
      </c>
      <c r="N1755" s="2" t="s">
        <v>151</v>
      </c>
      <c r="O1755" s="2" t="s">
        <v>151</v>
      </c>
      <c r="P1755" s="12">
        <v>23</v>
      </c>
      <c r="Q1755" s="12">
        <f>Table1[[#This Row],[Purchase Amount (USD)]]-Table1[[#This Row],[Previous Purchases]]</f>
        <v>4</v>
      </c>
      <c r="R1755" s="2" t="s">
        <v>38</v>
      </c>
      <c r="S1755" s="2" t="s">
        <v>28</v>
      </c>
    </row>
    <row r="1756" spans="1:19" x14ac:dyDescent="0.3">
      <c r="A1756" s="3">
        <v>1755</v>
      </c>
      <c r="B1756" s="3">
        <v>66</v>
      </c>
      <c r="C1756" s="3" t="s">
        <v>18</v>
      </c>
      <c r="D1756" s="3" t="s">
        <v>80</v>
      </c>
      <c r="E1756" s="3" t="s">
        <v>20</v>
      </c>
      <c r="F1756" s="3">
        <v>93</v>
      </c>
      <c r="G1756" s="3" t="s">
        <v>34</v>
      </c>
      <c r="H1756" s="3" t="s">
        <v>35</v>
      </c>
      <c r="I1756" s="3" t="s">
        <v>117</v>
      </c>
      <c r="J1756" s="3" t="s">
        <v>56</v>
      </c>
      <c r="K1756" s="3">
        <v>3.8</v>
      </c>
      <c r="L1756" s="3" t="s">
        <v>151</v>
      </c>
      <c r="M1756" s="3" t="s">
        <v>69</v>
      </c>
      <c r="N1756" s="3" t="s">
        <v>151</v>
      </c>
      <c r="O1756" s="3" t="s">
        <v>151</v>
      </c>
      <c r="P1756" s="13">
        <v>18</v>
      </c>
      <c r="Q1756" s="13">
        <f>Table1[[#This Row],[Purchase Amount (USD)]]-Table1[[#This Row],[Previous Purchases]]</f>
        <v>75</v>
      </c>
      <c r="R1756" s="3" t="s">
        <v>38</v>
      </c>
      <c r="S1756" s="3" t="s">
        <v>28</v>
      </c>
    </row>
    <row r="1757" spans="1:19" x14ac:dyDescent="0.3">
      <c r="A1757" s="3">
        <v>1756</v>
      </c>
      <c r="B1757" s="3">
        <v>56</v>
      </c>
      <c r="C1757" s="3" t="s">
        <v>18</v>
      </c>
      <c r="D1757" s="3" t="s">
        <v>132</v>
      </c>
      <c r="E1757" s="3" t="s">
        <v>66</v>
      </c>
      <c r="F1757" s="3">
        <v>20</v>
      </c>
      <c r="G1757" s="3" t="s">
        <v>78</v>
      </c>
      <c r="H1757" s="3" t="s">
        <v>91</v>
      </c>
      <c r="I1757" s="3" t="s">
        <v>60</v>
      </c>
      <c r="J1757" s="3" t="s">
        <v>36</v>
      </c>
      <c r="K1757" s="3">
        <v>4.5999999999999996</v>
      </c>
      <c r="L1757" s="3" t="s">
        <v>151</v>
      </c>
      <c r="M1757" s="3" t="s">
        <v>44</v>
      </c>
      <c r="N1757" s="3" t="s">
        <v>151</v>
      </c>
      <c r="O1757" s="3" t="s">
        <v>151</v>
      </c>
      <c r="P1757" s="13">
        <v>45</v>
      </c>
      <c r="Q1757" s="13">
        <f>Table1[[#This Row],[Purchase Amount (USD)]]-Table1[[#This Row],[Previous Purchases]]</f>
        <v>-25</v>
      </c>
      <c r="R1757" s="3" t="s">
        <v>32</v>
      </c>
      <c r="S1757" s="3" t="s">
        <v>87</v>
      </c>
    </row>
    <row r="1758" spans="1:19" x14ac:dyDescent="0.3">
      <c r="A1758" s="2">
        <v>1757</v>
      </c>
      <c r="B1758" s="2">
        <v>49</v>
      </c>
      <c r="C1758" s="2" t="s">
        <v>18</v>
      </c>
      <c r="D1758" s="2" t="s">
        <v>105</v>
      </c>
      <c r="E1758" s="2" t="s">
        <v>66</v>
      </c>
      <c r="F1758" s="2">
        <v>55</v>
      </c>
      <c r="G1758" s="2" t="s">
        <v>81</v>
      </c>
      <c r="H1758" s="2" t="s">
        <v>35</v>
      </c>
      <c r="I1758" s="2" t="s">
        <v>108</v>
      </c>
      <c r="J1758" s="2" t="s">
        <v>56</v>
      </c>
      <c r="K1758" s="2">
        <v>2.8</v>
      </c>
      <c r="L1758" s="2" t="s">
        <v>151</v>
      </c>
      <c r="M1758" s="2" t="s">
        <v>37</v>
      </c>
      <c r="N1758" s="2" t="s">
        <v>151</v>
      </c>
      <c r="O1758" s="2" t="s">
        <v>151</v>
      </c>
      <c r="P1758" s="12">
        <v>14</v>
      </c>
      <c r="Q1758" s="12">
        <f>Table1[[#This Row],[Purchase Amount (USD)]]-Table1[[#This Row],[Previous Purchases]]</f>
        <v>41</v>
      </c>
      <c r="R1758" s="2" t="s">
        <v>74</v>
      </c>
      <c r="S1758" s="2" t="s">
        <v>39</v>
      </c>
    </row>
    <row r="1759" spans="1:19" x14ac:dyDescent="0.3">
      <c r="A1759" s="2">
        <v>1758</v>
      </c>
      <c r="B1759" s="2">
        <v>19</v>
      </c>
      <c r="C1759" s="2" t="s">
        <v>18</v>
      </c>
      <c r="D1759" s="2" t="s">
        <v>80</v>
      </c>
      <c r="E1759" s="2" t="s">
        <v>20</v>
      </c>
      <c r="F1759" s="2">
        <v>94</v>
      </c>
      <c r="G1759" s="2" t="s">
        <v>150</v>
      </c>
      <c r="H1759" s="2" t="s">
        <v>22</v>
      </c>
      <c r="I1759" s="2" t="s">
        <v>133</v>
      </c>
      <c r="J1759" s="2" t="s">
        <v>56</v>
      </c>
      <c r="K1759" s="2">
        <v>3.6</v>
      </c>
      <c r="L1759" s="2" t="s">
        <v>151</v>
      </c>
      <c r="M1759" s="2" t="s">
        <v>53</v>
      </c>
      <c r="N1759" s="2" t="s">
        <v>151</v>
      </c>
      <c r="O1759" s="2" t="s">
        <v>151</v>
      </c>
      <c r="P1759" s="12">
        <v>48</v>
      </c>
      <c r="Q1759" s="12">
        <f>Table1[[#This Row],[Purchase Amount (USD)]]-Table1[[#This Row],[Previous Purchases]]</f>
        <v>46</v>
      </c>
      <c r="R1759" s="2" t="s">
        <v>85</v>
      </c>
      <c r="S1759" s="2" t="s">
        <v>48</v>
      </c>
    </row>
    <row r="1760" spans="1:19" x14ac:dyDescent="0.3">
      <c r="A1760" s="3">
        <v>1759</v>
      </c>
      <c r="B1760" s="3">
        <v>27</v>
      </c>
      <c r="C1760" s="3" t="s">
        <v>18</v>
      </c>
      <c r="D1760" s="3" t="s">
        <v>123</v>
      </c>
      <c r="E1760" s="3" t="s">
        <v>66</v>
      </c>
      <c r="F1760" s="3">
        <v>56</v>
      </c>
      <c r="G1760" s="3" t="s">
        <v>137</v>
      </c>
      <c r="H1760" s="3" t="s">
        <v>43</v>
      </c>
      <c r="I1760" s="3" t="s">
        <v>64</v>
      </c>
      <c r="J1760" s="3" t="s">
        <v>24</v>
      </c>
      <c r="K1760" s="3">
        <v>4.3</v>
      </c>
      <c r="L1760" s="3" t="s">
        <v>151</v>
      </c>
      <c r="M1760" s="3" t="s">
        <v>37</v>
      </c>
      <c r="N1760" s="3" t="s">
        <v>151</v>
      </c>
      <c r="O1760" s="3" t="s">
        <v>151</v>
      </c>
      <c r="P1760" s="13">
        <v>17</v>
      </c>
      <c r="Q1760" s="13">
        <f>Table1[[#This Row],[Purchase Amount (USD)]]-Table1[[#This Row],[Previous Purchases]]</f>
        <v>39</v>
      </c>
      <c r="R1760" s="3" t="s">
        <v>27</v>
      </c>
      <c r="S1760" s="3" t="s">
        <v>75</v>
      </c>
    </row>
    <row r="1761" spans="1:19" x14ac:dyDescent="0.3">
      <c r="A1761" s="3">
        <v>1760</v>
      </c>
      <c r="B1761" s="3">
        <v>68</v>
      </c>
      <c r="C1761" s="3" t="s">
        <v>18</v>
      </c>
      <c r="D1761" s="3" t="s">
        <v>29</v>
      </c>
      <c r="E1761" s="3" t="s">
        <v>20</v>
      </c>
      <c r="F1761" s="3">
        <v>58</v>
      </c>
      <c r="G1761" s="3" t="s">
        <v>59</v>
      </c>
      <c r="H1761" s="3" t="s">
        <v>22</v>
      </c>
      <c r="I1761" s="3" t="s">
        <v>95</v>
      </c>
      <c r="J1761" s="3" t="s">
        <v>36</v>
      </c>
      <c r="K1761" s="3">
        <v>4</v>
      </c>
      <c r="L1761" s="3" t="s">
        <v>151</v>
      </c>
      <c r="M1761" s="3" t="s">
        <v>44</v>
      </c>
      <c r="N1761" s="3" t="s">
        <v>151</v>
      </c>
      <c r="O1761" s="3" t="s">
        <v>151</v>
      </c>
      <c r="P1761" s="13">
        <v>1</v>
      </c>
      <c r="Q1761" s="13">
        <f>Table1[[#This Row],[Purchase Amount (USD)]]-Table1[[#This Row],[Previous Purchases]]</f>
        <v>57</v>
      </c>
      <c r="R1761" s="3" t="s">
        <v>45</v>
      </c>
      <c r="S1761" s="3" t="s">
        <v>39</v>
      </c>
    </row>
    <row r="1762" spans="1:19" x14ac:dyDescent="0.3">
      <c r="A1762" s="2">
        <v>1761</v>
      </c>
      <c r="B1762" s="2">
        <v>20</v>
      </c>
      <c r="C1762" s="2" t="s">
        <v>18</v>
      </c>
      <c r="D1762" s="2" t="s">
        <v>86</v>
      </c>
      <c r="E1762" s="2" t="s">
        <v>20</v>
      </c>
      <c r="F1762" s="2">
        <v>44</v>
      </c>
      <c r="G1762" s="2" t="s">
        <v>147</v>
      </c>
      <c r="H1762" s="2" t="s">
        <v>91</v>
      </c>
      <c r="I1762" s="2" t="s">
        <v>99</v>
      </c>
      <c r="J1762" s="2" t="s">
        <v>36</v>
      </c>
      <c r="K1762" s="2">
        <v>3.5</v>
      </c>
      <c r="L1762" s="2" t="s">
        <v>151</v>
      </c>
      <c r="M1762" s="2" t="s">
        <v>53</v>
      </c>
      <c r="N1762" s="2" t="s">
        <v>151</v>
      </c>
      <c r="O1762" s="2" t="s">
        <v>151</v>
      </c>
      <c r="P1762" s="12">
        <v>39</v>
      </c>
      <c r="Q1762" s="12">
        <f>Table1[[#This Row],[Purchase Amount (USD)]]-Table1[[#This Row],[Previous Purchases]]</f>
        <v>5</v>
      </c>
      <c r="R1762" s="2" t="s">
        <v>45</v>
      </c>
      <c r="S1762" s="2" t="s">
        <v>39</v>
      </c>
    </row>
    <row r="1763" spans="1:19" x14ac:dyDescent="0.3">
      <c r="A1763" s="2">
        <v>1762</v>
      </c>
      <c r="B1763" s="2">
        <v>21</v>
      </c>
      <c r="C1763" s="2" t="s">
        <v>18</v>
      </c>
      <c r="D1763" s="2" t="s">
        <v>103</v>
      </c>
      <c r="E1763" s="2" t="s">
        <v>20</v>
      </c>
      <c r="F1763" s="2">
        <v>95</v>
      </c>
      <c r="G1763" s="2" t="s">
        <v>76</v>
      </c>
      <c r="H1763" s="2" t="s">
        <v>35</v>
      </c>
      <c r="I1763" s="2" t="s">
        <v>95</v>
      </c>
      <c r="J1763" s="2" t="s">
        <v>56</v>
      </c>
      <c r="K1763" s="2">
        <v>4.9000000000000004</v>
      </c>
      <c r="L1763" s="2" t="s">
        <v>151</v>
      </c>
      <c r="M1763" s="2" t="s">
        <v>69</v>
      </c>
      <c r="N1763" s="2" t="s">
        <v>151</v>
      </c>
      <c r="O1763" s="2" t="s">
        <v>151</v>
      </c>
      <c r="P1763" s="12">
        <v>24</v>
      </c>
      <c r="Q1763" s="12">
        <f>Table1[[#This Row],[Purchase Amount (USD)]]-Table1[[#This Row],[Previous Purchases]]</f>
        <v>71</v>
      </c>
      <c r="R1763" s="2" t="s">
        <v>32</v>
      </c>
      <c r="S1763" s="2" t="s">
        <v>39</v>
      </c>
    </row>
    <row r="1764" spans="1:19" x14ac:dyDescent="0.3">
      <c r="A1764" s="3">
        <v>1763</v>
      </c>
      <c r="B1764" s="3">
        <v>36</v>
      </c>
      <c r="C1764" s="3" t="s">
        <v>18</v>
      </c>
      <c r="D1764" s="3" t="s">
        <v>40</v>
      </c>
      <c r="E1764" s="3" t="s">
        <v>41</v>
      </c>
      <c r="F1764" s="3">
        <v>42</v>
      </c>
      <c r="G1764" s="3" t="s">
        <v>134</v>
      </c>
      <c r="H1764" s="3" t="s">
        <v>43</v>
      </c>
      <c r="I1764" s="3" t="s">
        <v>109</v>
      </c>
      <c r="J1764" s="3" t="s">
        <v>52</v>
      </c>
      <c r="K1764" s="3">
        <v>3.1</v>
      </c>
      <c r="L1764" s="3" t="s">
        <v>151</v>
      </c>
      <c r="M1764" s="3" t="s">
        <v>26</v>
      </c>
      <c r="N1764" s="3" t="s">
        <v>151</v>
      </c>
      <c r="O1764" s="3" t="s">
        <v>151</v>
      </c>
      <c r="P1764" s="13">
        <v>41</v>
      </c>
      <c r="Q1764" s="13">
        <f>Table1[[#This Row],[Purchase Amount (USD)]]-Table1[[#This Row],[Previous Purchases]]</f>
        <v>1</v>
      </c>
      <c r="R1764" s="3" t="s">
        <v>74</v>
      </c>
      <c r="S1764" s="3" t="s">
        <v>28</v>
      </c>
    </row>
    <row r="1765" spans="1:19" x14ac:dyDescent="0.3">
      <c r="A1765" s="3">
        <v>1764</v>
      </c>
      <c r="B1765" s="3">
        <v>37</v>
      </c>
      <c r="C1765" s="3" t="s">
        <v>18</v>
      </c>
      <c r="D1765" s="3" t="s">
        <v>105</v>
      </c>
      <c r="E1765" s="3" t="s">
        <v>66</v>
      </c>
      <c r="F1765" s="3">
        <v>93</v>
      </c>
      <c r="G1765" s="3" t="s">
        <v>128</v>
      </c>
      <c r="H1765" s="3" t="s">
        <v>43</v>
      </c>
      <c r="I1765" s="3" t="s">
        <v>92</v>
      </c>
      <c r="J1765" s="3" t="s">
        <v>24</v>
      </c>
      <c r="K1765" s="3">
        <v>3.9</v>
      </c>
      <c r="L1765" s="3" t="s">
        <v>151</v>
      </c>
      <c r="M1765" s="3" t="s">
        <v>73</v>
      </c>
      <c r="N1765" s="3" t="s">
        <v>151</v>
      </c>
      <c r="O1765" s="3" t="s">
        <v>151</v>
      </c>
      <c r="P1765" s="13">
        <v>28</v>
      </c>
      <c r="Q1765" s="13">
        <f>Table1[[#This Row],[Purchase Amount (USD)]]-Table1[[#This Row],[Previous Purchases]]</f>
        <v>65</v>
      </c>
      <c r="R1765" s="3" t="s">
        <v>45</v>
      </c>
      <c r="S1765" s="3" t="s">
        <v>48</v>
      </c>
    </row>
    <row r="1766" spans="1:19" x14ac:dyDescent="0.3">
      <c r="A1766" s="2">
        <v>1765</v>
      </c>
      <c r="B1766" s="2">
        <v>61</v>
      </c>
      <c r="C1766" s="2" t="s">
        <v>18</v>
      </c>
      <c r="D1766" s="2" t="s">
        <v>80</v>
      </c>
      <c r="E1766" s="2" t="s">
        <v>20</v>
      </c>
      <c r="F1766" s="2">
        <v>56</v>
      </c>
      <c r="G1766" s="2" t="s">
        <v>78</v>
      </c>
      <c r="H1766" s="2" t="s">
        <v>43</v>
      </c>
      <c r="I1766" s="2" t="s">
        <v>60</v>
      </c>
      <c r="J1766" s="2" t="s">
        <v>52</v>
      </c>
      <c r="K1766" s="2">
        <v>3</v>
      </c>
      <c r="L1766" s="2" t="s">
        <v>151</v>
      </c>
      <c r="M1766" s="2" t="s">
        <v>73</v>
      </c>
      <c r="N1766" s="2" t="s">
        <v>151</v>
      </c>
      <c r="O1766" s="2" t="s">
        <v>151</v>
      </c>
      <c r="P1766" s="12">
        <v>34</v>
      </c>
      <c r="Q1766" s="12">
        <f>Table1[[#This Row],[Purchase Amount (USD)]]-Table1[[#This Row],[Previous Purchases]]</f>
        <v>22</v>
      </c>
      <c r="R1766" s="2" t="s">
        <v>27</v>
      </c>
      <c r="S1766" s="2" t="s">
        <v>57</v>
      </c>
    </row>
    <row r="1767" spans="1:19" x14ac:dyDescent="0.3">
      <c r="A1767" s="2">
        <v>1766</v>
      </c>
      <c r="B1767" s="2">
        <v>68</v>
      </c>
      <c r="C1767" s="2" t="s">
        <v>18</v>
      </c>
      <c r="D1767" s="2" t="s">
        <v>103</v>
      </c>
      <c r="E1767" s="2" t="s">
        <v>20</v>
      </c>
      <c r="F1767" s="2">
        <v>88</v>
      </c>
      <c r="G1767" s="2" t="s">
        <v>129</v>
      </c>
      <c r="H1767" s="2" t="s">
        <v>43</v>
      </c>
      <c r="I1767" s="2" t="s">
        <v>120</v>
      </c>
      <c r="J1767" s="2" t="s">
        <v>36</v>
      </c>
      <c r="K1767" s="2">
        <v>4.0999999999999996</v>
      </c>
      <c r="L1767" s="2" t="s">
        <v>151</v>
      </c>
      <c r="M1767" s="2" t="s">
        <v>69</v>
      </c>
      <c r="N1767" s="2" t="s">
        <v>151</v>
      </c>
      <c r="O1767" s="2" t="s">
        <v>151</v>
      </c>
      <c r="P1767" s="12">
        <v>41</v>
      </c>
      <c r="Q1767" s="12">
        <f>Table1[[#This Row],[Purchase Amount (USD)]]-Table1[[#This Row],[Previous Purchases]]</f>
        <v>47</v>
      </c>
      <c r="R1767" s="2" t="s">
        <v>27</v>
      </c>
      <c r="S1767" s="2" t="s">
        <v>57</v>
      </c>
    </row>
    <row r="1768" spans="1:19" x14ac:dyDescent="0.3">
      <c r="A1768" s="3">
        <v>1767</v>
      </c>
      <c r="B1768" s="3">
        <v>60</v>
      </c>
      <c r="C1768" s="3" t="s">
        <v>18</v>
      </c>
      <c r="D1768" s="3" t="s">
        <v>29</v>
      </c>
      <c r="E1768" s="3" t="s">
        <v>20</v>
      </c>
      <c r="F1768" s="3">
        <v>54</v>
      </c>
      <c r="G1768" s="3" t="s">
        <v>119</v>
      </c>
      <c r="H1768" s="3" t="s">
        <v>35</v>
      </c>
      <c r="I1768" s="3" t="s">
        <v>108</v>
      </c>
      <c r="J1768" s="3" t="s">
        <v>24</v>
      </c>
      <c r="K1768" s="3">
        <v>4.3</v>
      </c>
      <c r="L1768" s="3" t="s">
        <v>151</v>
      </c>
      <c r="M1768" s="3" t="s">
        <v>69</v>
      </c>
      <c r="N1768" s="3" t="s">
        <v>151</v>
      </c>
      <c r="O1768" s="3" t="s">
        <v>151</v>
      </c>
      <c r="P1768" s="13">
        <v>27</v>
      </c>
      <c r="Q1768" s="13">
        <f>Table1[[#This Row],[Purchase Amount (USD)]]-Table1[[#This Row],[Previous Purchases]]</f>
        <v>27</v>
      </c>
      <c r="R1768" s="3" t="s">
        <v>32</v>
      </c>
      <c r="S1768" s="3" t="s">
        <v>75</v>
      </c>
    </row>
    <row r="1769" spans="1:19" x14ac:dyDescent="0.3">
      <c r="A1769" s="3">
        <v>1768</v>
      </c>
      <c r="B1769" s="3">
        <v>69</v>
      </c>
      <c r="C1769" s="3" t="s">
        <v>18</v>
      </c>
      <c r="D1769" s="3" t="s">
        <v>105</v>
      </c>
      <c r="E1769" s="3" t="s">
        <v>66</v>
      </c>
      <c r="F1769" s="3">
        <v>89</v>
      </c>
      <c r="G1769" s="3" t="s">
        <v>147</v>
      </c>
      <c r="H1769" s="3" t="s">
        <v>22</v>
      </c>
      <c r="I1769" s="3" t="s">
        <v>92</v>
      </c>
      <c r="J1769" s="3" t="s">
        <v>56</v>
      </c>
      <c r="K1769" s="3">
        <v>3.8</v>
      </c>
      <c r="L1769" s="3" t="s">
        <v>151</v>
      </c>
      <c r="M1769" s="3" t="s">
        <v>69</v>
      </c>
      <c r="N1769" s="3" t="s">
        <v>151</v>
      </c>
      <c r="O1769" s="3" t="s">
        <v>151</v>
      </c>
      <c r="P1769" s="13">
        <v>46</v>
      </c>
      <c r="Q1769" s="13">
        <f>Table1[[#This Row],[Purchase Amount (USD)]]-Table1[[#This Row],[Previous Purchases]]</f>
        <v>43</v>
      </c>
      <c r="R1769" s="3" t="s">
        <v>85</v>
      </c>
      <c r="S1769" s="3" t="s">
        <v>28</v>
      </c>
    </row>
    <row r="1770" spans="1:19" x14ac:dyDescent="0.3">
      <c r="A1770" s="2">
        <v>1769</v>
      </c>
      <c r="B1770" s="2">
        <v>25</v>
      </c>
      <c r="C1770" s="2" t="s">
        <v>18</v>
      </c>
      <c r="D1770" s="2" t="s">
        <v>40</v>
      </c>
      <c r="E1770" s="2" t="s">
        <v>41</v>
      </c>
      <c r="F1770" s="2">
        <v>45</v>
      </c>
      <c r="G1770" s="2" t="s">
        <v>144</v>
      </c>
      <c r="H1770" s="2" t="s">
        <v>43</v>
      </c>
      <c r="I1770" s="2" t="s">
        <v>125</v>
      </c>
      <c r="J1770" s="2" t="s">
        <v>52</v>
      </c>
      <c r="K1770" s="2">
        <v>3.9</v>
      </c>
      <c r="L1770" s="2" t="s">
        <v>151</v>
      </c>
      <c r="M1770" s="2" t="s">
        <v>69</v>
      </c>
      <c r="N1770" s="2" t="s">
        <v>151</v>
      </c>
      <c r="O1770" s="2" t="s">
        <v>151</v>
      </c>
      <c r="P1770" s="12">
        <v>2</v>
      </c>
      <c r="Q1770" s="12">
        <f>Table1[[#This Row],[Purchase Amount (USD)]]-Table1[[#This Row],[Previous Purchases]]</f>
        <v>43</v>
      </c>
      <c r="R1770" s="2" t="s">
        <v>45</v>
      </c>
      <c r="S1770" s="2" t="s">
        <v>96</v>
      </c>
    </row>
    <row r="1771" spans="1:19" x14ac:dyDescent="0.3">
      <c r="A1771" s="2">
        <v>1770</v>
      </c>
      <c r="B1771" s="2">
        <v>32</v>
      </c>
      <c r="C1771" s="2" t="s">
        <v>18</v>
      </c>
      <c r="D1771" s="2" t="s">
        <v>124</v>
      </c>
      <c r="E1771" s="2" t="s">
        <v>20</v>
      </c>
      <c r="F1771" s="2">
        <v>75</v>
      </c>
      <c r="G1771" s="2" t="s">
        <v>119</v>
      </c>
      <c r="H1771" s="2" t="s">
        <v>22</v>
      </c>
      <c r="I1771" s="2" t="s">
        <v>109</v>
      </c>
      <c r="J1771" s="2" t="s">
        <v>24</v>
      </c>
      <c r="K1771" s="2">
        <v>4.3</v>
      </c>
      <c r="L1771" s="2" t="s">
        <v>151</v>
      </c>
      <c r="M1771" s="2" t="s">
        <v>37</v>
      </c>
      <c r="N1771" s="2" t="s">
        <v>151</v>
      </c>
      <c r="O1771" s="2" t="s">
        <v>151</v>
      </c>
      <c r="P1771" s="12">
        <v>45</v>
      </c>
      <c r="Q1771" s="12">
        <f>Table1[[#This Row],[Purchase Amount (USD)]]-Table1[[#This Row],[Previous Purchases]]</f>
        <v>30</v>
      </c>
      <c r="R1771" s="2" t="s">
        <v>32</v>
      </c>
      <c r="S1771" s="2" t="s">
        <v>87</v>
      </c>
    </row>
    <row r="1772" spans="1:19" x14ac:dyDescent="0.3">
      <c r="A1772" s="3">
        <v>1771</v>
      </c>
      <c r="B1772" s="3">
        <v>53</v>
      </c>
      <c r="C1772" s="3" t="s">
        <v>18</v>
      </c>
      <c r="D1772" s="3" t="s">
        <v>131</v>
      </c>
      <c r="E1772" s="3" t="s">
        <v>66</v>
      </c>
      <c r="F1772" s="3">
        <v>22</v>
      </c>
      <c r="G1772" s="3" t="s">
        <v>150</v>
      </c>
      <c r="H1772" s="3" t="s">
        <v>43</v>
      </c>
      <c r="I1772" s="3" t="s">
        <v>68</v>
      </c>
      <c r="J1772" s="3" t="s">
        <v>56</v>
      </c>
      <c r="K1772" s="3">
        <v>4.3</v>
      </c>
      <c r="L1772" s="3" t="s">
        <v>151</v>
      </c>
      <c r="M1772" s="3" t="s">
        <v>26</v>
      </c>
      <c r="N1772" s="3" t="s">
        <v>151</v>
      </c>
      <c r="O1772" s="3" t="s">
        <v>151</v>
      </c>
      <c r="P1772" s="13">
        <v>34</v>
      </c>
      <c r="Q1772" s="13">
        <f>Table1[[#This Row],[Purchase Amount (USD)]]-Table1[[#This Row],[Previous Purchases]]</f>
        <v>-12</v>
      </c>
      <c r="R1772" s="3" t="s">
        <v>74</v>
      </c>
      <c r="S1772" s="3" t="s">
        <v>39</v>
      </c>
    </row>
    <row r="1773" spans="1:19" x14ac:dyDescent="0.3">
      <c r="A1773" s="3">
        <v>1772</v>
      </c>
      <c r="B1773" s="3">
        <v>46</v>
      </c>
      <c r="C1773" s="3" t="s">
        <v>18</v>
      </c>
      <c r="D1773" s="3" t="s">
        <v>54</v>
      </c>
      <c r="E1773" s="3" t="s">
        <v>20</v>
      </c>
      <c r="F1773" s="3">
        <v>82</v>
      </c>
      <c r="G1773" s="3" t="s">
        <v>115</v>
      </c>
      <c r="H1773" s="3" t="s">
        <v>91</v>
      </c>
      <c r="I1773" s="3" t="s">
        <v>47</v>
      </c>
      <c r="J1773" s="3" t="s">
        <v>56</v>
      </c>
      <c r="K1773" s="3">
        <v>4.7</v>
      </c>
      <c r="L1773" s="3" t="s">
        <v>151</v>
      </c>
      <c r="M1773" s="3" t="s">
        <v>73</v>
      </c>
      <c r="N1773" s="3" t="s">
        <v>151</v>
      </c>
      <c r="O1773" s="3" t="s">
        <v>151</v>
      </c>
      <c r="P1773" s="13">
        <v>9</v>
      </c>
      <c r="Q1773" s="13">
        <f>Table1[[#This Row],[Purchase Amount (USD)]]-Table1[[#This Row],[Previous Purchases]]</f>
        <v>73</v>
      </c>
      <c r="R1773" s="3" t="s">
        <v>38</v>
      </c>
      <c r="S1773" s="3" t="s">
        <v>48</v>
      </c>
    </row>
    <row r="1774" spans="1:19" x14ac:dyDescent="0.3">
      <c r="A1774" s="2">
        <v>1773</v>
      </c>
      <c r="B1774" s="2">
        <v>58</v>
      </c>
      <c r="C1774" s="2" t="s">
        <v>18</v>
      </c>
      <c r="D1774" s="2" t="s">
        <v>70</v>
      </c>
      <c r="E1774" s="2" t="s">
        <v>41</v>
      </c>
      <c r="F1774" s="2">
        <v>34</v>
      </c>
      <c r="G1774" s="2" t="s">
        <v>76</v>
      </c>
      <c r="H1774" s="2" t="s">
        <v>43</v>
      </c>
      <c r="I1774" s="2" t="s">
        <v>79</v>
      </c>
      <c r="J1774" s="2" t="s">
        <v>52</v>
      </c>
      <c r="K1774" s="2">
        <v>3.1</v>
      </c>
      <c r="L1774" s="2" t="s">
        <v>151</v>
      </c>
      <c r="M1774" s="2" t="s">
        <v>69</v>
      </c>
      <c r="N1774" s="2" t="s">
        <v>151</v>
      </c>
      <c r="O1774" s="2" t="s">
        <v>151</v>
      </c>
      <c r="P1774" s="12">
        <v>1</v>
      </c>
      <c r="Q1774" s="12">
        <f>Table1[[#This Row],[Purchase Amount (USD)]]-Table1[[#This Row],[Previous Purchases]]</f>
        <v>33</v>
      </c>
      <c r="R1774" s="2" t="s">
        <v>74</v>
      </c>
      <c r="S1774" s="2" t="s">
        <v>48</v>
      </c>
    </row>
    <row r="1775" spans="1:19" x14ac:dyDescent="0.3">
      <c r="A1775" s="2">
        <v>1774</v>
      </c>
      <c r="B1775" s="2">
        <v>21</v>
      </c>
      <c r="C1775" s="2" t="s">
        <v>18</v>
      </c>
      <c r="D1775" s="2" t="s">
        <v>61</v>
      </c>
      <c r="E1775" s="2" t="s">
        <v>62</v>
      </c>
      <c r="F1775" s="2">
        <v>92</v>
      </c>
      <c r="G1775" s="2" t="s">
        <v>63</v>
      </c>
      <c r="H1775" s="2" t="s">
        <v>43</v>
      </c>
      <c r="I1775" s="2" t="s">
        <v>143</v>
      </c>
      <c r="J1775" s="2" t="s">
        <v>52</v>
      </c>
      <c r="K1775" s="2">
        <v>2.7</v>
      </c>
      <c r="L1775" s="2" t="s">
        <v>151</v>
      </c>
      <c r="M1775" s="2" t="s">
        <v>37</v>
      </c>
      <c r="N1775" s="2" t="s">
        <v>151</v>
      </c>
      <c r="O1775" s="2" t="s">
        <v>151</v>
      </c>
      <c r="P1775" s="12">
        <v>17</v>
      </c>
      <c r="Q1775" s="12">
        <f>Table1[[#This Row],[Purchase Amount (USD)]]-Table1[[#This Row],[Previous Purchases]]</f>
        <v>75</v>
      </c>
      <c r="R1775" s="2" t="s">
        <v>45</v>
      </c>
      <c r="S1775" s="2" t="s">
        <v>48</v>
      </c>
    </row>
    <row r="1776" spans="1:19" x14ac:dyDescent="0.3">
      <c r="A1776" s="3">
        <v>1775</v>
      </c>
      <c r="B1776" s="3">
        <v>46</v>
      </c>
      <c r="C1776" s="3" t="s">
        <v>18</v>
      </c>
      <c r="D1776" s="3" t="s">
        <v>29</v>
      </c>
      <c r="E1776" s="3" t="s">
        <v>20</v>
      </c>
      <c r="F1776" s="3">
        <v>78</v>
      </c>
      <c r="G1776" s="3" t="s">
        <v>83</v>
      </c>
      <c r="H1776" s="3" t="s">
        <v>43</v>
      </c>
      <c r="I1776" s="3" t="s">
        <v>92</v>
      </c>
      <c r="J1776" s="3" t="s">
        <v>36</v>
      </c>
      <c r="K1776" s="3">
        <v>3.7</v>
      </c>
      <c r="L1776" s="3" t="s">
        <v>151</v>
      </c>
      <c r="M1776" s="3" t="s">
        <v>26</v>
      </c>
      <c r="N1776" s="3" t="s">
        <v>151</v>
      </c>
      <c r="O1776" s="3" t="s">
        <v>151</v>
      </c>
      <c r="P1776" s="13">
        <v>6</v>
      </c>
      <c r="Q1776" s="13">
        <f>Table1[[#This Row],[Purchase Amount (USD)]]-Table1[[#This Row],[Previous Purchases]]</f>
        <v>72</v>
      </c>
      <c r="R1776" s="3" t="s">
        <v>45</v>
      </c>
      <c r="S1776" s="3" t="s">
        <v>39</v>
      </c>
    </row>
    <row r="1777" spans="1:19" x14ac:dyDescent="0.3">
      <c r="A1777" s="3">
        <v>1776</v>
      </c>
      <c r="B1777" s="3">
        <v>18</v>
      </c>
      <c r="C1777" s="3" t="s">
        <v>18</v>
      </c>
      <c r="D1777" s="3" t="s">
        <v>101</v>
      </c>
      <c r="E1777" s="3" t="s">
        <v>62</v>
      </c>
      <c r="F1777" s="3">
        <v>47</v>
      </c>
      <c r="G1777" s="3" t="s">
        <v>145</v>
      </c>
      <c r="H1777" s="3" t="s">
        <v>43</v>
      </c>
      <c r="I1777" s="3" t="s">
        <v>82</v>
      </c>
      <c r="J1777" s="3" t="s">
        <v>36</v>
      </c>
      <c r="K1777" s="3">
        <v>3.3</v>
      </c>
      <c r="L1777" s="3" t="s">
        <v>151</v>
      </c>
      <c r="M1777" s="3" t="s">
        <v>69</v>
      </c>
      <c r="N1777" s="3" t="s">
        <v>151</v>
      </c>
      <c r="O1777" s="3" t="s">
        <v>151</v>
      </c>
      <c r="P1777" s="13">
        <v>12</v>
      </c>
      <c r="Q1777" s="13">
        <f>Table1[[#This Row],[Purchase Amount (USD)]]-Table1[[#This Row],[Previous Purchases]]</f>
        <v>35</v>
      </c>
      <c r="R1777" s="3" t="s">
        <v>32</v>
      </c>
      <c r="S1777" s="3" t="s">
        <v>75</v>
      </c>
    </row>
    <row r="1778" spans="1:19" x14ac:dyDescent="0.3">
      <c r="A1778" s="2">
        <v>1777</v>
      </c>
      <c r="B1778" s="2">
        <v>56</v>
      </c>
      <c r="C1778" s="2" t="s">
        <v>18</v>
      </c>
      <c r="D1778" s="2" t="s">
        <v>101</v>
      </c>
      <c r="E1778" s="2" t="s">
        <v>62</v>
      </c>
      <c r="F1778" s="2">
        <v>64</v>
      </c>
      <c r="G1778" s="2" t="s">
        <v>116</v>
      </c>
      <c r="H1778" s="2" t="s">
        <v>22</v>
      </c>
      <c r="I1778" s="2" t="s">
        <v>108</v>
      </c>
      <c r="J1778" s="2" t="s">
        <v>52</v>
      </c>
      <c r="K1778" s="2">
        <v>3.4</v>
      </c>
      <c r="L1778" s="2" t="s">
        <v>151</v>
      </c>
      <c r="M1778" s="2" t="s">
        <v>37</v>
      </c>
      <c r="N1778" s="2" t="s">
        <v>151</v>
      </c>
      <c r="O1778" s="2" t="s">
        <v>151</v>
      </c>
      <c r="P1778" s="12">
        <v>10</v>
      </c>
      <c r="Q1778" s="12">
        <f>Table1[[#This Row],[Purchase Amount (USD)]]-Table1[[#This Row],[Previous Purchases]]</f>
        <v>54</v>
      </c>
      <c r="R1778" s="2" t="s">
        <v>27</v>
      </c>
      <c r="S1778" s="2" t="s">
        <v>96</v>
      </c>
    </row>
    <row r="1779" spans="1:19" x14ac:dyDescent="0.3">
      <c r="A1779" s="2">
        <v>1778</v>
      </c>
      <c r="B1779" s="2">
        <v>18</v>
      </c>
      <c r="C1779" s="2" t="s">
        <v>18</v>
      </c>
      <c r="D1779" s="2" t="s">
        <v>49</v>
      </c>
      <c r="E1779" s="2" t="s">
        <v>41</v>
      </c>
      <c r="F1779" s="2">
        <v>44</v>
      </c>
      <c r="G1779" s="2" t="s">
        <v>147</v>
      </c>
      <c r="H1779" s="2" t="s">
        <v>22</v>
      </c>
      <c r="I1779" s="2" t="s">
        <v>72</v>
      </c>
      <c r="J1779" s="2" t="s">
        <v>24</v>
      </c>
      <c r="K1779" s="2">
        <v>4.7</v>
      </c>
      <c r="L1779" s="2" t="s">
        <v>151</v>
      </c>
      <c r="M1779" s="2" t="s">
        <v>37</v>
      </c>
      <c r="N1779" s="2" t="s">
        <v>151</v>
      </c>
      <c r="O1779" s="2" t="s">
        <v>151</v>
      </c>
      <c r="P1779" s="12">
        <v>4</v>
      </c>
      <c r="Q1779" s="12">
        <f>Table1[[#This Row],[Purchase Amount (USD)]]-Table1[[#This Row],[Previous Purchases]]</f>
        <v>40</v>
      </c>
      <c r="R1779" s="2" t="s">
        <v>32</v>
      </c>
      <c r="S1779" s="2" t="s">
        <v>28</v>
      </c>
    </row>
    <row r="1780" spans="1:19" x14ac:dyDescent="0.3">
      <c r="A1780" s="3">
        <v>1779</v>
      </c>
      <c r="B1780" s="3">
        <v>49</v>
      </c>
      <c r="C1780" s="3" t="s">
        <v>18</v>
      </c>
      <c r="D1780" s="3" t="s">
        <v>132</v>
      </c>
      <c r="E1780" s="3" t="s">
        <v>66</v>
      </c>
      <c r="F1780" s="3">
        <v>94</v>
      </c>
      <c r="G1780" s="3" t="s">
        <v>104</v>
      </c>
      <c r="H1780" s="3" t="s">
        <v>43</v>
      </c>
      <c r="I1780" s="3" t="s">
        <v>107</v>
      </c>
      <c r="J1780" s="3" t="s">
        <v>24</v>
      </c>
      <c r="K1780" s="3">
        <v>4.9000000000000004</v>
      </c>
      <c r="L1780" s="3" t="s">
        <v>151</v>
      </c>
      <c r="M1780" s="3" t="s">
        <v>73</v>
      </c>
      <c r="N1780" s="3" t="s">
        <v>151</v>
      </c>
      <c r="O1780" s="3" t="s">
        <v>151</v>
      </c>
      <c r="P1780" s="13">
        <v>8</v>
      </c>
      <c r="Q1780" s="13">
        <f>Table1[[#This Row],[Purchase Amount (USD)]]-Table1[[#This Row],[Previous Purchases]]</f>
        <v>86</v>
      </c>
      <c r="R1780" s="3" t="s">
        <v>85</v>
      </c>
      <c r="S1780" s="3" t="s">
        <v>75</v>
      </c>
    </row>
    <row r="1781" spans="1:19" x14ac:dyDescent="0.3">
      <c r="A1781" s="3">
        <v>1780</v>
      </c>
      <c r="B1781" s="3">
        <v>29</v>
      </c>
      <c r="C1781" s="3" t="s">
        <v>18</v>
      </c>
      <c r="D1781" s="3" t="s">
        <v>118</v>
      </c>
      <c r="E1781" s="3" t="s">
        <v>66</v>
      </c>
      <c r="F1781" s="3">
        <v>62</v>
      </c>
      <c r="G1781" s="3" t="s">
        <v>140</v>
      </c>
      <c r="H1781" s="3" t="s">
        <v>43</v>
      </c>
      <c r="I1781" s="3" t="s">
        <v>60</v>
      </c>
      <c r="J1781" s="3" t="s">
        <v>24</v>
      </c>
      <c r="K1781" s="3">
        <v>4.3</v>
      </c>
      <c r="L1781" s="3" t="s">
        <v>151</v>
      </c>
      <c r="M1781" s="3" t="s">
        <v>37</v>
      </c>
      <c r="N1781" s="3" t="s">
        <v>151</v>
      </c>
      <c r="O1781" s="3" t="s">
        <v>151</v>
      </c>
      <c r="P1781" s="13">
        <v>41</v>
      </c>
      <c r="Q1781" s="13">
        <f>Table1[[#This Row],[Purchase Amount (USD)]]-Table1[[#This Row],[Previous Purchases]]</f>
        <v>21</v>
      </c>
      <c r="R1781" s="3" t="s">
        <v>27</v>
      </c>
      <c r="S1781" s="3" t="s">
        <v>39</v>
      </c>
    </row>
    <row r="1782" spans="1:19" x14ac:dyDescent="0.3">
      <c r="A1782" s="2">
        <v>1781</v>
      </c>
      <c r="B1782" s="2">
        <v>67</v>
      </c>
      <c r="C1782" s="2" t="s">
        <v>18</v>
      </c>
      <c r="D1782" s="2" t="s">
        <v>105</v>
      </c>
      <c r="E1782" s="2" t="s">
        <v>66</v>
      </c>
      <c r="F1782" s="2">
        <v>81</v>
      </c>
      <c r="G1782" s="2" t="s">
        <v>113</v>
      </c>
      <c r="H1782" s="2" t="s">
        <v>35</v>
      </c>
      <c r="I1782" s="2" t="s">
        <v>23</v>
      </c>
      <c r="J1782" s="2" t="s">
        <v>52</v>
      </c>
      <c r="K1782" s="2">
        <v>4.2</v>
      </c>
      <c r="L1782" s="2" t="s">
        <v>151</v>
      </c>
      <c r="M1782" s="2" t="s">
        <v>44</v>
      </c>
      <c r="N1782" s="2" t="s">
        <v>151</v>
      </c>
      <c r="O1782" s="2" t="s">
        <v>151</v>
      </c>
      <c r="P1782" s="12">
        <v>49</v>
      </c>
      <c r="Q1782" s="12">
        <f>Table1[[#This Row],[Purchase Amount (USD)]]-Table1[[#This Row],[Previous Purchases]]</f>
        <v>32</v>
      </c>
      <c r="R1782" s="2" t="s">
        <v>38</v>
      </c>
      <c r="S1782" s="2" t="s">
        <v>39</v>
      </c>
    </row>
    <row r="1783" spans="1:19" x14ac:dyDescent="0.3">
      <c r="A1783" s="2">
        <v>1782</v>
      </c>
      <c r="B1783" s="2">
        <v>31</v>
      </c>
      <c r="C1783" s="2" t="s">
        <v>18</v>
      </c>
      <c r="D1783" s="2" t="s">
        <v>112</v>
      </c>
      <c r="E1783" s="2" t="s">
        <v>20</v>
      </c>
      <c r="F1783" s="2">
        <v>33</v>
      </c>
      <c r="G1783" s="2" t="s">
        <v>145</v>
      </c>
      <c r="H1783" s="2" t="s">
        <v>43</v>
      </c>
      <c r="I1783" s="2" t="s">
        <v>68</v>
      </c>
      <c r="J1783" s="2" t="s">
        <v>56</v>
      </c>
      <c r="K1783" s="2">
        <v>3.7</v>
      </c>
      <c r="L1783" s="2" t="s">
        <v>151</v>
      </c>
      <c r="M1783" s="2" t="s">
        <v>26</v>
      </c>
      <c r="N1783" s="2" t="s">
        <v>151</v>
      </c>
      <c r="O1783" s="2" t="s">
        <v>151</v>
      </c>
      <c r="P1783" s="12">
        <v>49</v>
      </c>
      <c r="Q1783" s="12">
        <f>Table1[[#This Row],[Purchase Amount (USD)]]-Table1[[#This Row],[Previous Purchases]]</f>
        <v>-16</v>
      </c>
      <c r="R1783" s="2" t="s">
        <v>74</v>
      </c>
      <c r="S1783" s="2" t="s">
        <v>57</v>
      </c>
    </row>
    <row r="1784" spans="1:19" x14ac:dyDescent="0.3">
      <c r="A1784" s="3">
        <v>1783</v>
      </c>
      <c r="B1784" s="3">
        <v>52</v>
      </c>
      <c r="C1784" s="3" t="s">
        <v>18</v>
      </c>
      <c r="D1784" s="3" t="s">
        <v>94</v>
      </c>
      <c r="E1784" s="3" t="s">
        <v>20</v>
      </c>
      <c r="F1784" s="3">
        <v>88</v>
      </c>
      <c r="G1784" s="3" t="s">
        <v>139</v>
      </c>
      <c r="H1784" s="3" t="s">
        <v>43</v>
      </c>
      <c r="I1784" s="3" t="s">
        <v>92</v>
      </c>
      <c r="J1784" s="3" t="s">
        <v>56</v>
      </c>
      <c r="K1784" s="3">
        <v>2.7</v>
      </c>
      <c r="L1784" s="3" t="s">
        <v>151</v>
      </c>
      <c r="M1784" s="3" t="s">
        <v>44</v>
      </c>
      <c r="N1784" s="3" t="s">
        <v>151</v>
      </c>
      <c r="O1784" s="3" t="s">
        <v>151</v>
      </c>
      <c r="P1784" s="13">
        <v>40</v>
      </c>
      <c r="Q1784" s="13">
        <f>Table1[[#This Row],[Purchase Amount (USD)]]-Table1[[#This Row],[Previous Purchases]]</f>
        <v>48</v>
      </c>
      <c r="R1784" s="3" t="s">
        <v>74</v>
      </c>
      <c r="S1784" s="3" t="s">
        <v>28</v>
      </c>
    </row>
    <row r="1785" spans="1:19" x14ac:dyDescent="0.3">
      <c r="A1785" s="3">
        <v>1784</v>
      </c>
      <c r="B1785" s="3">
        <v>42</v>
      </c>
      <c r="C1785" s="3" t="s">
        <v>18</v>
      </c>
      <c r="D1785" s="3" t="s">
        <v>65</v>
      </c>
      <c r="E1785" s="3" t="s">
        <v>66</v>
      </c>
      <c r="F1785" s="3">
        <v>49</v>
      </c>
      <c r="G1785" s="3" t="s">
        <v>122</v>
      </c>
      <c r="H1785" s="3" t="s">
        <v>22</v>
      </c>
      <c r="I1785" s="3" t="s">
        <v>92</v>
      </c>
      <c r="J1785" s="3" t="s">
        <v>24</v>
      </c>
      <c r="K1785" s="3">
        <v>3.3</v>
      </c>
      <c r="L1785" s="3" t="s">
        <v>151</v>
      </c>
      <c r="M1785" s="3" t="s">
        <v>37</v>
      </c>
      <c r="N1785" s="3" t="s">
        <v>151</v>
      </c>
      <c r="O1785" s="3" t="s">
        <v>151</v>
      </c>
      <c r="P1785" s="13">
        <v>30</v>
      </c>
      <c r="Q1785" s="13">
        <f>Table1[[#This Row],[Purchase Amount (USD)]]-Table1[[#This Row],[Previous Purchases]]</f>
        <v>19</v>
      </c>
      <c r="R1785" s="3" t="s">
        <v>38</v>
      </c>
      <c r="S1785" s="3" t="s">
        <v>87</v>
      </c>
    </row>
    <row r="1786" spans="1:19" x14ac:dyDescent="0.3">
      <c r="A1786" s="2">
        <v>1785</v>
      </c>
      <c r="B1786" s="2">
        <v>32</v>
      </c>
      <c r="C1786" s="2" t="s">
        <v>18</v>
      </c>
      <c r="D1786" s="2" t="s">
        <v>131</v>
      </c>
      <c r="E1786" s="2" t="s">
        <v>66</v>
      </c>
      <c r="F1786" s="2">
        <v>31</v>
      </c>
      <c r="G1786" s="2" t="s">
        <v>59</v>
      </c>
      <c r="H1786" s="2" t="s">
        <v>22</v>
      </c>
      <c r="I1786" s="2" t="s">
        <v>133</v>
      </c>
      <c r="J1786" s="2" t="s">
        <v>52</v>
      </c>
      <c r="K1786" s="2">
        <v>4.8</v>
      </c>
      <c r="L1786" s="2" t="s">
        <v>151</v>
      </c>
      <c r="M1786" s="2" t="s">
        <v>53</v>
      </c>
      <c r="N1786" s="2" t="s">
        <v>151</v>
      </c>
      <c r="O1786" s="2" t="s">
        <v>151</v>
      </c>
      <c r="P1786" s="12">
        <v>4</v>
      </c>
      <c r="Q1786" s="12">
        <f>Table1[[#This Row],[Purchase Amount (USD)]]-Table1[[#This Row],[Previous Purchases]]</f>
        <v>27</v>
      </c>
      <c r="R1786" s="2" t="s">
        <v>85</v>
      </c>
      <c r="S1786" s="2" t="s">
        <v>57</v>
      </c>
    </row>
    <row r="1787" spans="1:19" x14ac:dyDescent="0.3">
      <c r="A1787" s="2">
        <v>1786</v>
      </c>
      <c r="B1787" s="2">
        <v>47</v>
      </c>
      <c r="C1787" s="2" t="s">
        <v>18</v>
      </c>
      <c r="D1787" s="2" t="s">
        <v>142</v>
      </c>
      <c r="E1787" s="2" t="s">
        <v>66</v>
      </c>
      <c r="F1787" s="2">
        <v>29</v>
      </c>
      <c r="G1787" s="2" t="s">
        <v>145</v>
      </c>
      <c r="H1787" s="2" t="s">
        <v>35</v>
      </c>
      <c r="I1787" s="2" t="s">
        <v>99</v>
      </c>
      <c r="J1787" s="2" t="s">
        <v>56</v>
      </c>
      <c r="K1787" s="2">
        <v>4.0999999999999996</v>
      </c>
      <c r="L1787" s="2" t="s">
        <v>151</v>
      </c>
      <c r="M1787" s="2" t="s">
        <v>44</v>
      </c>
      <c r="N1787" s="2" t="s">
        <v>151</v>
      </c>
      <c r="O1787" s="2" t="s">
        <v>151</v>
      </c>
      <c r="P1787" s="12">
        <v>22</v>
      </c>
      <c r="Q1787" s="12">
        <f>Table1[[#This Row],[Purchase Amount (USD)]]-Table1[[#This Row],[Previous Purchases]]</f>
        <v>7</v>
      </c>
      <c r="R1787" s="2" t="s">
        <v>27</v>
      </c>
      <c r="S1787" s="2" t="s">
        <v>87</v>
      </c>
    </row>
    <row r="1788" spans="1:19" x14ac:dyDescent="0.3">
      <c r="A1788" s="3">
        <v>1787</v>
      </c>
      <c r="B1788" s="3">
        <v>45</v>
      </c>
      <c r="C1788" s="3" t="s">
        <v>18</v>
      </c>
      <c r="D1788" s="3" t="s">
        <v>101</v>
      </c>
      <c r="E1788" s="3" t="s">
        <v>62</v>
      </c>
      <c r="F1788" s="3">
        <v>34</v>
      </c>
      <c r="G1788" s="3" t="s">
        <v>127</v>
      </c>
      <c r="H1788" s="3" t="s">
        <v>43</v>
      </c>
      <c r="I1788" s="3" t="s">
        <v>109</v>
      </c>
      <c r="J1788" s="3" t="s">
        <v>36</v>
      </c>
      <c r="K1788" s="3">
        <v>4.5999999999999996</v>
      </c>
      <c r="L1788" s="3" t="s">
        <v>151</v>
      </c>
      <c r="M1788" s="3" t="s">
        <v>69</v>
      </c>
      <c r="N1788" s="3" t="s">
        <v>151</v>
      </c>
      <c r="O1788" s="3" t="s">
        <v>151</v>
      </c>
      <c r="P1788" s="13">
        <v>22</v>
      </c>
      <c r="Q1788" s="13">
        <f>Table1[[#This Row],[Purchase Amount (USD)]]-Table1[[#This Row],[Previous Purchases]]</f>
        <v>12</v>
      </c>
      <c r="R1788" s="3" t="s">
        <v>27</v>
      </c>
      <c r="S1788" s="3" t="s">
        <v>87</v>
      </c>
    </row>
    <row r="1789" spans="1:19" x14ac:dyDescent="0.3">
      <c r="A1789" s="3">
        <v>1788</v>
      </c>
      <c r="B1789" s="3">
        <v>20</v>
      </c>
      <c r="C1789" s="3" t="s">
        <v>18</v>
      </c>
      <c r="D1789" s="3" t="s">
        <v>29</v>
      </c>
      <c r="E1789" s="3" t="s">
        <v>20</v>
      </c>
      <c r="F1789" s="3">
        <v>38</v>
      </c>
      <c r="G1789" s="3" t="s">
        <v>55</v>
      </c>
      <c r="H1789" s="3" t="s">
        <v>22</v>
      </c>
      <c r="I1789" s="3" t="s">
        <v>79</v>
      </c>
      <c r="J1789" s="3" t="s">
        <v>56</v>
      </c>
      <c r="K1789" s="3">
        <v>4.9000000000000004</v>
      </c>
      <c r="L1789" s="3" t="s">
        <v>151</v>
      </c>
      <c r="M1789" s="3" t="s">
        <v>69</v>
      </c>
      <c r="N1789" s="3" t="s">
        <v>151</v>
      </c>
      <c r="O1789" s="3" t="s">
        <v>151</v>
      </c>
      <c r="P1789" s="13">
        <v>10</v>
      </c>
      <c r="Q1789" s="13">
        <f>Table1[[#This Row],[Purchase Amount (USD)]]-Table1[[#This Row],[Previous Purchases]]</f>
        <v>28</v>
      </c>
      <c r="R1789" s="3" t="s">
        <v>74</v>
      </c>
      <c r="S1789" s="3" t="s">
        <v>57</v>
      </c>
    </row>
    <row r="1790" spans="1:19" x14ac:dyDescent="0.3">
      <c r="A1790" s="2">
        <v>1789</v>
      </c>
      <c r="B1790" s="2">
        <v>66</v>
      </c>
      <c r="C1790" s="2" t="s">
        <v>18</v>
      </c>
      <c r="D1790" s="2" t="s">
        <v>19</v>
      </c>
      <c r="E1790" s="2" t="s">
        <v>20</v>
      </c>
      <c r="F1790" s="2">
        <v>41</v>
      </c>
      <c r="G1790" s="2" t="s">
        <v>114</v>
      </c>
      <c r="H1790" s="2" t="s">
        <v>22</v>
      </c>
      <c r="I1790" s="2" t="s">
        <v>68</v>
      </c>
      <c r="J1790" s="2" t="s">
        <v>52</v>
      </c>
      <c r="K1790" s="2">
        <v>3.1</v>
      </c>
      <c r="L1790" s="2" t="s">
        <v>151</v>
      </c>
      <c r="M1790" s="2" t="s">
        <v>73</v>
      </c>
      <c r="N1790" s="2" t="s">
        <v>151</v>
      </c>
      <c r="O1790" s="2" t="s">
        <v>151</v>
      </c>
      <c r="P1790" s="12">
        <v>23</v>
      </c>
      <c r="Q1790" s="12">
        <f>Table1[[#This Row],[Purchase Amount (USD)]]-Table1[[#This Row],[Previous Purchases]]</f>
        <v>18</v>
      </c>
      <c r="R1790" s="2" t="s">
        <v>32</v>
      </c>
      <c r="S1790" s="2" t="s">
        <v>75</v>
      </c>
    </row>
    <row r="1791" spans="1:19" x14ac:dyDescent="0.3">
      <c r="A1791" s="2">
        <v>1790</v>
      </c>
      <c r="B1791" s="2">
        <v>52</v>
      </c>
      <c r="C1791" s="2" t="s">
        <v>18</v>
      </c>
      <c r="D1791" s="2" t="s">
        <v>19</v>
      </c>
      <c r="E1791" s="2" t="s">
        <v>20</v>
      </c>
      <c r="F1791" s="2">
        <v>34</v>
      </c>
      <c r="G1791" s="2" t="s">
        <v>116</v>
      </c>
      <c r="H1791" s="2" t="s">
        <v>22</v>
      </c>
      <c r="I1791" s="2" t="s">
        <v>99</v>
      </c>
      <c r="J1791" s="2" t="s">
        <v>36</v>
      </c>
      <c r="K1791" s="2">
        <v>3</v>
      </c>
      <c r="L1791" s="2" t="s">
        <v>151</v>
      </c>
      <c r="M1791" s="2" t="s">
        <v>69</v>
      </c>
      <c r="N1791" s="2" t="s">
        <v>151</v>
      </c>
      <c r="O1791" s="2" t="s">
        <v>151</v>
      </c>
      <c r="P1791" s="12">
        <v>43</v>
      </c>
      <c r="Q1791" s="12">
        <f>Table1[[#This Row],[Purchase Amount (USD)]]-Table1[[#This Row],[Previous Purchases]]</f>
        <v>-9</v>
      </c>
      <c r="R1791" s="2" t="s">
        <v>85</v>
      </c>
      <c r="S1791" s="2" t="s">
        <v>57</v>
      </c>
    </row>
    <row r="1792" spans="1:19" x14ac:dyDescent="0.3">
      <c r="A1792" s="3">
        <v>1791</v>
      </c>
      <c r="B1792" s="3">
        <v>50</v>
      </c>
      <c r="C1792" s="3" t="s">
        <v>18</v>
      </c>
      <c r="D1792" s="3" t="s">
        <v>142</v>
      </c>
      <c r="E1792" s="3" t="s">
        <v>66</v>
      </c>
      <c r="F1792" s="3">
        <v>26</v>
      </c>
      <c r="G1792" s="3" t="s">
        <v>97</v>
      </c>
      <c r="H1792" s="3" t="s">
        <v>35</v>
      </c>
      <c r="I1792" s="3" t="s">
        <v>82</v>
      </c>
      <c r="J1792" s="3" t="s">
        <v>52</v>
      </c>
      <c r="K1792" s="3">
        <v>3.7</v>
      </c>
      <c r="L1792" s="3" t="s">
        <v>151</v>
      </c>
      <c r="M1792" s="3" t="s">
        <v>73</v>
      </c>
      <c r="N1792" s="3" t="s">
        <v>151</v>
      </c>
      <c r="O1792" s="3" t="s">
        <v>151</v>
      </c>
      <c r="P1792" s="13">
        <v>31</v>
      </c>
      <c r="Q1792" s="13">
        <f>Table1[[#This Row],[Purchase Amount (USD)]]-Table1[[#This Row],[Previous Purchases]]</f>
        <v>-5</v>
      </c>
      <c r="R1792" s="3" t="s">
        <v>45</v>
      </c>
      <c r="S1792" s="3" t="s">
        <v>75</v>
      </c>
    </row>
    <row r="1793" spans="1:19" x14ac:dyDescent="0.3">
      <c r="A1793" s="3">
        <v>1792</v>
      </c>
      <c r="B1793" s="3">
        <v>62</v>
      </c>
      <c r="C1793" s="3" t="s">
        <v>18</v>
      </c>
      <c r="D1793" s="3" t="s">
        <v>33</v>
      </c>
      <c r="E1793" s="3" t="s">
        <v>20</v>
      </c>
      <c r="F1793" s="3">
        <v>98</v>
      </c>
      <c r="G1793" s="3" t="s">
        <v>55</v>
      </c>
      <c r="H1793" s="3" t="s">
        <v>35</v>
      </c>
      <c r="I1793" s="3" t="s">
        <v>72</v>
      </c>
      <c r="J1793" s="3" t="s">
        <v>24</v>
      </c>
      <c r="K1793" s="3">
        <v>4</v>
      </c>
      <c r="L1793" s="3" t="s">
        <v>151</v>
      </c>
      <c r="M1793" s="3" t="s">
        <v>73</v>
      </c>
      <c r="N1793" s="3" t="s">
        <v>151</v>
      </c>
      <c r="O1793" s="3" t="s">
        <v>151</v>
      </c>
      <c r="P1793" s="13">
        <v>38</v>
      </c>
      <c r="Q1793" s="13">
        <f>Table1[[#This Row],[Purchase Amount (USD)]]-Table1[[#This Row],[Previous Purchases]]</f>
        <v>60</v>
      </c>
      <c r="R1793" s="3" t="s">
        <v>32</v>
      </c>
      <c r="S1793" s="3" t="s">
        <v>48</v>
      </c>
    </row>
    <row r="1794" spans="1:19" x14ac:dyDescent="0.3">
      <c r="A1794" s="2">
        <v>1793</v>
      </c>
      <c r="B1794" s="2">
        <v>38</v>
      </c>
      <c r="C1794" s="2" t="s">
        <v>18</v>
      </c>
      <c r="D1794" s="2" t="s">
        <v>49</v>
      </c>
      <c r="E1794" s="2" t="s">
        <v>41</v>
      </c>
      <c r="F1794" s="2">
        <v>59</v>
      </c>
      <c r="G1794" s="2" t="s">
        <v>145</v>
      </c>
      <c r="H1794" s="2" t="s">
        <v>43</v>
      </c>
      <c r="I1794" s="2" t="s">
        <v>99</v>
      </c>
      <c r="J1794" s="2" t="s">
        <v>56</v>
      </c>
      <c r="K1794" s="2">
        <v>3</v>
      </c>
      <c r="L1794" s="2" t="s">
        <v>151</v>
      </c>
      <c r="M1794" s="2" t="s">
        <v>26</v>
      </c>
      <c r="N1794" s="2" t="s">
        <v>151</v>
      </c>
      <c r="O1794" s="2" t="s">
        <v>151</v>
      </c>
      <c r="P1794" s="12">
        <v>22</v>
      </c>
      <c r="Q1794" s="12">
        <f>Table1[[#This Row],[Purchase Amount (USD)]]-Table1[[#This Row],[Previous Purchases]]</f>
        <v>37</v>
      </c>
      <c r="R1794" s="2" t="s">
        <v>85</v>
      </c>
      <c r="S1794" s="2" t="s">
        <v>96</v>
      </c>
    </row>
    <row r="1795" spans="1:19" x14ac:dyDescent="0.3">
      <c r="A1795" s="2">
        <v>1794</v>
      </c>
      <c r="B1795" s="2">
        <v>65</v>
      </c>
      <c r="C1795" s="2" t="s">
        <v>18</v>
      </c>
      <c r="D1795" s="2" t="s">
        <v>123</v>
      </c>
      <c r="E1795" s="2" t="s">
        <v>66</v>
      </c>
      <c r="F1795" s="2">
        <v>92</v>
      </c>
      <c r="G1795" s="2" t="s">
        <v>145</v>
      </c>
      <c r="H1795" s="2" t="s">
        <v>35</v>
      </c>
      <c r="I1795" s="2" t="s">
        <v>51</v>
      </c>
      <c r="J1795" s="2" t="s">
        <v>56</v>
      </c>
      <c r="K1795" s="2">
        <v>3.8</v>
      </c>
      <c r="L1795" s="2" t="s">
        <v>151</v>
      </c>
      <c r="M1795" s="2" t="s">
        <v>73</v>
      </c>
      <c r="N1795" s="2" t="s">
        <v>151</v>
      </c>
      <c r="O1795" s="2" t="s">
        <v>151</v>
      </c>
      <c r="P1795" s="12">
        <v>45</v>
      </c>
      <c r="Q1795" s="12">
        <f>Table1[[#This Row],[Purchase Amount (USD)]]-Table1[[#This Row],[Previous Purchases]]</f>
        <v>47</v>
      </c>
      <c r="R1795" s="2" t="s">
        <v>32</v>
      </c>
      <c r="S1795" s="2" t="s">
        <v>96</v>
      </c>
    </row>
    <row r="1796" spans="1:19" x14ac:dyDescent="0.3">
      <c r="A1796" s="3">
        <v>1795</v>
      </c>
      <c r="B1796" s="3">
        <v>60</v>
      </c>
      <c r="C1796" s="3" t="s">
        <v>18</v>
      </c>
      <c r="D1796" s="3" t="s">
        <v>131</v>
      </c>
      <c r="E1796" s="3" t="s">
        <v>66</v>
      </c>
      <c r="F1796" s="3">
        <v>40</v>
      </c>
      <c r="G1796" s="3" t="s">
        <v>122</v>
      </c>
      <c r="H1796" s="3" t="s">
        <v>22</v>
      </c>
      <c r="I1796" s="3" t="s">
        <v>125</v>
      </c>
      <c r="J1796" s="3" t="s">
        <v>36</v>
      </c>
      <c r="K1796" s="3">
        <v>3.7</v>
      </c>
      <c r="L1796" s="3" t="s">
        <v>151</v>
      </c>
      <c r="M1796" s="3" t="s">
        <v>26</v>
      </c>
      <c r="N1796" s="3" t="s">
        <v>151</v>
      </c>
      <c r="O1796" s="3" t="s">
        <v>151</v>
      </c>
      <c r="P1796" s="13">
        <v>21</v>
      </c>
      <c r="Q1796" s="13">
        <f>Table1[[#This Row],[Purchase Amount (USD)]]-Table1[[#This Row],[Previous Purchases]]</f>
        <v>19</v>
      </c>
      <c r="R1796" s="3" t="s">
        <v>85</v>
      </c>
      <c r="S1796" s="3" t="s">
        <v>28</v>
      </c>
    </row>
    <row r="1797" spans="1:19" x14ac:dyDescent="0.3">
      <c r="A1797" s="3">
        <v>1796</v>
      </c>
      <c r="B1797" s="3">
        <v>68</v>
      </c>
      <c r="C1797" s="3" t="s">
        <v>18</v>
      </c>
      <c r="D1797" s="3" t="s">
        <v>33</v>
      </c>
      <c r="E1797" s="3" t="s">
        <v>20</v>
      </c>
      <c r="F1797" s="3">
        <v>20</v>
      </c>
      <c r="G1797" s="3" t="s">
        <v>149</v>
      </c>
      <c r="H1797" s="3" t="s">
        <v>35</v>
      </c>
      <c r="I1797" s="3" t="s">
        <v>82</v>
      </c>
      <c r="J1797" s="3" t="s">
        <v>56</v>
      </c>
      <c r="K1797" s="3">
        <v>4</v>
      </c>
      <c r="L1797" s="3" t="s">
        <v>151</v>
      </c>
      <c r="M1797" s="3" t="s">
        <v>69</v>
      </c>
      <c r="N1797" s="3" t="s">
        <v>151</v>
      </c>
      <c r="O1797" s="3" t="s">
        <v>151</v>
      </c>
      <c r="P1797" s="13">
        <v>9</v>
      </c>
      <c r="Q1797" s="13">
        <f>Table1[[#This Row],[Purchase Amount (USD)]]-Table1[[#This Row],[Previous Purchases]]</f>
        <v>11</v>
      </c>
      <c r="R1797" s="3" t="s">
        <v>85</v>
      </c>
      <c r="S1797" s="3" t="s">
        <v>28</v>
      </c>
    </row>
    <row r="1798" spans="1:19" x14ac:dyDescent="0.3">
      <c r="A1798" s="2">
        <v>1797</v>
      </c>
      <c r="B1798" s="2">
        <v>62</v>
      </c>
      <c r="C1798" s="2" t="s">
        <v>18</v>
      </c>
      <c r="D1798" s="2" t="s">
        <v>86</v>
      </c>
      <c r="E1798" s="2" t="s">
        <v>20</v>
      </c>
      <c r="F1798" s="2">
        <v>35</v>
      </c>
      <c r="G1798" s="2" t="s">
        <v>130</v>
      </c>
      <c r="H1798" s="2" t="s">
        <v>35</v>
      </c>
      <c r="I1798" s="2" t="s">
        <v>109</v>
      </c>
      <c r="J1798" s="2" t="s">
        <v>36</v>
      </c>
      <c r="K1798" s="2">
        <v>3.1</v>
      </c>
      <c r="L1798" s="2" t="s">
        <v>151</v>
      </c>
      <c r="M1798" s="2" t="s">
        <v>73</v>
      </c>
      <c r="N1798" s="2" t="s">
        <v>151</v>
      </c>
      <c r="O1798" s="2" t="s">
        <v>151</v>
      </c>
      <c r="P1798" s="12">
        <v>34</v>
      </c>
      <c r="Q1798" s="12">
        <f>Table1[[#This Row],[Purchase Amount (USD)]]-Table1[[#This Row],[Previous Purchases]]</f>
        <v>1</v>
      </c>
      <c r="R1798" s="2" t="s">
        <v>27</v>
      </c>
      <c r="S1798" s="2" t="s">
        <v>39</v>
      </c>
    </row>
    <row r="1799" spans="1:19" x14ac:dyDescent="0.3">
      <c r="A1799" s="2">
        <v>1798</v>
      </c>
      <c r="B1799" s="2">
        <v>62</v>
      </c>
      <c r="C1799" s="2" t="s">
        <v>18</v>
      </c>
      <c r="D1799" s="2" t="s">
        <v>132</v>
      </c>
      <c r="E1799" s="2" t="s">
        <v>66</v>
      </c>
      <c r="F1799" s="2">
        <v>35</v>
      </c>
      <c r="G1799" s="2" t="s">
        <v>46</v>
      </c>
      <c r="H1799" s="2" t="s">
        <v>22</v>
      </c>
      <c r="I1799" s="2" t="s">
        <v>31</v>
      </c>
      <c r="J1799" s="2" t="s">
        <v>36</v>
      </c>
      <c r="K1799" s="2">
        <v>3.9</v>
      </c>
      <c r="L1799" s="2" t="s">
        <v>151</v>
      </c>
      <c r="M1799" s="2" t="s">
        <v>69</v>
      </c>
      <c r="N1799" s="2" t="s">
        <v>151</v>
      </c>
      <c r="O1799" s="2" t="s">
        <v>151</v>
      </c>
      <c r="P1799" s="12">
        <v>26</v>
      </c>
      <c r="Q1799" s="12">
        <f>Table1[[#This Row],[Purchase Amount (USD)]]-Table1[[#This Row],[Previous Purchases]]</f>
        <v>9</v>
      </c>
      <c r="R1799" s="2" t="s">
        <v>27</v>
      </c>
      <c r="S1799" s="2" t="s">
        <v>39</v>
      </c>
    </row>
    <row r="1800" spans="1:19" x14ac:dyDescent="0.3">
      <c r="A1800" s="3">
        <v>1799</v>
      </c>
      <c r="B1800" s="3">
        <v>40</v>
      </c>
      <c r="C1800" s="3" t="s">
        <v>18</v>
      </c>
      <c r="D1800" s="3" t="s">
        <v>80</v>
      </c>
      <c r="E1800" s="3" t="s">
        <v>20</v>
      </c>
      <c r="F1800" s="3">
        <v>82</v>
      </c>
      <c r="G1800" s="3" t="s">
        <v>113</v>
      </c>
      <c r="H1800" s="3" t="s">
        <v>22</v>
      </c>
      <c r="I1800" s="3" t="s">
        <v>135</v>
      </c>
      <c r="J1800" s="3" t="s">
        <v>24</v>
      </c>
      <c r="K1800" s="3">
        <v>3.7</v>
      </c>
      <c r="L1800" s="3" t="s">
        <v>151</v>
      </c>
      <c r="M1800" s="3" t="s">
        <v>26</v>
      </c>
      <c r="N1800" s="3" t="s">
        <v>151</v>
      </c>
      <c r="O1800" s="3" t="s">
        <v>151</v>
      </c>
      <c r="P1800" s="13">
        <v>1</v>
      </c>
      <c r="Q1800" s="13">
        <f>Table1[[#This Row],[Purchase Amount (USD)]]-Table1[[#This Row],[Previous Purchases]]</f>
        <v>81</v>
      </c>
      <c r="R1800" s="3" t="s">
        <v>32</v>
      </c>
      <c r="S1800" s="3" t="s">
        <v>39</v>
      </c>
    </row>
    <row r="1801" spans="1:19" x14ac:dyDescent="0.3">
      <c r="A1801" s="3">
        <v>1800</v>
      </c>
      <c r="B1801" s="3">
        <v>32</v>
      </c>
      <c r="C1801" s="3" t="s">
        <v>18</v>
      </c>
      <c r="D1801" s="3" t="s">
        <v>103</v>
      </c>
      <c r="E1801" s="3" t="s">
        <v>20</v>
      </c>
      <c r="F1801" s="3">
        <v>48</v>
      </c>
      <c r="G1801" s="3" t="s">
        <v>98</v>
      </c>
      <c r="H1801" s="3" t="s">
        <v>43</v>
      </c>
      <c r="I1801" s="3" t="s">
        <v>60</v>
      </c>
      <c r="J1801" s="3" t="s">
        <v>56</v>
      </c>
      <c r="K1801" s="3">
        <v>3.9</v>
      </c>
      <c r="L1801" s="3" t="s">
        <v>151</v>
      </c>
      <c r="M1801" s="3" t="s">
        <v>26</v>
      </c>
      <c r="N1801" s="3" t="s">
        <v>151</v>
      </c>
      <c r="O1801" s="3" t="s">
        <v>151</v>
      </c>
      <c r="P1801" s="13">
        <v>47</v>
      </c>
      <c r="Q1801" s="13">
        <f>Table1[[#This Row],[Purchase Amount (USD)]]-Table1[[#This Row],[Previous Purchases]]</f>
        <v>1</v>
      </c>
      <c r="R1801" s="3" t="s">
        <v>27</v>
      </c>
      <c r="S1801" s="3" t="s">
        <v>39</v>
      </c>
    </row>
    <row r="1802" spans="1:19" x14ac:dyDescent="0.3">
      <c r="A1802" s="2">
        <v>1801</v>
      </c>
      <c r="B1802" s="2">
        <v>22</v>
      </c>
      <c r="C1802" s="2" t="s">
        <v>18</v>
      </c>
      <c r="D1802" s="2" t="s">
        <v>61</v>
      </c>
      <c r="E1802" s="2" t="s">
        <v>62</v>
      </c>
      <c r="F1802" s="2">
        <v>58</v>
      </c>
      <c r="G1802" s="2" t="s">
        <v>90</v>
      </c>
      <c r="H1802" s="2" t="s">
        <v>91</v>
      </c>
      <c r="I1802" s="2" t="s">
        <v>125</v>
      </c>
      <c r="J1802" s="2" t="s">
        <v>24</v>
      </c>
      <c r="K1802" s="2">
        <v>2.7</v>
      </c>
      <c r="L1802" s="2" t="s">
        <v>151</v>
      </c>
      <c r="M1802" s="2" t="s">
        <v>26</v>
      </c>
      <c r="N1802" s="2" t="s">
        <v>151</v>
      </c>
      <c r="O1802" s="2" t="s">
        <v>151</v>
      </c>
      <c r="P1802" s="12">
        <v>30</v>
      </c>
      <c r="Q1802" s="12">
        <f>Table1[[#This Row],[Purchase Amount (USD)]]-Table1[[#This Row],[Previous Purchases]]</f>
        <v>28</v>
      </c>
      <c r="R1802" s="2" t="s">
        <v>38</v>
      </c>
      <c r="S1802" s="2" t="s">
        <v>39</v>
      </c>
    </row>
    <row r="1803" spans="1:19" x14ac:dyDescent="0.3">
      <c r="A1803" s="2">
        <v>1802</v>
      </c>
      <c r="B1803" s="2">
        <v>33</v>
      </c>
      <c r="C1803" s="2" t="s">
        <v>18</v>
      </c>
      <c r="D1803" s="2" t="s">
        <v>29</v>
      </c>
      <c r="E1803" s="2" t="s">
        <v>20</v>
      </c>
      <c r="F1803" s="2">
        <v>57</v>
      </c>
      <c r="G1803" s="2" t="s">
        <v>126</v>
      </c>
      <c r="H1803" s="2" t="s">
        <v>43</v>
      </c>
      <c r="I1803" s="2" t="s">
        <v>47</v>
      </c>
      <c r="J1803" s="2" t="s">
        <v>36</v>
      </c>
      <c r="K1803" s="2">
        <v>3.9</v>
      </c>
      <c r="L1803" s="2" t="s">
        <v>151</v>
      </c>
      <c r="M1803" s="2" t="s">
        <v>26</v>
      </c>
      <c r="N1803" s="2" t="s">
        <v>151</v>
      </c>
      <c r="O1803" s="2" t="s">
        <v>151</v>
      </c>
      <c r="P1803" s="12">
        <v>48</v>
      </c>
      <c r="Q1803" s="12">
        <f>Table1[[#This Row],[Purchase Amount (USD)]]-Table1[[#This Row],[Previous Purchases]]</f>
        <v>9</v>
      </c>
      <c r="R1803" s="2" t="s">
        <v>85</v>
      </c>
      <c r="S1803" s="2" t="s">
        <v>28</v>
      </c>
    </row>
    <row r="1804" spans="1:19" x14ac:dyDescent="0.3">
      <c r="A1804" s="3">
        <v>1803</v>
      </c>
      <c r="B1804" s="3">
        <v>57</v>
      </c>
      <c r="C1804" s="3" t="s">
        <v>18</v>
      </c>
      <c r="D1804" s="3" t="s">
        <v>58</v>
      </c>
      <c r="E1804" s="3" t="s">
        <v>20</v>
      </c>
      <c r="F1804" s="3">
        <v>96</v>
      </c>
      <c r="G1804" s="3" t="s">
        <v>42</v>
      </c>
      <c r="H1804" s="3" t="s">
        <v>22</v>
      </c>
      <c r="I1804" s="3" t="s">
        <v>47</v>
      </c>
      <c r="J1804" s="3" t="s">
        <v>24</v>
      </c>
      <c r="K1804" s="3">
        <v>2.6</v>
      </c>
      <c r="L1804" s="3" t="s">
        <v>151</v>
      </c>
      <c r="M1804" s="3" t="s">
        <v>73</v>
      </c>
      <c r="N1804" s="3" t="s">
        <v>151</v>
      </c>
      <c r="O1804" s="3" t="s">
        <v>151</v>
      </c>
      <c r="P1804" s="13">
        <v>31</v>
      </c>
      <c r="Q1804" s="13">
        <f>Table1[[#This Row],[Purchase Amount (USD)]]-Table1[[#This Row],[Previous Purchases]]</f>
        <v>65</v>
      </c>
      <c r="R1804" s="3" t="s">
        <v>27</v>
      </c>
      <c r="S1804" s="3" t="s">
        <v>75</v>
      </c>
    </row>
    <row r="1805" spans="1:19" x14ac:dyDescent="0.3">
      <c r="A1805" s="3">
        <v>1804</v>
      </c>
      <c r="B1805" s="3">
        <v>60</v>
      </c>
      <c r="C1805" s="3" t="s">
        <v>18</v>
      </c>
      <c r="D1805" s="3" t="s">
        <v>49</v>
      </c>
      <c r="E1805" s="3" t="s">
        <v>41</v>
      </c>
      <c r="F1805" s="3">
        <v>97</v>
      </c>
      <c r="G1805" s="3" t="s">
        <v>81</v>
      </c>
      <c r="H1805" s="3" t="s">
        <v>35</v>
      </c>
      <c r="I1805" s="3" t="s">
        <v>23</v>
      </c>
      <c r="J1805" s="3" t="s">
        <v>52</v>
      </c>
      <c r="K1805" s="3">
        <v>3.5</v>
      </c>
      <c r="L1805" s="3" t="s">
        <v>151</v>
      </c>
      <c r="M1805" s="3" t="s">
        <v>37</v>
      </c>
      <c r="N1805" s="3" t="s">
        <v>151</v>
      </c>
      <c r="O1805" s="3" t="s">
        <v>151</v>
      </c>
      <c r="P1805" s="13">
        <v>33</v>
      </c>
      <c r="Q1805" s="13">
        <f>Table1[[#This Row],[Purchase Amount (USD)]]-Table1[[#This Row],[Previous Purchases]]</f>
        <v>64</v>
      </c>
      <c r="R1805" s="3" t="s">
        <v>27</v>
      </c>
      <c r="S1805" s="3" t="s">
        <v>28</v>
      </c>
    </row>
    <row r="1806" spans="1:19" x14ac:dyDescent="0.3">
      <c r="A1806" s="2">
        <v>1805</v>
      </c>
      <c r="B1806" s="2">
        <v>30</v>
      </c>
      <c r="C1806" s="2" t="s">
        <v>18</v>
      </c>
      <c r="D1806" s="2" t="s">
        <v>29</v>
      </c>
      <c r="E1806" s="2" t="s">
        <v>20</v>
      </c>
      <c r="F1806" s="2">
        <v>42</v>
      </c>
      <c r="G1806" s="2" t="s">
        <v>59</v>
      </c>
      <c r="H1806" s="2" t="s">
        <v>22</v>
      </c>
      <c r="I1806" s="2" t="s">
        <v>99</v>
      </c>
      <c r="J1806" s="2" t="s">
        <v>24</v>
      </c>
      <c r="K1806" s="2">
        <v>4.4000000000000004</v>
      </c>
      <c r="L1806" s="2" t="s">
        <v>151</v>
      </c>
      <c r="M1806" s="2" t="s">
        <v>44</v>
      </c>
      <c r="N1806" s="2" t="s">
        <v>151</v>
      </c>
      <c r="O1806" s="2" t="s">
        <v>151</v>
      </c>
      <c r="P1806" s="12">
        <v>39</v>
      </c>
      <c r="Q1806" s="12">
        <f>Table1[[#This Row],[Purchase Amount (USD)]]-Table1[[#This Row],[Previous Purchases]]</f>
        <v>3</v>
      </c>
      <c r="R1806" s="2" t="s">
        <v>38</v>
      </c>
      <c r="S1806" s="2" t="s">
        <v>39</v>
      </c>
    </row>
    <row r="1807" spans="1:19" x14ac:dyDescent="0.3">
      <c r="A1807" s="2">
        <v>1806</v>
      </c>
      <c r="B1807" s="2">
        <v>41</v>
      </c>
      <c r="C1807" s="2" t="s">
        <v>18</v>
      </c>
      <c r="D1807" s="2" t="s">
        <v>112</v>
      </c>
      <c r="E1807" s="2" t="s">
        <v>20</v>
      </c>
      <c r="F1807" s="2">
        <v>62</v>
      </c>
      <c r="G1807" s="2" t="s">
        <v>116</v>
      </c>
      <c r="H1807" s="2" t="s">
        <v>22</v>
      </c>
      <c r="I1807" s="2" t="s">
        <v>79</v>
      </c>
      <c r="J1807" s="2" t="s">
        <v>36</v>
      </c>
      <c r="K1807" s="2">
        <v>4.9000000000000004</v>
      </c>
      <c r="L1807" s="2" t="s">
        <v>151</v>
      </c>
      <c r="M1807" s="2" t="s">
        <v>73</v>
      </c>
      <c r="N1807" s="2" t="s">
        <v>151</v>
      </c>
      <c r="O1807" s="2" t="s">
        <v>151</v>
      </c>
      <c r="P1807" s="12">
        <v>46</v>
      </c>
      <c r="Q1807" s="12">
        <f>Table1[[#This Row],[Purchase Amount (USD)]]-Table1[[#This Row],[Previous Purchases]]</f>
        <v>16</v>
      </c>
      <c r="R1807" s="2" t="s">
        <v>85</v>
      </c>
      <c r="S1807" s="2" t="s">
        <v>39</v>
      </c>
    </row>
    <row r="1808" spans="1:19" x14ac:dyDescent="0.3">
      <c r="A1808" s="3">
        <v>1807</v>
      </c>
      <c r="B1808" s="3">
        <v>58</v>
      </c>
      <c r="C1808" s="3" t="s">
        <v>18</v>
      </c>
      <c r="D1808" s="3" t="s">
        <v>65</v>
      </c>
      <c r="E1808" s="3" t="s">
        <v>66</v>
      </c>
      <c r="F1808" s="3">
        <v>67</v>
      </c>
      <c r="G1808" s="3" t="s">
        <v>42</v>
      </c>
      <c r="H1808" s="3" t="s">
        <v>43</v>
      </c>
      <c r="I1808" s="3" t="s">
        <v>95</v>
      </c>
      <c r="J1808" s="3" t="s">
        <v>56</v>
      </c>
      <c r="K1808" s="3">
        <v>3.9</v>
      </c>
      <c r="L1808" s="3" t="s">
        <v>151</v>
      </c>
      <c r="M1808" s="3" t="s">
        <v>53</v>
      </c>
      <c r="N1808" s="3" t="s">
        <v>151</v>
      </c>
      <c r="O1808" s="3" t="s">
        <v>151</v>
      </c>
      <c r="P1808" s="13">
        <v>24</v>
      </c>
      <c r="Q1808" s="13">
        <f>Table1[[#This Row],[Purchase Amount (USD)]]-Table1[[#This Row],[Previous Purchases]]</f>
        <v>43</v>
      </c>
      <c r="R1808" s="3" t="s">
        <v>27</v>
      </c>
      <c r="S1808" s="3" t="s">
        <v>48</v>
      </c>
    </row>
    <row r="1809" spans="1:19" x14ac:dyDescent="0.3">
      <c r="A1809" s="3">
        <v>1808</v>
      </c>
      <c r="B1809" s="3">
        <v>34</v>
      </c>
      <c r="C1809" s="3" t="s">
        <v>18</v>
      </c>
      <c r="D1809" s="3" t="s">
        <v>49</v>
      </c>
      <c r="E1809" s="3" t="s">
        <v>41</v>
      </c>
      <c r="F1809" s="3">
        <v>46</v>
      </c>
      <c r="G1809" s="3" t="s">
        <v>128</v>
      </c>
      <c r="H1809" s="3" t="s">
        <v>22</v>
      </c>
      <c r="I1809" s="3" t="s">
        <v>79</v>
      </c>
      <c r="J1809" s="3" t="s">
        <v>52</v>
      </c>
      <c r="K1809" s="3">
        <v>3.5</v>
      </c>
      <c r="L1809" s="3" t="s">
        <v>151</v>
      </c>
      <c r="M1809" s="3" t="s">
        <v>53</v>
      </c>
      <c r="N1809" s="3" t="s">
        <v>151</v>
      </c>
      <c r="O1809" s="3" t="s">
        <v>151</v>
      </c>
      <c r="P1809" s="13">
        <v>37</v>
      </c>
      <c r="Q1809" s="13">
        <f>Table1[[#This Row],[Purchase Amount (USD)]]-Table1[[#This Row],[Previous Purchases]]</f>
        <v>9</v>
      </c>
      <c r="R1809" s="3" t="s">
        <v>27</v>
      </c>
      <c r="S1809" s="3" t="s">
        <v>28</v>
      </c>
    </row>
    <row r="1810" spans="1:19" x14ac:dyDescent="0.3">
      <c r="A1810" s="2">
        <v>1809</v>
      </c>
      <c r="B1810" s="2">
        <v>67</v>
      </c>
      <c r="C1810" s="2" t="s">
        <v>18</v>
      </c>
      <c r="D1810" s="2" t="s">
        <v>101</v>
      </c>
      <c r="E1810" s="2" t="s">
        <v>62</v>
      </c>
      <c r="F1810" s="2">
        <v>71</v>
      </c>
      <c r="G1810" s="2" t="s">
        <v>121</v>
      </c>
      <c r="H1810" s="2" t="s">
        <v>43</v>
      </c>
      <c r="I1810" s="2" t="s">
        <v>92</v>
      </c>
      <c r="J1810" s="2" t="s">
        <v>36</v>
      </c>
      <c r="K1810" s="2">
        <v>4.3</v>
      </c>
      <c r="L1810" s="2" t="s">
        <v>151</v>
      </c>
      <c r="M1810" s="2" t="s">
        <v>44</v>
      </c>
      <c r="N1810" s="2" t="s">
        <v>151</v>
      </c>
      <c r="O1810" s="2" t="s">
        <v>151</v>
      </c>
      <c r="P1810" s="12">
        <v>7</v>
      </c>
      <c r="Q1810" s="12">
        <f>Table1[[#This Row],[Purchase Amount (USD)]]-Table1[[#This Row],[Previous Purchases]]</f>
        <v>64</v>
      </c>
      <c r="R1810" s="2" t="s">
        <v>85</v>
      </c>
      <c r="S1810" s="2" t="s">
        <v>87</v>
      </c>
    </row>
    <row r="1811" spans="1:19" x14ac:dyDescent="0.3">
      <c r="A1811" s="2">
        <v>1810</v>
      </c>
      <c r="B1811" s="2">
        <v>58</v>
      </c>
      <c r="C1811" s="2" t="s">
        <v>18</v>
      </c>
      <c r="D1811" s="2" t="s">
        <v>131</v>
      </c>
      <c r="E1811" s="2" t="s">
        <v>66</v>
      </c>
      <c r="F1811" s="2">
        <v>99</v>
      </c>
      <c r="G1811" s="2" t="s">
        <v>119</v>
      </c>
      <c r="H1811" s="2" t="s">
        <v>35</v>
      </c>
      <c r="I1811" s="2" t="s">
        <v>143</v>
      </c>
      <c r="J1811" s="2" t="s">
        <v>56</v>
      </c>
      <c r="K1811" s="2">
        <v>3.4</v>
      </c>
      <c r="L1811" s="2" t="s">
        <v>151</v>
      </c>
      <c r="M1811" s="2" t="s">
        <v>37</v>
      </c>
      <c r="N1811" s="2" t="s">
        <v>151</v>
      </c>
      <c r="O1811" s="2" t="s">
        <v>151</v>
      </c>
      <c r="P1811" s="12">
        <v>6</v>
      </c>
      <c r="Q1811" s="12">
        <f>Table1[[#This Row],[Purchase Amount (USD)]]-Table1[[#This Row],[Previous Purchases]]</f>
        <v>93</v>
      </c>
      <c r="R1811" s="2" t="s">
        <v>85</v>
      </c>
      <c r="S1811" s="2" t="s">
        <v>28</v>
      </c>
    </row>
    <row r="1812" spans="1:19" x14ac:dyDescent="0.3">
      <c r="A1812" s="3">
        <v>1811</v>
      </c>
      <c r="B1812" s="3">
        <v>41</v>
      </c>
      <c r="C1812" s="3" t="s">
        <v>18</v>
      </c>
      <c r="D1812" s="3" t="s">
        <v>33</v>
      </c>
      <c r="E1812" s="3" t="s">
        <v>20</v>
      </c>
      <c r="F1812" s="3">
        <v>28</v>
      </c>
      <c r="G1812" s="3" t="s">
        <v>127</v>
      </c>
      <c r="H1812" s="3" t="s">
        <v>43</v>
      </c>
      <c r="I1812" s="3" t="s">
        <v>135</v>
      </c>
      <c r="J1812" s="3" t="s">
        <v>56</v>
      </c>
      <c r="K1812" s="3">
        <v>2.7</v>
      </c>
      <c r="L1812" s="3" t="s">
        <v>151</v>
      </c>
      <c r="M1812" s="3" t="s">
        <v>53</v>
      </c>
      <c r="N1812" s="3" t="s">
        <v>151</v>
      </c>
      <c r="O1812" s="3" t="s">
        <v>151</v>
      </c>
      <c r="P1812" s="13">
        <v>16</v>
      </c>
      <c r="Q1812" s="13">
        <f>Table1[[#This Row],[Purchase Amount (USD)]]-Table1[[#This Row],[Previous Purchases]]</f>
        <v>12</v>
      </c>
      <c r="R1812" s="3" t="s">
        <v>32</v>
      </c>
      <c r="S1812" s="3" t="s">
        <v>75</v>
      </c>
    </row>
    <row r="1813" spans="1:19" x14ac:dyDescent="0.3">
      <c r="A1813" s="3">
        <v>1812</v>
      </c>
      <c r="B1813" s="3">
        <v>42</v>
      </c>
      <c r="C1813" s="3" t="s">
        <v>18</v>
      </c>
      <c r="D1813" s="3" t="s">
        <v>132</v>
      </c>
      <c r="E1813" s="3" t="s">
        <v>66</v>
      </c>
      <c r="F1813" s="3">
        <v>77</v>
      </c>
      <c r="G1813" s="3" t="s">
        <v>149</v>
      </c>
      <c r="H1813" s="3" t="s">
        <v>22</v>
      </c>
      <c r="I1813" s="3" t="s">
        <v>143</v>
      </c>
      <c r="J1813" s="3" t="s">
        <v>52</v>
      </c>
      <c r="K1813" s="3">
        <v>3.6</v>
      </c>
      <c r="L1813" s="3" t="s">
        <v>151</v>
      </c>
      <c r="M1813" s="3" t="s">
        <v>53</v>
      </c>
      <c r="N1813" s="3" t="s">
        <v>151</v>
      </c>
      <c r="O1813" s="3" t="s">
        <v>151</v>
      </c>
      <c r="P1813" s="13">
        <v>33</v>
      </c>
      <c r="Q1813" s="13">
        <f>Table1[[#This Row],[Purchase Amount (USD)]]-Table1[[#This Row],[Previous Purchases]]</f>
        <v>44</v>
      </c>
      <c r="R1813" s="3" t="s">
        <v>74</v>
      </c>
      <c r="S1813" s="3" t="s">
        <v>48</v>
      </c>
    </row>
    <row r="1814" spans="1:19" x14ac:dyDescent="0.3">
      <c r="A1814" s="2">
        <v>1813</v>
      </c>
      <c r="B1814" s="2">
        <v>50</v>
      </c>
      <c r="C1814" s="2" t="s">
        <v>18</v>
      </c>
      <c r="D1814" s="2" t="s">
        <v>136</v>
      </c>
      <c r="E1814" s="2" t="s">
        <v>41</v>
      </c>
      <c r="F1814" s="2">
        <v>63</v>
      </c>
      <c r="G1814" s="2" t="s">
        <v>106</v>
      </c>
      <c r="H1814" s="2" t="s">
        <v>35</v>
      </c>
      <c r="I1814" s="2" t="s">
        <v>143</v>
      </c>
      <c r="J1814" s="2" t="s">
        <v>52</v>
      </c>
      <c r="K1814" s="2">
        <v>4.9000000000000004</v>
      </c>
      <c r="L1814" s="2" t="s">
        <v>151</v>
      </c>
      <c r="M1814" s="2" t="s">
        <v>26</v>
      </c>
      <c r="N1814" s="2" t="s">
        <v>151</v>
      </c>
      <c r="O1814" s="2" t="s">
        <v>151</v>
      </c>
      <c r="P1814" s="12">
        <v>18</v>
      </c>
      <c r="Q1814" s="12">
        <f>Table1[[#This Row],[Purchase Amount (USD)]]-Table1[[#This Row],[Previous Purchases]]</f>
        <v>45</v>
      </c>
      <c r="R1814" s="2" t="s">
        <v>45</v>
      </c>
      <c r="S1814" s="2" t="s">
        <v>75</v>
      </c>
    </row>
    <row r="1815" spans="1:19" x14ac:dyDescent="0.3">
      <c r="A1815" s="2">
        <v>1814</v>
      </c>
      <c r="B1815" s="2">
        <v>40</v>
      </c>
      <c r="C1815" s="2" t="s">
        <v>18</v>
      </c>
      <c r="D1815" s="2" t="s">
        <v>58</v>
      </c>
      <c r="E1815" s="2" t="s">
        <v>20</v>
      </c>
      <c r="F1815" s="2">
        <v>62</v>
      </c>
      <c r="G1815" s="2" t="s">
        <v>114</v>
      </c>
      <c r="H1815" s="2" t="s">
        <v>43</v>
      </c>
      <c r="I1815" s="2" t="s">
        <v>77</v>
      </c>
      <c r="J1815" s="2" t="s">
        <v>36</v>
      </c>
      <c r="K1815" s="2">
        <v>3.5</v>
      </c>
      <c r="L1815" s="2" t="s">
        <v>151</v>
      </c>
      <c r="M1815" s="2" t="s">
        <v>37</v>
      </c>
      <c r="N1815" s="2" t="s">
        <v>151</v>
      </c>
      <c r="O1815" s="2" t="s">
        <v>151</v>
      </c>
      <c r="P1815" s="12">
        <v>24</v>
      </c>
      <c r="Q1815" s="12">
        <f>Table1[[#This Row],[Purchase Amount (USD)]]-Table1[[#This Row],[Previous Purchases]]</f>
        <v>38</v>
      </c>
      <c r="R1815" s="2" t="s">
        <v>45</v>
      </c>
      <c r="S1815" s="2" t="s">
        <v>39</v>
      </c>
    </row>
    <row r="1816" spans="1:19" x14ac:dyDescent="0.3">
      <c r="A1816" s="3">
        <v>1815</v>
      </c>
      <c r="B1816" s="3">
        <v>32</v>
      </c>
      <c r="C1816" s="3" t="s">
        <v>18</v>
      </c>
      <c r="D1816" s="3" t="s">
        <v>33</v>
      </c>
      <c r="E1816" s="3" t="s">
        <v>20</v>
      </c>
      <c r="F1816" s="3">
        <v>92</v>
      </c>
      <c r="G1816" s="3" t="s">
        <v>55</v>
      </c>
      <c r="H1816" s="3" t="s">
        <v>43</v>
      </c>
      <c r="I1816" s="3" t="s">
        <v>51</v>
      </c>
      <c r="J1816" s="3" t="s">
        <v>52</v>
      </c>
      <c r="K1816" s="3">
        <v>3.8</v>
      </c>
      <c r="L1816" s="3" t="s">
        <v>151</v>
      </c>
      <c r="M1816" s="3" t="s">
        <v>37</v>
      </c>
      <c r="N1816" s="3" t="s">
        <v>151</v>
      </c>
      <c r="O1816" s="3" t="s">
        <v>151</v>
      </c>
      <c r="P1816" s="13">
        <v>24</v>
      </c>
      <c r="Q1816" s="13">
        <f>Table1[[#This Row],[Purchase Amount (USD)]]-Table1[[#This Row],[Previous Purchases]]</f>
        <v>68</v>
      </c>
      <c r="R1816" s="3" t="s">
        <v>32</v>
      </c>
      <c r="S1816" s="3" t="s">
        <v>57</v>
      </c>
    </row>
    <row r="1817" spans="1:19" x14ac:dyDescent="0.3">
      <c r="A1817" s="3">
        <v>1816</v>
      </c>
      <c r="B1817" s="3">
        <v>51</v>
      </c>
      <c r="C1817" s="3" t="s">
        <v>18</v>
      </c>
      <c r="D1817" s="3" t="s">
        <v>70</v>
      </c>
      <c r="E1817" s="3" t="s">
        <v>41</v>
      </c>
      <c r="F1817" s="3">
        <v>72</v>
      </c>
      <c r="G1817" s="3" t="s">
        <v>129</v>
      </c>
      <c r="H1817" s="3" t="s">
        <v>22</v>
      </c>
      <c r="I1817" s="3" t="s">
        <v>51</v>
      </c>
      <c r="J1817" s="3" t="s">
        <v>24</v>
      </c>
      <c r="K1817" s="3">
        <v>4.5</v>
      </c>
      <c r="L1817" s="3" t="s">
        <v>151</v>
      </c>
      <c r="M1817" s="3" t="s">
        <v>69</v>
      </c>
      <c r="N1817" s="3" t="s">
        <v>151</v>
      </c>
      <c r="O1817" s="3" t="s">
        <v>151</v>
      </c>
      <c r="P1817" s="13">
        <v>48</v>
      </c>
      <c r="Q1817" s="13">
        <f>Table1[[#This Row],[Purchase Amount (USD)]]-Table1[[#This Row],[Previous Purchases]]</f>
        <v>24</v>
      </c>
      <c r="R1817" s="3" t="s">
        <v>38</v>
      </c>
      <c r="S1817" s="3" t="s">
        <v>96</v>
      </c>
    </row>
    <row r="1818" spans="1:19" x14ac:dyDescent="0.3">
      <c r="A1818" s="2">
        <v>1817</v>
      </c>
      <c r="B1818" s="2">
        <v>26</v>
      </c>
      <c r="C1818" s="2" t="s">
        <v>18</v>
      </c>
      <c r="D1818" s="2" t="s">
        <v>123</v>
      </c>
      <c r="E1818" s="2" t="s">
        <v>66</v>
      </c>
      <c r="F1818" s="2">
        <v>79</v>
      </c>
      <c r="G1818" s="2" t="s">
        <v>140</v>
      </c>
      <c r="H1818" s="2" t="s">
        <v>43</v>
      </c>
      <c r="I1818" s="2" t="s">
        <v>72</v>
      </c>
      <c r="J1818" s="2" t="s">
        <v>52</v>
      </c>
      <c r="K1818" s="2">
        <v>4</v>
      </c>
      <c r="L1818" s="2" t="s">
        <v>151</v>
      </c>
      <c r="M1818" s="2" t="s">
        <v>26</v>
      </c>
      <c r="N1818" s="2" t="s">
        <v>151</v>
      </c>
      <c r="O1818" s="2" t="s">
        <v>151</v>
      </c>
      <c r="P1818" s="12">
        <v>4</v>
      </c>
      <c r="Q1818" s="12">
        <f>Table1[[#This Row],[Purchase Amount (USD)]]-Table1[[#This Row],[Previous Purchases]]</f>
        <v>75</v>
      </c>
      <c r="R1818" s="2" t="s">
        <v>32</v>
      </c>
      <c r="S1818" s="2" t="s">
        <v>39</v>
      </c>
    </row>
    <row r="1819" spans="1:19" x14ac:dyDescent="0.3">
      <c r="A1819" s="2">
        <v>1818</v>
      </c>
      <c r="B1819" s="2">
        <v>32</v>
      </c>
      <c r="C1819" s="2" t="s">
        <v>18</v>
      </c>
      <c r="D1819" s="2" t="s">
        <v>112</v>
      </c>
      <c r="E1819" s="2" t="s">
        <v>20</v>
      </c>
      <c r="F1819" s="2">
        <v>27</v>
      </c>
      <c r="G1819" s="2" t="s">
        <v>78</v>
      </c>
      <c r="H1819" s="2" t="s">
        <v>43</v>
      </c>
      <c r="I1819" s="2" t="s">
        <v>51</v>
      </c>
      <c r="J1819" s="2" t="s">
        <v>52</v>
      </c>
      <c r="K1819" s="2">
        <v>4.7</v>
      </c>
      <c r="L1819" s="2" t="s">
        <v>151</v>
      </c>
      <c r="M1819" s="2" t="s">
        <v>37</v>
      </c>
      <c r="N1819" s="2" t="s">
        <v>151</v>
      </c>
      <c r="O1819" s="2" t="s">
        <v>151</v>
      </c>
      <c r="P1819" s="12">
        <v>20</v>
      </c>
      <c r="Q1819" s="12">
        <f>Table1[[#This Row],[Purchase Amount (USD)]]-Table1[[#This Row],[Previous Purchases]]</f>
        <v>7</v>
      </c>
      <c r="R1819" s="2" t="s">
        <v>32</v>
      </c>
      <c r="S1819" s="2" t="s">
        <v>39</v>
      </c>
    </row>
    <row r="1820" spans="1:19" x14ac:dyDescent="0.3">
      <c r="A1820" s="3">
        <v>1819</v>
      </c>
      <c r="B1820" s="3">
        <v>58</v>
      </c>
      <c r="C1820" s="3" t="s">
        <v>18</v>
      </c>
      <c r="D1820" s="3" t="s">
        <v>88</v>
      </c>
      <c r="E1820" s="3" t="s">
        <v>66</v>
      </c>
      <c r="F1820" s="3">
        <v>39</v>
      </c>
      <c r="G1820" s="3" t="s">
        <v>97</v>
      </c>
      <c r="H1820" s="3" t="s">
        <v>43</v>
      </c>
      <c r="I1820" s="3" t="s">
        <v>51</v>
      </c>
      <c r="J1820" s="3" t="s">
        <v>56</v>
      </c>
      <c r="K1820" s="3">
        <v>3.8</v>
      </c>
      <c r="L1820" s="3" t="s">
        <v>151</v>
      </c>
      <c r="M1820" s="3" t="s">
        <v>26</v>
      </c>
      <c r="N1820" s="3" t="s">
        <v>151</v>
      </c>
      <c r="O1820" s="3" t="s">
        <v>151</v>
      </c>
      <c r="P1820" s="13">
        <v>47</v>
      </c>
      <c r="Q1820" s="13">
        <f>Table1[[#This Row],[Purchase Amount (USD)]]-Table1[[#This Row],[Previous Purchases]]</f>
        <v>-8</v>
      </c>
      <c r="R1820" s="3" t="s">
        <v>85</v>
      </c>
      <c r="S1820" s="3" t="s">
        <v>96</v>
      </c>
    </row>
    <row r="1821" spans="1:19" x14ac:dyDescent="0.3">
      <c r="A1821" s="3">
        <v>1820</v>
      </c>
      <c r="B1821" s="3">
        <v>51</v>
      </c>
      <c r="C1821" s="3" t="s">
        <v>18</v>
      </c>
      <c r="D1821" s="3" t="s">
        <v>124</v>
      </c>
      <c r="E1821" s="3" t="s">
        <v>20</v>
      </c>
      <c r="F1821" s="3">
        <v>86</v>
      </c>
      <c r="G1821" s="3" t="s">
        <v>106</v>
      </c>
      <c r="H1821" s="3" t="s">
        <v>35</v>
      </c>
      <c r="I1821" s="3" t="s">
        <v>99</v>
      </c>
      <c r="J1821" s="3" t="s">
        <v>36</v>
      </c>
      <c r="K1821" s="3">
        <v>4.5</v>
      </c>
      <c r="L1821" s="3" t="s">
        <v>151</v>
      </c>
      <c r="M1821" s="3" t="s">
        <v>44</v>
      </c>
      <c r="N1821" s="3" t="s">
        <v>151</v>
      </c>
      <c r="O1821" s="3" t="s">
        <v>151</v>
      </c>
      <c r="P1821" s="13">
        <v>50</v>
      </c>
      <c r="Q1821" s="13">
        <f>Table1[[#This Row],[Purchase Amount (USD)]]-Table1[[#This Row],[Previous Purchases]]</f>
        <v>36</v>
      </c>
      <c r="R1821" s="3" t="s">
        <v>32</v>
      </c>
      <c r="S1821" s="3" t="s">
        <v>57</v>
      </c>
    </row>
    <row r="1822" spans="1:19" x14ac:dyDescent="0.3">
      <c r="A1822" s="2">
        <v>1821</v>
      </c>
      <c r="B1822" s="2">
        <v>19</v>
      </c>
      <c r="C1822" s="2" t="s">
        <v>18</v>
      </c>
      <c r="D1822" s="2" t="s">
        <v>54</v>
      </c>
      <c r="E1822" s="2" t="s">
        <v>20</v>
      </c>
      <c r="F1822" s="2">
        <v>94</v>
      </c>
      <c r="G1822" s="2" t="s">
        <v>148</v>
      </c>
      <c r="H1822" s="2" t="s">
        <v>91</v>
      </c>
      <c r="I1822" s="2" t="s">
        <v>79</v>
      </c>
      <c r="J1822" s="2" t="s">
        <v>56</v>
      </c>
      <c r="K1822" s="2">
        <v>5</v>
      </c>
      <c r="L1822" s="2" t="s">
        <v>151</v>
      </c>
      <c r="M1822" s="2" t="s">
        <v>26</v>
      </c>
      <c r="N1822" s="2" t="s">
        <v>151</v>
      </c>
      <c r="O1822" s="2" t="s">
        <v>151</v>
      </c>
      <c r="P1822" s="12">
        <v>31</v>
      </c>
      <c r="Q1822" s="12">
        <f>Table1[[#This Row],[Purchase Amount (USD)]]-Table1[[#This Row],[Previous Purchases]]</f>
        <v>63</v>
      </c>
      <c r="R1822" s="2" t="s">
        <v>45</v>
      </c>
      <c r="S1822" s="2" t="s">
        <v>87</v>
      </c>
    </row>
    <row r="1823" spans="1:19" x14ac:dyDescent="0.3">
      <c r="A1823" s="2">
        <v>1822</v>
      </c>
      <c r="B1823" s="2">
        <v>57</v>
      </c>
      <c r="C1823" s="2" t="s">
        <v>18</v>
      </c>
      <c r="D1823" s="2" t="s">
        <v>58</v>
      </c>
      <c r="E1823" s="2" t="s">
        <v>20</v>
      </c>
      <c r="F1823" s="2">
        <v>53</v>
      </c>
      <c r="G1823" s="2" t="s">
        <v>30</v>
      </c>
      <c r="H1823" s="2" t="s">
        <v>43</v>
      </c>
      <c r="I1823" s="2" t="s">
        <v>84</v>
      </c>
      <c r="J1823" s="2" t="s">
        <v>36</v>
      </c>
      <c r="K1823" s="2">
        <v>2.8</v>
      </c>
      <c r="L1823" s="2" t="s">
        <v>151</v>
      </c>
      <c r="M1823" s="2" t="s">
        <v>26</v>
      </c>
      <c r="N1823" s="2" t="s">
        <v>151</v>
      </c>
      <c r="O1823" s="2" t="s">
        <v>151</v>
      </c>
      <c r="P1823" s="12">
        <v>29</v>
      </c>
      <c r="Q1823" s="12">
        <f>Table1[[#This Row],[Purchase Amount (USD)]]-Table1[[#This Row],[Previous Purchases]]</f>
        <v>24</v>
      </c>
      <c r="R1823" s="2" t="s">
        <v>45</v>
      </c>
      <c r="S1823" s="2" t="s">
        <v>57</v>
      </c>
    </row>
    <row r="1824" spans="1:19" x14ac:dyDescent="0.3">
      <c r="A1824" s="3">
        <v>1823</v>
      </c>
      <c r="B1824" s="3">
        <v>66</v>
      </c>
      <c r="C1824" s="3" t="s">
        <v>18</v>
      </c>
      <c r="D1824" s="3" t="s">
        <v>54</v>
      </c>
      <c r="E1824" s="3" t="s">
        <v>20</v>
      </c>
      <c r="F1824" s="3">
        <v>85</v>
      </c>
      <c r="G1824" s="3" t="s">
        <v>138</v>
      </c>
      <c r="H1824" s="3" t="s">
        <v>35</v>
      </c>
      <c r="I1824" s="3" t="s">
        <v>108</v>
      </c>
      <c r="J1824" s="3" t="s">
        <v>52</v>
      </c>
      <c r="K1824" s="3">
        <v>4.4000000000000004</v>
      </c>
      <c r="L1824" s="3" t="s">
        <v>151</v>
      </c>
      <c r="M1824" s="3" t="s">
        <v>53</v>
      </c>
      <c r="N1824" s="3" t="s">
        <v>151</v>
      </c>
      <c r="O1824" s="3" t="s">
        <v>151</v>
      </c>
      <c r="P1824" s="13">
        <v>4</v>
      </c>
      <c r="Q1824" s="13">
        <f>Table1[[#This Row],[Purchase Amount (USD)]]-Table1[[#This Row],[Previous Purchases]]</f>
        <v>81</v>
      </c>
      <c r="R1824" s="3" t="s">
        <v>32</v>
      </c>
      <c r="S1824" s="3" t="s">
        <v>48</v>
      </c>
    </row>
    <row r="1825" spans="1:19" x14ac:dyDescent="0.3">
      <c r="A1825" s="3">
        <v>1824</v>
      </c>
      <c r="B1825" s="3">
        <v>62</v>
      </c>
      <c r="C1825" s="3" t="s">
        <v>18</v>
      </c>
      <c r="D1825" s="3" t="s">
        <v>124</v>
      </c>
      <c r="E1825" s="3" t="s">
        <v>20</v>
      </c>
      <c r="F1825" s="3">
        <v>50</v>
      </c>
      <c r="G1825" s="3" t="s">
        <v>59</v>
      </c>
      <c r="H1825" s="3" t="s">
        <v>22</v>
      </c>
      <c r="I1825" s="3" t="s">
        <v>68</v>
      </c>
      <c r="J1825" s="3" t="s">
        <v>56</v>
      </c>
      <c r="K1825" s="3">
        <v>4.7</v>
      </c>
      <c r="L1825" s="3" t="s">
        <v>151</v>
      </c>
      <c r="M1825" s="3" t="s">
        <v>37</v>
      </c>
      <c r="N1825" s="3" t="s">
        <v>151</v>
      </c>
      <c r="O1825" s="3" t="s">
        <v>151</v>
      </c>
      <c r="P1825" s="13">
        <v>40</v>
      </c>
      <c r="Q1825" s="13">
        <f>Table1[[#This Row],[Purchase Amount (USD)]]-Table1[[#This Row],[Previous Purchases]]</f>
        <v>10</v>
      </c>
      <c r="R1825" s="3" t="s">
        <v>74</v>
      </c>
      <c r="S1825" s="3" t="s">
        <v>75</v>
      </c>
    </row>
    <row r="1826" spans="1:19" x14ac:dyDescent="0.3">
      <c r="A1826" s="2">
        <v>1825</v>
      </c>
      <c r="B1826" s="2">
        <v>58</v>
      </c>
      <c r="C1826" s="2" t="s">
        <v>18</v>
      </c>
      <c r="D1826" s="2" t="s">
        <v>94</v>
      </c>
      <c r="E1826" s="2" t="s">
        <v>20</v>
      </c>
      <c r="F1826" s="2">
        <v>47</v>
      </c>
      <c r="G1826" s="2" t="s">
        <v>114</v>
      </c>
      <c r="H1826" s="2" t="s">
        <v>91</v>
      </c>
      <c r="I1826" s="2" t="s">
        <v>135</v>
      </c>
      <c r="J1826" s="2" t="s">
        <v>24</v>
      </c>
      <c r="K1826" s="2">
        <v>3.8</v>
      </c>
      <c r="L1826" s="2" t="s">
        <v>151</v>
      </c>
      <c r="M1826" s="2" t="s">
        <v>26</v>
      </c>
      <c r="N1826" s="2" t="s">
        <v>151</v>
      </c>
      <c r="O1826" s="2" t="s">
        <v>151</v>
      </c>
      <c r="P1826" s="12">
        <v>31</v>
      </c>
      <c r="Q1826" s="12">
        <f>Table1[[#This Row],[Purchase Amount (USD)]]-Table1[[#This Row],[Previous Purchases]]</f>
        <v>16</v>
      </c>
      <c r="R1826" s="2" t="s">
        <v>32</v>
      </c>
      <c r="S1826" s="2" t="s">
        <v>87</v>
      </c>
    </row>
    <row r="1827" spans="1:19" x14ac:dyDescent="0.3">
      <c r="A1827" s="2">
        <v>1826</v>
      </c>
      <c r="B1827" s="2">
        <v>23</v>
      </c>
      <c r="C1827" s="2" t="s">
        <v>18</v>
      </c>
      <c r="D1827" s="2" t="s">
        <v>136</v>
      </c>
      <c r="E1827" s="2" t="s">
        <v>41</v>
      </c>
      <c r="F1827" s="2">
        <v>75</v>
      </c>
      <c r="G1827" s="2" t="s">
        <v>146</v>
      </c>
      <c r="H1827" s="2" t="s">
        <v>43</v>
      </c>
      <c r="I1827" s="2" t="s">
        <v>68</v>
      </c>
      <c r="J1827" s="2" t="s">
        <v>24</v>
      </c>
      <c r="K1827" s="2">
        <v>4.9000000000000004</v>
      </c>
      <c r="L1827" s="2" t="s">
        <v>151</v>
      </c>
      <c r="M1827" s="2" t="s">
        <v>44</v>
      </c>
      <c r="N1827" s="2" t="s">
        <v>151</v>
      </c>
      <c r="O1827" s="2" t="s">
        <v>151</v>
      </c>
      <c r="P1827" s="12">
        <v>41</v>
      </c>
      <c r="Q1827" s="12">
        <f>Table1[[#This Row],[Purchase Amount (USD)]]-Table1[[#This Row],[Previous Purchases]]</f>
        <v>34</v>
      </c>
      <c r="R1827" s="2" t="s">
        <v>38</v>
      </c>
      <c r="S1827" s="2" t="s">
        <v>39</v>
      </c>
    </row>
    <row r="1828" spans="1:19" x14ac:dyDescent="0.3">
      <c r="A1828" s="3">
        <v>1827</v>
      </c>
      <c r="B1828" s="3">
        <v>45</v>
      </c>
      <c r="C1828" s="3" t="s">
        <v>18</v>
      </c>
      <c r="D1828" s="3" t="s">
        <v>112</v>
      </c>
      <c r="E1828" s="3" t="s">
        <v>20</v>
      </c>
      <c r="F1828" s="3">
        <v>60</v>
      </c>
      <c r="G1828" s="3" t="s">
        <v>115</v>
      </c>
      <c r="H1828" s="3" t="s">
        <v>43</v>
      </c>
      <c r="I1828" s="3" t="s">
        <v>47</v>
      </c>
      <c r="J1828" s="3" t="s">
        <v>24</v>
      </c>
      <c r="K1828" s="3">
        <v>4.2</v>
      </c>
      <c r="L1828" s="3" t="s">
        <v>151</v>
      </c>
      <c r="M1828" s="3" t="s">
        <v>26</v>
      </c>
      <c r="N1828" s="3" t="s">
        <v>151</v>
      </c>
      <c r="O1828" s="3" t="s">
        <v>151</v>
      </c>
      <c r="P1828" s="13">
        <v>44</v>
      </c>
      <c r="Q1828" s="13">
        <f>Table1[[#This Row],[Purchase Amount (USD)]]-Table1[[#This Row],[Previous Purchases]]</f>
        <v>16</v>
      </c>
      <c r="R1828" s="3" t="s">
        <v>85</v>
      </c>
      <c r="S1828" s="3" t="s">
        <v>48</v>
      </c>
    </row>
    <row r="1829" spans="1:19" x14ac:dyDescent="0.3">
      <c r="A1829" s="3">
        <v>1828</v>
      </c>
      <c r="B1829" s="3">
        <v>20</v>
      </c>
      <c r="C1829" s="3" t="s">
        <v>18</v>
      </c>
      <c r="D1829" s="3" t="s">
        <v>112</v>
      </c>
      <c r="E1829" s="3" t="s">
        <v>20</v>
      </c>
      <c r="F1829" s="3">
        <v>36</v>
      </c>
      <c r="G1829" s="3" t="s">
        <v>128</v>
      </c>
      <c r="H1829" s="3" t="s">
        <v>35</v>
      </c>
      <c r="I1829" s="3" t="s">
        <v>68</v>
      </c>
      <c r="J1829" s="3" t="s">
        <v>36</v>
      </c>
      <c r="K1829" s="3">
        <v>4.9000000000000004</v>
      </c>
      <c r="L1829" s="3" t="s">
        <v>151</v>
      </c>
      <c r="M1829" s="3" t="s">
        <v>69</v>
      </c>
      <c r="N1829" s="3" t="s">
        <v>151</v>
      </c>
      <c r="O1829" s="3" t="s">
        <v>151</v>
      </c>
      <c r="P1829" s="13">
        <v>31</v>
      </c>
      <c r="Q1829" s="13">
        <f>Table1[[#This Row],[Purchase Amount (USD)]]-Table1[[#This Row],[Previous Purchases]]</f>
        <v>5</v>
      </c>
      <c r="R1829" s="3" t="s">
        <v>74</v>
      </c>
      <c r="S1829" s="3" t="s">
        <v>39</v>
      </c>
    </row>
    <row r="1830" spans="1:19" x14ac:dyDescent="0.3">
      <c r="A1830" s="2">
        <v>1829</v>
      </c>
      <c r="B1830" s="2">
        <v>33</v>
      </c>
      <c r="C1830" s="2" t="s">
        <v>18</v>
      </c>
      <c r="D1830" s="2" t="s">
        <v>61</v>
      </c>
      <c r="E1830" s="2" t="s">
        <v>62</v>
      </c>
      <c r="F1830" s="2">
        <v>80</v>
      </c>
      <c r="G1830" s="2" t="s">
        <v>81</v>
      </c>
      <c r="H1830" s="2" t="s">
        <v>22</v>
      </c>
      <c r="I1830" s="2" t="s">
        <v>23</v>
      </c>
      <c r="J1830" s="2" t="s">
        <v>36</v>
      </c>
      <c r="K1830" s="2">
        <v>3.9</v>
      </c>
      <c r="L1830" s="2" t="s">
        <v>151</v>
      </c>
      <c r="M1830" s="2" t="s">
        <v>26</v>
      </c>
      <c r="N1830" s="2" t="s">
        <v>151</v>
      </c>
      <c r="O1830" s="2" t="s">
        <v>151</v>
      </c>
      <c r="P1830" s="12">
        <v>45</v>
      </c>
      <c r="Q1830" s="12">
        <f>Table1[[#This Row],[Purchase Amount (USD)]]-Table1[[#This Row],[Previous Purchases]]</f>
        <v>35</v>
      </c>
      <c r="R1830" s="2" t="s">
        <v>32</v>
      </c>
      <c r="S1830" s="2" t="s">
        <v>96</v>
      </c>
    </row>
    <row r="1831" spans="1:19" x14ac:dyDescent="0.3">
      <c r="A1831" s="2">
        <v>1830</v>
      </c>
      <c r="B1831" s="2">
        <v>30</v>
      </c>
      <c r="C1831" s="2" t="s">
        <v>18</v>
      </c>
      <c r="D1831" s="2" t="s">
        <v>123</v>
      </c>
      <c r="E1831" s="2" t="s">
        <v>66</v>
      </c>
      <c r="F1831" s="2">
        <v>96</v>
      </c>
      <c r="G1831" s="2" t="s">
        <v>46</v>
      </c>
      <c r="H1831" s="2" t="s">
        <v>43</v>
      </c>
      <c r="I1831" s="2" t="s">
        <v>51</v>
      </c>
      <c r="J1831" s="2" t="s">
        <v>36</v>
      </c>
      <c r="K1831" s="2">
        <v>4.9000000000000004</v>
      </c>
      <c r="L1831" s="2" t="s">
        <v>151</v>
      </c>
      <c r="M1831" s="2" t="s">
        <v>69</v>
      </c>
      <c r="N1831" s="2" t="s">
        <v>151</v>
      </c>
      <c r="O1831" s="2" t="s">
        <v>151</v>
      </c>
      <c r="P1831" s="12">
        <v>50</v>
      </c>
      <c r="Q1831" s="12">
        <f>Table1[[#This Row],[Purchase Amount (USD)]]-Table1[[#This Row],[Previous Purchases]]</f>
        <v>46</v>
      </c>
      <c r="R1831" s="2" t="s">
        <v>38</v>
      </c>
      <c r="S1831" s="2" t="s">
        <v>57</v>
      </c>
    </row>
    <row r="1832" spans="1:19" x14ac:dyDescent="0.3">
      <c r="A1832" s="3">
        <v>1831</v>
      </c>
      <c r="B1832" s="3">
        <v>50</v>
      </c>
      <c r="C1832" s="3" t="s">
        <v>18</v>
      </c>
      <c r="D1832" s="3" t="s">
        <v>88</v>
      </c>
      <c r="E1832" s="3" t="s">
        <v>66</v>
      </c>
      <c r="F1832" s="3">
        <v>80</v>
      </c>
      <c r="G1832" s="3" t="s">
        <v>110</v>
      </c>
      <c r="H1832" s="3" t="s">
        <v>43</v>
      </c>
      <c r="I1832" s="3" t="s">
        <v>143</v>
      </c>
      <c r="J1832" s="3" t="s">
        <v>24</v>
      </c>
      <c r="K1832" s="3">
        <v>4.8</v>
      </c>
      <c r="L1832" s="3" t="s">
        <v>151</v>
      </c>
      <c r="M1832" s="3" t="s">
        <v>26</v>
      </c>
      <c r="N1832" s="3" t="s">
        <v>151</v>
      </c>
      <c r="O1832" s="3" t="s">
        <v>151</v>
      </c>
      <c r="P1832" s="13">
        <v>7</v>
      </c>
      <c r="Q1832" s="13">
        <f>Table1[[#This Row],[Purchase Amount (USD)]]-Table1[[#This Row],[Previous Purchases]]</f>
        <v>73</v>
      </c>
      <c r="R1832" s="3" t="s">
        <v>27</v>
      </c>
      <c r="S1832" s="3" t="s">
        <v>48</v>
      </c>
    </row>
    <row r="1833" spans="1:19" x14ac:dyDescent="0.3">
      <c r="A1833" s="3">
        <v>1832</v>
      </c>
      <c r="B1833" s="3">
        <v>62</v>
      </c>
      <c r="C1833" s="3" t="s">
        <v>18</v>
      </c>
      <c r="D1833" s="3" t="s">
        <v>19</v>
      </c>
      <c r="E1833" s="3" t="s">
        <v>20</v>
      </c>
      <c r="F1833" s="3">
        <v>71</v>
      </c>
      <c r="G1833" s="3" t="s">
        <v>30</v>
      </c>
      <c r="H1833" s="3" t="s">
        <v>43</v>
      </c>
      <c r="I1833" s="3" t="s">
        <v>108</v>
      </c>
      <c r="J1833" s="3" t="s">
        <v>52</v>
      </c>
      <c r="K1833" s="3">
        <v>3.3</v>
      </c>
      <c r="L1833" s="3" t="s">
        <v>151</v>
      </c>
      <c r="M1833" s="3" t="s">
        <v>37</v>
      </c>
      <c r="N1833" s="3" t="s">
        <v>151</v>
      </c>
      <c r="O1833" s="3" t="s">
        <v>151</v>
      </c>
      <c r="P1833" s="13">
        <v>5</v>
      </c>
      <c r="Q1833" s="13">
        <f>Table1[[#This Row],[Purchase Amount (USD)]]-Table1[[#This Row],[Previous Purchases]]</f>
        <v>66</v>
      </c>
      <c r="R1833" s="3" t="s">
        <v>74</v>
      </c>
      <c r="S1833" s="3" t="s">
        <v>96</v>
      </c>
    </row>
    <row r="1834" spans="1:19" x14ac:dyDescent="0.3">
      <c r="A1834" s="2">
        <v>1833</v>
      </c>
      <c r="B1834" s="2">
        <v>69</v>
      </c>
      <c r="C1834" s="2" t="s">
        <v>18</v>
      </c>
      <c r="D1834" s="2" t="s">
        <v>105</v>
      </c>
      <c r="E1834" s="2" t="s">
        <v>66</v>
      </c>
      <c r="F1834" s="2">
        <v>29</v>
      </c>
      <c r="G1834" s="2" t="s">
        <v>59</v>
      </c>
      <c r="H1834" s="2" t="s">
        <v>43</v>
      </c>
      <c r="I1834" s="2" t="s">
        <v>143</v>
      </c>
      <c r="J1834" s="2" t="s">
        <v>56</v>
      </c>
      <c r="K1834" s="2">
        <v>4.5999999999999996</v>
      </c>
      <c r="L1834" s="2" t="s">
        <v>151</v>
      </c>
      <c r="M1834" s="2" t="s">
        <v>37</v>
      </c>
      <c r="N1834" s="2" t="s">
        <v>151</v>
      </c>
      <c r="O1834" s="2" t="s">
        <v>151</v>
      </c>
      <c r="P1834" s="12">
        <v>48</v>
      </c>
      <c r="Q1834" s="12">
        <f>Table1[[#This Row],[Purchase Amount (USD)]]-Table1[[#This Row],[Previous Purchases]]</f>
        <v>-19</v>
      </c>
      <c r="R1834" s="2" t="s">
        <v>32</v>
      </c>
      <c r="S1834" s="2" t="s">
        <v>87</v>
      </c>
    </row>
    <row r="1835" spans="1:19" x14ac:dyDescent="0.3">
      <c r="A1835" s="2">
        <v>1834</v>
      </c>
      <c r="B1835" s="2">
        <v>34</v>
      </c>
      <c r="C1835" s="2" t="s">
        <v>18</v>
      </c>
      <c r="D1835" s="2" t="s">
        <v>105</v>
      </c>
      <c r="E1835" s="2" t="s">
        <v>66</v>
      </c>
      <c r="F1835" s="2">
        <v>53</v>
      </c>
      <c r="G1835" s="2" t="s">
        <v>59</v>
      </c>
      <c r="H1835" s="2" t="s">
        <v>43</v>
      </c>
      <c r="I1835" s="2" t="s">
        <v>133</v>
      </c>
      <c r="J1835" s="2" t="s">
        <v>36</v>
      </c>
      <c r="K1835" s="2">
        <v>4.5</v>
      </c>
      <c r="L1835" s="2" t="s">
        <v>151</v>
      </c>
      <c r="M1835" s="2" t="s">
        <v>69</v>
      </c>
      <c r="N1835" s="2" t="s">
        <v>151</v>
      </c>
      <c r="O1835" s="2" t="s">
        <v>151</v>
      </c>
      <c r="P1835" s="12">
        <v>19</v>
      </c>
      <c r="Q1835" s="12">
        <f>Table1[[#This Row],[Purchase Amount (USD)]]-Table1[[#This Row],[Previous Purchases]]</f>
        <v>34</v>
      </c>
      <c r="R1835" s="2" t="s">
        <v>45</v>
      </c>
      <c r="S1835" s="2" t="s">
        <v>28</v>
      </c>
    </row>
    <row r="1836" spans="1:19" x14ac:dyDescent="0.3">
      <c r="A1836" s="3">
        <v>1835</v>
      </c>
      <c r="B1836" s="3">
        <v>49</v>
      </c>
      <c r="C1836" s="3" t="s">
        <v>18</v>
      </c>
      <c r="D1836" s="3" t="s">
        <v>86</v>
      </c>
      <c r="E1836" s="3" t="s">
        <v>20</v>
      </c>
      <c r="F1836" s="3">
        <v>35</v>
      </c>
      <c r="G1836" s="3" t="s">
        <v>115</v>
      </c>
      <c r="H1836" s="3" t="s">
        <v>43</v>
      </c>
      <c r="I1836" s="3" t="s">
        <v>60</v>
      </c>
      <c r="J1836" s="3" t="s">
        <v>52</v>
      </c>
      <c r="K1836" s="3">
        <v>4.0999999999999996</v>
      </c>
      <c r="L1836" s="3" t="s">
        <v>151</v>
      </c>
      <c r="M1836" s="3" t="s">
        <v>69</v>
      </c>
      <c r="N1836" s="3" t="s">
        <v>151</v>
      </c>
      <c r="O1836" s="3" t="s">
        <v>151</v>
      </c>
      <c r="P1836" s="13">
        <v>39</v>
      </c>
      <c r="Q1836" s="13">
        <f>Table1[[#This Row],[Purchase Amount (USD)]]-Table1[[#This Row],[Previous Purchases]]</f>
        <v>-4</v>
      </c>
      <c r="R1836" s="3" t="s">
        <v>27</v>
      </c>
      <c r="S1836" s="3" t="s">
        <v>28</v>
      </c>
    </row>
    <row r="1837" spans="1:19" x14ac:dyDescent="0.3">
      <c r="A1837" s="3">
        <v>1836</v>
      </c>
      <c r="B1837" s="3">
        <v>65</v>
      </c>
      <c r="C1837" s="3" t="s">
        <v>18</v>
      </c>
      <c r="D1837" s="3" t="s">
        <v>118</v>
      </c>
      <c r="E1837" s="3" t="s">
        <v>66</v>
      </c>
      <c r="F1837" s="3">
        <v>75</v>
      </c>
      <c r="G1837" s="3" t="s">
        <v>21</v>
      </c>
      <c r="H1837" s="3" t="s">
        <v>43</v>
      </c>
      <c r="I1837" s="3" t="s">
        <v>92</v>
      </c>
      <c r="J1837" s="3" t="s">
        <v>56</v>
      </c>
      <c r="K1837" s="3">
        <v>3.2</v>
      </c>
      <c r="L1837" s="3" t="s">
        <v>151</v>
      </c>
      <c r="M1837" s="3" t="s">
        <v>69</v>
      </c>
      <c r="N1837" s="3" t="s">
        <v>151</v>
      </c>
      <c r="O1837" s="3" t="s">
        <v>151</v>
      </c>
      <c r="P1837" s="13">
        <v>45</v>
      </c>
      <c r="Q1837" s="13">
        <f>Table1[[#This Row],[Purchase Amount (USD)]]-Table1[[#This Row],[Previous Purchases]]</f>
        <v>30</v>
      </c>
      <c r="R1837" s="3" t="s">
        <v>38</v>
      </c>
      <c r="S1837" s="3" t="s">
        <v>57</v>
      </c>
    </row>
    <row r="1838" spans="1:19" x14ac:dyDescent="0.3">
      <c r="A1838" s="2">
        <v>1837</v>
      </c>
      <c r="B1838" s="2">
        <v>66</v>
      </c>
      <c r="C1838" s="2" t="s">
        <v>18</v>
      </c>
      <c r="D1838" s="2" t="s">
        <v>94</v>
      </c>
      <c r="E1838" s="2" t="s">
        <v>20</v>
      </c>
      <c r="F1838" s="2">
        <v>52</v>
      </c>
      <c r="G1838" s="2" t="s">
        <v>130</v>
      </c>
      <c r="H1838" s="2" t="s">
        <v>43</v>
      </c>
      <c r="I1838" s="2" t="s">
        <v>84</v>
      </c>
      <c r="J1838" s="2" t="s">
        <v>56</v>
      </c>
      <c r="K1838" s="2">
        <v>4.2</v>
      </c>
      <c r="L1838" s="2" t="s">
        <v>151</v>
      </c>
      <c r="M1838" s="2" t="s">
        <v>69</v>
      </c>
      <c r="N1838" s="2" t="s">
        <v>151</v>
      </c>
      <c r="O1838" s="2" t="s">
        <v>151</v>
      </c>
      <c r="P1838" s="12">
        <v>35</v>
      </c>
      <c r="Q1838" s="12">
        <f>Table1[[#This Row],[Purchase Amount (USD)]]-Table1[[#This Row],[Previous Purchases]]</f>
        <v>17</v>
      </c>
      <c r="R1838" s="2" t="s">
        <v>38</v>
      </c>
      <c r="S1838" s="2" t="s">
        <v>87</v>
      </c>
    </row>
    <row r="1839" spans="1:19" x14ac:dyDescent="0.3">
      <c r="A1839" s="2">
        <v>1838</v>
      </c>
      <c r="B1839" s="2">
        <v>41</v>
      </c>
      <c r="C1839" s="2" t="s">
        <v>18</v>
      </c>
      <c r="D1839" s="2" t="s">
        <v>123</v>
      </c>
      <c r="E1839" s="2" t="s">
        <v>66</v>
      </c>
      <c r="F1839" s="2">
        <v>77</v>
      </c>
      <c r="G1839" s="2" t="s">
        <v>55</v>
      </c>
      <c r="H1839" s="2" t="s">
        <v>43</v>
      </c>
      <c r="I1839" s="2" t="s">
        <v>117</v>
      </c>
      <c r="J1839" s="2" t="s">
        <v>24</v>
      </c>
      <c r="K1839" s="2">
        <v>4.8</v>
      </c>
      <c r="L1839" s="2" t="s">
        <v>151</v>
      </c>
      <c r="M1839" s="2" t="s">
        <v>37</v>
      </c>
      <c r="N1839" s="2" t="s">
        <v>151</v>
      </c>
      <c r="O1839" s="2" t="s">
        <v>151</v>
      </c>
      <c r="P1839" s="12">
        <v>8</v>
      </c>
      <c r="Q1839" s="12">
        <f>Table1[[#This Row],[Purchase Amount (USD)]]-Table1[[#This Row],[Previous Purchases]]</f>
        <v>69</v>
      </c>
      <c r="R1839" s="2" t="s">
        <v>27</v>
      </c>
      <c r="S1839" s="2" t="s">
        <v>87</v>
      </c>
    </row>
    <row r="1840" spans="1:19" x14ac:dyDescent="0.3">
      <c r="A1840" s="3">
        <v>1839</v>
      </c>
      <c r="B1840" s="3">
        <v>37</v>
      </c>
      <c r="C1840" s="3" t="s">
        <v>18</v>
      </c>
      <c r="D1840" s="3" t="s">
        <v>142</v>
      </c>
      <c r="E1840" s="3" t="s">
        <v>66</v>
      </c>
      <c r="F1840" s="3">
        <v>24</v>
      </c>
      <c r="G1840" s="3" t="s">
        <v>128</v>
      </c>
      <c r="H1840" s="3" t="s">
        <v>22</v>
      </c>
      <c r="I1840" s="3" t="s">
        <v>143</v>
      </c>
      <c r="J1840" s="3" t="s">
        <v>56</v>
      </c>
      <c r="K1840" s="3">
        <v>4.0999999999999996</v>
      </c>
      <c r="L1840" s="3" t="s">
        <v>151</v>
      </c>
      <c r="M1840" s="3" t="s">
        <v>44</v>
      </c>
      <c r="N1840" s="3" t="s">
        <v>151</v>
      </c>
      <c r="O1840" s="3" t="s">
        <v>151</v>
      </c>
      <c r="P1840" s="13">
        <v>11</v>
      </c>
      <c r="Q1840" s="13">
        <f>Table1[[#This Row],[Purchase Amount (USD)]]-Table1[[#This Row],[Previous Purchases]]</f>
        <v>13</v>
      </c>
      <c r="R1840" s="3" t="s">
        <v>38</v>
      </c>
      <c r="S1840" s="3" t="s">
        <v>57</v>
      </c>
    </row>
    <row r="1841" spans="1:19" x14ac:dyDescent="0.3">
      <c r="A1841" s="3">
        <v>1840</v>
      </c>
      <c r="B1841" s="3">
        <v>32</v>
      </c>
      <c r="C1841" s="3" t="s">
        <v>18</v>
      </c>
      <c r="D1841" s="3" t="s">
        <v>54</v>
      </c>
      <c r="E1841" s="3" t="s">
        <v>20</v>
      </c>
      <c r="F1841" s="3">
        <v>78</v>
      </c>
      <c r="G1841" s="3" t="s">
        <v>90</v>
      </c>
      <c r="H1841" s="3" t="s">
        <v>91</v>
      </c>
      <c r="I1841" s="3" t="s">
        <v>72</v>
      </c>
      <c r="J1841" s="3" t="s">
        <v>24</v>
      </c>
      <c r="K1841" s="3">
        <v>3.7</v>
      </c>
      <c r="L1841" s="3" t="s">
        <v>151</v>
      </c>
      <c r="M1841" s="3" t="s">
        <v>73</v>
      </c>
      <c r="N1841" s="3" t="s">
        <v>151</v>
      </c>
      <c r="O1841" s="3" t="s">
        <v>151</v>
      </c>
      <c r="P1841" s="13">
        <v>32</v>
      </c>
      <c r="Q1841" s="13">
        <f>Table1[[#This Row],[Purchase Amount (USD)]]-Table1[[#This Row],[Previous Purchases]]</f>
        <v>46</v>
      </c>
      <c r="R1841" s="3" t="s">
        <v>32</v>
      </c>
      <c r="S1841" s="3" t="s">
        <v>48</v>
      </c>
    </row>
    <row r="1842" spans="1:19" x14ac:dyDescent="0.3">
      <c r="A1842" s="2">
        <v>1841</v>
      </c>
      <c r="B1842" s="2">
        <v>42</v>
      </c>
      <c r="C1842" s="2" t="s">
        <v>18</v>
      </c>
      <c r="D1842" s="2" t="s">
        <v>40</v>
      </c>
      <c r="E1842" s="2" t="s">
        <v>41</v>
      </c>
      <c r="F1842" s="2">
        <v>98</v>
      </c>
      <c r="G1842" s="2" t="s">
        <v>50</v>
      </c>
      <c r="H1842" s="2" t="s">
        <v>43</v>
      </c>
      <c r="I1842" s="2" t="s">
        <v>79</v>
      </c>
      <c r="J1842" s="2" t="s">
        <v>24</v>
      </c>
      <c r="K1842" s="2">
        <v>2.6</v>
      </c>
      <c r="L1842" s="2" t="s">
        <v>151</v>
      </c>
      <c r="M1842" s="2" t="s">
        <v>73</v>
      </c>
      <c r="N1842" s="2" t="s">
        <v>151</v>
      </c>
      <c r="O1842" s="2" t="s">
        <v>151</v>
      </c>
      <c r="P1842" s="12">
        <v>46</v>
      </c>
      <c r="Q1842" s="12">
        <f>Table1[[#This Row],[Purchase Amount (USD)]]-Table1[[#This Row],[Previous Purchases]]</f>
        <v>52</v>
      </c>
      <c r="R1842" s="2" t="s">
        <v>74</v>
      </c>
      <c r="S1842" s="2" t="s">
        <v>96</v>
      </c>
    </row>
    <row r="1843" spans="1:19" x14ac:dyDescent="0.3">
      <c r="A1843" s="2">
        <v>1842</v>
      </c>
      <c r="B1843" s="2">
        <v>31</v>
      </c>
      <c r="C1843" s="2" t="s">
        <v>18</v>
      </c>
      <c r="D1843" s="2" t="s">
        <v>124</v>
      </c>
      <c r="E1843" s="2" t="s">
        <v>20</v>
      </c>
      <c r="F1843" s="2">
        <v>57</v>
      </c>
      <c r="G1843" s="2" t="s">
        <v>128</v>
      </c>
      <c r="H1843" s="2" t="s">
        <v>22</v>
      </c>
      <c r="I1843" s="2" t="s">
        <v>143</v>
      </c>
      <c r="J1843" s="2" t="s">
        <v>24</v>
      </c>
      <c r="K1843" s="2">
        <v>3</v>
      </c>
      <c r="L1843" s="2" t="s">
        <v>151</v>
      </c>
      <c r="M1843" s="2" t="s">
        <v>53</v>
      </c>
      <c r="N1843" s="2" t="s">
        <v>151</v>
      </c>
      <c r="O1843" s="2" t="s">
        <v>151</v>
      </c>
      <c r="P1843" s="12">
        <v>7</v>
      </c>
      <c r="Q1843" s="12">
        <f>Table1[[#This Row],[Purchase Amount (USD)]]-Table1[[#This Row],[Previous Purchases]]</f>
        <v>50</v>
      </c>
      <c r="R1843" s="2" t="s">
        <v>45</v>
      </c>
      <c r="S1843" s="2" t="s">
        <v>96</v>
      </c>
    </row>
    <row r="1844" spans="1:19" x14ac:dyDescent="0.3">
      <c r="A1844" s="3">
        <v>1843</v>
      </c>
      <c r="B1844" s="3">
        <v>61</v>
      </c>
      <c r="C1844" s="3" t="s">
        <v>18</v>
      </c>
      <c r="D1844" s="3" t="s">
        <v>65</v>
      </c>
      <c r="E1844" s="3" t="s">
        <v>66</v>
      </c>
      <c r="F1844" s="3">
        <v>78</v>
      </c>
      <c r="G1844" s="3" t="s">
        <v>89</v>
      </c>
      <c r="H1844" s="3" t="s">
        <v>43</v>
      </c>
      <c r="I1844" s="3" t="s">
        <v>93</v>
      </c>
      <c r="J1844" s="3" t="s">
        <v>52</v>
      </c>
      <c r="K1844" s="3">
        <v>4.4000000000000004</v>
      </c>
      <c r="L1844" s="3" t="s">
        <v>151</v>
      </c>
      <c r="M1844" s="3" t="s">
        <v>26</v>
      </c>
      <c r="N1844" s="3" t="s">
        <v>151</v>
      </c>
      <c r="O1844" s="3" t="s">
        <v>151</v>
      </c>
      <c r="P1844" s="13">
        <v>1</v>
      </c>
      <c r="Q1844" s="13">
        <f>Table1[[#This Row],[Purchase Amount (USD)]]-Table1[[#This Row],[Previous Purchases]]</f>
        <v>77</v>
      </c>
      <c r="R1844" s="3" t="s">
        <v>85</v>
      </c>
      <c r="S1844" s="3" t="s">
        <v>48</v>
      </c>
    </row>
    <row r="1845" spans="1:19" x14ac:dyDescent="0.3">
      <c r="A1845" s="3">
        <v>1844</v>
      </c>
      <c r="B1845" s="3">
        <v>36</v>
      </c>
      <c r="C1845" s="3" t="s">
        <v>18</v>
      </c>
      <c r="D1845" s="3" t="s">
        <v>101</v>
      </c>
      <c r="E1845" s="3" t="s">
        <v>62</v>
      </c>
      <c r="F1845" s="3">
        <v>76</v>
      </c>
      <c r="G1845" s="3" t="s">
        <v>21</v>
      </c>
      <c r="H1845" s="3" t="s">
        <v>43</v>
      </c>
      <c r="I1845" s="3" t="s">
        <v>60</v>
      </c>
      <c r="J1845" s="3" t="s">
        <v>56</v>
      </c>
      <c r="K1845" s="3">
        <v>4.7</v>
      </c>
      <c r="L1845" s="3" t="s">
        <v>151</v>
      </c>
      <c r="M1845" s="3" t="s">
        <v>44</v>
      </c>
      <c r="N1845" s="3" t="s">
        <v>151</v>
      </c>
      <c r="O1845" s="3" t="s">
        <v>151</v>
      </c>
      <c r="P1845" s="13">
        <v>32</v>
      </c>
      <c r="Q1845" s="13">
        <f>Table1[[#This Row],[Purchase Amount (USD)]]-Table1[[#This Row],[Previous Purchases]]</f>
        <v>44</v>
      </c>
      <c r="R1845" s="3" t="s">
        <v>38</v>
      </c>
      <c r="S1845" s="3" t="s">
        <v>87</v>
      </c>
    </row>
    <row r="1846" spans="1:19" x14ac:dyDescent="0.3">
      <c r="A1846" s="2">
        <v>1845</v>
      </c>
      <c r="B1846" s="2">
        <v>60</v>
      </c>
      <c r="C1846" s="2" t="s">
        <v>18</v>
      </c>
      <c r="D1846" s="2" t="s">
        <v>58</v>
      </c>
      <c r="E1846" s="2" t="s">
        <v>20</v>
      </c>
      <c r="F1846" s="2">
        <v>26</v>
      </c>
      <c r="G1846" s="2" t="s">
        <v>146</v>
      </c>
      <c r="H1846" s="2" t="s">
        <v>43</v>
      </c>
      <c r="I1846" s="2" t="s">
        <v>72</v>
      </c>
      <c r="J1846" s="2" t="s">
        <v>36</v>
      </c>
      <c r="K1846" s="2">
        <v>2.7</v>
      </c>
      <c r="L1846" s="2" t="s">
        <v>151</v>
      </c>
      <c r="M1846" s="2" t="s">
        <v>69</v>
      </c>
      <c r="N1846" s="2" t="s">
        <v>151</v>
      </c>
      <c r="O1846" s="2" t="s">
        <v>151</v>
      </c>
      <c r="P1846" s="12">
        <v>31</v>
      </c>
      <c r="Q1846" s="12">
        <f>Table1[[#This Row],[Purchase Amount (USD)]]-Table1[[#This Row],[Previous Purchases]]</f>
        <v>-5</v>
      </c>
      <c r="R1846" s="2" t="s">
        <v>38</v>
      </c>
      <c r="S1846" s="2" t="s">
        <v>48</v>
      </c>
    </row>
    <row r="1847" spans="1:19" x14ac:dyDescent="0.3">
      <c r="A1847" s="2">
        <v>1846</v>
      </c>
      <c r="B1847" s="2">
        <v>51</v>
      </c>
      <c r="C1847" s="2" t="s">
        <v>18</v>
      </c>
      <c r="D1847" s="2" t="s">
        <v>40</v>
      </c>
      <c r="E1847" s="2" t="s">
        <v>41</v>
      </c>
      <c r="F1847" s="2">
        <v>78</v>
      </c>
      <c r="G1847" s="2" t="s">
        <v>78</v>
      </c>
      <c r="H1847" s="2" t="s">
        <v>43</v>
      </c>
      <c r="I1847" s="2" t="s">
        <v>120</v>
      </c>
      <c r="J1847" s="2" t="s">
        <v>24</v>
      </c>
      <c r="K1847" s="2">
        <v>2.8</v>
      </c>
      <c r="L1847" s="2" t="s">
        <v>151</v>
      </c>
      <c r="M1847" s="2" t="s">
        <v>69</v>
      </c>
      <c r="N1847" s="2" t="s">
        <v>151</v>
      </c>
      <c r="O1847" s="2" t="s">
        <v>151</v>
      </c>
      <c r="P1847" s="12">
        <v>39</v>
      </c>
      <c r="Q1847" s="12">
        <f>Table1[[#This Row],[Purchase Amount (USD)]]-Table1[[#This Row],[Previous Purchases]]</f>
        <v>39</v>
      </c>
      <c r="R1847" s="2" t="s">
        <v>74</v>
      </c>
      <c r="S1847" s="2" t="s">
        <v>57</v>
      </c>
    </row>
    <row r="1848" spans="1:19" x14ac:dyDescent="0.3">
      <c r="A1848" s="3">
        <v>1847</v>
      </c>
      <c r="B1848" s="3">
        <v>68</v>
      </c>
      <c r="C1848" s="3" t="s">
        <v>18</v>
      </c>
      <c r="D1848" s="3" t="s">
        <v>118</v>
      </c>
      <c r="E1848" s="3" t="s">
        <v>66</v>
      </c>
      <c r="F1848" s="3">
        <v>53</v>
      </c>
      <c r="G1848" s="3" t="s">
        <v>149</v>
      </c>
      <c r="H1848" s="3" t="s">
        <v>43</v>
      </c>
      <c r="I1848" s="3" t="s">
        <v>133</v>
      </c>
      <c r="J1848" s="3" t="s">
        <v>52</v>
      </c>
      <c r="K1848" s="3">
        <v>2.9</v>
      </c>
      <c r="L1848" s="3" t="s">
        <v>151</v>
      </c>
      <c r="M1848" s="3" t="s">
        <v>53</v>
      </c>
      <c r="N1848" s="3" t="s">
        <v>151</v>
      </c>
      <c r="O1848" s="3" t="s">
        <v>151</v>
      </c>
      <c r="P1848" s="13">
        <v>9</v>
      </c>
      <c r="Q1848" s="13">
        <f>Table1[[#This Row],[Purchase Amount (USD)]]-Table1[[#This Row],[Previous Purchases]]</f>
        <v>44</v>
      </c>
      <c r="R1848" s="3" t="s">
        <v>27</v>
      </c>
      <c r="S1848" s="3" t="s">
        <v>57</v>
      </c>
    </row>
    <row r="1849" spans="1:19" x14ac:dyDescent="0.3">
      <c r="A1849" s="3">
        <v>1848</v>
      </c>
      <c r="B1849" s="3">
        <v>46</v>
      </c>
      <c r="C1849" s="3" t="s">
        <v>18</v>
      </c>
      <c r="D1849" s="3" t="s">
        <v>40</v>
      </c>
      <c r="E1849" s="3" t="s">
        <v>41</v>
      </c>
      <c r="F1849" s="3">
        <v>100</v>
      </c>
      <c r="G1849" s="3" t="s">
        <v>116</v>
      </c>
      <c r="H1849" s="3" t="s">
        <v>91</v>
      </c>
      <c r="I1849" s="3" t="s">
        <v>108</v>
      </c>
      <c r="J1849" s="3" t="s">
        <v>52</v>
      </c>
      <c r="K1849" s="3">
        <v>4.4000000000000004</v>
      </c>
      <c r="L1849" s="3" t="s">
        <v>151</v>
      </c>
      <c r="M1849" s="3" t="s">
        <v>37</v>
      </c>
      <c r="N1849" s="3" t="s">
        <v>151</v>
      </c>
      <c r="O1849" s="3" t="s">
        <v>151</v>
      </c>
      <c r="P1849" s="13">
        <v>49</v>
      </c>
      <c r="Q1849" s="13">
        <f>Table1[[#This Row],[Purchase Amount (USD)]]-Table1[[#This Row],[Previous Purchases]]</f>
        <v>51</v>
      </c>
      <c r="R1849" s="3" t="s">
        <v>38</v>
      </c>
      <c r="S1849" s="3" t="s">
        <v>39</v>
      </c>
    </row>
    <row r="1850" spans="1:19" x14ac:dyDescent="0.3">
      <c r="A1850" s="2">
        <v>1849</v>
      </c>
      <c r="B1850" s="2">
        <v>19</v>
      </c>
      <c r="C1850" s="2" t="s">
        <v>18</v>
      </c>
      <c r="D1850" s="2" t="s">
        <v>33</v>
      </c>
      <c r="E1850" s="2" t="s">
        <v>20</v>
      </c>
      <c r="F1850" s="2">
        <v>73</v>
      </c>
      <c r="G1850" s="2" t="s">
        <v>30</v>
      </c>
      <c r="H1850" s="2" t="s">
        <v>91</v>
      </c>
      <c r="I1850" s="2" t="s">
        <v>133</v>
      </c>
      <c r="J1850" s="2" t="s">
        <v>24</v>
      </c>
      <c r="K1850" s="2">
        <v>2.7</v>
      </c>
      <c r="L1850" s="2" t="s">
        <v>151</v>
      </c>
      <c r="M1850" s="2" t="s">
        <v>26</v>
      </c>
      <c r="N1850" s="2" t="s">
        <v>151</v>
      </c>
      <c r="O1850" s="2" t="s">
        <v>151</v>
      </c>
      <c r="P1850" s="12">
        <v>34</v>
      </c>
      <c r="Q1850" s="12">
        <f>Table1[[#This Row],[Purchase Amount (USD)]]-Table1[[#This Row],[Previous Purchases]]</f>
        <v>39</v>
      </c>
      <c r="R1850" s="2" t="s">
        <v>32</v>
      </c>
      <c r="S1850" s="2" t="s">
        <v>96</v>
      </c>
    </row>
    <row r="1851" spans="1:19" x14ac:dyDescent="0.3">
      <c r="A1851" s="2">
        <v>1850</v>
      </c>
      <c r="B1851" s="2">
        <v>30</v>
      </c>
      <c r="C1851" s="2" t="s">
        <v>18</v>
      </c>
      <c r="D1851" s="2" t="s">
        <v>86</v>
      </c>
      <c r="E1851" s="2" t="s">
        <v>20</v>
      </c>
      <c r="F1851" s="2">
        <v>40</v>
      </c>
      <c r="G1851" s="2" t="s">
        <v>129</v>
      </c>
      <c r="H1851" s="2" t="s">
        <v>43</v>
      </c>
      <c r="I1851" s="2" t="s">
        <v>31</v>
      </c>
      <c r="J1851" s="2" t="s">
        <v>24</v>
      </c>
      <c r="K1851" s="2">
        <v>4.5</v>
      </c>
      <c r="L1851" s="2" t="s">
        <v>151</v>
      </c>
      <c r="M1851" s="2" t="s">
        <v>73</v>
      </c>
      <c r="N1851" s="2" t="s">
        <v>151</v>
      </c>
      <c r="O1851" s="2" t="s">
        <v>151</v>
      </c>
      <c r="P1851" s="12">
        <v>35</v>
      </c>
      <c r="Q1851" s="12">
        <f>Table1[[#This Row],[Purchase Amount (USD)]]-Table1[[#This Row],[Previous Purchases]]</f>
        <v>5</v>
      </c>
      <c r="R1851" s="2" t="s">
        <v>74</v>
      </c>
      <c r="S1851" s="2" t="s">
        <v>87</v>
      </c>
    </row>
    <row r="1852" spans="1:19" x14ac:dyDescent="0.3">
      <c r="A1852" s="3">
        <v>1851</v>
      </c>
      <c r="B1852" s="3">
        <v>51</v>
      </c>
      <c r="C1852" s="3" t="s">
        <v>18</v>
      </c>
      <c r="D1852" s="3" t="s">
        <v>142</v>
      </c>
      <c r="E1852" s="3" t="s">
        <v>66</v>
      </c>
      <c r="F1852" s="3">
        <v>76</v>
      </c>
      <c r="G1852" s="3" t="s">
        <v>50</v>
      </c>
      <c r="H1852" s="3" t="s">
        <v>35</v>
      </c>
      <c r="I1852" s="3" t="s">
        <v>93</v>
      </c>
      <c r="J1852" s="3" t="s">
        <v>24</v>
      </c>
      <c r="K1852" s="3">
        <v>2.8</v>
      </c>
      <c r="L1852" s="3" t="s">
        <v>151</v>
      </c>
      <c r="M1852" s="3" t="s">
        <v>73</v>
      </c>
      <c r="N1852" s="3" t="s">
        <v>151</v>
      </c>
      <c r="O1852" s="3" t="s">
        <v>151</v>
      </c>
      <c r="P1852" s="13">
        <v>50</v>
      </c>
      <c r="Q1852" s="13">
        <f>Table1[[#This Row],[Purchase Amount (USD)]]-Table1[[#This Row],[Previous Purchases]]</f>
        <v>26</v>
      </c>
      <c r="R1852" s="3" t="s">
        <v>85</v>
      </c>
      <c r="S1852" s="3" t="s">
        <v>39</v>
      </c>
    </row>
    <row r="1853" spans="1:19" x14ac:dyDescent="0.3">
      <c r="A1853" s="3">
        <v>1852</v>
      </c>
      <c r="B1853" s="3">
        <v>28</v>
      </c>
      <c r="C1853" s="3" t="s">
        <v>18</v>
      </c>
      <c r="D1853" s="3" t="s">
        <v>86</v>
      </c>
      <c r="E1853" s="3" t="s">
        <v>20</v>
      </c>
      <c r="F1853" s="3">
        <v>80</v>
      </c>
      <c r="G1853" s="3" t="s">
        <v>78</v>
      </c>
      <c r="H1853" s="3" t="s">
        <v>35</v>
      </c>
      <c r="I1853" s="3" t="s">
        <v>92</v>
      </c>
      <c r="J1853" s="3" t="s">
        <v>56</v>
      </c>
      <c r="K1853" s="3">
        <v>3.1</v>
      </c>
      <c r="L1853" s="3" t="s">
        <v>151</v>
      </c>
      <c r="M1853" s="3" t="s">
        <v>37</v>
      </c>
      <c r="N1853" s="3" t="s">
        <v>151</v>
      </c>
      <c r="O1853" s="3" t="s">
        <v>151</v>
      </c>
      <c r="P1853" s="13">
        <v>4</v>
      </c>
      <c r="Q1853" s="13">
        <f>Table1[[#This Row],[Purchase Amount (USD)]]-Table1[[#This Row],[Previous Purchases]]</f>
        <v>76</v>
      </c>
      <c r="R1853" s="3" t="s">
        <v>74</v>
      </c>
      <c r="S1853" s="3" t="s">
        <v>28</v>
      </c>
    </row>
    <row r="1854" spans="1:19" x14ac:dyDescent="0.3">
      <c r="A1854" s="2">
        <v>1853</v>
      </c>
      <c r="B1854" s="2">
        <v>41</v>
      </c>
      <c r="C1854" s="2" t="s">
        <v>18</v>
      </c>
      <c r="D1854" s="2" t="s">
        <v>29</v>
      </c>
      <c r="E1854" s="2" t="s">
        <v>20</v>
      </c>
      <c r="F1854" s="2">
        <v>80</v>
      </c>
      <c r="G1854" s="2" t="s">
        <v>137</v>
      </c>
      <c r="H1854" s="2" t="s">
        <v>91</v>
      </c>
      <c r="I1854" s="2" t="s">
        <v>82</v>
      </c>
      <c r="J1854" s="2" t="s">
        <v>24</v>
      </c>
      <c r="K1854" s="2">
        <v>3.8</v>
      </c>
      <c r="L1854" s="2" t="s">
        <v>151</v>
      </c>
      <c r="M1854" s="2" t="s">
        <v>73</v>
      </c>
      <c r="N1854" s="2" t="s">
        <v>151</v>
      </c>
      <c r="O1854" s="2" t="s">
        <v>151</v>
      </c>
      <c r="P1854" s="12">
        <v>32</v>
      </c>
      <c r="Q1854" s="12">
        <f>Table1[[#This Row],[Purchase Amount (USD)]]-Table1[[#This Row],[Previous Purchases]]</f>
        <v>48</v>
      </c>
      <c r="R1854" s="2" t="s">
        <v>32</v>
      </c>
      <c r="S1854" s="2" t="s">
        <v>39</v>
      </c>
    </row>
    <row r="1855" spans="1:19" x14ac:dyDescent="0.3">
      <c r="A1855" s="2">
        <v>1854</v>
      </c>
      <c r="B1855" s="2">
        <v>29</v>
      </c>
      <c r="C1855" s="2" t="s">
        <v>18</v>
      </c>
      <c r="D1855" s="2" t="s">
        <v>19</v>
      </c>
      <c r="E1855" s="2" t="s">
        <v>20</v>
      </c>
      <c r="F1855" s="2">
        <v>67</v>
      </c>
      <c r="G1855" s="2" t="s">
        <v>113</v>
      </c>
      <c r="H1855" s="2" t="s">
        <v>91</v>
      </c>
      <c r="I1855" s="2" t="s">
        <v>77</v>
      </c>
      <c r="J1855" s="2" t="s">
        <v>36</v>
      </c>
      <c r="K1855" s="2">
        <v>2.9</v>
      </c>
      <c r="L1855" s="2" t="s">
        <v>151</v>
      </c>
      <c r="M1855" s="2" t="s">
        <v>26</v>
      </c>
      <c r="N1855" s="2" t="s">
        <v>151</v>
      </c>
      <c r="O1855" s="2" t="s">
        <v>151</v>
      </c>
      <c r="P1855" s="12">
        <v>11</v>
      </c>
      <c r="Q1855" s="12">
        <f>Table1[[#This Row],[Purchase Amount (USD)]]-Table1[[#This Row],[Previous Purchases]]</f>
        <v>56</v>
      </c>
      <c r="R1855" s="2" t="s">
        <v>45</v>
      </c>
      <c r="S1855" s="2" t="s">
        <v>28</v>
      </c>
    </row>
    <row r="1856" spans="1:19" x14ac:dyDescent="0.3">
      <c r="A1856" s="3">
        <v>1855</v>
      </c>
      <c r="B1856" s="3">
        <v>25</v>
      </c>
      <c r="C1856" s="3" t="s">
        <v>18</v>
      </c>
      <c r="D1856" s="3" t="s">
        <v>29</v>
      </c>
      <c r="E1856" s="3" t="s">
        <v>20</v>
      </c>
      <c r="F1856" s="3">
        <v>61</v>
      </c>
      <c r="G1856" s="3" t="s">
        <v>21</v>
      </c>
      <c r="H1856" s="3" t="s">
        <v>43</v>
      </c>
      <c r="I1856" s="3" t="s">
        <v>84</v>
      </c>
      <c r="J1856" s="3" t="s">
        <v>36</v>
      </c>
      <c r="K1856" s="3">
        <v>3.8</v>
      </c>
      <c r="L1856" s="3" t="s">
        <v>151</v>
      </c>
      <c r="M1856" s="3" t="s">
        <v>26</v>
      </c>
      <c r="N1856" s="3" t="s">
        <v>151</v>
      </c>
      <c r="O1856" s="3" t="s">
        <v>151</v>
      </c>
      <c r="P1856" s="13">
        <v>49</v>
      </c>
      <c r="Q1856" s="13">
        <f>Table1[[#This Row],[Purchase Amount (USD)]]-Table1[[#This Row],[Previous Purchases]]</f>
        <v>12</v>
      </c>
      <c r="R1856" s="3" t="s">
        <v>38</v>
      </c>
      <c r="S1856" s="3" t="s">
        <v>48</v>
      </c>
    </row>
    <row r="1857" spans="1:19" x14ac:dyDescent="0.3">
      <c r="A1857" s="3">
        <v>1856</v>
      </c>
      <c r="B1857" s="3">
        <v>60</v>
      </c>
      <c r="C1857" s="3" t="s">
        <v>18</v>
      </c>
      <c r="D1857" s="3" t="s">
        <v>54</v>
      </c>
      <c r="E1857" s="3" t="s">
        <v>20</v>
      </c>
      <c r="F1857" s="3">
        <v>76</v>
      </c>
      <c r="G1857" s="3" t="s">
        <v>42</v>
      </c>
      <c r="H1857" s="3" t="s">
        <v>91</v>
      </c>
      <c r="I1857" s="3" t="s">
        <v>84</v>
      </c>
      <c r="J1857" s="3" t="s">
        <v>36</v>
      </c>
      <c r="K1857" s="3">
        <v>4.7</v>
      </c>
      <c r="L1857" s="3" t="s">
        <v>151</v>
      </c>
      <c r="M1857" s="3" t="s">
        <v>53</v>
      </c>
      <c r="N1857" s="3" t="s">
        <v>151</v>
      </c>
      <c r="O1857" s="3" t="s">
        <v>151</v>
      </c>
      <c r="P1857" s="13">
        <v>9</v>
      </c>
      <c r="Q1857" s="13">
        <f>Table1[[#This Row],[Purchase Amount (USD)]]-Table1[[#This Row],[Previous Purchases]]</f>
        <v>67</v>
      </c>
      <c r="R1857" s="3" t="s">
        <v>32</v>
      </c>
      <c r="S1857" s="3" t="s">
        <v>48</v>
      </c>
    </row>
    <row r="1858" spans="1:19" x14ac:dyDescent="0.3">
      <c r="A1858" s="2">
        <v>1857</v>
      </c>
      <c r="B1858" s="2">
        <v>63</v>
      </c>
      <c r="C1858" s="2" t="s">
        <v>18</v>
      </c>
      <c r="D1858" s="2" t="s">
        <v>105</v>
      </c>
      <c r="E1858" s="2" t="s">
        <v>66</v>
      </c>
      <c r="F1858" s="2">
        <v>55</v>
      </c>
      <c r="G1858" s="2" t="s">
        <v>116</v>
      </c>
      <c r="H1858" s="2" t="s">
        <v>91</v>
      </c>
      <c r="I1858" s="2" t="s">
        <v>117</v>
      </c>
      <c r="J1858" s="2" t="s">
        <v>52</v>
      </c>
      <c r="K1858" s="2">
        <v>3.2</v>
      </c>
      <c r="L1858" s="2" t="s">
        <v>151</v>
      </c>
      <c r="M1858" s="2" t="s">
        <v>37</v>
      </c>
      <c r="N1858" s="2" t="s">
        <v>151</v>
      </c>
      <c r="O1858" s="2" t="s">
        <v>151</v>
      </c>
      <c r="P1858" s="12">
        <v>30</v>
      </c>
      <c r="Q1858" s="12">
        <f>Table1[[#This Row],[Purchase Amount (USD)]]-Table1[[#This Row],[Previous Purchases]]</f>
        <v>25</v>
      </c>
      <c r="R1858" s="2" t="s">
        <v>45</v>
      </c>
      <c r="S1858" s="2" t="s">
        <v>75</v>
      </c>
    </row>
    <row r="1859" spans="1:19" x14ac:dyDescent="0.3">
      <c r="A1859" s="2">
        <v>1858</v>
      </c>
      <c r="B1859" s="2">
        <v>51</v>
      </c>
      <c r="C1859" s="2" t="s">
        <v>18</v>
      </c>
      <c r="D1859" s="2" t="s">
        <v>112</v>
      </c>
      <c r="E1859" s="2" t="s">
        <v>20</v>
      </c>
      <c r="F1859" s="2">
        <v>85</v>
      </c>
      <c r="G1859" s="2" t="s">
        <v>111</v>
      </c>
      <c r="H1859" s="2" t="s">
        <v>22</v>
      </c>
      <c r="I1859" s="2" t="s">
        <v>31</v>
      </c>
      <c r="J1859" s="2" t="s">
        <v>52</v>
      </c>
      <c r="K1859" s="2">
        <v>4</v>
      </c>
      <c r="L1859" s="2" t="s">
        <v>151</v>
      </c>
      <c r="M1859" s="2" t="s">
        <v>44</v>
      </c>
      <c r="N1859" s="2" t="s">
        <v>151</v>
      </c>
      <c r="O1859" s="2" t="s">
        <v>151</v>
      </c>
      <c r="P1859" s="12">
        <v>33</v>
      </c>
      <c r="Q1859" s="12">
        <f>Table1[[#This Row],[Purchase Amount (USD)]]-Table1[[#This Row],[Previous Purchases]]</f>
        <v>52</v>
      </c>
      <c r="R1859" s="2" t="s">
        <v>32</v>
      </c>
      <c r="S1859" s="2" t="s">
        <v>87</v>
      </c>
    </row>
    <row r="1860" spans="1:19" x14ac:dyDescent="0.3">
      <c r="A1860" s="3">
        <v>1859</v>
      </c>
      <c r="B1860" s="3">
        <v>22</v>
      </c>
      <c r="C1860" s="3" t="s">
        <v>18</v>
      </c>
      <c r="D1860" s="3" t="s">
        <v>118</v>
      </c>
      <c r="E1860" s="3" t="s">
        <v>66</v>
      </c>
      <c r="F1860" s="3">
        <v>69</v>
      </c>
      <c r="G1860" s="3" t="s">
        <v>30</v>
      </c>
      <c r="H1860" s="3" t="s">
        <v>35</v>
      </c>
      <c r="I1860" s="3" t="s">
        <v>99</v>
      </c>
      <c r="J1860" s="3" t="s">
        <v>36</v>
      </c>
      <c r="K1860" s="3">
        <v>4.9000000000000004</v>
      </c>
      <c r="L1860" s="3" t="s">
        <v>151</v>
      </c>
      <c r="M1860" s="3" t="s">
        <v>69</v>
      </c>
      <c r="N1860" s="3" t="s">
        <v>151</v>
      </c>
      <c r="O1860" s="3" t="s">
        <v>151</v>
      </c>
      <c r="P1860" s="13">
        <v>8</v>
      </c>
      <c r="Q1860" s="13">
        <f>Table1[[#This Row],[Purchase Amount (USD)]]-Table1[[#This Row],[Previous Purchases]]</f>
        <v>61</v>
      </c>
      <c r="R1860" s="3" t="s">
        <v>85</v>
      </c>
      <c r="S1860" s="3" t="s">
        <v>48</v>
      </c>
    </row>
    <row r="1861" spans="1:19" x14ac:dyDescent="0.3">
      <c r="A1861" s="3">
        <v>1860</v>
      </c>
      <c r="B1861" s="3">
        <v>54</v>
      </c>
      <c r="C1861" s="3" t="s">
        <v>18</v>
      </c>
      <c r="D1861" s="3" t="s">
        <v>132</v>
      </c>
      <c r="E1861" s="3" t="s">
        <v>66</v>
      </c>
      <c r="F1861" s="3">
        <v>26</v>
      </c>
      <c r="G1861" s="3" t="s">
        <v>126</v>
      </c>
      <c r="H1861" s="3" t="s">
        <v>22</v>
      </c>
      <c r="I1861" s="3" t="s">
        <v>117</v>
      </c>
      <c r="J1861" s="3" t="s">
        <v>52</v>
      </c>
      <c r="K1861" s="3">
        <v>3.7</v>
      </c>
      <c r="L1861" s="3" t="s">
        <v>151</v>
      </c>
      <c r="M1861" s="3" t="s">
        <v>73</v>
      </c>
      <c r="N1861" s="3" t="s">
        <v>151</v>
      </c>
      <c r="O1861" s="3" t="s">
        <v>151</v>
      </c>
      <c r="P1861" s="13">
        <v>29</v>
      </c>
      <c r="Q1861" s="13">
        <f>Table1[[#This Row],[Purchase Amount (USD)]]-Table1[[#This Row],[Previous Purchases]]</f>
        <v>-3</v>
      </c>
      <c r="R1861" s="3" t="s">
        <v>85</v>
      </c>
      <c r="S1861" s="3" t="s">
        <v>28</v>
      </c>
    </row>
    <row r="1862" spans="1:19" x14ac:dyDescent="0.3">
      <c r="A1862" s="2">
        <v>1861</v>
      </c>
      <c r="B1862" s="2">
        <v>18</v>
      </c>
      <c r="C1862" s="2" t="s">
        <v>18</v>
      </c>
      <c r="D1862" s="2" t="s">
        <v>112</v>
      </c>
      <c r="E1862" s="2" t="s">
        <v>20</v>
      </c>
      <c r="F1862" s="2">
        <v>64</v>
      </c>
      <c r="G1862" s="2" t="s">
        <v>110</v>
      </c>
      <c r="H1862" s="2" t="s">
        <v>43</v>
      </c>
      <c r="I1862" s="2" t="s">
        <v>64</v>
      </c>
      <c r="J1862" s="2" t="s">
        <v>52</v>
      </c>
      <c r="K1862" s="2">
        <v>4.8</v>
      </c>
      <c r="L1862" s="2" t="s">
        <v>151</v>
      </c>
      <c r="M1862" s="2" t="s">
        <v>44</v>
      </c>
      <c r="N1862" s="2" t="s">
        <v>151</v>
      </c>
      <c r="O1862" s="2" t="s">
        <v>151</v>
      </c>
      <c r="P1862" s="12">
        <v>4</v>
      </c>
      <c r="Q1862" s="12">
        <f>Table1[[#This Row],[Purchase Amount (USD)]]-Table1[[#This Row],[Previous Purchases]]</f>
        <v>60</v>
      </c>
      <c r="R1862" s="2" t="s">
        <v>38</v>
      </c>
      <c r="S1862" s="2" t="s">
        <v>87</v>
      </c>
    </row>
    <row r="1863" spans="1:19" x14ac:dyDescent="0.3">
      <c r="A1863" s="2">
        <v>1862</v>
      </c>
      <c r="B1863" s="2">
        <v>29</v>
      </c>
      <c r="C1863" s="2" t="s">
        <v>18</v>
      </c>
      <c r="D1863" s="2" t="s">
        <v>49</v>
      </c>
      <c r="E1863" s="2" t="s">
        <v>41</v>
      </c>
      <c r="F1863" s="2">
        <v>60</v>
      </c>
      <c r="G1863" s="2" t="s">
        <v>146</v>
      </c>
      <c r="H1863" s="2" t="s">
        <v>35</v>
      </c>
      <c r="I1863" s="2" t="s">
        <v>99</v>
      </c>
      <c r="J1863" s="2" t="s">
        <v>56</v>
      </c>
      <c r="K1863" s="2">
        <v>3.6</v>
      </c>
      <c r="L1863" s="2" t="s">
        <v>151</v>
      </c>
      <c r="M1863" s="2" t="s">
        <v>53</v>
      </c>
      <c r="N1863" s="2" t="s">
        <v>151</v>
      </c>
      <c r="O1863" s="2" t="s">
        <v>151</v>
      </c>
      <c r="P1863" s="12">
        <v>19</v>
      </c>
      <c r="Q1863" s="12">
        <f>Table1[[#This Row],[Purchase Amount (USD)]]-Table1[[#This Row],[Previous Purchases]]</f>
        <v>41</v>
      </c>
      <c r="R1863" s="2" t="s">
        <v>85</v>
      </c>
      <c r="S1863" s="2" t="s">
        <v>87</v>
      </c>
    </row>
    <row r="1864" spans="1:19" x14ac:dyDescent="0.3">
      <c r="A1864" s="3">
        <v>1863</v>
      </c>
      <c r="B1864" s="3">
        <v>59</v>
      </c>
      <c r="C1864" s="3" t="s">
        <v>18</v>
      </c>
      <c r="D1864" s="3" t="s">
        <v>142</v>
      </c>
      <c r="E1864" s="3" t="s">
        <v>66</v>
      </c>
      <c r="F1864" s="3">
        <v>36</v>
      </c>
      <c r="G1864" s="3" t="s">
        <v>81</v>
      </c>
      <c r="H1864" s="3" t="s">
        <v>43</v>
      </c>
      <c r="I1864" s="3" t="s">
        <v>47</v>
      </c>
      <c r="J1864" s="3" t="s">
        <v>24</v>
      </c>
      <c r="K1864" s="3">
        <v>4.5999999999999996</v>
      </c>
      <c r="L1864" s="3" t="s">
        <v>151</v>
      </c>
      <c r="M1864" s="3" t="s">
        <v>26</v>
      </c>
      <c r="N1864" s="3" t="s">
        <v>151</v>
      </c>
      <c r="O1864" s="3" t="s">
        <v>151</v>
      </c>
      <c r="P1864" s="13">
        <v>10</v>
      </c>
      <c r="Q1864" s="13">
        <f>Table1[[#This Row],[Purchase Amount (USD)]]-Table1[[#This Row],[Previous Purchases]]</f>
        <v>26</v>
      </c>
      <c r="R1864" s="3" t="s">
        <v>45</v>
      </c>
      <c r="S1864" s="3" t="s">
        <v>28</v>
      </c>
    </row>
    <row r="1865" spans="1:19" x14ac:dyDescent="0.3">
      <c r="A1865" s="3">
        <v>1864</v>
      </c>
      <c r="B1865" s="3">
        <v>25</v>
      </c>
      <c r="C1865" s="3" t="s">
        <v>18</v>
      </c>
      <c r="D1865" s="3" t="s">
        <v>40</v>
      </c>
      <c r="E1865" s="3" t="s">
        <v>41</v>
      </c>
      <c r="F1865" s="3">
        <v>21</v>
      </c>
      <c r="G1865" s="3" t="s">
        <v>138</v>
      </c>
      <c r="H1865" s="3" t="s">
        <v>22</v>
      </c>
      <c r="I1865" s="3" t="s">
        <v>120</v>
      </c>
      <c r="J1865" s="3" t="s">
        <v>36</v>
      </c>
      <c r="K1865" s="3">
        <v>4.3</v>
      </c>
      <c r="L1865" s="3" t="s">
        <v>151</v>
      </c>
      <c r="M1865" s="3" t="s">
        <v>69</v>
      </c>
      <c r="N1865" s="3" t="s">
        <v>151</v>
      </c>
      <c r="O1865" s="3" t="s">
        <v>151</v>
      </c>
      <c r="P1865" s="13">
        <v>39</v>
      </c>
      <c r="Q1865" s="13">
        <f>Table1[[#This Row],[Purchase Amount (USD)]]-Table1[[#This Row],[Previous Purchases]]</f>
        <v>-18</v>
      </c>
      <c r="R1865" s="3" t="s">
        <v>85</v>
      </c>
      <c r="S1865" s="3" t="s">
        <v>87</v>
      </c>
    </row>
    <row r="1866" spans="1:19" x14ac:dyDescent="0.3">
      <c r="A1866" s="2">
        <v>1865</v>
      </c>
      <c r="B1866" s="2">
        <v>19</v>
      </c>
      <c r="C1866" s="2" t="s">
        <v>18</v>
      </c>
      <c r="D1866" s="2" t="s">
        <v>131</v>
      </c>
      <c r="E1866" s="2" t="s">
        <v>66</v>
      </c>
      <c r="F1866" s="2">
        <v>72</v>
      </c>
      <c r="G1866" s="2" t="s">
        <v>50</v>
      </c>
      <c r="H1866" s="2" t="s">
        <v>35</v>
      </c>
      <c r="I1866" s="2" t="s">
        <v>108</v>
      </c>
      <c r="J1866" s="2" t="s">
        <v>56</v>
      </c>
      <c r="K1866" s="2">
        <v>3.2</v>
      </c>
      <c r="L1866" s="2" t="s">
        <v>151</v>
      </c>
      <c r="M1866" s="2" t="s">
        <v>69</v>
      </c>
      <c r="N1866" s="2" t="s">
        <v>151</v>
      </c>
      <c r="O1866" s="2" t="s">
        <v>151</v>
      </c>
      <c r="P1866" s="12">
        <v>21</v>
      </c>
      <c r="Q1866" s="12">
        <f>Table1[[#This Row],[Purchase Amount (USD)]]-Table1[[#This Row],[Previous Purchases]]</f>
        <v>51</v>
      </c>
      <c r="R1866" s="2" t="s">
        <v>27</v>
      </c>
      <c r="S1866" s="2" t="s">
        <v>57</v>
      </c>
    </row>
    <row r="1867" spans="1:19" x14ac:dyDescent="0.3">
      <c r="A1867" s="2">
        <v>1866</v>
      </c>
      <c r="B1867" s="2">
        <v>56</v>
      </c>
      <c r="C1867" s="2" t="s">
        <v>18</v>
      </c>
      <c r="D1867" s="2" t="s">
        <v>94</v>
      </c>
      <c r="E1867" s="2" t="s">
        <v>20</v>
      </c>
      <c r="F1867" s="2">
        <v>62</v>
      </c>
      <c r="G1867" s="2" t="s">
        <v>67</v>
      </c>
      <c r="H1867" s="2" t="s">
        <v>35</v>
      </c>
      <c r="I1867" s="2" t="s">
        <v>64</v>
      </c>
      <c r="J1867" s="2" t="s">
        <v>52</v>
      </c>
      <c r="K1867" s="2">
        <v>3.8</v>
      </c>
      <c r="L1867" s="2" t="s">
        <v>151</v>
      </c>
      <c r="M1867" s="2" t="s">
        <v>73</v>
      </c>
      <c r="N1867" s="2" t="s">
        <v>151</v>
      </c>
      <c r="O1867" s="2" t="s">
        <v>151</v>
      </c>
      <c r="P1867" s="12">
        <v>12</v>
      </c>
      <c r="Q1867" s="12">
        <f>Table1[[#This Row],[Purchase Amount (USD)]]-Table1[[#This Row],[Previous Purchases]]</f>
        <v>50</v>
      </c>
      <c r="R1867" s="2" t="s">
        <v>74</v>
      </c>
      <c r="S1867" s="2" t="s">
        <v>87</v>
      </c>
    </row>
    <row r="1868" spans="1:19" x14ac:dyDescent="0.3">
      <c r="A1868" s="3">
        <v>1867</v>
      </c>
      <c r="B1868" s="3">
        <v>31</v>
      </c>
      <c r="C1868" s="3" t="s">
        <v>18</v>
      </c>
      <c r="D1868" s="3" t="s">
        <v>112</v>
      </c>
      <c r="E1868" s="3" t="s">
        <v>20</v>
      </c>
      <c r="F1868" s="3">
        <v>44</v>
      </c>
      <c r="G1868" s="3" t="s">
        <v>119</v>
      </c>
      <c r="H1868" s="3" t="s">
        <v>91</v>
      </c>
      <c r="I1868" s="3" t="s">
        <v>79</v>
      </c>
      <c r="J1868" s="3" t="s">
        <v>24</v>
      </c>
      <c r="K1868" s="3">
        <v>4.2</v>
      </c>
      <c r="L1868" s="3" t="s">
        <v>151</v>
      </c>
      <c r="M1868" s="3" t="s">
        <v>53</v>
      </c>
      <c r="N1868" s="3" t="s">
        <v>151</v>
      </c>
      <c r="O1868" s="3" t="s">
        <v>151</v>
      </c>
      <c r="P1868" s="13">
        <v>9</v>
      </c>
      <c r="Q1868" s="13">
        <f>Table1[[#This Row],[Purchase Amount (USD)]]-Table1[[#This Row],[Previous Purchases]]</f>
        <v>35</v>
      </c>
      <c r="R1868" s="3" t="s">
        <v>38</v>
      </c>
      <c r="S1868" s="3" t="s">
        <v>28</v>
      </c>
    </row>
    <row r="1869" spans="1:19" x14ac:dyDescent="0.3">
      <c r="A1869" s="3">
        <v>1868</v>
      </c>
      <c r="B1869" s="3">
        <v>45</v>
      </c>
      <c r="C1869" s="3" t="s">
        <v>18</v>
      </c>
      <c r="D1869" s="3" t="s">
        <v>86</v>
      </c>
      <c r="E1869" s="3" t="s">
        <v>20</v>
      </c>
      <c r="F1869" s="3">
        <v>52</v>
      </c>
      <c r="G1869" s="3" t="s">
        <v>78</v>
      </c>
      <c r="H1869" s="3" t="s">
        <v>43</v>
      </c>
      <c r="I1869" s="3" t="s">
        <v>109</v>
      </c>
      <c r="J1869" s="3" t="s">
        <v>56</v>
      </c>
      <c r="K1869" s="3">
        <v>3.4</v>
      </c>
      <c r="L1869" s="3" t="s">
        <v>151</v>
      </c>
      <c r="M1869" s="3" t="s">
        <v>69</v>
      </c>
      <c r="N1869" s="3" t="s">
        <v>151</v>
      </c>
      <c r="O1869" s="3" t="s">
        <v>151</v>
      </c>
      <c r="P1869" s="13">
        <v>20</v>
      </c>
      <c r="Q1869" s="13">
        <f>Table1[[#This Row],[Purchase Amount (USD)]]-Table1[[#This Row],[Previous Purchases]]</f>
        <v>32</v>
      </c>
      <c r="R1869" s="3" t="s">
        <v>27</v>
      </c>
      <c r="S1869" s="3" t="s">
        <v>57</v>
      </c>
    </row>
    <row r="1870" spans="1:19" x14ac:dyDescent="0.3">
      <c r="A1870" s="2">
        <v>1869</v>
      </c>
      <c r="B1870" s="2">
        <v>23</v>
      </c>
      <c r="C1870" s="2" t="s">
        <v>18</v>
      </c>
      <c r="D1870" s="2" t="s">
        <v>142</v>
      </c>
      <c r="E1870" s="2" t="s">
        <v>66</v>
      </c>
      <c r="F1870" s="2">
        <v>58</v>
      </c>
      <c r="G1870" s="2" t="s">
        <v>115</v>
      </c>
      <c r="H1870" s="2" t="s">
        <v>43</v>
      </c>
      <c r="I1870" s="2" t="s">
        <v>64</v>
      </c>
      <c r="J1870" s="2" t="s">
        <v>36</v>
      </c>
      <c r="K1870" s="2">
        <v>4.7</v>
      </c>
      <c r="L1870" s="2" t="s">
        <v>151</v>
      </c>
      <c r="M1870" s="2" t="s">
        <v>44</v>
      </c>
      <c r="N1870" s="2" t="s">
        <v>151</v>
      </c>
      <c r="O1870" s="2" t="s">
        <v>151</v>
      </c>
      <c r="P1870" s="12">
        <v>44</v>
      </c>
      <c r="Q1870" s="12">
        <f>Table1[[#This Row],[Purchase Amount (USD)]]-Table1[[#This Row],[Previous Purchases]]</f>
        <v>14</v>
      </c>
      <c r="R1870" s="2" t="s">
        <v>32</v>
      </c>
      <c r="S1870" s="2" t="s">
        <v>28</v>
      </c>
    </row>
    <row r="1871" spans="1:19" x14ac:dyDescent="0.3">
      <c r="A1871" s="2">
        <v>1870</v>
      </c>
      <c r="B1871" s="2">
        <v>18</v>
      </c>
      <c r="C1871" s="2" t="s">
        <v>18</v>
      </c>
      <c r="D1871" s="2" t="s">
        <v>19</v>
      </c>
      <c r="E1871" s="2" t="s">
        <v>20</v>
      </c>
      <c r="F1871" s="2">
        <v>77</v>
      </c>
      <c r="G1871" s="2" t="s">
        <v>63</v>
      </c>
      <c r="H1871" s="2" t="s">
        <v>35</v>
      </c>
      <c r="I1871" s="2" t="s">
        <v>117</v>
      </c>
      <c r="J1871" s="2" t="s">
        <v>36</v>
      </c>
      <c r="K1871" s="2">
        <v>3.9</v>
      </c>
      <c r="L1871" s="2" t="s">
        <v>151</v>
      </c>
      <c r="M1871" s="2" t="s">
        <v>69</v>
      </c>
      <c r="N1871" s="2" t="s">
        <v>151</v>
      </c>
      <c r="O1871" s="2" t="s">
        <v>151</v>
      </c>
      <c r="P1871" s="12">
        <v>16</v>
      </c>
      <c r="Q1871" s="12">
        <f>Table1[[#This Row],[Purchase Amount (USD)]]-Table1[[#This Row],[Previous Purchases]]</f>
        <v>61</v>
      </c>
      <c r="R1871" s="2" t="s">
        <v>85</v>
      </c>
      <c r="S1871" s="2" t="s">
        <v>96</v>
      </c>
    </row>
    <row r="1872" spans="1:19" x14ac:dyDescent="0.3">
      <c r="A1872" s="3">
        <v>1871</v>
      </c>
      <c r="B1872" s="3">
        <v>43</v>
      </c>
      <c r="C1872" s="3" t="s">
        <v>18</v>
      </c>
      <c r="D1872" s="3" t="s">
        <v>19</v>
      </c>
      <c r="E1872" s="3" t="s">
        <v>20</v>
      </c>
      <c r="F1872" s="3">
        <v>99</v>
      </c>
      <c r="G1872" s="3" t="s">
        <v>50</v>
      </c>
      <c r="H1872" s="3" t="s">
        <v>22</v>
      </c>
      <c r="I1872" s="3" t="s">
        <v>82</v>
      </c>
      <c r="J1872" s="3" t="s">
        <v>36</v>
      </c>
      <c r="K1872" s="3">
        <v>4.3</v>
      </c>
      <c r="L1872" s="3" t="s">
        <v>151</v>
      </c>
      <c r="M1872" s="3" t="s">
        <v>73</v>
      </c>
      <c r="N1872" s="3" t="s">
        <v>151</v>
      </c>
      <c r="O1872" s="3" t="s">
        <v>151</v>
      </c>
      <c r="P1872" s="13">
        <v>27</v>
      </c>
      <c r="Q1872" s="13">
        <f>Table1[[#This Row],[Purchase Amount (USD)]]-Table1[[#This Row],[Previous Purchases]]</f>
        <v>72</v>
      </c>
      <c r="R1872" s="3" t="s">
        <v>85</v>
      </c>
      <c r="S1872" s="3" t="s">
        <v>28</v>
      </c>
    </row>
    <row r="1873" spans="1:19" x14ac:dyDescent="0.3">
      <c r="A1873" s="3">
        <v>1872</v>
      </c>
      <c r="B1873" s="3">
        <v>56</v>
      </c>
      <c r="C1873" s="3" t="s">
        <v>18</v>
      </c>
      <c r="D1873" s="3" t="s">
        <v>33</v>
      </c>
      <c r="E1873" s="3" t="s">
        <v>20</v>
      </c>
      <c r="F1873" s="3">
        <v>96</v>
      </c>
      <c r="G1873" s="3" t="s">
        <v>114</v>
      </c>
      <c r="H1873" s="3" t="s">
        <v>91</v>
      </c>
      <c r="I1873" s="3" t="s">
        <v>82</v>
      </c>
      <c r="J1873" s="3" t="s">
        <v>56</v>
      </c>
      <c r="K1873" s="3">
        <v>2.7</v>
      </c>
      <c r="L1873" s="3" t="s">
        <v>151</v>
      </c>
      <c r="M1873" s="3" t="s">
        <v>53</v>
      </c>
      <c r="N1873" s="3" t="s">
        <v>151</v>
      </c>
      <c r="O1873" s="3" t="s">
        <v>151</v>
      </c>
      <c r="P1873" s="13">
        <v>14</v>
      </c>
      <c r="Q1873" s="13">
        <f>Table1[[#This Row],[Purchase Amount (USD)]]-Table1[[#This Row],[Previous Purchases]]</f>
        <v>82</v>
      </c>
      <c r="R1873" s="3" t="s">
        <v>32</v>
      </c>
      <c r="S1873" s="3" t="s">
        <v>96</v>
      </c>
    </row>
    <row r="1874" spans="1:19" x14ac:dyDescent="0.3">
      <c r="A1874" s="2">
        <v>1873</v>
      </c>
      <c r="B1874" s="2">
        <v>43</v>
      </c>
      <c r="C1874" s="2" t="s">
        <v>18</v>
      </c>
      <c r="D1874" s="2" t="s">
        <v>112</v>
      </c>
      <c r="E1874" s="2" t="s">
        <v>20</v>
      </c>
      <c r="F1874" s="2">
        <v>64</v>
      </c>
      <c r="G1874" s="2" t="s">
        <v>119</v>
      </c>
      <c r="H1874" s="2" t="s">
        <v>43</v>
      </c>
      <c r="I1874" s="2" t="s">
        <v>92</v>
      </c>
      <c r="J1874" s="2" t="s">
        <v>52</v>
      </c>
      <c r="K1874" s="2">
        <v>4.5999999999999996</v>
      </c>
      <c r="L1874" s="2" t="s">
        <v>151</v>
      </c>
      <c r="M1874" s="2" t="s">
        <v>53</v>
      </c>
      <c r="N1874" s="2" t="s">
        <v>151</v>
      </c>
      <c r="O1874" s="2" t="s">
        <v>151</v>
      </c>
      <c r="P1874" s="12">
        <v>24</v>
      </c>
      <c r="Q1874" s="12">
        <f>Table1[[#This Row],[Purchase Amount (USD)]]-Table1[[#This Row],[Previous Purchases]]</f>
        <v>40</v>
      </c>
      <c r="R1874" s="2" t="s">
        <v>38</v>
      </c>
      <c r="S1874" s="2" t="s">
        <v>87</v>
      </c>
    </row>
    <row r="1875" spans="1:19" x14ac:dyDescent="0.3">
      <c r="A1875" s="2">
        <v>1874</v>
      </c>
      <c r="B1875" s="2">
        <v>64</v>
      </c>
      <c r="C1875" s="2" t="s">
        <v>18</v>
      </c>
      <c r="D1875" s="2" t="s">
        <v>29</v>
      </c>
      <c r="E1875" s="2" t="s">
        <v>20</v>
      </c>
      <c r="F1875" s="2">
        <v>44</v>
      </c>
      <c r="G1875" s="2" t="s">
        <v>149</v>
      </c>
      <c r="H1875" s="2" t="s">
        <v>91</v>
      </c>
      <c r="I1875" s="2" t="s">
        <v>107</v>
      </c>
      <c r="J1875" s="2" t="s">
        <v>56</v>
      </c>
      <c r="K1875" s="2">
        <v>2.9</v>
      </c>
      <c r="L1875" s="2" t="s">
        <v>151</v>
      </c>
      <c r="M1875" s="2" t="s">
        <v>26</v>
      </c>
      <c r="N1875" s="2" t="s">
        <v>151</v>
      </c>
      <c r="O1875" s="2" t="s">
        <v>151</v>
      </c>
      <c r="P1875" s="12">
        <v>49</v>
      </c>
      <c r="Q1875" s="12">
        <f>Table1[[#This Row],[Purchase Amount (USD)]]-Table1[[#This Row],[Previous Purchases]]</f>
        <v>-5</v>
      </c>
      <c r="R1875" s="2" t="s">
        <v>74</v>
      </c>
      <c r="S1875" s="2" t="s">
        <v>39</v>
      </c>
    </row>
    <row r="1876" spans="1:19" x14ac:dyDescent="0.3">
      <c r="A1876" s="3">
        <v>1875</v>
      </c>
      <c r="B1876" s="3">
        <v>67</v>
      </c>
      <c r="C1876" s="3" t="s">
        <v>18</v>
      </c>
      <c r="D1876" s="3" t="s">
        <v>94</v>
      </c>
      <c r="E1876" s="3" t="s">
        <v>20</v>
      </c>
      <c r="F1876" s="3">
        <v>33</v>
      </c>
      <c r="G1876" s="3" t="s">
        <v>115</v>
      </c>
      <c r="H1876" s="3" t="s">
        <v>22</v>
      </c>
      <c r="I1876" s="3" t="s">
        <v>72</v>
      </c>
      <c r="J1876" s="3" t="s">
        <v>56</v>
      </c>
      <c r="K1876" s="3">
        <v>3.6</v>
      </c>
      <c r="L1876" s="3" t="s">
        <v>151</v>
      </c>
      <c r="M1876" s="3" t="s">
        <v>37</v>
      </c>
      <c r="N1876" s="3" t="s">
        <v>151</v>
      </c>
      <c r="O1876" s="3" t="s">
        <v>151</v>
      </c>
      <c r="P1876" s="13">
        <v>14</v>
      </c>
      <c r="Q1876" s="13">
        <f>Table1[[#This Row],[Purchase Amount (USD)]]-Table1[[#This Row],[Previous Purchases]]</f>
        <v>19</v>
      </c>
      <c r="R1876" s="3" t="s">
        <v>32</v>
      </c>
      <c r="S1876" s="3" t="s">
        <v>39</v>
      </c>
    </row>
    <row r="1877" spans="1:19" x14ac:dyDescent="0.3">
      <c r="A1877" s="3">
        <v>1876</v>
      </c>
      <c r="B1877" s="3">
        <v>63</v>
      </c>
      <c r="C1877" s="3" t="s">
        <v>18</v>
      </c>
      <c r="D1877" s="3" t="s">
        <v>136</v>
      </c>
      <c r="E1877" s="3" t="s">
        <v>41</v>
      </c>
      <c r="F1877" s="3">
        <v>71</v>
      </c>
      <c r="G1877" s="3" t="s">
        <v>121</v>
      </c>
      <c r="H1877" s="3" t="s">
        <v>43</v>
      </c>
      <c r="I1877" s="3" t="s">
        <v>109</v>
      </c>
      <c r="J1877" s="3" t="s">
        <v>24</v>
      </c>
      <c r="K1877" s="3">
        <v>3.9</v>
      </c>
      <c r="L1877" s="3" t="s">
        <v>151</v>
      </c>
      <c r="M1877" s="3" t="s">
        <v>44</v>
      </c>
      <c r="N1877" s="3" t="s">
        <v>151</v>
      </c>
      <c r="O1877" s="3" t="s">
        <v>151</v>
      </c>
      <c r="P1877" s="13">
        <v>6</v>
      </c>
      <c r="Q1877" s="13">
        <f>Table1[[#This Row],[Purchase Amount (USD)]]-Table1[[#This Row],[Previous Purchases]]</f>
        <v>65</v>
      </c>
      <c r="R1877" s="3" t="s">
        <v>38</v>
      </c>
      <c r="S1877" s="3" t="s">
        <v>57</v>
      </c>
    </row>
    <row r="1878" spans="1:19" x14ac:dyDescent="0.3">
      <c r="A1878" s="2">
        <v>1877</v>
      </c>
      <c r="B1878" s="2">
        <v>54</v>
      </c>
      <c r="C1878" s="2" t="s">
        <v>18</v>
      </c>
      <c r="D1878" s="2" t="s">
        <v>86</v>
      </c>
      <c r="E1878" s="2" t="s">
        <v>20</v>
      </c>
      <c r="F1878" s="2">
        <v>36</v>
      </c>
      <c r="G1878" s="2" t="s">
        <v>114</v>
      </c>
      <c r="H1878" s="2" t="s">
        <v>43</v>
      </c>
      <c r="I1878" s="2" t="s">
        <v>23</v>
      </c>
      <c r="J1878" s="2" t="s">
        <v>56</v>
      </c>
      <c r="K1878" s="2">
        <v>2.6</v>
      </c>
      <c r="L1878" s="2" t="s">
        <v>151</v>
      </c>
      <c r="M1878" s="2" t="s">
        <v>53</v>
      </c>
      <c r="N1878" s="2" t="s">
        <v>151</v>
      </c>
      <c r="O1878" s="2" t="s">
        <v>151</v>
      </c>
      <c r="P1878" s="12">
        <v>20</v>
      </c>
      <c r="Q1878" s="12">
        <f>Table1[[#This Row],[Purchase Amount (USD)]]-Table1[[#This Row],[Previous Purchases]]</f>
        <v>16</v>
      </c>
      <c r="R1878" s="2" t="s">
        <v>27</v>
      </c>
      <c r="S1878" s="2" t="s">
        <v>57</v>
      </c>
    </row>
    <row r="1879" spans="1:19" x14ac:dyDescent="0.3">
      <c r="A1879" s="2">
        <v>1878</v>
      </c>
      <c r="B1879" s="2">
        <v>69</v>
      </c>
      <c r="C1879" s="2" t="s">
        <v>18</v>
      </c>
      <c r="D1879" s="2" t="s">
        <v>142</v>
      </c>
      <c r="E1879" s="2" t="s">
        <v>66</v>
      </c>
      <c r="F1879" s="2">
        <v>62</v>
      </c>
      <c r="G1879" s="2" t="s">
        <v>137</v>
      </c>
      <c r="H1879" s="2" t="s">
        <v>22</v>
      </c>
      <c r="I1879" s="2" t="s">
        <v>68</v>
      </c>
      <c r="J1879" s="2" t="s">
        <v>56</v>
      </c>
      <c r="K1879" s="2">
        <v>3.6</v>
      </c>
      <c r="L1879" s="2" t="s">
        <v>151</v>
      </c>
      <c r="M1879" s="2" t="s">
        <v>26</v>
      </c>
      <c r="N1879" s="2" t="s">
        <v>151</v>
      </c>
      <c r="O1879" s="2" t="s">
        <v>151</v>
      </c>
      <c r="P1879" s="12">
        <v>3</v>
      </c>
      <c r="Q1879" s="12">
        <f>Table1[[#This Row],[Purchase Amount (USD)]]-Table1[[#This Row],[Previous Purchases]]</f>
        <v>59</v>
      </c>
      <c r="R1879" s="2" t="s">
        <v>38</v>
      </c>
      <c r="S1879" s="2" t="s">
        <v>48</v>
      </c>
    </row>
    <row r="1880" spans="1:19" x14ac:dyDescent="0.3">
      <c r="A1880" s="3">
        <v>1879</v>
      </c>
      <c r="B1880" s="3">
        <v>34</v>
      </c>
      <c r="C1880" s="3" t="s">
        <v>18</v>
      </c>
      <c r="D1880" s="3" t="s">
        <v>124</v>
      </c>
      <c r="E1880" s="3" t="s">
        <v>20</v>
      </c>
      <c r="F1880" s="3">
        <v>29</v>
      </c>
      <c r="G1880" s="3" t="s">
        <v>100</v>
      </c>
      <c r="H1880" s="3" t="s">
        <v>22</v>
      </c>
      <c r="I1880" s="3" t="s">
        <v>135</v>
      </c>
      <c r="J1880" s="3" t="s">
        <v>52</v>
      </c>
      <c r="K1880" s="3">
        <v>3.4</v>
      </c>
      <c r="L1880" s="3" t="s">
        <v>151</v>
      </c>
      <c r="M1880" s="3" t="s">
        <v>73</v>
      </c>
      <c r="N1880" s="3" t="s">
        <v>151</v>
      </c>
      <c r="O1880" s="3" t="s">
        <v>151</v>
      </c>
      <c r="P1880" s="13">
        <v>5</v>
      </c>
      <c r="Q1880" s="13">
        <f>Table1[[#This Row],[Purchase Amount (USD)]]-Table1[[#This Row],[Previous Purchases]]</f>
        <v>24</v>
      </c>
      <c r="R1880" s="3" t="s">
        <v>38</v>
      </c>
      <c r="S1880" s="3" t="s">
        <v>87</v>
      </c>
    </row>
    <row r="1881" spans="1:19" x14ac:dyDescent="0.3">
      <c r="A1881" s="3">
        <v>1880</v>
      </c>
      <c r="B1881" s="3">
        <v>56</v>
      </c>
      <c r="C1881" s="3" t="s">
        <v>18</v>
      </c>
      <c r="D1881" s="3" t="s">
        <v>112</v>
      </c>
      <c r="E1881" s="3" t="s">
        <v>20</v>
      </c>
      <c r="F1881" s="3">
        <v>33</v>
      </c>
      <c r="G1881" s="3" t="s">
        <v>121</v>
      </c>
      <c r="H1881" s="3" t="s">
        <v>22</v>
      </c>
      <c r="I1881" s="3" t="s">
        <v>60</v>
      </c>
      <c r="J1881" s="3" t="s">
        <v>36</v>
      </c>
      <c r="K1881" s="3">
        <v>3.5</v>
      </c>
      <c r="L1881" s="3" t="s">
        <v>151</v>
      </c>
      <c r="M1881" s="3" t="s">
        <v>26</v>
      </c>
      <c r="N1881" s="3" t="s">
        <v>151</v>
      </c>
      <c r="O1881" s="3" t="s">
        <v>151</v>
      </c>
      <c r="P1881" s="13">
        <v>46</v>
      </c>
      <c r="Q1881" s="13">
        <f>Table1[[#This Row],[Purchase Amount (USD)]]-Table1[[#This Row],[Previous Purchases]]</f>
        <v>-13</v>
      </c>
      <c r="R1881" s="3" t="s">
        <v>32</v>
      </c>
      <c r="S1881" s="3" t="s">
        <v>75</v>
      </c>
    </row>
    <row r="1882" spans="1:19" x14ac:dyDescent="0.3">
      <c r="A1882" s="2">
        <v>1881</v>
      </c>
      <c r="B1882" s="2">
        <v>34</v>
      </c>
      <c r="C1882" s="2" t="s">
        <v>18</v>
      </c>
      <c r="D1882" s="2" t="s">
        <v>19</v>
      </c>
      <c r="E1882" s="2" t="s">
        <v>20</v>
      </c>
      <c r="F1882" s="2">
        <v>33</v>
      </c>
      <c r="G1882" s="2" t="s">
        <v>126</v>
      </c>
      <c r="H1882" s="2" t="s">
        <v>22</v>
      </c>
      <c r="I1882" s="2" t="s">
        <v>133</v>
      </c>
      <c r="J1882" s="2" t="s">
        <v>56</v>
      </c>
      <c r="K1882" s="2">
        <v>3.1</v>
      </c>
      <c r="L1882" s="2" t="s">
        <v>151</v>
      </c>
      <c r="M1882" s="2" t="s">
        <v>69</v>
      </c>
      <c r="N1882" s="2" t="s">
        <v>151</v>
      </c>
      <c r="O1882" s="2" t="s">
        <v>151</v>
      </c>
      <c r="P1882" s="12">
        <v>8</v>
      </c>
      <c r="Q1882" s="12">
        <f>Table1[[#This Row],[Purchase Amount (USD)]]-Table1[[#This Row],[Previous Purchases]]</f>
        <v>25</v>
      </c>
      <c r="R1882" s="2" t="s">
        <v>85</v>
      </c>
      <c r="S1882" s="2" t="s">
        <v>87</v>
      </c>
    </row>
    <row r="1883" spans="1:19" x14ac:dyDescent="0.3">
      <c r="A1883" s="2">
        <v>1882</v>
      </c>
      <c r="B1883" s="2">
        <v>58</v>
      </c>
      <c r="C1883" s="2" t="s">
        <v>18</v>
      </c>
      <c r="D1883" s="2" t="s">
        <v>19</v>
      </c>
      <c r="E1883" s="2" t="s">
        <v>20</v>
      </c>
      <c r="F1883" s="2">
        <v>41</v>
      </c>
      <c r="G1883" s="2" t="s">
        <v>126</v>
      </c>
      <c r="H1883" s="2" t="s">
        <v>43</v>
      </c>
      <c r="I1883" s="2" t="s">
        <v>107</v>
      </c>
      <c r="J1883" s="2" t="s">
        <v>24</v>
      </c>
      <c r="K1883" s="2">
        <v>4.3</v>
      </c>
      <c r="L1883" s="2" t="s">
        <v>151</v>
      </c>
      <c r="M1883" s="2" t="s">
        <v>53</v>
      </c>
      <c r="N1883" s="2" t="s">
        <v>151</v>
      </c>
      <c r="O1883" s="2" t="s">
        <v>151</v>
      </c>
      <c r="P1883" s="12">
        <v>13</v>
      </c>
      <c r="Q1883" s="12">
        <f>Table1[[#This Row],[Purchase Amount (USD)]]-Table1[[#This Row],[Previous Purchases]]</f>
        <v>28</v>
      </c>
      <c r="R1883" s="2" t="s">
        <v>32</v>
      </c>
      <c r="S1883" s="2" t="s">
        <v>75</v>
      </c>
    </row>
    <row r="1884" spans="1:19" x14ac:dyDescent="0.3">
      <c r="A1884" s="3">
        <v>1883</v>
      </c>
      <c r="B1884" s="3">
        <v>44</v>
      </c>
      <c r="C1884" s="3" t="s">
        <v>18</v>
      </c>
      <c r="D1884" s="3" t="s">
        <v>118</v>
      </c>
      <c r="E1884" s="3" t="s">
        <v>66</v>
      </c>
      <c r="F1884" s="3">
        <v>54</v>
      </c>
      <c r="G1884" s="3" t="s">
        <v>121</v>
      </c>
      <c r="H1884" s="3" t="s">
        <v>22</v>
      </c>
      <c r="I1884" s="3" t="s">
        <v>143</v>
      </c>
      <c r="J1884" s="3" t="s">
        <v>24</v>
      </c>
      <c r="K1884" s="3">
        <v>5</v>
      </c>
      <c r="L1884" s="3" t="s">
        <v>151</v>
      </c>
      <c r="M1884" s="3" t="s">
        <v>73</v>
      </c>
      <c r="N1884" s="3" t="s">
        <v>151</v>
      </c>
      <c r="O1884" s="3" t="s">
        <v>151</v>
      </c>
      <c r="P1884" s="13">
        <v>25</v>
      </c>
      <c r="Q1884" s="13">
        <f>Table1[[#This Row],[Purchase Amount (USD)]]-Table1[[#This Row],[Previous Purchases]]</f>
        <v>29</v>
      </c>
      <c r="R1884" s="3" t="s">
        <v>74</v>
      </c>
      <c r="S1884" s="3" t="s">
        <v>57</v>
      </c>
    </row>
    <row r="1885" spans="1:19" x14ac:dyDescent="0.3">
      <c r="A1885" s="3">
        <v>1884</v>
      </c>
      <c r="B1885" s="3">
        <v>25</v>
      </c>
      <c r="C1885" s="3" t="s">
        <v>18</v>
      </c>
      <c r="D1885" s="3" t="s">
        <v>131</v>
      </c>
      <c r="E1885" s="3" t="s">
        <v>66</v>
      </c>
      <c r="F1885" s="3">
        <v>58</v>
      </c>
      <c r="G1885" s="3" t="s">
        <v>141</v>
      </c>
      <c r="H1885" s="3" t="s">
        <v>43</v>
      </c>
      <c r="I1885" s="3" t="s">
        <v>108</v>
      </c>
      <c r="J1885" s="3" t="s">
        <v>36</v>
      </c>
      <c r="K1885" s="3">
        <v>4.9000000000000004</v>
      </c>
      <c r="L1885" s="3" t="s">
        <v>151</v>
      </c>
      <c r="M1885" s="3" t="s">
        <v>73</v>
      </c>
      <c r="N1885" s="3" t="s">
        <v>151</v>
      </c>
      <c r="O1885" s="3" t="s">
        <v>151</v>
      </c>
      <c r="P1885" s="13">
        <v>39</v>
      </c>
      <c r="Q1885" s="13">
        <f>Table1[[#This Row],[Purchase Amount (USD)]]-Table1[[#This Row],[Previous Purchases]]</f>
        <v>19</v>
      </c>
      <c r="R1885" s="3" t="s">
        <v>85</v>
      </c>
      <c r="S1885" s="3" t="s">
        <v>28</v>
      </c>
    </row>
    <row r="1886" spans="1:19" x14ac:dyDescent="0.3">
      <c r="A1886" s="2">
        <v>1885</v>
      </c>
      <c r="B1886" s="2">
        <v>27</v>
      </c>
      <c r="C1886" s="2" t="s">
        <v>18</v>
      </c>
      <c r="D1886" s="2" t="s">
        <v>58</v>
      </c>
      <c r="E1886" s="2" t="s">
        <v>20</v>
      </c>
      <c r="F1886" s="2">
        <v>30</v>
      </c>
      <c r="G1886" s="2" t="s">
        <v>116</v>
      </c>
      <c r="H1886" s="2" t="s">
        <v>35</v>
      </c>
      <c r="I1886" s="2" t="s">
        <v>68</v>
      </c>
      <c r="J1886" s="2" t="s">
        <v>52</v>
      </c>
      <c r="K1886" s="2">
        <v>4.3</v>
      </c>
      <c r="L1886" s="2" t="s">
        <v>151</v>
      </c>
      <c r="M1886" s="2" t="s">
        <v>44</v>
      </c>
      <c r="N1886" s="2" t="s">
        <v>151</v>
      </c>
      <c r="O1886" s="2" t="s">
        <v>151</v>
      </c>
      <c r="P1886" s="12">
        <v>15</v>
      </c>
      <c r="Q1886" s="12">
        <f>Table1[[#This Row],[Purchase Amount (USD)]]-Table1[[#This Row],[Previous Purchases]]</f>
        <v>15</v>
      </c>
      <c r="R1886" s="2" t="s">
        <v>74</v>
      </c>
      <c r="S1886" s="2" t="s">
        <v>75</v>
      </c>
    </row>
    <row r="1887" spans="1:19" x14ac:dyDescent="0.3">
      <c r="A1887" s="2">
        <v>1886</v>
      </c>
      <c r="B1887" s="2">
        <v>26</v>
      </c>
      <c r="C1887" s="2" t="s">
        <v>18</v>
      </c>
      <c r="D1887" s="2" t="s">
        <v>105</v>
      </c>
      <c r="E1887" s="2" t="s">
        <v>66</v>
      </c>
      <c r="F1887" s="2">
        <v>53</v>
      </c>
      <c r="G1887" s="2" t="s">
        <v>106</v>
      </c>
      <c r="H1887" s="2" t="s">
        <v>35</v>
      </c>
      <c r="I1887" s="2" t="s">
        <v>31</v>
      </c>
      <c r="J1887" s="2" t="s">
        <v>24</v>
      </c>
      <c r="K1887" s="2">
        <v>4.4000000000000004</v>
      </c>
      <c r="L1887" s="2" t="s">
        <v>151</v>
      </c>
      <c r="M1887" s="2" t="s">
        <v>53</v>
      </c>
      <c r="N1887" s="2" t="s">
        <v>151</v>
      </c>
      <c r="O1887" s="2" t="s">
        <v>151</v>
      </c>
      <c r="P1887" s="12">
        <v>35</v>
      </c>
      <c r="Q1887" s="12">
        <f>Table1[[#This Row],[Purchase Amount (USD)]]-Table1[[#This Row],[Previous Purchases]]</f>
        <v>18</v>
      </c>
      <c r="R1887" s="2" t="s">
        <v>32</v>
      </c>
      <c r="S1887" s="2" t="s">
        <v>87</v>
      </c>
    </row>
    <row r="1888" spans="1:19" x14ac:dyDescent="0.3">
      <c r="A1888" s="3">
        <v>1887</v>
      </c>
      <c r="B1888" s="3">
        <v>18</v>
      </c>
      <c r="C1888" s="3" t="s">
        <v>18</v>
      </c>
      <c r="D1888" s="3" t="s">
        <v>142</v>
      </c>
      <c r="E1888" s="3" t="s">
        <v>66</v>
      </c>
      <c r="F1888" s="3">
        <v>91</v>
      </c>
      <c r="G1888" s="3" t="s">
        <v>71</v>
      </c>
      <c r="H1888" s="3" t="s">
        <v>22</v>
      </c>
      <c r="I1888" s="3" t="s">
        <v>117</v>
      </c>
      <c r="J1888" s="3" t="s">
        <v>36</v>
      </c>
      <c r="K1888" s="3">
        <v>4.4000000000000004</v>
      </c>
      <c r="L1888" s="3" t="s">
        <v>151</v>
      </c>
      <c r="M1888" s="3" t="s">
        <v>44</v>
      </c>
      <c r="N1888" s="3" t="s">
        <v>151</v>
      </c>
      <c r="O1888" s="3" t="s">
        <v>151</v>
      </c>
      <c r="P1888" s="13">
        <v>46</v>
      </c>
      <c r="Q1888" s="13">
        <f>Table1[[#This Row],[Purchase Amount (USD)]]-Table1[[#This Row],[Previous Purchases]]</f>
        <v>45</v>
      </c>
      <c r="R1888" s="3" t="s">
        <v>32</v>
      </c>
      <c r="S1888" s="3" t="s">
        <v>75</v>
      </c>
    </row>
    <row r="1889" spans="1:19" x14ac:dyDescent="0.3">
      <c r="A1889" s="3">
        <v>1888</v>
      </c>
      <c r="B1889" s="3">
        <v>64</v>
      </c>
      <c r="C1889" s="3" t="s">
        <v>18</v>
      </c>
      <c r="D1889" s="3" t="s">
        <v>103</v>
      </c>
      <c r="E1889" s="3" t="s">
        <v>20</v>
      </c>
      <c r="F1889" s="3">
        <v>44</v>
      </c>
      <c r="G1889" s="3" t="s">
        <v>113</v>
      </c>
      <c r="H1889" s="3" t="s">
        <v>91</v>
      </c>
      <c r="I1889" s="3" t="s">
        <v>79</v>
      </c>
      <c r="J1889" s="3" t="s">
        <v>56</v>
      </c>
      <c r="K1889" s="3">
        <v>3.5</v>
      </c>
      <c r="L1889" s="3" t="s">
        <v>151</v>
      </c>
      <c r="M1889" s="3" t="s">
        <v>26</v>
      </c>
      <c r="N1889" s="3" t="s">
        <v>151</v>
      </c>
      <c r="O1889" s="3" t="s">
        <v>151</v>
      </c>
      <c r="P1889" s="13">
        <v>3</v>
      </c>
      <c r="Q1889" s="13">
        <f>Table1[[#This Row],[Purchase Amount (USD)]]-Table1[[#This Row],[Previous Purchases]]</f>
        <v>41</v>
      </c>
      <c r="R1889" s="3" t="s">
        <v>45</v>
      </c>
      <c r="S1889" s="3" t="s">
        <v>87</v>
      </c>
    </row>
    <row r="1890" spans="1:19" x14ac:dyDescent="0.3">
      <c r="A1890" s="2">
        <v>1889</v>
      </c>
      <c r="B1890" s="2">
        <v>62</v>
      </c>
      <c r="C1890" s="2" t="s">
        <v>18</v>
      </c>
      <c r="D1890" s="2" t="s">
        <v>103</v>
      </c>
      <c r="E1890" s="2" t="s">
        <v>20</v>
      </c>
      <c r="F1890" s="2">
        <v>89</v>
      </c>
      <c r="G1890" s="2" t="s">
        <v>146</v>
      </c>
      <c r="H1890" s="2" t="s">
        <v>91</v>
      </c>
      <c r="I1890" s="2" t="s">
        <v>47</v>
      </c>
      <c r="J1890" s="2" t="s">
        <v>24</v>
      </c>
      <c r="K1890" s="2">
        <v>3.4</v>
      </c>
      <c r="L1890" s="2" t="s">
        <v>151</v>
      </c>
      <c r="M1890" s="2" t="s">
        <v>37</v>
      </c>
      <c r="N1890" s="2" t="s">
        <v>151</v>
      </c>
      <c r="O1890" s="2" t="s">
        <v>151</v>
      </c>
      <c r="P1890" s="12">
        <v>48</v>
      </c>
      <c r="Q1890" s="12">
        <f>Table1[[#This Row],[Purchase Amount (USD)]]-Table1[[#This Row],[Previous Purchases]]</f>
        <v>41</v>
      </c>
      <c r="R1890" s="2" t="s">
        <v>38</v>
      </c>
      <c r="S1890" s="2" t="s">
        <v>39</v>
      </c>
    </row>
    <row r="1891" spans="1:19" x14ac:dyDescent="0.3">
      <c r="A1891" s="2">
        <v>1890</v>
      </c>
      <c r="B1891" s="2">
        <v>59</v>
      </c>
      <c r="C1891" s="2" t="s">
        <v>18</v>
      </c>
      <c r="D1891" s="2" t="s">
        <v>86</v>
      </c>
      <c r="E1891" s="2" t="s">
        <v>20</v>
      </c>
      <c r="F1891" s="2">
        <v>57</v>
      </c>
      <c r="G1891" s="2" t="s">
        <v>97</v>
      </c>
      <c r="H1891" s="2" t="s">
        <v>22</v>
      </c>
      <c r="I1891" s="2" t="s">
        <v>99</v>
      </c>
      <c r="J1891" s="2" t="s">
        <v>36</v>
      </c>
      <c r="K1891" s="2">
        <v>2.5</v>
      </c>
      <c r="L1891" s="2" t="s">
        <v>151</v>
      </c>
      <c r="M1891" s="2" t="s">
        <v>44</v>
      </c>
      <c r="N1891" s="2" t="s">
        <v>151</v>
      </c>
      <c r="O1891" s="2" t="s">
        <v>151</v>
      </c>
      <c r="P1891" s="12">
        <v>27</v>
      </c>
      <c r="Q1891" s="12">
        <f>Table1[[#This Row],[Purchase Amount (USD)]]-Table1[[#This Row],[Previous Purchases]]</f>
        <v>30</v>
      </c>
      <c r="R1891" s="2" t="s">
        <v>74</v>
      </c>
      <c r="S1891" s="2" t="s">
        <v>39</v>
      </c>
    </row>
    <row r="1892" spans="1:19" x14ac:dyDescent="0.3">
      <c r="A1892" s="3">
        <v>1891</v>
      </c>
      <c r="B1892" s="3">
        <v>36</v>
      </c>
      <c r="C1892" s="3" t="s">
        <v>18</v>
      </c>
      <c r="D1892" s="3" t="s">
        <v>88</v>
      </c>
      <c r="E1892" s="3" t="s">
        <v>66</v>
      </c>
      <c r="F1892" s="3">
        <v>57</v>
      </c>
      <c r="G1892" s="3" t="s">
        <v>76</v>
      </c>
      <c r="H1892" s="3" t="s">
        <v>43</v>
      </c>
      <c r="I1892" s="3" t="s">
        <v>92</v>
      </c>
      <c r="J1892" s="3" t="s">
        <v>36</v>
      </c>
      <c r="K1892" s="3">
        <v>3.4</v>
      </c>
      <c r="L1892" s="3" t="s">
        <v>151</v>
      </c>
      <c r="M1892" s="3" t="s">
        <v>73</v>
      </c>
      <c r="N1892" s="3" t="s">
        <v>151</v>
      </c>
      <c r="O1892" s="3" t="s">
        <v>151</v>
      </c>
      <c r="P1892" s="13">
        <v>5</v>
      </c>
      <c r="Q1892" s="13">
        <f>Table1[[#This Row],[Purchase Amount (USD)]]-Table1[[#This Row],[Previous Purchases]]</f>
        <v>52</v>
      </c>
      <c r="R1892" s="3" t="s">
        <v>38</v>
      </c>
      <c r="S1892" s="3" t="s">
        <v>39</v>
      </c>
    </row>
    <row r="1893" spans="1:19" x14ac:dyDescent="0.3">
      <c r="A1893" s="3">
        <v>1892</v>
      </c>
      <c r="B1893" s="3">
        <v>69</v>
      </c>
      <c r="C1893" s="3" t="s">
        <v>18</v>
      </c>
      <c r="D1893" s="3" t="s">
        <v>105</v>
      </c>
      <c r="E1893" s="3" t="s">
        <v>66</v>
      </c>
      <c r="F1893" s="3">
        <v>74</v>
      </c>
      <c r="G1893" s="3" t="s">
        <v>81</v>
      </c>
      <c r="H1893" s="3" t="s">
        <v>43</v>
      </c>
      <c r="I1893" s="3" t="s">
        <v>23</v>
      </c>
      <c r="J1893" s="3" t="s">
        <v>52</v>
      </c>
      <c r="K1893" s="3">
        <v>2.6</v>
      </c>
      <c r="L1893" s="3" t="s">
        <v>151</v>
      </c>
      <c r="M1893" s="3" t="s">
        <v>44</v>
      </c>
      <c r="N1893" s="3" t="s">
        <v>151</v>
      </c>
      <c r="O1893" s="3" t="s">
        <v>151</v>
      </c>
      <c r="P1893" s="13">
        <v>48</v>
      </c>
      <c r="Q1893" s="13">
        <f>Table1[[#This Row],[Purchase Amount (USD)]]-Table1[[#This Row],[Previous Purchases]]</f>
        <v>26</v>
      </c>
      <c r="R1893" s="3" t="s">
        <v>85</v>
      </c>
      <c r="S1893" s="3" t="s">
        <v>57</v>
      </c>
    </row>
    <row r="1894" spans="1:19" x14ac:dyDescent="0.3">
      <c r="A1894" s="2">
        <v>1893</v>
      </c>
      <c r="B1894" s="2">
        <v>39</v>
      </c>
      <c r="C1894" s="2" t="s">
        <v>18</v>
      </c>
      <c r="D1894" s="2" t="s">
        <v>101</v>
      </c>
      <c r="E1894" s="2" t="s">
        <v>62</v>
      </c>
      <c r="F1894" s="2">
        <v>30</v>
      </c>
      <c r="G1894" s="2" t="s">
        <v>98</v>
      </c>
      <c r="H1894" s="2" t="s">
        <v>43</v>
      </c>
      <c r="I1894" s="2" t="s">
        <v>143</v>
      </c>
      <c r="J1894" s="2" t="s">
        <v>56</v>
      </c>
      <c r="K1894" s="2">
        <v>4.5999999999999996</v>
      </c>
      <c r="L1894" s="2" t="s">
        <v>151</v>
      </c>
      <c r="M1894" s="2" t="s">
        <v>69</v>
      </c>
      <c r="N1894" s="2" t="s">
        <v>151</v>
      </c>
      <c r="O1894" s="2" t="s">
        <v>151</v>
      </c>
      <c r="P1894" s="12">
        <v>12</v>
      </c>
      <c r="Q1894" s="12">
        <f>Table1[[#This Row],[Purchase Amount (USD)]]-Table1[[#This Row],[Previous Purchases]]</f>
        <v>18</v>
      </c>
      <c r="R1894" s="2" t="s">
        <v>27</v>
      </c>
      <c r="S1894" s="2" t="s">
        <v>39</v>
      </c>
    </row>
    <row r="1895" spans="1:19" x14ac:dyDescent="0.3">
      <c r="A1895" s="2">
        <v>1894</v>
      </c>
      <c r="B1895" s="2">
        <v>28</v>
      </c>
      <c r="C1895" s="2" t="s">
        <v>18</v>
      </c>
      <c r="D1895" s="2" t="s">
        <v>80</v>
      </c>
      <c r="E1895" s="2" t="s">
        <v>20</v>
      </c>
      <c r="F1895" s="2">
        <v>20</v>
      </c>
      <c r="G1895" s="2" t="s">
        <v>78</v>
      </c>
      <c r="H1895" s="2" t="s">
        <v>22</v>
      </c>
      <c r="I1895" s="2" t="s">
        <v>107</v>
      </c>
      <c r="J1895" s="2" t="s">
        <v>52</v>
      </c>
      <c r="K1895" s="2">
        <v>3.7</v>
      </c>
      <c r="L1895" s="2" t="s">
        <v>151</v>
      </c>
      <c r="M1895" s="2" t="s">
        <v>26</v>
      </c>
      <c r="N1895" s="2" t="s">
        <v>151</v>
      </c>
      <c r="O1895" s="2" t="s">
        <v>151</v>
      </c>
      <c r="P1895" s="12">
        <v>10</v>
      </c>
      <c r="Q1895" s="12">
        <f>Table1[[#This Row],[Purchase Amount (USD)]]-Table1[[#This Row],[Previous Purchases]]</f>
        <v>10</v>
      </c>
      <c r="R1895" s="2" t="s">
        <v>45</v>
      </c>
      <c r="S1895" s="2" t="s">
        <v>28</v>
      </c>
    </row>
    <row r="1896" spans="1:19" x14ac:dyDescent="0.3">
      <c r="A1896" s="3">
        <v>1895</v>
      </c>
      <c r="B1896" s="3">
        <v>42</v>
      </c>
      <c r="C1896" s="3" t="s">
        <v>18</v>
      </c>
      <c r="D1896" s="3" t="s">
        <v>103</v>
      </c>
      <c r="E1896" s="3" t="s">
        <v>20</v>
      </c>
      <c r="F1896" s="3">
        <v>90</v>
      </c>
      <c r="G1896" s="3" t="s">
        <v>116</v>
      </c>
      <c r="H1896" s="3" t="s">
        <v>43</v>
      </c>
      <c r="I1896" s="3" t="s">
        <v>72</v>
      </c>
      <c r="J1896" s="3" t="s">
        <v>56</v>
      </c>
      <c r="K1896" s="3">
        <v>2.5</v>
      </c>
      <c r="L1896" s="3" t="s">
        <v>151</v>
      </c>
      <c r="M1896" s="3" t="s">
        <v>37</v>
      </c>
      <c r="N1896" s="3" t="s">
        <v>151</v>
      </c>
      <c r="O1896" s="3" t="s">
        <v>151</v>
      </c>
      <c r="P1896" s="13">
        <v>48</v>
      </c>
      <c r="Q1896" s="13">
        <f>Table1[[#This Row],[Purchase Amount (USD)]]-Table1[[#This Row],[Previous Purchases]]</f>
        <v>42</v>
      </c>
      <c r="R1896" s="3" t="s">
        <v>85</v>
      </c>
      <c r="S1896" s="3" t="s">
        <v>75</v>
      </c>
    </row>
    <row r="1897" spans="1:19" x14ac:dyDescent="0.3">
      <c r="A1897" s="3">
        <v>1896</v>
      </c>
      <c r="B1897" s="3">
        <v>31</v>
      </c>
      <c r="C1897" s="3" t="s">
        <v>18</v>
      </c>
      <c r="D1897" s="3" t="s">
        <v>33</v>
      </c>
      <c r="E1897" s="3" t="s">
        <v>20</v>
      </c>
      <c r="F1897" s="3">
        <v>61</v>
      </c>
      <c r="G1897" s="3" t="s">
        <v>148</v>
      </c>
      <c r="H1897" s="3" t="s">
        <v>22</v>
      </c>
      <c r="I1897" s="3" t="s">
        <v>125</v>
      </c>
      <c r="J1897" s="3" t="s">
        <v>56</v>
      </c>
      <c r="K1897" s="3">
        <v>4.5</v>
      </c>
      <c r="L1897" s="3" t="s">
        <v>151</v>
      </c>
      <c r="M1897" s="3" t="s">
        <v>26</v>
      </c>
      <c r="N1897" s="3" t="s">
        <v>151</v>
      </c>
      <c r="O1897" s="3" t="s">
        <v>151</v>
      </c>
      <c r="P1897" s="13">
        <v>3</v>
      </c>
      <c r="Q1897" s="13">
        <f>Table1[[#This Row],[Purchase Amount (USD)]]-Table1[[#This Row],[Previous Purchases]]</f>
        <v>58</v>
      </c>
      <c r="R1897" s="3" t="s">
        <v>85</v>
      </c>
      <c r="S1897" s="3" t="s">
        <v>87</v>
      </c>
    </row>
    <row r="1898" spans="1:19" x14ac:dyDescent="0.3">
      <c r="A1898" s="2">
        <v>1897</v>
      </c>
      <c r="B1898" s="2">
        <v>57</v>
      </c>
      <c r="C1898" s="2" t="s">
        <v>18</v>
      </c>
      <c r="D1898" s="2" t="s">
        <v>40</v>
      </c>
      <c r="E1898" s="2" t="s">
        <v>41</v>
      </c>
      <c r="F1898" s="2">
        <v>51</v>
      </c>
      <c r="G1898" s="2" t="s">
        <v>106</v>
      </c>
      <c r="H1898" s="2" t="s">
        <v>43</v>
      </c>
      <c r="I1898" s="2" t="s">
        <v>79</v>
      </c>
      <c r="J1898" s="2" t="s">
        <v>56</v>
      </c>
      <c r="K1898" s="2">
        <v>2.9</v>
      </c>
      <c r="L1898" s="2" t="s">
        <v>151</v>
      </c>
      <c r="M1898" s="2" t="s">
        <v>53</v>
      </c>
      <c r="N1898" s="2" t="s">
        <v>151</v>
      </c>
      <c r="O1898" s="2" t="s">
        <v>151</v>
      </c>
      <c r="P1898" s="12">
        <v>19</v>
      </c>
      <c r="Q1898" s="12">
        <f>Table1[[#This Row],[Purchase Amount (USD)]]-Table1[[#This Row],[Previous Purchases]]</f>
        <v>32</v>
      </c>
      <c r="R1898" s="2" t="s">
        <v>27</v>
      </c>
      <c r="S1898" s="2" t="s">
        <v>87</v>
      </c>
    </row>
    <row r="1899" spans="1:19" x14ac:dyDescent="0.3">
      <c r="A1899" s="2">
        <v>1898</v>
      </c>
      <c r="B1899" s="2">
        <v>53</v>
      </c>
      <c r="C1899" s="2" t="s">
        <v>18</v>
      </c>
      <c r="D1899" s="2" t="s">
        <v>88</v>
      </c>
      <c r="E1899" s="2" t="s">
        <v>66</v>
      </c>
      <c r="F1899" s="2">
        <v>97</v>
      </c>
      <c r="G1899" s="2" t="s">
        <v>119</v>
      </c>
      <c r="H1899" s="2" t="s">
        <v>22</v>
      </c>
      <c r="I1899" s="2" t="s">
        <v>84</v>
      </c>
      <c r="J1899" s="2" t="s">
        <v>24</v>
      </c>
      <c r="K1899" s="2">
        <v>2.9</v>
      </c>
      <c r="L1899" s="2" t="s">
        <v>151</v>
      </c>
      <c r="M1899" s="2" t="s">
        <v>37</v>
      </c>
      <c r="N1899" s="2" t="s">
        <v>151</v>
      </c>
      <c r="O1899" s="2" t="s">
        <v>151</v>
      </c>
      <c r="P1899" s="12">
        <v>11</v>
      </c>
      <c r="Q1899" s="12">
        <f>Table1[[#This Row],[Purchase Amount (USD)]]-Table1[[#This Row],[Previous Purchases]]</f>
        <v>86</v>
      </c>
      <c r="R1899" s="2" t="s">
        <v>85</v>
      </c>
      <c r="S1899" s="2" t="s">
        <v>28</v>
      </c>
    </row>
    <row r="1900" spans="1:19" x14ac:dyDescent="0.3">
      <c r="A1900" s="3">
        <v>1899</v>
      </c>
      <c r="B1900" s="3">
        <v>59</v>
      </c>
      <c r="C1900" s="3" t="s">
        <v>18</v>
      </c>
      <c r="D1900" s="3" t="s">
        <v>94</v>
      </c>
      <c r="E1900" s="3" t="s">
        <v>20</v>
      </c>
      <c r="F1900" s="3">
        <v>97</v>
      </c>
      <c r="G1900" s="3" t="s">
        <v>104</v>
      </c>
      <c r="H1900" s="3" t="s">
        <v>22</v>
      </c>
      <c r="I1900" s="3" t="s">
        <v>135</v>
      </c>
      <c r="J1900" s="3" t="s">
        <v>56</v>
      </c>
      <c r="K1900" s="3">
        <v>3.5</v>
      </c>
      <c r="L1900" s="3" t="s">
        <v>151</v>
      </c>
      <c r="M1900" s="3" t="s">
        <v>44</v>
      </c>
      <c r="N1900" s="3" t="s">
        <v>151</v>
      </c>
      <c r="O1900" s="3" t="s">
        <v>151</v>
      </c>
      <c r="P1900" s="13">
        <v>25</v>
      </c>
      <c r="Q1900" s="13">
        <f>Table1[[#This Row],[Purchase Amount (USD)]]-Table1[[#This Row],[Previous Purchases]]</f>
        <v>72</v>
      </c>
      <c r="R1900" s="3" t="s">
        <v>27</v>
      </c>
      <c r="S1900" s="3" t="s">
        <v>87</v>
      </c>
    </row>
    <row r="1901" spans="1:19" x14ac:dyDescent="0.3">
      <c r="A1901" s="3">
        <v>1900</v>
      </c>
      <c r="B1901" s="3">
        <v>32</v>
      </c>
      <c r="C1901" s="3" t="s">
        <v>18</v>
      </c>
      <c r="D1901" s="3" t="s">
        <v>58</v>
      </c>
      <c r="E1901" s="3" t="s">
        <v>20</v>
      </c>
      <c r="F1901" s="3">
        <v>40</v>
      </c>
      <c r="G1901" s="3" t="s">
        <v>83</v>
      </c>
      <c r="H1901" s="3" t="s">
        <v>22</v>
      </c>
      <c r="I1901" s="3" t="s">
        <v>31</v>
      </c>
      <c r="J1901" s="3" t="s">
        <v>24</v>
      </c>
      <c r="K1901" s="3">
        <v>4.2</v>
      </c>
      <c r="L1901" s="3" t="s">
        <v>151</v>
      </c>
      <c r="M1901" s="3" t="s">
        <v>73</v>
      </c>
      <c r="N1901" s="3" t="s">
        <v>151</v>
      </c>
      <c r="O1901" s="3" t="s">
        <v>151</v>
      </c>
      <c r="P1901" s="13">
        <v>42</v>
      </c>
      <c r="Q1901" s="13">
        <f>Table1[[#This Row],[Purchase Amount (USD)]]-Table1[[#This Row],[Previous Purchases]]</f>
        <v>-2</v>
      </c>
      <c r="R1901" s="3" t="s">
        <v>45</v>
      </c>
      <c r="S1901" s="3" t="s">
        <v>39</v>
      </c>
    </row>
    <row r="1902" spans="1:19" x14ac:dyDescent="0.3">
      <c r="A1902" s="2">
        <v>1901</v>
      </c>
      <c r="B1902" s="2">
        <v>65</v>
      </c>
      <c r="C1902" s="2" t="s">
        <v>18</v>
      </c>
      <c r="D1902" s="2" t="s">
        <v>105</v>
      </c>
      <c r="E1902" s="2" t="s">
        <v>66</v>
      </c>
      <c r="F1902" s="2">
        <v>85</v>
      </c>
      <c r="G1902" s="2" t="s">
        <v>145</v>
      </c>
      <c r="H1902" s="2" t="s">
        <v>35</v>
      </c>
      <c r="I1902" s="2" t="s">
        <v>143</v>
      </c>
      <c r="J1902" s="2" t="s">
        <v>52</v>
      </c>
      <c r="K1902" s="2">
        <v>3.3</v>
      </c>
      <c r="L1902" s="2" t="s">
        <v>151</v>
      </c>
      <c r="M1902" s="2" t="s">
        <v>37</v>
      </c>
      <c r="N1902" s="2" t="s">
        <v>151</v>
      </c>
      <c r="O1902" s="2" t="s">
        <v>151</v>
      </c>
      <c r="P1902" s="12">
        <v>34</v>
      </c>
      <c r="Q1902" s="12">
        <f>Table1[[#This Row],[Purchase Amount (USD)]]-Table1[[#This Row],[Previous Purchases]]</f>
        <v>51</v>
      </c>
      <c r="R1902" s="2" t="s">
        <v>32</v>
      </c>
      <c r="S1902" s="2" t="s">
        <v>57</v>
      </c>
    </row>
    <row r="1903" spans="1:19" x14ac:dyDescent="0.3">
      <c r="A1903" s="2">
        <v>1902</v>
      </c>
      <c r="B1903" s="2">
        <v>56</v>
      </c>
      <c r="C1903" s="2" t="s">
        <v>18</v>
      </c>
      <c r="D1903" s="2" t="s">
        <v>124</v>
      </c>
      <c r="E1903" s="2" t="s">
        <v>20</v>
      </c>
      <c r="F1903" s="2">
        <v>76</v>
      </c>
      <c r="G1903" s="2" t="s">
        <v>116</v>
      </c>
      <c r="H1903" s="2" t="s">
        <v>35</v>
      </c>
      <c r="I1903" s="2" t="s">
        <v>117</v>
      </c>
      <c r="J1903" s="2" t="s">
        <v>24</v>
      </c>
      <c r="K1903" s="2">
        <v>3.9</v>
      </c>
      <c r="L1903" s="2" t="s">
        <v>151</v>
      </c>
      <c r="M1903" s="2" t="s">
        <v>73</v>
      </c>
      <c r="N1903" s="2" t="s">
        <v>151</v>
      </c>
      <c r="O1903" s="2" t="s">
        <v>151</v>
      </c>
      <c r="P1903" s="12">
        <v>50</v>
      </c>
      <c r="Q1903" s="12">
        <f>Table1[[#This Row],[Purchase Amount (USD)]]-Table1[[#This Row],[Previous Purchases]]</f>
        <v>26</v>
      </c>
      <c r="R1903" s="2" t="s">
        <v>32</v>
      </c>
      <c r="S1903" s="2" t="s">
        <v>57</v>
      </c>
    </row>
    <row r="1904" spans="1:19" x14ac:dyDescent="0.3">
      <c r="A1904" s="3">
        <v>1903</v>
      </c>
      <c r="B1904" s="3">
        <v>31</v>
      </c>
      <c r="C1904" s="3" t="s">
        <v>18</v>
      </c>
      <c r="D1904" s="3" t="s">
        <v>40</v>
      </c>
      <c r="E1904" s="3" t="s">
        <v>41</v>
      </c>
      <c r="F1904" s="3">
        <v>22</v>
      </c>
      <c r="G1904" s="3" t="s">
        <v>129</v>
      </c>
      <c r="H1904" s="3" t="s">
        <v>35</v>
      </c>
      <c r="I1904" s="3" t="s">
        <v>77</v>
      </c>
      <c r="J1904" s="3" t="s">
        <v>36</v>
      </c>
      <c r="K1904" s="3">
        <v>5</v>
      </c>
      <c r="L1904" s="3" t="s">
        <v>151</v>
      </c>
      <c r="M1904" s="3" t="s">
        <v>73</v>
      </c>
      <c r="N1904" s="3" t="s">
        <v>151</v>
      </c>
      <c r="O1904" s="3" t="s">
        <v>151</v>
      </c>
      <c r="P1904" s="13">
        <v>21</v>
      </c>
      <c r="Q1904" s="13">
        <f>Table1[[#This Row],[Purchase Amount (USD)]]-Table1[[#This Row],[Previous Purchases]]</f>
        <v>1</v>
      </c>
      <c r="R1904" s="3" t="s">
        <v>27</v>
      </c>
      <c r="S1904" s="3" t="s">
        <v>87</v>
      </c>
    </row>
    <row r="1905" spans="1:19" x14ac:dyDescent="0.3">
      <c r="A1905" s="3">
        <v>1904</v>
      </c>
      <c r="B1905" s="3">
        <v>59</v>
      </c>
      <c r="C1905" s="3" t="s">
        <v>18</v>
      </c>
      <c r="D1905" s="3" t="s">
        <v>94</v>
      </c>
      <c r="E1905" s="3" t="s">
        <v>20</v>
      </c>
      <c r="F1905" s="3">
        <v>63</v>
      </c>
      <c r="G1905" s="3" t="s">
        <v>97</v>
      </c>
      <c r="H1905" s="3" t="s">
        <v>43</v>
      </c>
      <c r="I1905" s="3" t="s">
        <v>79</v>
      </c>
      <c r="J1905" s="3" t="s">
        <v>52</v>
      </c>
      <c r="K1905" s="3">
        <v>3.3</v>
      </c>
      <c r="L1905" s="3" t="s">
        <v>151</v>
      </c>
      <c r="M1905" s="3" t="s">
        <v>53</v>
      </c>
      <c r="N1905" s="3" t="s">
        <v>151</v>
      </c>
      <c r="O1905" s="3" t="s">
        <v>151</v>
      </c>
      <c r="P1905" s="13">
        <v>37</v>
      </c>
      <c r="Q1905" s="13">
        <f>Table1[[#This Row],[Purchase Amount (USD)]]-Table1[[#This Row],[Previous Purchases]]</f>
        <v>26</v>
      </c>
      <c r="R1905" s="3" t="s">
        <v>74</v>
      </c>
      <c r="S1905" s="3" t="s">
        <v>39</v>
      </c>
    </row>
    <row r="1906" spans="1:19" x14ac:dyDescent="0.3">
      <c r="A1906" s="2">
        <v>1905</v>
      </c>
      <c r="B1906" s="2">
        <v>22</v>
      </c>
      <c r="C1906" s="2" t="s">
        <v>18</v>
      </c>
      <c r="D1906" s="2" t="s">
        <v>112</v>
      </c>
      <c r="E1906" s="2" t="s">
        <v>20</v>
      </c>
      <c r="F1906" s="2">
        <v>71</v>
      </c>
      <c r="G1906" s="2" t="s">
        <v>106</v>
      </c>
      <c r="H1906" s="2" t="s">
        <v>35</v>
      </c>
      <c r="I1906" s="2" t="s">
        <v>64</v>
      </c>
      <c r="J1906" s="2" t="s">
        <v>36</v>
      </c>
      <c r="K1906" s="2">
        <v>4.2</v>
      </c>
      <c r="L1906" s="2" t="s">
        <v>151</v>
      </c>
      <c r="M1906" s="2" t="s">
        <v>37</v>
      </c>
      <c r="N1906" s="2" t="s">
        <v>151</v>
      </c>
      <c r="O1906" s="2" t="s">
        <v>151</v>
      </c>
      <c r="P1906" s="12">
        <v>46</v>
      </c>
      <c r="Q1906" s="12">
        <f>Table1[[#This Row],[Purchase Amount (USD)]]-Table1[[#This Row],[Previous Purchases]]</f>
        <v>25</v>
      </c>
      <c r="R1906" s="2" t="s">
        <v>32</v>
      </c>
      <c r="S1906" s="2" t="s">
        <v>87</v>
      </c>
    </row>
    <row r="1907" spans="1:19" x14ac:dyDescent="0.3">
      <c r="A1907" s="2">
        <v>1906</v>
      </c>
      <c r="B1907" s="2">
        <v>47</v>
      </c>
      <c r="C1907" s="2" t="s">
        <v>18</v>
      </c>
      <c r="D1907" s="2" t="s">
        <v>136</v>
      </c>
      <c r="E1907" s="2" t="s">
        <v>41</v>
      </c>
      <c r="F1907" s="2">
        <v>35</v>
      </c>
      <c r="G1907" s="2" t="s">
        <v>134</v>
      </c>
      <c r="H1907" s="2" t="s">
        <v>43</v>
      </c>
      <c r="I1907" s="2" t="s">
        <v>84</v>
      </c>
      <c r="J1907" s="2" t="s">
        <v>52</v>
      </c>
      <c r="K1907" s="2">
        <v>4.9000000000000004</v>
      </c>
      <c r="L1907" s="2" t="s">
        <v>151</v>
      </c>
      <c r="M1907" s="2" t="s">
        <v>69</v>
      </c>
      <c r="N1907" s="2" t="s">
        <v>151</v>
      </c>
      <c r="O1907" s="2" t="s">
        <v>151</v>
      </c>
      <c r="P1907" s="12">
        <v>14</v>
      </c>
      <c r="Q1907" s="12">
        <f>Table1[[#This Row],[Purchase Amount (USD)]]-Table1[[#This Row],[Previous Purchases]]</f>
        <v>21</v>
      </c>
      <c r="R1907" s="2" t="s">
        <v>74</v>
      </c>
      <c r="S1907" s="2" t="s">
        <v>28</v>
      </c>
    </row>
    <row r="1908" spans="1:19" x14ac:dyDescent="0.3">
      <c r="A1908" s="3">
        <v>1907</v>
      </c>
      <c r="B1908" s="3">
        <v>23</v>
      </c>
      <c r="C1908" s="3" t="s">
        <v>18</v>
      </c>
      <c r="D1908" s="3" t="s">
        <v>131</v>
      </c>
      <c r="E1908" s="3" t="s">
        <v>66</v>
      </c>
      <c r="F1908" s="3">
        <v>30</v>
      </c>
      <c r="G1908" s="3" t="s">
        <v>128</v>
      </c>
      <c r="H1908" s="3" t="s">
        <v>43</v>
      </c>
      <c r="I1908" s="3" t="s">
        <v>95</v>
      </c>
      <c r="J1908" s="3" t="s">
        <v>36</v>
      </c>
      <c r="K1908" s="3">
        <v>4.5999999999999996</v>
      </c>
      <c r="L1908" s="3" t="s">
        <v>151</v>
      </c>
      <c r="M1908" s="3" t="s">
        <v>69</v>
      </c>
      <c r="N1908" s="3" t="s">
        <v>151</v>
      </c>
      <c r="O1908" s="3" t="s">
        <v>151</v>
      </c>
      <c r="P1908" s="13">
        <v>24</v>
      </c>
      <c r="Q1908" s="13">
        <f>Table1[[#This Row],[Purchase Amount (USD)]]-Table1[[#This Row],[Previous Purchases]]</f>
        <v>6</v>
      </c>
      <c r="R1908" s="3" t="s">
        <v>45</v>
      </c>
      <c r="S1908" s="3" t="s">
        <v>28</v>
      </c>
    </row>
    <row r="1909" spans="1:19" x14ac:dyDescent="0.3">
      <c r="A1909" s="3">
        <v>1908</v>
      </c>
      <c r="B1909" s="3">
        <v>69</v>
      </c>
      <c r="C1909" s="3" t="s">
        <v>18</v>
      </c>
      <c r="D1909" s="3" t="s">
        <v>86</v>
      </c>
      <c r="E1909" s="3" t="s">
        <v>20</v>
      </c>
      <c r="F1909" s="3">
        <v>74</v>
      </c>
      <c r="G1909" s="3" t="s">
        <v>129</v>
      </c>
      <c r="H1909" s="3" t="s">
        <v>22</v>
      </c>
      <c r="I1909" s="3" t="s">
        <v>120</v>
      </c>
      <c r="J1909" s="3" t="s">
        <v>56</v>
      </c>
      <c r="K1909" s="3">
        <v>4.8</v>
      </c>
      <c r="L1909" s="3" t="s">
        <v>151</v>
      </c>
      <c r="M1909" s="3" t="s">
        <v>73</v>
      </c>
      <c r="N1909" s="3" t="s">
        <v>151</v>
      </c>
      <c r="O1909" s="3" t="s">
        <v>151</v>
      </c>
      <c r="P1909" s="13">
        <v>36</v>
      </c>
      <c r="Q1909" s="13">
        <f>Table1[[#This Row],[Purchase Amount (USD)]]-Table1[[#This Row],[Previous Purchases]]</f>
        <v>38</v>
      </c>
      <c r="R1909" s="3" t="s">
        <v>38</v>
      </c>
      <c r="S1909" s="3" t="s">
        <v>96</v>
      </c>
    </row>
    <row r="1910" spans="1:19" x14ac:dyDescent="0.3">
      <c r="A1910" s="2">
        <v>1909</v>
      </c>
      <c r="B1910" s="2">
        <v>18</v>
      </c>
      <c r="C1910" s="2" t="s">
        <v>18</v>
      </c>
      <c r="D1910" s="2" t="s">
        <v>118</v>
      </c>
      <c r="E1910" s="2" t="s">
        <v>66</v>
      </c>
      <c r="F1910" s="2">
        <v>71</v>
      </c>
      <c r="G1910" s="2" t="s">
        <v>141</v>
      </c>
      <c r="H1910" s="2" t="s">
        <v>91</v>
      </c>
      <c r="I1910" s="2" t="s">
        <v>60</v>
      </c>
      <c r="J1910" s="2" t="s">
        <v>24</v>
      </c>
      <c r="K1910" s="2">
        <v>2.7</v>
      </c>
      <c r="L1910" s="2" t="s">
        <v>151</v>
      </c>
      <c r="M1910" s="2" t="s">
        <v>44</v>
      </c>
      <c r="N1910" s="2" t="s">
        <v>151</v>
      </c>
      <c r="O1910" s="2" t="s">
        <v>151</v>
      </c>
      <c r="P1910" s="12">
        <v>19</v>
      </c>
      <c r="Q1910" s="12">
        <f>Table1[[#This Row],[Purchase Amount (USD)]]-Table1[[#This Row],[Previous Purchases]]</f>
        <v>52</v>
      </c>
      <c r="R1910" s="2" t="s">
        <v>85</v>
      </c>
      <c r="S1910" s="2" t="s">
        <v>75</v>
      </c>
    </row>
    <row r="1911" spans="1:19" x14ac:dyDescent="0.3">
      <c r="A1911" s="2">
        <v>1910</v>
      </c>
      <c r="B1911" s="2">
        <v>50</v>
      </c>
      <c r="C1911" s="2" t="s">
        <v>18</v>
      </c>
      <c r="D1911" s="2" t="s">
        <v>29</v>
      </c>
      <c r="E1911" s="2" t="s">
        <v>20</v>
      </c>
      <c r="F1911" s="2">
        <v>84</v>
      </c>
      <c r="G1911" s="2" t="s">
        <v>21</v>
      </c>
      <c r="H1911" s="2" t="s">
        <v>35</v>
      </c>
      <c r="I1911" s="2" t="s">
        <v>93</v>
      </c>
      <c r="J1911" s="2" t="s">
        <v>36</v>
      </c>
      <c r="K1911" s="2">
        <v>4.3</v>
      </c>
      <c r="L1911" s="2" t="s">
        <v>151</v>
      </c>
      <c r="M1911" s="2" t="s">
        <v>73</v>
      </c>
      <c r="N1911" s="2" t="s">
        <v>151</v>
      </c>
      <c r="O1911" s="2" t="s">
        <v>151</v>
      </c>
      <c r="P1911" s="12">
        <v>12</v>
      </c>
      <c r="Q1911" s="12">
        <f>Table1[[#This Row],[Purchase Amount (USD)]]-Table1[[#This Row],[Previous Purchases]]</f>
        <v>72</v>
      </c>
      <c r="R1911" s="2" t="s">
        <v>38</v>
      </c>
      <c r="S1911" s="2" t="s">
        <v>87</v>
      </c>
    </row>
    <row r="1912" spans="1:19" x14ac:dyDescent="0.3">
      <c r="A1912" s="3">
        <v>1911</v>
      </c>
      <c r="B1912" s="3">
        <v>29</v>
      </c>
      <c r="C1912" s="3" t="s">
        <v>18</v>
      </c>
      <c r="D1912" s="3" t="s">
        <v>40</v>
      </c>
      <c r="E1912" s="3" t="s">
        <v>41</v>
      </c>
      <c r="F1912" s="3">
        <v>38</v>
      </c>
      <c r="G1912" s="3" t="s">
        <v>83</v>
      </c>
      <c r="H1912" s="3" t="s">
        <v>35</v>
      </c>
      <c r="I1912" s="3" t="s">
        <v>133</v>
      </c>
      <c r="J1912" s="3" t="s">
        <v>56</v>
      </c>
      <c r="K1912" s="3">
        <v>3.8</v>
      </c>
      <c r="L1912" s="3" t="s">
        <v>151</v>
      </c>
      <c r="M1912" s="3" t="s">
        <v>26</v>
      </c>
      <c r="N1912" s="3" t="s">
        <v>151</v>
      </c>
      <c r="O1912" s="3" t="s">
        <v>151</v>
      </c>
      <c r="P1912" s="13">
        <v>13</v>
      </c>
      <c r="Q1912" s="13">
        <f>Table1[[#This Row],[Purchase Amount (USD)]]-Table1[[#This Row],[Previous Purchases]]</f>
        <v>25</v>
      </c>
      <c r="R1912" s="3" t="s">
        <v>85</v>
      </c>
      <c r="S1912" s="3" t="s">
        <v>57</v>
      </c>
    </row>
    <row r="1913" spans="1:19" x14ac:dyDescent="0.3">
      <c r="A1913" s="3">
        <v>1912</v>
      </c>
      <c r="B1913" s="3">
        <v>65</v>
      </c>
      <c r="C1913" s="3" t="s">
        <v>18</v>
      </c>
      <c r="D1913" s="3" t="s">
        <v>105</v>
      </c>
      <c r="E1913" s="3" t="s">
        <v>66</v>
      </c>
      <c r="F1913" s="3">
        <v>81</v>
      </c>
      <c r="G1913" s="3" t="s">
        <v>116</v>
      </c>
      <c r="H1913" s="3" t="s">
        <v>43</v>
      </c>
      <c r="I1913" s="3" t="s">
        <v>23</v>
      </c>
      <c r="J1913" s="3" t="s">
        <v>36</v>
      </c>
      <c r="K1913" s="3">
        <v>4.9000000000000004</v>
      </c>
      <c r="L1913" s="3" t="s">
        <v>151</v>
      </c>
      <c r="M1913" s="3" t="s">
        <v>26</v>
      </c>
      <c r="N1913" s="3" t="s">
        <v>151</v>
      </c>
      <c r="O1913" s="3" t="s">
        <v>151</v>
      </c>
      <c r="P1913" s="13">
        <v>32</v>
      </c>
      <c r="Q1913" s="13">
        <f>Table1[[#This Row],[Purchase Amount (USD)]]-Table1[[#This Row],[Previous Purchases]]</f>
        <v>49</v>
      </c>
      <c r="R1913" s="3" t="s">
        <v>85</v>
      </c>
      <c r="S1913" s="3" t="s">
        <v>75</v>
      </c>
    </row>
    <row r="1914" spans="1:19" x14ac:dyDescent="0.3">
      <c r="A1914" s="2">
        <v>1913</v>
      </c>
      <c r="B1914" s="2">
        <v>29</v>
      </c>
      <c r="C1914" s="2" t="s">
        <v>18</v>
      </c>
      <c r="D1914" s="2" t="s">
        <v>29</v>
      </c>
      <c r="E1914" s="2" t="s">
        <v>20</v>
      </c>
      <c r="F1914" s="2">
        <v>56</v>
      </c>
      <c r="G1914" s="2" t="s">
        <v>111</v>
      </c>
      <c r="H1914" s="2" t="s">
        <v>35</v>
      </c>
      <c r="I1914" s="2" t="s">
        <v>60</v>
      </c>
      <c r="J1914" s="2" t="s">
        <v>24</v>
      </c>
      <c r="K1914" s="2">
        <v>3.4</v>
      </c>
      <c r="L1914" s="2" t="s">
        <v>151</v>
      </c>
      <c r="M1914" s="2" t="s">
        <v>69</v>
      </c>
      <c r="N1914" s="2" t="s">
        <v>151</v>
      </c>
      <c r="O1914" s="2" t="s">
        <v>151</v>
      </c>
      <c r="P1914" s="12">
        <v>5</v>
      </c>
      <c r="Q1914" s="12">
        <f>Table1[[#This Row],[Purchase Amount (USD)]]-Table1[[#This Row],[Previous Purchases]]</f>
        <v>51</v>
      </c>
      <c r="R1914" s="2" t="s">
        <v>38</v>
      </c>
      <c r="S1914" s="2" t="s">
        <v>75</v>
      </c>
    </row>
    <row r="1915" spans="1:19" x14ac:dyDescent="0.3">
      <c r="A1915" s="2">
        <v>1914</v>
      </c>
      <c r="B1915" s="2">
        <v>49</v>
      </c>
      <c r="C1915" s="2" t="s">
        <v>18</v>
      </c>
      <c r="D1915" s="2" t="s">
        <v>86</v>
      </c>
      <c r="E1915" s="2" t="s">
        <v>20</v>
      </c>
      <c r="F1915" s="2">
        <v>48</v>
      </c>
      <c r="G1915" s="2" t="s">
        <v>21</v>
      </c>
      <c r="H1915" s="2" t="s">
        <v>43</v>
      </c>
      <c r="I1915" s="2" t="s">
        <v>99</v>
      </c>
      <c r="J1915" s="2" t="s">
        <v>24</v>
      </c>
      <c r="K1915" s="2">
        <v>3.6</v>
      </c>
      <c r="L1915" s="2" t="s">
        <v>151</v>
      </c>
      <c r="M1915" s="2" t="s">
        <v>26</v>
      </c>
      <c r="N1915" s="2" t="s">
        <v>151</v>
      </c>
      <c r="O1915" s="2" t="s">
        <v>151</v>
      </c>
      <c r="P1915" s="12">
        <v>29</v>
      </c>
      <c r="Q1915" s="12">
        <f>Table1[[#This Row],[Purchase Amount (USD)]]-Table1[[#This Row],[Previous Purchases]]</f>
        <v>19</v>
      </c>
      <c r="R1915" s="2" t="s">
        <v>32</v>
      </c>
      <c r="S1915" s="2" t="s">
        <v>48</v>
      </c>
    </row>
    <row r="1916" spans="1:19" x14ac:dyDescent="0.3">
      <c r="A1916" s="3">
        <v>1915</v>
      </c>
      <c r="B1916" s="3">
        <v>28</v>
      </c>
      <c r="C1916" s="3" t="s">
        <v>18</v>
      </c>
      <c r="D1916" s="3" t="s">
        <v>58</v>
      </c>
      <c r="E1916" s="3" t="s">
        <v>20</v>
      </c>
      <c r="F1916" s="3">
        <v>97</v>
      </c>
      <c r="G1916" s="3" t="s">
        <v>119</v>
      </c>
      <c r="H1916" s="3" t="s">
        <v>22</v>
      </c>
      <c r="I1916" s="3" t="s">
        <v>95</v>
      </c>
      <c r="J1916" s="3" t="s">
        <v>56</v>
      </c>
      <c r="K1916" s="3">
        <v>3.4</v>
      </c>
      <c r="L1916" s="3" t="s">
        <v>151</v>
      </c>
      <c r="M1916" s="3" t="s">
        <v>53</v>
      </c>
      <c r="N1916" s="3" t="s">
        <v>151</v>
      </c>
      <c r="O1916" s="3" t="s">
        <v>151</v>
      </c>
      <c r="P1916" s="13">
        <v>40</v>
      </c>
      <c r="Q1916" s="13">
        <f>Table1[[#This Row],[Purchase Amount (USD)]]-Table1[[#This Row],[Previous Purchases]]</f>
        <v>57</v>
      </c>
      <c r="R1916" s="3" t="s">
        <v>38</v>
      </c>
      <c r="S1916" s="3" t="s">
        <v>28</v>
      </c>
    </row>
    <row r="1917" spans="1:19" x14ac:dyDescent="0.3">
      <c r="A1917" s="3">
        <v>1916</v>
      </c>
      <c r="B1917" s="3">
        <v>51</v>
      </c>
      <c r="C1917" s="3" t="s">
        <v>18</v>
      </c>
      <c r="D1917" s="3" t="s">
        <v>131</v>
      </c>
      <c r="E1917" s="3" t="s">
        <v>66</v>
      </c>
      <c r="F1917" s="3">
        <v>74</v>
      </c>
      <c r="G1917" s="3" t="s">
        <v>89</v>
      </c>
      <c r="H1917" s="3" t="s">
        <v>43</v>
      </c>
      <c r="I1917" s="3" t="s">
        <v>135</v>
      </c>
      <c r="J1917" s="3" t="s">
        <v>56</v>
      </c>
      <c r="K1917" s="3">
        <v>4.7</v>
      </c>
      <c r="L1917" s="3" t="s">
        <v>151</v>
      </c>
      <c r="M1917" s="3" t="s">
        <v>69</v>
      </c>
      <c r="N1917" s="3" t="s">
        <v>151</v>
      </c>
      <c r="O1917" s="3" t="s">
        <v>151</v>
      </c>
      <c r="P1917" s="13">
        <v>44</v>
      </c>
      <c r="Q1917" s="13">
        <f>Table1[[#This Row],[Purchase Amount (USD)]]-Table1[[#This Row],[Previous Purchases]]</f>
        <v>30</v>
      </c>
      <c r="R1917" s="3" t="s">
        <v>32</v>
      </c>
      <c r="S1917" s="3" t="s">
        <v>39</v>
      </c>
    </row>
    <row r="1918" spans="1:19" x14ac:dyDescent="0.3">
      <c r="A1918" s="2">
        <v>1917</v>
      </c>
      <c r="B1918" s="2">
        <v>26</v>
      </c>
      <c r="C1918" s="2" t="s">
        <v>18</v>
      </c>
      <c r="D1918" s="2" t="s">
        <v>103</v>
      </c>
      <c r="E1918" s="2" t="s">
        <v>20</v>
      </c>
      <c r="F1918" s="2">
        <v>50</v>
      </c>
      <c r="G1918" s="2" t="s">
        <v>138</v>
      </c>
      <c r="H1918" s="2" t="s">
        <v>35</v>
      </c>
      <c r="I1918" s="2" t="s">
        <v>117</v>
      </c>
      <c r="J1918" s="2" t="s">
        <v>24</v>
      </c>
      <c r="K1918" s="2">
        <v>3</v>
      </c>
      <c r="L1918" s="2" t="s">
        <v>151</v>
      </c>
      <c r="M1918" s="2" t="s">
        <v>44</v>
      </c>
      <c r="N1918" s="2" t="s">
        <v>151</v>
      </c>
      <c r="O1918" s="2" t="s">
        <v>151</v>
      </c>
      <c r="P1918" s="12">
        <v>3</v>
      </c>
      <c r="Q1918" s="12">
        <f>Table1[[#This Row],[Purchase Amount (USD)]]-Table1[[#This Row],[Previous Purchases]]</f>
        <v>47</v>
      </c>
      <c r="R1918" s="2" t="s">
        <v>85</v>
      </c>
      <c r="S1918" s="2" t="s">
        <v>75</v>
      </c>
    </row>
    <row r="1919" spans="1:19" x14ac:dyDescent="0.3">
      <c r="A1919" s="2">
        <v>1918</v>
      </c>
      <c r="B1919" s="2">
        <v>38</v>
      </c>
      <c r="C1919" s="2" t="s">
        <v>18</v>
      </c>
      <c r="D1919" s="2" t="s">
        <v>86</v>
      </c>
      <c r="E1919" s="2" t="s">
        <v>20</v>
      </c>
      <c r="F1919" s="2">
        <v>71</v>
      </c>
      <c r="G1919" s="2" t="s">
        <v>76</v>
      </c>
      <c r="H1919" s="2" t="s">
        <v>22</v>
      </c>
      <c r="I1919" s="2" t="s">
        <v>93</v>
      </c>
      <c r="J1919" s="2" t="s">
        <v>24</v>
      </c>
      <c r="K1919" s="2">
        <v>3.4</v>
      </c>
      <c r="L1919" s="2" t="s">
        <v>151</v>
      </c>
      <c r="M1919" s="2" t="s">
        <v>37</v>
      </c>
      <c r="N1919" s="2" t="s">
        <v>151</v>
      </c>
      <c r="O1919" s="2" t="s">
        <v>151</v>
      </c>
      <c r="P1919" s="12">
        <v>35</v>
      </c>
      <c r="Q1919" s="12">
        <f>Table1[[#This Row],[Purchase Amount (USD)]]-Table1[[#This Row],[Previous Purchases]]</f>
        <v>36</v>
      </c>
      <c r="R1919" s="2" t="s">
        <v>45</v>
      </c>
      <c r="S1919" s="2" t="s">
        <v>75</v>
      </c>
    </row>
    <row r="1920" spans="1:19" x14ac:dyDescent="0.3">
      <c r="A1920" s="3">
        <v>1919</v>
      </c>
      <c r="B1920" s="3">
        <v>35</v>
      </c>
      <c r="C1920" s="3" t="s">
        <v>18</v>
      </c>
      <c r="D1920" s="3" t="s">
        <v>86</v>
      </c>
      <c r="E1920" s="3" t="s">
        <v>20</v>
      </c>
      <c r="F1920" s="3">
        <v>33</v>
      </c>
      <c r="G1920" s="3" t="s">
        <v>134</v>
      </c>
      <c r="H1920" s="3" t="s">
        <v>35</v>
      </c>
      <c r="I1920" s="3" t="s">
        <v>72</v>
      </c>
      <c r="J1920" s="3" t="s">
        <v>52</v>
      </c>
      <c r="K1920" s="3">
        <v>4.5999999999999996</v>
      </c>
      <c r="L1920" s="3" t="s">
        <v>151</v>
      </c>
      <c r="M1920" s="3" t="s">
        <v>53</v>
      </c>
      <c r="N1920" s="3" t="s">
        <v>151</v>
      </c>
      <c r="O1920" s="3" t="s">
        <v>151</v>
      </c>
      <c r="P1920" s="13">
        <v>33</v>
      </c>
      <c r="Q1920" s="13">
        <f>Table1[[#This Row],[Purchase Amount (USD)]]-Table1[[#This Row],[Previous Purchases]]</f>
        <v>0</v>
      </c>
      <c r="R1920" s="3" t="s">
        <v>85</v>
      </c>
      <c r="S1920" s="3" t="s">
        <v>87</v>
      </c>
    </row>
    <row r="1921" spans="1:19" x14ac:dyDescent="0.3">
      <c r="A1921" s="3">
        <v>1920</v>
      </c>
      <c r="B1921" s="3">
        <v>34</v>
      </c>
      <c r="C1921" s="3" t="s">
        <v>18</v>
      </c>
      <c r="D1921" s="3" t="s">
        <v>131</v>
      </c>
      <c r="E1921" s="3" t="s">
        <v>66</v>
      </c>
      <c r="F1921" s="3">
        <v>56</v>
      </c>
      <c r="G1921" s="3" t="s">
        <v>140</v>
      </c>
      <c r="H1921" s="3" t="s">
        <v>43</v>
      </c>
      <c r="I1921" s="3" t="s">
        <v>77</v>
      </c>
      <c r="J1921" s="3" t="s">
        <v>52</v>
      </c>
      <c r="K1921" s="3">
        <v>3.1</v>
      </c>
      <c r="L1921" s="3" t="s">
        <v>151</v>
      </c>
      <c r="M1921" s="3" t="s">
        <v>26</v>
      </c>
      <c r="N1921" s="3" t="s">
        <v>151</v>
      </c>
      <c r="O1921" s="3" t="s">
        <v>151</v>
      </c>
      <c r="P1921" s="13">
        <v>20</v>
      </c>
      <c r="Q1921" s="13">
        <f>Table1[[#This Row],[Purchase Amount (USD)]]-Table1[[#This Row],[Previous Purchases]]</f>
        <v>36</v>
      </c>
      <c r="R1921" s="3" t="s">
        <v>45</v>
      </c>
      <c r="S1921" s="3" t="s">
        <v>75</v>
      </c>
    </row>
    <row r="1922" spans="1:19" x14ac:dyDescent="0.3">
      <c r="A1922" s="2">
        <v>1921</v>
      </c>
      <c r="B1922" s="2">
        <v>51</v>
      </c>
      <c r="C1922" s="2" t="s">
        <v>18</v>
      </c>
      <c r="D1922" s="2" t="s">
        <v>19</v>
      </c>
      <c r="E1922" s="2" t="s">
        <v>20</v>
      </c>
      <c r="F1922" s="2">
        <v>84</v>
      </c>
      <c r="G1922" s="2" t="s">
        <v>138</v>
      </c>
      <c r="H1922" s="2" t="s">
        <v>43</v>
      </c>
      <c r="I1922" s="2" t="s">
        <v>72</v>
      </c>
      <c r="J1922" s="2" t="s">
        <v>36</v>
      </c>
      <c r="K1922" s="2">
        <v>2.8</v>
      </c>
      <c r="L1922" s="2" t="s">
        <v>151</v>
      </c>
      <c r="M1922" s="2" t="s">
        <v>53</v>
      </c>
      <c r="N1922" s="2" t="s">
        <v>151</v>
      </c>
      <c r="O1922" s="2" t="s">
        <v>151</v>
      </c>
      <c r="P1922" s="12">
        <v>40</v>
      </c>
      <c r="Q1922" s="12">
        <f>Table1[[#This Row],[Purchase Amount (USD)]]-Table1[[#This Row],[Previous Purchases]]</f>
        <v>44</v>
      </c>
      <c r="R1922" s="2" t="s">
        <v>32</v>
      </c>
      <c r="S1922" s="2" t="s">
        <v>96</v>
      </c>
    </row>
    <row r="1923" spans="1:19" x14ac:dyDescent="0.3">
      <c r="A1923" s="2">
        <v>1922</v>
      </c>
      <c r="B1923" s="2">
        <v>47</v>
      </c>
      <c r="C1923" s="2" t="s">
        <v>18</v>
      </c>
      <c r="D1923" s="2" t="s">
        <v>54</v>
      </c>
      <c r="E1923" s="2" t="s">
        <v>20</v>
      </c>
      <c r="F1923" s="2">
        <v>36</v>
      </c>
      <c r="G1923" s="2" t="s">
        <v>150</v>
      </c>
      <c r="H1923" s="2" t="s">
        <v>43</v>
      </c>
      <c r="I1923" s="2" t="s">
        <v>95</v>
      </c>
      <c r="J1923" s="2" t="s">
        <v>56</v>
      </c>
      <c r="K1923" s="2">
        <v>3.5</v>
      </c>
      <c r="L1923" s="2" t="s">
        <v>151</v>
      </c>
      <c r="M1923" s="2" t="s">
        <v>73</v>
      </c>
      <c r="N1923" s="2" t="s">
        <v>151</v>
      </c>
      <c r="O1923" s="2" t="s">
        <v>151</v>
      </c>
      <c r="P1923" s="12">
        <v>13</v>
      </c>
      <c r="Q1923" s="12">
        <f>Table1[[#This Row],[Purchase Amount (USD)]]-Table1[[#This Row],[Previous Purchases]]</f>
        <v>23</v>
      </c>
      <c r="R1923" s="2" t="s">
        <v>27</v>
      </c>
      <c r="S1923" s="2" t="s">
        <v>48</v>
      </c>
    </row>
    <row r="1924" spans="1:19" x14ac:dyDescent="0.3">
      <c r="A1924" s="3">
        <v>1923</v>
      </c>
      <c r="B1924" s="3">
        <v>18</v>
      </c>
      <c r="C1924" s="3" t="s">
        <v>18</v>
      </c>
      <c r="D1924" s="3" t="s">
        <v>142</v>
      </c>
      <c r="E1924" s="3" t="s">
        <v>66</v>
      </c>
      <c r="F1924" s="3">
        <v>63</v>
      </c>
      <c r="G1924" s="3" t="s">
        <v>21</v>
      </c>
      <c r="H1924" s="3" t="s">
        <v>35</v>
      </c>
      <c r="I1924" s="3" t="s">
        <v>99</v>
      </c>
      <c r="J1924" s="3" t="s">
        <v>52</v>
      </c>
      <c r="K1924" s="3">
        <v>4.5999999999999996</v>
      </c>
      <c r="L1924" s="3" t="s">
        <v>151</v>
      </c>
      <c r="M1924" s="3" t="s">
        <v>53</v>
      </c>
      <c r="N1924" s="3" t="s">
        <v>151</v>
      </c>
      <c r="O1924" s="3" t="s">
        <v>151</v>
      </c>
      <c r="P1924" s="13">
        <v>9</v>
      </c>
      <c r="Q1924" s="13">
        <f>Table1[[#This Row],[Purchase Amount (USD)]]-Table1[[#This Row],[Previous Purchases]]</f>
        <v>54</v>
      </c>
      <c r="R1924" s="3" t="s">
        <v>45</v>
      </c>
      <c r="S1924" s="3" t="s">
        <v>87</v>
      </c>
    </row>
    <row r="1925" spans="1:19" x14ac:dyDescent="0.3">
      <c r="A1925" s="3">
        <v>1924</v>
      </c>
      <c r="B1925" s="3">
        <v>64</v>
      </c>
      <c r="C1925" s="3" t="s">
        <v>18</v>
      </c>
      <c r="D1925" s="3" t="s">
        <v>40</v>
      </c>
      <c r="E1925" s="3" t="s">
        <v>41</v>
      </c>
      <c r="F1925" s="3">
        <v>36</v>
      </c>
      <c r="G1925" s="3" t="s">
        <v>144</v>
      </c>
      <c r="H1925" s="3" t="s">
        <v>91</v>
      </c>
      <c r="I1925" s="3" t="s">
        <v>143</v>
      </c>
      <c r="J1925" s="3" t="s">
        <v>52</v>
      </c>
      <c r="K1925" s="3">
        <v>4.3</v>
      </c>
      <c r="L1925" s="3" t="s">
        <v>151</v>
      </c>
      <c r="M1925" s="3" t="s">
        <v>53</v>
      </c>
      <c r="N1925" s="3" t="s">
        <v>151</v>
      </c>
      <c r="O1925" s="3" t="s">
        <v>151</v>
      </c>
      <c r="P1925" s="13">
        <v>7</v>
      </c>
      <c r="Q1925" s="13">
        <f>Table1[[#This Row],[Purchase Amount (USD)]]-Table1[[#This Row],[Previous Purchases]]</f>
        <v>29</v>
      </c>
      <c r="R1925" s="3" t="s">
        <v>32</v>
      </c>
      <c r="S1925" s="3" t="s">
        <v>48</v>
      </c>
    </row>
    <row r="1926" spans="1:19" x14ac:dyDescent="0.3">
      <c r="A1926" s="2">
        <v>1925</v>
      </c>
      <c r="B1926" s="2">
        <v>30</v>
      </c>
      <c r="C1926" s="2" t="s">
        <v>18</v>
      </c>
      <c r="D1926" s="2" t="s">
        <v>101</v>
      </c>
      <c r="E1926" s="2" t="s">
        <v>62</v>
      </c>
      <c r="F1926" s="2">
        <v>63</v>
      </c>
      <c r="G1926" s="2" t="s">
        <v>150</v>
      </c>
      <c r="H1926" s="2" t="s">
        <v>43</v>
      </c>
      <c r="I1926" s="2" t="s">
        <v>23</v>
      </c>
      <c r="J1926" s="2" t="s">
        <v>56</v>
      </c>
      <c r="K1926" s="2">
        <v>4.8</v>
      </c>
      <c r="L1926" s="2" t="s">
        <v>151</v>
      </c>
      <c r="M1926" s="2" t="s">
        <v>37</v>
      </c>
      <c r="N1926" s="2" t="s">
        <v>151</v>
      </c>
      <c r="O1926" s="2" t="s">
        <v>151</v>
      </c>
      <c r="P1926" s="12">
        <v>42</v>
      </c>
      <c r="Q1926" s="12">
        <f>Table1[[#This Row],[Purchase Amount (USD)]]-Table1[[#This Row],[Previous Purchases]]</f>
        <v>21</v>
      </c>
      <c r="R1926" s="2" t="s">
        <v>45</v>
      </c>
      <c r="S1926" s="2" t="s">
        <v>57</v>
      </c>
    </row>
    <row r="1927" spans="1:19" x14ac:dyDescent="0.3">
      <c r="A1927" s="2">
        <v>1926</v>
      </c>
      <c r="B1927" s="2">
        <v>59</v>
      </c>
      <c r="C1927" s="2" t="s">
        <v>18</v>
      </c>
      <c r="D1927" s="2" t="s">
        <v>49</v>
      </c>
      <c r="E1927" s="2" t="s">
        <v>41</v>
      </c>
      <c r="F1927" s="2">
        <v>32</v>
      </c>
      <c r="G1927" s="2" t="s">
        <v>139</v>
      </c>
      <c r="H1927" s="2" t="s">
        <v>22</v>
      </c>
      <c r="I1927" s="2" t="s">
        <v>93</v>
      </c>
      <c r="J1927" s="2" t="s">
        <v>24</v>
      </c>
      <c r="K1927" s="2">
        <v>2.9</v>
      </c>
      <c r="L1927" s="2" t="s">
        <v>151</v>
      </c>
      <c r="M1927" s="2" t="s">
        <v>26</v>
      </c>
      <c r="N1927" s="2" t="s">
        <v>151</v>
      </c>
      <c r="O1927" s="2" t="s">
        <v>151</v>
      </c>
      <c r="P1927" s="12">
        <v>44</v>
      </c>
      <c r="Q1927" s="12">
        <f>Table1[[#This Row],[Purchase Amount (USD)]]-Table1[[#This Row],[Previous Purchases]]</f>
        <v>-12</v>
      </c>
      <c r="R1927" s="2" t="s">
        <v>38</v>
      </c>
      <c r="S1927" s="2" t="s">
        <v>28</v>
      </c>
    </row>
    <row r="1928" spans="1:19" x14ac:dyDescent="0.3">
      <c r="A1928" s="3">
        <v>1927</v>
      </c>
      <c r="B1928" s="3">
        <v>66</v>
      </c>
      <c r="C1928" s="3" t="s">
        <v>18</v>
      </c>
      <c r="D1928" s="3" t="s">
        <v>131</v>
      </c>
      <c r="E1928" s="3" t="s">
        <v>66</v>
      </c>
      <c r="F1928" s="3">
        <v>93</v>
      </c>
      <c r="G1928" s="3" t="s">
        <v>129</v>
      </c>
      <c r="H1928" s="3" t="s">
        <v>43</v>
      </c>
      <c r="I1928" s="3" t="s">
        <v>64</v>
      </c>
      <c r="J1928" s="3" t="s">
        <v>36</v>
      </c>
      <c r="K1928" s="3">
        <v>3</v>
      </c>
      <c r="L1928" s="3" t="s">
        <v>151</v>
      </c>
      <c r="M1928" s="3" t="s">
        <v>26</v>
      </c>
      <c r="N1928" s="3" t="s">
        <v>151</v>
      </c>
      <c r="O1928" s="3" t="s">
        <v>151</v>
      </c>
      <c r="P1928" s="13">
        <v>6</v>
      </c>
      <c r="Q1928" s="13">
        <f>Table1[[#This Row],[Purchase Amount (USD)]]-Table1[[#This Row],[Previous Purchases]]</f>
        <v>87</v>
      </c>
      <c r="R1928" s="3" t="s">
        <v>45</v>
      </c>
      <c r="S1928" s="3" t="s">
        <v>48</v>
      </c>
    </row>
    <row r="1929" spans="1:19" x14ac:dyDescent="0.3">
      <c r="A1929" s="3">
        <v>1928</v>
      </c>
      <c r="B1929" s="3">
        <v>40</v>
      </c>
      <c r="C1929" s="3" t="s">
        <v>18</v>
      </c>
      <c r="D1929" s="3" t="s">
        <v>94</v>
      </c>
      <c r="E1929" s="3" t="s">
        <v>20</v>
      </c>
      <c r="F1929" s="3">
        <v>29</v>
      </c>
      <c r="G1929" s="3" t="s">
        <v>102</v>
      </c>
      <c r="H1929" s="3" t="s">
        <v>43</v>
      </c>
      <c r="I1929" s="3" t="s">
        <v>68</v>
      </c>
      <c r="J1929" s="3" t="s">
        <v>52</v>
      </c>
      <c r="K1929" s="3">
        <v>2.9</v>
      </c>
      <c r="L1929" s="3" t="s">
        <v>151</v>
      </c>
      <c r="M1929" s="3" t="s">
        <v>53</v>
      </c>
      <c r="N1929" s="3" t="s">
        <v>151</v>
      </c>
      <c r="O1929" s="3" t="s">
        <v>151</v>
      </c>
      <c r="P1929" s="13">
        <v>8</v>
      </c>
      <c r="Q1929" s="13">
        <f>Table1[[#This Row],[Purchase Amount (USD)]]-Table1[[#This Row],[Previous Purchases]]</f>
        <v>21</v>
      </c>
      <c r="R1929" s="3" t="s">
        <v>32</v>
      </c>
      <c r="S1929" s="3" t="s">
        <v>96</v>
      </c>
    </row>
    <row r="1930" spans="1:19" x14ac:dyDescent="0.3">
      <c r="A1930" s="2">
        <v>1929</v>
      </c>
      <c r="B1930" s="2">
        <v>25</v>
      </c>
      <c r="C1930" s="2" t="s">
        <v>18</v>
      </c>
      <c r="D1930" s="2" t="s">
        <v>88</v>
      </c>
      <c r="E1930" s="2" t="s">
        <v>66</v>
      </c>
      <c r="F1930" s="2">
        <v>92</v>
      </c>
      <c r="G1930" s="2" t="s">
        <v>90</v>
      </c>
      <c r="H1930" s="2" t="s">
        <v>35</v>
      </c>
      <c r="I1930" s="2" t="s">
        <v>92</v>
      </c>
      <c r="J1930" s="2" t="s">
        <v>52</v>
      </c>
      <c r="K1930" s="2">
        <v>3.7</v>
      </c>
      <c r="L1930" s="2" t="s">
        <v>151</v>
      </c>
      <c r="M1930" s="2" t="s">
        <v>53</v>
      </c>
      <c r="N1930" s="2" t="s">
        <v>151</v>
      </c>
      <c r="O1930" s="2" t="s">
        <v>151</v>
      </c>
      <c r="P1930" s="12">
        <v>10</v>
      </c>
      <c r="Q1930" s="12">
        <f>Table1[[#This Row],[Purchase Amount (USD)]]-Table1[[#This Row],[Previous Purchases]]</f>
        <v>82</v>
      </c>
      <c r="R1930" s="2" t="s">
        <v>45</v>
      </c>
      <c r="S1930" s="2" t="s">
        <v>39</v>
      </c>
    </row>
    <row r="1931" spans="1:19" x14ac:dyDescent="0.3">
      <c r="A1931" s="2">
        <v>1930</v>
      </c>
      <c r="B1931" s="2">
        <v>59</v>
      </c>
      <c r="C1931" s="2" t="s">
        <v>18</v>
      </c>
      <c r="D1931" s="2" t="s">
        <v>33</v>
      </c>
      <c r="E1931" s="2" t="s">
        <v>20</v>
      </c>
      <c r="F1931" s="2">
        <v>33</v>
      </c>
      <c r="G1931" s="2" t="s">
        <v>76</v>
      </c>
      <c r="H1931" s="2" t="s">
        <v>22</v>
      </c>
      <c r="I1931" s="2" t="s">
        <v>109</v>
      </c>
      <c r="J1931" s="2" t="s">
        <v>56</v>
      </c>
      <c r="K1931" s="2">
        <v>4.7</v>
      </c>
      <c r="L1931" s="2" t="s">
        <v>151</v>
      </c>
      <c r="M1931" s="2" t="s">
        <v>53</v>
      </c>
      <c r="N1931" s="2" t="s">
        <v>151</v>
      </c>
      <c r="O1931" s="2" t="s">
        <v>151</v>
      </c>
      <c r="P1931" s="12">
        <v>46</v>
      </c>
      <c r="Q1931" s="12">
        <f>Table1[[#This Row],[Purchase Amount (USD)]]-Table1[[#This Row],[Previous Purchases]]</f>
        <v>-13</v>
      </c>
      <c r="R1931" s="2" t="s">
        <v>27</v>
      </c>
      <c r="S1931" s="2" t="s">
        <v>57</v>
      </c>
    </row>
    <row r="1932" spans="1:19" x14ac:dyDescent="0.3">
      <c r="A1932" s="3">
        <v>1931</v>
      </c>
      <c r="B1932" s="3">
        <v>66</v>
      </c>
      <c r="C1932" s="3" t="s">
        <v>18</v>
      </c>
      <c r="D1932" s="3" t="s">
        <v>94</v>
      </c>
      <c r="E1932" s="3" t="s">
        <v>20</v>
      </c>
      <c r="F1932" s="3">
        <v>52</v>
      </c>
      <c r="G1932" s="3" t="s">
        <v>97</v>
      </c>
      <c r="H1932" s="3" t="s">
        <v>22</v>
      </c>
      <c r="I1932" s="3" t="s">
        <v>47</v>
      </c>
      <c r="J1932" s="3" t="s">
        <v>36</v>
      </c>
      <c r="K1932" s="3">
        <v>3.5</v>
      </c>
      <c r="L1932" s="3" t="s">
        <v>151</v>
      </c>
      <c r="M1932" s="3" t="s">
        <v>73</v>
      </c>
      <c r="N1932" s="3" t="s">
        <v>151</v>
      </c>
      <c r="O1932" s="3" t="s">
        <v>151</v>
      </c>
      <c r="P1932" s="13">
        <v>26</v>
      </c>
      <c r="Q1932" s="13">
        <f>Table1[[#This Row],[Purchase Amount (USD)]]-Table1[[#This Row],[Previous Purchases]]</f>
        <v>26</v>
      </c>
      <c r="R1932" s="3" t="s">
        <v>32</v>
      </c>
      <c r="S1932" s="3" t="s">
        <v>39</v>
      </c>
    </row>
    <row r="1933" spans="1:19" x14ac:dyDescent="0.3">
      <c r="A1933" s="3">
        <v>1932</v>
      </c>
      <c r="B1933" s="3">
        <v>54</v>
      </c>
      <c r="C1933" s="3" t="s">
        <v>18</v>
      </c>
      <c r="D1933" s="3" t="s">
        <v>105</v>
      </c>
      <c r="E1933" s="3" t="s">
        <v>66</v>
      </c>
      <c r="F1933" s="3">
        <v>42</v>
      </c>
      <c r="G1933" s="3" t="s">
        <v>114</v>
      </c>
      <c r="H1933" s="3" t="s">
        <v>35</v>
      </c>
      <c r="I1933" s="3" t="s">
        <v>77</v>
      </c>
      <c r="J1933" s="3" t="s">
        <v>36</v>
      </c>
      <c r="K1933" s="3">
        <v>2.7</v>
      </c>
      <c r="L1933" s="3" t="s">
        <v>151</v>
      </c>
      <c r="M1933" s="3" t="s">
        <v>73</v>
      </c>
      <c r="N1933" s="3" t="s">
        <v>151</v>
      </c>
      <c r="O1933" s="3" t="s">
        <v>151</v>
      </c>
      <c r="P1933" s="13">
        <v>6</v>
      </c>
      <c r="Q1933" s="13">
        <f>Table1[[#This Row],[Purchase Amount (USD)]]-Table1[[#This Row],[Previous Purchases]]</f>
        <v>36</v>
      </c>
      <c r="R1933" s="3" t="s">
        <v>85</v>
      </c>
      <c r="S1933" s="3" t="s">
        <v>96</v>
      </c>
    </row>
    <row r="1934" spans="1:19" x14ac:dyDescent="0.3">
      <c r="A1934" s="2">
        <v>1933</v>
      </c>
      <c r="B1934" s="2">
        <v>42</v>
      </c>
      <c r="C1934" s="2" t="s">
        <v>18</v>
      </c>
      <c r="D1934" s="2" t="s">
        <v>103</v>
      </c>
      <c r="E1934" s="2" t="s">
        <v>20</v>
      </c>
      <c r="F1934" s="2">
        <v>36</v>
      </c>
      <c r="G1934" s="2" t="s">
        <v>127</v>
      </c>
      <c r="H1934" s="2" t="s">
        <v>43</v>
      </c>
      <c r="I1934" s="2" t="s">
        <v>51</v>
      </c>
      <c r="J1934" s="2" t="s">
        <v>36</v>
      </c>
      <c r="K1934" s="2">
        <v>5</v>
      </c>
      <c r="L1934" s="2" t="s">
        <v>151</v>
      </c>
      <c r="M1934" s="2" t="s">
        <v>37</v>
      </c>
      <c r="N1934" s="2" t="s">
        <v>151</v>
      </c>
      <c r="O1934" s="2" t="s">
        <v>151</v>
      </c>
      <c r="P1934" s="12">
        <v>47</v>
      </c>
      <c r="Q1934" s="12">
        <f>Table1[[#This Row],[Purchase Amount (USD)]]-Table1[[#This Row],[Previous Purchases]]</f>
        <v>-11</v>
      </c>
      <c r="R1934" s="2" t="s">
        <v>38</v>
      </c>
      <c r="S1934" s="2" t="s">
        <v>96</v>
      </c>
    </row>
    <row r="1935" spans="1:19" x14ac:dyDescent="0.3">
      <c r="A1935" s="2">
        <v>1934</v>
      </c>
      <c r="B1935" s="2">
        <v>48</v>
      </c>
      <c r="C1935" s="2" t="s">
        <v>18</v>
      </c>
      <c r="D1935" s="2" t="s">
        <v>40</v>
      </c>
      <c r="E1935" s="2" t="s">
        <v>41</v>
      </c>
      <c r="F1935" s="2">
        <v>67</v>
      </c>
      <c r="G1935" s="2" t="s">
        <v>55</v>
      </c>
      <c r="H1935" s="2" t="s">
        <v>22</v>
      </c>
      <c r="I1935" s="2" t="s">
        <v>82</v>
      </c>
      <c r="J1935" s="2" t="s">
        <v>52</v>
      </c>
      <c r="K1935" s="2">
        <v>4.0999999999999996</v>
      </c>
      <c r="L1935" s="2" t="s">
        <v>151</v>
      </c>
      <c r="M1935" s="2" t="s">
        <v>44</v>
      </c>
      <c r="N1935" s="2" t="s">
        <v>151</v>
      </c>
      <c r="O1935" s="2" t="s">
        <v>151</v>
      </c>
      <c r="P1935" s="12">
        <v>28</v>
      </c>
      <c r="Q1935" s="12">
        <f>Table1[[#This Row],[Purchase Amount (USD)]]-Table1[[#This Row],[Previous Purchases]]</f>
        <v>39</v>
      </c>
      <c r="R1935" s="2" t="s">
        <v>27</v>
      </c>
      <c r="S1935" s="2" t="s">
        <v>48</v>
      </c>
    </row>
    <row r="1936" spans="1:19" x14ac:dyDescent="0.3">
      <c r="A1936" s="3">
        <v>1935</v>
      </c>
      <c r="B1936" s="3">
        <v>34</v>
      </c>
      <c r="C1936" s="3" t="s">
        <v>18</v>
      </c>
      <c r="D1936" s="3" t="s">
        <v>101</v>
      </c>
      <c r="E1936" s="3" t="s">
        <v>62</v>
      </c>
      <c r="F1936" s="3">
        <v>43</v>
      </c>
      <c r="G1936" s="3" t="s">
        <v>150</v>
      </c>
      <c r="H1936" s="3" t="s">
        <v>22</v>
      </c>
      <c r="I1936" s="3" t="s">
        <v>79</v>
      </c>
      <c r="J1936" s="3" t="s">
        <v>24</v>
      </c>
      <c r="K1936" s="3">
        <v>2.7</v>
      </c>
      <c r="L1936" s="3" t="s">
        <v>151</v>
      </c>
      <c r="M1936" s="3" t="s">
        <v>37</v>
      </c>
      <c r="N1936" s="3" t="s">
        <v>151</v>
      </c>
      <c r="O1936" s="3" t="s">
        <v>151</v>
      </c>
      <c r="P1936" s="13">
        <v>23</v>
      </c>
      <c r="Q1936" s="13">
        <f>Table1[[#This Row],[Purchase Amount (USD)]]-Table1[[#This Row],[Previous Purchases]]</f>
        <v>20</v>
      </c>
      <c r="R1936" s="3" t="s">
        <v>74</v>
      </c>
      <c r="S1936" s="3" t="s">
        <v>48</v>
      </c>
    </row>
    <row r="1937" spans="1:19" x14ac:dyDescent="0.3">
      <c r="A1937" s="3">
        <v>1936</v>
      </c>
      <c r="B1937" s="3">
        <v>19</v>
      </c>
      <c r="C1937" s="3" t="s">
        <v>18</v>
      </c>
      <c r="D1937" s="3" t="s">
        <v>19</v>
      </c>
      <c r="E1937" s="3" t="s">
        <v>20</v>
      </c>
      <c r="F1937" s="3">
        <v>68</v>
      </c>
      <c r="G1937" s="3" t="s">
        <v>97</v>
      </c>
      <c r="H1937" s="3" t="s">
        <v>91</v>
      </c>
      <c r="I1937" s="3" t="s">
        <v>82</v>
      </c>
      <c r="J1937" s="3" t="s">
        <v>36</v>
      </c>
      <c r="K1937" s="3">
        <v>4.8</v>
      </c>
      <c r="L1937" s="3" t="s">
        <v>151</v>
      </c>
      <c r="M1937" s="3" t="s">
        <v>37</v>
      </c>
      <c r="N1937" s="3" t="s">
        <v>151</v>
      </c>
      <c r="O1937" s="3" t="s">
        <v>151</v>
      </c>
      <c r="P1937" s="13">
        <v>45</v>
      </c>
      <c r="Q1937" s="13">
        <f>Table1[[#This Row],[Purchase Amount (USD)]]-Table1[[#This Row],[Previous Purchases]]</f>
        <v>23</v>
      </c>
      <c r="R1937" s="3" t="s">
        <v>32</v>
      </c>
      <c r="S1937" s="3" t="s">
        <v>28</v>
      </c>
    </row>
    <row r="1938" spans="1:19" x14ac:dyDescent="0.3">
      <c r="A1938" s="2">
        <v>1937</v>
      </c>
      <c r="B1938" s="2">
        <v>70</v>
      </c>
      <c r="C1938" s="2" t="s">
        <v>18</v>
      </c>
      <c r="D1938" s="2" t="s">
        <v>105</v>
      </c>
      <c r="E1938" s="2" t="s">
        <v>66</v>
      </c>
      <c r="F1938" s="2">
        <v>60</v>
      </c>
      <c r="G1938" s="2" t="s">
        <v>147</v>
      </c>
      <c r="H1938" s="2" t="s">
        <v>35</v>
      </c>
      <c r="I1938" s="2" t="s">
        <v>84</v>
      </c>
      <c r="J1938" s="2" t="s">
        <v>52</v>
      </c>
      <c r="K1938" s="2">
        <v>4.3</v>
      </c>
      <c r="L1938" s="2" t="s">
        <v>151</v>
      </c>
      <c r="M1938" s="2" t="s">
        <v>69</v>
      </c>
      <c r="N1938" s="2" t="s">
        <v>151</v>
      </c>
      <c r="O1938" s="2" t="s">
        <v>151</v>
      </c>
      <c r="P1938" s="12">
        <v>44</v>
      </c>
      <c r="Q1938" s="12">
        <f>Table1[[#This Row],[Purchase Amount (USD)]]-Table1[[#This Row],[Previous Purchases]]</f>
        <v>16</v>
      </c>
      <c r="R1938" s="2" t="s">
        <v>45</v>
      </c>
      <c r="S1938" s="2" t="s">
        <v>96</v>
      </c>
    </row>
    <row r="1939" spans="1:19" x14ac:dyDescent="0.3">
      <c r="A1939" s="2">
        <v>1938</v>
      </c>
      <c r="B1939" s="2">
        <v>43</v>
      </c>
      <c r="C1939" s="2" t="s">
        <v>18</v>
      </c>
      <c r="D1939" s="2" t="s">
        <v>124</v>
      </c>
      <c r="E1939" s="2" t="s">
        <v>20</v>
      </c>
      <c r="F1939" s="2">
        <v>53</v>
      </c>
      <c r="G1939" s="2" t="s">
        <v>78</v>
      </c>
      <c r="H1939" s="2" t="s">
        <v>43</v>
      </c>
      <c r="I1939" s="2" t="s">
        <v>77</v>
      </c>
      <c r="J1939" s="2" t="s">
        <v>52</v>
      </c>
      <c r="K1939" s="2">
        <v>4.5</v>
      </c>
      <c r="L1939" s="2" t="s">
        <v>151</v>
      </c>
      <c r="M1939" s="2" t="s">
        <v>69</v>
      </c>
      <c r="N1939" s="2" t="s">
        <v>151</v>
      </c>
      <c r="O1939" s="2" t="s">
        <v>151</v>
      </c>
      <c r="P1939" s="12">
        <v>11</v>
      </c>
      <c r="Q1939" s="12">
        <f>Table1[[#This Row],[Purchase Amount (USD)]]-Table1[[#This Row],[Previous Purchases]]</f>
        <v>42</v>
      </c>
      <c r="R1939" s="2" t="s">
        <v>74</v>
      </c>
      <c r="S1939" s="2" t="s">
        <v>87</v>
      </c>
    </row>
    <row r="1940" spans="1:19" x14ac:dyDescent="0.3">
      <c r="A1940" s="3">
        <v>1939</v>
      </c>
      <c r="B1940" s="3">
        <v>46</v>
      </c>
      <c r="C1940" s="3" t="s">
        <v>18</v>
      </c>
      <c r="D1940" s="3" t="s">
        <v>33</v>
      </c>
      <c r="E1940" s="3" t="s">
        <v>20</v>
      </c>
      <c r="F1940" s="3">
        <v>23</v>
      </c>
      <c r="G1940" s="3" t="s">
        <v>21</v>
      </c>
      <c r="H1940" s="3" t="s">
        <v>22</v>
      </c>
      <c r="I1940" s="3" t="s">
        <v>143</v>
      </c>
      <c r="J1940" s="3" t="s">
        <v>36</v>
      </c>
      <c r="K1940" s="3">
        <v>3.8</v>
      </c>
      <c r="L1940" s="3" t="s">
        <v>151</v>
      </c>
      <c r="M1940" s="3" t="s">
        <v>53</v>
      </c>
      <c r="N1940" s="3" t="s">
        <v>151</v>
      </c>
      <c r="O1940" s="3" t="s">
        <v>151</v>
      </c>
      <c r="P1940" s="13">
        <v>39</v>
      </c>
      <c r="Q1940" s="13">
        <f>Table1[[#This Row],[Purchase Amount (USD)]]-Table1[[#This Row],[Previous Purchases]]</f>
        <v>-16</v>
      </c>
      <c r="R1940" s="3" t="s">
        <v>85</v>
      </c>
      <c r="S1940" s="3" t="s">
        <v>75</v>
      </c>
    </row>
    <row r="1941" spans="1:19" x14ac:dyDescent="0.3">
      <c r="A1941" s="3">
        <v>1940</v>
      </c>
      <c r="B1941" s="3">
        <v>66</v>
      </c>
      <c r="C1941" s="3" t="s">
        <v>18</v>
      </c>
      <c r="D1941" s="3" t="s">
        <v>142</v>
      </c>
      <c r="E1941" s="3" t="s">
        <v>66</v>
      </c>
      <c r="F1941" s="3">
        <v>57</v>
      </c>
      <c r="G1941" s="3" t="s">
        <v>122</v>
      </c>
      <c r="H1941" s="3" t="s">
        <v>22</v>
      </c>
      <c r="I1941" s="3" t="s">
        <v>135</v>
      </c>
      <c r="J1941" s="3" t="s">
        <v>24</v>
      </c>
      <c r="K1941" s="3">
        <v>3.7</v>
      </c>
      <c r="L1941" s="3" t="s">
        <v>151</v>
      </c>
      <c r="M1941" s="3" t="s">
        <v>73</v>
      </c>
      <c r="N1941" s="3" t="s">
        <v>151</v>
      </c>
      <c r="O1941" s="3" t="s">
        <v>151</v>
      </c>
      <c r="P1941" s="13">
        <v>20</v>
      </c>
      <c r="Q1941" s="13">
        <f>Table1[[#This Row],[Purchase Amount (USD)]]-Table1[[#This Row],[Previous Purchases]]</f>
        <v>37</v>
      </c>
      <c r="R1941" s="3" t="s">
        <v>45</v>
      </c>
      <c r="S1941" s="3" t="s">
        <v>96</v>
      </c>
    </row>
    <row r="1942" spans="1:19" x14ac:dyDescent="0.3">
      <c r="A1942" s="2">
        <v>1941</v>
      </c>
      <c r="B1942" s="2">
        <v>50</v>
      </c>
      <c r="C1942" s="2" t="s">
        <v>18</v>
      </c>
      <c r="D1942" s="2" t="s">
        <v>123</v>
      </c>
      <c r="E1942" s="2" t="s">
        <v>66</v>
      </c>
      <c r="F1942" s="2">
        <v>89</v>
      </c>
      <c r="G1942" s="2" t="s">
        <v>119</v>
      </c>
      <c r="H1942" s="2" t="s">
        <v>22</v>
      </c>
      <c r="I1942" s="2" t="s">
        <v>23</v>
      </c>
      <c r="J1942" s="2" t="s">
        <v>56</v>
      </c>
      <c r="K1942" s="2">
        <v>3.9</v>
      </c>
      <c r="L1942" s="2" t="s">
        <v>151</v>
      </c>
      <c r="M1942" s="2" t="s">
        <v>69</v>
      </c>
      <c r="N1942" s="2" t="s">
        <v>151</v>
      </c>
      <c r="O1942" s="2" t="s">
        <v>151</v>
      </c>
      <c r="P1942" s="12">
        <v>48</v>
      </c>
      <c r="Q1942" s="12">
        <f>Table1[[#This Row],[Purchase Amount (USD)]]-Table1[[#This Row],[Previous Purchases]]</f>
        <v>41</v>
      </c>
      <c r="R1942" s="2" t="s">
        <v>45</v>
      </c>
      <c r="S1942" s="2" t="s">
        <v>28</v>
      </c>
    </row>
    <row r="1943" spans="1:19" x14ac:dyDescent="0.3">
      <c r="A1943" s="2">
        <v>1942</v>
      </c>
      <c r="B1943" s="2">
        <v>55</v>
      </c>
      <c r="C1943" s="2" t="s">
        <v>18</v>
      </c>
      <c r="D1943" s="2" t="s">
        <v>70</v>
      </c>
      <c r="E1943" s="2" t="s">
        <v>41</v>
      </c>
      <c r="F1943" s="2">
        <v>99</v>
      </c>
      <c r="G1943" s="2" t="s">
        <v>128</v>
      </c>
      <c r="H1943" s="2" t="s">
        <v>91</v>
      </c>
      <c r="I1943" s="2" t="s">
        <v>99</v>
      </c>
      <c r="J1943" s="2" t="s">
        <v>24</v>
      </c>
      <c r="K1943" s="2">
        <v>3.3</v>
      </c>
      <c r="L1943" s="2" t="s">
        <v>151</v>
      </c>
      <c r="M1943" s="2" t="s">
        <v>53</v>
      </c>
      <c r="N1943" s="2" t="s">
        <v>151</v>
      </c>
      <c r="O1943" s="2" t="s">
        <v>151</v>
      </c>
      <c r="P1943" s="12">
        <v>46</v>
      </c>
      <c r="Q1943" s="12">
        <f>Table1[[#This Row],[Purchase Amount (USD)]]-Table1[[#This Row],[Previous Purchases]]</f>
        <v>53</v>
      </c>
      <c r="R1943" s="2" t="s">
        <v>38</v>
      </c>
      <c r="S1943" s="2" t="s">
        <v>57</v>
      </c>
    </row>
    <row r="1944" spans="1:19" x14ac:dyDescent="0.3">
      <c r="A1944" s="3">
        <v>1943</v>
      </c>
      <c r="B1944" s="3">
        <v>63</v>
      </c>
      <c r="C1944" s="3" t="s">
        <v>18</v>
      </c>
      <c r="D1944" s="3" t="s">
        <v>94</v>
      </c>
      <c r="E1944" s="3" t="s">
        <v>20</v>
      </c>
      <c r="F1944" s="3">
        <v>28</v>
      </c>
      <c r="G1944" s="3" t="s">
        <v>89</v>
      </c>
      <c r="H1944" s="3" t="s">
        <v>43</v>
      </c>
      <c r="I1944" s="3" t="s">
        <v>108</v>
      </c>
      <c r="J1944" s="3" t="s">
        <v>56</v>
      </c>
      <c r="K1944" s="3">
        <v>3.4</v>
      </c>
      <c r="L1944" s="3" t="s">
        <v>151</v>
      </c>
      <c r="M1944" s="3" t="s">
        <v>26</v>
      </c>
      <c r="N1944" s="3" t="s">
        <v>151</v>
      </c>
      <c r="O1944" s="3" t="s">
        <v>151</v>
      </c>
      <c r="P1944" s="13">
        <v>22</v>
      </c>
      <c r="Q1944" s="13">
        <f>Table1[[#This Row],[Purchase Amount (USD)]]-Table1[[#This Row],[Previous Purchases]]</f>
        <v>6</v>
      </c>
      <c r="R1944" s="3" t="s">
        <v>45</v>
      </c>
      <c r="S1944" s="3" t="s">
        <v>87</v>
      </c>
    </row>
    <row r="1945" spans="1:19" x14ac:dyDescent="0.3">
      <c r="A1945" s="3">
        <v>1944</v>
      </c>
      <c r="B1945" s="3">
        <v>32</v>
      </c>
      <c r="C1945" s="3" t="s">
        <v>18</v>
      </c>
      <c r="D1945" s="3" t="s">
        <v>124</v>
      </c>
      <c r="E1945" s="3" t="s">
        <v>20</v>
      </c>
      <c r="F1945" s="3">
        <v>53</v>
      </c>
      <c r="G1945" s="3" t="s">
        <v>149</v>
      </c>
      <c r="H1945" s="3" t="s">
        <v>22</v>
      </c>
      <c r="I1945" s="3" t="s">
        <v>82</v>
      </c>
      <c r="J1945" s="3" t="s">
        <v>52</v>
      </c>
      <c r="K1945" s="3">
        <v>3.8</v>
      </c>
      <c r="L1945" s="3" t="s">
        <v>151</v>
      </c>
      <c r="M1945" s="3" t="s">
        <v>44</v>
      </c>
      <c r="N1945" s="3" t="s">
        <v>151</v>
      </c>
      <c r="O1945" s="3" t="s">
        <v>151</v>
      </c>
      <c r="P1945" s="13">
        <v>45</v>
      </c>
      <c r="Q1945" s="13">
        <f>Table1[[#This Row],[Purchase Amount (USD)]]-Table1[[#This Row],[Previous Purchases]]</f>
        <v>8</v>
      </c>
      <c r="R1945" s="3" t="s">
        <v>32</v>
      </c>
      <c r="S1945" s="3" t="s">
        <v>48</v>
      </c>
    </row>
    <row r="1946" spans="1:19" x14ac:dyDescent="0.3">
      <c r="A1946" s="2">
        <v>1945</v>
      </c>
      <c r="B1946" s="2">
        <v>30</v>
      </c>
      <c r="C1946" s="2" t="s">
        <v>18</v>
      </c>
      <c r="D1946" s="2" t="s">
        <v>103</v>
      </c>
      <c r="E1946" s="2" t="s">
        <v>20</v>
      </c>
      <c r="F1946" s="2">
        <v>45</v>
      </c>
      <c r="G1946" s="2" t="s">
        <v>71</v>
      </c>
      <c r="H1946" s="2" t="s">
        <v>43</v>
      </c>
      <c r="I1946" s="2" t="s">
        <v>79</v>
      </c>
      <c r="J1946" s="2" t="s">
        <v>24</v>
      </c>
      <c r="K1946" s="2">
        <v>2.7</v>
      </c>
      <c r="L1946" s="2" t="s">
        <v>151</v>
      </c>
      <c r="M1946" s="2" t="s">
        <v>37</v>
      </c>
      <c r="N1946" s="2" t="s">
        <v>151</v>
      </c>
      <c r="O1946" s="2" t="s">
        <v>151</v>
      </c>
      <c r="P1946" s="12">
        <v>49</v>
      </c>
      <c r="Q1946" s="12">
        <f>Table1[[#This Row],[Purchase Amount (USD)]]-Table1[[#This Row],[Previous Purchases]]</f>
        <v>-4</v>
      </c>
      <c r="R1946" s="2" t="s">
        <v>32</v>
      </c>
      <c r="S1946" s="2" t="s">
        <v>96</v>
      </c>
    </row>
    <row r="1947" spans="1:19" x14ac:dyDescent="0.3">
      <c r="A1947" s="2">
        <v>1946</v>
      </c>
      <c r="B1947" s="2">
        <v>35</v>
      </c>
      <c r="C1947" s="2" t="s">
        <v>18</v>
      </c>
      <c r="D1947" s="2" t="s">
        <v>103</v>
      </c>
      <c r="E1947" s="2" t="s">
        <v>20</v>
      </c>
      <c r="F1947" s="2">
        <v>38</v>
      </c>
      <c r="G1947" s="2" t="s">
        <v>141</v>
      </c>
      <c r="H1947" s="2" t="s">
        <v>43</v>
      </c>
      <c r="I1947" s="2" t="s">
        <v>79</v>
      </c>
      <c r="J1947" s="2" t="s">
        <v>24</v>
      </c>
      <c r="K1947" s="2">
        <v>2.9</v>
      </c>
      <c r="L1947" s="2" t="s">
        <v>151</v>
      </c>
      <c r="M1947" s="2" t="s">
        <v>69</v>
      </c>
      <c r="N1947" s="2" t="s">
        <v>151</v>
      </c>
      <c r="O1947" s="2" t="s">
        <v>151</v>
      </c>
      <c r="P1947" s="12">
        <v>9</v>
      </c>
      <c r="Q1947" s="12">
        <f>Table1[[#This Row],[Purchase Amount (USD)]]-Table1[[#This Row],[Previous Purchases]]</f>
        <v>29</v>
      </c>
      <c r="R1947" s="2" t="s">
        <v>38</v>
      </c>
      <c r="S1947" s="2" t="s">
        <v>96</v>
      </c>
    </row>
    <row r="1948" spans="1:19" x14ac:dyDescent="0.3">
      <c r="A1948" s="3">
        <v>1947</v>
      </c>
      <c r="B1948" s="3">
        <v>59</v>
      </c>
      <c r="C1948" s="3" t="s">
        <v>18</v>
      </c>
      <c r="D1948" s="3" t="s">
        <v>94</v>
      </c>
      <c r="E1948" s="3" t="s">
        <v>20</v>
      </c>
      <c r="F1948" s="3">
        <v>49</v>
      </c>
      <c r="G1948" s="3" t="s">
        <v>59</v>
      </c>
      <c r="H1948" s="3" t="s">
        <v>43</v>
      </c>
      <c r="I1948" s="3" t="s">
        <v>51</v>
      </c>
      <c r="J1948" s="3" t="s">
        <v>52</v>
      </c>
      <c r="K1948" s="3">
        <v>4.5</v>
      </c>
      <c r="L1948" s="3" t="s">
        <v>151</v>
      </c>
      <c r="M1948" s="3" t="s">
        <v>53</v>
      </c>
      <c r="N1948" s="3" t="s">
        <v>151</v>
      </c>
      <c r="O1948" s="3" t="s">
        <v>151</v>
      </c>
      <c r="P1948" s="13">
        <v>41</v>
      </c>
      <c r="Q1948" s="13">
        <f>Table1[[#This Row],[Purchase Amount (USD)]]-Table1[[#This Row],[Previous Purchases]]</f>
        <v>8</v>
      </c>
      <c r="R1948" s="3" t="s">
        <v>38</v>
      </c>
      <c r="S1948" s="3" t="s">
        <v>57</v>
      </c>
    </row>
    <row r="1949" spans="1:19" x14ac:dyDescent="0.3">
      <c r="A1949" s="3">
        <v>1948</v>
      </c>
      <c r="B1949" s="3">
        <v>59</v>
      </c>
      <c r="C1949" s="3" t="s">
        <v>18</v>
      </c>
      <c r="D1949" s="3" t="s">
        <v>54</v>
      </c>
      <c r="E1949" s="3" t="s">
        <v>20</v>
      </c>
      <c r="F1949" s="3">
        <v>32</v>
      </c>
      <c r="G1949" s="3" t="s">
        <v>83</v>
      </c>
      <c r="H1949" s="3" t="s">
        <v>43</v>
      </c>
      <c r="I1949" s="3" t="s">
        <v>23</v>
      </c>
      <c r="J1949" s="3" t="s">
        <v>52</v>
      </c>
      <c r="K1949" s="3">
        <v>2.6</v>
      </c>
      <c r="L1949" s="3" t="s">
        <v>151</v>
      </c>
      <c r="M1949" s="3" t="s">
        <v>73</v>
      </c>
      <c r="N1949" s="3" t="s">
        <v>151</v>
      </c>
      <c r="O1949" s="3" t="s">
        <v>151</v>
      </c>
      <c r="P1949" s="13">
        <v>2</v>
      </c>
      <c r="Q1949" s="13">
        <f>Table1[[#This Row],[Purchase Amount (USD)]]-Table1[[#This Row],[Previous Purchases]]</f>
        <v>30</v>
      </c>
      <c r="R1949" s="3" t="s">
        <v>45</v>
      </c>
      <c r="S1949" s="3" t="s">
        <v>87</v>
      </c>
    </row>
    <row r="1950" spans="1:19" x14ac:dyDescent="0.3">
      <c r="A1950" s="2">
        <v>1949</v>
      </c>
      <c r="B1950" s="2">
        <v>54</v>
      </c>
      <c r="C1950" s="2" t="s">
        <v>18</v>
      </c>
      <c r="D1950" s="2" t="s">
        <v>112</v>
      </c>
      <c r="E1950" s="2" t="s">
        <v>20</v>
      </c>
      <c r="F1950" s="2">
        <v>37</v>
      </c>
      <c r="G1950" s="2" t="s">
        <v>138</v>
      </c>
      <c r="H1950" s="2" t="s">
        <v>22</v>
      </c>
      <c r="I1950" s="2" t="s">
        <v>109</v>
      </c>
      <c r="J1950" s="2" t="s">
        <v>24</v>
      </c>
      <c r="K1950" s="2">
        <v>3.1</v>
      </c>
      <c r="L1950" s="2" t="s">
        <v>151</v>
      </c>
      <c r="M1950" s="2" t="s">
        <v>44</v>
      </c>
      <c r="N1950" s="2" t="s">
        <v>151</v>
      </c>
      <c r="O1950" s="2" t="s">
        <v>151</v>
      </c>
      <c r="P1950" s="12">
        <v>39</v>
      </c>
      <c r="Q1950" s="12">
        <f>Table1[[#This Row],[Purchase Amount (USD)]]-Table1[[#This Row],[Previous Purchases]]</f>
        <v>-2</v>
      </c>
      <c r="R1950" s="2" t="s">
        <v>45</v>
      </c>
      <c r="S1950" s="2" t="s">
        <v>75</v>
      </c>
    </row>
    <row r="1951" spans="1:19" x14ac:dyDescent="0.3">
      <c r="A1951" s="2">
        <v>1950</v>
      </c>
      <c r="B1951" s="2">
        <v>63</v>
      </c>
      <c r="C1951" s="2" t="s">
        <v>18</v>
      </c>
      <c r="D1951" s="2" t="s">
        <v>80</v>
      </c>
      <c r="E1951" s="2" t="s">
        <v>20</v>
      </c>
      <c r="F1951" s="2">
        <v>80</v>
      </c>
      <c r="G1951" s="2" t="s">
        <v>144</v>
      </c>
      <c r="H1951" s="2" t="s">
        <v>22</v>
      </c>
      <c r="I1951" s="2" t="s">
        <v>23</v>
      </c>
      <c r="J1951" s="2" t="s">
        <v>24</v>
      </c>
      <c r="K1951" s="2">
        <v>4.7</v>
      </c>
      <c r="L1951" s="2" t="s">
        <v>151</v>
      </c>
      <c r="M1951" s="2" t="s">
        <v>73</v>
      </c>
      <c r="N1951" s="2" t="s">
        <v>151</v>
      </c>
      <c r="O1951" s="2" t="s">
        <v>151</v>
      </c>
      <c r="P1951" s="12">
        <v>12</v>
      </c>
      <c r="Q1951" s="12">
        <f>Table1[[#This Row],[Purchase Amount (USD)]]-Table1[[#This Row],[Previous Purchases]]</f>
        <v>68</v>
      </c>
      <c r="R1951" s="2" t="s">
        <v>45</v>
      </c>
      <c r="S1951" s="2" t="s">
        <v>57</v>
      </c>
    </row>
    <row r="1952" spans="1:19" x14ac:dyDescent="0.3">
      <c r="A1952" s="3">
        <v>1951</v>
      </c>
      <c r="B1952" s="3">
        <v>43</v>
      </c>
      <c r="C1952" s="3" t="s">
        <v>18</v>
      </c>
      <c r="D1952" s="3" t="s">
        <v>131</v>
      </c>
      <c r="E1952" s="3" t="s">
        <v>66</v>
      </c>
      <c r="F1952" s="3">
        <v>78</v>
      </c>
      <c r="G1952" s="3" t="s">
        <v>71</v>
      </c>
      <c r="H1952" s="3" t="s">
        <v>22</v>
      </c>
      <c r="I1952" s="3" t="s">
        <v>143</v>
      </c>
      <c r="J1952" s="3" t="s">
        <v>52</v>
      </c>
      <c r="K1952" s="3">
        <v>4.5999999999999996</v>
      </c>
      <c r="L1952" s="3" t="s">
        <v>151</v>
      </c>
      <c r="M1952" s="3" t="s">
        <v>37</v>
      </c>
      <c r="N1952" s="3" t="s">
        <v>151</v>
      </c>
      <c r="O1952" s="3" t="s">
        <v>151</v>
      </c>
      <c r="P1952" s="13">
        <v>26</v>
      </c>
      <c r="Q1952" s="13">
        <f>Table1[[#This Row],[Purchase Amount (USD)]]-Table1[[#This Row],[Previous Purchases]]</f>
        <v>52</v>
      </c>
      <c r="R1952" s="3" t="s">
        <v>45</v>
      </c>
      <c r="S1952" s="3" t="s">
        <v>96</v>
      </c>
    </row>
    <row r="1953" spans="1:19" x14ac:dyDescent="0.3">
      <c r="A1953" s="3">
        <v>1952</v>
      </c>
      <c r="B1953" s="3">
        <v>33</v>
      </c>
      <c r="C1953" s="3" t="s">
        <v>18</v>
      </c>
      <c r="D1953" s="3" t="s">
        <v>142</v>
      </c>
      <c r="E1953" s="3" t="s">
        <v>66</v>
      </c>
      <c r="F1953" s="3">
        <v>53</v>
      </c>
      <c r="G1953" s="3" t="s">
        <v>138</v>
      </c>
      <c r="H1953" s="3" t="s">
        <v>22</v>
      </c>
      <c r="I1953" s="3" t="s">
        <v>79</v>
      </c>
      <c r="J1953" s="3" t="s">
        <v>52</v>
      </c>
      <c r="K1953" s="3">
        <v>2.7</v>
      </c>
      <c r="L1953" s="3" t="s">
        <v>151</v>
      </c>
      <c r="M1953" s="3" t="s">
        <v>44</v>
      </c>
      <c r="N1953" s="3" t="s">
        <v>151</v>
      </c>
      <c r="O1953" s="3" t="s">
        <v>151</v>
      </c>
      <c r="P1953" s="13">
        <v>32</v>
      </c>
      <c r="Q1953" s="13">
        <f>Table1[[#This Row],[Purchase Amount (USD)]]-Table1[[#This Row],[Previous Purchases]]</f>
        <v>21</v>
      </c>
      <c r="R1953" s="3" t="s">
        <v>74</v>
      </c>
      <c r="S1953" s="3" t="s">
        <v>75</v>
      </c>
    </row>
    <row r="1954" spans="1:19" x14ac:dyDescent="0.3">
      <c r="A1954" s="2">
        <v>1953</v>
      </c>
      <c r="B1954" s="2">
        <v>57</v>
      </c>
      <c r="C1954" s="2" t="s">
        <v>18</v>
      </c>
      <c r="D1954" s="2" t="s">
        <v>70</v>
      </c>
      <c r="E1954" s="2" t="s">
        <v>41</v>
      </c>
      <c r="F1954" s="2">
        <v>82</v>
      </c>
      <c r="G1954" s="2" t="s">
        <v>127</v>
      </c>
      <c r="H1954" s="2" t="s">
        <v>22</v>
      </c>
      <c r="I1954" s="2" t="s">
        <v>133</v>
      </c>
      <c r="J1954" s="2" t="s">
        <v>52</v>
      </c>
      <c r="K1954" s="2">
        <v>4.5999999999999996</v>
      </c>
      <c r="L1954" s="2" t="s">
        <v>151</v>
      </c>
      <c r="M1954" s="2" t="s">
        <v>69</v>
      </c>
      <c r="N1954" s="2" t="s">
        <v>151</v>
      </c>
      <c r="O1954" s="2" t="s">
        <v>151</v>
      </c>
      <c r="P1954" s="12">
        <v>50</v>
      </c>
      <c r="Q1954" s="12">
        <f>Table1[[#This Row],[Purchase Amount (USD)]]-Table1[[#This Row],[Previous Purchases]]</f>
        <v>32</v>
      </c>
      <c r="R1954" s="2" t="s">
        <v>32</v>
      </c>
      <c r="S1954" s="2" t="s">
        <v>75</v>
      </c>
    </row>
    <row r="1955" spans="1:19" x14ac:dyDescent="0.3">
      <c r="A1955" s="2">
        <v>1954</v>
      </c>
      <c r="B1955" s="2">
        <v>25</v>
      </c>
      <c r="C1955" s="2" t="s">
        <v>18</v>
      </c>
      <c r="D1955" s="2" t="s">
        <v>86</v>
      </c>
      <c r="E1955" s="2" t="s">
        <v>20</v>
      </c>
      <c r="F1955" s="2">
        <v>33</v>
      </c>
      <c r="G1955" s="2" t="s">
        <v>111</v>
      </c>
      <c r="H1955" s="2" t="s">
        <v>91</v>
      </c>
      <c r="I1955" s="2" t="s">
        <v>95</v>
      </c>
      <c r="J1955" s="2" t="s">
        <v>36</v>
      </c>
      <c r="K1955" s="2">
        <v>4.8</v>
      </c>
      <c r="L1955" s="2" t="s">
        <v>151</v>
      </c>
      <c r="M1955" s="2" t="s">
        <v>53</v>
      </c>
      <c r="N1955" s="2" t="s">
        <v>151</v>
      </c>
      <c r="O1955" s="2" t="s">
        <v>151</v>
      </c>
      <c r="P1955" s="12">
        <v>3</v>
      </c>
      <c r="Q1955" s="12">
        <f>Table1[[#This Row],[Purchase Amount (USD)]]-Table1[[#This Row],[Previous Purchases]]</f>
        <v>30</v>
      </c>
      <c r="R1955" s="2" t="s">
        <v>45</v>
      </c>
      <c r="S1955" s="2" t="s">
        <v>28</v>
      </c>
    </row>
    <row r="1956" spans="1:19" x14ac:dyDescent="0.3">
      <c r="A1956" s="3">
        <v>1955</v>
      </c>
      <c r="B1956" s="3">
        <v>26</v>
      </c>
      <c r="C1956" s="3" t="s">
        <v>18</v>
      </c>
      <c r="D1956" s="3" t="s">
        <v>142</v>
      </c>
      <c r="E1956" s="3" t="s">
        <v>66</v>
      </c>
      <c r="F1956" s="3">
        <v>77</v>
      </c>
      <c r="G1956" s="3" t="s">
        <v>111</v>
      </c>
      <c r="H1956" s="3" t="s">
        <v>43</v>
      </c>
      <c r="I1956" s="3" t="s">
        <v>68</v>
      </c>
      <c r="J1956" s="3" t="s">
        <v>24</v>
      </c>
      <c r="K1956" s="3">
        <v>4.2</v>
      </c>
      <c r="L1956" s="3" t="s">
        <v>151</v>
      </c>
      <c r="M1956" s="3" t="s">
        <v>37</v>
      </c>
      <c r="N1956" s="3" t="s">
        <v>151</v>
      </c>
      <c r="O1956" s="3" t="s">
        <v>151</v>
      </c>
      <c r="P1956" s="13">
        <v>3</v>
      </c>
      <c r="Q1956" s="13">
        <f>Table1[[#This Row],[Purchase Amount (USD)]]-Table1[[#This Row],[Previous Purchases]]</f>
        <v>74</v>
      </c>
      <c r="R1956" s="3" t="s">
        <v>27</v>
      </c>
      <c r="S1956" s="3" t="s">
        <v>57</v>
      </c>
    </row>
    <row r="1957" spans="1:19" x14ac:dyDescent="0.3">
      <c r="A1957" s="3">
        <v>1956</v>
      </c>
      <c r="B1957" s="3">
        <v>50</v>
      </c>
      <c r="C1957" s="3" t="s">
        <v>18</v>
      </c>
      <c r="D1957" s="3" t="s">
        <v>103</v>
      </c>
      <c r="E1957" s="3" t="s">
        <v>20</v>
      </c>
      <c r="F1957" s="3">
        <v>56</v>
      </c>
      <c r="G1957" s="3" t="s">
        <v>30</v>
      </c>
      <c r="H1957" s="3" t="s">
        <v>43</v>
      </c>
      <c r="I1957" s="3" t="s">
        <v>68</v>
      </c>
      <c r="J1957" s="3" t="s">
        <v>24</v>
      </c>
      <c r="K1957" s="3">
        <v>4.9000000000000004</v>
      </c>
      <c r="L1957" s="3" t="s">
        <v>151</v>
      </c>
      <c r="M1957" s="3" t="s">
        <v>26</v>
      </c>
      <c r="N1957" s="3" t="s">
        <v>151</v>
      </c>
      <c r="O1957" s="3" t="s">
        <v>151</v>
      </c>
      <c r="P1957" s="13">
        <v>37</v>
      </c>
      <c r="Q1957" s="13">
        <f>Table1[[#This Row],[Purchase Amount (USD)]]-Table1[[#This Row],[Previous Purchases]]</f>
        <v>19</v>
      </c>
      <c r="R1957" s="3" t="s">
        <v>32</v>
      </c>
      <c r="S1957" s="3" t="s">
        <v>87</v>
      </c>
    </row>
    <row r="1958" spans="1:19" x14ac:dyDescent="0.3">
      <c r="A1958" s="2">
        <v>1957</v>
      </c>
      <c r="B1958" s="2">
        <v>70</v>
      </c>
      <c r="C1958" s="2" t="s">
        <v>18</v>
      </c>
      <c r="D1958" s="2" t="s">
        <v>124</v>
      </c>
      <c r="E1958" s="2" t="s">
        <v>20</v>
      </c>
      <c r="F1958" s="2">
        <v>37</v>
      </c>
      <c r="G1958" s="2" t="s">
        <v>100</v>
      </c>
      <c r="H1958" s="2" t="s">
        <v>43</v>
      </c>
      <c r="I1958" s="2" t="s">
        <v>68</v>
      </c>
      <c r="J1958" s="2" t="s">
        <v>24</v>
      </c>
      <c r="K1958" s="2">
        <v>4.9000000000000004</v>
      </c>
      <c r="L1958" s="2" t="s">
        <v>151</v>
      </c>
      <c r="M1958" s="2" t="s">
        <v>26</v>
      </c>
      <c r="N1958" s="2" t="s">
        <v>151</v>
      </c>
      <c r="O1958" s="2" t="s">
        <v>151</v>
      </c>
      <c r="P1958" s="12">
        <v>20</v>
      </c>
      <c r="Q1958" s="12">
        <f>Table1[[#This Row],[Purchase Amount (USD)]]-Table1[[#This Row],[Previous Purchases]]</f>
        <v>17</v>
      </c>
      <c r="R1958" s="2" t="s">
        <v>38</v>
      </c>
      <c r="S1958" s="2" t="s">
        <v>28</v>
      </c>
    </row>
    <row r="1959" spans="1:19" x14ac:dyDescent="0.3">
      <c r="A1959" s="2">
        <v>1958</v>
      </c>
      <c r="B1959" s="2">
        <v>68</v>
      </c>
      <c r="C1959" s="2" t="s">
        <v>18</v>
      </c>
      <c r="D1959" s="2" t="s">
        <v>142</v>
      </c>
      <c r="E1959" s="2" t="s">
        <v>66</v>
      </c>
      <c r="F1959" s="2">
        <v>54</v>
      </c>
      <c r="G1959" s="2" t="s">
        <v>130</v>
      </c>
      <c r="H1959" s="2" t="s">
        <v>43</v>
      </c>
      <c r="I1959" s="2" t="s">
        <v>108</v>
      </c>
      <c r="J1959" s="2" t="s">
        <v>36</v>
      </c>
      <c r="K1959" s="2">
        <v>4.5</v>
      </c>
      <c r="L1959" s="2" t="s">
        <v>151</v>
      </c>
      <c r="M1959" s="2" t="s">
        <v>73</v>
      </c>
      <c r="N1959" s="2" t="s">
        <v>151</v>
      </c>
      <c r="O1959" s="2" t="s">
        <v>151</v>
      </c>
      <c r="P1959" s="12">
        <v>26</v>
      </c>
      <c r="Q1959" s="12">
        <f>Table1[[#This Row],[Purchase Amount (USD)]]-Table1[[#This Row],[Previous Purchases]]</f>
        <v>28</v>
      </c>
      <c r="R1959" s="2" t="s">
        <v>32</v>
      </c>
      <c r="S1959" s="2" t="s">
        <v>75</v>
      </c>
    </row>
    <row r="1960" spans="1:19" x14ac:dyDescent="0.3">
      <c r="A1960" s="3">
        <v>1959</v>
      </c>
      <c r="B1960" s="3">
        <v>39</v>
      </c>
      <c r="C1960" s="3" t="s">
        <v>18</v>
      </c>
      <c r="D1960" s="3" t="s">
        <v>58</v>
      </c>
      <c r="E1960" s="3" t="s">
        <v>20</v>
      </c>
      <c r="F1960" s="3">
        <v>67</v>
      </c>
      <c r="G1960" s="3" t="s">
        <v>106</v>
      </c>
      <c r="H1960" s="3" t="s">
        <v>43</v>
      </c>
      <c r="I1960" s="3" t="s">
        <v>23</v>
      </c>
      <c r="J1960" s="3" t="s">
        <v>24</v>
      </c>
      <c r="K1960" s="3">
        <v>2.7</v>
      </c>
      <c r="L1960" s="3" t="s">
        <v>151</v>
      </c>
      <c r="M1960" s="3" t="s">
        <v>73</v>
      </c>
      <c r="N1960" s="3" t="s">
        <v>151</v>
      </c>
      <c r="O1960" s="3" t="s">
        <v>151</v>
      </c>
      <c r="P1960" s="13">
        <v>47</v>
      </c>
      <c r="Q1960" s="13">
        <f>Table1[[#This Row],[Purchase Amount (USD)]]-Table1[[#This Row],[Previous Purchases]]</f>
        <v>20</v>
      </c>
      <c r="R1960" s="3" t="s">
        <v>32</v>
      </c>
      <c r="S1960" s="3" t="s">
        <v>57</v>
      </c>
    </row>
    <row r="1961" spans="1:19" x14ac:dyDescent="0.3">
      <c r="A1961" s="3">
        <v>1960</v>
      </c>
      <c r="B1961" s="3">
        <v>46</v>
      </c>
      <c r="C1961" s="3" t="s">
        <v>18</v>
      </c>
      <c r="D1961" s="3" t="s">
        <v>70</v>
      </c>
      <c r="E1961" s="3" t="s">
        <v>41</v>
      </c>
      <c r="F1961" s="3">
        <v>90</v>
      </c>
      <c r="G1961" s="3" t="s">
        <v>111</v>
      </c>
      <c r="H1961" s="3" t="s">
        <v>43</v>
      </c>
      <c r="I1961" s="3" t="s">
        <v>51</v>
      </c>
      <c r="J1961" s="3" t="s">
        <v>56</v>
      </c>
      <c r="K1961" s="3">
        <v>3.1</v>
      </c>
      <c r="L1961" s="3" t="s">
        <v>151</v>
      </c>
      <c r="M1961" s="3" t="s">
        <v>73</v>
      </c>
      <c r="N1961" s="3" t="s">
        <v>151</v>
      </c>
      <c r="O1961" s="3" t="s">
        <v>151</v>
      </c>
      <c r="P1961" s="13">
        <v>7</v>
      </c>
      <c r="Q1961" s="13">
        <f>Table1[[#This Row],[Purchase Amount (USD)]]-Table1[[#This Row],[Previous Purchases]]</f>
        <v>83</v>
      </c>
      <c r="R1961" s="3" t="s">
        <v>38</v>
      </c>
      <c r="S1961" s="3" t="s">
        <v>96</v>
      </c>
    </row>
    <row r="1962" spans="1:19" x14ac:dyDescent="0.3">
      <c r="A1962" s="2">
        <v>1961</v>
      </c>
      <c r="B1962" s="2">
        <v>57</v>
      </c>
      <c r="C1962" s="2" t="s">
        <v>18</v>
      </c>
      <c r="D1962" s="2" t="s">
        <v>33</v>
      </c>
      <c r="E1962" s="2" t="s">
        <v>20</v>
      </c>
      <c r="F1962" s="2">
        <v>72</v>
      </c>
      <c r="G1962" s="2" t="s">
        <v>34</v>
      </c>
      <c r="H1962" s="2" t="s">
        <v>22</v>
      </c>
      <c r="I1962" s="2" t="s">
        <v>107</v>
      </c>
      <c r="J1962" s="2" t="s">
        <v>52</v>
      </c>
      <c r="K1962" s="2">
        <v>3.3</v>
      </c>
      <c r="L1962" s="2" t="s">
        <v>151</v>
      </c>
      <c r="M1962" s="2" t="s">
        <v>69</v>
      </c>
      <c r="N1962" s="2" t="s">
        <v>151</v>
      </c>
      <c r="O1962" s="2" t="s">
        <v>151</v>
      </c>
      <c r="P1962" s="12">
        <v>40</v>
      </c>
      <c r="Q1962" s="12">
        <f>Table1[[#This Row],[Purchase Amount (USD)]]-Table1[[#This Row],[Previous Purchases]]</f>
        <v>32</v>
      </c>
      <c r="R1962" s="2" t="s">
        <v>38</v>
      </c>
      <c r="S1962" s="2" t="s">
        <v>48</v>
      </c>
    </row>
    <row r="1963" spans="1:19" x14ac:dyDescent="0.3">
      <c r="A1963" s="2">
        <v>1962</v>
      </c>
      <c r="B1963" s="2">
        <v>47</v>
      </c>
      <c r="C1963" s="2" t="s">
        <v>18</v>
      </c>
      <c r="D1963" s="2" t="s">
        <v>136</v>
      </c>
      <c r="E1963" s="2" t="s">
        <v>41</v>
      </c>
      <c r="F1963" s="2">
        <v>59</v>
      </c>
      <c r="G1963" s="2" t="s">
        <v>106</v>
      </c>
      <c r="H1963" s="2" t="s">
        <v>22</v>
      </c>
      <c r="I1963" s="2" t="s">
        <v>93</v>
      </c>
      <c r="J1963" s="2" t="s">
        <v>52</v>
      </c>
      <c r="K1963" s="2">
        <v>2.6</v>
      </c>
      <c r="L1963" s="2" t="s">
        <v>151</v>
      </c>
      <c r="M1963" s="2" t="s">
        <v>37</v>
      </c>
      <c r="N1963" s="2" t="s">
        <v>151</v>
      </c>
      <c r="O1963" s="2" t="s">
        <v>151</v>
      </c>
      <c r="P1963" s="12">
        <v>45</v>
      </c>
      <c r="Q1963" s="12">
        <f>Table1[[#This Row],[Purchase Amount (USD)]]-Table1[[#This Row],[Previous Purchases]]</f>
        <v>14</v>
      </c>
      <c r="R1963" s="2" t="s">
        <v>85</v>
      </c>
      <c r="S1963" s="2" t="s">
        <v>57</v>
      </c>
    </row>
    <row r="1964" spans="1:19" x14ac:dyDescent="0.3">
      <c r="A1964" s="3">
        <v>1963</v>
      </c>
      <c r="B1964" s="3">
        <v>40</v>
      </c>
      <c r="C1964" s="3" t="s">
        <v>18</v>
      </c>
      <c r="D1964" s="3" t="s">
        <v>123</v>
      </c>
      <c r="E1964" s="3" t="s">
        <v>66</v>
      </c>
      <c r="F1964" s="3">
        <v>45</v>
      </c>
      <c r="G1964" s="3" t="s">
        <v>145</v>
      </c>
      <c r="H1964" s="3" t="s">
        <v>43</v>
      </c>
      <c r="I1964" s="3" t="s">
        <v>64</v>
      </c>
      <c r="J1964" s="3" t="s">
        <v>56</v>
      </c>
      <c r="K1964" s="3">
        <v>4.4000000000000004</v>
      </c>
      <c r="L1964" s="3" t="s">
        <v>151</v>
      </c>
      <c r="M1964" s="3" t="s">
        <v>53</v>
      </c>
      <c r="N1964" s="3" t="s">
        <v>151</v>
      </c>
      <c r="O1964" s="3" t="s">
        <v>151</v>
      </c>
      <c r="P1964" s="13">
        <v>20</v>
      </c>
      <c r="Q1964" s="13">
        <f>Table1[[#This Row],[Purchase Amount (USD)]]-Table1[[#This Row],[Previous Purchases]]</f>
        <v>25</v>
      </c>
      <c r="R1964" s="3" t="s">
        <v>45</v>
      </c>
      <c r="S1964" s="3" t="s">
        <v>28</v>
      </c>
    </row>
    <row r="1965" spans="1:19" x14ac:dyDescent="0.3">
      <c r="A1965" s="3">
        <v>1964</v>
      </c>
      <c r="B1965" s="3">
        <v>52</v>
      </c>
      <c r="C1965" s="3" t="s">
        <v>18</v>
      </c>
      <c r="D1965" s="3" t="s">
        <v>58</v>
      </c>
      <c r="E1965" s="3" t="s">
        <v>20</v>
      </c>
      <c r="F1965" s="3">
        <v>30</v>
      </c>
      <c r="G1965" s="3" t="s">
        <v>150</v>
      </c>
      <c r="H1965" s="3" t="s">
        <v>22</v>
      </c>
      <c r="I1965" s="3" t="s">
        <v>68</v>
      </c>
      <c r="J1965" s="3" t="s">
        <v>36</v>
      </c>
      <c r="K1965" s="3">
        <v>3.9</v>
      </c>
      <c r="L1965" s="3" t="s">
        <v>151</v>
      </c>
      <c r="M1965" s="3" t="s">
        <v>53</v>
      </c>
      <c r="N1965" s="3" t="s">
        <v>151</v>
      </c>
      <c r="O1965" s="3" t="s">
        <v>151</v>
      </c>
      <c r="P1965" s="13">
        <v>11</v>
      </c>
      <c r="Q1965" s="13">
        <f>Table1[[#This Row],[Purchase Amount (USD)]]-Table1[[#This Row],[Previous Purchases]]</f>
        <v>19</v>
      </c>
      <c r="R1965" s="3" t="s">
        <v>38</v>
      </c>
      <c r="S1965" s="3" t="s">
        <v>39</v>
      </c>
    </row>
    <row r="1966" spans="1:19" x14ac:dyDescent="0.3">
      <c r="A1966" s="2">
        <v>1965</v>
      </c>
      <c r="B1966" s="2">
        <v>40</v>
      </c>
      <c r="C1966" s="2" t="s">
        <v>18</v>
      </c>
      <c r="D1966" s="2" t="s">
        <v>94</v>
      </c>
      <c r="E1966" s="2" t="s">
        <v>20</v>
      </c>
      <c r="F1966" s="2">
        <v>51</v>
      </c>
      <c r="G1966" s="2" t="s">
        <v>63</v>
      </c>
      <c r="H1966" s="2" t="s">
        <v>35</v>
      </c>
      <c r="I1966" s="2" t="s">
        <v>108</v>
      </c>
      <c r="J1966" s="2" t="s">
        <v>52</v>
      </c>
      <c r="K1966" s="2">
        <v>4.5999999999999996</v>
      </c>
      <c r="L1966" s="2" t="s">
        <v>151</v>
      </c>
      <c r="M1966" s="2" t="s">
        <v>26</v>
      </c>
      <c r="N1966" s="2" t="s">
        <v>151</v>
      </c>
      <c r="O1966" s="2" t="s">
        <v>151</v>
      </c>
      <c r="P1966" s="12">
        <v>50</v>
      </c>
      <c r="Q1966" s="12">
        <f>Table1[[#This Row],[Purchase Amount (USD)]]-Table1[[#This Row],[Previous Purchases]]</f>
        <v>1</v>
      </c>
      <c r="R1966" s="2" t="s">
        <v>85</v>
      </c>
      <c r="S1966" s="2" t="s">
        <v>87</v>
      </c>
    </row>
    <row r="1967" spans="1:19" x14ac:dyDescent="0.3">
      <c r="A1967" s="2">
        <v>1966</v>
      </c>
      <c r="B1967" s="2">
        <v>67</v>
      </c>
      <c r="C1967" s="2" t="s">
        <v>18</v>
      </c>
      <c r="D1967" s="2" t="s">
        <v>29</v>
      </c>
      <c r="E1967" s="2" t="s">
        <v>20</v>
      </c>
      <c r="F1967" s="2">
        <v>90</v>
      </c>
      <c r="G1967" s="2" t="s">
        <v>115</v>
      </c>
      <c r="H1967" s="2" t="s">
        <v>43</v>
      </c>
      <c r="I1967" s="2" t="s">
        <v>51</v>
      </c>
      <c r="J1967" s="2" t="s">
        <v>56</v>
      </c>
      <c r="K1967" s="2">
        <v>4.9000000000000004</v>
      </c>
      <c r="L1967" s="2" t="s">
        <v>151</v>
      </c>
      <c r="M1967" s="2" t="s">
        <v>26</v>
      </c>
      <c r="N1967" s="2" t="s">
        <v>151</v>
      </c>
      <c r="O1967" s="2" t="s">
        <v>151</v>
      </c>
      <c r="P1967" s="12">
        <v>25</v>
      </c>
      <c r="Q1967" s="12">
        <f>Table1[[#This Row],[Purchase Amount (USD)]]-Table1[[#This Row],[Previous Purchases]]</f>
        <v>65</v>
      </c>
      <c r="R1967" s="2" t="s">
        <v>85</v>
      </c>
      <c r="S1967" s="2" t="s">
        <v>57</v>
      </c>
    </row>
    <row r="1968" spans="1:19" x14ac:dyDescent="0.3">
      <c r="A1968" s="3">
        <v>1967</v>
      </c>
      <c r="B1968" s="3">
        <v>67</v>
      </c>
      <c r="C1968" s="3" t="s">
        <v>18</v>
      </c>
      <c r="D1968" s="3" t="s">
        <v>101</v>
      </c>
      <c r="E1968" s="3" t="s">
        <v>62</v>
      </c>
      <c r="F1968" s="3">
        <v>95</v>
      </c>
      <c r="G1968" s="3" t="s">
        <v>115</v>
      </c>
      <c r="H1968" s="3" t="s">
        <v>91</v>
      </c>
      <c r="I1968" s="3" t="s">
        <v>72</v>
      </c>
      <c r="J1968" s="3" t="s">
        <v>24</v>
      </c>
      <c r="K1968" s="3">
        <v>3.7</v>
      </c>
      <c r="L1968" s="3" t="s">
        <v>151</v>
      </c>
      <c r="M1968" s="3" t="s">
        <v>26</v>
      </c>
      <c r="N1968" s="3" t="s">
        <v>151</v>
      </c>
      <c r="O1968" s="3" t="s">
        <v>151</v>
      </c>
      <c r="P1968" s="13">
        <v>5</v>
      </c>
      <c r="Q1968" s="13">
        <f>Table1[[#This Row],[Purchase Amount (USD)]]-Table1[[#This Row],[Previous Purchases]]</f>
        <v>90</v>
      </c>
      <c r="R1968" s="3" t="s">
        <v>38</v>
      </c>
      <c r="S1968" s="3" t="s">
        <v>28</v>
      </c>
    </row>
    <row r="1969" spans="1:19" x14ac:dyDescent="0.3">
      <c r="A1969" s="3">
        <v>1968</v>
      </c>
      <c r="B1969" s="3">
        <v>37</v>
      </c>
      <c r="C1969" s="3" t="s">
        <v>18</v>
      </c>
      <c r="D1969" s="3" t="s">
        <v>80</v>
      </c>
      <c r="E1969" s="3" t="s">
        <v>20</v>
      </c>
      <c r="F1969" s="3">
        <v>81</v>
      </c>
      <c r="G1969" s="3" t="s">
        <v>141</v>
      </c>
      <c r="H1969" s="3" t="s">
        <v>22</v>
      </c>
      <c r="I1969" s="3" t="s">
        <v>133</v>
      </c>
      <c r="J1969" s="3" t="s">
        <v>56</v>
      </c>
      <c r="K1969" s="3">
        <v>3.7</v>
      </c>
      <c r="L1969" s="3" t="s">
        <v>151</v>
      </c>
      <c r="M1969" s="3" t="s">
        <v>53</v>
      </c>
      <c r="N1969" s="3" t="s">
        <v>151</v>
      </c>
      <c r="O1969" s="3" t="s">
        <v>151</v>
      </c>
      <c r="P1969" s="13">
        <v>4</v>
      </c>
      <c r="Q1969" s="13">
        <f>Table1[[#This Row],[Purchase Amount (USD)]]-Table1[[#This Row],[Previous Purchases]]</f>
        <v>77</v>
      </c>
      <c r="R1969" s="3" t="s">
        <v>27</v>
      </c>
      <c r="S1969" s="3" t="s">
        <v>48</v>
      </c>
    </row>
    <row r="1970" spans="1:19" x14ac:dyDescent="0.3">
      <c r="A1970" s="2">
        <v>1969</v>
      </c>
      <c r="B1970" s="2">
        <v>67</v>
      </c>
      <c r="C1970" s="2" t="s">
        <v>18</v>
      </c>
      <c r="D1970" s="2" t="s">
        <v>54</v>
      </c>
      <c r="E1970" s="2" t="s">
        <v>20</v>
      </c>
      <c r="F1970" s="2">
        <v>70</v>
      </c>
      <c r="G1970" s="2" t="s">
        <v>147</v>
      </c>
      <c r="H1970" s="2" t="s">
        <v>35</v>
      </c>
      <c r="I1970" s="2" t="s">
        <v>143</v>
      </c>
      <c r="J1970" s="2" t="s">
        <v>36</v>
      </c>
      <c r="K1970" s="2">
        <v>4.2</v>
      </c>
      <c r="L1970" s="2" t="s">
        <v>151</v>
      </c>
      <c r="M1970" s="2" t="s">
        <v>53</v>
      </c>
      <c r="N1970" s="2" t="s">
        <v>151</v>
      </c>
      <c r="O1970" s="2" t="s">
        <v>151</v>
      </c>
      <c r="P1970" s="12">
        <v>25</v>
      </c>
      <c r="Q1970" s="12">
        <f>Table1[[#This Row],[Purchase Amount (USD)]]-Table1[[#This Row],[Previous Purchases]]</f>
        <v>45</v>
      </c>
      <c r="R1970" s="2" t="s">
        <v>38</v>
      </c>
      <c r="S1970" s="2" t="s">
        <v>39</v>
      </c>
    </row>
    <row r="1971" spans="1:19" x14ac:dyDescent="0.3">
      <c r="A1971" s="2">
        <v>1970</v>
      </c>
      <c r="B1971" s="2">
        <v>64</v>
      </c>
      <c r="C1971" s="2" t="s">
        <v>18</v>
      </c>
      <c r="D1971" s="2" t="s">
        <v>80</v>
      </c>
      <c r="E1971" s="2" t="s">
        <v>20</v>
      </c>
      <c r="F1971" s="2">
        <v>32</v>
      </c>
      <c r="G1971" s="2" t="s">
        <v>59</v>
      </c>
      <c r="H1971" s="2" t="s">
        <v>35</v>
      </c>
      <c r="I1971" s="2" t="s">
        <v>108</v>
      </c>
      <c r="J1971" s="2" t="s">
        <v>24</v>
      </c>
      <c r="K1971" s="2">
        <v>3.5</v>
      </c>
      <c r="L1971" s="2" t="s">
        <v>151</v>
      </c>
      <c r="M1971" s="2" t="s">
        <v>44</v>
      </c>
      <c r="N1971" s="2" t="s">
        <v>151</v>
      </c>
      <c r="O1971" s="2" t="s">
        <v>151</v>
      </c>
      <c r="P1971" s="12">
        <v>11</v>
      </c>
      <c r="Q1971" s="12">
        <f>Table1[[#This Row],[Purchase Amount (USD)]]-Table1[[#This Row],[Previous Purchases]]</f>
        <v>21</v>
      </c>
      <c r="R1971" s="2" t="s">
        <v>74</v>
      </c>
      <c r="S1971" s="2" t="s">
        <v>28</v>
      </c>
    </row>
    <row r="1972" spans="1:19" x14ac:dyDescent="0.3">
      <c r="A1972" s="3">
        <v>1971</v>
      </c>
      <c r="B1972" s="3">
        <v>28</v>
      </c>
      <c r="C1972" s="3" t="s">
        <v>18</v>
      </c>
      <c r="D1972" s="3" t="s">
        <v>132</v>
      </c>
      <c r="E1972" s="3" t="s">
        <v>66</v>
      </c>
      <c r="F1972" s="3">
        <v>94</v>
      </c>
      <c r="G1972" s="3" t="s">
        <v>127</v>
      </c>
      <c r="H1972" s="3" t="s">
        <v>43</v>
      </c>
      <c r="I1972" s="3" t="s">
        <v>125</v>
      </c>
      <c r="J1972" s="3" t="s">
        <v>36</v>
      </c>
      <c r="K1972" s="3">
        <v>2.9</v>
      </c>
      <c r="L1972" s="3" t="s">
        <v>151</v>
      </c>
      <c r="M1972" s="3" t="s">
        <v>44</v>
      </c>
      <c r="N1972" s="3" t="s">
        <v>151</v>
      </c>
      <c r="O1972" s="3" t="s">
        <v>151</v>
      </c>
      <c r="P1972" s="13">
        <v>4</v>
      </c>
      <c r="Q1972" s="13">
        <f>Table1[[#This Row],[Purchase Amount (USD)]]-Table1[[#This Row],[Previous Purchases]]</f>
        <v>90</v>
      </c>
      <c r="R1972" s="3" t="s">
        <v>38</v>
      </c>
      <c r="S1972" s="3" t="s">
        <v>75</v>
      </c>
    </row>
    <row r="1973" spans="1:19" x14ac:dyDescent="0.3">
      <c r="A1973" s="3">
        <v>1972</v>
      </c>
      <c r="B1973" s="3">
        <v>54</v>
      </c>
      <c r="C1973" s="3" t="s">
        <v>18</v>
      </c>
      <c r="D1973" s="3" t="s">
        <v>123</v>
      </c>
      <c r="E1973" s="3" t="s">
        <v>66</v>
      </c>
      <c r="F1973" s="3">
        <v>29</v>
      </c>
      <c r="G1973" s="3" t="s">
        <v>137</v>
      </c>
      <c r="H1973" s="3" t="s">
        <v>91</v>
      </c>
      <c r="I1973" s="3" t="s">
        <v>125</v>
      </c>
      <c r="J1973" s="3" t="s">
        <v>36</v>
      </c>
      <c r="K1973" s="3">
        <v>3.4</v>
      </c>
      <c r="L1973" s="3" t="s">
        <v>151</v>
      </c>
      <c r="M1973" s="3" t="s">
        <v>44</v>
      </c>
      <c r="N1973" s="3" t="s">
        <v>151</v>
      </c>
      <c r="O1973" s="3" t="s">
        <v>151</v>
      </c>
      <c r="P1973" s="13">
        <v>1</v>
      </c>
      <c r="Q1973" s="13">
        <f>Table1[[#This Row],[Purchase Amount (USD)]]-Table1[[#This Row],[Previous Purchases]]</f>
        <v>28</v>
      </c>
      <c r="R1973" s="3" t="s">
        <v>27</v>
      </c>
      <c r="S1973" s="3" t="s">
        <v>87</v>
      </c>
    </row>
    <row r="1974" spans="1:19" x14ac:dyDescent="0.3">
      <c r="A1974" s="2">
        <v>1973</v>
      </c>
      <c r="B1974" s="2">
        <v>54</v>
      </c>
      <c r="C1974" s="2" t="s">
        <v>18</v>
      </c>
      <c r="D1974" s="2" t="s">
        <v>131</v>
      </c>
      <c r="E1974" s="2" t="s">
        <v>66</v>
      </c>
      <c r="F1974" s="2">
        <v>31</v>
      </c>
      <c r="G1974" s="2" t="s">
        <v>59</v>
      </c>
      <c r="H1974" s="2" t="s">
        <v>43</v>
      </c>
      <c r="I1974" s="2" t="s">
        <v>64</v>
      </c>
      <c r="J1974" s="2" t="s">
        <v>52</v>
      </c>
      <c r="K1974" s="2">
        <v>3.3</v>
      </c>
      <c r="L1974" s="2" t="s">
        <v>151</v>
      </c>
      <c r="M1974" s="2" t="s">
        <v>26</v>
      </c>
      <c r="N1974" s="2" t="s">
        <v>151</v>
      </c>
      <c r="O1974" s="2" t="s">
        <v>151</v>
      </c>
      <c r="P1974" s="12">
        <v>48</v>
      </c>
      <c r="Q1974" s="12">
        <f>Table1[[#This Row],[Purchase Amount (USD)]]-Table1[[#This Row],[Previous Purchases]]</f>
        <v>-17</v>
      </c>
      <c r="R1974" s="2" t="s">
        <v>45</v>
      </c>
      <c r="S1974" s="2" t="s">
        <v>96</v>
      </c>
    </row>
    <row r="1975" spans="1:19" x14ac:dyDescent="0.3">
      <c r="A1975" s="2">
        <v>1974</v>
      </c>
      <c r="B1975" s="2">
        <v>24</v>
      </c>
      <c r="C1975" s="2" t="s">
        <v>18</v>
      </c>
      <c r="D1975" s="2" t="s">
        <v>86</v>
      </c>
      <c r="E1975" s="2" t="s">
        <v>20</v>
      </c>
      <c r="F1975" s="2">
        <v>20</v>
      </c>
      <c r="G1975" s="2" t="s">
        <v>127</v>
      </c>
      <c r="H1975" s="2" t="s">
        <v>91</v>
      </c>
      <c r="I1975" s="2" t="s">
        <v>107</v>
      </c>
      <c r="J1975" s="2" t="s">
        <v>56</v>
      </c>
      <c r="K1975" s="2">
        <v>4.5</v>
      </c>
      <c r="L1975" s="2" t="s">
        <v>151</v>
      </c>
      <c r="M1975" s="2" t="s">
        <v>53</v>
      </c>
      <c r="N1975" s="2" t="s">
        <v>151</v>
      </c>
      <c r="O1975" s="2" t="s">
        <v>151</v>
      </c>
      <c r="P1975" s="12">
        <v>9</v>
      </c>
      <c r="Q1975" s="12">
        <f>Table1[[#This Row],[Purchase Amount (USD)]]-Table1[[#This Row],[Previous Purchases]]</f>
        <v>11</v>
      </c>
      <c r="R1975" s="2" t="s">
        <v>27</v>
      </c>
      <c r="S1975" s="2" t="s">
        <v>96</v>
      </c>
    </row>
    <row r="1976" spans="1:19" x14ac:dyDescent="0.3">
      <c r="A1976" s="3">
        <v>1975</v>
      </c>
      <c r="B1976" s="3">
        <v>27</v>
      </c>
      <c r="C1976" s="3" t="s">
        <v>18</v>
      </c>
      <c r="D1976" s="3" t="s">
        <v>142</v>
      </c>
      <c r="E1976" s="3" t="s">
        <v>66</v>
      </c>
      <c r="F1976" s="3">
        <v>44</v>
      </c>
      <c r="G1976" s="3" t="s">
        <v>121</v>
      </c>
      <c r="H1976" s="3" t="s">
        <v>43</v>
      </c>
      <c r="I1976" s="3" t="s">
        <v>99</v>
      </c>
      <c r="J1976" s="3" t="s">
        <v>24</v>
      </c>
      <c r="K1976" s="3">
        <v>4.5999999999999996</v>
      </c>
      <c r="L1976" s="3" t="s">
        <v>151</v>
      </c>
      <c r="M1976" s="3" t="s">
        <v>69</v>
      </c>
      <c r="N1976" s="3" t="s">
        <v>151</v>
      </c>
      <c r="O1976" s="3" t="s">
        <v>151</v>
      </c>
      <c r="P1976" s="13">
        <v>2</v>
      </c>
      <c r="Q1976" s="13">
        <f>Table1[[#This Row],[Purchase Amount (USD)]]-Table1[[#This Row],[Previous Purchases]]</f>
        <v>42</v>
      </c>
      <c r="R1976" s="3" t="s">
        <v>45</v>
      </c>
      <c r="S1976" s="3" t="s">
        <v>28</v>
      </c>
    </row>
    <row r="1977" spans="1:19" x14ac:dyDescent="0.3">
      <c r="A1977" s="3">
        <v>1976</v>
      </c>
      <c r="B1977" s="3">
        <v>53</v>
      </c>
      <c r="C1977" s="3" t="s">
        <v>18</v>
      </c>
      <c r="D1977" s="3" t="s">
        <v>101</v>
      </c>
      <c r="E1977" s="3" t="s">
        <v>62</v>
      </c>
      <c r="F1977" s="3">
        <v>77</v>
      </c>
      <c r="G1977" s="3" t="s">
        <v>114</v>
      </c>
      <c r="H1977" s="3" t="s">
        <v>22</v>
      </c>
      <c r="I1977" s="3" t="s">
        <v>47</v>
      </c>
      <c r="J1977" s="3" t="s">
        <v>56</v>
      </c>
      <c r="K1977" s="3">
        <v>2.9</v>
      </c>
      <c r="L1977" s="3" t="s">
        <v>151</v>
      </c>
      <c r="M1977" s="3" t="s">
        <v>26</v>
      </c>
      <c r="N1977" s="3" t="s">
        <v>151</v>
      </c>
      <c r="O1977" s="3" t="s">
        <v>151</v>
      </c>
      <c r="P1977" s="13">
        <v>4</v>
      </c>
      <c r="Q1977" s="13">
        <f>Table1[[#This Row],[Purchase Amount (USD)]]-Table1[[#This Row],[Previous Purchases]]</f>
        <v>73</v>
      </c>
      <c r="R1977" s="3" t="s">
        <v>32</v>
      </c>
      <c r="S1977" s="3" t="s">
        <v>57</v>
      </c>
    </row>
    <row r="1978" spans="1:19" x14ac:dyDescent="0.3">
      <c r="A1978" s="2">
        <v>1977</v>
      </c>
      <c r="B1978" s="2">
        <v>32</v>
      </c>
      <c r="C1978" s="2" t="s">
        <v>18</v>
      </c>
      <c r="D1978" s="2" t="s">
        <v>65</v>
      </c>
      <c r="E1978" s="2" t="s">
        <v>66</v>
      </c>
      <c r="F1978" s="2">
        <v>51</v>
      </c>
      <c r="G1978" s="2" t="s">
        <v>50</v>
      </c>
      <c r="H1978" s="2" t="s">
        <v>43</v>
      </c>
      <c r="I1978" s="2" t="s">
        <v>68</v>
      </c>
      <c r="J1978" s="2" t="s">
        <v>36</v>
      </c>
      <c r="K1978" s="2">
        <v>3.2</v>
      </c>
      <c r="L1978" s="2" t="s">
        <v>151</v>
      </c>
      <c r="M1978" s="2" t="s">
        <v>44</v>
      </c>
      <c r="N1978" s="2" t="s">
        <v>151</v>
      </c>
      <c r="O1978" s="2" t="s">
        <v>151</v>
      </c>
      <c r="P1978" s="12">
        <v>43</v>
      </c>
      <c r="Q1978" s="12">
        <f>Table1[[#This Row],[Purchase Amount (USD)]]-Table1[[#This Row],[Previous Purchases]]</f>
        <v>8</v>
      </c>
      <c r="R1978" s="2" t="s">
        <v>45</v>
      </c>
      <c r="S1978" s="2" t="s">
        <v>28</v>
      </c>
    </row>
    <row r="1979" spans="1:19" x14ac:dyDescent="0.3">
      <c r="A1979" s="2">
        <v>1978</v>
      </c>
      <c r="B1979" s="2">
        <v>24</v>
      </c>
      <c r="C1979" s="2" t="s">
        <v>18</v>
      </c>
      <c r="D1979" s="2" t="s">
        <v>40</v>
      </c>
      <c r="E1979" s="2" t="s">
        <v>41</v>
      </c>
      <c r="F1979" s="2">
        <v>49</v>
      </c>
      <c r="G1979" s="2" t="s">
        <v>102</v>
      </c>
      <c r="H1979" s="2" t="s">
        <v>43</v>
      </c>
      <c r="I1979" s="2" t="s">
        <v>84</v>
      </c>
      <c r="J1979" s="2" t="s">
        <v>52</v>
      </c>
      <c r="K1979" s="2">
        <v>2.6</v>
      </c>
      <c r="L1979" s="2" t="s">
        <v>151</v>
      </c>
      <c r="M1979" s="2" t="s">
        <v>37</v>
      </c>
      <c r="N1979" s="2" t="s">
        <v>151</v>
      </c>
      <c r="O1979" s="2" t="s">
        <v>151</v>
      </c>
      <c r="P1979" s="12">
        <v>32</v>
      </c>
      <c r="Q1979" s="12">
        <f>Table1[[#This Row],[Purchase Amount (USD)]]-Table1[[#This Row],[Previous Purchases]]</f>
        <v>17</v>
      </c>
      <c r="R1979" s="2" t="s">
        <v>74</v>
      </c>
      <c r="S1979" s="2" t="s">
        <v>48</v>
      </c>
    </row>
    <row r="1980" spans="1:19" x14ac:dyDescent="0.3">
      <c r="A1980" s="3">
        <v>1979</v>
      </c>
      <c r="B1980" s="3">
        <v>45</v>
      </c>
      <c r="C1980" s="3" t="s">
        <v>18</v>
      </c>
      <c r="D1980" s="3" t="s">
        <v>88</v>
      </c>
      <c r="E1980" s="3" t="s">
        <v>66</v>
      </c>
      <c r="F1980" s="3">
        <v>78</v>
      </c>
      <c r="G1980" s="3" t="s">
        <v>34</v>
      </c>
      <c r="H1980" s="3" t="s">
        <v>22</v>
      </c>
      <c r="I1980" s="3" t="s">
        <v>135</v>
      </c>
      <c r="J1980" s="3" t="s">
        <v>36</v>
      </c>
      <c r="K1980" s="3">
        <v>3.8</v>
      </c>
      <c r="L1980" s="3" t="s">
        <v>151</v>
      </c>
      <c r="M1980" s="3" t="s">
        <v>73</v>
      </c>
      <c r="N1980" s="3" t="s">
        <v>151</v>
      </c>
      <c r="O1980" s="3" t="s">
        <v>151</v>
      </c>
      <c r="P1980" s="13">
        <v>1</v>
      </c>
      <c r="Q1980" s="13">
        <f>Table1[[#This Row],[Purchase Amount (USD)]]-Table1[[#This Row],[Previous Purchases]]</f>
        <v>77</v>
      </c>
      <c r="R1980" s="3" t="s">
        <v>32</v>
      </c>
      <c r="S1980" s="3" t="s">
        <v>57</v>
      </c>
    </row>
    <row r="1981" spans="1:19" x14ac:dyDescent="0.3">
      <c r="A1981" s="3">
        <v>1980</v>
      </c>
      <c r="B1981" s="3">
        <v>49</v>
      </c>
      <c r="C1981" s="3" t="s">
        <v>18</v>
      </c>
      <c r="D1981" s="3" t="s">
        <v>33</v>
      </c>
      <c r="E1981" s="3" t="s">
        <v>20</v>
      </c>
      <c r="F1981" s="3">
        <v>98</v>
      </c>
      <c r="G1981" s="3" t="s">
        <v>121</v>
      </c>
      <c r="H1981" s="3" t="s">
        <v>22</v>
      </c>
      <c r="I1981" s="3" t="s">
        <v>143</v>
      </c>
      <c r="J1981" s="3" t="s">
        <v>36</v>
      </c>
      <c r="K1981" s="3">
        <v>2.8</v>
      </c>
      <c r="L1981" s="3" t="s">
        <v>151</v>
      </c>
      <c r="M1981" s="3" t="s">
        <v>73</v>
      </c>
      <c r="N1981" s="3" t="s">
        <v>151</v>
      </c>
      <c r="O1981" s="3" t="s">
        <v>151</v>
      </c>
      <c r="P1981" s="13">
        <v>38</v>
      </c>
      <c r="Q1981" s="13">
        <f>Table1[[#This Row],[Purchase Amount (USD)]]-Table1[[#This Row],[Previous Purchases]]</f>
        <v>60</v>
      </c>
      <c r="R1981" s="3" t="s">
        <v>85</v>
      </c>
      <c r="S1981" s="3" t="s">
        <v>28</v>
      </c>
    </row>
    <row r="1982" spans="1:19" x14ac:dyDescent="0.3">
      <c r="A1982" s="2">
        <v>1981</v>
      </c>
      <c r="B1982" s="2">
        <v>51</v>
      </c>
      <c r="C1982" s="2" t="s">
        <v>18</v>
      </c>
      <c r="D1982" s="2" t="s">
        <v>40</v>
      </c>
      <c r="E1982" s="2" t="s">
        <v>41</v>
      </c>
      <c r="F1982" s="2">
        <v>94</v>
      </c>
      <c r="G1982" s="2" t="s">
        <v>145</v>
      </c>
      <c r="H1982" s="2" t="s">
        <v>43</v>
      </c>
      <c r="I1982" s="2" t="s">
        <v>95</v>
      </c>
      <c r="J1982" s="2" t="s">
        <v>24</v>
      </c>
      <c r="K1982" s="2">
        <v>4.4000000000000004</v>
      </c>
      <c r="L1982" s="2" t="s">
        <v>151</v>
      </c>
      <c r="M1982" s="2" t="s">
        <v>73</v>
      </c>
      <c r="N1982" s="2" t="s">
        <v>151</v>
      </c>
      <c r="O1982" s="2" t="s">
        <v>151</v>
      </c>
      <c r="P1982" s="12">
        <v>25</v>
      </c>
      <c r="Q1982" s="12">
        <f>Table1[[#This Row],[Purchase Amount (USD)]]-Table1[[#This Row],[Previous Purchases]]</f>
        <v>69</v>
      </c>
      <c r="R1982" s="2" t="s">
        <v>45</v>
      </c>
      <c r="S1982" s="2" t="s">
        <v>28</v>
      </c>
    </row>
    <row r="1983" spans="1:19" x14ac:dyDescent="0.3">
      <c r="A1983" s="2">
        <v>1982</v>
      </c>
      <c r="B1983" s="2">
        <v>69</v>
      </c>
      <c r="C1983" s="2" t="s">
        <v>18</v>
      </c>
      <c r="D1983" s="2" t="s">
        <v>70</v>
      </c>
      <c r="E1983" s="2" t="s">
        <v>41</v>
      </c>
      <c r="F1983" s="2">
        <v>91</v>
      </c>
      <c r="G1983" s="2" t="s">
        <v>150</v>
      </c>
      <c r="H1983" s="2" t="s">
        <v>22</v>
      </c>
      <c r="I1983" s="2" t="s">
        <v>82</v>
      </c>
      <c r="J1983" s="2" t="s">
        <v>52</v>
      </c>
      <c r="K1983" s="2">
        <v>4.7</v>
      </c>
      <c r="L1983" s="2" t="s">
        <v>151</v>
      </c>
      <c r="M1983" s="2" t="s">
        <v>26</v>
      </c>
      <c r="N1983" s="2" t="s">
        <v>151</v>
      </c>
      <c r="O1983" s="2" t="s">
        <v>151</v>
      </c>
      <c r="P1983" s="12">
        <v>42</v>
      </c>
      <c r="Q1983" s="12">
        <f>Table1[[#This Row],[Purchase Amount (USD)]]-Table1[[#This Row],[Previous Purchases]]</f>
        <v>49</v>
      </c>
      <c r="R1983" s="2" t="s">
        <v>45</v>
      </c>
      <c r="S1983" s="2" t="s">
        <v>57</v>
      </c>
    </row>
    <row r="1984" spans="1:19" x14ac:dyDescent="0.3">
      <c r="A1984" s="3">
        <v>1983</v>
      </c>
      <c r="B1984" s="3">
        <v>41</v>
      </c>
      <c r="C1984" s="3" t="s">
        <v>18</v>
      </c>
      <c r="D1984" s="3" t="s">
        <v>88</v>
      </c>
      <c r="E1984" s="3" t="s">
        <v>66</v>
      </c>
      <c r="F1984" s="3">
        <v>77</v>
      </c>
      <c r="G1984" s="3" t="s">
        <v>110</v>
      </c>
      <c r="H1984" s="3" t="s">
        <v>43</v>
      </c>
      <c r="I1984" s="3" t="s">
        <v>47</v>
      </c>
      <c r="J1984" s="3" t="s">
        <v>52</v>
      </c>
      <c r="K1984" s="3">
        <v>2.7</v>
      </c>
      <c r="L1984" s="3" t="s">
        <v>151</v>
      </c>
      <c r="M1984" s="3" t="s">
        <v>69</v>
      </c>
      <c r="N1984" s="3" t="s">
        <v>151</v>
      </c>
      <c r="O1984" s="3" t="s">
        <v>151</v>
      </c>
      <c r="P1984" s="13">
        <v>32</v>
      </c>
      <c r="Q1984" s="13">
        <f>Table1[[#This Row],[Purchase Amount (USD)]]-Table1[[#This Row],[Previous Purchases]]</f>
        <v>45</v>
      </c>
      <c r="R1984" s="3" t="s">
        <v>45</v>
      </c>
      <c r="S1984" s="3" t="s">
        <v>87</v>
      </c>
    </row>
    <row r="1985" spans="1:19" x14ac:dyDescent="0.3">
      <c r="A1985" s="3">
        <v>1984</v>
      </c>
      <c r="B1985" s="3">
        <v>59</v>
      </c>
      <c r="C1985" s="3" t="s">
        <v>18</v>
      </c>
      <c r="D1985" s="3" t="s">
        <v>118</v>
      </c>
      <c r="E1985" s="3" t="s">
        <v>66</v>
      </c>
      <c r="F1985" s="3">
        <v>97</v>
      </c>
      <c r="G1985" s="3" t="s">
        <v>141</v>
      </c>
      <c r="H1985" s="3" t="s">
        <v>43</v>
      </c>
      <c r="I1985" s="3" t="s">
        <v>68</v>
      </c>
      <c r="J1985" s="3" t="s">
        <v>52</v>
      </c>
      <c r="K1985" s="3">
        <v>2.6</v>
      </c>
      <c r="L1985" s="3" t="s">
        <v>151</v>
      </c>
      <c r="M1985" s="3" t="s">
        <v>44</v>
      </c>
      <c r="N1985" s="3" t="s">
        <v>151</v>
      </c>
      <c r="O1985" s="3" t="s">
        <v>151</v>
      </c>
      <c r="P1985" s="13">
        <v>21</v>
      </c>
      <c r="Q1985" s="13">
        <f>Table1[[#This Row],[Purchase Amount (USD)]]-Table1[[#This Row],[Previous Purchases]]</f>
        <v>76</v>
      </c>
      <c r="R1985" s="3" t="s">
        <v>85</v>
      </c>
      <c r="S1985" s="3" t="s">
        <v>57</v>
      </c>
    </row>
    <row r="1986" spans="1:19" x14ac:dyDescent="0.3">
      <c r="A1986" s="2">
        <v>1985</v>
      </c>
      <c r="B1986" s="2">
        <v>26</v>
      </c>
      <c r="C1986" s="2" t="s">
        <v>18</v>
      </c>
      <c r="D1986" s="2" t="s">
        <v>86</v>
      </c>
      <c r="E1986" s="2" t="s">
        <v>20</v>
      </c>
      <c r="F1986" s="2">
        <v>58</v>
      </c>
      <c r="G1986" s="2" t="s">
        <v>63</v>
      </c>
      <c r="H1986" s="2" t="s">
        <v>43</v>
      </c>
      <c r="I1986" s="2" t="s">
        <v>93</v>
      </c>
      <c r="J1986" s="2" t="s">
        <v>52</v>
      </c>
      <c r="K1986" s="2">
        <v>3.4</v>
      </c>
      <c r="L1986" s="2" t="s">
        <v>151</v>
      </c>
      <c r="M1986" s="2" t="s">
        <v>69</v>
      </c>
      <c r="N1986" s="2" t="s">
        <v>151</v>
      </c>
      <c r="O1986" s="2" t="s">
        <v>151</v>
      </c>
      <c r="P1986" s="12">
        <v>26</v>
      </c>
      <c r="Q1986" s="12">
        <f>Table1[[#This Row],[Purchase Amount (USD)]]-Table1[[#This Row],[Previous Purchases]]</f>
        <v>32</v>
      </c>
      <c r="R1986" s="2" t="s">
        <v>45</v>
      </c>
      <c r="S1986" s="2" t="s">
        <v>28</v>
      </c>
    </row>
    <row r="1987" spans="1:19" x14ac:dyDescent="0.3">
      <c r="A1987" s="2">
        <v>1986</v>
      </c>
      <c r="B1987" s="2">
        <v>23</v>
      </c>
      <c r="C1987" s="2" t="s">
        <v>18</v>
      </c>
      <c r="D1987" s="2" t="s">
        <v>142</v>
      </c>
      <c r="E1987" s="2" t="s">
        <v>66</v>
      </c>
      <c r="F1987" s="2">
        <v>97</v>
      </c>
      <c r="G1987" s="2" t="s">
        <v>121</v>
      </c>
      <c r="H1987" s="2" t="s">
        <v>43</v>
      </c>
      <c r="I1987" s="2" t="s">
        <v>79</v>
      </c>
      <c r="J1987" s="2" t="s">
        <v>36</v>
      </c>
      <c r="K1987" s="2">
        <v>3.9</v>
      </c>
      <c r="L1987" s="2" t="s">
        <v>151</v>
      </c>
      <c r="M1987" s="2" t="s">
        <v>69</v>
      </c>
      <c r="N1987" s="2" t="s">
        <v>151</v>
      </c>
      <c r="O1987" s="2" t="s">
        <v>151</v>
      </c>
      <c r="P1987" s="12">
        <v>6</v>
      </c>
      <c r="Q1987" s="12">
        <f>Table1[[#This Row],[Purchase Amount (USD)]]-Table1[[#This Row],[Previous Purchases]]</f>
        <v>91</v>
      </c>
      <c r="R1987" s="2" t="s">
        <v>38</v>
      </c>
      <c r="S1987" s="2" t="s">
        <v>28</v>
      </c>
    </row>
    <row r="1988" spans="1:19" x14ac:dyDescent="0.3">
      <c r="A1988" s="3">
        <v>1987</v>
      </c>
      <c r="B1988" s="3">
        <v>62</v>
      </c>
      <c r="C1988" s="3" t="s">
        <v>18</v>
      </c>
      <c r="D1988" s="3" t="s">
        <v>61</v>
      </c>
      <c r="E1988" s="3" t="s">
        <v>62</v>
      </c>
      <c r="F1988" s="3">
        <v>48</v>
      </c>
      <c r="G1988" s="3" t="s">
        <v>71</v>
      </c>
      <c r="H1988" s="3" t="s">
        <v>22</v>
      </c>
      <c r="I1988" s="3" t="s">
        <v>95</v>
      </c>
      <c r="J1988" s="3" t="s">
        <v>52</v>
      </c>
      <c r="K1988" s="3">
        <v>3.4</v>
      </c>
      <c r="L1988" s="3" t="s">
        <v>151</v>
      </c>
      <c r="M1988" s="3" t="s">
        <v>69</v>
      </c>
      <c r="N1988" s="3" t="s">
        <v>151</v>
      </c>
      <c r="O1988" s="3" t="s">
        <v>151</v>
      </c>
      <c r="P1988" s="13">
        <v>14</v>
      </c>
      <c r="Q1988" s="13">
        <f>Table1[[#This Row],[Purchase Amount (USD)]]-Table1[[#This Row],[Previous Purchases]]</f>
        <v>34</v>
      </c>
      <c r="R1988" s="3" t="s">
        <v>27</v>
      </c>
      <c r="S1988" s="3" t="s">
        <v>57</v>
      </c>
    </row>
    <row r="1989" spans="1:19" x14ac:dyDescent="0.3">
      <c r="A1989" s="3">
        <v>1988</v>
      </c>
      <c r="B1989" s="3">
        <v>69</v>
      </c>
      <c r="C1989" s="3" t="s">
        <v>18</v>
      </c>
      <c r="D1989" s="3" t="s">
        <v>132</v>
      </c>
      <c r="E1989" s="3" t="s">
        <v>66</v>
      </c>
      <c r="F1989" s="3">
        <v>23</v>
      </c>
      <c r="G1989" s="3" t="s">
        <v>128</v>
      </c>
      <c r="H1989" s="3" t="s">
        <v>91</v>
      </c>
      <c r="I1989" s="3" t="s">
        <v>51</v>
      </c>
      <c r="J1989" s="3" t="s">
        <v>52</v>
      </c>
      <c r="K1989" s="3">
        <v>3.4</v>
      </c>
      <c r="L1989" s="3" t="s">
        <v>151</v>
      </c>
      <c r="M1989" s="3" t="s">
        <v>26</v>
      </c>
      <c r="N1989" s="3" t="s">
        <v>151</v>
      </c>
      <c r="O1989" s="3" t="s">
        <v>151</v>
      </c>
      <c r="P1989" s="13">
        <v>4</v>
      </c>
      <c r="Q1989" s="13">
        <f>Table1[[#This Row],[Purchase Amount (USD)]]-Table1[[#This Row],[Previous Purchases]]</f>
        <v>19</v>
      </c>
      <c r="R1989" s="3" t="s">
        <v>32</v>
      </c>
      <c r="S1989" s="3" t="s">
        <v>57</v>
      </c>
    </row>
    <row r="1990" spans="1:19" x14ac:dyDescent="0.3">
      <c r="A1990" s="2">
        <v>1989</v>
      </c>
      <c r="B1990" s="2">
        <v>46</v>
      </c>
      <c r="C1990" s="2" t="s">
        <v>18</v>
      </c>
      <c r="D1990" s="2" t="s">
        <v>94</v>
      </c>
      <c r="E1990" s="2" t="s">
        <v>20</v>
      </c>
      <c r="F1990" s="2">
        <v>79</v>
      </c>
      <c r="G1990" s="2" t="s">
        <v>140</v>
      </c>
      <c r="H1990" s="2" t="s">
        <v>43</v>
      </c>
      <c r="I1990" s="2" t="s">
        <v>79</v>
      </c>
      <c r="J1990" s="2" t="s">
        <v>24</v>
      </c>
      <c r="K1990" s="2">
        <v>3.9</v>
      </c>
      <c r="L1990" s="2" t="s">
        <v>151</v>
      </c>
      <c r="M1990" s="2" t="s">
        <v>37</v>
      </c>
      <c r="N1990" s="2" t="s">
        <v>151</v>
      </c>
      <c r="O1990" s="2" t="s">
        <v>151</v>
      </c>
      <c r="P1990" s="12">
        <v>26</v>
      </c>
      <c r="Q1990" s="12">
        <f>Table1[[#This Row],[Purchase Amount (USD)]]-Table1[[#This Row],[Previous Purchases]]</f>
        <v>53</v>
      </c>
      <c r="R1990" s="2" t="s">
        <v>74</v>
      </c>
      <c r="S1990" s="2" t="s">
        <v>39</v>
      </c>
    </row>
    <row r="1991" spans="1:19" x14ac:dyDescent="0.3">
      <c r="A1991" s="2">
        <v>1990</v>
      </c>
      <c r="B1991" s="2">
        <v>35</v>
      </c>
      <c r="C1991" s="2" t="s">
        <v>18</v>
      </c>
      <c r="D1991" s="2" t="s">
        <v>105</v>
      </c>
      <c r="E1991" s="2" t="s">
        <v>66</v>
      </c>
      <c r="F1991" s="2">
        <v>42</v>
      </c>
      <c r="G1991" s="2" t="s">
        <v>127</v>
      </c>
      <c r="H1991" s="2" t="s">
        <v>35</v>
      </c>
      <c r="I1991" s="2" t="s">
        <v>60</v>
      </c>
      <c r="J1991" s="2" t="s">
        <v>36</v>
      </c>
      <c r="K1991" s="2">
        <v>4</v>
      </c>
      <c r="L1991" s="2" t="s">
        <v>151</v>
      </c>
      <c r="M1991" s="2" t="s">
        <v>26</v>
      </c>
      <c r="N1991" s="2" t="s">
        <v>151</v>
      </c>
      <c r="O1991" s="2" t="s">
        <v>151</v>
      </c>
      <c r="P1991" s="12">
        <v>39</v>
      </c>
      <c r="Q1991" s="12">
        <f>Table1[[#This Row],[Purchase Amount (USD)]]-Table1[[#This Row],[Previous Purchases]]</f>
        <v>3</v>
      </c>
      <c r="R1991" s="2" t="s">
        <v>45</v>
      </c>
      <c r="S1991" s="2" t="s">
        <v>75</v>
      </c>
    </row>
    <row r="1992" spans="1:19" x14ac:dyDescent="0.3">
      <c r="A1992" s="3">
        <v>1991</v>
      </c>
      <c r="B1992" s="3">
        <v>32</v>
      </c>
      <c r="C1992" s="3" t="s">
        <v>18</v>
      </c>
      <c r="D1992" s="3" t="s">
        <v>131</v>
      </c>
      <c r="E1992" s="3" t="s">
        <v>66</v>
      </c>
      <c r="F1992" s="3">
        <v>95</v>
      </c>
      <c r="G1992" s="3" t="s">
        <v>138</v>
      </c>
      <c r="H1992" s="3" t="s">
        <v>22</v>
      </c>
      <c r="I1992" s="3" t="s">
        <v>51</v>
      </c>
      <c r="J1992" s="3" t="s">
        <v>36</v>
      </c>
      <c r="K1992" s="3">
        <v>3.4</v>
      </c>
      <c r="L1992" s="3" t="s">
        <v>151</v>
      </c>
      <c r="M1992" s="3" t="s">
        <v>69</v>
      </c>
      <c r="N1992" s="3" t="s">
        <v>151</v>
      </c>
      <c r="O1992" s="3" t="s">
        <v>151</v>
      </c>
      <c r="P1992" s="13">
        <v>15</v>
      </c>
      <c r="Q1992" s="13">
        <f>Table1[[#This Row],[Purchase Amount (USD)]]-Table1[[#This Row],[Previous Purchases]]</f>
        <v>80</v>
      </c>
      <c r="R1992" s="3" t="s">
        <v>45</v>
      </c>
      <c r="S1992" s="3" t="s">
        <v>48</v>
      </c>
    </row>
    <row r="1993" spans="1:19" x14ac:dyDescent="0.3">
      <c r="A1993" s="3">
        <v>1992</v>
      </c>
      <c r="B1993" s="3">
        <v>46</v>
      </c>
      <c r="C1993" s="3" t="s">
        <v>18</v>
      </c>
      <c r="D1993" s="3" t="s">
        <v>49</v>
      </c>
      <c r="E1993" s="3" t="s">
        <v>41</v>
      </c>
      <c r="F1993" s="3">
        <v>29</v>
      </c>
      <c r="G1993" s="3" t="s">
        <v>67</v>
      </c>
      <c r="H1993" s="3" t="s">
        <v>43</v>
      </c>
      <c r="I1993" s="3" t="s">
        <v>109</v>
      </c>
      <c r="J1993" s="3" t="s">
        <v>52</v>
      </c>
      <c r="K1993" s="3">
        <v>3.7</v>
      </c>
      <c r="L1993" s="3" t="s">
        <v>151</v>
      </c>
      <c r="M1993" s="3" t="s">
        <v>44</v>
      </c>
      <c r="N1993" s="3" t="s">
        <v>151</v>
      </c>
      <c r="O1993" s="3" t="s">
        <v>151</v>
      </c>
      <c r="P1993" s="13">
        <v>1</v>
      </c>
      <c r="Q1993" s="13">
        <f>Table1[[#This Row],[Purchase Amount (USD)]]-Table1[[#This Row],[Previous Purchases]]</f>
        <v>28</v>
      </c>
      <c r="R1993" s="3" t="s">
        <v>27</v>
      </c>
      <c r="S1993" s="3" t="s">
        <v>96</v>
      </c>
    </row>
    <row r="1994" spans="1:19" x14ac:dyDescent="0.3">
      <c r="A1994" s="2">
        <v>1993</v>
      </c>
      <c r="B1994" s="2">
        <v>33</v>
      </c>
      <c r="C1994" s="2" t="s">
        <v>18</v>
      </c>
      <c r="D1994" s="2" t="s">
        <v>103</v>
      </c>
      <c r="E1994" s="2" t="s">
        <v>20</v>
      </c>
      <c r="F1994" s="2">
        <v>98</v>
      </c>
      <c r="G1994" s="2" t="s">
        <v>126</v>
      </c>
      <c r="H1994" s="2" t="s">
        <v>22</v>
      </c>
      <c r="I1994" s="2" t="s">
        <v>79</v>
      </c>
      <c r="J1994" s="2" t="s">
        <v>24</v>
      </c>
      <c r="K1994" s="2">
        <v>4.9000000000000004</v>
      </c>
      <c r="L1994" s="2" t="s">
        <v>151</v>
      </c>
      <c r="M1994" s="2" t="s">
        <v>69</v>
      </c>
      <c r="N1994" s="2" t="s">
        <v>151</v>
      </c>
      <c r="O1994" s="2" t="s">
        <v>151</v>
      </c>
      <c r="P1994" s="12">
        <v>28</v>
      </c>
      <c r="Q1994" s="12">
        <f>Table1[[#This Row],[Purchase Amount (USD)]]-Table1[[#This Row],[Previous Purchases]]</f>
        <v>70</v>
      </c>
      <c r="R1994" s="2" t="s">
        <v>27</v>
      </c>
      <c r="S1994" s="2" t="s">
        <v>87</v>
      </c>
    </row>
    <row r="1995" spans="1:19" x14ac:dyDescent="0.3">
      <c r="A1995" s="2">
        <v>1994</v>
      </c>
      <c r="B1995" s="2">
        <v>32</v>
      </c>
      <c r="C1995" s="2" t="s">
        <v>18</v>
      </c>
      <c r="D1995" s="2" t="s">
        <v>19</v>
      </c>
      <c r="E1995" s="2" t="s">
        <v>20</v>
      </c>
      <c r="F1995" s="2">
        <v>96</v>
      </c>
      <c r="G1995" s="2" t="s">
        <v>71</v>
      </c>
      <c r="H1995" s="2" t="s">
        <v>35</v>
      </c>
      <c r="I1995" s="2" t="s">
        <v>72</v>
      </c>
      <c r="J1995" s="2" t="s">
        <v>36</v>
      </c>
      <c r="K1995" s="2">
        <v>5</v>
      </c>
      <c r="L1995" s="2" t="s">
        <v>151</v>
      </c>
      <c r="M1995" s="2" t="s">
        <v>26</v>
      </c>
      <c r="N1995" s="2" t="s">
        <v>151</v>
      </c>
      <c r="O1995" s="2" t="s">
        <v>151</v>
      </c>
      <c r="P1995" s="12">
        <v>17</v>
      </c>
      <c r="Q1995" s="12">
        <f>Table1[[#This Row],[Purchase Amount (USD)]]-Table1[[#This Row],[Previous Purchases]]</f>
        <v>79</v>
      </c>
      <c r="R1995" s="2" t="s">
        <v>32</v>
      </c>
      <c r="S1995" s="2" t="s">
        <v>39</v>
      </c>
    </row>
    <row r="1996" spans="1:19" x14ac:dyDescent="0.3">
      <c r="A1996" s="3">
        <v>1995</v>
      </c>
      <c r="B1996" s="3">
        <v>33</v>
      </c>
      <c r="C1996" s="3" t="s">
        <v>18</v>
      </c>
      <c r="D1996" s="3" t="s">
        <v>88</v>
      </c>
      <c r="E1996" s="3" t="s">
        <v>66</v>
      </c>
      <c r="F1996" s="3">
        <v>66</v>
      </c>
      <c r="G1996" s="3" t="s">
        <v>106</v>
      </c>
      <c r="H1996" s="3" t="s">
        <v>43</v>
      </c>
      <c r="I1996" s="3" t="s">
        <v>109</v>
      </c>
      <c r="J1996" s="3" t="s">
        <v>56</v>
      </c>
      <c r="K1996" s="3">
        <v>2.9</v>
      </c>
      <c r="L1996" s="3" t="s">
        <v>151</v>
      </c>
      <c r="M1996" s="3" t="s">
        <v>44</v>
      </c>
      <c r="N1996" s="3" t="s">
        <v>151</v>
      </c>
      <c r="O1996" s="3" t="s">
        <v>151</v>
      </c>
      <c r="P1996" s="13">
        <v>24</v>
      </c>
      <c r="Q1996" s="13">
        <f>Table1[[#This Row],[Purchase Amount (USD)]]-Table1[[#This Row],[Previous Purchases]]</f>
        <v>42</v>
      </c>
      <c r="R1996" s="3" t="s">
        <v>38</v>
      </c>
      <c r="S1996" s="3" t="s">
        <v>39</v>
      </c>
    </row>
    <row r="1997" spans="1:19" x14ac:dyDescent="0.3">
      <c r="A1997" s="3">
        <v>1996</v>
      </c>
      <c r="B1997" s="3">
        <v>67</v>
      </c>
      <c r="C1997" s="3" t="s">
        <v>18</v>
      </c>
      <c r="D1997" s="3" t="s">
        <v>136</v>
      </c>
      <c r="E1997" s="3" t="s">
        <v>41</v>
      </c>
      <c r="F1997" s="3">
        <v>80</v>
      </c>
      <c r="G1997" s="3" t="s">
        <v>67</v>
      </c>
      <c r="H1997" s="3" t="s">
        <v>35</v>
      </c>
      <c r="I1997" s="3" t="s">
        <v>84</v>
      </c>
      <c r="J1997" s="3" t="s">
        <v>36</v>
      </c>
      <c r="K1997" s="3">
        <v>3</v>
      </c>
      <c r="L1997" s="3" t="s">
        <v>151</v>
      </c>
      <c r="M1997" s="3" t="s">
        <v>53</v>
      </c>
      <c r="N1997" s="3" t="s">
        <v>151</v>
      </c>
      <c r="O1997" s="3" t="s">
        <v>151</v>
      </c>
      <c r="P1997" s="13">
        <v>29</v>
      </c>
      <c r="Q1997" s="13">
        <f>Table1[[#This Row],[Purchase Amount (USD)]]-Table1[[#This Row],[Previous Purchases]]</f>
        <v>51</v>
      </c>
      <c r="R1997" s="3" t="s">
        <v>85</v>
      </c>
      <c r="S1997" s="3" t="s">
        <v>57</v>
      </c>
    </row>
    <row r="1998" spans="1:19" x14ac:dyDescent="0.3">
      <c r="A1998" s="2">
        <v>1997</v>
      </c>
      <c r="B1998" s="2">
        <v>67</v>
      </c>
      <c r="C1998" s="2" t="s">
        <v>18</v>
      </c>
      <c r="D1998" s="2" t="s">
        <v>49</v>
      </c>
      <c r="E1998" s="2" t="s">
        <v>41</v>
      </c>
      <c r="F1998" s="2">
        <v>27</v>
      </c>
      <c r="G1998" s="2" t="s">
        <v>146</v>
      </c>
      <c r="H1998" s="2" t="s">
        <v>22</v>
      </c>
      <c r="I1998" s="2" t="s">
        <v>125</v>
      </c>
      <c r="J1998" s="2" t="s">
        <v>52</v>
      </c>
      <c r="K1998" s="2">
        <v>3.3</v>
      </c>
      <c r="L1998" s="2" t="s">
        <v>151</v>
      </c>
      <c r="M1998" s="2" t="s">
        <v>44</v>
      </c>
      <c r="N1998" s="2" t="s">
        <v>151</v>
      </c>
      <c r="O1998" s="2" t="s">
        <v>151</v>
      </c>
      <c r="P1998" s="12">
        <v>18</v>
      </c>
      <c r="Q1998" s="12">
        <f>Table1[[#This Row],[Purchase Amount (USD)]]-Table1[[#This Row],[Previous Purchases]]</f>
        <v>9</v>
      </c>
      <c r="R1998" s="2" t="s">
        <v>32</v>
      </c>
      <c r="S1998" s="2" t="s">
        <v>96</v>
      </c>
    </row>
    <row r="1999" spans="1:19" x14ac:dyDescent="0.3">
      <c r="A1999" s="2">
        <v>1998</v>
      </c>
      <c r="B1999" s="2">
        <v>42</v>
      </c>
      <c r="C1999" s="2" t="s">
        <v>18</v>
      </c>
      <c r="D1999" s="2" t="s">
        <v>131</v>
      </c>
      <c r="E1999" s="2" t="s">
        <v>66</v>
      </c>
      <c r="F1999" s="2">
        <v>25</v>
      </c>
      <c r="G1999" s="2" t="s">
        <v>138</v>
      </c>
      <c r="H1999" s="2" t="s">
        <v>43</v>
      </c>
      <c r="I1999" s="2" t="s">
        <v>72</v>
      </c>
      <c r="J1999" s="2" t="s">
        <v>56</v>
      </c>
      <c r="K1999" s="2">
        <v>4.7</v>
      </c>
      <c r="L1999" s="2" t="s">
        <v>151</v>
      </c>
      <c r="M1999" s="2" t="s">
        <v>26</v>
      </c>
      <c r="N1999" s="2" t="s">
        <v>151</v>
      </c>
      <c r="O1999" s="2" t="s">
        <v>151</v>
      </c>
      <c r="P1999" s="12">
        <v>10</v>
      </c>
      <c r="Q1999" s="12">
        <f>Table1[[#This Row],[Purchase Amount (USD)]]-Table1[[#This Row],[Previous Purchases]]</f>
        <v>15</v>
      </c>
      <c r="R1999" s="2" t="s">
        <v>85</v>
      </c>
      <c r="S1999" s="2" t="s">
        <v>75</v>
      </c>
    </row>
    <row r="2000" spans="1:19" x14ac:dyDescent="0.3">
      <c r="A2000" s="3">
        <v>1999</v>
      </c>
      <c r="B2000" s="3">
        <v>20</v>
      </c>
      <c r="C2000" s="3" t="s">
        <v>18</v>
      </c>
      <c r="D2000" s="3" t="s">
        <v>94</v>
      </c>
      <c r="E2000" s="3" t="s">
        <v>20</v>
      </c>
      <c r="F2000" s="3">
        <v>45</v>
      </c>
      <c r="G2000" s="3" t="s">
        <v>128</v>
      </c>
      <c r="H2000" s="3" t="s">
        <v>43</v>
      </c>
      <c r="I2000" s="3" t="s">
        <v>120</v>
      </c>
      <c r="J2000" s="3" t="s">
        <v>56</v>
      </c>
      <c r="K2000" s="3">
        <v>3.4</v>
      </c>
      <c r="L2000" s="3" t="s">
        <v>151</v>
      </c>
      <c r="M2000" s="3" t="s">
        <v>69</v>
      </c>
      <c r="N2000" s="3" t="s">
        <v>151</v>
      </c>
      <c r="O2000" s="3" t="s">
        <v>151</v>
      </c>
      <c r="P2000" s="13">
        <v>19</v>
      </c>
      <c r="Q2000" s="13">
        <f>Table1[[#This Row],[Purchase Amount (USD)]]-Table1[[#This Row],[Previous Purchases]]</f>
        <v>26</v>
      </c>
      <c r="R2000" s="3" t="s">
        <v>32</v>
      </c>
      <c r="S2000" s="3" t="s">
        <v>57</v>
      </c>
    </row>
    <row r="2001" spans="1:19" x14ac:dyDescent="0.3">
      <c r="A2001" s="3">
        <v>2000</v>
      </c>
      <c r="B2001" s="3">
        <v>39</v>
      </c>
      <c r="C2001" s="3" t="s">
        <v>18</v>
      </c>
      <c r="D2001" s="3" t="s">
        <v>124</v>
      </c>
      <c r="E2001" s="3" t="s">
        <v>20</v>
      </c>
      <c r="F2001" s="3">
        <v>89</v>
      </c>
      <c r="G2001" s="3" t="s">
        <v>121</v>
      </c>
      <c r="H2001" s="3" t="s">
        <v>22</v>
      </c>
      <c r="I2001" s="3" t="s">
        <v>125</v>
      </c>
      <c r="J2001" s="3" t="s">
        <v>24</v>
      </c>
      <c r="K2001" s="3">
        <v>4.5999999999999996</v>
      </c>
      <c r="L2001" s="3" t="s">
        <v>151</v>
      </c>
      <c r="M2001" s="3" t="s">
        <v>69</v>
      </c>
      <c r="N2001" s="3" t="s">
        <v>151</v>
      </c>
      <c r="O2001" s="3" t="s">
        <v>151</v>
      </c>
      <c r="P2001" s="13">
        <v>26</v>
      </c>
      <c r="Q2001" s="13">
        <f>Table1[[#This Row],[Purchase Amount (USD)]]-Table1[[#This Row],[Previous Purchases]]</f>
        <v>63</v>
      </c>
      <c r="R2001" s="3" t="s">
        <v>85</v>
      </c>
      <c r="S2001" s="3" t="s">
        <v>87</v>
      </c>
    </row>
    <row r="2002" spans="1:19" x14ac:dyDescent="0.3">
      <c r="A2002" s="2">
        <v>2001</v>
      </c>
      <c r="B2002" s="2">
        <v>26</v>
      </c>
      <c r="C2002" s="2" t="s">
        <v>18</v>
      </c>
      <c r="D2002" s="2" t="s">
        <v>132</v>
      </c>
      <c r="E2002" s="2" t="s">
        <v>66</v>
      </c>
      <c r="F2002" s="2">
        <v>27</v>
      </c>
      <c r="G2002" s="2" t="s">
        <v>98</v>
      </c>
      <c r="H2002" s="2" t="s">
        <v>43</v>
      </c>
      <c r="I2002" s="2" t="s">
        <v>92</v>
      </c>
      <c r="J2002" s="2" t="s">
        <v>24</v>
      </c>
      <c r="K2002" s="2">
        <v>3.6</v>
      </c>
      <c r="L2002" s="2" t="s">
        <v>151</v>
      </c>
      <c r="M2002" s="2" t="s">
        <v>69</v>
      </c>
      <c r="N2002" s="2" t="s">
        <v>151</v>
      </c>
      <c r="O2002" s="2" t="s">
        <v>151</v>
      </c>
      <c r="P2002" s="12">
        <v>25</v>
      </c>
      <c r="Q2002" s="12">
        <f>Table1[[#This Row],[Purchase Amount (USD)]]-Table1[[#This Row],[Previous Purchases]]</f>
        <v>2</v>
      </c>
      <c r="R2002" s="2" t="s">
        <v>32</v>
      </c>
      <c r="S2002" s="2" t="s">
        <v>75</v>
      </c>
    </row>
    <row r="2003" spans="1:19" x14ac:dyDescent="0.3">
      <c r="A2003" s="2">
        <v>2002</v>
      </c>
      <c r="B2003" s="2">
        <v>51</v>
      </c>
      <c r="C2003" s="2" t="s">
        <v>18</v>
      </c>
      <c r="D2003" s="2" t="s">
        <v>88</v>
      </c>
      <c r="E2003" s="2" t="s">
        <v>66</v>
      </c>
      <c r="F2003" s="2">
        <v>90</v>
      </c>
      <c r="G2003" s="2" t="s">
        <v>50</v>
      </c>
      <c r="H2003" s="2" t="s">
        <v>35</v>
      </c>
      <c r="I2003" s="2" t="s">
        <v>72</v>
      </c>
      <c r="J2003" s="2" t="s">
        <v>24</v>
      </c>
      <c r="K2003" s="2">
        <v>2.6</v>
      </c>
      <c r="L2003" s="2" t="s">
        <v>151</v>
      </c>
      <c r="M2003" s="2" t="s">
        <v>37</v>
      </c>
      <c r="N2003" s="2" t="s">
        <v>151</v>
      </c>
      <c r="O2003" s="2" t="s">
        <v>151</v>
      </c>
      <c r="P2003" s="12">
        <v>2</v>
      </c>
      <c r="Q2003" s="12">
        <f>Table1[[#This Row],[Purchase Amount (USD)]]-Table1[[#This Row],[Previous Purchases]]</f>
        <v>88</v>
      </c>
      <c r="R2003" s="2" t="s">
        <v>85</v>
      </c>
      <c r="S2003" s="2" t="s">
        <v>28</v>
      </c>
    </row>
    <row r="2004" spans="1:19" x14ac:dyDescent="0.3">
      <c r="A2004" s="3">
        <v>2003</v>
      </c>
      <c r="B2004" s="3">
        <v>31</v>
      </c>
      <c r="C2004" s="3" t="s">
        <v>18</v>
      </c>
      <c r="D2004" s="3" t="s">
        <v>54</v>
      </c>
      <c r="E2004" s="3" t="s">
        <v>20</v>
      </c>
      <c r="F2004" s="3">
        <v>65</v>
      </c>
      <c r="G2004" s="3" t="s">
        <v>83</v>
      </c>
      <c r="H2004" s="3" t="s">
        <v>43</v>
      </c>
      <c r="I2004" s="3" t="s">
        <v>107</v>
      </c>
      <c r="J2004" s="3" t="s">
        <v>52</v>
      </c>
      <c r="K2004" s="3">
        <v>2.7</v>
      </c>
      <c r="L2004" s="3" t="s">
        <v>151</v>
      </c>
      <c r="M2004" s="3" t="s">
        <v>26</v>
      </c>
      <c r="N2004" s="3" t="s">
        <v>151</v>
      </c>
      <c r="O2004" s="3" t="s">
        <v>151</v>
      </c>
      <c r="P2004" s="13">
        <v>19</v>
      </c>
      <c r="Q2004" s="13">
        <f>Table1[[#This Row],[Purchase Amount (USD)]]-Table1[[#This Row],[Previous Purchases]]</f>
        <v>46</v>
      </c>
      <c r="R2004" s="3" t="s">
        <v>45</v>
      </c>
      <c r="S2004" s="3" t="s">
        <v>96</v>
      </c>
    </row>
    <row r="2005" spans="1:19" x14ac:dyDescent="0.3">
      <c r="A2005" s="3">
        <v>2004</v>
      </c>
      <c r="B2005" s="3">
        <v>68</v>
      </c>
      <c r="C2005" s="3" t="s">
        <v>18</v>
      </c>
      <c r="D2005" s="3" t="s">
        <v>49</v>
      </c>
      <c r="E2005" s="3" t="s">
        <v>41</v>
      </c>
      <c r="F2005" s="3">
        <v>72</v>
      </c>
      <c r="G2005" s="3" t="s">
        <v>30</v>
      </c>
      <c r="H2005" s="3" t="s">
        <v>35</v>
      </c>
      <c r="I2005" s="3" t="s">
        <v>143</v>
      </c>
      <c r="J2005" s="3" t="s">
        <v>36</v>
      </c>
      <c r="K2005" s="3">
        <v>3.1</v>
      </c>
      <c r="L2005" s="3" t="s">
        <v>151</v>
      </c>
      <c r="M2005" s="3" t="s">
        <v>26</v>
      </c>
      <c r="N2005" s="3" t="s">
        <v>151</v>
      </c>
      <c r="O2005" s="3" t="s">
        <v>151</v>
      </c>
      <c r="P2005" s="13">
        <v>32</v>
      </c>
      <c r="Q2005" s="13">
        <f>Table1[[#This Row],[Purchase Amount (USD)]]-Table1[[#This Row],[Previous Purchases]]</f>
        <v>40</v>
      </c>
      <c r="R2005" s="3" t="s">
        <v>32</v>
      </c>
      <c r="S2005" s="3" t="s">
        <v>57</v>
      </c>
    </row>
    <row r="2006" spans="1:19" x14ac:dyDescent="0.3">
      <c r="A2006" s="2">
        <v>2005</v>
      </c>
      <c r="B2006" s="2">
        <v>44</v>
      </c>
      <c r="C2006" s="2" t="s">
        <v>18</v>
      </c>
      <c r="D2006" s="2" t="s">
        <v>70</v>
      </c>
      <c r="E2006" s="2" t="s">
        <v>41</v>
      </c>
      <c r="F2006" s="2">
        <v>70</v>
      </c>
      <c r="G2006" s="2" t="s">
        <v>141</v>
      </c>
      <c r="H2006" s="2" t="s">
        <v>22</v>
      </c>
      <c r="I2006" s="2" t="s">
        <v>143</v>
      </c>
      <c r="J2006" s="2" t="s">
        <v>56</v>
      </c>
      <c r="K2006" s="2">
        <v>3.2</v>
      </c>
      <c r="L2006" s="2" t="s">
        <v>151</v>
      </c>
      <c r="M2006" s="2" t="s">
        <v>69</v>
      </c>
      <c r="N2006" s="2" t="s">
        <v>151</v>
      </c>
      <c r="O2006" s="2" t="s">
        <v>151</v>
      </c>
      <c r="P2006" s="12">
        <v>13</v>
      </c>
      <c r="Q2006" s="12">
        <f>Table1[[#This Row],[Purchase Amount (USD)]]-Table1[[#This Row],[Previous Purchases]]</f>
        <v>57</v>
      </c>
      <c r="R2006" s="2" t="s">
        <v>32</v>
      </c>
      <c r="S2006" s="2" t="s">
        <v>75</v>
      </c>
    </row>
    <row r="2007" spans="1:19" x14ac:dyDescent="0.3">
      <c r="A2007" s="2">
        <v>2006</v>
      </c>
      <c r="B2007" s="2">
        <v>18</v>
      </c>
      <c r="C2007" s="2" t="s">
        <v>18</v>
      </c>
      <c r="D2007" s="2" t="s">
        <v>40</v>
      </c>
      <c r="E2007" s="2" t="s">
        <v>41</v>
      </c>
      <c r="F2007" s="2">
        <v>82</v>
      </c>
      <c r="G2007" s="2" t="s">
        <v>121</v>
      </c>
      <c r="H2007" s="2" t="s">
        <v>43</v>
      </c>
      <c r="I2007" s="2" t="s">
        <v>108</v>
      </c>
      <c r="J2007" s="2" t="s">
        <v>24</v>
      </c>
      <c r="K2007" s="2">
        <v>3.4</v>
      </c>
      <c r="L2007" s="2" t="s">
        <v>151</v>
      </c>
      <c r="M2007" s="2" t="s">
        <v>73</v>
      </c>
      <c r="N2007" s="2" t="s">
        <v>151</v>
      </c>
      <c r="O2007" s="2" t="s">
        <v>151</v>
      </c>
      <c r="P2007" s="12">
        <v>30</v>
      </c>
      <c r="Q2007" s="12">
        <f>Table1[[#This Row],[Purchase Amount (USD)]]-Table1[[#This Row],[Previous Purchases]]</f>
        <v>52</v>
      </c>
      <c r="R2007" s="2" t="s">
        <v>45</v>
      </c>
      <c r="S2007" s="2" t="s">
        <v>28</v>
      </c>
    </row>
    <row r="2008" spans="1:19" x14ac:dyDescent="0.3">
      <c r="A2008" s="3">
        <v>2007</v>
      </c>
      <c r="B2008" s="3">
        <v>58</v>
      </c>
      <c r="C2008" s="3" t="s">
        <v>18</v>
      </c>
      <c r="D2008" s="3" t="s">
        <v>118</v>
      </c>
      <c r="E2008" s="3" t="s">
        <v>66</v>
      </c>
      <c r="F2008" s="3">
        <v>97</v>
      </c>
      <c r="G2008" s="3" t="s">
        <v>129</v>
      </c>
      <c r="H2008" s="3" t="s">
        <v>35</v>
      </c>
      <c r="I2008" s="3" t="s">
        <v>68</v>
      </c>
      <c r="J2008" s="3" t="s">
        <v>56</v>
      </c>
      <c r="K2008" s="3">
        <v>4.4000000000000004</v>
      </c>
      <c r="L2008" s="3" t="s">
        <v>151</v>
      </c>
      <c r="M2008" s="3" t="s">
        <v>26</v>
      </c>
      <c r="N2008" s="3" t="s">
        <v>151</v>
      </c>
      <c r="O2008" s="3" t="s">
        <v>151</v>
      </c>
      <c r="P2008" s="13">
        <v>2</v>
      </c>
      <c r="Q2008" s="13">
        <f>Table1[[#This Row],[Purchase Amount (USD)]]-Table1[[#This Row],[Previous Purchases]]</f>
        <v>95</v>
      </c>
      <c r="R2008" s="3" t="s">
        <v>38</v>
      </c>
      <c r="S2008" s="3" t="s">
        <v>48</v>
      </c>
    </row>
    <row r="2009" spans="1:19" x14ac:dyDescent="0.3">
      <c r="A2009" s="3">
        <v>2008</v>
      </c>
      <c r="B2009" s="3">
        <v>26</v>
      </c>
      <c r="C2009" s="3" t="s">
        <v>18</v>
      </c>
      <c r="D2009" s="3" t="s">
        <v>54</v>
      </c>
      <c r="E2009" s="3" t="s">
        <v>20</v>
      </c>
      <c r="F2009" s="3">
        <v>25</v>
      </c>
      <c r="G2009" s="3" t="s">
        <v>140</v>
      </c>
      <c r="H2009" s="3" t="s">
        <v>43</v>
      </c>
      <c r="I2009" s="3" t="s">
        <v>64</v>
      </c>
      <c r="J2009" s="3" t="s">
        <v>52</v>
      </c>
      <c r="K2009" s="3">
        <v>3.2</v>
      </c>
      <c r="L2009" s="3" t="s">
        <v>151</v>
      </c>
      <c r="M2009" s="3" t="s">
        <v>69</v>
      </c>
      <c r="N2009" s="3" t="s">
        <v>151</v>
      </c>
      <c r="O2009" s="3" t="s">
        <v>151</v>
      </c>
      <c r="P2009" s="13">
        <v>8</v>
      </c>
      <c r="Q2009" s="13">
        <f>Table1[[#This Row],[Purchase Amount (USD)]]-Table1[[#This Row],[Previous Purchases]]</f>
        <v>17</v>
      </c>
      <c r="R2009" s="3" t="s">
        <v>45</v>
      </c>
      <c r="S2009" s="3" t="s">
        <v>57</v>
      </c>
    </row>
    <row r="2010" spans="1:19" x14ac:dyDescent="0.3">
      <c r="A2010" s="2">
        <v>2009</v>
      </c>
      <c r="B2010" s="2">
        <v>57</v>
      </c>
      <c r="C2010" s="2" t="s">
        <v>18</v>
      </c>
      <c r="D2010" s="2" t="s">
        <v>86</v>
      </c>
      <c r="E2010" s="2" t="s">
        <v>20</v>
      </c>
      <c r="F2010" s="2">
        <v>48</v>
      </c>
      <c r="G2010" s="2" t="s">
        <v>102</v>
      </c>
      <c r="H2010" s="2" t="s">
        <v>43</v>
      </c>
      <c r="I2010" s="2" t="s">
        <v>23</v>
      </c>
      <c r="J2010" s="2" t="s">
        <v>36</v>
      </c>
      <c r="K2010" s="2">
        <v>2.5</v>
      </c>
      <c r="L2010" s="2" t="s">
        <v>151</v>
      </c>
      <c r="M2010" s="2" t="s">
        <v>37</v>
      </c>
      <c r="N2010" s="2" t="s">
        <v>151</v>
      </c>
      <c r="O2010" s="2" t="s">
        <v>151</v>
      </c>
      <c r="P2010" s="12">
        <v>27</v>
      </c>
      <c r="Q2010" s="12">
        <f>Table1[[#This Row],[Purchase Amount (USD)]]-Table1[[#This Row],[Previous Purchases]]</f>
        <v>21</v>
      </c>
      <c r="R2010" s="2" t="s">
        <v>45</v>
      </c>
      <c r="S2010" s="2" t="s">
        <v>96</v>
      </c>
    </row>
    <row r="2011" spans="1:19" x14ac:dyDescent="0.3">
      <c r="A2011" s="2">
        <v>2010</v>
      </c>
      <c r="B2011" s="2">
        <v>37</v>
      </c>
      <c r="C2011" s="2" t="s">
        <v>18</v>
      </c>
      <c r="D2011" s="2" t="s">
        <v>136</v>
      </c>
      <c r="E2011" s="2" t="s">
        <v>41</v>
      </c>
      <c r="F2011" s="2">
        <v>99</v>
      </c>
      <c r="G2011" s="2" t="s">
        <v>89</v>
      </c>
      <c r="H2011" s="2" t="s">
        <v>43</v>
      </c>
      <c r="I2011" s="2" t="s">
        <v>125</v>
      </c>
      <c r="J2011" s="2" t="s">
        <v>52</v>
      </c>
      <c r="K2011" s="2">
        <v>3.8</v>
      </c>
      <c r="L2011" s="2" t="s">
        <v>151</v>
      </c>
      <c r="M2011" s="2" t="s">
        <v>44</v>
      </c>
      <c r="N2011" s="2" t="s">
        <v>151</v>
      </c>
      <c r="O2011" s="2" t="s">
        <v>151</v>
      </c>
      <c r="P2011" s="12">
        <v>26</v>
      </c>
      <c r="Q2011" s="12">
        <f>Table1[[#This Row],[Purchase Amount (USD)]]-Table1[[#This Row],[Previous Purchases]]</f>
        <v>73</v>
      </c>
      <c r="R2011" s="2" t="s">
        <v>27</v>
      </c>
      <c r="S2011" s="2" t="s">
        <v>75</v>
      </c>
    </row>
    <row r="2012" spans="1:19" x14ac:dyDescent="0.3">
      <c r="A2012" s="3">
        <v>2011</v>
      </c>
      <c r="B2012" s="3">
        <v>24</v>
      </c>
      <c r="C2012" s="3" t="s">
        <v>18</v>
      </c>
      <c r="D2012" s="3" t="s">
        <v>29</v>
      </c>
      <c r="E2012" s="3" t="s">
        <v>20</v>
      </c>
      <c r="F2012" s="3">
        <v>21</v>
      </c>
      <c r="G2012" s="3" t="s">
        <v>104</v>
      </c>
      <c r="H2012" s="3" t="s">
        <v>43</v>
      </c>
      <c r="I2012" s="3" t="s">
        <v>31</v>
      </c>
      <c r="J2012" s="3" t="s">
        <v>52</v>
      </c>
      <c r="K2012" s="3">
        <v>4.4000000000000004</v>
      </c>
      <c r="L2012" s="3" t="s">
        <v>151</v>
      </c>
      <c r="M2012" s="3" t="s">
        <v>69</v>
      </c>
      <c r="N2012" s="3" t="s">
        <v>151</v>
      </c>
      <c r="O2012" s="3" t="s">
        <v>151</v>
      </c>
      <c r="P2012" s="13">
        <v>3</v>
      </c>
      <c r="Q2012" s="13">
        <f>Table1[[#This Row],[Purchase Amount (USD)]]-Table1[[#This Row],[Previous Purchases]]</f>
        <v>18</v>
      </c>
      <c r="R2012" s="3" t="s">
        <v>85</v>
      </c>
      <c r="S2012" s="3" t="s">
        <v>75</v>
      </c>
    </row>
    <row r="2013" spans="1:19" x14ac:dyDescent="0.3">
      <c r="A2013" s="3">
        <v>2012</v>
      </c>
      <c r="B2013" s="3">
        <v>57</v>
      </c>
      <c r="C2013" s="3" t="s">
        <v>18</v>
      </c>
      <c r="D2013" s="3" t="s">
        <v>40</v>
      </c>
      <c r="E2013" s="3" t="s">
        <v>41</v>
      </c>
      <c r="F2013" s="3">
        <v>94</v>
      </c>
      <c r="G2013" s="3" t="s">
        <v>63</v>
      </c>
      <c r="H2013" s="3" t="s">
        <v>43</v>
      </c>
      <c r="I2013" s="3" t="s">
        <v>117</v>
      </c>
      <c r="J2013" s="3" t="s">
        <v>36</v>
      </c>
      <c r="K2013" s="3">
        <v>3.7</v>
      </c>
      <c r="L2013" s="3" t="s">
        <v>151</v>
      </c>
      <c r="M2013" s="3" t="s">
        <v>26</v>
      </c>
      <c r="N2013" s="3" t="s">
        <v>151</v>
      </c>
      <c r="O2013" s="3" t="s">
        <v>151</v>
      </c>
      <c r="P2013" s="13">
        <v>4</v>
      </c>
      <c r="Q2013" s="13">
        <f>Table1[[#This Row],[Purchase Amount (USD)]]-Table1[[#This Row],[Previous Purchases]]</f>
        <v>90</v>
      </c>
      <c r="R2013" s="3" t="s">
        <v>74</v>
      </c>
      <c r="S2013" s="3" t="s">
        <v>87</v>
      </c>
    </row>
    <row r="2014" spans="1:19" x14ac:dyDescent="0.3">
      <c r="A2014" s="2">
        <v>2013</v>
      </c>
      <c r="B2014" s="2">
        <v>48</v>
      </c>
      <c r="C2014" s="2" t="s">
        <v>18</v>
      </c>
      <c r="D2014" s="2" t="s">
        <v>33</v>
      </c>
      <c r="E2014" s="2" t="s">
        <v>20</v>
      </c>
      <c r="F2014" s="2">
        <v>53</v>
      </c>
      <c r="G2014" s="2" t="s">
        <v>106</v>
      </c>
      <c r="H2014" s="2" t="s">
        <v>22</v>
      </c>
      <c r="I2014" s="2" t="s">
        <v>95</v>
      </c>
      <c r="J2014" s="2" t="s">
        <v>56</v>
      </c>
      <c r="K2014" s="2">
        <v>3.2</v>
      </c>
      <c r="L2014" s="2" t="s">
        <v>151</v>
      </c>
      <c r="M2014" s="2" t="s">
        <v>73</v>
      </c>
      <c r="N2014" s="2" t="s">
        <v>151</v>
      </c>
      <c r="O2014" s="2" t="s">
        <v>151</v>
      </c>
      <c r="P2014" s="12">
        <v>5</v>
      </c>
      <c r="Q2014" s="12">
        <f>Table1[[#This Row],[Purchase Amount (USD)]]-Table1[[#This Row],[Previous Purchases]]</f>
        <v>48</v>
      </c>
      <c r="R2014" s="2" t="s">
        <v>32</v>
      </c>
      <c r="S2014" s="2" t="s">
        <v>28</v>
      </c>
    </row>
    <row r="2015" spans="1:19" x14ac:dyDescent="0.3">
      <c r="A2015" s="2">
        <v>2014</v>
      </c>
      <c r="B2015" s="2">
        <v>39</v>
      </c>
      <c r="C2015" s="2" t="s">
        <v>18</v>
      </c>
      <c r="D2015" s="2" t="s">
        <v>131</v>
      </c>
      <c r="E2015" s="2" t="s">
        <v>66</v>
      </c>
      <c r="F2015" s="2">
        <v>70</v>
      </c>
      <c r="G2015" s="2" t="s">
        <v>140</v>
      </c>
      <c r="H2015" s="2" t="s">
        <v>43</v>
      </c>
      <c r="I2015" s="2" t="s">
        <v>99</v>
      </c>
      <c r="J2015" s="2" t="s">
        <v>24</v>
      </c>
      <c r="K2015" s="2">
        <v>4.9000000000000004</v>
      </c>
      <c r="L2015" s="2" t="s">
        <v>151</v>
      </c>
      <c r="M2015" s="2" t="s">
        <v>53</v>
      </c>
      <c r="N2015" s="2" t="s">
        <v>151</v>
      </c>
      <c r="O2015" s="2" t="s">
        <v>151</v>
      </c>
      <c r="P2015" s="12">
        <v>25</v>
      </c>
      <c r="Q2015" s="12">
        <f>Table1[[#This Row],[Purchase Amount (USD)]]-Table1[[#This Row],[Previous Purchases]]</f>
        <v>45</v>
      </c>
      <c r="R2015" s="2" t="s">
        <v>85</v>
      </c>
      <c r="S2015" s="2" t="s">
        <v>57</v>
      </c>
    </row>
    <row r="2016" spans="1:19" x14ac:dyDescent="0.3">
      <c r="A2016" s="3">
        <v>2015</v>
      </c>
      <c r="B2016" s="3">
        <v>51</v>
      </c>
      <c r="C2016" s="3" t="s">
        <v>18</v>
      </c>
      <c r="D2016" s="3" t="s">
        <v>86</v>
      </c>
      <c r="E2016" s="3" t="s">
        <v>20</v>
      </c>
      <c r="F2016" s="3">
        <v>26</v>
      </c>
      <c r="G2016" s="3" t="s">
        <v>149</v>
      </c>
      <c r="H2016" s="3" t="s">
        <v>22</v>
      </c>
      <c r="I2016" s="3" t="s">
        <v>93</v>
      </c>
      <c r="J2016" s="3" t="s">
        <v>52</v>
      </c>
      <c r="K2016" s="3">
        <v>3.9</v>
      </c>
      <c r="L2016" s="3" t="s">
        <v>151</v>
      </c>
      <c r="M2016" s="3" t="s">
        <v>53</v>
      </c>
      <c r="N2016" s="3" t="s">
        <v>151</v>
      </c>
      <c r="O2016" s="3" t="s">
        <v>151</v>
      </c>
      <c r="P2016" s="13">
        <v>47</v>
      </c>
      <c r="Q2016" s="13">
        <f>Table1[[#This Row],[Purchase Amount (USD)]]-Table1[[#This Row],[Previous Purchases]]</f>
        <v>-21</v>
      </c>
      <c r="R2016" s="3" t="s">
        <v>45</v>
      </c>
      <c r="S2016" s="3" t="s">
        <v>75</v>
      </c>
    </row>
    <row r="2017" spans="1:19" x14ac:dyDescent="0.3">
      <c r="A2017" s="3">
        <v>2016</v>
      </c>
      <c r="B2017" s="3">
        <v>57</v>
      </c>
      <c r="C2017" s="3" t="s">
        <v>18</v>
      </c>
      <c r="D2017" s="3" t="s">
        <v>132</v>
      </c>
      <c r="E2017" s="3" t="s">
        <v>66</v>
      </c>
      <c r="F2017" s="3">
        <v>82</v>
      </c>
      <c r="G2017" s="3" t="s">
        <v>140</v>
      </c>
      <c r="H2017" s="3" t="s">
        <v>35</v>
      </c>
      <c r="I2017" s="3" t="s">
        <v>68</v>
      </c>
      <c r="J2017" s="3" t="s">
        <v>52</v>
      </c>
      <c r="K2017" s="3">
        <v>4.5</v>
      </c>
      <c r="L2017" s="3" t="s">
        <v>151</v>
      </c>
      <c r="M2017" s="3" t="s">
        <v>44</v>
      </c>
      <c r="N2017" s="3" t="s">
        <v>151</v>
      </c>
      <c r="O2017" s="3" t="s">
        <v>151</v>
      </c>
      <c r="P2017" s="13">
        <v>8</v>
      </c>
      <c r="Q2017" s="13">
        <f>Table1[[#This Row],[Purchase Amount (USD)]]-Table1[[#This Row],[Previous Purchases]]</f>
        <v>74</v>
      </c>
      <c r="R2017" s="3" t="s">
        <v>38</v>
      </c>
      <c r="S2017" s="3" t="s">
        <v>28</v>
      </c>
    </row>
    <row r="2018" spans="1:19" x14ac:dyDescent="0.3">
      <c r="A2018" s="2">
        <v>2017</v>
      </c>
      <c r="B2018" s="2">
        <v>53</v>
      </c>
      <c r="C2018" s="2" t="s">
        <v>18</v>
      </c>
      <c r="D2018" s="2" t="s">
        <v>70</v>
      </c>
      <c r="E2018" s="2" t="s">
        <v>41</v>
      </c>
      <c r="F2018" s="2">
        <v>47</v>
      </c>
      <c r="G2018" s="2" t="s">
        <v>30</v>
      </c>
      <c r="H2018" s="2" t="s">
        <v>35</v>
      </c>
      <c r="I2018" s="2" t="s">
        <v>82</v>
      </c>
      <c r="J2018" s="2" t="s">
        <v>24</v>
      </c>
      <c r="K2018" s="2">
        <v>3.4</v>
      </c>
      <c r="L2018" s="2" t="s">
        <v>151</v>
      </c>
      <c r="M2018" s="2" t="s">
        <v>53</v>
      </c>
      <c r="N2018" s="2" t="s">
        <v>151</v>
      </c>
      <c r="O2018" s="2" t="s">
        <v>151</v>
      </c>
      <c r="P2018" s="12">
        <v>20</v>
      </c>
      <c r="Q2018" s="12">
        <f>Table1[[#This Row],[Purchase Amount (USD)]]-Table1[[#This Row],[Previous Purchases]]</f>
        <v>27</v>
      </c>
      <c r="R2018" s="2" t="s">
        <v>85</v>
      </c>
      <c r="S2018" s="2" t="s">
        <v>28</v>
      </c>
    </row>
    <row r="2019" spans="1:19" x14ac:dyDescent="0.3">
      <c r="A2019" s="2">
        <v>2018</v>
      </c>
      <c r="B2019" s="2">
        <v>70</v>
      </c>
      <c r="C2019" s="2" t="s">
        <v>18</v>
      </c>
      <c r="D2019" s="2" t="s">
        <v>124</v>
      </c>
      <c r="E2019" s="2" t="s">
        <v>20</v>
      </c>
      <c r="F2019" s="2">
        <v>32</v>
      </c>
      <c r="G2019" s="2" t="s">
        <v>34</v>
      </c>
      <c r="H2019" s="2" t="s">
        <v>35</v>
      </c>
      <c r="I2019" s="2" t="s">
        <v>95</v>
      </c>
      <c r="J2019" s="2" t="s">
        <v>24</v>
      </c>
      <c r="K2019" s="2">
        <v>4.0999999999999996</v>
      </c>
      <c r="L2019" s="2" t="s">
        <v>151</v>
      </c>
      <c r="M2019" s="2" t="s">
        <v>44</v>
      </c>
      <c r="N2019" s="2" t="s">
        <v>151</v>
      </c>
      <c r="O2019" s="2" t="s">
        <v>151</v>
      </c>
      <c r="P2019" s="12">
        <v>42</v>
      </c>
      <c r="Q2019" s="12">
        <f>Table1[[#This Row],[Purchase Amount (USD)]]-Table1[[#This Row],[Previous Purchases]]</f>
        <v>-10</v>
      </c>
      <c r="R2019" s="2" t="s">
        <v>74</v>
      </c>
      <c r="S2019" s="2" t="s">
        <v>96</v>
      </c>
    </row>
    <row r="2020" spans="1:19" x14ac:dyDescent="0.3">
      <c r="A2020" s="3">
        <v>2019</v>
      </c>
      <c r="B2020" s="3">
        <v>60</v>
      </c>
      <c r="C2020" s="3" t="s">
        <v>18</v>
      </c>
      <c r="D2020" s="3" t="s">
        <v>131</v>
      </c>
      <c r="E2020" s="3" t="s">
        <v>66</v>
      </c>
      <c r="F2020" s="3">
        <v>97</v>
      </c>
      <c r="G2020" s="3" t="s">
        <v>71</v>
      </c>
      <c r="H2020" s="3" t="s">
        <v>35</v>
      </c>
      <c r="I2020" s="3" t="s">
        <v>79</v>
      </c>
      <c r="J2020" s="3" t="s">
        <v>56</v>
      </c>
      <c r="K2020" s="3">
        <v>4.5</v>
      </c>
      <c r="L2020" s="3" t="s">
        <v>151</v>
      </c>
      <c r="M2020" s="3" t="s">
        <v>73</v>
      </c>
      <c r="N2020" s="3" t="s">
        <v>151</v>
      </c>
      <c r="O2020" s="3" t="s">
        <v>151</v>
      </c>
      <c r="P2020" s="13">
        <v>20</v>
      </c>
      <c r="Q2020" s="13">
        <f>Table1[[#This Row],[Purchase Amount (USD)]]-Table1[[#This Row],[Previous Purchases]]</f>
        <v>77</v>
      </c>
      <c r="R2020" s="3" t="s">
        <v>74</v>
      </c>
      <c r="S2020" s="3" t="s">
        <v>39</v>
      </c>
    </row>
    <row r="2021" spans="1:19" x14ac:dyDescent="0.3">
      <c r="A2021" s="3">
        <v>2020</v>
      </c>
      <c r="B2021" s="3">
        <v>31</v>
      </c>
      <c r="C2021" s="3" t="s">
        <v>18</v>
      </c>
      <c r="D2021" s="3" t="s">
        <v>54</v>
      </c>
      <c r="E2021" s="3" t="s">
        <v>20</v>
      </c>
      <c r="F2021" s="3">
        <v>68</v>
      </c>
      <c r="G2021" s="3" t="s">
        <v>134</v>
      </c>
      <c r="H2021" s="3" t="s">
        <v>35</v>
      </c>
      <c r="I2021" s="3" t="s">
        <v>107</v>
      </c>
      <c r="J2021" s="3" t="s">
        <v>24</v>
      </c>
      <c r="K2021" s="3">
        <v>4.7</v>
      </c>
      <c r="L2021" s="3" t="s">
        <v>151</v>
      </c>
      <c r="M2021" s="3" t="s">
        <v>73</v>
      </c>
      <c r="N2021" s="3" t="s">
        <v>151</v>
      </c>
      <c r="O2021" s="3" t="s">
        <v>151</v>
      </c>
      <c r="P2021" s="13">
        <v>23</v>
      </c>
      <c r="Q2021" s="13">
        <f>Table1[[#This Row],[Purchase Amount (USD)]]-Table1[[#This Row],[Previous Purchases]]</f>
        <v>45</v>
      </c>
      <c r="R2021" s="3" t="s">
        <v>32</v>
      </c>
      <c r="S2021" s="3" t="s">
        <v>28</v>
      </c>
    </row>
    <row r="2022" spans="1:19" x14ac:dyDescent="0.3">
      <c r="A2022" s="2">
        <v>2021</v>
      </c>
      <c r="B2022" s="2">
        <v>41</v>
      </c>
      <c r="C2022" s="2" t="s">
        <v>18</v>
      </c>
      <c r="D2022" s="2" t="s">
        <v>29</v>
      </c>
      <c r="E2022" s="2" t="s">
        <v>20</v>
      </c>
      <c r="F2022" s="2">
        <v>23</v>
      </c>
      <c r="G2022" s="2" t="s">
        <v>137</v>
      </c>
      <c r="H2022" s="2" t="s">
        <v>43</v>
      </c>
      <c r="I2022" s="2" t="s">
        <v>117</v>
      </c>
      <c r="J2022" s="2" t="s">
        <v>24</v>
      </c>
      <c r="K2022" s="2">
        <v>4.8</v>
      </c>
      <c r="L2022" s="2" t="s">
        <v>151</v>
      </c>
      <c r="M2022" s="2" t="s">
        <v>44</v>
      </c>
      <c r="N2022" s="2" t="s">
        <v>151</v>
      </c>
      <c r="O2022" s="2" t="s">
        <v>151</v>
      </c>
      <c r="P2022" s="12">
        <v>26</v>
      </c>
      <c r="Q2022" s="12">
        <f>Table1[[#This Row],[Purchase Amount (USD)]]-Table1[[#This Row],[Previous Purchases]]</f>
        <v>-3</v>
      </c>
      <c r="R2022" s="2" t="s">
        <v>32</v>
      </c>
      <c r="S2022" s="2" t="s">
        <v>57</v>
      </c>
    </row>
    <row r="2023" spans="1:19" x14ac:dyDescent="0.3">
      <c r="A2023" s="2">
        <v>2022</v>
      </c>
      <c r="B2023" s="2">
        <v>62</v>
      </c>
      <c r="C2023" s="2" t="s">
        <v>18</v>
      </c>
      <c r="D2023" s="2" t="s">
        <v>65</v>
      </c>
      <c r="E2023" s="2" t="s">
        <v>66</v>
      </c>
      <c r="F2023" s="2">
        <v>33</v>
      </c>
      <c r="G2023" s="2" t="s">
        <v>30</v>
      </c>
      <c r="H2023" s="2" t="s">
        <v>43</v>
      </c>
      <c r="I2023" s="2" t="s">
        <v>95</v>
      </c>
      <c r="J2023" s="2" t="s">
        <v>24</v>
      </c>
      <c r="K2023" s="2">
        <v>4.4000000000000004</v>
      </c>
      <c r="L2023" s="2" t="s">
        <v>151</v>
      </c>
      <c r="M2023" s="2" t="s">
        <v>53</v>
      </c>
      <c r="N2023" s="2" t="s">
        <v>151</v>
      </c>
      <c r="O2023" s="2" t="s">
        <v>151</v>
      </c>
      <c r="P2023" s="12">
        <v>48</v>
      </c>
      <c r="Q2023" s="12">
        <f>Table1[[#This Row],[Purchase Amount (USD)]]-Table1[[#This Row],[Previous Purchases]]</f>
        <v>-15</v>
      </c>
      <c r="R2023" s="2" t="s">
        <v>27</v>
      </c>
      <c r="S2023" s="2" t="s">
        <v>57</v>
      </c>
    </row>
    <row r="2024" spans="1:19" x14ac:dyDescent="0.3">
      <c r="A2024" s="3">
        <v>2023</v>
      </c>
      <c r="B2024" s="3">
        <v>59</v>
      </c>
      <c r="C2024" s="3" t="s">
        <v>18</v>
      </c>
      <c r="D2024" s="3" t="s">
        <v>105</v>
      </c>
      <c r="E2024" s="3" t="s">
        <v>66</v>
      </c>
      <c r="F2024" s="3">
        <v>38</v>
      </c>
      <c r="G2024" s="3" t="s">
        <v>89</v>
      </c>
      <c r="H2024" s="3" t="s">
        <v>35</v>
      </c>
      <c r="I2024" s="3" t="s">
        <v>93</v>
      </c>
      <c r="J2024" s="3" t="s">
        <v>24</v>
      </c>
      <c r="K2024" s="3">
        <v>4</v>
      </c>
      <c r="L2024" s="3" t="s">
        <v>151</v>
      </c>
      <c r="M2024" s="3" t="s">
        <v>73</v>
      </c>
      <c r="N2024" s="3" t="s">
        <v>151</v>
      </c>
      <c r="O2024" s="3" t="s">
        <v>151</v>
      </c>
      <c r="P2024" s="13">
        <v>16</v>
      </c>
      <c r="Q2024" s="13">
        <f>Table1[[#This Row],[Purchase Amount (USD)]]-Table1[[#This Row],[Previous Purchases]]</f>
        <v>22</v>
      </c>
      <c r="R2024" s="3" t="s">
        <v>32</v>
      </c>
      <c r="S2024" s="3" t="s">
        <v>75</v>
      </c>
    </row>
    <row r="2025" spans="1:19" x14ac:dyDescent="0.3">
      <c r="A2025" s="3">
        <v>2024</v>
      </c>
      <c r="B2025" s="3">
        <v>46</v>
      </c>
      <c r="C2025" s="3" t="s">
        <v>18</v>
      </c>
      <c r="D2025" s="3" t="s">
        <v>124</v>
      </c>
      <c r="E2025" s="3" t="s">
        <v>20</v>
      </c>
      <c r="F2025" s="3">
        <v>68</v>
      </c>
      <c r="G2025" s="3" t="s">
        <v>134</v>
      </c>
      <c r="H2025" s="3" t="s">
        <v>35</v>
      </c>
      <c r="I2025" s="3" t="s">
        <v>84</v>
      </c>
      <c r="J2025" s="3" t="s">
        <v>24</v>
      </c>
      <c r="K2025" s="3">
        <v>4.0999999999999996</v>
      </c>
      <c r="L2025" s="3" t="s">
        <v>151</v>
      </c>
      <c r="M2025" s="3" t="s">
        <v>73</v>
      </c>
      <c r="N2025" s="3" t="s">
        <v>151</v>
      </c>
      <c r="O2025" s="3" t="s">
        <v>151</v>
      </c>
      <c r="P2025" s="13">
        <v>28</v>
      </c>
      <c r="Q2025" s="13">
        <f>Table1[[#This Row],[Purchase Amount (USD)]]-Table1[[#This Row],[Previous Purchases]]</f>
        <v>40</v>
      </c>
      <c r="R2025" s="3" t="s">
        <v>32</v>
      </c>
      <c r="S2025" s="3" t="s">
        <v>75</v>
      </c>
    </row>
    <row r="2026" spans="1:19" x14ac:dyDescent="0.3">
      <c r="A2026" s="2">
        <v>2025</v>
      </c>
      <c r="B2026" s="2">
        <v>62</v>
      </c>
      <c r="C2026" s="2" t="s">
        <v>18</v>
      </c>
      <c r="D2026" s="2" t="s">
        <v>124</v>
      </c>
      <c r="E2026" s="2" t="s">
        <v>20</v>
      </c>
      <c r="F2026" s="2">
        <v>23</v>
      </c>
      <c r="G2026" s="2" t="s">
        <v>71</v>
      </c>
      <c r="H2026" s="2" t="s">
        <v>22</v>
      </c>
      <c r="I2026" s="2" t="s">
        <v>64</v>
      </c>
      <c r="J2026" s="2" t="s">
        <v>56</v>
      </c>
      <c r="K2026" s="2">
        <v>3.7</v>
      </c>
      <c r="L2026" s="2" t="s">
        <v>151</v>
      </c>
      <c r="M2026" s="2" t="s">
        <v>26</v>
      </c>
      <c r="N2026" s="2" t="s">
        <v>151</v>
      </c>
      <c r="O2026" s="2" t="s">
        <v>151</v>
      </c>
      <c r="P2026" s="12">
        <v>39</v>
      </c>
      <c r="Q2026" s="12">
        <f>Table1[[#This Row],[Purchase Amount (USD)]]-Table1[[#This Row],[Previous Purchases]]</f>
        <v>-16</v>
      </c>
      <c r="R2026" s="2" t="s">
        <v>45</v>
      </c>
      <c r="S2026" s="2" t="s">
        <v>39</v>
      </c>
    </row>
    <row r="2027" spans="1:19" x14ac:dyDescent="0.3">
      <c r="A2027" s="2">
        <v>2026</v>
      </c>
      <c r="B2027" s="2">
        <v>42</v>
      </c>
      <c r="C2027" s="2" t="s">
        <v>18</v>
      </c>
      <c r="D2027" s="2" t="s">
        <v>54</v>
      </c>
      <c r="E2027" s="2" t="s">
        <v>20</v>
      </c>
      <c r="F2027" s="2">
        <v>29</v>
      </c>
      <c r="G2027" s="2" t="s">
        <v>78</v>
      </c>
      <c r="H2027" s="2" t="s">
        <v>43</v>
      </c>
      <c r="I2027" s="2" t="s">
        <v>47</v>
      </c>
      <c r="J2027" s="2" t="s">
        <v>52</v>
      </c>
      <c r="K2027" s="2">
        <v>3</v>
      </c>
      <c r="L2027" s="2" t="s">
        <v>151</v>
      </c>
      <c r="M2027" s="2" t="s">
        <v>26</v>
      </c>
      <c r="N2027" s="2" t="s">
        <v>151</v>
      </c>
      <c r="O2027" s="2" t="s">
        <v>151</v>
      </c>
      <c r="P2027" s="12">
        <v>43</v>
      </c>
      <c r="Q2027" s="12">
        <f>Table1[[#This Row],[Purchase Amount (USD)]]-Table1[[#This Row],[Previous Purchases]]</f>
        <v>-14</v>
      </c>
      <c r="R2027" s="2" t="s">
        <v>85</v>
      </c>
      <c r="S2027" s="2" t="s">
        <v>28</v>
      </c>
    </row>
    <row r="2028" spans="1:19" x14ac:dyDescent="0.3">
      <c r="A2028" s="3">
        <v>2027</v>
      </c>
      <c r="B2028" s="3">
        <v>37</v>
      </c>
      <c r="C2028" s="3" t="s">
        <v>18</v>
      </c>
      <c r="D2028" s="3" t="s">
        <v>118</v>
      </c>
      <c r="E2028" s="3" t="s">
        <v>66</v>
      </c>
      <c r="F2028" s="3">
        <v>35</v>
      </c>
      <c r="G2028" s="3" t="s">
        <v>30</v>
      </c>
      <c r="H2028" s="3" t="s">
        <v>43</v>
      </c>
      <c r="I2028" s="3" t="s">
        <v>120</v>
      </c>
      <c r="J2028" s="3" t="s">
        <v>24</v>
      </c>
      <c r="K2028" s="3">
        <v>3.6</v>
      </c>
      <c r="L2028" s="3" t="s">
        <v>151</v>
      </c>
      <c r="M2028" s="3" t="s">
        <v>26</v>
      </c>
      <c r="N2028" s="3" t="s">
        <v>151</v>
      </c>
      <c r="O2028" s="3" t="s">
        <v>151</v>
      </c>
      <c r="P2028" s="13">
        <v>45</v>
      </c>
      <c r="Q2028" s="13">
        <f>Table1[[#This Row],[Purchase Amount (USD)]]-Table1[[#This Row],[Previous Purchases]]</f>
        <v>-10</v>
      </c>
      <c r="R2028" s="3" t="s">
        <v>74</v>
      </c>
      <c r="S2028" s="3" t="s">
        <v>96</v>
      </c>
    </row>
    <row r="2029" spans="1:19" x14ac:dyDescent="0.3">
      <c r="A2029" s="3">
        <v>2028</v>
      </c>
      <c r="B2029" s="3">
        <v>50</v>
      </c>
      <c r="C2029" s="3" t="s">
        <v>18</v>
      </c>
      <c r="D2029" s="3" t="s">
        <v>70</v>
      </c>
      <c r="E2029" s="3" t="s">
        <v>41</v>
      </c>
      <c r="F2029" s="3">
        <v>73</v>
      </c>
      <c r="G2029" s="3" t="s">
        <v>144</v>
      </c>
      <c r="H2029" s="3" t="s">
        <v>35</v>
      </c>
      <c r="I2029" s="3" t="s">
        <v>79</v>
      </c>
      <c r="J2029" s="3" t="s">
        <v>56</v>
      </c>
      <c r="K2029" s="3">
        <v>4.8</v>
      </c>
      <c r="L2029" s="3" t="s">
        <v>151</v>
      </c>
      <c r="M2029" s="3" t="s">
        <v>53</v>
      </c>
      <c r="N2029" s="3" t="s">
        <v>151</v>
      </c>
      <c r="O2029" s="3" t="s">
        <v>151</v>
      </c>
      <c r="P2029" s="13">
        <v>50</v>
      </c>
      <c r="Q2029" s="13">
        <f>Table1[[#This Row],[Purchase Amount (USD)]]-Table1[[#This Row],[Previous Purchases]]</f>
        <v>23</v>
      </c>
      <c r="R2029" s="3" t="s">
        <v>38</v>
      </c>
      <c r="S2029" s="3" t="s">
        <v>96</v>
      </c>
    </row>
    <row r="2030" spans="1:19" x14ac:dyDescent="0.3">
      <c r="A2030" s="2">
        <v>2029</v>
      </c>
      <c r="B2030" s="2">
        <v>29</v>
      </c>
      <c r="C2030" s="2" t="s">
        <v>18</v>
      </c>
      <c r="D2030" s="2" t="s">
        <v>70</v>
      </c>
      <c r="E2030" s="2" t="s">
        <v>41</v>
      </c>
      <c r="F2030" s="2">
        <v>84</v>
      </c>
      <c r="G2030" s="2" t="s">
        <v>122</v>
      </c>
      <c r="H2030" s="2" t="s">
        <v>91</v>
      </c>
      <c r="I2030" s="2" t="s">
        <v>72</v>
      </c>
      <c r="J2030" s="2" t="s">
        <v>56</v>
      </c>
      <c r="K2030" s="2">
        <v>3.7</v>
      </c>
      <c r="L2030" s="2" t="s">
        <v>151</v>
      </c>
      <c r="M2030" s="2" t="s">
        <v>69</v>
      </c>
      <c r="N2030" s="2" t="s">
        <v>151</v>
      </c>
      <c r="O2030" s="2" t="s">
        <v>151</v>
      </c>
      <c r="P2030" s="12">
        <v>10</v>
      </c>
      <c r="Q2030" s="12">
        <f>Table1[[#This Row],[Purchase Amount (USD)]]-Table1[[#This Row],[Previous Purchases]]</f>
        <v>74</v>
      </c>
      <c r="R2030" s="2" t="s">
        <v>27</v>
      </c>
      <c r="S2030" s="2" t="s">
        <v>75</v>
      </c>
    </row>
    <row r="2031" spans="1:19" x14ac:dyDescent="0.3">
      <c r="A2031" s="2">
        <v>2030</v>
      </c>
      <c r="B2031" s="2">
        <v>25</v>
      </c>
      <c r="C2031" s="2" t="s">
        <v>18</v>
      </c>
      <c r="D2031" s="2" t="s">
        <v>118</v>
      </c>
      <c r="E2031" s="2" t="s">
        <v>66</v>
      </c>
      <c r="F2031" s="2">
        <v>23</v>
      </c>
      <c r="G2031" s="2" t="s">
        <v>55</v>
      </c>
      <c r="H2031" s="2" t="s">
        <v>43</v>
      </c>
      <c r="I2031" s="2" t="s">
        <v>68</v>
      </c>
      <c r="J2031" s="2" t="s">
        <v>36</v>
      </c>
      <c r="K2031" s="2">
        <v>4.5999999999999996</v>
      </c>
      <c r="L2031" s="2" t="s">
        <v>151</v>
      </c>
      <c r="M2031" s="2" t="s">
        <v>44</v>
      </c>
      <c r="N2031" s="2" t="s">
        <v>151</v>
      </c>
      <c r="O2031" s="2" t="s">
        <v>151</v>
      </c>
      <c r="P2031" s="12">
        <v>40</v>
      </c>
      <c r="Q2031" s="12">
        <f>Table1[[#This Row],[Purchase Amount (USD)]]-Table1[[#This Row],[Previous Purchases]]</f>
        <v>-17</v>
      </c>
      <c r="R2031" s="2" t="s">
        <v>45</v>
      </c>
      <c r="S2031" s="2" t="s">
        <v>57</v>
      </c>
    </row>
    <row r="2032" spans="1:19" x14ac:dyDescent="0.3">
      <c r="A2032" s="3">
        <v>2031</v>
      </c>
      <c r="B2032" s="3">
        <v>66</v>
      </c>
      <c r="C2032" s="3" t="s">
        <v>18</v>
      </c>
      <c r="D2032" s="3" t="s">
        <v>88</v>
      </c>
      <c r="E2032" s="3" t="s">
        <v>66</v>
      </c>
      <c r="F2032" s="3">
        <v>67</v>
      </c>
      <c r="G2032" s="3" t="s">
        <v>129</v>
      </c>
      <c r="H2032" s="3" t="s">
        <v>35</v>
      </c>
      <c r="I2032" s="3" t="s">
        <v>95</v>
      </c>
      <c r="J2032" s="3" t="s">
        <v>52</v>
      </c>
      <c r="K2032" s="3">
        <v>2.8</v>
      </c>
      <c r="L2032" s="3" t="s">
        <v>151</v>
      </c>
      <c r="M2032" s="3" t="s">
        <v>53</v>
      </c>
      <c r="N2032" s="3" t="s">
        <v>151</v>
      </c>
      <c r="O2032" s="3" t="s">
        <v>151</v>
      </c>
      <c r="P2032" s="13">
        <v>38</v>
      </c>
      <c r="Q2032" s="13">
        <f>Table1[[#This Row],[Purchase Amount (USD)]]-Table1[[#This Row],[Previous Purchases]]</f>
        <v>29</v>
      </c>
      <c r="R2032" s="3" t="s">
        <v>38</v>
      </c>
      <c r="S2032" s="3" t="s">
        <v>87</v>
      </c>
    </row>
    <row r="2033" spans="1:19" x14ac:dyDescent="0.3">
      <c r="A2033" s="3">
        <v>2032</v>
      </c>
      <c r="B2033" s="3">
        <v>21</v>
      </c>
      <c r="C2033" s="3" t="s">
        <v>18</v>
      </c>
      <c r="D2033" s="3" t="s">
        <v>124</v>
      </c>
      <c r="E2033" s="3" t="s">
        <v>20</v>
      </c>
      <c r="F2033" s="3">
        <v>51</v>
      </c>
      <c r="G2033" s="3" t="s">
        <v>97</v>
      </c>
      <c r="H2033" s="3" t="s">
        <v>22</v>
      </c>
      <c r="I2033" s="3" t="s">
        <v>60</v>
      </c>
      <c r="J2033" s="3" t="s">
        <v>36</v>
      </c>
      <c r="K2033" s="3">
        <v>4</v>
      </c>
      <c r="L2033" s="3" t="s">
        <v>151</v>
      </c>
      <c r="M2033" s="3" t="s">
        <v>53</v>
      </c>
      <c r="N2033" s="3" t="s">
        <v>151</v>
      </c>
      <c r="O2033" s="3" t="s">
        <v>151</v>
      </c>
      <c r="P2033" s="13">
        <v>2</v>
      </c>
      <c r="Q2033" s="13">
        <f>Table1[[#This Row],[Purchase Amount (USD)]]-Table1[[#This Row],[Previous Purchases]]</f>
        <v>49</v>
      </c>
      <c r="R2033" s="3" t="s">
        <v>38</v>
      </c>
      <c r="S2033" s="3" t="s">
        <v>87</v>
      </c>
    </row>
    <row r="2034" spans="1:19" x14ac:dyDescent="0.3">
      <c r="A2034" s="2">
        <v>2033</v>
      </c>
      <c r="B2034" s="2">
        <v>46</v>
      </c>
      <c r="C2034" s="2" t="s">
        <v>18</v>
      </c>
      <c r="D2034" s="2" t="s">
        <v>19</v>
      </c>
      <c r="E2034" s="2" t="s">
        <v>20</v>
      </c>
      <c r="F2034" s="2">
        <v>36</v>
      </c>
      <c r="G2034" s="2" t="s">
        <v>130</v>
      </c>
      <c r="H2034" s="2" t="s">
        <v>43</v>
      </c>
      <c r="I2034" s="2" t="s">
        <v>31</v>
      </c>
      <c r="J2034" s="2" t="s">
        <v>24</v>
      </c>
      <c r="K2034" s="2">
        <v>4.2</v>
      </c>
      <c r="L2034" s="2" t="s">
        <v>151</v>
      </c>
      <c r="M2034" s="2" t="s">
        <v>44</v>
      </c>
      <c r="N2034" s="2" t="s">
        <v>151</v>
      </c>
      <c r="O2034" s="2" t="s">
        <v>151</v>
      </c>
      <c r="P2034" s="12">
        <v>13</v>
      </c>
      <c r="Q2034" s="12">
        <f>Table1[[#This Row],[Purchase Amount (USD)]]-Table1[[#This Row],[Previous Purchases]]</f>
        <v>23</v>
      </c>
      <c r="R2034" s="2" t="s">
        <v>32</v>
      </c>
      <c r="S2034" s="2" t="s">
        <v>48</v>
      </c>
    </row>
    <row r="2035" spans="1:19" x14ac:dyDescent="0.3">
      <c r="A2035" s="2">
        <v>2034</v>
      </c>
      <c r="B2035" s="2">
        <v>57</v>
      </c>
      <c r="C2035" s="2" t="s">
        <v>18</v>
      </c>
      <c r="D2035" s="2" t="s">
        <v>33</v>
      </c>
      <c r="E2035" s="2" t="s">
        <v>20</v>
      </c>
      <c r="F2035" s="2">
        <v>55</v>
      </c>
      <c r="G2035" s="2" t="s">
        <v>114</v>
      </c>
      <c r="H2035" s="2" t="s">
        <v>22</v>
      </c>
      <c r="I2035" s="2" t="s">
        <v>77</v>
      </c>
      <c r="J2035" s="2" t="s">
        <v>52</v>
      </c>
      <c r="K2035" s="2">
        <v>3.6</v>
      </c>
      <c r="L2035" s="2" t="s">
        <v>151</v>
      </c>
      <c r="M2035" s="2" t="s">
        <v>26</v>
      </c>
      <c r="N2035" s="2" t="s">
        <v>151</v>
      </c>
      <c r="O2035" s="2" t="s">
        <v>151</v>
      </c>
      <c r="P2035" s="12">
        <v>33</v>
      </c>
      <c r="Q2035" s="12">
        <f>Table1[[#This Row],[Purchase Amount (USD)]]-Table1[[#This Row],[Previous Purchases]]</f>
        <v>22</v>
      </c>
      <c r="R2035" s="2" t="s">
        <v>27</v>
      </c>
      <c r="S2035" s="2" t="s">
        <v>48</v>
      </c>
    </row>
    <row r="2036" spans="1:19" x14ac:dyDescent="0.3">
      <c r="A2036" s="3">
        <v>2035</v>
      </c>
      <c r="B2036" s="3">
        <v>61</v>
      </c>
      <c r="C2036" s="3" t="s">
        <v>18</v>
      </c>
      <c r="D2036" s="3" t="s">
        <v>58</v>
      </c>
      <c r="E2036" s="3" t="s">
        <v>20</v>
      </c>
      <c r="F2036" s="3">
        <v>30</v>
      </c>
      <c r="G2036" s="3" t="s">
        <v>89</v>
      </c>
      <c r="H2036" s="3" t="s">
        <v>43</v>
      </c>
      <c r="I2036" s="3" t="s">
        <v>99</v>
      </c>
      <c r="J2036" s="3" t="s">
        <v>36</v>
      </c>
      <c r="K2036" s="3">
        <v>2.9</v>
      </c>
      <c r="L2036" s="3" t="s">
        <v>151</v>
      </c>
      <c r="M2036" s="3" t="s">
        <v>73</v>
      </c>
      <c r="N2036" s="3" t="s">
        <v>151</v>
      </c>
      <c r="O2036" s="3" t="s">
        <v>151</v>
      </c>
      <c r="P2036" s="13">
        <v>27</v>
      </c>
      <c r="Q2036" s="13">
        <f>Table1[[#This Row],[Purchase Amount (USD)]]-Table1[[#This Row],[Previous Purchases]]</f>
        <v>3</v>
      </c>
      <c r="R2036" s="3" t="s">
        <v>45</v>
      </c>
      <c r="S2036" s="3" t="s">
        <v>87</v>
      </c>
    </row>
    <row r="2037" spans="1:19" x14ac:dyDescent="0.3">
      <c r="A2037" s="3">
        <v>2036</v>
      </c>
      <c r="B2037" s="3">
        <v>53</v>
      </c>
      <c r="C2037" s="3" t="s">
        <v>18</v>
      </c>
      <c r="D2037" s="3" t="s">
        <v>112</v>
      </c>
      <c r="E2037" s="3" t="s">
        <v>20</v>
      </c>
      <c r="F2037" s="3">
        <v>70</v>
      </c>
      <c r="G2037" s="3" t="s">
        <v>100</v>
      </c>
      <c r="H2037" s="3" t="s">
        <v>35</v>
      </c>
      <c r="I2037" s="3" t="s">
        <v>133</v>
      </c>
      <c r="J2037" s="3" t="s">
        <v>52</v>
      </c>
      <c r="K2037" s="3">
        <v>4.0999999999999996</v>
      </c>
      <c r="L2037" s="3" t="s">
        <v>151</v>
      </c>
      <c r="M2037" s="3" t="s">
        <v>26</v>
      </c>
      <c r="N2037" s="3" t="s">
        <v>151</v>
      </c>
      <c r="O2037" s="3" t="s">
        <v>151</v>
      </c>
      <c r="P2037" s="13">
        <v>43</v>
      </c>
      <c r="Q2037" s="13">
        <f>Table1[[#This Row],[Purchase Amount (USD)]]-Table1[[#This Row],[Previous Purchases]]</f>
        <v>27</v>
      </c>
      <c r="R2037" s="3" t="s">
        <v>74</v>
      </c>
      <c r="S2037" s="3" t="s">
        <v>39</v>
      </c>
    </row>
    <row r="2038" spans="1:19" x14ac:dyDescent="0.3">
      <c r="A2038" s="2">
        <v>2037</v>
      </c>
      <c r="B2038" s="2">
        <v>37</v>
      </c>
      <c r="C2038" s="2" t="s">
        <v>18</v>
      </c>
      <c r="D2038" s="2" t="s">
        <v>19</v>
      </c>
      <c r="E2038" s="2" t="s">
        <v>20</v>
      </c>
      <c r="F2038" s="2">
        <v>63</v>
      </c>
      <c r="G2038" s="2" t="s">
        <v>147</v>
      </c>
      <c r="H2038" s="2" t="s">
        <v>35</v>
      </c>
      <c r="I2038" s="2" t="s">
        <v>92</v>
      </c>
      <c r="J2038" s="2" t="s">
        <v>24</v>
      </c>
      <c r="K2038" s="2">
        <v>3.1</v>
      </c>
      <c r="L2038" s="2" t="s">
        <v>151</v>
      </c>
      <c r="M2038" s="2" t="s">
        <v>44</v>
      </c>
      <c r="N2038" s="2" t="s">
        <v>151</v>
      </c>
      <c r="O2038" s="2" t="s">
        <v>151</v>
      </c>
      <c r="P2038" s="12">
        <v>46</v>
      </c>
      <c r="Q2038" s="12">
        <f>Table1[[#This Row],[Purchase Amount (USD)]]-Table1[[#This Row],[Previous Purchases]]</f>
        <v>17</v>
      </c>
      <c r="R2038" s="2" t="s">
        <v>32</v>
      </c>
      <c r="S2038" s="2" t="s">
        <v>39</v>
      </c>
    </row>
    <row r="2039" spans="1:19" x14ac:dyDescent="0.3">
      <c r="A2039" s="2">
        <v>2038</v>
      </c>
      <c r="B2039" s="2">
        <v>39</v>
      </c>
      <c r="C2039" s="2" t="s">
        <v>18</v>
      </c>
      <c r="D2039" s="2" t="s">
        <v>132</v>
      </c>
      <c r="E2039" s="2" t="s">
        <v>66</v>
      </c>
      <c r="F2039" s="2">
        <v>87</v>
      </c>
      <c r="G2039" s="2" t="s">
        <v>114</v>
      </c>
      <c r="H2039" s="2" t="s">
        <v>35</v>
      </c>
      <c r="I2039" s="2" t="s">
        <v>95</v>
      </c>
      <c r="J2039" s="2" t="s">
        <v>52</v>
      </c>
      <c r="K2039" s="2">
        <v>4.3</v>
      </c>
      <c r="L2039" s="2" t="s">
        <v>151</v>
      </c>
      <c r="M2039" s="2" t="s">
        <v>26</v>
      </c>
      <c r="N2039" s="2" t="s">
        <v>151</v>
      </c>
      <c r="O2039" s="2" t="s">
        <v>151</v>
      </c>
      <c r="P2039" s="12">
        <v>7</v>
      </c>
      <c r="Q2039" s="12">
        <f>Table1[[#This Row],[Purchase Amount (USD)]]-Table1[[#This Row],[Previous Purchases]]</f>
        <v>80</v>
      </c>
      <c r="R2039" s="2" t="s">
        <v>27</v>
      </c>
      <c r="S2039" s="2" t="s">
        <v>75</v>
      </c>
    </row>
    <row r="2040" spans="1:19" x14ac:dyDescent="0.3">
      <c r="A2040" s="3">
        <v>2039</v>
      </c>
      <c r="B2040" s="3">
        <v>53</v>
      </c>
      <c r="C2040" s="3" t="s">
        <v>18</v>
      </c>
      <c r="D2040" s="3" t="s">
        <v>19</v>
      </c>
      <c r="E2040" s="3" t="s">
        <v>20</v>
      </c>
      <c r="F2040" s="3">
        <v>70</v>
      </c>
      <c r="G2040" s="3" t="s">
        <v>71</v>
      </c>
      <c r="H2040" s="3" t="s">
        <v>22</v>
      </c>
      <c r="I2040" s="3" t="s">
        <v>120</v>
      </c>
      <c r="J2040" s="3" t="s">
        <v>36</v>
      </c>
      <c r="K2040" s="3">
        <v>4.4000000000000004</v>
      </c>
      <c r="L2040" s="3" t="s">
        <v>151</v>
      </c>
      <c r="M2040" s="3" t="s">
        <v>44</v>
      </c>
      <c r="N2040" s="3" t="s">
        <v>151</v>
      </c>
      <c r="O2040" s="3" t="s">
        <v>151</v>
      </c>
      <c r="P2040" s="13">
        <v>35</v>
      </c>
      <c r="Q2040" s="13">
        <f>Table1[[#This Row],[Purchase Amount (USD)]]-Table1[[#This Row],[Previous Purchases]]</f>
        <v>35</v>
      </c>
      <c r="R2040" s="3" t="s">
        <v>38</v>
      </c>
      <c r="S2040" s="3" t="s">
        <v>28</v>
      </c>
    </row>
    <row r="2041" spans="1:19" x14ac:dyDescent="0.3">
      <c r="A2041" s="3">
        <v>2040</v>
      </c>
      <c r="B2041" s="3">
        <v>35</v>
      </c>
      <c r="C2041" s="3" t="s">
        <v>18</v>
      </c>
      <c r="D2041" s="3" t="s">
        <v>112</v>
      </c>
      <c r="E2041" s="3" t="s">
        <v>20</v>
      </c>
      <c r="F2041" s="3">
        <v>51</v>
      </c>
      <c r="G2041" s="3" t="s">
        <v>147</v>
      </c>
      <c r="H2041" s="3" t="s">
        <v>43</v>
      </c>
      <c r="I2041" s="3" t="s">
        <v>77</v>
      </c>
      <c r="J2041" s="3" t="s">
        <v>36</v>
      </c>
      <c r="K2041" s="3">
        <v>3.1</v>
      </c>
      <c r="L2041" s="3" t="s">
        <v>151</v>
      </c>
      <c r="M2041" s="3" t="s">
        <v>44</v>
      </c>
      <c r="N2041" s="3" t="s">
        <v>151</v>
      </c>
      <c r="O2041" s="3" t="s">
        <v>151</v>
      </c>
      <c r="P2041" s="13">
        <v>31</v>
      </c>
      <c r="Q2041" s="13">
        <f>Table1[[#This Row],[Purchase Amount (USD)]]-Table1[[#This Row],[Previous Purchases]]</f>
        <v>20</v>
      </c>
      <c r="R2041" s="3" t="s">
        <v>85</v>
      </c>
      <c r="S2041" s="3" t="s">
        <v>75</v>
      </c>
    </row>
    <row r="2042" spans="1:19" x14ac:dyDescent="0.3">
      <c r="A2042" s="2">
        <v>2041</v>
      </c>
      <c r="B2042" s="2">
        <v>69</v>
      </c>
      <c r="C2042" s="2" t="s">
        <v>18</v>
      </c>
      <c r="D2042" s="2" t="s">
        <v>105</v>
      </c>
      <c r="E2042" s="2" t="s">
        <v>66</v>
      </c>
      <c r="F2042" s="2">
        <v>25</v>
      </c>
      <c r="G2042" s="2" t="s">
        <v>130</v>
      </c>
      <c r="H2042" s="2" t="s">
        <v>91</v>
      </c>
      <c r="I2042" s="2" t="s">
        <v>23</v>
      </c>
      <c r="J2042" s="2" t="s">
        <v>36</v>
      </c>
      <c r="K2042" s="2">
        <v>2.9</v>
      </c>
      <c r="L2042" s="2" t="s">
        <v>151</v>
      </c>
      <c r="M2042" s="2" t="s">
        <v>37</v>
      </c>
      <c r="N2042" s="2" t="s">
        <v>151</v>
      </c>
      <c r="O2042" s="2" t="s">
        <v>151</v>
      </c>
      <c r="P2042" s="12">
        <v>42</v>
      </c>
      <c r="Q2042" s="12">
        <f>Table1[[#This Row],[Purchase Amount (USD)]]-Table1[[#This Row],[Previous Purchases]]</f>
        <v>-17</v>
      </c>
      <c r="R2042" s="2" t="s">
        <v>27</v>
      </c>
      <c r="S2042" s="2" t="s">
        <v>57</v>
      </c>
    </row>
    <row r="2043" spans="1:19" x14ac:dyDescent="0.3">
      <c r="A2043" s="2">
        <v>2042</v>
      </c>
      <c r="B2043" s="2">
        <v>66</v>
      </c>
      <c r="C2043" s="2" t="s">
        <v>18</v>
      </c>
      <c r="D2043" s="2" t="s">
        <v>101</v>
      </c>
      <c r="E2043" s="2" t="s">
        <v>62</v>
      </c>
      <c r="F2043" s="2">
        <v>32</v>
      </c>
      <c r="G2043" s="2" t="s">
        <v>83</v>
      </c>
      <c r="H2043" s="2" t="s">
        <v>35</v>
      </c>
      <c r="I2043" s="2" t="s">
        <v>92</v>
      </c>
      <c r="J2043" s="2" t="s">
        <v>24</v>
      </c>
      <c r="K2043" s="2">
        <v>3.2</v>
      </c>
      <c r="L2043" s="2" t="s">
        <v>151</v>
      </c>
      <c r="M2043" s="2" t="s">
        <v>44</v>
      </c>
      <c r="N2043" s="2" t="s">
        <v>151</v>
      </c>
      <c r="O2043" s="2" t="s">
        <v>151</v>
      </c>
      <c r="P2043" s="12">
        <v>14</v>
      </c>
      <c r="Q2043" s="12">
        <f>Table1[[#This Row],[Purchase Amount (USD)]]-Table1[[#This Row],[Previous Purchases]]</f>
        <v>18</v>
      </c>
      <c r="R2043" s="2" t="s">
        <v>45</v>
      </c>
      <c r="S2043" s="2" t="s">
        <v>75</v>
      </c>
    </row>
    <row r="2044" spans="1:19" x14ac:dyDescent="0.3">
      <c r="A2044" s="3">
        <v>2043</v>
      </c>
      <c r="B2044" s="3">
        <v>19</v>
      </c>
      <c r="C2044" s="3" t="s">
        <v>18</v>
      </c>
      <c r="D2044" s="3" t="s">
        <v>70</v>
      </c>
      <c r="E2044" s="3" t="s">
        <v>41</v>
      </c>
      <c r="F2044" s="3">
        <v>52</v>
      </c>
      <c r="G2044" s="3" t="s">
        <v>89</v>
      </c>
      <c r="H2044" s="3" t="s">
        <v>43</v>
      </c>
      <c r="I2044" s="3" t="s">
        <v>107</v>
      </c>
      <c r="J2044" s="3" t="s">
        <v>36</v>
      </c>
      <c r="K2044" s="3">
        <v>4</v>
      </c>
      <c r="L2044" s="3" t="s">
        <v>151</v>
      </c>
      <c r="M2044" s="3" t="s">
        <v>69</v>
      </c>
      <c r="N2044" s="3" t="s">
        <v>151</v>
      </c>
      <c r="O2044" s="3" t="s">
        <v>151</v>
      </c>
      <c r="P2044" s="13">
        <v>35</v>
      </c>
      <c r="Q2044" s="13">
        <f>Table1[[#This Row],[Purchase Amount (USD)]]-Table1[[#This Row],[Previous Purchases]]</f>
        <v>17</v>
      </c>
      <c r="R2044" s="3" t="s">
        <v>27</v>
      </c>
      <c r="S2044" s="3" t="s">
        <v>87</v>
      </c>
    </row>
    <row r="2045" spans="1:19" x14ac:dyDescent="0.3">
      <c r="A2045" s="3">
        <v>2044</v>
      </c>
      <c r="B2045" s="3">
        <v>47</v>
      </c>
      <c r="C2045" s="3" t="s">
        <v>18</v>
      </c>
      <c r="D2045" s="3" t="s">
        <v>142</v>
      </c>
      <c r="E2045" s="3" t="s">
        <v>66</v>
      </c>
      <c r="F2045" s="3">
        <v>33</v>
      </c>
      <c r="G2045" s="3" t="s">
        <v>83</v>
      </c>
      <c r="H2045" s="3" t="s">
        <v>43</v>
      </c>
      <c r="I2045" s="3" t="s">
        <v>60</v>
      </c>
      <c r="J2045" s="3" t="s">
        <v>52</v>
      </c>
      <c r="K2045" s="3">
        <v>2.7</v>
      </c>
      <c r="L2045" s="3" t="s">
        <v>151</v>
      </c>
      <c r="M2045" s="3" t="s">
        <v>53</v>
      </c>
      <c r="N2045" s="3" t="s">
        <v>151</v>
      </c>
      <c r="O2045" s="3" t="s">
        <v>151</v>
      </c>
      <c r="P2045" s="13">
        <v>49</v>
      </c>
      <c r="Q2045" s="13">
        <f>Table1[[#This Row],[Purchase Amount (USD)]]-Table1[[#This Row],[Previous Purchases]]</f>
        <v>-16</v>
      </c>
      <c r="R2045" s="3" t="s">
        <v>45</v>
      </c>
      <c r="S2045" s="3" t="s">
        <v>39</v>
      </c>
    </row>
    <row r="2046" spans="1:19" x14ac:dyDescent="0.3">
      <c r="A2046" s="2">
        <v>2045</v>
      </c>
      <c r="B2046" s="2">
        <v>49</v>
      </c>
      <c r="C2046" s="2" t="s">
        <v>18</v>
      </c>
      <c r="D2046" s="2" t="s">
        <v>33</v>
      </c>
      <c r="E2046" s="2" t="s">
        <v>20</v>
      </c>
      <c r="F2046" s="2">
        <v>68</v>
      </c>
      <c r="G2046" s="2" t="s">
        <v>67</v>
      </c>
      <c r="H2046" s="2" t="s">
        <v>22</v>
      </c>
      <c r="I2046" s="2" t="s">
        <v>120</v>
      </c>
      <c r="J2046" s="2" t="s">
        <v>36</v>
      </c>
      <c r="K2046" s="2">
        <v>3</v>
      </c>
      <c r="L2046" s="2" t="s">
        <v>151</v>
      </c>
      <c r="M2046" s="2" t="s">
        <v>37</v>
      </c>
      <c r="N2046" s="2" t="s">
        <v>151</v>
      </c>
      <c r="O2046" s="2" t="s">
        <v>151</v>
      </c>
      <c r="P2046" s="12">
        <v>17</v>
      </c>
      <c r="Q2046" s="12">
        <f>Table1[[#This Row],[Purchase Amount (USD)]]-Table1[[#This Row],[Previous Purchases]]</f>
        <v>51</v>
      </c>
      <c r="R2046" s="2" t="s">
        <v>45</v>
      </c>
      <c r="S2046" s="2" t="s">
        <v>28</v>
      </c>
    </row>
    <row r="2047" spans="1:19" x14ac:dyDescent="0.3">
      <c r="A2047" s="2">
        <v>2046</v>
      </c>
      <c r="B2047" s="2">
        <v>31</v>
      </c>
      <c r="C2047" s="2" t="s">
        <v>18</v>
      </c>
      <c r="D2047" s="2" t="s">
        <v>105</v>
      </c>
      <c r="E2047" s="2" t="s">
        <v>66</v>
      </c>
      <c r="F2047" s="2">
        <v>20</v>
      </c>
      <c r="G2047" s="2" t="s">
        <v>141</v>
      </c>
      <c r="H2047" s="2" t="s">
        <v>43</v>
      </c>
      <c r="I2047" s="2" t="s">
        <v>107</v>
      </c>
      <c r="J2047" s="2" t="s">
        <v>56</v>
      </c>
      <c r="K2047" s="2">
        <v>4.4000000000000004</v>
      </c>
      <c r="L2047" s="2" t="s">
        <v>151</v>
      </c>
      <c r="M2047" s="2" t="s">
        <v>26</v>
      </c>
      <c r="N2047" s="2" t="s">
        <v>151</v>
      </c>
      <c r="O2047" s="2" t="s">
        <v>151</v>
      </c>
      <c r="P2047" s="12">
        <v>26</v>
      </c>
      <c r="Q2047" s="12">
        <f>Table1[[#This Row],[Purchase Amount (USD)]]-Table1[[#This Row],[Previous Purchases]]</f>
        <v>-6</v>
      </c>
      <c r="R2047" s="2" t="s">
        <v>45</v>
      </c>
      <c r="S2047" s="2" t="s">
        <v>57</v>
      </c>
    </row>
    <row r="2048" spans="1:19" x14ac:dyDescent="0.3">
      <c r="A2048" s="3">
        <v>2047</v>
      </c>
      <c r="B2048" s="3">
        <v>39</v>
      </c>
      <c r="C2048" s="3" t="s">
        <v>18</v>
      </c>
      <c r="D2048" s="3" t="s">
        <v>94</v>
      </c>
      <c r="E2048" s="3" t="s">
        <v>20</v>
      </c>
      <c r="F2048" s="3">
        <v>32</v>
      </c>
      <c r="G2048" s="3" t="s">
        <v>100</v>
      </c>
      <c r="H2048" s="3" t="s">
        <v>43</v>
      </c>
      <c r="I2048" s="3" t="s">
        <v>31</v>
      </c>
      <c r="J2048" s="3" t="s">
        <v>24</v>
      </c>
      <c r="K2048" s="3">
        <v>2.8</v>
      </c>
      <c r="L2048" s="3" t="s">
        <v>151</v>
      </c>
      <c r="M2048" s="3" t="s">
        <v>37</v>
      </c>
      <c r="N2048" s="3" t="s">
        <v>151</v>
      </c>
      <c r="O2048" s="3" t="s">
        <v>151</v>
      </c>
      <c r="P2048" s="13">
        <v>30</v>
      </c>
      <c r="Q2048" s="13">
        <f>Table1[[#This Row],[Purchase Amount (USD)]]-Table1[[#This Row],[Previous Purchases]]</f>
        <v>2</v>
      </c>
      <c r="R2048" s="3" t="s">
        <v>32</v>
      </c>
      <c r="S2048" s="3" t="s">
        <v>96</v>
      </c>
    </row>
    <row r="2049" spans="1:19" x14ac:dyDescent="0.3">
      <c r="A2049" s="3">
        <v>2048</v>
      </c>
      <c r="B2049" s="3">
        <v>58</v>
      </c>
      <c r="C2049" s="3" t="s">
        <v>18</v>
      </c>
      <c r="D2049" s="3" t="s">
        <v>105</v>
      </c>
      <c r="E2049" s="3" t="s">
        <v>66</v>
      </c>
      <c r="F2049" s="3">
        <v>82</v>
      </c>
      <c r="G2049" s="3" t="s">
        <v>138</v>
      </c>
      <c r="H2049" s="3" t="s">
        <v>43</v>
      </c>
      <c r="I2049" s="3" t="s">
        <v>64</v>
      </c>
      <c r="J2049" s="3" t="s">
        <v>52</v>
      </c>
      <c r="K2049" s="3">
        <v>3.1</v>
      </c>
      <c r="L2049" s="3" t="s">
        <v>151</v>
      </c>
      <c r="M2049" s="3" t="s">
        <v>73</v>
      </c>
      <c r="N2049" s="3" t="s">
        <v>151</v>
      </c>
      <c r="O2049" s="3" t="s">
        <v>151</v>
      </c>
      <c r="P2049" s="13">
        <v>32</v>
      </c>
      <c r="Q2049" s="13">
        <f>Table1[[#This Row],[Purchase Amount (USD)]]-Table1[[#This Row],[Previous Purchases]]</f>
        <v>50</v>
      </c>
      <c r="R2049" s="3" t="s">
        <v>32</v>
      </c>
      <c r="S2049" s="3" t="s">
        <v>48</v>
      </c>
    </row>
    <row r="2050" spans="1:19" x14ac:dyDescent="0.3">
      <c r="A2050" s="2">
        <v>2049</v>
      </c>
      <c r="B2050" s="2">
        <v>45</v>
      </c>
      <c r="C2050" s="2" t="s">
        <v>18</v>
      </c>
      <c r="D2050" s="2" t="s">
        <v>49</v>
      </c>
      <c r="E2050" s="2" t="s">
        <v>41</v>
      </c>
      <c r="F2050" s="2">
        <v>64</v>
      </c>
      <c r="G2050" s="2" t="s">
        <v>150</v>
      </c>
      <c r="H2050" s="2" t="s">
        <v>91</v>
      </c>
      <c r="I2050" s="2" t="s">
        <v>68</v>
      </c>
      <c r="J2050" s="2" t="s">
        <v>24</v>
      </c>
      <c r="K2050" s="2">
        <v>3.9</v>
      </c>
      <c r="L2050" s="2" t="s">
        <v>151</v>
      </c>
      <c r="M2050" s="2" t="s">
        <v>26</v>
      </c>
      <c r="N2050" s="2" t="s">
        <v>151</v>
      </c>
      <c r="O2050" s="2" t="s">
        <v>151</v>
      </c>
      <c r="P2050" s="12">
        <v>35</v>
      </c>
      <c r="Q2050" s="12">
        <f>Table1[[#This Row],[Purchase Amount (USD)]]-Table1[[#This Row],[Previous Purchases]]</f>
        <v>29</v>
      </c>
      <c r="R2050" s="2" t="s">
        <v>74</v>
      </c>
      <c r="S2050" s="2" t="s">
        <v>57</v>
      </c>
    </row>
    <row r="2051" spans="1:19" x14ac:dyDescent="0.3">
      <c r="A2051" s="2">
        <v>2050</v>
      </c>
      <c r="B2051" s="2">
        <v>68</v>
      </c>
      <c r="C2051" s="2" t="s">
        <v>18</v>
      </c>
      <c r="D2051" s="2" t="s">
        <v>136</v>
      </c>
      <c r="E2051" s="2" t="s">
        <v>41</v>
      </c>
      <c r="F2051" s="2">
        <v>24</v>
      </c>
      <c r="G2051" s="2" t="s">
        <v>42</v>
      </c>
      <c r="H2051" s="2" t="s">
        <v>22</v>
      </c>
      <c r="I2051" s="2" t="s">
        <v>143</v>
      </c>
      <c r="J2051" s="2" t="s">
        <v>56</v>
      </c>
      <c r="K2051" s="2">
        <v>2.7</v>
      </c>
      <c r="L2051" s="2" t="s">
        <v>151</v>
      </c>
      <c r="M2051" s="2" t="s">
        <v>53</v>
      </c>
      <c r="N2051" s="2" t="s">
        <v>151</v>
      </c>
      <c r="O2051" s="2" t="s">
        <v>151</v>
      </c>
      <c r="P2051" s="12">
        <v>15</v>
      </c>
      <c r="Q2051" s="12">
        <f>Table1[[#This Row],[Purchase Amount (USD)]]-Table1[[#This Row],[Previous Purchases]]</f>
        <v>9</v>
      </c>
      <c r="R2051" s="2" t="s">
        <v>27</v>
      </c>
      <c r="S2051" s="2" t="s">
        <v>48</v>
      </c>
    </row>
    <row r="2052" spans="1:19" x14ac:dyDescent="0.3">
      <c r="A2052" s="3">
        <v>2051</v>
      </c>
      <c r="B2052" s="3">
        <v>35</v>
      </c>
      <c r="C2052" s="3" t="s">
        <v>18</v>
      </c>
      <c r="D2052" s="3" t="s">
        <v>123</v>
      </c>
      <c r="E2052" s="3" t="s">
        <v>66</v>
      </c>
      <c r="F2052" s="3">
        <v>96</v>
      </c>
      <c r="G2052" s="3" t="s">
        <v>90</v>
      </c>
      <c r="H2052" s="3" t="s">
        <v>43</v>
      </c>
      <c r="I2052" s="3" t="s">
        <v>84</v>
      </c>
      <c r="J2052" s="3" t="s">
        <v>52</v>
      </c>
      <c r="K2052" s="3">
        <v>3.4</v>
      </c>
      <c r="L2052" s="3" t="s">
        <v>151</v>
      </c>
      <c r="M2052" s="3" t="s">
        <v>73</v>
      </c>
      <c r="N2052" s="3" t="s">
        <v>151</v>
      </c>
      <c r="O2052" s="3" t="s">
        <v>151</v>
      </c>
      <c r="P2052" s="13">
        <v>10</v>
      </c>
      <c r="Q2052" s="13">
        <f>Table1[[#This Row],[Purchase Amount (USD)]]-Table1[[#This Row],[Previous Purchases]]</f>
        <v>86</v>
      </c>
      <c r="R2052" s="3" t="s">
        <v>85</v>
      </c>
      <c r="S2052" s="3" t="s">
        <v>48</v>
      </c>
    </row>
    <row r="2053" spans="1:19" x14ac:dyDescent="0.3">
      <c r="A2053" s="3">
        <v>2052</v>
      </c>
      <c r="B2053" s="3">
        <v>65</v>
      </c>
      <c r="C2053" s="3" t="s">
        <v>18</v>
      </c>
      <c r="D2053" s="3" t="s">
        <v>112</v>
      </c>
      <c r="E2053" s="3" t="s">
        <v>20</v>
      </c>
      <c r="F2053" s="3">
        <v>94</v>
      </c>
      <c r="G2053" s="3" t="s">
        <v>34</v>
      </c>
      <c r="H2053" s="3" t="s">
        <v>22</v>
      </c>
      <c r="I2053" s="3" t="s">
        <v>93</v>
      </c>
      <c r="J2053" s="3" t="s">
        <v>36</v>
      </c>
      <c r="K2053" s="3">
        <v>3.8</v>
      </c>
      <c r="L2053" s="3" t="s">
        <v>151</v>
      </c>
      <c r="M2053" s="3" t="s">
        <v>37</v>
      </c>
      <c r="N2053" s="3" t="s">
        <v>151</v>
      </c>
      <c r="O2053" s="3" t="s">
        <v>151</v>
      </c>
      <c r="P2053" s="13">
        <v>14</v>
      </c>
      <c r="Q2053" s="13">
        <f>Table1[[#This Row],[Purchase Amount (USD)]]-Table1[[#This Row],[Previous Purchases]]</f>
        <v>80</v>
      </c>
      <c r="R2053" s="3" t="s">
        <v>38</v>
      </c>
      <c r="S2053" s="3" t="s">
        <v>87</v>
      </c>
    </row>
    <row r="2054" spans="1:19" x14ac:dyDescent="0.3">
      <c r="A2054" s="2">
        <v>2053</v>
      </c>
      <c r="B2054" s="2">
        <v>45</v>
      </c>
      <c r="C2054" s="2" t="s">
        <v>18</v>
      </c>
      <c r="D2054" s="2" t="s">
        <v>131</v>
      </c>
      <c r="E2054" s="2" t="s">
        <v>66</v>
      </c>
      <c r="F2054" s="2">
        <v>48</v>
      </c>
      <c r="G2054" s="2" t="s">
        <v>81</v>
      </c>
      <c r="H2054" s="2" t="s">
        <v>43</v>
      </c>
      <c r="I2054" s="2" t="s">
        <v>23</v>
      </c>
      <c r="J2054" s="2" t="s">
        <v>24</v>
      </c>
      <c r="K2054" s="2">
        <v>3.7</v>
      </c>
      <c r="L2054" s="2" t="s">
        <v>151</v>
      </c>
      <c r="M2054" s="2" t="s">
        <v>69</v>
      </c>
      <c r="N2054" s="2" t="s">
        <v>151</v>
      </c>
      <c r="O2054" s="2" t="s">
        <v>151</v>
      </c>
      <c r="P2054" s="12">
        <v>30</v>
      </c>
      <c r="Q2054" s="12">
        <f>Table1[[#This Row],[Purchase Amount (USD)]]-Table1[[#This Row],[Previous Purchases]]</f>
        <v>18</v>
      </c>
      <c r="R2054" s="2" t="s">
        <v>74</v>
      </c>
      <c r="S2054" s="2" t="s">
        <v>48</v>
      </c>
    </row>
    <row r="2055" spans="1:19" x14ac:dyDescent="0.3">
      <c r="A2055" s="2">
        <v>2054</v>
      </c>
      <c r="B2055" s="2">
        <v>19</v>
      </c>
      <c r="C2055" s="2" t="s">
        <v>18</v>
      </c>
      <c r="D2055" s="2" t="s">
        <v>88</v>
      </c>
      <c r="E2055" s="2" t="s">
        <v>66</v>
      </c>
      <c r="F2055" s="2">
        <v>60</v>
      </c>
      <c r="G2055" s="2" t="s">
        <v>50</v>
      </c>
      <c r="H2055" s="2" t="s">
        <v>35</v>
      </c>
      <c r="I2055" s="2" t="s">
        <v>72</v>
      </c>
      <c r="J2055" s="2" t="s">
        <v>36</v>
      </c>
      <c r="K2055" s="2">
        <v>4.5</v>
      </c>
      <c r="L2055" s="2" t="s">
        <v>151</v>
      </c>
      <c r="M2055" s="2" t="s">
        <v>69</v>
      </c>
      <c r="N2055" s="2" t="s">
        <v>151</v>
      </c>
      <c r="O2055" s="2" t="s">
        <v>151</v>
      </c>
      <c r="P2055" s="12">
        <v>16</v>
      </c>
      <c r="Q2055" s="12">
        <f>Table1[[#This Row],[Purchase Amount (USD)]]-Table1[[#This Row],[Previous Purchases]]</f>
        <v>44</v>
      </c>
      <c r="R2055" s="2" t="s">
        <v>38</v>
      </c>
      <c r="S2055" s="2" t="s">
        <v>28</v>
      </c>
    </row>
    <row r="2056" spans="1:19" x14ac:dyDescent="0.3">
      <c r="A2056" s="3">
        <v>2055</v>
      </c>
      <c r="B2056" s="3">
        <v>65</v>
      </c>
      <c r="C2056" s="3" t="s">
        <v>18</v>
      </c>
      <c r="D2056" s="3" t="s">
        <v>29</v>
      </c>
      <c r="E2056" s="3" t="s">
        <v>20</v>
      </c>
      <c r="F2056" s="3">
        <v>56</v>
      </c>
      <c r="G2056" s="3" t="s">
        <v>126</v>
      </c>
      <c r="H2056" s="3" t="s">
        <v>91</v>
      </c>
      <c r="I2056" s="3" t="s">
        <v>79</v>
      </c>
      <c r="J2056" s="3" t="s">
        <v>36</v>
      </c>
      <c r="K2056" s="3">
        <v>2.9</v>
      </c>
      <c r="L2056" s="3" t="s">
        <v>151</v>
      </c>
      <c r="M2056" s="3" t="s">
        <v>26</v>
      </c>
      <c r="N2056" s="3" t="s">
        <v>151</v>
      </c>
      <c r="O2056" s="3" t="s">
        <v>151</v>
      </c>
      <c r="P2056" s="13">
        <v>14</v>
      </c>
      <c r="Q2056" s="13">
        <f>Table1[[#This Row],[Purchase Amount (USD)]]-Table1[[#This Row],[Previous Purchases]]</f>
        <v>42</v>
      </c>
      <c r="R2056" s="3" t="s">
        <v>45</v>
      </c>
      <c r="S2056" s="3" t="s">
        <v>48</v>
      </c>
    </row>
    <row r="2057" spans="1:19" x14ac:dyDescent="0.3">
      <c r="A2057" s="3">
        <v>2056</v>
      </c>
      <c r="B2057" s="3">
        <v>28</v>
      </c>
      <c r="C2057" s="3" t="s">
        <v>18</v>
      </c>
      <c r="D2057" s="3" t="s">
        <v>65</v>
      </c>
      <c r="E2057" s="3" t="s">
        <v>66</v>
      </c>
      <c r="F2057" s="3">
        <v>33</v>
      </c>
      <c r="G2057" s="3" t="s">
        <v>104</v>
      </c>
      <c r="H2057" s="3" t="s">
        <v>43</v>
      </c>
      <c r="I2057" s="3" t="s">
        <v>64</v>
      </c>
      <c r="J2057" s="3" t="s">
        <v>56</v>
      </c>
      <c r="K2057" s="3">
        <v>3.4</v>
      </c>
      <c r="L2057" s="3" t="s">
        <v>151</v>
      </c>
      <c r="M2057" s="3" t="s">
        <v>69</v>
      </c>
      <c r="N2057" s="3" t="s">
        <v>151</v>
      </c>
      <c r="O2057" s="3" t="s">
        <v>151</v>
      </c>
      <c r="P2057" s="13">
        <v>28</v>
      </c>
      <c r="Q2057" s="13">
        <f>Table1[[#This Row],[Purchase Amount (USD)]]-Table1[[#This Row],[Previous Purchases]]</f>
        <v>5</v>
      </c>
      <c r="R2057" s="3" t="s">
        <v>74</v>
      </c>
      <c r="S2057" s="3" t="s">
        <v>39</v>
      </c>
    </row>
    <row r="2058" spans="1:19" x14ac:dyDescent="0.3">
      <c r="A2058" s="2">
        <v>2057</v>
      </c>
      <c r="B2058" s="2">
        <v>55</v>
      </c>
      <c r="C2058" s="2" t="s">
        <v>18</v>
      </c>
      <c r="D2058" s="2" t="s">
        <v>131</v>
      </c>
      <c r="E2058" s="2" t="s">
        <v>66</v>
      </c>
      <c r="F2058" s="2">
        <v>46</v>
      </c>
      <c r="G2058" s="2" t="s">
        <v>147</v>
      </c>
      <c r="H2058" s="2" t="s">
        <v>22</v>
      </c>
      <c r="I2058" s="2" t="s">
        <v>143</v>
      </c>
      <c r="J2058" s="2" t="s">
        <v>36</v>
      </c>
      <c r="K2058" s="2">
        <v>4.4000000000000004</v>
      </c>
      <c r="L2058" s="2" t="s">
        <v>151</v>
      </c>
      <c r="M2058" s="2" t="s">
        <v>69</v>
      </c>
      <c r="N2058" s="2" t="s">
        <v>151</v>
      </c>
      <c r="O2058" s="2" t="s">
        <v>151</v>
      </c>
      <c r="P2058" s="12">
        <v>29</v>
      </c>
      <c r="Q2058" s="12">
        <f>Table1[[#This Row],[Purchase Amount (USD)]]-Table1[[#This Row],[Previous Purchases]]</f>
        <v>17</v>
      </c>
      <c r="R2058" s="2" t="s">
        <v>45</v>
      </c>
      <c r="S2058" s="2" t="s">
        <v>87</v>
      </c>
    </row>
    <row r="2059" spans="1:19" x14ac:dyDescent="0.3">
      <c r="A2059" s="2">
        <v>2058</v>
      </c>
      <c r="B2059" s="2">
        <v>66</v>
      </c>
      <c r="C2059" s="2" t="s">
        <v>18</v>
      </c>
      <c r="D2059" s="2" t="s">
        <v>124</v>
      </c>
      <c r="E2059" s="2" t="s">
        <v>20</v>
      </c>
      <c r="F2059" s="2">
        <v>37</v>
      </c>
      <c r="G2059" s="2" t="s">
        <v>146</v>
      </c>
      <c r="H2059" s="2" t="s">
        <v>22</v>
      </c>
      <c r="I2059" s="2" t="s">
        <v>133</v>
      </c>
      <c r="J2059" s="2" t="s">
        <v>36</v>
      </c>
      <c r="K2059" s="2">
        <v>4.2</v>
      </c>
      <c r="L2059" s="2" t="s">
        <v>151</v>
      </c>
      <c r="M2059" s="2" t="s">
        <v>53</v>
      </c>
      <c r="N2059" s="2" t="s">
        <v>151</v>
      </c>
      <c r="O2059" s="2" t="s">
        <v>151</v>
      </c>
      <c r="P2059" s="12">
        <v>5</v>
      </c>
      <c r="Q2059" s="12">
        <f>Table1[[#This Row],[Purchase Amount (USD)]]-Table1[[#This Row],[Previous Purchases]]</f>
        <v>32</v>
      </c>
      <c r="R2059" s="2" t="s">
        <v>45</v>
      </c>
      <c r="S2059" s="2" t="s">
        <v>96</v>
      </c>
    </row>
    <row r="2060" spans="1:19" x14ac:dyDescent="0.3">
      <c r="A2060" s="3">
        <v>2059</v>
      </c>
      <c r="B2060" s="3">
        <v>29</v>
      </c>
      <c r="C2060" s="3" t="s">
        <v>18</v>
      </c>
      <c r="D2060" s="3" t="s">
        <v>54</v>
      </c>
      <c r="E2060" s="3" t="s">
        <v>20</v>
      </c>
      <c r="F2060" s="3">
        <v>98</v>
      </c>
      <c r="G2060" s="3" t="s">
        <v>148</v>
      </c>
      <c r="H2060" s="3" t="s">
        <v>43</v>
      </c>
      <c r="I2060" s="3" t="s">
        <v>109</v>
      </c>
      <c r="J2060" s="3" t="s">
        <v>24</v>
      </c>
      <c r="K2060" s="3">
        <v>3.3</v>
      </c>
      <c r="L2060" s="3" t="s">
        <v>151</v>
      </c>
      <c r="M2060" s="3" t="s">
        <v>73</v>
      </c>
      <c r="N2060" s="3" t="s">
        <v>151</v>
      </c>
      <c r="O2060" s="3" t="s">
        <v>151</v>
      </c>
      <c r="P2060" s="13">
        <v>17</v>
      </c>
      <c r="Q2060" s="13">
        <f>Table1[[#This Row],[Purchase Amount (USD)]]-Table1[[#This Row],[Previous Purchases]]</f>
        <v>81</v>
      </c>
      <c r="R2060" s="3" t="s">
        <v>74</v>
      </c>
      <c r="S2060" s="3" t="s">
        <v>57</v>
      </c>
    </row>
    <row r="2061" spans="1:19" x14ac:dyDescent="0.3">
      <c r="A2061" s="3">
        <v>2060</v>
      </c>
      <c r="B2061" s="3">
        <v>56</v>
      </c>
      <c r="C2061" s="3" t="s">
        <v>18</v>
      </c>
      <c r="D2061" s="3" t="s">
        <v>58</v>
      </c>
      <c r="E2061" s="3" t="s">
        <v>20</v>
      </c>
      <c r="F2061" s="3">
        <v>50</v>
      </c>
      <c r="G2061" s="3" t="s">
        <v>98</v>
      </c>
      <c r="H2061" s="3" t="s">
        <v>91</v>
      </c>
      <c r="I2061" s="3" t="s">
        <v>117</v>
      </c>
      <c r="J2061" s="3" t="s">
        <v>36</v>
      </c>
      <c r="K2061" s="3">
        <v>3.7</v>
      </c>
      <c r="L2061" s="3" t="s">
        <v>151</v>
      </c>
      <c r="M2061" s="3" t="s">
        <v>26</v>
      </c>
      <c r="N2061" s="3" t="s">
        <v>151</v>
      </c>
      <c r="O2061" s="3" t="s">
        <v>151</v>
      </c>
      <c r="P2061" s="13">
        <v>50</v>
      </c>
      <c r="Q2061" s="13">
        <f>Table1[[#This Row],[Purchase Amount (USD)]]-Table1[[#This Row],[Previous Purchases]]</f>
        <v>0</v>
      </c>
      <c r="R2061" s="3" t="s">
        <v>45</v>
      </c>
      <c r="S2061" s="3" t="s">
        <v>39</v>
      </c>
    </row>
    <row r="2062" spans="1:19" x14ac:dyDescent="0.3">
      <c r="A2062" s="2">
        <v>2061</v>
      </c>
      <c r="B2062" s="2">
        <v>21</v>
      </c>
      <c r="C2062" s="2" t="s">
        <v>18</v>
      </c>
      <c r="D2062" s="2" t="s">
        <v>132</v>
      </c>
      <c r="E2062" s="2" t="s">
        <v>66</v>
      </c>
      <c r="F2062" s="2">
        <v>63</v>
      </c>
      <c r="G2062" s="2" t="s">
        <v>149</v>
      </c>
      <c r="H2062" s="2" t="s">
        <v>43</v>
      </c>
      <c r="I2062" s="2" t="s">
        <v>143</v>
      </c>
      <c r="J2062" s="2" t="s">
        <v>56</v>
      </c>
      <c r="K2062" s="2">
        <v>3.2</v>
      </c>
      <c r="L2062" s="2" t="s">
        <v>151</v>
      </c>
      <c r="M2062" s="2" t="s">
        <v>44</v>
      </c>
      <c r="N2062" s="2" t="s">
        <v>151</v>
      </c>
      <c r="O2062" s="2" t="s">
        <v>151</v>
      </c>
      <c r="P2062" s="12">
        <v>23</v>
      </c>
      <c r="Q2062" s="12">
        <f>Table1[[#This Row],[Purchase Amount (USD)]]-Table1[[#This Row],[Previous Purchases]]</f>
        <v>40</v>
      </c>
      <c r="R2062" s="2" t="s">
        <v>74</v>
      </c>
      <c r="S2062" s="2" t="s">
        <v>57</v>
      </c>
    </row>
    <row r="2063" spans="1:19" x14ac:dyDescent="0.3">
      <c r="A2063" s="2">
        <v>2062</v>
      </c>
      <c r="B2063" s="2">
        <v>32</v>
      </c>
      <c r="C2063" s="2" t="s">
        <v>18</v>
      </c>
      <c r="D2063" s="2" t="s">
        <v>29</v>
      </c>
      <c r="E2063" s="2" t="s">
        <v>20</v>
      </c>
      <c r="F2063" s="2">
        <v>70</v>
      </c>
      <c r="G2063" s="2" t="s">
        <v>150</v>
      </c>
      <c r="H2063" s="2" t="s">
        <v>35</v>
      </c>
      <c r="I2063" s="2" t="s">
        <v>135</v>
      </c>
      <c r="J2063" s="2" t="s">
        <v>52</v>
      </c>
      <c r="K2063" s="2">
        <v>2.6</v>
      </c>
      <c r="L2063" s="2" t="s">
        <v>151</v>
      </c>
      <c r="M2063" s="2" t="s">
        <v>73</v>
      </c>
      <c r="N2063" s="2" t="s">
        <v>151</v>
      </c>
      <c r="O2063" s="2" t="s">
        <v>151</v>
      </c>
      <c r="P2063" s="12">
        <v>22</v>
      </c>
      <c r="Q2063" s="12">
        <f>Table1[[#This Row],[Purchase Amount (USD)]]-Table1[[#This Row],[Previous Purchases]]</f>
        <v>48</v>
      </c>
      <c r="R2063" s="2" t="s">
        <v>85</v>
      </c>
      <c r="S2063" s="2" t="s">
        <v>48</v>
      </c>
    </row>
    <row r="2064" spans="1:19" x14ac:dyDescent="0.3">
      <c r="A2064" s="3">
        <v>2063</v>
      </c>
      <c r="B2064" s="3">
        <v>54</v>
      </c>
      <c r="C2064" s="3" t="s">
        <v>18</v>
      </c>
      <c r="D2064" s="3" t="s">
        <v>61</v>
      </c>
      <c r="E2064" s="3" t="s">
        <v>62</v>
      </c>
      <c r="F2064" s="3">
        <v>63</v>
      </c>
      <c r="G2064" s="3" t="s">
        <v>130</v>
      </c>
      <c r="H2064" s="3" t="s">
        <v>22</v>
      </c>
      <c r="I2064" s="3" t="s">
        <v>64</v>
      </c>
      <c r="J2064" s="3" t="s">
        <v>56</v>
      </c>
      <c r="K2064" s="3">
        <v>2.8</v>
      </c>
      <c r="L2064" s="3" t="s">
        <v>151</v>
      </c>
      <c r="M2064" s="3" t="s">
        <v>53</v>
      </c>
      <c r="N2064" s="3" t="s">
        <v>151</v>
      </c>
      <c r="O2064" s="3" t="s">
        <v>151</v>
      </c>
      <c r="P2064" s="13">
        <v>15</v>
      </c>
      <c r="Q2064" s="13">
        <f>Table1[[#This Row],[Purchase Amount (USD)]]-Table1[[#This Row],[Previous Purchases]]</f>
        <v>48</v>
      </c>
      <c r="R2064" s="3" t="s">
        <v>32</v>
      </c>
      <c r="S2064" s="3" t="s">
        <v>57</v>
      </c>
    </row>
    <row r="2065" spans="1:19" x14ac:dyDescent="0.3">
      <c r="A2065" s="3">
        <v>2064</v>
      </c>
      <c r="B2065" s="3">
        <v>61</v>
      </c>
      <c r="C2065" s="3" t="s">
        <v>18</v>
      </c>
      <c r="D2065" s="3" t="s">
        <v>58</v>
      </c>
      <c r="E2065" s="3" t="s">
        <v>20</v>
      </c>
      <c r="F2065" s="3">
        <v>86</v>
      </c>
      <c r="G2065" s="3" t="s">
        <v>115</v>
      </c>
      <c r="H2065" s="3" t="s">
        <v>43</v>
      </c>
      <c r="I2065" s="3" t="s">
        <v>108</v>
      </c>
      <c r="J2065" s="3" t="s">
        <v>56</v>
      </c>
      <c r="K2065" s="3">
        <v>2.9</v>
      </c>
      <c r="L2065" s="3" t="s">
        <v>151</v>
      </c>
      <c r="M2065" s="3" t="s">
        <v>53</v>
      </c>
      <c r="N2065" s="3" t="s">
        <v>151</v>
      </c>
      <c r="O2065" s="3" t="s">
        <v>151</v>
      </c>
      <c r="P2065" s="13">
        <v>32</v>
      </c>
      <c r="Q2065" s="13">
        <f>Table1[[#This Row],[Purchase Amount (USD)]]-Table1[[#This Row],[Previous Purchases]]</f>
        <v>54</v>
      </c>
      <c r="R2065" s="3" t="s">
        <v>32</v>
      </c>
      <c r="S2065" s="3" t="s">
        <v>87</v>
      </c>
    </row>
    <row r="2066" spans="1:19" x14ac:dyDescent="0.3">
      <c r="A2066" s="2">
        <v>2065</v>
      </c>
      <c r="B2066" s="2">
        <v>31</v>
      </c>
      <c r="C2066" s="2" t="s">
        <v>18</v>
      </c>
      <c r="D2066" s="2" t="s">
        <v>70</v>
      </c>
      <c r="E2066" s="2" t="s">
        <v>41</v>
      </c>
      <c r="F2066" s="2">
        <v>99</v>
      </c>
      <c r="G2066" s="2" t="s">
        <v>71</v>
      </c>
      <c r="H2066" s="2" t="s">
        <v>43</v>
      </c>
      <c r="I2066" s="2" t="s">
        <v>95</v>
      </c>
      <c r="J2066" s="2" t="s">
        <v>52</v>
      </c>
      <c r="K2066" s="2">
        <v>4</v>
      </c>
      <c r="L2066" s="2" t="s">
        <v>151</v>
      </c>
      <c r="M2066" s="2" t="s">
        <v>69</v>
      </c>
      <c r="N2066" s="2" t="s">
        <v>151</v>
      </c>
      <c r="O2066" s="2" t="s">
        <v>151</v>
      </c>
      <c r="P2066" s="12">
        <v>5</v>
      </c>
      <c r="Q2066" s="12">
        <f>Table1[[#This Row],[Purchase Amount (USD)]]-Table1[[#This Row],[Previous Purchases]]</f>
        <v>94</v>
      </c>
      <c r="R2066" s="2" t="s">
        <v>74</v>
      </c>
      <c r="S2066" s="2" t="s">
        <v>87</v>
      </c>
    </row>
    <row r="2067" spans="1:19" x14ac:dyDescent="0.3">
      <c r="A2067" s="2">
        <v>2066</v>
      </c>
      <c r="B2067" s="2">
        <v>27</v>
      </c>
      <c r="C2067" s="2" t="s">
        <v>18</v>
      </c>
      <c r="D2067" s="2" t="s">
        <v>49</v>
      </c>
      <c r="E2067" s="2" t="s">
        <v>41</v>
      </c>
      <c r="F2067" s="2">
        <v>40</v>
      </c>
      <c r="G2067" s="2" t="s">
        <v>46</v>
      </c>
      <c r="H2067" s="2" t="s">
        <v>43</v>
      </c>
      <c r="I2067" s="2" t="s">
        <v>143</v>
      </c>
      <c r="J2067" s="2" t="s">
        <v>36</v>
      </c>
      <c r="K2067" s="2">
        <v>2.9</v>
      </c>
      <c r="L2067" s="2" t="s">
        <v>151</v>
      </c>
      <c r="M2067" s="2" t="s">
        <v>37</v>
      </c>
      <c r="N2067" s="2" t="s">
        <v>151</v>
      </c>
      <c r="O2067" s="2" t="s">
        <v>151</v>
      </c>
      <c r="P2067" s="12">
        <v>6</v>
      </c>
      <c r="Q2067" s="12">
        <f>Table1[[#This Row],[Purchase Amount (USD)]]-Table1[[#This Row],[Previous Purchases]]</f>
        <v>34</v>
      </c>
      <c r="R2067" s="2" t="s">
        <v>74</v>
      </c>
      <c r="S2067" s="2" t="s">
        <v>75</v>
      </c>
    </row>
    <row r="2068" spans="1:19" x14ac:dyDescent="0.3">
      <c r="A2068" s="3">
        <v>2067</v>
      </c>
      <c r="B2068" s="3">
        <v>64</v>
      </c>
      <c r="C2068" s="3" t="s">
        <v>18</v>
      </c>
      <c r="D2068" s="3" t="s">
        <v>49</v>
      </c>
      <c r="E2068" s="3" t="s">
        <v>41</v>
      </c>
      <c r="F2068" s="3">
        <v>92</v>
      </c>
      <c r="G2068" s="3" t="s">
        <v>114</v>
      </c>
      <c r="H2068" s="3" t="s">
        <v>43</v>
      </c>
      <c r="I2068" s="3" t="s">
        <v>77</v>
      </c>
      <c r="J2068" s="3" t="s">
        <v>56</v>
      </c>
      <c r="K2068" s="3">
        <v>4.7</v>
      </c>
      <c r="L2068" s="3" t="s">
        <v>151</v>
      </c>
      <c r="M2068" s="3" t="s">
        <v>73</v>
      </c>
      <c r="N2068" s="3" t="s">
        <v>151</v>
      </c>
      <c r="O2068" s="3" t="s">
        <v>151</v>
      </c>
      <c r="P2068" s="13">
        <v>44</v>
      </c>
      <c r="Q2068" s="13">
        <f>Table1[[#This Row],[Purchase Amount (USD)]]-Table1[[#This Row],[Previous Purchases]]</f>
        <v>48</v>
      </c>
      <c r="R2068" s="3" t="s">
        <v>85</v>
      </c>
      <c r="S2068" s="3" t="s">
        <v>28</v>
      </c>
    </row>
    <row r="2069" spans="1:19" x14ac:dyDescent="0.3">
      <c r="A2069" s="3">
        <v>2068</v>
      </c>
      <c r="B2069" s="3">
        <v>60</v>
      </c>
      <c r="C2069" s="3" t="s">
        <v>18</v>
      </c>
      <c r="D2069" s="3" t="s">
        <v>94</v>
      </c>
      <c r="E2069" s="3" t="s">
        <v>20</v>
      </c>
      <c r="F2069" s="3">
        <v>21</v>
      </c>
      <c r="G2069" s="3" t="s">
        <v>127</v>
      </c>
      <c r="H2069" s="3" t="s">
        <v>91</v>
      </c>
      <c r="I2069" s="3" t="s">
        <v>117</v>
      </c>
      <c r="J2069" s="3" t="s">
        <v>56</v>
      </c>
      <c r="K2069" s="3">
        <v>3.1</v>
      </c>
      <c r="L2069" s="3" t="s">
        <v>151</v>
      </c>
      <c r="M2069" s="3" t="s">
        <v>69</v>
      </c>
      <c r="N2069" s="3" t="s">
        <v>151</v>
      </c>
      <c r="O2069" s="3" t="s">
        <v>151</v>
      </c>
      <c r="P2069" s="13">
        <v>23</v>
      </c>
      <c r="Q2069" s="13">
        <f>Table1[[#This Row],[Purchase Amount (USD)]]-Table1[[#This Row],[Previous Purchases]]</f>
        <v>-2</v>
      </c>
      <c r="R2069" s="3" t="s">
        <v>32</v>
      </c>
      <c r="S2069" s="3" t="s">
        <v>28</v>
      </c>
    </row>
    <row r="2070" spans="1:19" x14ac:dyDescent="0.3">
      <c r="A2070" s="2">
        <v>2069</v>
      </c>
      <c r="B2070" s="2">
        <v>70</v>
      </c>
      <c r="C2070" s="2" t="s">
        <v>18</v>
      </c>
      <c r="D2070" s="2" t="s">
        <v>105</v>
      </c>
      <c r="E2070" s="2" t="s">
        <v>66</v>
      </c>
      <c r="F2070" s="2">
        <v>81</v>
      </c>
      <c r="G2070" s="2" t="s">
        <v>128</v>
      </c>
      <c r="H2070" s="2" t="s">
        <v>91</v>
      </c>
      <c r="I2070" s="2" t="s">
        <v>93</v>
      </c>
      <c r="J2070" s="2" t="s">
        <v>52</v>
      </c>
      <c r="K2070" s="2">
        <v>3.9</v>
      </c>
      <c r="L2070" s="2" t="s">
        <v>151</v>
      </c>
      <c r="M2070" s="2" t="s">
        <v>73</v>
      </c>
      <c r="N2070" s="2" t="s">
        <v>151</v>
      </c>
      <c r="O2070" s="2" t="s">
        <v>151</v>
      </c>
      <c r="P2070" s="12">
        <v>44</v>
      </c>
      <c r="Q2070" s="12">
        <f>Table1[[#This Row],[Purchase Amount (USD)]]-Table1[[#This Row],[Previous Purchases]]</f>
        <v>37</v>
      </c>
      <c r="R2070" s="2" t="s">
        <v>27</v>
      </c>
      <c r="S2070" s="2" t="s">
        <v>87</v>
      </c>
    </row>
    <row r="2071" spans="1:19" x14ac:dyDescent="0.3">
      <c r="A2071" s="2">
        <v>2070</v>
      </c>
      <c r="B2071" s="2">
        <v>36</v>
      </c>
      <c r="C2071" s="2" t="s">
        <v>18</v>
      </c>
      <c r="D2071" s="2" t="s">
        <v>112</v>
      </c>
      <c r="E2071" s="2" t="s">
        <v>20</v>
      </c>
      <c r="F2071" s="2">
        <v>82</v>
      </c>
      <c r="G2071" s="2" t="s">
        <v>104</v>
      </c>
      <c r="H2071" s="2" t="s">
        <v>43</v>
      </c>
      <c r="I2071" s="2" t="s">
        <v>125</v>
      </c>
      <c r="J2071" s="2" t="s">
        <v>56</v>
      </c>
      <c r="K2071" s="2">
        <v>3.4</v>
      </c>
      <c r="L2071" s="2" t="s">
        <v>151</v>
      </c>
      <c r="M2071" s="2" t="s">
        <v>37</v>
      </c>
      <c r="N2071" s="2" t="s">
        <v>151</v>
      </c>
      <c r="O2071" s="2" t="s">
        <v>151</v>
      </c>
      <c r="P2071" s="12">
        <v>3</v>
      </c>
      <c r="Q2071" s="12">
        <f>Table1[[#This Row],[Purchase Amount (USD)]]-Table1[[#This Row],[Previous Purchases]]</f>
        <v>79</v>
      </c>
      <c r="R2071" s="2" t="s">
        <v>85</v>
      </c>
      <c r="S2071" s="2" t="s">
        <v>57</v>
      </c>
    </row>
    <row r="2072" spans="1:19" x14ac:dyDescent="0.3">
      <c r="A2072" s="3">
        <v>2071</v>
      </c>
      <c r="B2072" s="3">
        <v>56</v>
      </c>
      <c r="C2072" s="3" t="s">
        <v>18</v>
      </c>
      <c r="D2072" s="3" t="s">
        <v>105</v>
      </c>
      <c r="E2072" s="3" t="s">
        <v>66</v>
      </c>
      <c r="F2072" s="3">
        <v>88</v>
      </c>
      <c r="G2072" s="3" t="s">
        <v>144</v>
      </c>
      <c r="H2072" s="3" t="s">
        <v>91</v>
      </c>
      <c r="I2072" s="3" t="s">
        <v>107</v>
      </c>
      <c r="J2072" s="3" t="s">
        <v>36</v>
      </c>
      <c r="K2072" s="3">
        <v>3.1</v>
      </c>
      <c r="L2072" s="3" t="s">
        <v>151</v>
      </c>
      <c r="M2072" s="3" t="s">
        <v>26</v>
      </c>
      <c r="N2072" s="3" t="s">
        <v>151</v>
      </c>
      <c r="O2072" s="3" t="s">
        <v>151</v>
      </c>
      <c r="P2072" s="13">
        <v>14</v>
      </c>
      <c r="Q2072" s="13">
        <f>Table1[[#This Row],[Purchase Amount (USD)]]-Table1[[#This Row],[Previous Purchases]]</f>
        <v>74</v>
      </c>
      <c r="R2072" s="3" t="s">
        <v>32</v>
      </c>
      <c r="S2072" s="3" t="s">
        <v>87</v>
      </c>
    </row>
    <row r="2073" spans="1:19" x14ac:dyDescent="0.3">
      <c r="A2073" s="3">
        <v>2072</v>
      </c>
      <c r="B2073" s="3">
        <v>69</v>
      </c>
      <c r="C2073" s="3" t="s">
        <v>18</v>
      </c>
      <c r="D2073" s="3" t="s">
        <v>101</v>
      </c>
      <c r="E2073" s="3" t="s">
        <v>62</v>
      </c>
      <c r="F2073" s="3">
        <v>100</v>
      </c>
      <c r="G2073" s="3" t="s">
        <v>130</v>
      </c>
      <c r="H2073" s="3" t="s">
        <v>35</v>
      </c>
      <c r="I2073" s="3" t="s">
        <v>133</v>
      </c>
      <c r="J2073" s="3" t="s">
        <v>56</v>
      </c>
      <c r="K2073" s="3">
        <v>4.8</v>
      </c>
      <c r="L2073" s="3" t="s">
        <v>151</v>
      </c>
      <c r="M2073" s="3" t="s">
        <v>73</v>
      </c>
      <c r="N2073" s="3" t="s">
        <v>151</v>
      </c>
      <c r="O2073" s="3" t="s">
        <v>151</v>
      </c>
      <c r="P2073" s="13">
        <v>37</v>
      </c>
      <c r="Q2073" s="13">
        <f>Table1[[#This Row],[Purchase Amount (USD)]]-Table1[[#This Row],[Previous Purchases]]</f>
        <v>63</v>
      </c>
      <c r="R2073" s="3" t="s">
        <v>45</v>
      </c>
      <c r="S2073" s="3" t="s">
        <v>57</v>
      </c>
    </row>
    <row r="2074" spans="1:19" x14ac:dyDescent="0.3">
      <c r="A2074" s="2">
        <v>2073</v>
      </c>
      <c r="B2074" s="2">
        <v>39</v>
      </c>
      <c r="C2074" s="2" t="s">
        <v>18</v>
      </c>
      <c r="D2074" s="2" t="s">
        <v>131</v>
      </c>
      <c r="E2074" s="2" t="s">
        <v>66</v>
      </c>
      <c r="F2074" s="2">
        <v>66</v>
      </c>
      <c r="G2074" s="2" t="s">
        <v>34</v>
      </c>
      <c r="H2074" s="2" t="s">
        <v>43</v>
      </c>
      <c r="I2074" s="2" t="s">
        <v>117</v>
      </c>
      <c r="J2074" s="2" t="s">
        <v>24</v>
      </c>
      <c r="K2074" s="2">
        <v>3.9</v>
      </c>
      <c r="L2074" s="2" t="s">
        <v>151</v>
      </c>
      <c r="M2074" s="2" t="s">
        <v>44</v>
      </c>
      <c r="N2074" s="2" t="s">
        <v>151</v>
      </c>
      <c r="O2074" s="2" t="s">
        <v>151</v>
      </c>
      <c r="P2074" s="12">
        <v>22</v>
      </c>
      <c r="Q2074" s="12">
        <f>Table1[[#This Row],[Purchase Amount (USD)]]-Table1[[#This Row],[Previous Purchases]]</f>
        <v>44</v>
      </c>
      <c r="R2074" s="2" t="s">
        <v>74</v>
      </c>
      <c r="S2074" s="2" t="s">
        <v>39</v>
      </c>
    </row>
    <row r="2075" spans="1:19" x14ac:dyDescent="0.3">
      <c r="A2075" s="2">
        <v>2074</v>
      </c>
      <c r="B2075" s="2">
        <v>38</v>
      </c>
      <c r="C2075" s="2" t="s">
        <v>18</v>
      </c>
      <c r="D2075" s="2" t="s">
        <v>132</v>
      </c>
      <c r="E2075" s="2" t="s">
        <v>66</v>
      </c>
      <c r="F2075" s="2">
        <v>25</v>
      </c>
      <c r="G2075" s="2" t="s">
        <v>104</v>
      </c>
      <c r="H2075" s="2" t="s">
        <v>35</v>
      </c>
      <c r="I2075" s="2" t="s">
        <v>95</v>
      </c>
      <c r="J2075" s="2" t="s">
        <v>24</v>
      </c>
      <c r="K2075" s="2">
        <v>3.5</v>
      </c>
      <c r="L2075" s="2" t="s">
        <v>151</v>
      </c>
      <c r="M2075" s="2" t="s">
        <v>44</v>
      </c>
      <c r="N2075" s="2" t="s">
        <v>151</v>
      </c>
      <c r="O2075" s="2" t="s">
        <v>151</v>
      </c>
      <c r="P2075" s="12">
        <v>2</v>
      </c>
      <c r="Q2075" s="12">
        <f>Table1[[#This Row],[Purchase Amount (USD)]]-Table1[[#This Row],[Previous Purchases]]</f>
        <v>23</v>
      </c>
      <c r="R2075" s="2" t="s">
        <v>45</v>
      </c>
      <c r="S2075" s="2" t="s">
        <v>96</v>
      </c>
    </row>
    <row r="2076" spans="1:19" x14ac:dyDescent="0.3">
      <c r="A2076" s="3">
        <v>2075</v>
      </c>
      <c r="B2076" s="3">
        <v>36</v>
      </c>
      <c r="C2076" s="3" t="s">
        <v>18</v>
      </c>
      <c r="D2076" s="3" t="s">
        <v>118</v>
      </c>
      <c r="E2076" s="3" t="s">
        <v>66</v>
      </c>
      <c r="F2076" s="3">
        <v>53</v>
      </c>
      <c r="G2076" s="3" t="s">
        <v>102</v>
      </c>
      <c r="H2076" s="3" t="s">
        <v>43</v>
      </c>
      <c r="I2076" s="3" t="s">
        <v>51</v>
      </c>
      <c r="J2076" s="3" t="s">
        <v>52</v>
      </c>
      <c r="K2076" s="3">
        <v>3.1</v>
      </c>
      <c r="L2076" s="3" t="s">
        <v>151</v>
      </c>
      <c r="M2076" s="3" t="s">
        <v>37</v>
      </c>
      <c r="N2076" s="3" t="s">
        <v>151</v>
      </c>
      <c r="O2076" s="3" t="s">
        <v>151</v>
      </c>
      <c r="P2076" s="13">
        <v>44</v>
      </c>
      <c r="Q2076" s="13">
        <f>Table1[[#This Row],[Purchase Amount (USD)]]-Table1[[#This Row],[Previous Purchases]]</f>
        <v>9</v>
      </c>
      <c r="R2076" s="3" t="s">
        <v>85</v>
      </c>
      <c r="S2076" s="3" t="s">
        <v>28</v>
      </c>
    </row>
    <row r="2077" spans="1:19" x14ac:dyDescent="0.3">
      <c r="A2077" s="3">
        <v>2076</v>
      </c>
      <c r="B2077" s="3">
        <v>46</v>
      </c>
      <c r="C2077" s="3" t="s">
        <v>18</v>
      </c>
      <c r="D2077" s="3" t="s">
        <v>29</v>
      </c>
      <c r="E2077" s="3" t="s">
        <v>20</v>
      </c>
      <c r="F2077" s="3">
        <v>28</v>
      </c>
      <c r="G2077" s="3" t="s">
        <v>130</v>
      </c>
      <c r="H2077" s="3" t="s">
        <v>35</v>
      </c>
      <c r="I2077" s="3" t="s">
        <v>47</v>
      </c>
      <c r="J2077" s="3" t="s">
        <v>56</v>
      </c>
      <c r="K2077" s="3">
        <v>4.7</v>
      </c>
      <c r="L2077" s="3" t="s">
        <v>151</v>
      </c>
      <c r="M2077" s="3" t="s">
        <v>26</v>
      </c>
      <c r="N2077" s="3" t="s">
        <v>151</v>
      </c>
      <c r="O2077" s="3" t="s">
        <v>151</v>
      </c>
      <c r="P2077" s="13">
        <v>49</v>
      </c>
      <c r="Q2077" s="13">
        <f>Table1[[#This Row],[Purchase Amount (USD)]]-Table1[[#This Row],[Previous Purchases]]</f>
        <v>-21</v>
      </c>
      <c r="R2077" s="3" t="s">
        <v>85</v>
      </c>
      <c r="S2077" s="3" t="s">
        <v>87</v>
      </c>
    </row>
    <row r="2078" spans="1:19" x14ac:dyDescent="0.3">
      <c r="A2078" s="2">
        <v>2077</v>
      </c>
      <c r="B2078" s="2">
        <v>59</v>
      </c>
      <c r="C2078" s="2" t="s">
        <v>18</v>
      </c>
      <c r="D2078" s="2" t="s">
        <v>142</v>
      </c>
      <c r="E2078" s="2" t="s">
        <v>66</v>
      </c>
      <c r="F2078" s="2">
        <v>23</v>
      </c>
      <c r="G2078" s="2" t="s">
        <v>102</v>
      </c>
      <c r="H2078" s="2" t="s">
        <v>35</v>
      </c>
      <c r="I2078" s="2" t="s">
        <v>125</v>
      </c>
      <c r="J2078" s="2" t="s">
        <v>56</v>
      </c>
      <c r="K2078" s="2">
        <v>4.5999999999999996</v>
      </c>
      <c r="L2078" s="2" t="s">
        <v>151</v>
      </c>
      <c r="M2078" s="2" t="s">
        <v>37</v>
      </c>
      <c r="N2078" s="2" t="s">
        <v>151</v>
      </c>
      <c r="O2078" s="2" t="s">
        <v>151</v>
      </c>
      <c r="P2078" s="12">
        <v>22</v>
      </c>
      <c r="Q2078" s="12">
        <f>Table1[[#This Row],[Purchase Amount (USD)]]-Table1[[#This Row],[Previous Purchases]]</f>
        <v>1</v>
      </c>
      <c r="R2078" s="2" t="s">
        <v>85</v>
      </c>
      <c r="S2078" s="2" t="s">
        <v>75</v>
      </c>
    </row>
    <row r="2079" spans="1:19" x14ac:dyDescent="0.3">
      <c r="A2079" s="2">
        <v>2078</v>
      </c>
      <c r="B2079" s="2">
        <v>64</v>
      </c>
      <c r="C2079" s="2" t="s">
        <v>18</v>
      </c>
      <c r="D2079" s="2" t="s">
        <v>118</v>
      </c>
      <c r="E2079" s="2" t="s">
        <v>66</v>
      </c>
      <c r="F2079" s="2">
        <v>34</v>
      </c>
      <c r="G2079" s="2" t="s">
        <v>144</v>
      </c>
      <c r="H2079" s="2" t="s">
        <v>22</v>
      </c>
      <c r="I2079" s="2" t="s">
        <v>120</v>
      </c>
      <c r="J2079" s="2" t="s">
        <v>56</v>
      </c>
      <c r="K2079" s="2">
        <v>3.3</v>
      </c>
      <c r="L2079" s="2" t="s">
        <v>151</v>
      </c>
      <c r="M2079" s="2" t="s">
        <v>37</v>
      </c>
      <c r="N2079" s="2" t="s">
        <v>151</v>
      </c>
      <c r="O2079" s="2" t="s">
        <v>151</v>
      </c>
      <c r="P2079" s="12">
        <v>26</v>
      </c>
      <c r="Q2079" s="12">
        <f>Table1[[#This Row],[Purchase Amount (USD)]]-Table1[[#This Row],[Previous Purchases]]</f>
        <v>8</v>
      </c>
      <c r="R2079" s="2" t="s">
        <v>74</v>
      </c>
      <c r="S2079" s="2" t="s">
        <v>48</v>
      </c>
    </row>
    <row r="2080" spans="1:19" x14ac:dyDescent="0.3">
      <c r="A2080" s="3">
        <v>2079</v>
      </c>
      <c r="B2080" s="3">
        <v>49</v>
      </c>
      <c r="C2080" s="3" t="s">
        <v>18</v>
      </c>
      <c r="D2080" s="3" t="s">
        <v>80</v>
      </c>
      <c r="E2080" s="3" t="s">
        <v>20</v>
      </c>
      <c r="F2080" s="3">
        <v>42</v>
      </c>
      <c r="G2080" s="3" t="s">
        <v>76</v>
      </c>
      <c r="H2080" s="3" t="s">
        <v>43</v>
      </c>
      <c r="I2080" s="3" t="s">
        <v>143</v>
      </c>
      <c r="J2080" s="3" t="s">
        <v>36</v>
      </c>
      <c r="K2080" s="3">
        <v>3.2</v>
      </c>
      <c r="L2080" s="3" t="s">
        <v>151</v>
      </c>
      <c r="M2080" s="3" t="s">
        <v>44</v>
      </c>
      <c r="N2080" s="3" t="s">
        <v>151</v>
      </c>
      <c r="O2080" s="3" t="s">
        <v>151</v>
      </c>
      <c r="P2080" s="13">
        <v>40</v>
      </c>
      <c r="Q2080" s="13">
        <f>Table1[[#This Row],[Purchase Amount (USD)]]-Table1[[#This Row],[Previous Purchases]]</f>
        <v>2</v>
      </c>
      <c r="R2080" s="3" t="s">
        <v>85</v>
      </c>
      <c r="S2080" s="3" t="s">
        <v>39</v>
      </c>
    </row>
    <row r="2081" spans="1:19" x14ac:dyDescent="0.3">
      <c r="A2081" s="3">
        <v>2080</v>
      </c>
      <c r="B2081" s="3">
        <v>32</v>
      </c>
      <c r="C2081" s="3" t="s">
        <v>18</v>
      </c>
      <c r="D2081" s="3" t="s">
        <v>33</v>
      </c>
      <c r="E2081" s="3" t="s">
        <v>20</v>
      </c>
      <c r="F2081" s="3">
        <v>24</v>
      </c>
      <c r="G2081" s="3" t="s">
        <v>55</v>
      </c>
      <c r="H2081" s="3" t="s">
        <v>22</v>
      </c>
      <c r="I2081" s="3" t="s">
        <v>82</v>
      </c>
      <c r="J2081" s="3" t="s">
        <v>52</v>
      </c>
      <c r="K2081" s="3">
        <v>3.1</v>
      </c>
      <c r="L2081" s="3" t="s">
        <v>151</v>
      </c>
      <c r="M2081" s="3" t="s">
        <v>44</v>
      </c>
      <c r="N2081" s="3" t="s">
        <v>151</v>
      </c>
      <c r="O2081" s="3" t="s">
        <v>151</v>
      </c>
      <c r="P2081" s="13">
        <v>16</v>
      </c>
      <c r="Q2081" s="13">
        <f>Table1[[#This Row],[Purchase Amount (USD)]]-Table1[[#This Row],[Previous Purchases]]</f>
        <v>8</v>
      </c>
      <c r="R2081" s="3" t="s">
        <v>45</v>
      </c>
      <c r="S2081" s="3" t="s">
        <v>57</v>
      </c>
    </row>
    <row r="2082" spans="1:19" x14ac:dyDescent="0.3">
      <c r="A2082" s="2">
        <v>2081</v>
      </c>
      <c r="B2082" s="2">
        <v>29</v>
      </c>
      <c r="C2082" s="2" t="s">
        <v>18</v>
      </c>
      <c r="D2082" s="2" t="s">
        <v>88</v>
      </c>
      <c r="E2082" s="2" t="s">
        <v>66</v>
      </c>
      <c r="F2082" s="2">
        <v>47</v>
      </c>
      <c r="G2082" s="2" t="s">
        <v>146</v>
      </c>
      <c r="H2082" s="2" t="s">
        <v>35</v>
      </c>
      <c r="I2082" s="2" t="s">
        <v>23</v>
      </c>
      <c r="J2082" s="2" t="s">
        <v>56</v>
      </c>
      <c r="K2082" s="2">
        <v>3.5</v>
      </c>
      <c r="L2082" s="2" t="s">
        <v>151</v>
      </c>
      <c r="M2082" s="2" t="s">
        <v>37</v>
      </c>
      <c r="N2082" s="2" t="s">
        <v>151</v>
      </c>
      <c r="O2082" s="2" t="s">
        <v>151</v>
      </c>
      <c r="P2082" s="12">
        <v>17</v>
      </c>
      <c r="Q2082" s="12">
        <f>Table1[[#This Row],[Purchase Amount (USD)]]-Table1[[#This Row],[Previous Purchases]]</f>
        <v>30</v>
      </c>
      <c r="R2082" s="2" t="s">
        <v>85</v>
      </c>
      <c r="S2082" s="2" t="s">
        <v>75</v>
      </c>
    </row>
    <row r="2083" spans="1:19" x14ac:dyDescent="0.3">
      <c r="A2083" s="2">
        <v>2082</v>
      </c>
      <c r="B2083" s="2">
        <v>24</v>
      </c>
      <c r="C2083" s="2" t="s">
        <v>18</v>
      </c>
      <c r="D2083" s="2" t="s">
        <v>61</v>
      </c>
      <c r="E2083" s="2" t="s">
        <v>62</v>
      </c>
      <c r="F2083" s="2">
        <v>78</v>
      </c>
      <c r="G2083" s="2" t="s">
        <v>89</v>
      </c>
      <c r="H2083" s="2" t="s">
        <v>35</v>
      </c>
      <c r="I2083" s="2" t="s">
        <v>108</v>
      </c>
      <c r="J2083" s="2" t="s">
        <v>36</v>
      </c>
      <c r="K2083" s="2">
        <v>4.3</v>
      </c>
      <c r="L2083" s="2" t="s">
        <v>151</v>
      </c>
      <c r="M2083" s="2" t="s">
        <v>53</v>
      </c>
      <c r="N2083" s="2" t="s">
        <v>151</v>
      </c>
      <c r="O2083" s="2" t="s">
        <v>151</v>
      </c>
      <c r="P2083" s="12">
        <v>48</v>
      </c>
      <c r="Q2083" s="12">
        <f>Table1[[#This Row],[Purchase Amount (USD)]]-Table1[[#This Row],[Previous Purchases]]</f>
        <v>30</v>
      </c>
      <c r="R2083" s="2" t="s">
        <v>74</v>
      </c>
      <c r="S2083" s="2" t="s">
        <v>75</v>
      </c>
    </row>
    <row r="2084" spans="1:19" x14ac:dyDescent="0.3">
      <c r="A2084" s="3">
        <v>2083</v>
      </c>
      <c r="B2084" s="3">
        <v>41</v>
      </c>
      <c r="C2084" s="3" t="s">
        <v>18</v>
      </c>
      <c r="D2084" s="3" t="s">
        <v>33</v>
      </c>
      <c r="E2084" s="3" t="s">
        <v>20</v>
      </c>
      <c r="F2084" s="3">
        <v>89</v>
      </c>
      <c r="G2084" s="3" t="s">
        <v>71</v>
      </c>
      <c r="H2084" s="3" t="s">
        <v>43</v>
      </c>
      <c r="I2084" s="3" t="s">
        <v>133</v>
      </c>
      <c r="J2084" s="3" t="s">
        <v>52</v>
      </c>
      <c r="K2084" s="3">
        <v>2.9</v>
      </c>
      <c r="L2084" s="3" t="s">
        <v>151</v>
      </c>
      <c r="M2084" s="3" t="s">
        <v>37</v>
      </c>
      <c r="N2084" s="3" t="s">
        <v>151</v>
      </c>
      <c r="O2084" s="3" t="s">
        <v>151</v>
      </c>
      <c r="P2084" s="13">
        <v>28</v>
      </c>
      <c r="Q2084" s="13">
        <f>Table1[[#This Row],[Purchase Amount (USD)]]-Table1[[#This Row],[Previous Purchases]]</f>
        <v>61</v>
      </c>
      <c r="R2084" s="3" t="s">
        <v>27</v>
      </c>
      <c r="S2084" s="3" t="s">
        <v>96</v>
      </c>
    </row>
    <row r="2085" spans="1:19" x14ac:dyDescent="0.3">
      <c r="A2085" s="3">
        <v>2084</v>
      </c>
      <c r="B2085" s="3">
        <v>41</v>
      </c>
      <c r="C2085" s="3" t="s">
        <v>18</v>
      </c>
      <c r="D2085" s="3" t="s">
        <v>118</v>
      </c>
      <c r="E2085" s="3" t="s">
        <v>66</v>
      </c>
      <c r="F2085" s="3">
        <v>59</v>
      </c>
      <c r="G2085" s="3" t="s">
        <v>90</v>
      </c>
      <c r="H2085" s="3" t="s">
        <v>22</v>
      </c>
      <c r="I2085" s="3" t="s">
        <v>120</v>
      </c>
      <c r="J2085" s="3" t="s">
        <v>56</v>
      </c>
      <c r="K2085" s="3">
        <v>2.7</v>
      </c>
      <c r="L2085" s="3" t="s">
        <v>151</v>
      </c>
      <c r="M2085" s="3" t="s">
        <v>73</v>
      </c>
      <c r="N2085" s="3" t="s">
        <v>151</v>
      </c>
      <c r="O2085" s="3" t="s">
        <v>151</v>
      </c>
      <c r="P2085" s="13">
        <v>26</v>
      </c>
      <c r="Q2085" s="13">
        <f>Table1[[#This Row],[Purchase Amount (USD)]]-Table1[[#This Row],[Previous Purchases]]</f>
        <v>33</v>
      </c>
      <c r="R2085" s="3" t="s">
        <v>38</v>
      </c>
      <c r="S2085" s="3" t="s">
        <v>28</v>
      </c>
    </row>
    <row r="2086" spans="1:19" x14ac:dyDescent="0.3">
      <c r="A2086" s="2">
        <v>2085</v>
      </c>
      <c r="B2086" s="2">
        <v>32</v>
      </c>
      <c r="C2086" s="2" t="s">
        <v>18</v>
      </c>
      <c r="D2086" s="2" t="s">
        <v>19</v>
      </c>
      <c r="E2086" s="2" t="s">
        <v>20</v>
      </c>
      <c r="F2086" s="2">
        <v>94</v>
      </c>
      <c r="G2086" s="2" t="s">
        <v>128</v>
      </c>
      <c r="H2086" s="2" t="s">
        <v>35</v>
      </c>
      <c r="I2086" s="2" t="s">
        <v>109</v>
      </c>
      <c r="J2086" s="2" t="s">
        <v>52</v>
      </c>
      <c r="K2086" s="2">
        <v>4</v>
      </c>
      <c r="L2086" s="2" t="s">
        <v>151</v>
      </c>
      <c r="M2086" s="2" t="s">
        <v>53</v>
      </c>
      <c r="N2086" s="2" t="s">
        <v>151</v>
      </c>
      <c r="O2086" s="2" t="s">
        <v>151</v>
      </c>
      <c r="P2086" s="12">
        <v>43</v>
      </c>
      <c r="Q2086" s="12">
        <f>Table1[[#This Row],[Purchase Amount (USD)]]-Table1[[#This Row],[Previous Purchases]]</f>
        <v>51</v>
      </c>
      <c r="R2086" s="2" t="s">
        <v>74</v>
      </c>
      <c r="S2086" s="2" t="s">
        <v>57</v>
      </c>
    </row>
    <row r="2087" spans="1:19" x14ac:dyDescent="0.3">
      <c r="A2087" s="2">
        <v>2086</v>
      </c>
      <c r="B2087" s="2">
        <v>69</v>
      </c>
      <c r="C2087" s="2" t="s">
        <v>18</v>
      </c>
      <c r="D2087" s="2" t="s">
        <v>33</v>
      </c>
      <c r="E2087" s="2" t="s">
        <v>20</v>
      </c>
      <c r="F2087" s="2">
        <v>49</v>
      </c>
      <c r="G2087" s="2" t="s">
        <v>83</v>
      </c>
      <c r="H2087" s="2" t="s">
        <v>43</v>
      </c>
      <c r="I2087" s="2" t="s">
        <v>84</v>
      </c>
      <c r="J2087" s="2" t="s">
        <v>56</v>
      </c>
      <c r="K2087" s="2">
        <v>4.5999999999999996</v>
      </c>
      <c r="L2087" s="2" t="s">
        <v>151</v>
      </c>
      <c r="M2087" s="2" t="s">
        <v>37</v>
      </c>
      <c r="N2087" s="2" t="s">
        <v>151</v>
      </c>
      <c r="O2087" s="2" t="s">
        <v>151</v>
      </c>
      <c r="P2087" s="12">
        <v>38</v>
      </c>
      <c r="Q2087" s="12">
        <f>Table1[[#This Row],[Purchase Amount (USD)]]-Table1[[#This Row],[Previous Purchases]]</f>
        <v>11</v>
      </c>
      <c r="R2087" s="2" t="s">
        <v>85</v>
      </c>
      <c r="S2087" s="2" t="s">
        <v>39</v>
      </c>
    </row>
    <row r="2088" spans="1:19" x14ac:dyDescent="0.3">
      <c r="A2088" s="3">
        <v>2087</v>
      </c>
      <c r="B2088" s="3">
        <v>65</v>
      </c>
      <c r="C2088" s="3" t="s">
        <v>18</v>
      </c>
      <c r="D2088" s="3" t="s">
        <v>80</v>
      </c>
      <c r="E2088" s="3" t="s">
        <v>20</v>
      </c>
      <c r="F2088" s="3">
        <v>89</v>
      </c>
      <c r="G2088" s="3" t="s">
        <v>113</v>
      </c>
      <c r="H2088" s="3" t="s">
        <v>22</v>
      </c>
      <c r="I2088" s="3" t="s">
        <v>117</v>
      </c>
      <c r="J2088" s="3" t="s">
        <v>52</v>
      </c>
      <c r="K2088" s="3">
        <v>4.7</v>
      </c>
      <c r="L2088" s="3" t="s">
        <v>151</v>
      </c>
      <c r="M2088" s="3" t="s">
        <v>69</v>
      </c>
      <c r="N2088" s="3" t="s">
        <v>151</v>
      </c>
      <c r="O2088" s="3" t="s">
        <v>151</v>
      </c>
      <c r="P2088" s="13">
        <v>36</v>
      </c>
      <c r="Q2088" s="13">
        <f>Table1[[#This Row],[Purchase Amount (USD)]]-Table1[[#This Row],[Previous Purchases]]</f>
        <v>53</v>
      </c>
      <c r="R2088" s="3" t="s">
        <v>32</v>
      </c>
      <c r="S2088" s="3" t="s">
        <v>96</v>
      </c>
    </row>
    <row r="2089" spans="1:19" x14ac:dyDescent="0.3">
      <c r="A2089" s="3">
        <v>2088</v>
      </c>
      <c r="B2089" s="3">
        <v>54</v>
      </c>
      <c r="C2089" s="3" t="s">
        <v>18</v>
      </c>
      <c r="D2089" s="3" t="s">
        <v>123</v>
      </c>
      <c r="E2089" s="3" t="s">
        <v>66</v>
      </c>
      <c r="F2089" s="3">
        <v>91</v>
      </c>
      <c r="G2089" s="3" t="s">
        <v>149</v>
      </c>
      <c r="H2089" s="3" t="s">
        <v>43</v>
      </c>
      <c r="I2089" s="3" t="s">
        <v>143</v>
      </c>
      <c r="J2089" s="3" t="s">
        <v>52</v>
      </c>
      <c r="K2089" s="3">
        <v>4.7</v>
      </c>
      <c r="L2089" s="3" t="s">
        <v>151</v>
      </c>
      <c r="M2089" s="3" t="s">
        <v>53</v>
      </c>
      <c r="N2089" s="3" t="s">
        <v>151</v>
      </c>
      <c r="O2089" s="3" t="s">
        <v>151</v>
      </c>
      <c r="P2089" s="13">
        <v>1</v>
      </c>
      <c r="Q2089" s="13">
        <f>Table1[[#This Row],[Purchase Amount (USD)]]-Table1[[#This Row],[Previous Purchases]]</f>
        <v>90</v>
      </c>
      <c r="R2089" s="3" t="s">
        <v>38</v>
      </c>
      <c r="S2089" s="3" t="s">
        <v>39</v>
      </c>
    </row>
    <row r="2090" spans="1:19" x14ac:dyDescent="0.3">
      <c r="A2090" s="2">
        <v>2089</v>
      </c>
      <c r="B2090" s="2">
        <v>39</v>
      </c>
      <c r="C2090" s="2" t="s">
        <v>18</v>
      </c>
      <c r="D2090" s="2" t="s">
        <v>40</v>
      </c>
      <c r="E2090" s="2" t="s">
        <v>41</v>
      </c>
      <c r="F2090" s="2">
        <v>89</v>
      </c>
      <c r="G2090" s="2" t="s">
        <v>98</v>
      </c>
      <c r="H2090" s="2" t="s">
        <v>22</v>
      </c>
      <c r="I2090" s="2" t="s">
        <v>120</v>
      </c>
      <c r="J2090" s="2" t="s">
        <v>36</v>
      </c>
      <c r="K2090" s="2">
        <v>4</v>
      </c>
      <c r="L2090" s="2" t="s">
        <v>151</v>
      </c>
      <c r="M2090" s="2" t="s">
        <v>53</v>
      </c>
      <c r="N2090" s="2" t="s">
        <v>151</v>
      </c>
      <c r="O2090" s="2" t="s">
        <v>151</v>
      </c>
      <c r="P2090" s="12">
        <v>49</v>
      </c>
      <c r="Q2090" s="12">
        <f>Table1[[#This Row],[Purchase Amount (USD)]]-Table1[[#This Row],[Previous Purchases]]</f>
        <v>40</v>
      </c>
      <c r="R2090" s="2" t="s">
        <v>85</v>
      </c>
      <c r="S2090" s="2" t="s">
        <v>48</v>
      </c>
    </row>
    <row r="2091" spans="1:19" x14ac:dyDescent="0.3">
      <c r="A2091" s="2">
        <v>2090</v>
      </c>
      <c r="B2091" s="2">
        <v>37</v>
      </c>
      <c r="C2091" s="2" t="s">
        <v>18</v>
      </c>
      <c r="D2091" s="2" t="s">
        <v>101</v>
      </c>
      <c r="E2091" s="2" t="s">
        <v>62</v>
      </c>
      <c r="F2091" s="2">
        <v>57</v>
      </c>
      <c r="G2091" s="2" t="s">
        <v>127</v>
      </c>
      <c r="H2091" s="2" t="s">
        <v>22</v>
      </c>
      <c r="I2091" s="2" t="s">
        <v>79</v>
      </c>
      <c r="J2091" s="2" t="s">
        <v>36</v>
      </c>
      <c r="K2091" s="2">
        <v>3.6</v>
      </c>
      <c r="L2091" s="2" t="s">
        <v>151</v>
      </c>
      <c r="M2091" s="2" t="s">
        <v>37</v>
      </c>
      <c r="N2091" s="2" t="s">
        <v>151</v>
      </c>
      <c r="O2091" s="2" t="s">
        <v>151</v>
      </c>
      <c r="P2091" s="12">
        <v>41</v>
      </c>
      <c r="Q2091" s="12">
        <f>Table1[[#This Row],[Purchase Amount (USD)]]-Table1[[#This Row],[Previous Purchases]]</f>
        <v>16</v>
      </c>
      <c r="R2091" s="2" t="s">
        <v>38</v>
      </c>
      <c r="S2091" s="2" t="s">
        <v>96</v>
      </c>
    </row>
    <row r="2092" spans="1:19" x14ac:dyDescent="0.3">
      <c r="A2092" s="3">
        <v>2091</v>
      </c>
      <c r="B2092" s="3">
        <v>51</v>
      </c>
      <c r="C2092" s="3" t="s">
        <v>18</v>
      </c>
      <c r="D2092" s="3" t="s">
        <v>124</v>
      </c>
      <c r="E2092" s="3" t="s">
        <v>20</v>
      </c>
      <c r="F2092" s="3">
        <v>71</v>
      </c>
      <c r="G2092" s="3" t="s">
        <v>34</v>
      </c>
      <c r="H2092" s="3" t="s">
        <v>35</v>
      </c>
      <c r="I2092" s="3" t="s">
        <v>84</v>
      </c>
      <c r="J2092" s="3" t="s">
        <v>24</v>
      </c>
      <c r="K2092" s="3">
        <v>3.4</v>
      </c>
      <c r="L2092" s="3" t="s">
        <v>151</v>
      </c>
      <c r="M2092" s="3" t="s">
        <v>37</v>
      </c>
      <c r="N2092" s="3" t="s">
        <v>151</v>
      </c>
      <c r="O2092" s="3" t="s">
        <v>151</v>
      </c>
      <c r="P2092" s="13">
        <v>21</v>
      </c>
      <c r="Q2092" s="13">
        <f>Table1[[#This Row],[Purchase Amount (USD)]]-Table1[[#This Row],[Previous Purchases]]</f>
        <v>50</v>
      </c>
      <c r="R2092" s="3" t="s">
        <v>85</v>
      </c>
      <c r="S2092" s="3" t="s">
        <v>87</v>
      </c>
    </row>
    <row r="2093" spans="1:19" x14ac:dyDescent="0.3">
      <c r="A2093" s="3">
        <v>2092</v>
      </c>
      <c r="B2093" s="3">
        <v>26</v>
      </c>
      <c r="C2093" s="3" t="s">
        <v>18</v>
      </c>
      <c r="D2093" s="3" t="s">
        <v>33</v>
      </c>
      <c r="E2093" s="3" t="s">
        <v>20</v>
      </c>
      <c r="F2093" s="3">
        <v>97</v>
      </c>
      <c r="G2093" s="3" t="s">
        <v>148</v>
      </c>
      <c r="H2093" s="3" t="s">
        <v>91</v>
      </c>
      <c r="I2093" s="3" t="s">
        <v>117</v>
      </c>
      <c r="J2093" s="3" t="s">
        <v>56</v>
      </c>
      <c r="K2093" s="3">
        <v>3</v>
      </c>
      <c r="L2093" s="3" t="s">
        <v>151</v>
      </c>
      <c r="M2093" s="3" t="s">
        <v>44</v>
      </c>
      <c r="N2093" s="3" t="s">
        <v>151</v>
      </c>
      <c r="O2093" s="3" t="s">
        <v>151</v>
      </c>
      <c r="P2093" s="13">
        <v>24</v>
      </c>
      <c r="Q2093" s="13">
        <f>Table1[[#This Row],[Purchase Amount (USD)]]-Table1[[#This Row],[Previous Purchases]]</f>
        <v>73</v>
      </c>
      <c r="R2093" s="3" t="s">
        <v>74</v>
      </c>
      <c r="S2093" s="3" t="s">
        <v>57</v>
      </c>
    </row>
    <row r="2094" spans="1:19" x14ac:dyDescent="0.3">
      <c r="A2094" s="2">
        <v>2093</v>
      </c>
      <c r="B2094" s="2">
        <v>42</v>
      </c>
      <c r="C2094" s="2" t="s">
        <v>18</v>
      </c>
      <c r="D2094" s="2" t="s">
        <v>40</v>
      </c>
      <c r="E2094" s="2" t="s">
        <v>41</v>
      </c>
      <c r="F2094" s="2">
        <v>45</v>
      </c>
      <c r="G2094" s="2" t="s">
        <v>147</v>
      </c>
      <c r="H2094" s="2" t="s">
        <v>43</v>
      </c>
      <c r="I2094" s="2" t="s">
        <v>64</v>
      </c>
      <c r="J2094" s="2" t="s">
        <v>56</v>
      </c>
      <c r="K2094" s="2">
        <v>2.6</v>
      </c>
      <c r="L2094" s="2" t="s">
        <v>151</v>
      </c>
      <c r="M2094" s="2" t="s">
        <v>44</v>
      </c>
      <c r="N2094" s="2" t="s">
        <v>151</v>
      </c>
      <c r="O2094" s="2" t="s">
        <v>151</v>
      </c>
      <c r="P2094" s="12">
        <v>27</v>
      </c>
      <c r="Q2094" s="12">
        <f>Table1[[#This Row],[Purchase Amount (USD)]]-Table1[[#This Row],[Previous Purchases]]</f>
        <v>18</v>
      </c>
      <c r="R2094" s="2" t="s">
        <v>74</v>
      </c>
      <c r="S2094" s="2" t="s">
        <v>39</v>
      </c>
    </row>
    <row r="2095" spans="1:19" x14ac:dyDescent="0.3">
      <c r="A2095" s="2">
        <v>2094</v>
      </c>
      <c r="B2095" s="2">
        <v>21</v>
      </c>
      <c r="C2095" s="2" t="s">
        <v>18</v>
      </c>
      <c r="D2095" s="2" t="s">
        <v>80</v>
      </c>
      <c r="E2095" s="2" t="s">
        <v>20</v>
      </c>
      <c r="F2095" s="2">
        <v>91</v>
      </c>
      <c r="G2095" s="2" t="s">
        <v>148</v>
      </c>
      <c r="H2095" s="2" t="s">
        <v>43</v>
      </c>
      <c r="I2095" s="2" t="s">
        <v>31</v>
      </c>
      <c r="J2095" s="2" t="s">
        <v>36</v>
      </c>
      <c r="K2095" s="2">
        <v>4.2</v>
      </c>
      <c r="L2095" s="2" t="s">
        <v>151</v>
      </c>
      <c r="M2095" s="2" t="s">
        <v>73</v>
      </c>
      <c r="N2095" s="2" t="s">
        <v>151</v>
      </c>
      <c r="O2095" s="2" t="s">
        <v>151</v>
      </c>
      <c r="P2095" s="12">
        <v>4</v>
      </c>
      <c r="Q2095" s="12">
        <f>Table1[[#This Row],[Purchase Amount (USD)]]-Table1[[#This Row],[Previous Purchases]]</f>
        <v>87</v>
      </c>
      <c r="R2095" s="2" t="s">
        <v>85</v>
      </c>
      <c r="S2095" s="2" t="s">
        <v>48</v>
      </c>
    </row>
    <row r="2096" spans="1:19" x14ac:dyDescent="0.3">
      <c r="A2096" s="3">
        <v>2095</v>
      </c>
      <c r="B2096" s="3">
        <v>53</v>
      </c>
      <c r="C2096" s="3" t="s">
        <v>18</v>
      </c>
      <c r="D2096" s="3" t="s">
        <v>124</v>
      </c>
      <c r="E2096" s="3" t="s">
        <v>20</v>
      </c>
      <c r="F2096" s="3">
        <v>25</v>
      </c>
      <c r="G2096" s="3" t="s">
        <v>130</v>
      </c>
      <c r="H2096" s="3" t="s">
        <v>43</v>
      </c>
      <c r="I2096" s="3" t="s">
        <v>125</v>
      </c>
      <c r="J2096" s="3" t="s">
        <v>36</v>
      </c>
      <c r="K2096" s="3">
        <v>3.4</v>
      </c>
      <c r="L2096" s="3" t="s">
        <v>151</v>
      </c>
      <c r="M2096" s="3" t="s">
        <v>53</v>
      </c>
      <c r="N2096" s="3" t="s">
        <v>151</v>
      </c>
      <c r="O2096" s="3" t="s">
        <v>151</v>
      </c>
      <c r="P2096" s="13">
        <v>19</v>
      </c>
      <c r="Q2096" s="13">
        <f>Table1[[#This Row],[Purchase Amount (USD)]]-Table1[[#This Row],[Previous Purchases]]</f>
        <v>6</v>
      </c>
      <c r="R2096" s="3" t="s">
        <v>27</v>
      </c>
      <c r="S2096" s="3" t="s">
        <v>48</v>
      </c>
    </row>
    <row r="2097" spans="1:19" x14ac:dyDescent="0.3">
      <c r="A2097" s="3">
        <v>2096</v>
      </c>
      <c r="B2097" s="3">
        <v>36</v>
      </c>
      <c r="C2097" s="3" t="s">
        <v>18</v>
      </c>
      <c r="D2097" s="3" t="s">
        <v>103</v>
      </c>
      <c r="E2097" s="3" t="s">
        <v>20</v>
      </c>
      <c r="F2097" s="3">
        <v>63</v>
      </c>
      <c r="G2097" s="3" t="s">
        <v>129</v>
      </c>
      <c r="H2097" s="3" t="s">
        <v>43</v>
      </c>
      <c r="I2097" s="3" t="s">
        <v>23</v>
      </c>
      <c r="J2097" s="3" t="s">
        <v>56</v>
      </c>
      <c r="K2097" s="3">
        <v>4</v>
      </c>
      <c r="L2097" s="3" t="s">
        <v>151</v>
      </c>
      <c r="M2097" s="3" t="s">
        <v>73</v>
      </c>
      <c r="N2097" s="3" t="s">
        <v>151</v>
      </c>
      <c r="O2097" s="3" t="s">
        <v>151</v>
      </c>
      <c r="P2097" s="13">
        <v>1</v>
      </c>
      <c r="Q2097" s="13">
        <f>Table1[[#This Row],[Purchase Amount (USD)]]-Table1[[#This Row],[Previous Purchases]]</f>
        <v>62</v>
      </c>
      <c r="R2097" s="3" t="s">
        <v>74</v>
      </c>
      <c r="S2097" s="3" t="s">
        <v>28</v>
      </c>
    </row>
    <row r="2098" spans="1:19" x14ac:dyDescent="0.3">
      <c r="A2098" s="2">
        <v>2097</v>
      </c>
      <c r="B2098" s="2">
        <v>21</v>
      </c>
      <c r="C2098" s="2" t="s">
        <v>18</v>
      </c>
      <c r="D2098" s="2" t="s">
        <v>80</v>
      </c>
      <c r="E2098" s="2" t="s">
        <v>20</v>
      </c>
      <c r="F2098" s="2">
        <v>52</v>
      </c>
      <c r="G2098" s="2" t="s">
        <v>97</v>
      </c>
      <c r="H2098" s="2" t="s">
        <v>22</v>
      </c>
      <c r="I2098" s="2" t="s">
        <v>143</v>
      </c>
      <c r="J2098" s="2" t="s">
        <v>52</v>
      </c>
      <c r="K2098" s="2">
        <v>4.7</v>
      </c>
      <c r="L2098" s="2" t="s">
        <v>151</v>
      </c>
      <c r="M2098" s="2" t="s">
        <v>37</v>
      </c>
      <c r="N2098" s="2" t="s">
        <v>151</v>
      </c>
      <c r="O2098" s="2" t="s">
        <v>151</v>
      </c>
      <c r="P2098" s="12">
        <v>27</v>
      </c>
      <c r="Q2098" s="12">
        <f>Table1[[#This Row],[Purchase Amount (USD)]]-Table1[[#This Row],[Previous Purchases]]</f>
        <v>25</v>
      </c>
      <c r="R2098" s="2" t="s">
        <v>85</v>
      </c>
      <c r="S2098" s="2" t="s">
        <v>48</v>
      </c>
    </row>
    <row r="2099" spans="1:19" x14ac:dyDescent="0.3">
      <c r="A2099" s="2">
        <v>2098</v>
      </c>
      <c r="B2099" s="2">
        <v>33</v>
      </c>
      <c r="C2099" s="2" t="s">
        <v>18</v>
      </c>
      <c r="D2099" s="2" t="s">
        <v>49</v>
      </c>
      <c r="E2099" s="2" t="s">
        <v>41</v>
      </c>
      <c r="F2099" s="2">
        <v>43</v>
      </c>
      <c r="G2099" s="2" t="s">
        <v>145</v>
      </c>
      <c r="H2099" s="2" t="s">
        <v>35</v>
      </c>
      <c r="I2099" s="2" t="s">
        <v>108</v>
      </c>
      <c r="J2099" s="2" t="s">
        <v>24</v>
      </c>
      <c r="K2099" s="2">
        <v>3.9</v>
      </c>
      <c r="L2099" s="2" t="s">
        <v>151</v>
      </c>
      <c r="M2099" s="2" t="s">
        <v>44</v>
      </c>
      <c r="N2099" s="2" t="s">
        <v>151</v>
      </c>
      <c r="O2099" s="2" t="s">
        <v>151</v>
      </c>
      <c r="P2099" s="12">
        <v>5</v>
      </c>
      <c r="Q2099" s="12">
        <f>Table1[[#This Row],[Purchase Amount (USD)]]-Table1[[#This Row],[Previous Purchases]]</f>
        <v>38</v>
      </c>
      <c r="R2099" s="2" t="s">
        <v>38</v>
      </c>
      <c r="S2099" s="2" t="s">
        <v>39</v>
      </c>
    </row>
    <row r="2100" spans="1:19" x14ac:dyDescent="0.3">
      <c r="A2100" s="3">
        <v>2099</v>
      </c>
      <c r="B2100" s="3">
        <v>49</v>
      </c>
      <c r="C2100" s="3" t="s">
        <v>18</v>
      </c>
      <c r="D2100" s="3" t="s">
        <v>112</v>
      </c>
      <c r="E2100" s="3" t="s">
        <v>20</v>
      </c>
      <c r="F2100" s="3">
        <v>28</v>
      </c>
      <c r="G2100" s="3" t="s">
        <v>59</v>
      </c>
      <c r="H2100" s="3" t="s">
        <v>43</v>
      </c>
      <c r="I2100" s="3" t="s">
        <v>51</v>
      </c>
      <c r="J2100" s="3" t="s">
        <v>52</v>
      </c>
      <c r="K2100" s="3">
        <v>3.3</v>
      </c>
      <c r="L2100" s="3" t="s">
        <v>151</v>
      </c>
      <c r="M2100" s="3" t="s">
        <v>69</v>
      </c>
      <c r="N2100" s="3" t="s">
        <v>151</v>
      </c>
      <c r="O2100" s="3" t="s">
        <v>151</v>
      </c>
      <c r="P2100" s="13">
        <v>20</v>
      </c>
      <c r="Q2100" s="13">
        <f>Table1[[#This Row],[Purchase Amount (USD)]]-Table1[[#This Row],[Previous Purchases]]</f>
        <v>8</v>
      </c>
      <c r="R2100" s="3" t="s">
        <v>27</v>
      </c>
      <c r="S2100" s="3" t="s">
        <v>57</v>
      </c>
    </row>
    <row r="2101" spans="1:19" x14ac:dyDescent="0.3">
      <c r="A2101" s="3">
        <v>2100</v>
      </c>
      <c r="B2101" s="3">
        <v>31</v>
      </c>
      <c r="C2101" s="3" t="s">
        <v>18</v>
      </c>
      <c r="D2101" s="3" t="s">
        <v>112</v>
      </c>
      <c r="E2101" s="3" t="s">
        <v>20</v>
      </c>
      <c r="F2101" s="3">
        <v>78</v>
      </c>
      <c r="G2101" s="3" t="s">
        <v>100</v>
      </c>
      <c r="H2101" s="3" t="s">
        <v>22</v>
      </c>
      <c r="I2101" s="3" t="s">
        <v>95</v>
      </c>
      <c r="J2101" s="3" t="s">
        <v>52</v>
      </c>
      <c r="K2101" s="3">
        <v>2.9</v>
      </c>
      <c r="L2101" s="3" t="s">
        <v>151</v>
      </c>
      <c r="M2101" s="3" t="s">
        <v>26</v>
      </c>
      <c r="N2101" s="3" t="s">
        <v>151</v>
      </c>
      <c r="O2101" s="3" t="s">
        <v>151</v>
      </c>
      <c r="P2101" s="13">
        <v>50</v>
      </c>
      <c r="Q2101" s="13">
        <f>Table1[[#This Row],[Purchase Amount (USD)]]-Table1[[#This Row],[Previous Purchases]]</f>
        <v>28</v>
      </c>
      <c r="R2101" s="3" t="s">
        <v>45</v>
      </c>
      <c r="S2101" s="3" t="s">
        <v>48</v>
      </c>
    </row>
    <row r="2102" spans="1:19" x14ac:dyDescent="0.3">
      <c r="A2102" s="2">
        <v>2101</v>
      </c>
      <c r="B2102" s="2">
        <v>68</v>
      </c>
      <c r="C2102" s="2" t="s">
        <v>18</v>
      </c>
      <c r="D2102" s="2" t="s">
        <v>29</v>
      </c>
      <c r="E2102" s="2" t="s">
        <v>20</v>
      </c>
      <c r="F2102" s="2">
        <v>31</v>
      </c>
      <c r="G2102" s="2" t="s">
        <v>150</v>
      </c>
      <c r="H2102" s="2" t="s">
        <v>43</v>
      </c>
      <c r="I2102" s="2" t="s">
        <v>64</v>
      </c>
      <c r="J2102" s="2" t="s">
        <v>36</v>
      </c>
      <c r="K2102" s="2">
        <v>4.4000000000000004</v>
      </c>
      <c r="L2102" s="2" t="s">
        <v>151</v>
      </c>
      <c r="M2102" s="2" t="s">
        <v>37</v>
      </c>
      <c r="N2102" s="2" t="s">
        <v>151</v>
      </c>
      <c r="O2102" s="2" t="s">
        <v>151</v>
      </c>
      <c r="P2102" s="12">
        <v>36</v>
      </c>
      <c r="Q2102" s="12">
        <f>Table1[[#This Row],[Purchase Amount (USD)]]-Table1[[#This Row],[Previous Purchases]]</f>
        <v>-5</v>
      </c>
      <c r="R2102" s="2" t="s">
        <v>32</v>
      </c>
      <c r="S2102" s="2" t="s">
        <v>28</v>
      </c>
    </row>
    <row r="2103" spans="1:19" x14ac:dyDescent="0.3">
      <c r="A2103" s="2">
        <v>2102</v>
      </c>
      <c r="B2103" s="2">
        <v>49</v>
      </c>
      <c r="C2103" s="2" t="s">
        <v>18</v>
      </c>
      <c r="D2103" s="2" t="s">
        <v>54</v>
      </c>
      <c r="E2103" s="2" t="s">
        <v>20</v>
      </c>
      <c r="F2103" s="2">
        <v>23</v>
      </c>
      <c r="G2103" s="2" t="s">
        <v>46</v>
      </c>
      <c r="H2103" s="2" t="s">
        <v>43</v>
      </c>
      <c r="I2103" s="2" t="s">
        <v>143</v>
      </c>
      <c r="J2103" s="2" t="s">
        <v>24</v>
      </c>
      <c r="K2103" s="2">
        <v>3.6</v>
      </c>
      <c r="L2103" s="2" t="s">
        <v>151</v>
      </c>
      <c r="M2103" s="2" t="s">
        <v>44</v>
      </c>
      <c r="N2103" s="2" t="s">
        <v>151</v>
      </c>
      <c r="O2103" s="2" t="s">
        <v>151</v>
      </c>
      <c r="P2103" s="12">
        <v>12</v>
      </c>
      <c r="Q2103" s="12">
        <f>Table1[[#This Row],[Purchase Amount (USD)]]-Table1[[#This Row],[Previous Purchases]]</f>
        <v>11</v>
      </c>
      <c r="R2103" s="2" t="s">
        <v>74</v>
      </c>
      <c r="S2103" s="2" t="s">
        <v>75</v>
      </c>
    </row>
    <row r="2104" spans="1:19" x14ac:dyDescent="0.3">
      <c r="A2104" s="3">
        <v>2103</v>
      </c>
      <c r="B2104" s="3">
        <v>23</v>
      </c>
      <c r="C2104" s="3" t="s">
        <v>18</v>
      </c>
      <c r="D2104" s="3" t="s">
        <v>123</v>
      </c>
      <c r="E2104" s="3" t="s">
        <v>66</v>
      </c>
      <c r="F2104" s="3">
        <v>25</v>
      </c>
      <c r="G2104" s="3" t="s">
        <v>134</v>
      </c>
      <c r="H2104" s="3" t="s">
        <v>43</v>
      </c>
      <c r="I2104" s="3" t="s">
        <v>109</v>
      </c>
      <c r="J2104" s="3" t="s">
        <v>36</v>
      </c>
      <c r="K2104" s="3">
        <v>4.5</v>
      </c>
      <c r="L2104" s="3" t="s">
        <v>151</v>
      </c>
      <c r="M2104" s="3" t="s">
        <v>73</v>
      </c>
      <c r="N2104" s="3" t="s">
        <v>151</v>
      </c>
      <c r="O2104" s="3" t="s">
        <v>151</v>
      </c>
      <c r="P2104" s="13">
        <v>23</v>
      </c>
      <c r="Q2104" s="13">
        <f>Table1[[#This Row],[Purchase Amount (USD)]]-Table1[[#This Row],[Previous Purchases]]</f>
        <v>2</v>
      </c>
      <c r="R2104" s="3" t="s">
        <v>32</v>
      </c>
      <c r="S2104" s="3" t="s">
        <v>87</v>
      </c>
    </row>
    <row r="2105" spans="1:19" x14ac:dyDescent="0.3">
      <c r="A2105" s="3">
        <v>2104</v>
      </c>
      <c r="B2105" s="3">
        <v>30</v>
      </c>
      <c r="C2105" s="3" t="s">
        <v>18</v>
      </c>
      <c r="D2105" s="3" t="s">
        <v>94</v>
      </c>
      <c r="E2105" s="3" t="s">
        <v>20</v>
      </c>
      <c r="F2105" s="3">
        <v>86</v>
      </c>
      <c r="G2105" s="3" t="s">
        <v>115</v>
      </c>
      <c r="H2105" s="3" t="s">
        <v>35</v>
      </c>
      <c r="I2105" s="3" t="s">
        <v>107</v>
      </c>
      <c r="J2105" s="3" t="s">
        <v>52</v>
      </c>
      <c r="K2105" s="3">
        <v>3.7</v>
      </c>
      <c r="L2105" s="3" t="s">
        <v>151</v>
      </c>
      <c r="M2105" s="3" t="s">
        <v>73</v>
      </c>
      <c r="N2105" s="3" t="s">
        <v>151</v>
      </c>
      <c r="O2105" s="3" t="s">
        <v>151</v>
      </c>
      <c r="P2105" s="13">
        <v>21</v>
      </c>
      <c r="Q2105" s="13">
        <f>Table1[[#This Row],[Purchase Amount (USD)]]-Table1[[#This Row],[Previous Purchases]]</f>
        <v>65</v>
      </c>
      <c r="R2105" s="3" t="s">
        <v>27</v>
      </c>
      <c r="S2105" s="3" t="s">
        <v>39</v>
      </c>
    </row>
    <row r="2106" spans="1:19" x14ac:dyDescent="0.3">
      <c r="A2106" s="2">
        <v>2105</v>
      </c>
      <c r="B2106" s="2">
        <v>53</v>
      </c>
      <c r="C2106" s="2" t="s">
        <v>18</v>
      </c>
      <c r="D2106" s="2" t="s">
        <v>70</v>
      </c>
      <c r="E2106" s="2" t="s">
        <v>41</v>
      </c>
      <c r="F2106" s="2">
        <v>88</v>
      </c>
      <c r="G2106" s="2" t="s">
        <v>129</v>
      </c>
      <c r="H2106" s="2" t="s">
        <v>43</v>
      </c>
      <c r="I2106" s="2" t="s">
        <v>79</v>
      </c>
      <c r="J2106" s="2" t="s">
        <v>36</v>
      </c>
      <c r="K2106" s="2">
        <v>2.8</v>
      </c>
      <c r="L2106" s="2" t="s">
        <v>151</v>
      </c>
      <c r="M2106" s="2" t="s">
        <v>37</v>
      </c>
      <c r="N2106" s="2" t="s">
        <v>151</v>
      </c>
      <c r="O2106" s="2" t="s">
        <v>151</v>
      </c>
      <c r="P2106" s="12">
        <v>47</v>
      </c>
      <c r="Q2106" s="12">
        <f>Table1[[#This Row],[Purchase Amount (USD)]]-Table1[[#This Row],[Previous Purchases]]</f>
        <v>41</v>
      </c>
      <c r="R2106" s="2" t="s">
        <v>27</v>
      </c>
      <c r="S2106" s="2" t="s">
        <v>39</v>
      </c>
    </row>
    <row r="2107" spans="1:19" x14ac:dyDescent="0.3">
      <c r="A2107" s="2">
        <v>2106</v>
      </c>
      <c r="B2107" s="2">
        <v>65</v>
      </c>
      <c r="C2107" s="2" t="s">
        <v>18</v>
      </c>
      <c r="D2107" s="2" t="s">
        <v>142</v>
      </c>
      <c r="E2107" s="2" t="s">
        <v>66</v>
      </c>
      <c r="F2107" s="2">
        <v>35</v>
      </c>
      <c r="G2107" s="2" t="s">
        <v>130</v>
      </c>
      <c r="H2107" s="2" t="s">
        <v>43</v>
      </c>
      <c r="I2107" s="2" t="s">
        <v>64</v>
      </c>
      <c r="J2107" s="2" t="s">
        <v>36</v>
      </c>
      <c r="K2107" s="2">
        <v>4.5</v>
      </c>
      <c r="L2107" s="2" t="s">
        <v>151</v>
      </c>
      <c r="M2107" s="2" t="s">
        <v>37</v>
      </c>
      <c r="N2107" s="2" t="s">
        <v>151</v>
      </c>
      <c r="O2107" s="2" t="s">
        <v>151</v>
      </c>
      <c r="P2107" s="12">
        <v>38</v>
      </c>
      <c r="Q2107" s="12">
        <f>Table1[[#This Row],[Purchase Amount (USD)]]-Table1[[#This Row],[Previous Purchases]]</f>
        <v>-3</v>
      </c>
      <c r="R2107" s="2" t="s">
        <v>27</v>
      </c>
      <c r="S2107" s="2" t="s">
        <v>75</v>
      </c>
    </row>
    <row r="2108" spans="1:19" x14ac:dyDescent="0.3">
      <c r="A2108" s="3">
        <v>2107</v>
      </c>
      <c r="B2108" s="3">
        <v>60</v>
      </c>
      <c r="C2108" s="3" t="s">
        <v>18</v>
      </c>
      <c r="D2108" s="3" t="s">
        <v>105</v>
      </c>
      <c r="E2108" s="3" t="s">
        <v>66</v>
      </c>
      <c r="F2108" s="3">
        <v>34</v>
      </c>
      <c r="G2108" s="3" t="s">
        <v>128</v>
      </c>
      <c r="H2108" s="3" t="s">
        <v>43</v>
      </c>
      <c r="I2108" s="3" t="s">
        <v>23</v>
      </c>
      <c r="J2108" s="3" t="s">
        <v>56</v>
      </c>
      <c r="K2108" s="3">
        <v>4.4000000000000004</v>
      </c>
      <c r="L2108" s="3" t="s">
        <v>151</v>
      </c>
      <c r="M2108" s="3" t="s">
        <v>53</v>
      </c>
      <c r="N2108" s="3" t="s">
        <v>151</v>
      </c>
      <c r="O2108" s="3" t="s">
        <v>151</v>
      </c>
      <c r="P2108" s="13">
        <v>40</v>
      </c>
      <c r="Q2108" s="13">
        <f>Table1[[#This Row],[Purchase Amount (USD)]]-Table1[[#This Row],[Previous Purchases]]</f>
        <v>-6</v>
      </c>
      <c r="R2108" s="3" t="s">
        <v>38</v>
      </c>
      <c r="S2108" s="3" t="s">
        <v>96</v>
      </c>
    </row>
    <row r="2109" spans="1:19" x14ac:dyDescent="0.3">
      <c r="A2109" s="3">
        <v>2108</v>
      </c>
      <c r="B2109" s="3">
        <v>46</v>
      </c>
      <c r="C2109" s="3" t="s">
        <v>18</v>
      </c>
      <c r="D2109" s="3" t="s">
        <v>94</v>
      </c>
      <c r="E2109" s="3" t="s">
        <v>20</v>
      </c>
      <c r="F2109" s="3">
        <v>75</v>
      </c>
      <c r="G2109" s="3" t="s">
        <v>78</v>
      </c>
      <c r="H2109" s="3" t="s">
        <v>43</v>
      </c>
      <c r="I2109" s="3" t="s">
        <v>93</v>
      </c>
      <c r="J2109" s="3" t="s">
        <v>24</v>
      </c>
      <c r="K2109" s="3">
        <v>3.3</v>
      </c>
      <c r="L2109" s="3" t="s">
        <v>151</v>
      </c>
      <c r="M2109" s="3" t="s">
        <v>53</v>
      </c>
      <c r="N2109" s="3" t="s">
        <v>151</v>
      </c>
      <c r="O2109" s="3" t="s">
        <v>151</v>
      </c>
      <c r="P2109" s="13">
        <v>35</v>
      </c>
      <c r="Q2109" s="13">
        <f>Table1[[#This Row],[Purchase Amount (USD)]]-Table1[[#This Row],[Previous Purchases]]</f>
        <v>40</v>
      </c>
      <c r="R2109" s="3" t="s">
        <v>45</v>
      </c>
      <c r="S2109" s="3" t="s">
        <v>57</v>
      </c>
    </row>
    <row r="2110" spans="1:19" x14ac:dyDescent="0.3">
      <c r="A2110" s="2">
        <v>2109</v>
      </c>
      <c r="B2110" s="2">
        <v>54</v>
      </c>
      <c r="C2110" s="2" t="s">
        <v>18</v>
      </c>
      <c r="D2110" s="2" t="s">
        <v>103</v>
      </c>
      <c r="E2110" s="2" t="s">
        <v>20</v>
      </c>
      <c r="F2110" s="2">
        <v>46</v>
      </c>
      <c r="G2110" s="2" t="s">
        <v>113</v>
      </c>
      <c r="H2110" s="2" t="s">
        <v>91</v>
      </c>
      <c r="I2110" s="2" t="s">
        <v>117</v>
      </c>
      <c r="J2110" s="2" t="s">
        <v>24</v>
      </c>
      <c r="K2110" s="2">
        <v>4.2</v>
      </c>
      <c r="L2110" s="2" t="s">
        <v>151</v>
      </c>
      <c r="M2110" s="2" t="s">
        <v>26</v>
      </c>
      <c r="N2110" s="2" t="s">
        <v>151</v>
      </c>
      <c r="O2110" s="2" t="s">
        <v>151</v>
      </c>
      <c r="P2110" s="12">
        <v>4</v>
      </c>
      <c r="Q2110" s="12">
        <f>Table1[[#This Row],[Purchase Amount (USD)]]-Table1[[#This Row],[Previous Purchases]]</f>
        <v>42</v>
      </c>
      <c r="R2110" s="2" t="s">
        <v>38</v>
      </c>
      <c r="S2110" s="2" t="s">
        <v>57</v>
      </c>
    </row>
    <row r="2111" spans="1:19" x14ac:dyDescent="0.3">
      <c r="A2111" s="2">
        <v>2110</v>
      </c>
      <c r="B2111" s="2">
        <v>59</v>
      </c>
      <c r="C2111" s="2" t="s">
        <v>18</v>
      </c>
      <c r="D2111" s="2" t="s">
        <v>105</v>
      </c>
      <c r="E2111" s="2" t="s">
        <v>66</v>
      </c>
      <c r="F2111" s="2">
        <v>31</v>
      </c>
      <c r="G2111" s="2" t="s">
        <v>98</v>
      </c>
      <c r="H2111" s="2" t="s">
        <v>22</v>
      </c>
      <c r="I2111" s="2" t="s">
        <v>99</v>
      </c>
      <c r="J2111" s="2" t="s">
        <v>56</v>
      </c>
      <c r="K2111" s="2">
        <v>2.7</v>
      </c>
      <c r="L2111" s="2" t="s">
        <v>151</v>
      </c>
      <c r="M2111" s="2" t="s">
        <v>37</v>
      </c>
      <c r="N2111" s="2" t="s">
        <v>151</v>
      </c>
      <c r="O2111" s="2" t="s">
        <v>151</v>
      </c>
      <c r="P2111" s="12">
        <v>28</v>
      </c>
      <c r="Q2111" s="12">
        <f>Table1[[#This Row],[Purchase Amount (USD)]]-Table1[[#This Row],[Previous Purchases]]</f>
        <v>3</v>
      </c>
      <c r="R2111" s="2" t="s">
        <v>27</v>
      </c>
      <c r="S2111" s="2" t="s">
        <v>96</v>
      </c>
    </row>
    <row r="2112" spans="1:19" x14ac:dyDescent="0.3">
      <c r="A2112" s="3">
        <v>2111</v>
      </c>
      <c r="B2112" s="3">
        <v>52</v>
      </c>
      <c r="C2112" s="3" t="s">
        <v>18</v>
      </c>
      <c r="D2112" s="3" t="s">
        <v>124</v>
      </c>
      <c r="E2112" s="3" t="s">
        <v>20</v>
      </c>
      <c r="F2112" s="3">
        <v>93</v>
      </c>
      <c r="G2112" s="3" t="s">
        <v>55</v>
      </c>
      <c r="H2112" s="3" t="s">
        <v>22</v>
      </c>
      <c r="I2112" s="3" t="s">
        <v>108</v>
      </c>
      <c r="J2112" s="3" t="s">
        <v>36</v>
      </c>
      <c r="K2112" s="3">
        <v>3.9</v>
      </c>
      <c r="L2112" s="3" t="s">
        <v>151</v>
      </c>
      <c r="M2112" s="3" t="s">
        <v>73</v>
      </c>
      <c r="N2112" s="3" t="s">
        <v>151</v>
      </c>
      <c r="O2112" s="3" t="s">
        <v>151</v>
      </c>
      <c r="P2112" s="13">
        <v>36</v>
      </c>
      <c r="Q2112" s="13">
        <f>Table1[[#This Row],[Purchase Amount (USD)]]-Table1[[#This Row],[Previous Purchases]]</f>
        <v>57</v>
      </c>
      <c r="R2112" s="3" t="s">
        <v>85</v>
      </c>
      <c r="S2112" s="3" t="s">
        <v>96</v>
      </c>
    </row>
    <row r="2113" spans="1:19" x14ac:dyDescent="0.3">
      <c r="A2113" s="3">
        <v>2112</v>
      </c>
      <c r="B2113" s="3">
        <v>41</v>
      </c>
      <c r="C2113" s="3" t="s">
        <v>18</v>
      </c>
      <c r="D2113" s="3" t="s">
        <v>88</v>
      </c>
      <c r="E2113" s="3" t="s">
        <v>66</v>
      </c>
      <c r="F2113" s="3">
        <v>85</v>
      </c>
      <c r="G2113" s="3" t="s">
        <v>67</v>
      </c>
      <c r="H2113" s="3" t="s">
        <v>91</v>
      </c>
      <c r="I2113" s="3" t="s">
        <v>68</v>
      </c>
      <c r="J2113" s="3" t="s">
        <v>36</v>
      </c>
      <c r="K2113" s="3">
        <v>2.6</v>
      </c>
      <c r="L2113" s="3" t="s">
        <v>151</v>
      </c>
      <c r="M2113" s="3" t="s">
        <v>37</v>
      </c>
      <c r="N2113" s="3" t="s">
        <v>151</v>
      </c>
      <c r="O2113" s="3" t="s">
        <v>151</v>
      </c>
      <c r="P2113" s="13">
        <v>15</v>
      </c>
      <c r="Q2113" s="13">
        <f>Table1[[#This Row],[Purchase Amount (USD)]]-Table1[[#This Row],[Previous Purchases]]</f>
        <v>70</v>
      </c>
      <c r="R2113" s="3" t="s">
        <v>74</v>
      </c>
      <c r="S2113" s="3" t="s">
        <v>48</v>
      </c>
    </row>
    <row r="2114" spans="1:19" x14ac:dyDescent="0.3">
      <c r="A2114" s="2">
        <v>2113</v>
      </c>
      <c r="B2114" s="2">
        <v>43</v>
      </c>
      <c r="C2114" s="2" t="s">
        <v>18</v>
      </c>
      <c r="D2114" s="2" t="s">
        <v>132</v>
      </c>
      <c r="E2114" s="2" t="s">
        <v>66</v>
      </c>
      <c r="F2114" s="2">
        <v>68</v>
      </c>
      <c r="G2114" s="2" t="s">
        <v>121</v>
      </c>
      <c r="H2114" s="2" t="s">
        <v>43</v>
      </c>
      <c r="I2114" s="2" t="s">
        <v>92</v>
      </c>
      <c r="J2114" s="2" t="s">
        <v>56</v>
      </c>
      <c r="K2114" s="2">
        <v>4.5</v>
      </c>
      <c r="L2114" s="2" t="s">
        <v>151</v>
      </c>
      <c r="M2114" s="2" t="s">
        <v>69</v>
      </c>
      <c r="N2114" s="2" t="s">
        <v>151</v>
      </c>
      <c r="O2114" s="2" t="s">
        <v>151</v>
      </c>
      <c r="P2114" s="12">
        <v>7</v>
      </c>
      <c r="Q2114" s="12">
        <f>Table1[[#This Row],[Purchase Amount (USD)]]-Table1[[#This Row],[Previous Purchases]]</f>
        <v>61</v>
      </c>
      <c r="R2114" s="2" t="s">
        <v>32</v>
      </c>
      <c r="S2114" s="2" t="s">
        <v>28</v>
      </c>
    </row>
    <row r="2115" spans="1:19" x14ac:dyDescent="0.3">
      <c r="A2115" s="2">
        <v>2114</v>
      </c>
      <c r="B2115" s="2">
        <v>63</v>
      </c>
      <c r="C2115" s="2" t="s">
        <v>18</v>
      </c>
      <c r="D2115" s="2" t="s">
        <v>80</v>
      </c>
      <c r="E2115" s="2" t="s">
        <v>20</v>
      </c>
      <c r="F2115" s="2">
        <v>40</v>
      </c>
      <c r="G2115" s="2" t="s">
        <v>140</v>
      </c>
      <c r="H2115" s="2" t="s">
        <v>43</v>
      </c>
      <c r="I2115" s="2" t="s">
        <v>109</v>
      </c>
      <c r="J2115" s="2" t="s">
        <v>36</v>
      </c>
      <c r="K2115" s="2">
        <v>2.7</v>
      </c>
      <c r="L2115" s="2" t="s">
        <v>151</v>
      </c>
      <c r="M2115" s="2" t="s">
        <v>73</v>
      </c>
      <c r="N2115" s="2" t="s">
        <v>151</v>
      </c>
      <c r="O2115" s="2" t="s">
        <v>151</v>
      </c>
      <c r="P2115" s="12">
        <v>29</v>
      </c>
      <c r="Q2115" s="12">
        <f>Table1[[#This Row],[Purchase Amount (USD)]]-Table1[[#This Row],[Previous Purchases]]</f>
        <v>11</v>
      </c>
      <c r="R2115" s="2" t="s">
        <v>45</v>
      </c>
      <c r="S2115" s="2" t="s">
        <v>96</v>
      </c>
    </row>
    <row r="2116" spans="1:19" x14ac:dyDescent="0.3">
      <c r="A2116" s="3">
        <v>2115</v>
      </c>
      <c r="B2116" s="3">
        <v>37</v>
      </c>
      <c r="C2116" s="3" t="s">
        <v>18</v>
      </c>
      <c r="D2116" s="3" t="s">
        <v>54</v>
      </c>
      <c r="E2116" s="3" t="s">
        <v>20</v>
      </c>
      <c r="F2116" s="3">
        <v>51</v>
      </c>
      <c r="G2116" s="3" t="s">
        <v>128</v>
      </c>
      <c r="H2116" s="3" t="s">
        <v>43</v>
      </c>
      <c r="I2116" s="3" t="s">
        <v>135</v>
      </c>
      <c r="J2116" s="3" t="s">
        <v>24</v>
      </c>
      <c r="K2116" s="3">
        <v>2.9</v>
      </c>
      <c r="L2116" s="3" t="s">
        <v>151</v>
      </c>
      <c r="M2116" s="3" t="s">
        <v>53</v>
      </c>
      <c r="N2116" s="3" t="s">
        <v>151</v>
      </c>
      <c r="O2116" s="3" t="s">
        <v>151</v>
      </c>
      <c r="P2116" s="13">
        <v>12</v>
      </c>
      <c r="Q2116" s="13">
        <f>Table1[[#This Row],[Purchase Amount (USD)]]-Table1[[#This Row],[Previous Purchases]]</f>
        <v>39</v>
      </c>
      <c r="R2116" s="3" t="s">
        <v>85</v>
      </c>
      <c r="S2116" s="3" t="s">
        <v>48</v>
      </c>
    </row>
    <row r="2117" spans="1:19" x14ac:dyDescent="0.3">
      <c r="A2117" s="3">
        <v>2116</v>
      </c>
      <c r="B2117" s="3">
        <v>44</v>
      </c>
      <c r="C2117" s="3" t="s">
        <v>18</v>
      </c>
      <c r="D2117" s="3" t="s">
        <v>118</v>
      </c>
      <c r="E2117" s="3" t="s">
        <v>66</v>
      </c>
      <c r="F2117" s="3">
        <v>85</v>
      </c>
      <c r="G2117" s="3" t="s">
        <v>42</v>
      </c>
      <c r="H2117" s="3" t="s">
        <v>43</v>
      </c>
      <c r="I2117" s="3" t="s">
        <v>82</v>
      </c>
      <c r="J2117" s="3" t="s">
        <v>24</v>
      </c>
      <c r="K2117" s="3">
        <v>3.4</v>
      </c>
      <c r="L2117" s="3" t="s">
        <v>151</v>
      </c>
      <c r="M2117" s="3" t="s">
        <v>73</v>
      </c>
      <c r="N2117" s="3" t="s">
        <v>151</v>
      </c>
      <c r="O2117" s="3" t="s">
        <v>151</v>
      </c>
      <c r="P2117" s="13">
        <v>16</v>
      </c>
      <c r="Q2117" s="13">
        <f>Table1[[#This Row],[Purchase Amount (USD)]]-Table1[[#This Row],[Previous Purchases]]</f>
        <v>69</v>
      </c>
      <c r="R2117" s="3" t="s">
        <v>74</v>
      </c>
      <c r="S2117" s="3" t="s">
        <v>75</v>
      </c>
    </row>
    <row r="2118" spans="1:19" x14ac:dyDescent="0.3">
      <c r="A2118" s="2">
        <v>2117</v>
      </c>
      <c r="B2118" s="2">
        <v>67</v>
      </c>
      <c r="C2118" s="2" t="s">
        <v>18</v>
      </c>
      <c r="D2118" s="2" t="s">
        <v>101</v>
      </c>
      <c r="E2118" s="2" t="s">
        <v>62</v>
      </c>
      <c r="F2118" s="2">
        <v>23</v>
      </c>
      <c r="G2118" s="2" t="s">
        <v>110</v>
      </c>
      <c r="H2118" s="2" t="s">
        <v>43</v>
      </c>
      <c r="I2118" s="2" t="s">
        <v>84</v>
      </c>
      <c r="J2118" s="2" t="s">
        <v>52</v>
      </c>
      <c r="K2118" s="2">
        <v>2.9</v>
      </c>
      <c r="L2118" s="2" t="s">
        <v>151</v>
      </c>
      <c r="M2118" s="2" t="s">
        <v>26</v>
      </c>
      <c r="N2118" s="2" t="s">
        <v>151</v>
      </c>
      <c r="O2118" s="2" t="s">
        <v>151</v>
      </c>
      <c r="P2118" s="12">
        <v>50</v>
      </c>
      <c r="Q2118" s="12">
        <f>Table1[[#This Row],[Purchase Amount (USD)]]-Table1[[#This Row],[Previous Purchases]]</f>
        <v>-27</v>
      </c>
      <c r="R2118" s="2" t="s">
        <v>85</v>
      </c>
      <c r="S2118" s="2" t="s">
        <v>75</v>
      </c>
    </row>
    <row r="2119" spans="1:19" x14ac:dyDescent="0.3">
      <c r="A2119" s="2">
        <v>2118</v>
      </c>
      <c r="B2119" s="2">
        <v>27</v>
      </c>
      <c r="C2119" s="2" t="s">
        <v>18</v>
      </c>
      <c r="D2119" s="2" t="s">
        <v>80</v>
      </c>
      <c r="E2119" s="2" t="s">
        <v>20</v>
      </c>
      <c r="F2119" s="2">
        <v>28</v>
      </c>
      <c r="G2119" s="2" t="s">
        <v>111</v>
      </c>
      <c r="H2119" s="2" t="s">
        <v>22</v>
      </c>
      <c r="I2119" s="2" t="s">
        <v>109</v>
      </c>
      <c r="J2119" s="2" t="s">
        <v>52</v>
      </c>
      <c r="K2119" s="2">
        <v>3.8</v>
      </c>
      <c r="L2119" s="2" t="s">
        <v>151</v>
      </c>
      <c r="M2119" s="2" t="s">
        <v>37</v>
      </c>
      <c r="N2119" s="2" t="s">
        <v>151</v>
      </c>
      <c r="O2119" s="2" t="s">
        <v>151</v>
      </c>
      <c r="P2119" s="12">
        <v>11</v>
      </c>
      <c r="Q2119" s="12">
        <f>Table1[[#This Row],[Purchase Amount (USD)]]-Table1[[#This Row],[Previous Purchases]]</f>
        <v>17</v>
      </c>
      <c r="R2119" s="2" t="s">
        <v>85</v>
      </c>
      <c r="S2119" s="2" t="s">
        <v>48</v>
      </c>
    </row>
    <row r="2120" spans="1:19" x14ac:dyDescent="0.3">
      <c r="A2120" s="3">
        <v>2119</v>
      </c>
      <c r="B2120" s="3">
        <v>60</v>
      </c>
      <c r="C2120" s="3" t="s">
        <v>18</v>
      </c>
      <c r="D2120" s="3" t="s">
        <v>124</v>
      </c>
      <c r="E2120" s="3" t="s">
        <v>20</v>
      </c>
      <c r="F2120" s="3">
        <v>44</v>
      </c>
      <c r="G2120" s="3" t="s">
        <v>141</v>
      </c>
      <c r="H2120" s="3" t="s">
        <v>43</v>
      </c>
      <c r="I2120" s="3" t="s">
        <v>77</v>
      </c>
      <c r="J2120" s="3" t="s">
        <v>56</v>
      </c>
      <c r="K2120" s="3">
        <v>4.2</v>
      </c>
      <c r="L2120" s="3" t="s">
        <v>151</v>
      </c>
      <c r="M2120" s="3" t="s">
        <v>69</v>
      </c>
      <c r="N2120" s="3" t="s">
        <v>151</v>
      </c>
      <c r="O2120" s="3" t="s">
        <v>151</v>
      </c>
      <c r="P2120" s="13">
        <v>28</v>
      </c>
      <c r="Q2120" s="13">
        <f>Table1[[#This Row],[Purchase Amount (USD)]]-Table1[[#This Row],[Previous Purchases]]</f>
        <v>16</v>
      </c>
      <c r="R2120" s="3" t="s">
        <v>85</v>
      </c>
      <c r="S2120" s="3" t="s">
        <v>57</v>
      </c>
    </row>
    <row r="2121" spans="1:19" x14ac:dyDescent="0.3">
      <c r="A2121" s="3">
        <v>2120</v>
      </c>
      <c r="B2121" s="3">
        <v>58</v>
      </c>
      <c r="C2121" s="3" t="s">
        <v>18</v>
      </c>
      <c r="D2121" s="3" t="s">
        <v>105</v>
      </c>
      <c r="E2121" s="3" t="s">
        <v>66</v>
      </c>
      <c r="F2121" s="3">
        <v>57</v>
      </c>
      <c r="G2121" s="3" t="s">
        <v>144</v>
      </c>
      <c r="H2121" s="3" t="s">
        <v>43</v>
      </c>
      <c r="I2121" s="3" t="s">
        <v>125</v>
      </c>
      <c r="J2121" s="3" t="s">
        <v>36</v>
      </c>
      <c r="K2121" s="3">
        <v>3.5</v>
      </c>
      <c r="L2121" s="3" t="s">
        <v>151</v>
      </c>
      <c r="M2121" s="3" t="s">
        <v>73</v>
      </c>
      <c r="N2121" s="3" t="s">
        <v>151</v>
      </c>
      <c r="O2121" s="3" t="s">
        <v>151</v>
      </c>
      <c r="P2121" s="13">
        <v>36</v>
      </c>
      <c r="Q2121" s="13">
        <f>Table1[[#This Row],[Purchase Amount (USD)]]-Table1[[#This Row],[Previous Purchases]]</f>
        <v>21</v>
      </c>
      <c r="R2121" s="3" t="s">
        <v>27</v>
      </c>
      <c r="S2121" s="3" t="s">
        <v>75</v>
      </c>
    </row>
    <row r="2122" spans="1:19" x14ac:dyDescent="0.3">
      <c r="A2122" s="2">
        <v>2121</v>
      </c>
      <c r="B2122" s="2">
        <v>53</v>
      </c>
      <c r="C2122" s="2" t="s">
        <v>18</v>
      </c>
      <c r="D2122" s="2" t="s">
        <v>118</v>
      </c>
      <c r="E2122" s="2" t="s">
        <v>66</v>
      </c>
      <c r="F2122" s="2">
        <v>98</v>
      </c>
      <c r="G2122" s="2" t="s">
        <v>67</v>
      </c>
      <c r="H2122" s="2" t="s">
        <v>35</v>
      </c>
      <c r="I2122" s="2" t="s">
        <v>107</v>
      </c>
      <c r="J2122" s="2" t="s">
        <v>56</v>
      </c>
      <c r="K2122" s="2">
        <v>3.1</v>
      </c>
      <c r="L2122" s="2" t="s">
        <v>151</v>
      </c>
      <c r="M2122" s="2" t="s">
        <v>44</v>
      </c>
      <c r="N2122" s="2" t="s">
        <v>151</v>
      </c>
      <c r="O2122" s="2" t="s">
        <v>151</v>
      </c>
      <c r="P2122" s="12">
        <v>38</v>
      </c>
      <c r="Q2122" s="12">
        <f>Table1[[#This Row],[Purchase Amount (USD)]]-Table1[[#This Row],[Previous Purchases]]</f>
        <v>60</v>
      </c>
      <c r="R2122" s="2" t="s">
        <v>45</v>
      </c>
      <c r="S2122" s="2" t="s">
        <v>57</v>
      </c>
    </row>
    <row r="2123" spans="1:19" x14ac:dyDescent="0.3">
      <c r="A2123" s="2">
        <v>2122</v>
      </c>
      <c r="B2123" s="2">
        <v>43</v>
      </c>
      <c r="C2123" s="2" t="s">
        <v>18</v>
      </c>
      <c r="D2123" s="2" t="s">
        <v>131</v>
      </c>
      <c r="E2123" s="2" t="s">
        <v>66</v>
      </c>
      <c r="F2123" s="2">
        <v>68</v>
      </c>
      <c r="G2123" s="2" t="s">
        <v>119</v>
      </c>
      <c r="H2123" s="2" t="s">
        <v>43</v>
      </c>
      <c r="I2123" s="2" t="s">
        <v>77</v>
      </c>
      <c r="J2123" s="2" t="s">
        <v>24</v>
      </c>
      <c r="K2123" s="2">
        <v>3.5</v>
      </c>
      <c r="L2123" s="2" t="s">
        <v>151</v>
      </c>
      <c r="M2123" s="2" t="s">
        <v>69</v>
      </c>
      <c r="N2123" s="2" t="s">
        <v>151</v>
      </c>
      <c r="O2123" s="2" t="s">
        <v>151</v>
      </c>
      <c r="P2123" s="12">
        <v>32</v>
      </c>
      <c r="Q2123" s="12">
        <f>Table1[[#This Row],[Purchase Amount (USD)]]-Table1[[#This Row],[Previous Purchases]]</f>
        <v>36</v>
      </c>
      <c r="R2123" s="2" t="s">
        <v>74</v>
      </c>
      <c r="S2123" s="2" t="s">
        <v>87</v>
      </c>
    </row>
    <row r="2124" spans="1:19" x14ac:dyDescent="0.3">
      <c r="A2124" s="3">
        <v>2123</v>
      </c>
      <c r="B2124" s="3">
        <v>32</v>
      </c>
      <c r="C2124" s="3" t="s">
        <v>18</v>
      </c>
      <c r="D2124" s="3" t="s">
        <v>101</v>
      </c>
      <c r="E2124" s="3" t="s">
        <v>62</v>
      </c>
      <c r="F2124" s="3">
        <v>36</v>
      </c>
      <c r="G2124" s="3" t="s">
        <v>140</v>
      </c>
      <c r="H2124" s="3" t="s">
        <v>22</v>
      </c>
      <c r="I2124" s="3" t="s">
        <v>84</v>
      </c>
      <c r="J2124" s="3" t="s">
        <v>56</v>
      </c>
      <c r="K2124" s="3">
        <v>4</v>
      </c>
      <c r="L2124" s="3" t="s">
        <v>151</v>
      </c>
      <c r="M2124" s="3" t="s">
        <v>26</v>
      </c>
      <c r="N2124" s="3" t="s">
        <v>151</v>
      </c>
      <c r="O2124" s="3" t="s">
        <v>151</v>
      </c>
      <c r="P2124" s="13">
        <v>42</v>
      </c>
      <c r="Q2124" s="13">
        <f>Table1[[#This Row],[Purchase Amount (USD)]]-Table1[[#This Row],[Previous Purchases]]</f>
        <v>-6</v>
      </c>
      <c r="R2124" s="3" t="s">
        <v>85</v>
      </c>
      <c r="S2124" s="3" t="s">
        <v>39</v>
      </c>
    </row>
    <row r="2125" spans="1:19" x14ac:dyDescent="0.3">
      <c r="A2125" s="3">
        <v>2124</v>
      </c>
      <c r="B2125" s="3">
        <v>54</v>
      </c>
      <c r="C2125" s="3" t="s">
        <v>18</v>
      </c>
      <c r="D2125" s="3" t="s">
        <v>61</v>
      </c>
      <c r="E2125" s="3" t="s">
        <v>62</v>
      </c>
      <c r="F2125" s="3">
        <v>71</v>
      </c>
      <c r="G2125" s="3" t="s">
        <v>144</v>
      </c>
      <c r="H2125" s="3" t="s">
        <v>22</v>
      </c>
      <c r="I2125" s="3" t="s">
        <v>108</v>
      </c>
      <c r="J2125" s="3" t="s">
        <v>36</v>
      </c>
      <c r="K2125" s="3">
        <v>3.7</v>
      </c>
      <c r="L2125" s="3" t="s">
        <v>151</v>
      </c>
      <c r="M2125" s="3" t="s">
        <v>26</v>
      </c>
      <c r="N2125" s="3" t="s">
        <v>151</v>
      </c>
      <c r="O2125" s="3" t="s">
        <v>151</v>
      </c>
      <c r="P2125" s="13">
        <v>22</v>
      </c>
      <c r="Q2125" s="13">
        <f>Table1[[#This Row],[Purchase Amount (USD)]]-Table1[[#This Row],[Previous Purchases]]</f>
        <v>49</v>
      </c>
      <c r="R2125" s="3" t="s">
        <v>85</v>
      </c>
      <c r="S2125" s="3" t="s">
        <v>75</v>
      </c>
    </row>
    <row r="2126" spans="1:19" x14ac:dyDescent="0.3">
      <c r="A2126" s="2">
        <v>2125</v>
      </c>
      <c r="B2126" s="2">
        <v>47</v>
      </c>
      <c r="C2126" s="2" t="s">
        <v>18</v>
      </c>
      <c r="D2126" s="2" t="s">
        <v>86</v>
      </c>
      <c r="E2126" s="2" t="s">
        <v>20</v>
      </c>
      <c r="F2126" s="2">
        <v>60</v>
      </c>
      <c r="G2126" s="2" t="s">
        <v>42</v>
      </c>
      <c r="H2126" s="2" t="s">
        <v>43</v>
      </c>
      <c r="I2126" s="2" t="s">
        <v>84</v>
      </c>
      <c r="J2126" s="2" t="s">
        <v>56</v>
      </c>
      <c r="K2126" s="2">
        <v>4.2</v>
      </c>
      <c r="L2126" s="2" t="s">
        <v>151</v>
      </c>
      <c r="M2126" s="2" t="s">
        <v>44</v>
      </c>
      <c r="N2126" s="2" t="s">
        <v>151</v>
      </c>
      <c r="O2126" s="2" t="s">
        <v>151</v>
      </c>
      <c r="P2126" s="12">
        <v>22</v>
      </c>
      <c r="Q2126" s="12">
        <f>Table1[[#This Row],[Purchase Amount (USD)]]-Table1[[#This Row],[Previous Purchases]]</f>
        <v>38</v>
      </c>
      <c r="R2126" s="2" t="s">
        <v>27</v>
      </c>
      <c r="S2126" s="2" t="s">
        <v>57</v>
      </c>
    </row>
    <row r="2127" spans="1:19" x14ac:dyDescent="0.3">
      <c r="A2127" s="2">
        <v>2126</v>
      </c>
      <c r="B2127" s="2">
        <v>57</v>
      </c>
      <c r="C2127" s="2" t="s">
        <v>18</v>
      </c>
      <c r="D2127" s="2" t="s">
        <v>61</v>
      </c>
      <c r="E2127" s="2" t="s">
        <v>62</v>
      </c>
      <c r="F2127" s="2">
        <v>87</v>
      </c>
      <c r="G2127" s="2" t="s">
        <v>81</v>
      </c>
      <c r="H2127" s="2" t="s">
        <v>43</v>
      </c>
      <c r="I2127" s="2" t="s">
        <v>117</v>
      </c>
      <c r="J2127" s="2" t="s">
        <v>56</v>
      </c>
      <c r="K2127" s="2">
        <v>4.8</v>
      </c>
      <c r="L2127" s="2" t="s">
        <v>151</v>
      </c>
      <c r="M2127" s="2" t="s">
        <v>73</v>
      </c>
      <c r="N2127" s="2" t="s">
        <v>151</v>
      </c>
      <c r="O2127" s="2" t="s">
        <v>151</v>
      </c>
      <c r="P2127" s="12">
        <v>31</v>
      </c>
      <c r="Q2127" s="12">
        <f>Table1[[#This Row],[Purchase Amount (USD)]]-Table1[[#This Row],[Previous Purchases]]</f>
        <v>56</v>
      </c>
      <c r="R2127" s="2" t="s">
        <v>45</v>
      </c>
      <c r="S2127" s="2" t="s">
        <v>57</v>
      </c>
    </row>
    <row r="2128" spans="1:19" x14ac:dyDescent="0.3">
      <c r="A2128" s="3">
        <v>2127</v>
      </c>
      <c r="B2128" s="3">
        <v>63</v>
      </c>
      <c r="C2128" s="3" t="s">
        <v>18</v>
      </c>
      <c r="D2128" s="3" t="s">
        <v>70</v>
      </c>
      <c r="E2128" s="3" t="s">
        <v>41</v>
      </c>
      <c r="F2128" s="3">
        <v>38</v>
      </c>
      <c r="G2128" s="3" t="s">
        <v>89</v>
      </c>
      <c r="H2128" s="3" t="s">
        <v>91</v>
      </c>
      <c r="I2128" s="3" t="s">
        <v>135</v>
      </c>
      <c r="J2128" s="3" t="s">
        <v>24</v>
      </c>
      <c r="K2128" s="3">
        <v>4.0999999999999996</v>
      </c>
      <c r="L2128" s="3" t="s">
        <v>151</v>
      </c>
      <c r="M2128" s="3" t="s">
        <v>26</v>
      </c>
      <c r="N2128" s="3" t="s">
        <v>151</v>
      </c>
      <c r="O2128" s="3" t="s">
        <v>151</v>
      </c>
      <c r="P2128" s="13">
        <v>28</v>
      </c>
      <c r="Q2128" s="13">
        <f>Table1[[#This Row],[Purchase Amount (USD)]]-Table1[[#This Row],[Previous Purchases]]</f>
        <v>10</v>
      </c>
      <c r="R2128" s="3" t="s">
        <v>38</v>
      </c>
      <c r="S2128" s="3" t="s">
        <v>87</v>
      </c>
    </row>
    <row r="2129" spans="1:19" x14ac:dyDescent="0.3">
      <c r="A2129" s="3">
        <v>2128</v>
      </c>
      <c r="B2129" s="3">
        <v>70</v>
      </c>
      <c r="C2129" s="3" t="s">
        <v>18</v>
      </c>
      <c r="D2129" s="3" t="s">
        <v>136</v>
      </c>
      <c r="E2129" s="3" t="s">
        <v>41</v>
      </c>
      <c r="F2129" s="3">
        <v>45</v>
      </c>
      <c r="G2129" s="3" t="s">
        <v>97</v>
      </c>
      <c r="H2129" s="3" t="s">
        <v>43</v>
      </c>
      <c r="I2129" s="3" t="s">
        <v>125</v>
      </c>
      <c r="J2129" s="3" t="s">
        <v>36</v>
      </c>
      <c r="K2129" s="3">
        <v>4.5</v>
      </c>
      <c r="L2129" s="3" t="s">
        <v>151</v>
      </c>
      <c r="M2129" s="3" t="s">
        <v>69</v>
      </c>
      <c r="N2129" s="3" t="s">
        <v>151</v>
      </c>
      <c r="O2129" s="3" t="s">
        <v>151</v>
      </c>
      <c r="P2129" s="13">
        <v>40</v>
      </c>
      <c r="Q2129" s="13">
        <f>Table1[[#This Row],[Purchase Amount (USD)]]-Table1[[#This Row],[Previous Purchases]]</f>
        <v>5</v>
      </c>
      <c r="R2129" s="3" t="s">
        <v>85</v>
      </c>
      <c r="S2129" s="3" t="s">
        <v>39</v>
      </c>
    </row>
    <row r="2130" spans="1:19" x14ac:dyDescent="0.3">
      <c r="A2130" s="2">
        <v>2129</v>
      </c>
      <c r="B2130" s="2">
        <v>62</v>
      </c>
      <c r="C2130" s="2" t="s">
        <v>18</v>
      </c>
      <c r="D2130" s="2" t="s">
        <v>61</v>
      </c>
      <c r="E2130" s="2" t="s">
        <v>62</v>
      </c>
      <c r="F2130" s="2">
        <v>47</v>
      </c>
      <c r="G2130" s="2" t="s">
        <v>129</v>
      </c>
      <c r="H2130" s="2" t="s">
        <v>22</v>
      </c>
      <c r="I2130" s="2" t="s">
        <v>108</v>
      </c>
      <c r="J2130" s="2" t="s">
        <v>56</v>
      </c>
      <c r="K2130" s="2">
        <v>2.7</v>
      </c>
      <c r="L2130" s="2" t="s">
        <v>151</v>
      </c>
      <c r="M2130" s="2" t="s">
        <v>69</v>
      </c>
      <c r="N2130" s="2" t="s">
        <v>151</v>
      </c>
      <c r="O2130" s="2" t="s">
        <v>151</v>
      </c>
      <c r="P2130" s="12">
        <v>21</v>
      </c>
      <c r="Q2130" s="12">
        <f>Table1[[#This Row],[Purchase Amount (USD)]]-Table1[[#This Row],[Previous Purchases]]</f>
        <v>26</v>
      </c>
      <c r="R2130" s="2" t="s">
        <v>45</v>
      </c>
      <c r="S2130" s="2" t="s">
        <v>39</v>
      </c>
    </row>
    <row r="2131" spans="1:19" x14ac:dyDescent="0.3">
      <c r="A2131" s="2">
        <v>2130</v>
      </c>
      <c r="B2131" s="2">
        <v>40</v>
      </c>
      <c r="C2131" s="2" t="s">
        <v>18</v>
      </c>
      <c r="D2131" s="2" t="s">
        <v>86</v>
      </c>
      <c r="E2131" s="2" t="s">
        <v>20</v>
      </c>
      <c r="F2131" s="2">
        <v>57</v>
      </c>
      <c r="G2131" s="2" t="s">
        <v>147</v>
      </c>
      <c r="H2131" s="2" t="s">
        <v>22</v>
      </c>
      <c r="I2131" s="2" t="s">
        <v>120</v>
      </c>
      <c r="J2131" s="2" t="s">
        <v>56</v>
      </c>
      <c r="K2131" s="2">
        <v>2.8</v>
      </c>
      <c r="L2131" s="2" t="s">
        <v>151</v>
      </c>
      <c r="M2131" s="2" t="s">
        <v>73</v>
      </c>
      <c r="N2131" s="2" t="s">
        <v>151</v>
      </c>
      <c r="O2131" s="2" t="s">
        <v>151</v>
      </c>
      <c r="P2131" s="12">
        <v>12</v>
      </c>
      <c r="Q2131" s="12">
        <f>Table1[[#This Row],[Purchase Amount (USD)]]-Table1[[#This Row],[Previous Purchases]]</f>
        <v>45</v>
      </c>
      <c r="R2131" s="2" t="s">
        <v>45</v>
      </c>
      <c r="S2131" s="2" t="s">
        <v>96</v>
      </c>
    </row>
    <row r="2132" spans="1:19" x14ac:dyDescent="0.3">
      <c r="A2132" s="3">
        <v>2131</v>
      </c>
      <c r="B2132" s="3">
        <v>25</v>
      </c>
      <c r="C2132" s="3" t="s">
        <v>18</v>
      </c>
      <c r="D2132" s="3" t="s">
        <v>131</v>
      </c>
      <c r="E2132" s="3" t="s">
        <v>66</v>
      </c>
      <c r="F2132" s="3">
        <v>68</v>
      </c>
      <c r="G2132" s="3" t="s">
        <v>116</v>
      </c>
      <c r="H2132" s="3" t="s">
        <v>22</v>
      </c>
      <c r="I2132" s="3" t="s">
        <v>82</v>
      </c>
      <c r="J2132" s="3" t="s">
        <v>52</v>
      </c>
      <c r="K2132" s="3">
        <v>3.7</v>
      </c>
      <c r="L2132" s="3" t="s">
        <v>151</v>
      </c>
      <c r="M2132" s="3" t="s">
        <v>37</v>
      </c>
      <c r="N2132" s="3" t="s">
        <v>151</v>
      </c>
      <c r="O2132" s="3" t="s">
        <v>151</v>
      </c>
      <c r="P2132" s="13">
        <v>33</v>
      </c>
      <c r="Q2132" s="13">
        <f>Table1[[#This Row],[Purchase Amount (USD)]]-Table1[[#This Row],[Previous Purchases]]</f>
        <v>35</v>
      </c>
      <c r="R2132" s="3" t="s">
        <v>38</v>
      </c>
      <c r="S2132" s="3" t="s">
        <v>48</v>
      </c>
    </row>
    <row r="2133" spans="1:19" x14ac:dyDescent="0.3">
      <c r="A2133" s="3">
        <v>2132</v>
      </c>
      <c r="B2133" s="3">
        <v>19</v>
      </c>
      <c r="C2133" s="3" t="s">
        <v>18</v>
      </c>
      <c r="D2133" s="3" t="s">
        <v>58</v>
      </c>
      <c r="E2133" s="3" t="s">
        <v>20</v>
      </c>
      <c r="F2133" s="3">
        <v>52</v>
      </c>
      <c r="G2133" s="3" t="s">
        <v>55</v>
      </c>
      <c r="H2133" s="3" t="s">
        <v>43</v>
      </c>
      <c r="I2133" s="3" t="s">
        <v>107</v>
      </c>
      <c r="J2133" s="3" t="s">
        <v>56</v>
      </c>
      <c r="K2133" s="3">
        <v>3.6</v>
      </c>
      <c r="L2133" s="3" t="s">
        <v>151</v>
      </c>
      <c r="M2133" s="3" t="s">
        <v>26</v>
      </c>
      <c r="N2133" s="3" t="s">
        <v>151</v>
      </c>
      <c r="O2133" s="3" t="s">
        <v>151</v>
      </c>
      <c r="P2133" s="13">
        <v>9</v>
      </c>
      <c r="Q2133" s="13">
        <f>Table1[[#This Row],[Purchase Amount (USD)]]-Table1[[#This Row],[Previous Purchases]]</f>
        <v>43</v>
      </c>
      <c r="R2133" s="3" t="s">
        <v>74</v>
      </c>
      <c r="S2133" s="3" t="s">
        <v>28</v>
      </c>
    </row>
    <row r="2134" spans="1:19" x14ac:dyDescent="0.3">
      <c r="A2134" s="2">
        <v>2133</v>
      </c>
      <c r="B2134" s="2">
        <v>25</v>
      </c>
      <c r="C2134" s="2" t="s">
        <v>18</v>
      </c>
      <c r="D2134" s="2" t="s">
        <v>86</v>
      </c>
      <c r="E2134" s="2" t="s">
        <v>20</v>
      </c>
      <c r="F2134" s="2">
        <v>87</v>
      </c>
      <c r="G2134" s="2" t="s">
        <v>128</v>
      </c>
      <c r="H2134" s="2" t="s">
        <v>43</v>
      </c>
      <c r="I2134" s="2" t="s">
        <v>135</v>
      </c>
      <c r="J2134" s="2" t="s">
        <v>56</v>
      </c>
      <c r="K2134" s="2">
        <v>4.7</v>
      </c>
      <c r="L2134" s="2" t="s">
        <v>151</v>
      </c>
      <c r="M2134" s="2" t="s">
        <v>69</v>
      </c>
      <c r="N2134" s="2" t="s">
        <v>151</v>
      </c>
      <c r="O2134" s="2" t="s">
        <v>151</v>
      </c>
      <c r="P2134" s="12">
        <v>15</v>
      </c>
      <c r="Q2134" s="12">
        <f>Table1[[#This Row],[Purchase Amount (USD)]]-Table1[[#This Row],[Previous Purchases]]</f>
        <v>72</v>
      </c>
      <c r="R2134" s="2" t="s">
        <v>85</v>
      </c>
      <c r="S2134" s="2" t="s">
        <v>39</v>
      </c>
    </row>
    <row r="2135" spans="1:19" x14ac:dyDescent="0.3">
      <c r="A2135" s="2">
        <v>2134</v>
      </c>
      <c r="B2135" s="2">
        <v>21</v>
      </c>
      <c r="C2135" s="2" t="s">
        <v>18</v>
      </c>
      <c r="D2135" s="2" t="s">
        <v>123</v>
      </c>
      <c r="E2135" s="2" t="s">
        <v>66</v>
      </c>
      <c r="F2135" s="2">
        <v>34</v>
      </c>
      <c r="G2135" s="2" t="s">
        <v>30</v>
      </c>
      <c r="H2135" s="2" t="s">
        <v>43</v>
      </c>
      <c r="I2135" s="2" t="s">
        <v>77</v>
      </c>
      <c r="J2135" s="2" t="s">
        <v>52</v>
      </c>
      <c r="K2135" s="2">
        <v>3.8</v>
      </c>
      <c r="L2135" s="2" t="s">
        <v>151</v>
      </c>
      <c r="M2135" s="2" t="s">
        <v>53</v>
      </c>
      <c r="N2135" s="2" t="s">
        <v>151</v>
      </c>
      <c r="O2135" s="2" t="s">
        <v>151</v>
      </c>
      <c r="P2135" s="12">
        <v>13</v>
      </c>
      <c r="Q2135" s="12">
        <f>Table1[[#This Row],[Purchase Amount (USD)]]-Table1[[#This Row],[Previous Purchases]]</f>
        <v>21</v>
      </c>
      <c r="R2135" s="2" t="s">
        <v>74</v>
      </c>
      <c r="S2135" s="2" t="s">
        <v>48</v>
      </c>
    </row>
    <row r="2136" spans="1:19" x14ac:dyDescent="0.3">
      <c r="A2136" s="3">
        <v>2135</v>
      </c>
      <c r="B2136" s="3">
        <v>55</v>
      </c>
      <c r="C2136" s="3" t="s">
        <v>18</v>
      </c>
      <c r="D2136" s="3" t="s">
        <v>40</v>
      </c>
      <c r="E2136" s="3" t="s">
        <v>41</v>
      </c>
      <c r="F2136" s="3">
        <v>41</v>
      </c>
      <c r="G2136" s="3" t="s">
        <v>140</v>
      </c>
      <c r="H2136" s="3" t="s">
        <v>91</v>
      </c>
      <c r="I2136" s="3" t="s">
        <v>31</v>
      </c>
      <c r="J2136" s="3" t="s">
        <v>24</v>
      </c>
      <c r="K2136" s="3">
        <v>2.9</v>
      </c>
      <c r="L2136" s="3" t="s">
        <v>151</v>
      </c>
      <c r="M2136" s="3" t="s">
        <v>53</v>
      </c>
      <c r="N2136" s="3" t="s">
        <v>151</v>
      </c>
      <c r="O2136" s="3" t="s">
        <v>151</v>
      </c>
      <c r="P2136" s="13">
        <v>35</v>
      </c>
      <c r="Q2136" s="13">
        <f>Table1[[#This Row],[Purchase Amount (USD)]]-Table1[[#This Row],[Previous Purchases]]</f>
        <v>6</v>
      </c>
      <c r="R2136" s="3" t="s">
        <v>38</v>
      </c>
      <c r="S2136" s="3" t="s">
        <v>28</v>
      </c>
    </row>
    <row r="2137" spans="1:19" x14ac:dyDescent="0.3">
      <c r="A2137" s="3">
        <v>2136</v>
      </c>
      <c r="B2137" s="3">
        <v>34</v>
      </c>
      <c r="C2137" s="3" t="s">
        <v>18</v>
      </c>
      <c r="D2137" s="3" t="s">
        <v>88</v>
      </c>
      <c r="E2137" s="3" t="s">
        <v>66</v>
      </c>
      <c r="F2137" s="3">
        <v>94</v>
      </c>
      <c r="G2137" s="3" t="s">
        <v>98</v>
      </c>
      <c r="H2137" s="3" t="s">
        <v>35</v>
      </c>
      <c r="I2137" s="3" t="s">
        <v>133</v>
      </c>
      <c r="J2137" s="3" t="s">
        <v>24</v>
      </c>
      <c r="K2137" s="3">
        <v>4.5999999999999996</v>
      </c>
      <c r="L2137" s="3" t="s">
        <v>151</v>
      </c>
      <c r="M2137" s="3" t="s">
        <v>44</v>
      </c>
      <c r="N2137" s="3" t="s">
        <v>151</v>
      </c>
      <c r="O2137" s="3" t="s">
        <v>151</v>
      </c>
      <c r="P2137" s="13">
        <v>1</v>
      </c>
      <c r="Q2137" s="13">
        <f>Table1[[#This Row],[Purchase Amount (USD)]]-Table1[[#This Row],[Previous Purchases]]</f>
        <v>93</v>
      </c>
      <c r="R2137" s="3" t="s">
        <v>85</v>
      </c>
      <c r="S2137" s="3" t="s">
        <v>96</v>
      </c>
    </row>
    <row r="2138" spans="1:19" x14ac:dyDescent="0.3">
      <c r="A2138" s="2">
        <v>2137</v>
      </c>
      <c r="B2138" s="2">
        <v>47</v>
      </c>
      <c r="C2138" s="2" t="s">
        <v>18</v>
      </c>
      <c r="D2138" s="2" t="s">
        <v>88</v>
      </c>
      <c r="E2138" s="2" t="s">
        <v>66</v>
      </c>
      <c r="F2138" s="2">
        <v>93</v>
      </c>
      <c r="G2138" s="2" t="s">
        <v>83</v>
      </c>
      <c r="H2138" s="2" t="s">
        <v>43</v>
      </c>
      <c r="I2138" s="2" t="s">
        <v>107</v>
      </c>
      <c r="J2138" s="2" t="s">
        <v>52</v>
      </c>
      <c r="K2138" s="2">
        <v>2.8</v>
      </c>
      <c r="L2138" s="2" t="s">
        <v>151</v>
      </c>
      <c r="M2138" s="2" t="s">
        <v>53</v>
      </c>
      <c r="N2138" s="2" t="s">
        <v>151</v>
      </c>
      <c r="O2138" s="2" t="s">
        <v>151</v>
      </c>
      <c r="P2138" s="12">
        <v>25</v>
      </c>
      <c r="Q2138" s="12">
        <f>Table1[[#This Row],[Purchase Amount (USD)]]-Table1[[#This Row],[Previous Purchases]]</f>
        <v>68</v>
      </c>
      <c r="R2138" s="2" t="s">
        <v>74</v>
      </c>
      <c r="S2138" s="2" t="s">
        <v>28</v>
      </c>
    </row>
    <row r="2139" spans="1:19" x14ac:dyDescent="0.3">
      <c r="A2139" s="2">
        <v>2138</v>
      </c>
      <c r="B2139" s="2">
        <v>27</v>
      </c>
      <c r="C2139" s="2" t="s">
        <v>18</v>
      </c>
      <c r="D2139" s="2" t="s">
        <v>124</v>
      </c>
      <c r="E2139" s="2" t="s">
        <v>20</v>
      </c>
      <c r="F2139" s="2">
        <v>51</v>
      </c>
      <c r="G2139" s="2" t="s">
        <v>115</v>
      </c>
      <c r="H2139" s="2" t="s">
        <v>91</v>
      </c>
      <c r="I2139" s="2" t="s">
        <v>72</v>
      </c>
      <c r="J2139" s="2" t="s">
        <v>24</v>
      </c>
      <c r="K2139" s="2">
        <v>4.5999999999999996</v>
      </c>
      <c r="L2139" s="2" t="s">
        <v>151</v>
      </c>
      <c r="M2139" s="2" t="s">
        <v>69</v>
      </c>
      <c r="N2139" s="2" t="s">
        <v>151</v>
      </c>
      <c r="O2139" s="2" t="s">
        <v>151</v>
      </c>
      <c r="P2139" s="12">
        <v>20</v>
      </c>
      <c r="Q2139" s="12">
        <f>Table1[[#This Row],[Purchase Amount (USD)]]-Table1[[#This Row],[Previous Purchases]]</f>
        <v>31</v>
      </c>
      <c r="R2139" s="2" t="s">
        <v>38</v>
      </c>
      <c r="S2139" s="2" t="s">
        <v>96</v>
      </c>
    </row>
    <row r="2140" spans="1:19" x14ac:dyDescent="0.3">
      <c r="A2140" s="3">
        <v>2139</v>
      </c>
      <c r="B2140" s="3">
        <v>67</v>
      </c>
      <c r="C2140" s="3" t="s">
        <v>18</v>
      </c>
      <c r="D2140" s="3" t="s">
        <v>29</v>
      </c>
      <c r="E2140" s="3" t="s">
        <v>20</v>
      </c>
      <c r="F2140" s="3">
        <v>42</v>
      </c>
      <c r="G2140" s="3" t="s">
        <v>90</v>
      </c>
      <c r="H2140" s="3" t="s">
        <v>43</v>
      </c>
      <c r="I2140" s="3" t="s">
        <v>84</v>
      </c>
      <c r="J2140" s="3" t="s">
        <v>56</v>
      </c>
      <c r="K2140" s="3">
        <v>2.8</v>
      </c>
      <c r="L2140" s="3" t="s">
        <v>151</v>
      </c>
      <c r="M2140" s="3" t="s">
        <v>44</v>
      </c>
      <c r="N2140" s="3" t="s">
        <v>151</v>
      </c>
      <c r="O2140" s="3" t="s">
        <v>151</v>
      </c>
      <c r="P2140" s="13">
        <v>36</v>
      </c>
      <c r="Q2140" s="13">
        <f>Table1[[#This Row],[Purchase Amount (USD)]]-Table1[[#This Row],[Previous Purchases]]</f>
        <v>6</v>
      </c>
      <c r="R2140" s="3" t="s">
        <v>27</v>
      </c>
      <c r="S2140" s="3" t="s">
        <v>57</v>
      </c>
    </row>
    <row r="2141" spans="1:19" x14ac:dyDescent="0.3">
      <c r="A2141" s="3">
        <v>2140</v>
      </c>
      <c r="B2141" s="3">
        <v>40</v>
      </c>
      <c r="C2141" s="3" t="s">
        <v>18</v>
      </c>
      <c r="D2141" s="3" t="s">
        <v>136</v>
      </c>
      <c r="E2141" s="3" t="s">
        <v>41</v>
      </c>
      <c r="F2141" s="3">
        <v>95</v>
      </c>
      <c r="G2141" s="3" t="s">
        <v>83</v>
      </c>
      <c r="H2141" s="3" t="s">
        <v>43</v>
      </c>
      <c r="I2141" s="3" t="s">
        <v>107</v>
      </c>
      <c r="J2141" s="3" t="s">
        <v>24</v>
      </c>
      <c r="K2141" s="3">
        <v>3</v>
      </c>
      <c r="L2141" s="3" t="s">
        <v>151</v>
      </c>
      <c r="M2141" s="3" t="s">
        <v>37</v>
      </c>
      <c r="N2141" s="3" t="s">
        <v>151</v>
      </c>
      <c r="O2141" s="3" t="s">
        <v>151</v>
      </c>
      <c r="P2141" s="13">
        <v>33</v>
      </c>
      <c r="Q2141" s="13">
        <f>Table1[[#This Row],[Purchase Amount (USD)]]-Table1[[#This Row],[Previous Purchases]]</f>
        <v>62</v>
      </c>
      <c r="R2141" s="3" t="s">
        <v>32</v>
      </c>
      <c r="S2141" s="3" t="s">
        <v>39</v>
      </c>
    </row>
    <row r="2142" spans="1:19" x14ac:dyDescent="0.3">
      <c r="A2142" s="2">
        <v>2141</v>
      </c>
      <c r="B2142" s="2">
        <v>53</v>
      </c>
      <c r="C2142" s="2" t="s">
        <v>18</v>
      </c>
      <c r="D2142" s="2" t="s">
        <v>65</v>
      </c>
      <c r="E2142" s="2" t="s">
        <v>66</v>
      </c>
      <c r="F2142" s="2">
        <v>90</v>
      </c>
      <c r="G2142" s="2" t="s">
        <v>129</v>
      </c>
      <c r="H2142" s="2" t="s">
        <v>43</v>
      </c>
      <c r="I2142" s="2" t="s">
        <v>109</v>
      </c>
      <c r="J2142" s="2" t="s">
        <v>56</v>
      </c>
      <c r="K2142" s="2">
        <v>3.7</v>
      </c>
      <c r="L2142" s="2" t="s">
        <v>151</v>
      </c>
      <c r="M2142" s="2" t="s">
        <v>53</v>
      </c>
      <c r="N2142" s="2" t="s">
        <v>151</v>
      </c>
      <c r="O2142" s="2" t="s">
        <v>151</v>
      </c>
      <c r="P2142" s="12">
        <v>36</v>
      </c>
      <c r="Q2142" s="12">
        <f>Table1[[#This Row],[Purchase Amount (USD)]]-Table1[[#This Row],[Previous Purchases]]</f>
        <v>54</v>
      </c>
      <c r="R2142" s="2" t="s">
        <v>32</v>
      </c>
      <c r="S2142" s="2" t="s">
        <v>28</v>
      </c>
    </row>
    <row r="2143" spans="1:19" x14ac:dyDescent="0.3">
      <c r="A2143" s="2">
        <v>2142</v>
      </c>
      <c r="B2143" s="2">
        <v>24</v>
      </c>
      <c r="C2143" s="2" t="s">
        <v>18</v>
      </c>
      <c r="D2143" s="2" t="s">
        <v>80</v>
      </c>
      <c r="E2143" s="2" t="s">
        <v>20</v>
      </c>
      <c r="F2143" s="2">
        <v>98</v>
      </c>
      <c r="G2143" s="2" t="s">
        <v>21</v>
      </c>
      <c r="H2143" s="2" t="s">
        <v>43</v>
      </c>
      <c r="I2143" s="2" t="s">
        <v>99</v>
      </c>
      <c r="J2143" s="2" t="s">
        <v>24</v>
      </c>
      <c r="K2143" s="2">
        <v>4.0999999999999996</v>
      </c>
      <c r="L2143" s="2" t="s">
        <v>151</v>
      </c>
      <c r="M2143" s="2" t="s">
        <v>69</v>
      </c>
      <c r="N2143" s="2" t="s">
        <v>151</v>
      </c>
      <c r="O2143" s="2" t="s">
        <v>151</v>
      </c>
      <c r="P2143" s="12">
        <v>32</v>
      </c>
      <c r="Q2143" s="12">
        <f>Table1[[#This Row],[Purchase Amount (USD)]]-Table1[[#This Row],[Previous Purchases]]</f>
        <v>66</v>
      </c>
      <c r="R2143" s="2" t="s">
        <v>45</v>
      </c>
      <c r="S2143" s="2" t="s">
        <v>48</v>
      </c>
    </row>
    <row r="2144" spans="1:19" x14ac:dyDescent="0.3">
      <c r="A2144" s="3">
        <v>2143</v>
      </c>
      <c r="B2144" s="3">
        <v>47</v>
      </c>
      <c r="C2144" s="3" t="s">
        <v>18</v>
      </c>
      <c r="D2144" s="3" t="s">
        <v>123</v>
      </c>
      <c r="E2144" s="3" t="s">
        <v>66</v>
      </c>
      <c r="F2144" s="3">
        <v>39</v>
      </c>
      <c r="G2144" s="3" t="s">
        <v>113</v>
      </c>
      <c r="H2144" s="3" t="s">
        <v>43</v>
      </c>
      <c r="I2144" s="3" t="s">
        <v>31</v>
      </c>
      <c r="J2144" s="3" t="s">
        <v>24</v>
      </c>
      <c r="K2144" s="3">
        <v>4.3</v>
      </c>
      <c r="L2144" s="3" t="s">
        <v>151</v>
      </c>
      <c r="M2144" s="3" t="s">
        <v>44</v>
      </c>
      <c r="N2144" s="3" t="s">
        <v>151</v>
      </c>
      <c r="O2144" s="3" t="s">
        <v>151</v>
      </c>
      <c r="P2144" s="13">
        <v>21</v>
      </c>
      <c r="Q2144" s="13">
        <f>Table1[[#This Row],[Purchase Amount (USD)]]-Table1[[#This Row],[Previous Purchases]]</f>
        <v>18</v>
      </c>
      <c r="R2144" s="3" t="s">
        <v>27</v>
      </c>
      <c r="S2144" s="3" t="s">
        <v>57</v>
      </c>
    </row>
    <row r="2145" spans="1:19" x14ac:dyDescent="0.3">
      <c r="A2145" s="3">
        <v>2144</v>
      </c>
      <c r="B2145" s="3">
        <v>53</v>
      </c>
      <c r="C2145" s="3" t="s">
        <v>18</v>
      </c>
      <c r="D2145" s="3" t="s">
        <v>40</v>
      </c>
      <c r="E2145" s="3" t="s">
        <v>41</v>
      </c>
      <c r="F2145" s="3">
        <v>66</v>
      </c>
      <c r="G2145" s="3" t="s">
        <v>71</v>
      </c>
      <c r="H2145" s="3" t="s">
        <v>22</v>
      </c>
      <c r="I2145" s="3" t="s">
        <v>107</v>
      </c>
      <c r="J2145" s="3" t="s">
        <v>56</v>
      </c>
      <c r="K2145" s="3">
        <v>3.8</v>
      </c>
      <c r="L2145" s="3" t="s">
        <v>151</v>
      </c>
      <c r="M2145" s="3" t="s">
        <v>44</v>
      </c>
      <c r="N2145" s="3" t="s">
        <v>151</v>
      </c>
      <c r="O2145" s="3" t="s">
        <v>151</v>
      </c>
      <c r="P2145" s="13">
        <v>48</v>
      </c>
      <c r="Q2145" s="13">
        <f>Table1[[#This Row],[Purchase Amount (USD)]]-Table1[[#This Row],[Previous Purchases]]</f>
        <v>18</v>
      </c>
      <c r="R2145" s="3" t="s">
        <v>27</v>
      </c>
      <c r="S2145" s="3" t="s">
        <v>75</v>
      </c>
    </row>
    <row r="2146" spans="1:19" x14ac:dyDescent="0.3">
      <c r="A2146" s="2">
        <v>2145</v>
      </c>
      <c r="B2146" s="2">
        <v>47</v>
      </c>
      <c r="C2146" s="2" t="s">
        <v>18</v>
      </c>
      <c r="D2146" s="2" t="s">
        <v>70</v>
      </c>
      <c r="E2146" s="2" t="s">
        <v>41</v>
      </c>
      <c r="F2146" s="2">
        <v>23</v>
      </c>
      <c r="G2146" s="2" t="s">
        <v>127</v>
      </c>
      <c r="H2146" s="2" t="s">
        <v>22</v>
      </c>
      <c r="I2146" s="2" t="s">
        <v>120</v>
      </c>
      <c r="J2146" s="2" t="s">
        <v>24</v>
      </c>
      <c r="K2146" s="2">
        <v>3.7</v>
      </c>
      <c r="L2146" s="2" t="s">
        <v>151</v>
      </c>
      <c r="M2146" s="2" t="s">
        <v>37</v>
      </c>
      <c r="N2146" s="2" t="s">
        <v>151</v>
      </c>
      <c r="O2146" s="2" t="s">
        <v>151</v>
      </c>
      <c r="P2146" s="12">
        <v>25</v>
      </c>
      <c r="Q2146" s="12">
        <f>Table1[[#This Row],[Purchase Amount (USD)]]-Table1[[#This Row],[Previous Purchases]]</f>
        <v>-2</v>
      </c>
      <c r="R2146" s="2" t="s">
        <v>45</v>
      </c>
      <c r="S2146" s="2" t="s">
        <v>57</v>
      </c>
    </row>
    <row r="2147" spans="1:19" x14ac:dyDescent="0.3">
      <c r="A2147" s="2">
        <v>2146</v>
      </c>
      <c r="B2147" s="2">
        <v>38</v>
      </c>
      <c r="C2147" s="2" t="s">
        <v>18</v>
      </c>
      <c r="D2147" s="2" t="s">
        <v>86</v>
      </c>
      <c r="E2147" s="2" t="s">
        <v>20</v>
      </c>
      <c r="F2147" s="2">
        <v>73</v>
      </c>
      <c r="G2147" s="2" t="s">
        <v>138</v>
      </c>
      <c r="H2147" s="2" t="s">
        <v>35</v>
      </c>
      <c r="I2147" s="2" t="s">
        <v>51</v>
      </c>
      <c r="J2147" s="2" t="s">
        <v>24</v>
      </c>
      <c r="K2147" s="2">
        <v>4.8</v>
      </c>
      <c r="L2147" s="2" t="s">
        <v>151</v>
      </c>
      <c r="M2147" s="2" t="s">
        <v>53</v>
      </c>
      <c r="N2147" s="2" t="s">
        <v>151</v>
      </c>
      <c r="O2147" s="2" t="s">
        <v>151</v>
      </c>
      <c r="P2147" s="12">
        <v>32</v>
      </c>
      <c r="Q2147" s="12">
        <f>Table1[[#This Row],[Purchase Amount (USD)]]-Table1[[#This Row],[Previous Purchases]]</f>
        <v>41</v>
      </c>
      <c r="R2147" s="2" t="s">
        <v>45</v>
      </c>
      <c r="S2147" s="2" t="s">
        <v>48</v>
      </c>
    </row>
    <row r="2148" spans="1:19" x14ac:dyDescent="0.3">
      <c r="A2148" s="3">
        <v>2147</v>
      </c>
      <c r="B2148" s="3">
        <v>48</v>
      </c>
      <c r="C2148" s="3" t="s">
        <v>18</v>
      </c>
      <c r="D2148" s="3" t="s">
        <v>88</v>
      </c>
      <c r="E2148" s="3" t="s">
        <v>66</v>
      </c>
      <c r="F2148" s="3">
        <v>23</v>
      </c>
      <c r="G2148" s="3" t="s">
        <v>139</v>
      </c>
      <c r="H2148" s="3" t="s">
        <v>91</v>
      </c>
      <c r="I2148" s="3" t="s">
        <v>51</v>
      </c>
      <c r="J2148" s="3" t="s">
        <v>52</v>
      </c>
      <c r="K2148" s="3">
        <v>4.5999999999999996</v>
      </c>
      <c r="L2148" s="3" t="s">
        <v>151</v>
      </c>
      <c r="M2148" s="3" t="s">
        <v>53</v>
      </c>
      <c r="N2148" s="3" t="s">
        <v>151</v>
      </c>
      <c r="O2148" s="3" t="s">
        <v>151</v>
      </c>
      <c r="P2148" s="13">
        <v>45</v>
      </c>
      <c r="Q2148" s="13">
        <f>Table1[[#This Row],[Purchase Amount (USD)]]-Table1[[#This Row],[Previous Purchases]]</f>
        <v>-22</v>
      </c>
      <c r="R2148" s="3" t="s">
        <v>45</v>
      </c>
      <c r="S2148" s="3" t="s">
        <v>96</v>
      </c>
    </row>
    <row r="2149" spans="1:19" x14ac:dyDescent="0.3">
      <c r="A2149" s="3">
        <v>2148</v>
      </c>
      <c r="B2149" s="3">
        <v>47</v>
      </c>
      <c r="C2149" s="3" t="s">
        <v>18</v>
      </c>
      <c r="D2149" s="3" t="s">
        <v>86</v>
      </c>
      <c r="E2149" s="3" t="s">
        <v>20</v>
      </c>
      <c r="F2149" s="3">
        <v>43</v>
      </c>
      <c r="G2149" s="3" t="s">
        <v>67</v>
      </c>
      <c r="H2149" s="3" t="s">
        <v>35</v>
      </c>
      <c r="I2149" s="3" t="s">
        <v>60</v>
      </c>
      <c r="J2149" s="3" t="s">
        <v>56</v>
      </c>
      <c r="K2149" s="3">
        <v>4.8</v>
      </c>
      <c r="L2149" s="3" t="s">
        <v>151</v>
      </c>
      <c r="M2149" s="3" t="s">
        <v>53</v>
      </c>
      <c r="N2149" s="3" t="s">
        <v>151</v>
      </c>
      <c r="O2149" s="3" t="s">
        <v>151</v>
      </c>
      <c r="P2149" s="13">
        <v>4</v>
      </c>
      <c r="Q2149" s="13">
        <f>Table1[[#This Row],[Purchase Amount (USD)]]-Table1[[#This Row],[Previous Purchases]]</f>
        <v>39</v>
      </c>
      <c r="R2149" s="3" t="s">
        <v>32</v>
      </c>
      <c r="S2149" s="3" t="s">
        <v>28</v>
      </c>
    </row>
    <row r="2150" spans="1:19" x14ac:dyDescent="0.3">
      <c r="A2150" s="2">
        <v>2149</v>
      </c>
      <c r="B2150" s="2">
        <v>19</v>
      </c>
      <c r="C2150" s="2" t="s">
        <v>18</v>
      </c>
      <c r="D2150" s="2" t="s">
        <v>112</v>
      </c>
      <c r="E2150" s="2" t="s">
        <v>20</v>
      </c>
      <c r="F2150" s="2">
        <v>45</v>
      </c>
      <c r="G2150" s="2" t="s">
        <v>144</v>
      </c>
      <c r="H2150" s="2" t="s">
        <v>91</v>
      </c>
      <c r="I2150" s="2" t="s">
        <v>47</v>
      </c>
      <c r="J2150" s="2" t="s">
        <v>24</v>
      </c>
      <c r="K2150" s="2">
        <v>4.5999999999999996</v>
      </c>
      <c r="L2150" s="2" t="s">
        <v>151</v>
      </c>
      <c r="M2150" s="2" t="s">
        <v>69</v>
      </c>
      <c r="N2150" s="2" t="s">
        <v>151</v>
      </c>
      <c r="O2150" s="2" t="s">
        <v>151</v>
      </c>
      <c r="P2150" s="12">
        <v>19</v>
      </c>
      <c r="Q2150" s="12">
        <f>Table1[[#This Row],[Purchase Amount (USD)]]-Table1[[#This Row],[Previous Purchases]]</f>
        <v>26</v>
      </c>
      <c r="R2150" s="2" t="s">
        <v>45</v>
      </c>
      <c r="S2150" s="2" t="s">
        <v>75</v>
      </c>
    </row>
    <row r="2151" spans="1:19" x14ac:dyDescent="0.3">
      <c r="A2151" s="2">
        <v>2150</v>
      </c>
      <c r="B2151" s="2">
        <v>38</v>
      </c>
      <c r="C2151" s="2" t="s">
        <v>18</v>
      </c>
      <c r="D2151" s="2" t="s">
        <v>40</v>
      </c>
      <c r="E2151" s="2" t="s">
        <v>41</v>
      </c>
      <c r="F2151" s="2">
        <v>21</v>
      </c>
      <c r="G2151" s="2" t="s">
        <v>76</v>
      </c>
      <c r="H2151" s="2" t="s">
        <v>22</v>
      </c>
      <c r="I2151" s="2" t="s">
        <v>120</v>
      </c>
      <c r="J2151" s="2" t="s">
        <v>24</v>
      </c>
      <c r="K2151" s="2">
        <v>4</v>
      </c>
      <c r="L2151" s="2" t="s">
        <v>151</v>
      </c>
      <c r="M2151" s="2" t="s">
        <v>53</v>
      </c>
      <c r="N2151" s="2" t="s">
        <v>151</v>
      </c>
      <c r="O2151" s="2" t="s">
        <v>151</v>
      </c>
      <c r="P2151" s="12">
        <v>1</v>
      </c>
      <c r="Q2151" s="12">
        <f>Table1[[#This Row],[Purchase Amount (USD)]]-Table1[[#This Row],[Previous Purchases]]</f>
        <v>20</v>
      </c>
      <c r="R2151" s="2" t="s">
        <v>74</v>
      </c>
      <c r="S2151" s="2" t="s">
        <v>39</v>
      </c>
    </row>
    <row r="2152" spans="1:19" x14ac:dyDescent="0.3">
      <c r="A2152" s="3">
        <v>2151</v>
      </c>
      <c r="B2152" s="3">
        <v>57</v>
      </c>
      <c r="C2152" s="3" t="s">
        <v>18</v>
      </c>
      <c r="D2152" s="3" t="s">
        <v>54</v>
      </c>
      <c r="E2152" s="3" t="s">
        <v>20</v>
      </c>
      <c r="F2152" s="3">
        <v>40</v>
      </c>
      <c r="G2152" s="3" t="s">
        <v>114</v>
      </c>
      <c r="H2152" s="3" t="s">
        <v>43</v>
      </c>
      <c r="I2152" s="3" t="s">
        <v>120</v>
      </c>
      <c r="J2152" s="3" t="s">
        <v>36</v>
      </c>
      <c r="K2152" s="3">
        <v>2.6</v>
      </c>
      <c r="L2152" s="3" t="s">
        <v>151</v>
      </c>
      <c r="M2152" s="3" t="s">
        <v>69</v>
      </c>
      <c r="N2152" s="3" t="s">
        <v>151</v>
      </c>
      <c r="O2152" s="3" t="s">
        <v>151</v>
      </c>
      <c r="P2152" s="13">
        <v>12</v>
      </c>
      <c r="Q2152" s="13">
        <f>Table1[[#This Row],[Purchase Amount (USD)]]-Table1[[#This Row],[Previous Purchases]]</f>
        <v>28</v>
      </c>
      <c r="R2152" s="3" t="s">
        <v>32</v>
      </c>
      <c r="S2152" s="3" t="s">
        <v>39</v>
      </c>
    </row>
    <row r="2153" spans="1:19" x14ac:dyDescent="0.3">
      <c r="A2153" s="3">
        <v>2152</v>
      </c>
      <c r="B2153" s="3">
        <v>70</v>
      </c>
      <c r="C2153" s="3" t="s">
        <v>18</v>
      </c>
      <c r="D2153" s="3" t="s">
        <v>33</v>
      </c>
      <c r="E2153" s="3" t="s">
        <v>20</v>
      </c>
      <c r="F2153" s="3">
        <v>58</v>
      </c>
      <c r="G2153" s="3" t="s">
        <v>128</v>
      </c>
      <c r="H2153" s="3" t="s">
        <v>22</v>
      </c>
      <c r="I2153" s="3" t="s">
        <v>109</v>
      </c>
      <c r="J2153" s="3" t="s">
        <v>56</v>
      </c>
      <c r="K2153" s="3">
        <v>2.6</v>
      </c>
      <c r="L2153" s="3" t="s">
        <v>151</v>
      </c>
      <c r="M2153" s="3" t="s">
        <v>69</v>
      </c>
      <c r="N2153" s="3" t="s">
        <v>151</v>
      </c>
      <c r="O2153" s="3" t="s">
        <v>151</v>
      </c>
      <c r="P2153" s="13">
        <v>18</v>
      </c>
      <c r="Q2153" s="13">
        <f>Table1[[#This Row],[Purchase Amount (USD)]]-Table1[[#This Row],[Previous Purchases]]</f>
        <v>40</v>
      </c>
      <c r="R2153" s="3" t="s">
        <v>27</v>
      </c>
      <c r="S2153" s="3" t="s">
        <v>87</v>
      </c>
    </row>
    <row r="2154" spans="1:19" x14ac:dyDescent="0.3">
      <c r="A2154" s="2">
        <v>2153</v>
      </c>
      <c r="B2154" s="2">
        <v>38</v>
      </c>
      <c r="C2154" s="2" t="s">
        <v>18</v>
      </c>
      <c r="D2154" s="2" t="s">
        <v>58</v>
      </c>
      <c r="E2154" s="2" t="s">
        <v>20</v>
      </c>
      <c r="F2154" s="2">
        <v>48</v>
      </c>
      <c r="G2154" s="2" t="s">
        <v>126</v>
      </c>
      <c r="H2154" s="2" t="s">
        <v>22</v>
      </c>
      <c r="I2154" s="2" t="s">
        <v>135</v>
      </c>
      <c r="J2154" s="2" t="s">
        <v>52</v>
      </c>
      <c r="K2154" s="2">
        <v>4.5</v>
      </c>
      <c r="L2154" s="2" t="s">
        <v>151</v>
      </c>
      <c r="M2154" s="2" t="s">
        <v>44</v>
      </c>
      <c r="N2154" s="2" t="s">
        <v>151</v>
      </c>
      <c r="O2154" s="2" t="s">
        <v>151</v>
      </c>
      <c r="P2154" s="12">
        <v>43</v>
      </c>
      <c r="Q2154" s="12">
        <f>Table1[[#This Row],[Purchase Amount (USD)]]-Table1[[#This Row],[Previous Purchases]]</f>
        <v>5</v>
      </c>
      <c r="R2154" s="2" t="s">
        <v>74</v>
      </c>
      <c r="S2154" s="2" t="s">
        <v>75</v>
      </c>
    </row>
    <row r="2155" spans="1:19" x14ac:dyDescent="0.3">
      <c r="A2155" s="2">
        <v>2154</v>
      </c>
      <c r="B2155" s="2">
        <v>35</v>
      </c>
      <c r="C2155" s="2" t="s">
        <v>18</v>
      </c>
      <c r="D2155" s="2" t="s">
        <v>54</v>
      </c>
      <c r="E2155" s="2" t="s">
        <v>20</v>
      </c>
      <c r="F2155" s="2">
        <v>94</v>
      </c>
      <c r="G2155" s="2" t="s">
        <v>21</v>
      </c>
      <c r="H2155" s="2" t="s">
        <v>43</v>
      </c>
      <c r="I2155" s="2" t="s">
        <v>82</v>
      </c>
      <c r="J2155" s="2" t="s">
        <v>56</v>
      </c>
      <c r="K2155" s="2">
        <v>4.2</v>
      </c>
      <c r="L2155" s="2" t="s">
        <v>151</v>
      </c>
      <c r="M2155" s="2" t="s">
        <v>37</v>
      </c>
      <c r="N2155" s="2" t="s">
        <v>151</v>
      </c>
      <c r="O2155" s="2" t="s">
        <v>151</v>
      </c>
      <c r="P2155" s="12">
        <v>31</v>
      </c>
      <c r="Q2155" s="12">
        <f>Table1[[#This Row],[Purchase Amount (USD)]]-Table1[[#This Row],[Previous Purchases]]</f>
        <v>63</v>
      </c>
      <c r="R2155" s="2" t="s">
        <v>45</v>
      </c>
      <c r="S2155" s="2" t="s">
        <v>48</v>
      </c>
    </row>
    <row r="2156" spans="1:19" x14ac:dyDescent="0.3">
      <c r="A2156" s="3">
        <v>2155</v>
      </c>
      <c r="B2156" s="3">
        <v>46</v>
      </c>
      <c r="C2156" s="3" t="s">
        <v>18</v>
      </c>
      <c r="D2156" s="3" t="s">
        <v>118</v>
      </c>
      <c r="E2156" s="3" t="s">
        <v>66</v>
      </c>
      <c r="F2156" s="3">
        <v>74</v>
      </c>
      <c r="G2156" s="3" t="s">
        <v>50</v>
      </c>
      <c r="H2156" s="3" t="s">
        <v>43</v>
      </c>
      <c r="I2156" s="3" t="s">
        <v>82</v>
      </c>
      <c r="J2156" s="3" t="s">
        <v>36</v>
      </c>
      <c r="K2156" s="3">
        <v>3.4</v>
      </c>
      <c r="L2156" s="3" t="s">
        <v>151</v>
      </c>
      <c r="M2156" s="3" t="s">
        <v>73</v>
      </c>
      <c r="N2156" s="3" t="s">
        <v>151</v>
      </c>
      <c r="O2156" s="3" t="s">
        <v>151</v>
      </c>
      <c r="P2156" s="13">
        <v>33</v>
      </c>
      <c r="Q2156" s="13">
        <f>Table1[[#This Row],[Purchase Amount (USD)]]-Table1[[#This Row],[Previous Purchases]]</f>
        <v>41</v>
      </c>
      <c r="R2156" s="3" t="s">
        <v>32</v>
      </c>
      <c r="S2156" s="3" t="s">
        <v>96</v>
      </c>
    </row>
    <row r="2157" spans="1:19" x14ac:dyDescent="0.3">
      <c r="A2157" s="3">
        <v>2156</v>
      </c>
      <c r="B2157" s="3">
        <v>32</v>
      </c>
      <c r="C2157" s="3" t="s">
        <v>18</v>
      </c>
      <c r="D2157" s="3" t="s">
        <v>65</v>
      </c>
      <c r="E2157" s="3" t="s">
        <v>66</v>
      </c>
      <c r="F2157" s="3">
        <v>51</v>
      </c>
      <c r="G2157" s="3" t="s">
        <v>76</v>
      </c>
      <c r="H2157" s="3" t="s">
        <v>22</v>
      </c>
      <c r="I2157" s="3" t="s">
        <v>133</v>
      </c>
      <c r="J2157" s="3" t="s">
        <v>56</v>
      </c>
      <c r="K2157" s="3">
        <v>3.7</v>
      </c>
      <c r="L2157" s="3" t="s">
        <v>151</v>
      </c>
      <c r="M2157" s="3" t="s">
        <v>73</v>
      </c>
      <c r="N2157" s="3" t="s">
        <v>151</v>
      </c>
      <c r="O2157" s="3" t="s">
        <v>151</v>
      </c>
      <c r="P2157" s="13">
        <v>46</v>
      </c>
      <c r="Q2157" s="13">
        <f>Table1[[#This Row],[Purchase Amount (USD)]]-Table1[[#This Row],[Previous Purchases]]</f>
        <v>5</v>
      </c>
      <c r="R2157" s="3" t="s">
        <v>45</v>
      </c>
      <c r="S2157" s="3" t="s">
        <v>87</v>
      </c>
    </row>
    <row r="2158" spans="1:19" x14ac:dyDescent="0.3">
      <c r="A2158" s="2">
        <v>2157</v>
      </c>
      <c r="B2158" s="2">
        <v>38</v>
      </c>
      <c r="C2158" s="2" t="s">
        <v>18</v>
      </c>
      <c r="D2158" s="2" t="s">
        <v>86</v>
      </c>
      <c r="E2158" s="2" t="s">
        <v>20</v>
      </c>
      <c r="F2158" s="2">
        <v>83</v>
      </c>
      <c r="G2158" s="2" t="s">
        <v>67</v>
      </c>
      <c r="H2158" s="2" t="s">
        <v>43</v>
      </c>
      <c r="I2158" s="2" t="s">
        <v>31</v>
      </c>
      <c r="J2158" s="2" t="s">
        <v>24</v>
      </c>
      <c r="K2158" s="2">
        <v>3.6</v>
      </c>
      <c r="L2158" s="2" t="s">
        <v>151</v>
      </c>
      <c r="M2158" s="2" t="s">
        <v>44</v>
      </c>
      <c r="N2158" s="2" t="s">
        <v>151</v>
      </c>
      <c r="O2158" s="2" t="s">
        <v>151</v>
      </c>
      <c r="P2158" s="12">
        <v>41</v>
      </c>
      <c r="Q2158" s="12">
        <f>Table1[[#This Row],[Purchase Amount (USD)]]-Table1[[#This Row],[Previous Purchases]]</f>
        <v>42</v>
      </c>
      <c r="R2158" s="2" t="s">
        <v>85</v>
      </c>
      <c r="S2158" s="2" t="s">
        <v>75</v>
      </c>
    </row>
    <row r="2159" spans="1:19" x14ac:dyDescent="0.3">
      <c r="A2159" s="2">
        <v>2158</v>
      </c>
      <c r="B2159" s="2">
        <v>41</v>
      </c>
      <c r="C2159" s="2" t="s">
        <v>18</v>
      </c>
      <c r="D2159" s="2" t="s">
        <v>65</v>
      </c>
      <c r="E2159" s="2" t="s">
        <v>66</v>
      </c>
      <c r="F2159" s="2">
        <v>68</v>
      </c>
      <c r="G2159" s="2" t="s">
        <v>90</v>
      </c>
      <c r="H2159" s="2" t="s">
        <v>22</v>
      </c>
      <c r="I2159" s="2" t="s">
        <v>47</v>
      </c>
      <c r="J2159" s="2" t="s">
        <v>24</v>
      </c>
      <c r="K2159" s="2">
        <v>4</v>
      </c>
      <c r="L2159" s="2" t="s">
        <v>151</v>
      </c>
      <c r="M2159" s="2" t="s">
        <v>44</v>
      </c>
      <c r="N2159" s="2" t="s">
        <v>151</v>
      </c>
      <c r="O2159" s="2" t="s">
        <v>151</v>
      </c>
      <c r="P2159" s="12">
        <v>41</v>
      </c>
      <c r="Q2159" s="12">
        <f>Table1[[#This Row],[Purchase Amount (USD)]]-Table1[[#This Row],[Previous Purchases]]</f>
        <v>27</v>
      </c>
      <c r="R2159" s="2" t="s">
        <v>27</v>
      </c>
      <c r="S2159" s="2" t="s">
        <v>28</v>
      </c>
    </row>
    <row r="2160" spans="1:19" x14ac:dyDescent="0.3">
      <c r="A2160" s="3">
        <v>2159</v>
      </c>
      <c r="B2160" s="3">
        <v>19</v>
      </c>
      <c r="C2160" s="3" t="s">
        <v>18</v>
      </c>
      <c r="D2160" s="3" t="s">
        <v>142</v>
      </c>
      <c r="E2160" s="3" t="s">
        <v>66</v>
      </c>
      <c r="F2160" s="3">
        <v>84</v>
      </c>
      <c r="G2160" s="3" t="s">
        <v>34</v>
      </c>
      <c r="H2160" s="3" t="s">
        <v>91</v>
      </c>
      <c r="I2160" s="3" t="s">
        <v>77</v>
      </c>
      <c r="J2160" s="3" t="s">
        <v>36</v>
      </c>
      <c r="K2160" s="3">
        <v>4.5999999999999996</v>
      </c>
      <c r="L2160" s="3" t="s">
        <v>151</v>
      </c>
      <c r="M2160" s="3" t="s">
        <v>53</v>
      </c>
      <c r="N2160" s="3" t="s">
        <v>151</v>
      </c>
      <c r="O2160" s="3" t="s">
        <v>151</v>
      </c>
      <c r="P2160" s="13">
        <v>9</v>
      </c>
      <c r="Q2160" s="13">
        <f>Table1[[#This Row],[Purchase Amount (USD)]]-Table1[[#This Row],[Previous Purchases]]</f>
        <v>75</v>
      </c>
      <c r="R2160" s="3" t="s">
        <v>74</v>
      </c>
      <c r="S2160" s="3" t="s">
        <v>28</v>
      </c>
    </row>
    <row r="2161" spans="1:19" x14ac:dyDescent="0.3">
      <c r="A2161" s="3">
        <v>2160</v>
      </c>
      <c r="B2161" s="3">
        <v>18</v>
      </c>
      <c r="C2161" s="3" t="s">
        <v>18</v>
      </c>
      <c r="D2161" s="3" t="s">
        <v>54</v>
      </c>
      <c r="E2161" s="3" t="s">
        <v>20</v>
      </c>
      <c r="F2161" s="3">
        <v>58</v>
      </c>
      <c r="G2161" s="3" t="s">
        <v>59</v>
      </c>
      <c r="H2161" s="3" t="s">
        <v>43</v>
      </c>
      <c r="I2161" s="3" t="s">
        <v>99</v>
      </c>
      <c r="J2161" s="3" t="s">
        <v>56</v>
      </c>
      <c r="K2161" s="3">
        <v>3</v>
      </c>
      <c r="L2161" s="3" t="s">
        <v>151</v>
      </c>
      <c r="M2161" s="3" t="s">
        <v>37</v>
      </c>
      <c r="N2161" s="3" t="s">
        <v>151</v>
      </c>
      <c r="O2161" s="3" t="s">
        <v>151</v>
      </c>
      <c r="P2161" s="13">
        <v>34</v>
      </c>
      <c r="Q2161" s="13">
        <f>Table1[[#This Row],[Purchase Amount (USD)]]-Table1[[#This Row],[Previous Purchases]]</f>
        <v>24</v>
      </c>
      <c r="R2161" s="3" t="s">
        <v>32</v>
      </c>
      <c r="S2161" s="3" t="s">
        <v>48</v>
      </c>
    </row>
    <row r="2162" spans="1:19" x14ac:dyDescent="0.3">
      <c r="A2162" s="2">
        <v>2161</v>
      </c>
      <c r="B2162" s="2">
        <v>45</v>
      </c>
      <c r="C2162" s="2" t="s">
        <v>18</v>
      </c>
      <c r="D2162" s="2" t="s">
        <v>19</v>
      </c>
      <c r="E2162" s="2" t="s">
        <v>20</v>
      </c>
      <c r="F2162" s="2">
        <v>92</v>
      </c>
      <c r="G2162" s="2" t="s">
        <v>63</v>
      </c>
      <c r="H2162" s="2" t="s">
        <v>22</v>
      </c>
      <c r="I2162" s="2" t="s">
        <v>60</v>
      </c>
      <c r="J2162" s="2" t="s">
        <v>24</v>
      </c>
      <c r="K2162" s="2">
        <v>3.3</v>
      </c>
      <c r="L2162" s="2" t="s">
        <v>151</v>
      </c>
      <c r="M2162" s="2" t="s">
        <v>26</v>
      </c>
      <c r="N2162" s="2" t="s">
        <v>151</v>
      </c>
      <c r="O2162" s="2" t="s">
        <v>151</v>
      </c>
      <c r="P2162" s="12">
        <v>21</v>
      </c>
      <c r="Q2162" s="12">
        <f>Table1[[#This Row],[Purchase Amount (USD)]]-Table1[[#This Row],[Previous Purchases]]</f>
        <v>71</v>
      </c>
      <c r="R2162" s="2" t="s">
        <v>45</v>
      </c>
      <c r="S2162" s="2" t="s">
        <v>48</v>
      </c>
    </row>
    <row r="2163" spans="1:19" x14ac:dyDescent="0.3">
      <c r="A2163" s="2">
        <v>2162</v>
      </c>
      <c r="B2163" s="2">
        <v>23</v>
      </c>
      <c r="C2163" s="2" t="s">
        <v>18</v>
      </c>
      <c r="D2163" s="2" t="s">
        <v>80</v>
      </c>
      <c r="E2163" s="2" t="s">
        <v>20</v>
      </c>
      <c r="F2163" s="2">
        <v>69</v>
      </c>
      <c r="G2163" s="2" t="s">
        <v>148</v>
      </c>
      <c r="H2163" s="2" t="s">
        <v>35</v>
      </c>
      <c r="I2163" s="2" t="s">
        <v>99</v>
      </c>
      <c r="J2163" s="2" t="s">
        <v>52</v>
      </c>
      <c r="K2163" s="2">
        <v>3.8</v>
      </c>
      <c r="L2163" s="2" t="s">
        <v>151</v>
      </c>
      <c r="M2163" s="2" t="s">
        <v>26</v>
      </c>
      <c r="N2163" s="2" t="s">
        <v>151</v>
      </c>
      <c r="O2163" s="2" t="s">
        <v>151</v>
      </c>
      <c r="P2163" s="12">
        <v>5</v>
      </c>
      <c r="Q2163" s="12">
        <f>Table1[[#This Row],[Purchase Amount (USD)]]-Table1[[#This Row],[Previous Purchases]]</f>
        <v>64</v>
      </c>
      <c r="R2163" s="2" t="s">
        <v>85</v>
      </c>
      <c r="S2163" s="2" t="s">
        <v>28</v>
      </c>
    </row>
    <row r="2164" spans="1:19" x14ac:dyDescent="0.3">
      <c r="A2164" s="3">
        <v>2163</v>
      </c>
      <c r="B2164" s="3">
        <v>60</v>
      </c>
      <c r="C2164" s="3" t="s">
        <v>18</v>
      </c>
      <c r="D2164" s="3" t="s">
        <v>58</v>
      </c>
      <c r="E2164" s="3" t="s">
        <v>20</v>
      </c>
      <c r="F2164" s="3">
        <v>48</v>
      </c>
      <c r="G2164" s="3" t="s">
        <v>46</v>
      </c>
      <c r="H2164" s="3" t="s">
        <v>35</v>
      </c>
      <c r="I2164" s="3" t="s">
        <v>93</v>
      </c>
      <c r="J2164" s="3" t="s">
        <v>52</v>
      </c>
      <c r="K2164" s="3">
        <v>2.7</v>
      </c>
      <c r="L2164" s="3" t="s">
        <v>151</v>
      </c>
      <c r="M2164" s="3" t="s">
        <v>37</v>
      </c>
      <c r="N2164" s="3" t="s">
        <v>151</v>
      </c>
      <c r="O2164" s="3" t="s">
        <v>151</v>
      </c>
      <c r="P2164" s="13">
        <v>32</v>
      </c>
      <c r="Q2164" s="13">
        <f>Table1[[#This Row],[Purchase Amount (USD)]]-Table1[[#This Row],[Previous Purchases]]</f>
        <v>16</v>
      </c>
      <c r="R2164" s="3" t="s">
        <v>45</v>
      </c>
      <c r="S2164" s="3" t="s">
        <v>39</v>
      </c>
    </row>
    <row r="2165" spans="1:19" x14ac:dyDescent="0.3">
      <c r="A2165" s="3">
        <v>2164</v>
      </c>
      <c r="B2165" s="3">
        <v>52</v>
      </c>
      <c r="C2165" s="3" t="s">
        <v>18</v>
      </c>
      <c r="D2165" s="3" t="s">
        <v>70</v>
      </c>
      <c r="E2165" s="3" t="s">
        <v>41</v>
      </c>
      <c r="F2165" s="3">
        <v>60</v>
      </c>
      <c r="G2165" s="3" t="s">
        <v>83</v>
      </c>
      <c r="H2165" s="3" t="s">
        <v>22</v>
      </c>
      <c r="I2165" s="3" t="s">
        <v>23</v>
      </c>
      <c r="J2165" s="3" t="s">
        <v>36</v>
      </c>
      <c r="K2165" s="3">
        <v>4.5</v>
      </c>
      <c r="L2165" s="3" t="s">
        <v>151</v>
      </c>
      <c r="M2165" s="3" t="s">
        <v>26</v>
      </c>
      <c r="N2165" s="3" t="s">
        <v>151</v>
      </c>
      <c r="O2165" s="3" t="s">
        <v>151</v>
      </c>
      <c r="P2165" s="13">
        <v>44</v>
      </c>
      <c r="Q2165" s="13">
        <f>Table1[[#This Row],[Purchase Amount (USD)]]-Table1[[#This Row],[Previous Purchases]]</f>
        <v>16</v>
      </c>
      <c r="R2165" s="3" t="s">
        <v>74</v>
      </c>
      <c r="S2165" s="3" t="s">
        <v>87</v>
      </c>
    </row>
    <row r="2166" spans="1:19" x14ac:dyDescent="0.3">
      <c r="A2166" s="2">
        <v>2165</v>
      </c>
      <c r="B2166" s="2">
        <v>42</v>
      </c>
      <c r="C2166" s="2" t="s">
        <v>18</v>
      </c>
      <c r="D2166" s="2" t="s">
        <v>40</v>
      </c>
      <c r="E2166" s="2" t="s">
        <v>41</v>
      </c>
      <c r="F2166" s="2">
        <v>20</v>
      </c>
      <c r="G2166" s="2" t="s">
        <v>145</v>
      </c>
      <c r="H2166" s="2" t="s">
        <v>35</v>
      </c>
      <c r="I2166" s="2" t="s">
        <v>77</v>
      </c>
      <c r="J2166" s="2" t="s">
        <v>24</v>
      </c>
      <c r="K2166" s="2">
        <v>4.8</v>
      </c>
      <c r="L2166" s="2" t="s">
        <v>151</v>
      </c>
      <c r="M2166" s="2" t="s">
        <v>44</v>
      </c>
      <c r="N2166" s="2" t="s">
        <v>151</v>
      </c>
      <c r="O2166" s="2" t="s">
        <v>151</v>
      </c>
      <c r="P2166" s="12">
        <v>46</v>
      </c>
      <c r="Q2166" s="12">
        <f>Table1[[#This Row],[Purchase Amount (USD)]]-Table1[[#This Row],[Previous Purchases]]</f>
        <v>-26</v>
      </c>
      <c r="R2166" s="2" t="s">
        <v>45</v>
      </c>
      <c r="S2166" s="2" t="s">
        <v>75</v>
      </c>
    </row>
    <row r="2167" spans="1:19" x14ac:dyDescent="0.3">
      <c r="A2167" s="2">
        <v>2166</v>
      </c>
      <c r="B2167" s="2">
        <v>29</v>
      </c>
      <c r="C2167" s="2" t="s">
        <v>18</v>
      </c>
      <c r="D2167" s="2" t="s">
        <v>94</v>
      </c>
      <c r="E2167" s="2" t="s">
        <v>20</v>
      </c>
      <c r="F2167" s="2">
        <v>55</v>
      </c>
      <c r="G2167" s="2" t="s">
        <v>134</v>
      </c>
      <c r="H2167" s="2" t="s">
        <v>43</v>
      </c>
      <c r="I2167" s="2" t="s">
        <v>47</v>
      </c>
      <c r="J2167" s="2" t="s">
        <v>52</v>
      </c>
      <c r="K2167" s="2">
        <v>4.2</v>
      </c>
      <c r="L2167" s="2" t="s">
        <v>151</v>
      </c>
      <c r="M2167" s="2" t="s">
        <v>26</v>
      </c>
      <c r="N2167" s="2" t="s">
        <v>151</v>
      </c>
      <c r="O2167" s="2" t="s">
        <v>151</v>
      </c>
      <c r="P2167" s="12">
        <v>42</v>
      </c>
      <c r="Q2167" s="12">
        <f>Table1[[#This Row],[Purchase Amount (USD)]]-Table1[[#This Row],[Previous Purchases]]</f>
        <v>13</v>
      </c>
      <c r="R2167" s="2" t="s">
        <v>38</v>
      </c>
      <c r="S2167" s="2" t="s">
        <v>96</v>
      </c>
    </row>
    <row r="2168" spans="1:19" x14ac:dyDescent="0.3">
      <c r="A2168" s="3">
        <v>2167</v>
      </c>
      <c r="B2168" s="3">
        <v>31</v>
      </c>
      <c r="C2168" s="3" t="s">
        <v>18</v>
      </c>
      <c r="D2168" s="3" t="s">
        <v>101</v>
      </c>
      <c r="E2168" s="3" t="s">
        <v>62</v>
      </c>
      <c r="F2168" s="3">
        <v>88</v>
      </c>
      <c r="G2168" s="3" t="s">
        <v>126</v>
      </c>
      <c r="H2168" s="3" t="s">
        <v>35</v>
      </c>
      <c r="I2168" s="3" t="s">
        <v>72</v>
      </c>
      <c r="J2168" s="3" t="s">
        <v>36</v>
      </c>
      <c r="K2168" s="3">
        <v>3.5</v>
      </c>
      <c r="L2168" s="3" t="s">
        <v>151</v>
      </c>
      <c r="M2168" s="3" t="s">
        <v>26</v>
      </c>
      <c r="N2168" s="3" t="s">
        <v>151</v>
      </c>
      <c r="O2168" s="3" t="s">
        <v>151</v>
      </c>
      <c r="P2168" s="13">
        <v>50</v>
      </c>
      <c r="Q2168" s="13">
        <f>Table1[[#This Row],[Purchase Amount (USD)]]-Table1[[#This Row],[Previous Purchases]]</f>
        <v>38</v>
      </c>
      <c r="R2168" s="3" t="s">
        <v>38</v>
      </c>
      <c r="S2168" s="3" t="s">
        <v>75</v>
      </c>
    </row>
    <row r="2169" spans="1:19" x14ac:dyDescent="0.3">
      <c r="A2169" s="3">
        <v>2168</v>
      </c>
      <c r="B2169" s="3">
        <v>30</v>
      </c>
      <c r="C2169" s="3" t="s">
        <v>18</v>
      </c>
      <c r="D2169" s="3" t="s">
        <v>86</v>
      </c>
      <c r="E2169" s="3" t="s">
        <v>20</v>
      </c>
      <c r="F2169" s="3">
        <v>48</v>
      </c>
      <c r="G2169" s="3" t="s">
        <v>122</v>
      </c>
      <c r="H2169" s="3" t="s">
        <v>22</v>
      </c>
      <c r="I2169" s="3" t="s">
        <v>95</v>
      </c>
      <c r="J2169" s="3" t="s">
        <v>24</v>
      </c>
      <c r="K2169" s="3">
        <v>4.9000000000000004</v>
      </c>
      <c r="L2169" s="3" t="s">
        <v>151</v>
      </c>
      <c r="M2169" s="3" t="s">
        <v>53</v>
      </c>
      <c r="N2169" s="3" t="s">
        <v>151</v>
      </c>
      <c r="O2169" s="3" t="s">
        <v>151</v>
      </c>
      <c r="P2169" s="13">
        <v>33</v>
      </c>
      <c r="Q2169" s="13">
        <f>Table1[[#This Row],[Purchase Amount (USD)]]-Table1[[#This Row],[Previous Purchases]]</f>
        <v>15</v>
      </c>
      <c r="R2169" s="3" t="s">
        <v>27</v>
      </c>
      <c r="S2169" s="3" t="s">
        <v>28</v>
      </c>
    </row>
    <row r="2170" spans="1:19" x14ac:dyDescent="0.3">
      <c r="A2170" s="2">
        <v>2169</v>
      </c>
      <c r="B2170" s="2">
        <v>23</v>
      </c>
      <c r="C2170" s="2" t="s">
        <v>18</v>
      </c>
      <c r="D2170" s="2" t="s">
        <v>65</v>
      </c>
      <c r="E2170" s="2" t="s">
        <v>66</v>
      </c>
      <c r="F2170" s="2">
        <v>74</v>
      </c>
      <c r="G2170" s="2" t="s">
        <v>138</v>
      </c>
      <c r="H2170" s="2" t="s">
        <v>43</v>
      </c>
      <c r="I2170" s="2" t="s">
        <v>117</v>
      </c>
      <c r="J2170" s="2" t="s">
        <v>36</v>
      </c>
      <c r="K2170" s="2">
        <v>4.0999999999999996</v>
      </c>
      <c r="L2170" s="2" t="s">
        <v>151</v>
      </c>
      <c r="M2170" s="2" t="s">
        <v>44</v>
      </c>
      <c r="N2170" s="2" t="s">
        <v>151</v>
      </c>
      <c r="O2170" s="2" t="s">
        <v>151</v>
      </c>
      <c r="P2170" s="12">
        <v>32</v>
      </c>
      <c r="Q2170" s="12">
        <f>Table1[[#This Row],[Purchase Amount (USD)]]-Table1[[#This Row],[Previous Purchases]]</f>
        <v>42</v>
      </c>
      <c r="R2170" s="2" t="s">
        <v>32</v>
      </c>
      <c r="S2170" s="2" t="s">
        <v>57</v>
      </c>
    </row>
    <row r="2171" spans="1:19" x14ac:dyDescent="0.3">
      <c r="A2171" s="2">
        <v>2170</v>
      </c>
      <c r="B2171" s="2">
        <v>31</v>
      </c>
      <c r="C2171" s="2" t="s">
        <v>18</v>
      </c>
      <c r="D2171" s="2" t="s">
        <v>61</v>
      </c>
      <c r="E2171" s="2" t="s">
        <v>62</v>
      </c>
      <c r="F2171" s="2">
        <v>42</v>
      </c>
      <c r="G2171" s="2" t="s">
        <v>102</v>
      </c>
      <c r="H2171" s="2" t="s">
        <v>43</v>
      </c>
      <c r="I2171" s="2" t="s">
        <v>109</v>
      </c>
      <c r="J2171" s="2" t="s">
        <v>56</v>
      </c>
      <c r="K2171" s="2">
        <v>2.9</v>
      </c>
      <c r="L2171" s="2" t="s">
        <v>151</v>
      </c>
      <c r="M2171" s="2" t="s">
        <v>44</v>
      </c>
      <c r="N2171" s="2" t="s">
        <v>151</v>
      </c>
      <c r="O2171" s="2" t="s">
        <v>151</v>
      </c>
      <c r="P2171" s="12">
        <v>32</v>
      </c>
      <c r="Q2171" s="12">
        <f>Table1[[#This Row],[Purchase Amount (USD)]]-Table1[[#This Row],[Previous Purchases]]</f>
        <v>10</v>
      </c>
      <c r="R2171" s="2" t="s">
        <v>74</v>
      </c>
      <c r="S2171" s="2" t="s">
        <v>75</v>
      </c>
    </row>
    <row r="2172" spans="1:19" x14ac:dyDescent="0.3">
      <c r="A2172" s="3">
        <v>2171</v>
      </c>
      <c r="B2172" s="3">
        <v>40</v>
      </c>
      <c r="C2172" s="3" t="s">
        <v>18</v>
      </c>
      <c r="D2172" s="3" t="s">
        <v>29</v>
      </c>
      <c r="E2172" s="3" t="s">
        <v>20</v>
      </c>
      <c r="F2172" s="3">
        <v>32</v>
      </c>
      <c r="G2172" s="3" t="s">
        <v>130</v>
      </c>
      <c r="H2172" s="3" t="s">
        <v>43</v>
      </c>
      <c r="I2172" s="3" t="s">
        <v>47</v>
      </c>
      <c r="J2172" s="3" t="s">
        <v>56</v>
      </c>
      <c r="K2172" s="3">
        <v>4</v>
      </c>
      <c r="L2172" s="3" t="s">
        <v>151</v>
      </c>
      <c r="M2172" s="3" t="s">
        <v>44</v>
      </c>
      <c r="N2172" s="3" t="s">
        <v>151</v>
      </c>
      <c r="O2172" s="3" t="s">
        <v>151</v>
      </c>
      <c r="P2172" s="13">
        <v>37</v>
      </c>
      <c r="Q2172" s="13">
        <f>Table1[[#This Row],[Purchase Amount (USD)]]-Table1[[#This Row],[Previous Purchases]]</f>
        <v>-5</v>
      </c>
      <c r="R2172" s="3" t="s">
        <v>27</v>
      </c>
      <c r="S2172" s="3" t="s">
        <v>96</v>
      </c>
    </row>
    <row r="2173" spans="1:19" x14ac:dyDescent="0.3">
      <c r="A2173" s="3">
        <v>2172</v>
      </c>
      <c r="B2173" s="3">
        <v>39</v>
      </c>
      <c r="C2173" s="3" t="s">
        <v>18</v>
      </c>
      <c r="D2173" s="3" t="s">
        <v>58</v>
      </c>
      <c r="E2173" s="3" t="s">
        <v>20</v>
      </c>
      <c r="F2173" s="3">
        <v>98</v>
      </c>
      <c r="G2173" s="3" t="s">
        <v>67</v>
      </c>
      <c r="H2173" s="3" t="s">
        <v>43</v>
      </c>
      <c r="I2173" s="3" t="s">
        <v>133</v>
      </c>
      <c r="J2173" s="3" t="s">
        <v>52</v>
      </c>
      <c r="K2173" s="3">
        <v>4.5999999999999996</v>
      </c>
      <c r="L2173" s="3" t="s">
        <v>151</v>
      </c>
      <c r="M2173" s="3" t="s">
        <v>73</v>
      </c>
      <c r="N2173" s="3" t="s">
        <v>151</v>
      </c>
      <c r="O2173" s="3" t="s">
        <v>151</v>
      </c>
      <c r="P2173" s="13">
        <v>9</v>
      </c>
      <c r="Q2173" s="13">
        <f>Table1[[#This Row],[Purchase Amount (USD)]]-Table1[[#This Row],[Previous Purchases]]</f>
        <v>89</v>
      </c>
      <c r="R2173" s="3" t="s">
        <v>32</v>
      </c>
      <c r="S2173" s="3" t="s">
        <v>28</v>
      </c>
    </row>
    <row r="2174" spans="1:19" x14ac:dyDescent="0.3">
      <c r="A2174" s="2">
        <v>2173</v>
      </c>
      <c r="B2174" s="2">
        <v>28</v>
      </c>
      <c r="C2174" s="2" t="s">
        <v>18</v>
      </c>
      <c r="D2174" s="2" t="s">
        <v>86</v>
      </c>
      <c r="E2174" s="2" t="s">
        <v>20</v>
      </c>
      <c r="F2174" s="2">
        <v>89</v>
      </c>
      <c r="G2174" s="2" t="s">
        <v>42</v>
      </c>
      <c r="H2174" s="2" t="s">
        <v>35</v>
      </c>
      <c r="I2174" s="2" t="s">
        <v>92</v>
      </c>
      <c r="J2174" s="2" t="s">
        <v>56</v>
      </c>
      <c r="K2174" s="2">
        <v>2.8</v>
      </c>
      <c r="L2174" s="2" t="s">
        <v>151</v>
      </c>
      <c r="M2174" s="2" t="s">
        <v>73</v>
      </c>
      <c r="N2174" s="2" t="s">
        <v>151</v>
      </c>
      <c r="O2174" s="2" t="s">
        <v>151</v>
      </c>
      <c r="P2174" s="12">
        <v>6</v>
      </c>
      <c r="Q2174" s="12">
        <f>Table1[[#This Row],[Purchase Amount (USD)]]-Table1[[#This Row],[Previous Purchases]]</f>
        <v>83</v>
      </c>
      <c r="R2174" s="2" t="s">
        <v>45</v>
      </c>
      <c r="S2174" s="2" t="s">
        <v>28</v>
      </c>
    </row>
    <row r="2175" spans="1:19" x14ac:dyDescent="0.3">
      <c r="A2175" s="2">
        <v>2174</v>
      </c>
      <c r="B2175" s="2">
        <v>23</v>
      </c>
      <c r="C2175" s="2" t="s">
        <v>18</v>
      </c>
      <c r="D2175" s="2" t="s">
        <v>142</v>
      </c>
      <c r="E2175" s="2" t="s">
        <v>66</v>
      </c>
      <c r="F2175" s="2">
        <v>97</v>
      </c>
      <c r="G2175" s="2" t="s">
        <v>78</v>
      </c>
      <c r="H2175" s="2" t="s">
        <v>35</v>
      </c>
      <c r="I2175" s="2" t="s">
        <v>108</v>
      </c>
      <c r="J2175" s="2" t="s">
        <v>52</v>
      </c>
      <c r="K2175" s="2">
        <v>5</v>
      </c>
      <c r="L2175" s="2" t="s">
        <v>151</v>
      </c>
      <c r="M2175" s="2" t="s">
        <v>69</v>
      </c>
      <c r="N2175" s="2" t="s">
        <v>151</v>
      </c>
      <c r="O2175" s="2" t="s">
        <v>151</v>
      </c>
      <c r="P2175" s="12">
        <v>36</v>
      </c>
      <c r="Q2175" s="12">
        <f>Table1[[#This Row],[Purchase Amount (USD)]]-Table1[[#This Row],[Previous Purchases]]</f>
        <v>61</v>
      </c>
      <c r="R2175" s="2" t="s">
        <v>27</v>
      </c>
      <c r="S2175" s="2" t="s">
        <v>57</v>
      </c>
    </row>
    <row r="2176" spans="1:19" x14ac:dyDescent="0.3">
      <c r="A2176" s="3">
        <v>2175</v>
      </c>
      <c r="B2176" s="3">
        <v>42</v>
      </c>
      <c r="C2176" s="3" t="s">
        <v>18</v>
      </c>
      <c r="D2176" s="3" t="s">
        <v>131</v>
      </c>
      <c r="E2176" s="3" t="s">
        <v>66</v>
      </c>
      <c r="F2176" s="3">
        <v>49</v>
      </c>
      <c r="G2176" s="3" t="s">
        <v>111</v>
      </c>
      <c r="H2176" s="3" t="s">
        <v>35</v>
      </c>
      <c r="I2176" s="3" t="s">
        <v>77</v>
      </c>
      <c r="J2176" s="3" t="s">
        <v>36</v>
      </c>
      <c r="K2176" s="3">
        <v>2.9</v>
      </c>
      <c r="L2176" s="3" t="s">
        <v>151</v>
      </c>
      <c r="M2176" s="3" t="s">
        <v>73</v>
      </c>
      <c r="N2176" s="3" t="s">
        <v>151</v>
      </c>
      <c r="O2176" s="3" t="s">
        <v>151</v>
      </c>
      <c r="P2176" s="13">
        <v>1</v>
      </c>
      <c r="Q2176" s="13">
        <f>Table1[[#This Row],[Purchase Amount (USD)]]-Table1[[#This Row],[Previous Purchases]]</f>
        <v>48</v>
      </c>
      <c r="R2176" s="3" t="s">
        <v>32</v>
      </c>
      <c r="S2176" s="3" t="s">
        <v>48</v>
      </c>
    </row>
    <row r="2177" spans="1:19" x14ac:dyDescent="0.3">
      <c r="A2177" s="3">
        <v>2176</v>
      </c>
      <c r="B2177" s="3">
        <v>68</v>
      </c>
      <c r="C2177" s="3" t="s">
        <v>18</v>
      </c>
      <c r="D2177" s="3" t="s">
        <v>80</v>
      </c>
      <c r="E2177" s="3" t="s">
        <v>20</v>
      </c>
      <c r="F2177" s="3">
        <v>50</v>
      </c>
      <c r="G2177" s="3" t="s">
        <v>144</v>
      </c>
      <c r="H2177" s="3" t="s">
        <v>43</v>
      </c>
      <c r="I2177" s="3" t="s">
        <v>64</v>
      </c>
      <c r="J2177" s="3" t="s">
        <v>36</v>
      </c>
      <c r="K2177" s="3">
        <v>3.3</v>
      </c>
      <c r="L2177" s="3" t="s">
        <v>151</v>
      </c>
      <c r="M2177" s="3" t="s">
        <v>37</v>
      </c>
      <c r="N2177" s="3" t="s">
        <v>151</v>
      </c>
      <c r="O2177" s="3" t="s">
        <v>151</v>
      </c>
      <c r="P2177" s="13">
        <v>48</v>
      </c>
      <c r="Q2177" s="13">
        <f>Table1[[#This Row],[Purchase Amount (USD)]]-Table1[[#This Row],[Previous Purchases]]</f>
        <v>2</v>
      </c>
      <c r="R2177" s="3" t="s">
        <v>38</v>
      </c>
      <c r="S2177" s="3" t="s">
        <v>28</v>
      </c>
    </row>
    <row r="2178" spans="1:19" x14ac:dyDescent="0.3">
      <c r="A2178" s="2">
        <v>2177</v>
      </c>
      <c r="B2178" s="2">
        <v>24</v>
      </c>
      <c r="C2178" s="2" t="s">
        <v>18</v>
      </c>
      <c r="D2178" s="2" t="s">
        <v>132</v>
      </c>
      <c r="E2178" s="2" t="s">
        <v>66</v>
      </c>
      <c r="F2178" s="2">
        <v>91</v>
      </c>
      <c r="G2178" s="2" t="s">
        <v>128</v>
      </c>
      <c r="H2178" s="2" t="s">
        <v>35</v>
      </c>
      <c r="I2178" s="2" t="s">
        <v>107</v>
      </c>
      <c r="J2178" s="2" t="s">
        <v>24</v>
      </c>
      <c r="K2178" s="2">
        <v>3.4</v>
      </c>
      <c r="L2178" s="2" t="s">
        <v>151</v>
      </c>
      <c r="M2178" s="2" t="s">
        <v>69</v>
      </c>
      <c r="N2178" s="2" t="s">
        <v>151</v>
      </c>
      <c r="O2178" s="2" t="s">
        <v>151</v>
      </c>
      <c r="P2178" s="12">
        <v>44</v>
      </c>
      <c r="Q2178" s="12">
        <f>Table1[[#This Row],[Purchase Amount (USD)]]-Table1[[#This Row],[Previous Purchases]]</f>
        <v>47</v>
      </c>
      <c r="R2178" s="2" t="s">
        <v>85</v>
      </c>
      <c r="S2178" s="2" t="s">
        <v>57</v>
      </c>
    </row>
    <row r="2179" spans="1:19" x14ac:dyDescent="0.3">
      <c r="A2179" s="2">
        <v>2178</v>
      </c>
      <c r="B2179" s="2">
        <v>24</v>
      </c>
      <c r="C2179" s="2" t="s">
        <v>18</v>
      </c>
      <c r="D2179" s="2" t="s">
        <v>142</v>
      </c>
      <c r="E2179" s="2" t="s">
        <v>66</v>
      </c>
      <c r="F2179" s="2">
        <v>93</v>
      </c>
      <c r="G2179" s="2" t="s">
        <v>55</v>
      </c>
      <c r="H2179" s="2" t="s">
        <v>91</v>
      </c>
      <c r="I2179" s="2" t="s">
        <v>95</v>
      </c>
      <c r="J2179" s="2" t="s">
        <v>24</v>
      </c>
      <c r="K2179" s="2">
        <v>3</v>
      </c>
      <c r="L2179" s="2" t="s">
        <v>151</v>
      </c>
      <c r="M2179" s="2" t="s">
        <v>26</v>
      </c>
      <c r="N2179" s="2" t="s">
        <v>151</v>
      </c>
      <c r="O2179" s="2" t="s">
        <v>151</v>
      </c>
      <c r="P2179" s="12">
        <v>9</v>
      </c>
      <c r="Q2179" s="12">
        <f>Table1[[#This Row],[Purchase Amount (USD)]]-Table1[[#This Row],[Previous Purchases]]</f>
        <v>84</v>
      </c>
      <c r="R2179" s="2" t="s">
        <v>45</v>
      </c>
      <c r="S2179" s="2" t="s">
        <v>75</v>
      </c>
    </row>
    <row r="2180" spans="1:19" x14ac:dyDescent="0.3">
      <c r="A2180" s="3">
        <v>2179</v>
      </c>
      <c r="B2180" s="3">
        <v>21</v>
      </c>
      <c r="C2180" s="3" t="s">
        <v>18</v>
      </c>
      <c r="D2180" s="3" t="s">
        <v>105</v>
      </c>
      <c r="E2180" s="3" t="s">
        <v>66</v>
      </c>
      <c r="F2180" s="3">
        <v>98</v>
      </c>
      <c r="G2180" s="3" t="s">
        <v>102</v>
      </c>
      <c r="H2180" s="3" t="s">
        <v>43</v>
      </c>
      <c r="I2180" s="3" t="s">
        <v>79</v>
      </c>
      <c r="J2180" s="3" t="s">
        <v>52</v>
      </c>
      <c r="K2180" s="3">
        <v>4.7</v>
      </c>
      <c r="L2180" s="3" t="s">
        <v>151</v>
      </c>
      <c r="M2180" s="3" t="s">
        <v>53</v>
      </c>
      <c r="N2180" s="3" t="s">
        <v>151</v>
      </c>
      <c r="O2180" s="3" t="s">
        <v>151</v>
      </c>
      <c r="P2180" s="13">
        <v>32</v>
      </c>
      <c r="Q2180" s="13">
        <f>Table1[[#This Row],[Purchase Amount (USD)]]-Table1[[#This Row],[Previous Purchases]]</f>
        <v>66</v>
      </c>
      <c r="R2180" s="3" t="s">
        <v>27</v>
      </c>
      <c r="S2180" s="3" t="s">
        <v>48</v>
      </c>
    </row>
    <row r="2181" spans="1:19" x14ac:dyDescent="0.3">
      <c r="A2181" s="3">
        <v>2180</v>
      </c>
      <c r="B2181" s="3">
        <v>49</v>
      </c>
      <c r="C2181" s="3" t="s">
        <v>18</v>
      </c>
      <c r="D2181" s="3" t="s">
        <v>124</v>
      </c>
      <c r="E2181" s="3" t="s">
        <v>20</v>
      </c>
      <c r="F2181" s="3">
        <v>82</v>
      </c>
      <c r="G2181" s="3" t="s">
        <v>78</v>
      </c>
      <c r="H2181" s="3" t="s">
        <v>22</v>
      </c>
      <c r="I2181" s="3" t="s">
        <v>92</v>
      </c>
      <c r="J2181" s="3" t="s">
        <v>56</v>
      </c>
      <c r="K2181" s="3">
        <v>2.9</v>
      </c>
      <c r="L2181" s="3" t="s">
        <v>151</v>
      </c>
      <c r="M2181" s="3" t="s">
        <v>44</v>
      </c>
      <c r="N2181" s="3" t="s">
        <v>151</v>
      </c>
      <c r="O2181" s="3" t="s">
        <v>151</v>
      </c>
      <c r="P2181" s="13">
        <v>14</v>
      </c>
      <c r="Q2181" s="13">
        <f>Table1[[#This Row],[Purchase Amount (USD)]]-Table1[[#This Row],[Previous Purchases]]</f>
        <v>68</v>
      </c>
      <c r="R2181" s="3" t="s">
        <v>45</v>
      </c>
      <c r="S2181" s="3" t="s">
        <v>87</v>
      </c>
    </row>
    <row r="2182" spans="1:19" x14ac:dyDescent="0.3">
      <c r="A2182" s="2">
        <v>2181</v>
      </c>
      <c r="B2182" s="2">
        <v>41</v>
      </c>
      <c r="C2182" s="2" t="s">
        <v>18</v>
      </c>
      <c r="D2182" s="2" t="s">
        <v>61</v>
      </c>
      <c r="E2182" s="2" t="s">
        <v>62</v>
      </c>
      <c r="F2182" s="2">
        <v>37</v>
      </c>
      <c r="G2182" s="2" t="s">
        <v>138</v>
      </c>
      <c r="H2182" s="2" t="s">
        <v>43</v>
      </c>
      <c r="I2182" s="2" t="s">
        <v>133</v>
      </c>
      <c r="J2182" s="2" t="s">
        <v>52</v>
      </c>
      <c r="K2182" s="2">
        <v>4.0999999999999996</v>
      </c>
      <c r="L2182" s="2" t="s">
        <v>151</v>
      </c>
      <c r="M2182" s="2" t="s">
        <v>73</v>
      </c>
      <c r="N2182" s="2" t="s">
        <v>151</v>
      </c>
      <c r="O2182" s="2" t="s">
        <v>151</v>
      </c>
      <c r="P2182" s="12">
        <v>43</v>
      </c>
      <c r="Q2182" s="12">
        <f>Table1[[#This Row],[Purchase Amount (USD)]]-Table1[[#This Row],[Previous Purchases]]</f>
        <v>-6</v>
      </c>
      <c r="R2182" s="2" t="s">
        <v>32</v>
      </c>
      <c r="S2182" s="2" t="s">
        <v>57</v>
      </c>
    </row>
    <row r="2183" spans="1:19" x14ac:dyDescent="0.3">
      <c r="A2183" s="2">
        <v>2182</v>
      </c>
      <c r="B2183" s="2">
        <v>22</v>
      </c>
      <c r="C2183" s="2" t="s">
        <v>18</v>
      </c>
      <c r="D2183" s="2" t="s">
        <v>65</v>
      </c>
      <c r="E2183" s="2" t="s">
        <v>66</v>
      </c>
      <c r="F2183" s="2">
        <v>63</v>
      </c>
      <c r="G2183" s="2" t="s">
        <v>76</v>
      </c>
      <c r="H2183" s="2" t="s">
        <v>43</v>
      </c>
      <c r="I2183" s="2" t="s">
        <v>93</v>
      </c>
      <c r="J2183" s="2" t="s">
        <v>56</v>
      </c>
      <c r="K2183" s="2">
        <v>3.2</v>
      </c>
      <c r="L2183" s="2" t="s">
        <v>151</v>
      </c>
      <c r="M2183" s="2" t="s">
        <v>37</v>
      </c>
      <c r="N2183" s="2" t="s">
        <v>151</v>
      </c>
      <c r="O2183" s="2" t="s">
        <v>151</v>
      </c>
      <c r="P2183" s="12">
        <v>32</v>
      </c>
      <c r="Q2183" s="12">
        <f>Table1[[#This Row],[Purchase Amount (USD)]]-Table1[[#This Row],[Previous Purchases]]</f>
        <v>31</v>
      </c>
      <c r="R2183" s="2" t="s">
        <v>74</v>
      </c>
      <c r="S2183" s="2" t="s">
        <v>75</v>
      </c>
    </row>
    <row r="2184" spans="1:19" x14ac:dyDescent="0.3">
      <c r="A2184" s="3">
        <v>2183</v>
      </c>
      <c r="B2184" s="3">
        <v>42</v>
      </c>
      <c r="C2184" s="3" t="s">
        <v>18</v>
      </c>
      <c r="D2184" s="3" t="s">
        <v>19</v>
      </c>
      <c r="E2184" s="3" t="s">
        <v>20</v>
      </c>
      <c r="F2184" s="3">
        <v>99</v>
      </c>
      <c r="G2184" s="3" t="s">
        <v>129</v>
      </c>
      <c r="H2184" s="3" t="s">
        <v>43</v>
      </c>
      <c r="I2184" s="3" t="s">
        <v>31</v>
      </c>
      <c r="J2184" s="3" t="s">
        <v>24</v>
      </c>
      <c r="K2184" s="3">
        <v>2.7</v>
      </c>
      <c r="L2184" s="3" t="s">
        <v>151</v>
      </c>
      <c r="M2184" s="3" t="s">
        <v>73</v>
      </c>
      <c r="N2184" s="3" t="s">
        <v>151</v>
      </c>
      <c r="O2184" s="3" t="s">
        <v>151</v>
      </c>
      <c r="P2184" s="13">
        <v>26</v>
      </c>
      <c r="Q2184" s="13">
        <f>Table1[[#This Row],[Purchase Amount (USD)]]-Table1[[#This Row],[Previous Purchases]]</f>
        <v>73</v>
      </c>
      <c r="R2184" s="3" t="s">
        <v>27</v>
      </c>
      <c r="S2184" s="3" t="s">
        <v>75</v>
      </c>
    </row>
    <row r="2185" spans="1:19" x14ac:dyDescent="0.3">
      <c r="A2185" s="3">
        <v>2184</v>
      </c>
      <c r="B2185" s="3">
        <v>30</v>
      </c>
      <c r="C2185" s="3" t="s">
        <v>18</v>
      </c>
      <c r="D2185" s="3" t="s">
        <v>58</v>
      </c>
      <c r="E2185" s="3" t="s">
        <v>20</v>
      </c>
      <c r="F2185" s="3">
        <v>37</v>
      </c>
      <c r="G2185" s="3" t="s">
        <v>110</v>
      </c>
      <c r="H2185" s="3" t="s">
        <v>43</v>
      </c>
      <c r="I2185" s="3" t="s">
        <v>31</v>
      </c>
      <c r="J2185" s="3" t="s">
        <v>36</v>
      </c>
      <c r="K2185" s="3">
        <v>4.7</v>
      </c>
      <c r="L2185" s="3" t="s">
        <v>151</v>
      </c>
      <c r="M2185" s="3" t="s">
        <v>73</v>
      </c>
      <c r="N2185" s="3" t="s">
        <v>151</v>
      </c>
      <c r="O2185" s="3" t="s">
        <v>151</v>
      </c>
      <c r="P2185" s="13">
        <v>2</v>
      </c>
      <c r="Q2185" s="13">
        <f>Table1[[#This Row],[Purchase Amount (USD)]]-Table1[[#This Row],[Previous Purchases]]</f>
        <v>35</v>
      </c>
      <c r="R2185" s="3" t="s">
        <v>32</v>
      </c>
      <c r="S2185" s="3" t="s">
        <v>87</v>
      </c>
    </row>
    <row r="2186" spans="1:19" x14ac:dyDescent="0.3">
      <c r="A2186" s="2">
        <v>2185</v>
      </c>
      <c r="B2186" s="2">
        <v>38</v>
      </c>
      <c r="C2186" s="2" t="s">
        <v>18</v>
      </c>
      <c r="D2186" s="2" t="s">
        <v>70</v>
      </c>
      <c r="E2186" s="2" t="s">
        <v>41</v>
      </c>
      <c r="F2186" s="2">
        <v>34</v>
      </c>
      <c r="G2186" s="2" t="s">
        <v>106</v>
      </c>
      <c r="H2186" s="2" t="s">
        <v>35</v>
      </c>
      <c r="I2186" s="2" t="s">
        <v>79</v>
      </c>
      <c r="J2186" s="2" t="s">
        <v>36</v>
      </c>
      <c r="K2186" s="2">
        <v>3.2</v>
      </c>
      <c r="L2186" s="2" t="s">
        <v>151</v>
      </c>
      <c r="M2186" s="2" t="s">
        <v>37</v>
      </c>
      <c r="N2186" s="2" t="s">
        <v>151</v>
      </c>
      <c r="O2186" s="2" t="s">
        <v>151</v>
      </c>
      <c r="P2186" s="12">
        <v>16</v>
      </c>
      <c r="Q2186" s="12">
        <f>Table1[[#This Row],[Purchase Amount (USD)]]-Table1[[#This Row],[Previous Purchases]]</f>
        <v>18</v>
      </c>
      <c r="R2186" s="2" t="s">
        <v>45</v>
      </c>
      <c r="S2186" s="2" t="s">
        <v>96</v>
      </c>
    </row>
    <row r="2187" spans="1:19" x14ac:dyDescent="0.3">
      <c r="A2187" s="2">
        <v>2186</v>
      </c>
      <c r="B2187" s="2">
        <v>40</v>
      </c>
      <c r="C2187" s="2" t="s">
        <v>18</v>
      </c>
      <c r="D2187" s="2" t="s">
        <v>58</v>
      </c>
      <c r="E2187" s="2" t="s">
        <v>20</v>
      </c>
      <c r="F2187" s="2">
        <v>32</v>
      </c>
      <c r="G2187" s="2" t="s">
        <v>97</v>
      </c>
      <c r="H2187" s="2" t="s">
        <v>43</v>
      </c>
      <c r="I2187" s="2" t="s">
        <v>82</v>
      </c>
      <c r="J2187" s="2" t="s">
        <v>24</v>
      </c>
      <c r="K2187" s="2">
        <v>2.5</v>
      </c>
      <c r="L2187" s="2" t="s">
        <v>151</v>
      </c>
      <c r="M2187" s="2" t="s">
        <v>26</v>
      </c>
      <c r="N2187" s="2" t="s">
        <v>151</v>
      </c>
      <c r="O2187" s="2" t="s">
        <v>151</v>
      </c>
      <c r="P2187" s="12">
        <v>50</v>
      </c>
      <c r="Q2187" s="12">
        <f>Table1[[#This Row],[Purchase Amount (USD)]]-Table1[[#This Row],[Previous Purchases]]</f>
        <v>-18</v>
      </c>
      <c r="R2187" s="2" t="s">
        <v>85</v>
      </c>
      <c r="S2187" s="2" t="s">
        <v>96</v>
      </c>
    </row>
    <row r="2188" spans="1:19" x14ac:dyDescent="0.3">
      <c r="A2188" s="3">
        <v>2187</v>
      </c>
      <c r="B2188" s="3">
        <v>55</v>
      </c>
      <c r="C2188" s="3" t="s">
        <v>18</v>
      </c>
      <c r="D2188" s="3" t="s">
        <v>40</v>
      </c>
      <c r="E2188" s="3" t="s">
        <v>41</v>
      </c>
      <c r="F2188" s="3">
        <v>23</v>
      </c>
      <c r="G2188" s="3" t="s">
        <v>129</v>
      </c>
      <c r="H2188" s="3" t="s">
        <v>91</v>
      </c>
      <c r="I2188" s="3" t="s">
        <v>84</v>
      </c>
      <c r="J2188" s="3" t="s">
        <v>24</v>
      </c>
      <c r="K2188" s="3">
        <v>4.3</v>
      </c>
      <c r="L2188" s="3" t="s">
        <v>151</v>
      </c>
      <c r="M2188" s="3" t="s">
        <v>44</v>
      </c>
      <c r="N2188" s="3" t="s">
        <v>151</v>
      </c>
      <c r="O2188" s="3" t="s">
        <v>151</v>
      </c>
      <c r="P2188" s="13">
        <v>6</v>
      </c>
      <c r="Q2188" s="13">
        <f>Table1[[#This Row],[Purchase Amount (USD)]]-Table1[[#This Row],[Previous Purchases]]</f>
        <v>17</v>
      </c>
      <c r="R2188" s="3" t="s">
        <v>45</v>
      </c>
      <c r="S2188" s="3" t="s">
        <v>96</v>
      </c>
    </row>
    <row r="2189" spans="1:19" x14ac:dyDescent="0.3">
      <c r="A2189" s="3">
        <v>2188</v>
      </c>
      <c r="B2189" s="3">
        <v>37</v>
      </c>
      <c r="C2189" s="3" t="s">
        <v>18</v>
      </c>
      <c r="D2189" s="3" t="s">
        <v>19</v>
      </c>
      <c r="E2189" s="3" t="s">
        <v>20</v>
      </c>
      <c r="F2189" s="3">
        <v>78</v>
      </c>
      <c r="G2189" s="3" t="s">
        <v>134</v>
      </c>
      <c r="H2189" s="3" t="s">
        <v>43</v>
      </c>
      <c r="I2189" s="3" t="s">
        <v>82</v>
      </c>
      <c r="J2189" s="3" t="s">
        <v>36</v>
      </c>
      <c r="K2189" s="3">
        <v>4.4000000000000004</v>
      </c>
      <c r="L2189" s="3" t="s">
        <v>151</v>
      </c>
      <c r="M2189" s="3" t="s">
        <v>37</v>
      </c>
      <c r="N2189" s="3" t="s">
        <v>151</v>
      </c>
      <c r="O2189" s="3" t="s">
        <v>151</v>
      </c>
      <c r="P2189" s="13">
        <v>20</v>
      </c>
      <c r="Q2189" s="13">
        <f>Table1[[#This Row],[Purchase Amount (USD)]]-Table1[[#This Row],[Previous Purchases]]</f>
        <v>58</v>
      </c>
      <c r="R2189" s="3" t="s">
        <v>45</v>
      </c>
      <c r="S2189" s="3" t="s">
        <v>48</v>
      </c>
    </row>
    <row r="2190" spans="1:19" x14ac:dyDescent="0.3">
      <c r="A2190" s="2">
        <v>2189</v>
      </c>
      <c r="B2190" s="2">
        <v>41</v>
      </c>
      <c r="C2190" s="2" t="s">
        <v>18</v>
      </c>
      <c r="D2190" s="2" t="s">
        <v>61</v>
      </c>
      <c r="E2190" s="2" t="s">
        <v>62</v>
      </c>
      <c r="F2190" s="2">
        <v>54</v>
      </c>
      <c r="G2190" s="2" t="s">
        <v>98</v>
      </c>
      <c r="H2190" s="2" t="s">
        <v>43</v>
      </c>
      <c r="I2190" s="2" t="s">
        <v>109</v>
      </c>
      <c r="J2190" s="2" t="s">
        <v>24</v>
      </c>
      <c r="K2190" s="2">
        <v>4.7</v>
      </c>
      <c r="L2190" s="2" t="s">
        <v>151</v>
      </c>
      <c r="M2190" s="2" t="s">
        <v>44</v>
      </c>
      <c r="N2190" s="2" t="s">
        <v>151</v>
      </c>
      <c r="O2190" s="2" t="s">
        <v>151</v>
      </c>
      <c r="P2190" s="12">
        <v>9</v>
      </c>
      <c r="Q2190" s="12">
        <f>Table1[[#This Row],[Purchase Amount (USD)]]-Table1[[#This Row],[Previous Purchases]]</f>
        <v>45</v>
      </c>
      <c r="R2190" s="2" t="s">
        <v>38</v>
      </c>
      <c r="S2190" s="2" t="s">
        <v>39</v>
      </c>
    </row>
    <row r="2191" spans="1:19" x14ac:dyDescent="0.3">
      <c r="A2191" s="2">
        <v>2190</v>
      </c>
      <c r="B2191" s="2">
        <v>38</v>
      </c>
      <c r="C2191" s="2" t="s">
        <v>18</v>
      </c>
      <c r="D2191" s="2" t="s">
        <v>19</v>
      </c>
      <c r="E2191" s="2" t="s">
        <v>20</v>
      </c>
      <c r="F2191" s="2">
        <v>94</v>
      </c>
      <c r="G2191" s="2" t="s">
        <v>149</v>
      </c>
      <c r="H2191" s="2" t="s">
        <v>91</v>
      </c>
      <c r="I2191" s="2" t="s">
        <v>109</v>
      </c>
      <c r="J2191" s="2" t="s">
        <v>56</v>
      </c>
      <c r="K2191" s="2">
        <v>4</v>
      </c>
      <c r="L2191" s="2" t="s">
        <v>151</v>
      </c>
      <c r="M2191" s="2" t="s">
        <v>26</v>
      </c>
      <c r="N2191" s="2" t="s">
        <v>151</v>
      </c>
      <c r="O2191" s="2" t="s">
        <v>151</v>
      </c>
      <c r="P2191" s="12">
        <v>47</v>
      </c>
      <c r="Q2191" s="12">
        <f>Table1[[#This Row],[Purchase Amount (USD)]]-Table1[[#This Row],[Previous Purchases]]</f>
        <v>47</v>
      </c>
      <c r="R2191" s="2" t="s">
        <v>38</v>
      </c>
      <c r="S2191" s="2" t="s">
        <v>75</v>
      </c>
    </row>
    <row r="2192" spans="1:19" x14ac:dyDescent="0.3">
      <c r="A2192" s="3">
        <v>2191</v>
      </c>
      <c r="B2192" s="3">
        <v>42</v>
      </c>
      <c r="C2192" s="3" t="s">
        <v>18</v>
      </c>
      <c r="D2192" s="3" t="s">
        <v>132</v>
      </c>
      <c r="E2192" s="3" t="s">
        <v>66</v>
      </c>
      <c r="F2192" s="3">
        <v>75</v>
      </c>
      <c r="G2192" s="3" t="s">
        <v>119</v>
      </c>
      <c r="H2192" s="3" t="s">
        <v>35</v>
      </c>
      <c r="I2192" s="3" t="s">
        <v>31</v>
      </c>
      <c r="J2192" s="3" t="s">
        <v>36</v>
      </c>
      <c r="K2192" s="3">
        <v>4.5999999999999996</v>
      </c>
      <c r="L2192" s="3" t="s">
        <v>151</v>
      </c>
      <c r="M2192" s="3" t="s">
        <v>26</v>
      </c>
      <c r="N2192" s="3" t="s">
        <v>151</v>
      </c>
      <c r="O2192" s="3" t="s">
        <v>151</v>
      </c>
      <c r="P2192" s="13">
        <v>33</v>
      </c>
      <c r="Q2192" s="13">
        <f>Table1[[#This Row],[Purchase Amount (USD)]]-Table1[[#This Row],[Previous Purchases]]</f>
        <v>42</v>
      </c>
      <c r="R2192" s="3" t="s">
        <v>38</v>
      </c>
      <c r="S2192" s="3" t="s">
        <v>48</v>
      </c>
    </row>
    <row r="2193" spans="1:19" x14ac:dyDescent="0.3">
      <c r="A2193" s="3">
        <v>2192</v>
      </c>
      <c r="B2193" s="3">
        <v>26</v>
      </c>
      <c r="C2193" s="3" t="s">
        <v>18</v>
      </c>
      <c r="D2193" s="3" t="s">
        <v>19</v>
      </c>
      <c r="E2193" s="3" t="s">
        <v>20</v>
      </c>
      <c r="F2193" s="3">
        <v>69</v>
      </c>
      <c r="G2193" s="3" t="s">
        <v>137</v>
      </c>
      <c r="H2193" s="3" t="s">
        <v>35</v>
      </c>
      <c r="I2193" s="3" t="s">
        <v>31</v>
      </c>
      <c r="J2193" s="3" t="s">
        <v>52</v>
      </c>
      <c r="K2193" s="3">
        <v>3.8</v>
      </c>
      <c r="L2193" s="3" t="s">
        <v>151</v>
      </c>
      <c r="M2193" s="3" t="s">
        <v>44</v>
      </c>
      <c r="N2193" s="3" t="s">
        <v>151</v>
      </c>
      <c r="O2193" s="3" t="s">
        <v>151</v>
      </c>
      <c r="P2193" s="13">
        <v>46</v>
      </c>
      <c r="Q2193" s="13">
        <f>Table1[[#This Row],[Purchase Amount (USD)]]-Table1[[#This Row],[Previous Purchases]]</f>
        <v>23</v>
      </c>
      <c r="R2193" s="3" t="s">
        <v>32</v>
      </c>
      <c r="S2193" s="3" t="s">
        <v>75</v>
      </c>
    </row>
    <row r="2194" spans="1:19" x14ac:dyDescent="0.3">
      <c r="A2194" s="2">
        <v>2193</v>
      </c>
      <c r="B2194" s="2">
        <v>41</v>
      </c>
      <c r="C2194" s="2" t="s">
        <v>18</v>
      </c>
      <c r="D2194" s="2" t="s">
        <v>118</v>
      </c>
      <c r="E2194" s="2" t="s">
        <v>66</v>
      </c>
      <c r="F2194" s="2">
        <v>35</v>
      </c>
      <c r="G2194" s="2" t="s">
        <v>140</v>
      </c>
      <c r="H2194" s="2" t="s">
        <v>22</v>
      </c>
      <c r="I2194" s="2" t="s">
        <v>133</v>
      </c>
      <c r="J2194" s="2" t="s">
        <v>24</v>
      </c>
      <c r="K2194" s="2">
        <v>3.2</v>
      </c>
      <c r="L2194" s="2" t="s">
        <v>151</v>
      </c>
      <c r="M2194" s="2" t="s">
        <v>44</v>
      </c>
      <c r="N2194" s="2" t="s">
        <v>151</v>
      </c>
      <c r="O2194" s="2" t="s">
        <v>151</v>
      </c>
      <c r="P2194" s="12">
        <v>9</v>
      </c>
      <c r="Q2194" s="12">
        <f>Table1[[#This Row],[Purchase Amount (USD)]]-Table1[[#This Row],[Previous Purchases]]</f>
        <v>26</v>
      </c>
      <c r="R2194" s="2" t="s">
        <v>38</v>
      </c>
      <c r="S2194" s="2" t="s">
        <v>87</v>
      </c>
    </row>
    <row r="2195" spans="1:19" x14ac:dyDescent="0.3">
      <c r="A2195" s="2">
        <v>2194</v>
      </c>
      <c r="B2195" s="2">
        <v>27</v>
      </c>
      <c r="C2195" s="2" t="s">
        <v>18</v>
      </c>
      <c r="D2195" s="2" t="s">
        <v>54</v>
      </c>
      <c r="E2195" s="2" t="s">
        <v>20</v>
      </c>
      <c r="F2195" s="2">
        <v>78</v>
      </c>
      <c r="G2195" s="2" t="s">
        <v>98</v>
      </c>
      <c r="H2195" s="2" t="s">
        <v>22</v>
      </c>
      <c r="I2195" s="2" t="s">
        <v>47</v>
      </c>
      <c r="J2195" s="2" t="s">
        <v>36</v>
      </c>
      <c r="K2195" s="2">
        <v>5</v>
      </c>
      <c r="L2195" s="2" t="s">
        <v>151</v>
      </c>
      <c r="M2195" s="2" t="s">
        <v>26</v>
      </c>
      <c r="N2195" s="2" t="s">
        <v>151</v>
      </c>
      <c r="O2195" s="2" t="s">
        <v>151</v>
      </c>
      <c r="P2195" s="12">
        <v>8</v>
      </c>
      <c r="Q2195" s="12">
        <f>Table1[[#This Row],[Purchase Amount (USD)]]-Table1[[#This Row],[Previous Purchases]]</f>
        <v>70</v>
      </c>
      <c r="R2195" s="2" t="s">
        <v>45</v>
      </c>
      <c r="S2195" s="2" t="s">
        <v>87</v>
      </c>
    </row>
    <row r="2196" spans="1:19" x14ac:dyDescent="0.3">
      <c r="A2196" s="3">
        <v>2195</v>
      </c>
      <c r="B2196" s="3">
        <v>61</v>
      </c>
      <c r="C2196" s="3" t="s">
        <v>18</v>
      </c>
      <c r="D2196" s="3" t="s">
        <v>124</v>
      </c>
      <c r="E2196" s="3" t="s">
        <v>20</v>
      </c>
      <c r="F2196" s="3">
        <v>29</v>
      </c>
      <c r="G2196" s="3" t="s">
        <v>21</v>
      </c>
      <c r="H2196" s="3" t="s">
        <v>43</v>
      </c>
      <c r="I2196" s="3" t="s">
        <v>64</v>
      </c>
      <c r="J2196" s="3" t="s">
        <v>52</v>
      </c>
      <c r="K2196" s="3">
        <v>3.5</v>
      </c>
      <c r="L2196" s="3" t="s">
        <v>151</v>
      </c>
      <c r="M2196" s="3" t="s">
        <v>53</v>
      </c>
      <c r="N2196" s="3" t="s">
        <v>151</v>
      </c>
      <c r="O2196" s="3" t="s">
        <v>151</v>
      </c>
      <c r="P2196" s="13">
        <v>48</v>
      </c>
      <c r="Q2196" s="13">
        <f>Table1[[#This Row],[Purchase Amount (USD)]]-Table1[[#This Row],[Previous Purchases]]</f>
        <v>-19</v>
      </c>
      <c r="R2196" s="3" t="s">
        <v>74</v>
      </c>
      <c r="S2196" s="3" t="s">
        <v>57</v>
      </c>
    </row>
    <row r="2197" spans="1:19" x14ac:dyDescent="0.3">
      <c r="A2197" s="3">
        <v>2196</v>
      </c>
      <c r="B2197" s="3">
        <v>58</v>
      </c>
      <c r="C2197" s="3" t="s">
        <v>18</v>
      </c>
      <c r="D2197" s="3" t="s">
        <v>33</v>
      </c>
      <c r="E2197" s="3" t="s">
        <v>20</v>
      </c>
      <c r="F2197" s="3">
        <v>62</v>
      </c>
      <c r="G2197" s="3" t="s">
        <v>83</v>
      </c>
      <c r="H2197" s="3" t="s">
        <v>43</v>
      </c>
      <c r="I2197" s="3" t="s">
        <v>109</v>
      </c>
      <c r="J2197" s="3" t="s">
        <v>56</v>
      </c>
      <c r="K2197" s="3">
        <v>3.7</v>
      </c>
      <c r="L2197" s="3" t="s">
        <v>151</v>
      </c>
      <c r="M2197" s="3" t="s">
        <v>44</v>
      </c>
      <c r="N2197" s="3" t="s">
        <v>151</v>
      </c>
      <c r="O2197" s="3" t="s">
        <v>151</v>
      </c>
      <c r="P2197" s="13">
        <v>2</v>
      </c>
      <c r="Q2197" s="13">
        <f>Table1[[#This Row],[Purchase Amount (USD)]]-Table1[[#This Row],[Previous Purchases]]</f>
        <v>60</v>
      </c>
      <c r="R2197" s="3" t="s">
        <v>32</v>
      </c>
      <c r="S2197" s="3" t="s">
        <v>87</v>
      </c>
    </row>
    <row r="2198" spans="1:19" x14ac:dyDescent="0.3">
      <c r="A2198" s="2">
        <v>2197</v>
      </c>
      <c r="B2198" s="2">
        <v>25</v>
      </c>
      <c r="C2198" s="2" t="s">
        <v>18</v>
      </c>
      <c r="D2198" s="2" t="s">
        <v>80</v>
      </c>
      <c r="E2198" s="2" t="s">
        <v>20</v>
      </c>
      <c r="F2198" s="2">
        <v>58</v>
      </c>
      <c r="G2198" s="2" t="s">
        <v>128</v>
      </c>
      <c r="H2198" s="2" t="s">
        <v>43</v>
      </c>
      <c r="I2198" s="2" t="s">
        <v>23</v>
      </c>
      <c r="J2198" s="2" t="s">
        <v>36</v>
      </c>
      <c r="K2198" s="2">
        <v>4.8</v>
      </c>
      <c r="L2198" s="2" t="s">
        <v>151</v>
      </c>
      <c r="M2198" s="2" t="s">
        <v>44</v>
      </c>
      <c r="N2198" s="2" t="s">
        <v>151</v>
      </c>
      <c r="O2198" s="2" t="s">
        <v>151</v>
      </c>
      <c r="P2198" s="12">
        <v>31</v>
      </c>
      <c r="Q2198" s="12">
        <f>Table1[[#This Row],[Purchase Amount (USD)]]-Table1[[#This Row],[Previous Purchases]]</f>
        <v>27</v>
      </c>
      <c r="R2198" s="2" t="s">
        <v>45</v>
      </c>
      <c r="S2198" s="2" t="s">
        <v>39</v>
      </c>
    </row>
    <row r="2199" spans="1:19" x14ac:dyDescent="0.3">
      <c r="A2199" s="2">
        <v>2198</v>
      </c>
      <c r="B2199" s="2">
        <v>33</v>
      </c>
      <c r="C2199" s="2" t="s">
        <v>18</v>
      </c>
      <c r="D2199" s="2" t="s">
        <v>136</v>
      </c>
      <c r="E2199" s="2" t="s">
        <v>41</v>
      </c>
      <c r="F2199" s="2">
        <v>88</v>
      </c>
      <c r="G2199" s="2" t="s">
        <v>137</v>
      </c>
      <c r="H2199" s="2" t="s">
        <v>43</v>
      </c>
      <c r="I2199" s="2" t="s">
        <v>125</v>
      </c>
      <c r="J2199" s="2" t="s">
        <v>52</v>
      </c>
      <c r="K2199" s="2">
        <v>3.7</v>
      </c>
      <c r="L2199" s="2" t="s">
        <v>151</v>
      </c>
      <c r="M2199" s="2" t="s">
        <v>69</v>
      </c>
      <c r="N2199" s="2" t="s">
        <v>151</v>
      </c>
      <c r="O2199" s="2" t="s">
        <v>151</v>
      </c>
      <c r="P2199" s="12">
        <v>40</v>
      </c>
      <c r="Q2199" s="12">
        <f>Table1[[#This Row],[Purchase Amount (USD)]]-Table1[[#This Row],[Previous Purchases]]</f>
        <v>48</v>
      </c>
      <c r="R2199" s="2" t="s">
        <v>27</v>
      </c>
      <c r="S2199" s="2" t="s">
        <v>87</v>
      </c>
    </row>
    <row r="2200" spans="1:19" x14ac:dyDescent="0.3">
      <c r="A2200" s="3">
        <v>2199</v>
      </c>
      <c r="B2200" s="3">
        <v>57</v>
      </c>
      <c r="C2200" s="3" t="s">
        <v>18</v>
      </c>
      <c r="D2200" s="3" t="s">
        <v>118</v>
      </c>
      <c r="E2200" s="3" t="s">
        <v>66</v>
      </c>
      <c r="F2200" s="3">
        <v>80</v>
      </c>
      <c r="G2200" s="3" t="s">
        <v>83</v>
      </c>
      <c r="H2200" s="3" t="s">
        <v>22</v>
      </c>
      <c r="I2200" s="3" t="s">
        <v>47</v>
      </c>
      <c r="J2200" s="3" t="s">
        <v>52</v>
      </c>
      <c r="K2200" s="3">
        <v>3.5</v>
      </c>
      <c r="L2200" s="3" t="s">
        <v>151</v>
      </c>
      <c r="M2200" s="3" t="s">
        <v>37</v>
      </c>
      <c r="N2200" s="3" t="s">
        <v>151</v>
      </c>
      <c r="O2200" s="3" t="s">
        <v>151</v>
      </c>
      <c r="P2200" s="13">
        <v>35</v>
      </c>
      <c r="Q2200" s="13">
        <f>Table1[[#This Row],[Purchase Amount (USD)]]-Table1[[#This Row],[Previous Purchases]]</f>
        <v>45</v>
      </c>
      <c r="R2200" s="3" t="s">
        <v>27</v>
      </c>
      <c r="S2200" s="3" t="s">
        <v>87</v>
      </c>
    </row>
    <row r="2201" spans="1:19" x14ac:dyDescent="0.3">
      <c r="A2201" s="3">
        <v>2200</v>
      </c>
      <c r="B2201" s="3">
        <v>39</v>
      </c>
      <c r="C2201" s="3" t="s">
        <v>18</v>
      </c>
      <c r="D2201" s="3" t="s">
        <v>118</v>
      </c>
      <c r="E2201" s="3" t="s">
        <v>66</v>
      </c>
      <c r="F2201" s="3">
        <v>47</v>
      </c>
      <c r="G2201" s="3" t="s">
        <v>97</v>
      </c>
      <c r="H2201" s="3" t="s">
        <v>43</v>
      </c>
      <c r="I2201" s="3" t="s">
        <v>31</v>
      </c>
      <c r="J2201" s="3" t="s">
        <v>52</v>
      </c>
      <c r="K2201" s="3">
        <v>4.9000000000000004</v>
      </c>
      <c r="L2201" s="3" t="s">
        <v>151</v>
      </c>
      <c r="M2201" s="3" t="s">
        <v>73</v>
      </c>
      <c r="N2201" s="3" t="s">
        <v>151</v>
      </c>
      <c r="O2201" s="3" t="s">
        <v>151</v>
      </c>
      <c r="P2201" s="13">
        <v>40</v>
      </c>
      <c r="Q2201" s="13">
        <f>Table1[[#This Row],[Purchase Amount (USD)]]-Table1[[#This Row],[Previous Purchases]]</f>
        <v>7</v>
      </c>
      <c r="R2201" s="3" t="s">
        <v>85</v>
      </c>
      <c r="S2201" s="3" t="s">
        <v>87</v>
      </c>
    </row>
    <row r="2202" spans="1:19" x14ac:dyDescent="0.3">
      <c r="A2202" s="2">
        <v>2201</v>
      </c>
      <c r="B2202" s="2">
        <v>60</v>
      </c>
      <c r="C2202" s="2" t="s">
        <v>18</v>
      </c>
      <c r="D2202" s="2" t="s">
        <v>142</v>
      </c>
      <c r="E2202" s="2" t="s">
        <v>66</v>
      </c>
      <c r="F2202" s="2">
        <v>51</v>
      </c>
      <c r="G2202" s="2" t="s">
        <v>50</v>
      </c>
      <c r="H2202" s="2" t="s">
        <v>22</v>
      </c>
      <c r="I2202" s="2" t="s">
        <v>60</v>
      </c>
      <c r="J2202" s="2" t="s">
        <v>52</v>
      </c>
      <c r="K2202" s="2">
        <v>4.7</v>
      </c>
      <c r="L2202" s="2" t="s">
        <v>151</v>
      </c>
      <c r="M2202" s="2" t="s">
        <v>44</v>
      </c>
      <c r="N2202" s="2" t="s">
        <v>151</v>
      </c>
      <c r="O2202" s="2" t="s">
        <v>151</v>
      </c>
      <c r="P2202" s="12">
        <v>27</v>
      </c>
      <c r="Q2202" s="12">
        <f>Table1[[#This Row],[Purchase Amount (USD)]]-Table1[[#This Row],[Previous Purchases]]</f>
        <v>24</v>
      </c>
      <c r="R2202" s="2" t="s">
        <v>85</v>
      </c>
      <c r="S2202" s="2" t="s">
        <v>96</v>
      </c>
    </row>
    <row r="2203" spans="1:19" x14ac:dyDescent="0.3">
      <c r="A2203" s="2">
        <v>2202</v>
      </c>
      <c r="B2203" s="2">
        <v>39</v>
      </c>
      <c r="C2203" s="2" t="s">
        <v>18</v>
      </c>
      <c r="D2203" s="2" t="s">
        <v>94</v>
      </c>
      <c r="E2203" s="2" t="s">
        <v>20</v>
      </c>
      <c r="F2203" s="2">
        <v>25</v>
      </c>
      <c r="G2203" s="2" t="s">
        <v>122</v>
      </c>
      <c r="H2203" s="2" t="s">
        <v>22</v>
      </c>
      <c r="I2203" s="2" t="s">
        <v>99</v>
      </c>
      <c r="J2203" s="2" t="s">
        <v>36</v>
      </c>
      <c r="K2203" s="2">
        <v>4.9000000000000004</v>
      </c>
      <c r="L2203" s="2" t="s">
        <v>151</v>
      </c>
      <c r="M2203" s="2" t="s">
        <v>69</v>
      </c>
      <c r="N2203" s="2" t="s">
        <v>151</v>
      </c>
      <c r="O2203" s="2" t="s">
        <v>151</v>
      </c>
      <c r="P2203" s="12">
        <v>10</v>
      </c>
      <c r="Q2203" s="12">
        <f>Table1[[#This Row],[Purchase Amount (USD)]]-Table1[[#This Row],[Previous Purchases]]</f>
        <v>15</v>
      </c>
      <c r="R2203" s="2" t="s">
        <v>27</v>
      </c>
      <c r="S2203" s="2" t="s">
        <v>48</v>
      </c>
    </row>
    <row r="2204" spans="1:19" x14ac:dyDescent="0.3">
      <c r="A2204" s="3">
        <v>2203</v>
      </c>
      <c r="B2204" s="3">
        <v>42</v>
      </c>
      <c r="C2204" s="3" t="s">
        <v>18</v>
      </c>
      <c r="D2204" s="3" t="s">
        <v>80</v>
      </c>
      <c r="E2204" s="3" t="s">
        <v>20</v>
      </c>
      <c r="F2204" s="3">
        <v>36</v>
      </c>
      <c r="G2204" s="3" t="s">
        <v>89</v>
      </c>
      <c r="H2204" s="3" t="s">
        <v>43</v>
      </c>
      <c r="I2204" s="3" t="s">
        <v>107</v>
      </c>
      <c r="J2204" s="3" t="s">
        <v>52</v>
      </c>
      <c r="K2204" s="3">
        <v>4.3</v>
      </c>
      <c r="L2204" s="3" t="s">
        <v>151</v>
      </c>
      <c r="M2204" s="3" t="s">
        <v>44</v>
      </c>
      <c r="N2204" s="3" t="s">
        <v>151</v>
      </c>
      <c r="O2204" s="3" t="s">
        <v>151</v>
      </c>
      <c r="P2204" s="13">
        <v>23</v>
      </c>
      <c r="Q2204" s="13">
        <f>Table1[[#This Row],[Purchase Amount (USD)]]-Table1[[#This Row],[Previous Purchases]]</f>
        <v>13</v>
      </c>
      <c r="R2204" s="3" t="s">
        <v>38</v>
      </c>
      <c r="S2204" s="3" t="s">
        <v>39</v>
      </c>
    </row>
    <row r="2205" spans="1:19" x14ac:dyDescent="0.3">
      <c r="A2205" s="3">
        <v>2204</v>
      </c>
      <c r="B2205" s="3">
        <v>53</v>
      </c>
      <c r="C2205" s="3" t="s">
        <v>18</v>
      </c>
      <c r="D2205" s="3" t="s">
        <v>80</v>
      </c>
      <c r="E2205" s="3" t="s">
        <v>20</v>
      </c>
      <c r="F2205" s="3">
        <v>79</v>
      </c>
      <c r="G2205" s="3" t="s">
        <v>42</v>
      </c>
      <c r="H2205" s="3" t="s">
        <v>43</v>
      </c>
      <c r="I2205" s="3" t="s">
        <v>125</v>
      </c>
      <c r="J2205" s="3" t="s">
        <v>24</v>
      </c>
      <c r="K2205" s="3">
        <v>3.1</v>
      </c>
      <c r="L2205" s="3" t="s">
        <v>151</v>
      </c>
      <c r="M2205" s="3" t="s">
        <v>37</v>
      </c>
      <c r="N2205" s="3" t="s">
        <v>151</v>
      </c>
      <c r="O2205" s="3" t="s">
        <v>151</v>
      </c>
      <c r="P2205" s="13">
        <v>32</v>
      </c>
      <c r="Q2205" s="13">
        <f>Table1[[#This Row],[Purchase Amount (USD)]]-Table1[[#This Row],[Previous Purchases]]</f>
        <v>47</v>
      </c>
      <c r="R2205" s="3" t="s">
        <v>32</v>
      </c>
      <c r="S2205" s="3" t="s">
        <v>57</v>
      </c>
    </row>
    <row r="2206" spans="1:19" x14ac:dyDescent="0.3">
      <c r="A2206" s="2">
        <v>2205</v>
      </c>
      <c r="B2206" s="2">
        <v>20</v>
      </c>
      <c r="C2206" s="2" t="s">
        <v>18</v>
      </c>
      <c r="D2206" s="2" t="s">
        <v>33</v>
      </c>
      <c r="E2206" s="2" t="s">
        <v>20</v>
      </c>
      <c r="F2206" s="2">
        <v>41</v>
      </c>
      <c r="G2206" s="2" t="s">
        <v>46</v>
      </c>
      <c r="H2206" s="2" t="s">
        <v>35</v>
      </c>
      <c r="I2206" s="2" t="s">
        <v>92</v>
      </c>
      <c r="J2206" s="2" t="s">
        <v>24</v>
      </c>
      <c r="K2206" s="2">
        <v>3.4</v>
      </c>
      <c r="L2206" s="2" t="s">
        <v>151</v>
      </c>
      <c r="M2206" s="2" t="s">
        <v>69</v>
      </c>
      <c r="N2206" s="2" t="s">
        <v>151</v>
      </c>
      <c r="O2206" s="2" t="s">
        <v>151</v>
      </c>
      <c r="P2206" s="12">
        <v>6</v>
      </c>
      <c r="Q2206" s="12">
        <f>Table1[[#This Row],[Purchase Amount (USD)]]-Table1[[#This Row],[Previous Purchases]]</f>
        <v>35</v>
      </c>
      <c r="R2206" s="2" t="s">
        <v>85</v>
      </c>
      <c r="S2206" s="2" t="s">
        <v>87</v>
      </c>
    </row>
    <row r="2207" spans="1:19" x14ac:dyDescent="0.3">
      <c r="A2207" s="2">
        <v>2206</v>
      </c>
      <c r="B2207" s="2">
        <v>46</v>
      </c>
      <c r="C2207" s="2" t="s">
        <v>18</v>
      </c>
      <c r="D2207" s="2" t="s">
        <v>29</v>
      </c>
      <c r="E2207" s="2" t="s">
        <v>20</v>
      </c>
      <c r="F2207" s="2">
        <v>68</v>
      </c>
      <c r="G2207" s="2" t="s">
        <v>113</v>
      </c>
      <c r="H2207" s="2" t="s">
        <v>91</v>
      </c>
      <c r="I2207" s="2" t="s">
        <v>107</v>
      </c>
      <c r="J2207" s="2" t="s">
        <v>56</v>
      </c>
      <c r="K2207" s="2">
        <v>2.7</v>
      </c>
      <c r="L2207" s="2" t="s">
        <v>151</v>
      </c>
      <c r="M2207" s="2" t="s">
        <v>26</v>
      </c>
      <c r="N2207" s="2" t="s">
        <v>151</v>
      </c>
      <c r="O2207" s="2" t="s">
        <v>151</v>
      </c>
      <c r="P2207" s="12">
        <v>27</v>
      </c>
      <c r="Q2207" s="12">
        <f>Table1[[#This Row],[Purchase Amount (USD)]]-Table1[[#This Row],[Previous Purchases]]</f>
        <v>41</v>
      </c>
      <c r="R2207" s="2" t="s">
        <v>45</v>
      </c>
      <c r="S2207" s="2" t="s">
        <v>39</v>
      </c>
    </row>
    <row r="2208" spans="1:19" x14ac:dyDescent="0.3">
      <c r="A2208" s="3">
        <v>2207</v>
      </c>
      <c r="B2208" s="3">
        <v>46</v>
      </c>
      <c r="C2208" s="3" t="s">
        <v>18</v>
      </c>
      <c r="D2208" s="3" t="s">
        <v>40</v>
      </c>
      <c r="E2208" s="3" t="s">
        <v>41</v>
      </c>
      <c r="F2208" s="3">
        <v>51</v>
      </c>
      <c r="G2208" s="3" t="s">
        <v>114</v>
      </c>
      <c r="H2208" s="3" t="s">
        <v>22</v>
      </c>
      <c r="I2208" s="3" t="s">
        <v>95</v>
      </c>
      <c r="J2208" s="3" t="s">
        <v>36</v>
      </c>
      <c r="K2208" s="3">
        <v>2.6</v>
      </c>
      <c r="L2208" s="3" t="s">
        <v>151</v>
      </c>
      <c r="M2208" s="3" t="s">
        <v>73</v>
      </c>
      <c r="N2208" s="3" t="s">
        <v>151</v>
      </c>
      <c r="O2208" s="3" t="s">
        <v>151</v>
      </c>
      <c r="P2208" s="13">
        <v>25</v>
      </c>
      <c r="Q2208" s="13">
        <f>Table1[[#This Row],[Purchase Amount (USD)]]-Table1[[#This Row],[Previous Purchases]]</f>
        <v>26</v>
      </c>
      <c r="R2208" s="3" t="s">
        <v>74</v>
      </c>
      <c r="S2208" s="3" t="s">
        <v>28</v>
      </c>
    </row>
    <row r="2209" spans="1:19" x14ac:dyDescent="0.3">
      <c r="A2209" s="3">
        <v>2208</v>
      </c>
      <c r="B2209" s="3">
        <v>69</v>
      </c>
      <c r="C2209" s="3" t="s">
        <v>18</v>
      </c>
      <c r="D2209" s="3" t="s">
        <v>65</v>
      </c>
      <c r="E2209" s="3" t="s">
        <v>66</v>
      </c>
      <c r="F2209" s="3">
        <v>38</v>
      </c>
      <c r="G2209" s="3" t="s">
        <v>129</v>
      </c>
      <c r="H2209" s="3" t="s">
        <v>43</v>
      </c>
      <c r="I2209" s="3" t="s">
        <v>23</v>
      </c>
      <c r="J2209" s="3" t="s">
        <v>56</v>
      </c>
      <c r="K2209" s="3">
        <v>2.9</v>
      </c>
      <c r="L2209" s="3" t="s">
        <v>151</v>
      </c>
      <c r="M2209" s="3" t="s">
        <v>44</v>
      </c>
      <c r="N2209" s="3" t="s">
        <v>151</v>
      </c>
      <c r="O2209" s="3" t="s">
        <v>151</v>
      </c>
      <c r="P2209" s="13">
        <v>11</v>
      </c>
      <c r="Q2209" s="13">
        <f>Table1[[#This Row],[Purchase Amount (USD)]]-Table1[[#This Row],[Previous Purchases]]</f>
        <v>27</v>
      </c>
      <c r="R2209" s="3" t="s">
        <v>38</v>
      </c>
      <c r="S2209" s="3" t="s">
        <v>48</v>
      </c>
    </row>
    <row r="2210" spans="1:19" x14ac:dyDescent="0.3">
      <c r="A2210" s="2">
        <v>2209</v>
      </c>
      <c r="B2210" s="2">
        <v>28</v>
      </c>
      <c r="C2210" s="2" t="s">
        <v>18</v>
      </c>
      <c r="D2210" s="2" t="s">
        <v>118</v>
      </c>
      <c r="E2210" s="2" t="s">
        <v>66</v>
      </c>
      <c r="F2210" s="2">
        <v>46</v>
      </c>
      <c r="G2210" s="2" t="s">
        <v>111</v>
      </c>
      <c r="H2210" s="2" t="s">
        <v>91</v>
      </c>
      <c r="I2210" s="2" t="s">
        <v>82</v>
      </c>
      <c r="J2210" s="2" t="s">
        <v>52</v>
      </c>
      <c r="K2210" s="2">
        <v>2.7</v>
      </c>
      <c r="L2210" s="2" t="s">
        <v>151</v>
      </c>
      <c r="M2210" s="2" t="s">
        <v>69</v>
      </c>
      <c r="N2210" s="2" t="s">
        <v>151</v>
      </c>
      <c r="O2210" s="2" t="s">
        <v>151</v>
      </c>
      <c r="P2210" s="12">
        <v>23</v>
      </c>
      <c r="Q2210" s="12">
        <f>Table1[[#This Row],[Purchase Amount (USD)]]-Table1[[#This Row],[Previous Purchases]]</f>
        <v>23</v>
      </c>
      <c r="R2210" s="2" t="s">
        <v>45</v>
      </c>
      <c r="S2210" s="2" t="s">
        <v>87</v>
      </c>
    </row>
    <row r="2211" spans="1:19" x14ac:dyDescent="0.3">
      <c r="A2211" s="2">
        <v>2210</v>
      </c>
      <c r="B2211" s="2">
        <v>42</v>
      </c>
      <c r="C2211" s="2" t="s">
        <v>18</v>
      </c>
      <c r="D2211" s="2" t="s">
        <v>40</v>
      </c>
      <c r="E2211" s="2" t="s">
        <v>41</v>
      </c>
      <c r="F2211" s="2">
        <v>20</v>
      </c>
      <c r="G2211" s="2" t="s">
        <v>139</v>
      </c>
      <c r="H2211" s="2" t="s">
        <v>91</v>
      </c>
      <c r="I2211" s="2" t="s">
        <v>117</v>
      </c>
      <c r="J2211" s="2" t="s">
        <v>52</v>
      </c>
      <c r="K2211" s="2">
        <v>4.5</v>
      </c>
      <c r="L2211" s="2" t="s">
        <v>151</v>
      </c>
      <c r="M2211" s="2" t="s">
        <v>69</v>
      </c>
      <c r="N2211" s="2" t="s">
        <v>151</v>
      </c>
      <c r="O2211" s="2" t="s">
        <v>151</v>
      </c>
      <c r="P2211" s="12">
        <v>44</v>
      </c>
      <c r="Q2211" s="12">
        <f>Table1[[#This Row],[Purchase Amount (USD)]]-Table1[[#This Row],[Previous Purchases]]</f>
        <v>-24</v>
      </c>
      <c r="R2211" s="2" t="s">
        <v>74</v>
      </c>
      <c r="S2211" s="2" t="s">
        <v>57</v>
      </c>
    </row>
    <row r="2212" spans="1:19" x14ac:dyDescent="0.3">
      <c r="A2212" s="3">
        <v>2211</v>
      </c>
      <c r="B2212" s="3">
        <v>30</v>
      </c>
      <c r="C2212" s="3" t="s">
        <v>18</v>
      </c>
      <c r="D2212" s="3" t="s">
        <v>88</v>
      </c>
      <c r="E2212" s="3" t="s">
        <v>66</v>
      </c>
      <c r="F2212" s="3">
        <v>25</v>
      </c>
      <c r="G2212" s="3" t="s">
        <v>140</v>
      </c>
      <c r="H2212" s="3" t="s">
        <v>43</v>
      </c>
      <c r="I2212" s="3" t="s">
        <v>120</v>
      </c>
      <c r="J2212" s="3" t="s">
        <v>52</v>
      </c>
      <c r="K2212" s="3">
        <v>3.1</v>
      </c>
      <c r="L2212" s="3" t="s">
        <v>151</v>
      </c>
      <c r="M2212" s="3" t="s">
        <v>73</v>
      </c>
      <c r="N2212" s="3" t="s">
        <v>151</v>
      </c>
      <c r="O2212" s="3" t="s">
        <v>151</v>
      </c>
      <c r="P2212" s="13">
        <v>35</v>
      </c>
      <c r="Q2212" s="13">
        <f>Table1[[#This Row],[Purchase Amount (USD)]]-Table1[[#This Row],[Previous Purchases]]</f>
        <v>-10</v>
      </c>
      <c r="R2212" s="3" t="s">
        <v>45</v>
      </c>
      <c r="S2212" s="3" t="s">
        <v>28</v>
      </c>
    </row>
    <row r="2213" spans="1:19" x14ac:dyDescent="0.3">
      <c r="A2213" s="3">
        <v>2212</v>
      </c>
      <c r="B2213" s="3">
        <v>50</v>
      </c>
      <c r="C2213" s="3" t="s">
        <v>18</v>
      </c>
      <c r="D2213" s="3" t="s">
        <v>29</v>
      </c>
      <c r="E2213" s="3" t="s">
        <v>20</v>
      </c>
      <c r="F2213" s="3">
        <v>89</v>
      </c>
      <c r="G2213" s="3" t="s">
        <v>30</v>
      </c>
      <c r="H2213" s="3" t="s">
        <v>22</v>
      </c>
      <c r="I2213" s="3" t="s">
        <v>72</v>
      </c>
      <c r="J2213" s="3" t="s">
        <v>24</v>
      </c>
      <c r="K2213" s="3">
        <v>3.2</v>
      </c>
      <c r="L2213" s="3" t="s">
        <v>151</v>
      </c>
      <c r="M2213" s="3" t="s">
        <v>37</v>
      </c>
      <c r="N2213" s="3" t="s">
        <v>151</v>
      </c>
      <c r="O2213" s="3" t="s">
        <v>151</v>
      </c>
      <c r="P2213" s="13">
        <v>45</v>
      </c>
      <c r="Q2213" s="13">
        <f>Table1[[#This Row],[Purchase Amount (USD)]]-Table1[[#This Row],[Previous Purchases]]</f>
        <v>44</v>
      </c>
      <c r="R2213" s="3" t="s">
        <v>85</v>
      </c>
      <c r="S2213" s="3" t="s">
        <v>96</v>
      </c>
    </row>
    <row r="2214" spans="1:19" x14ac:dyDescent="0.3">
      <c r="A2214" s="2">
        <v>2213</v>
      </c>
      <c r="B2214" s="2">
        <v>59</v>
      </c>
      <c r="C2214" s="2" t="s">
        <v>18</v>
      </c>
      <c r="D2214" s="2" t="s">
        <v>94</v>
      </c>
      <c r="E2214" s="2" t="s">
        <v>20</v>
      </c>
      <c r="F2214" s="2">
        <v>77</v>
      </c>
      <c r="G2214" s="2" t="s">
        <v>144</v>
      </c>
      <c r="H2214" s="2" t="s">
        <v>43</v>
      </c>
      <c r="I2214" s="2" t="s">
        <v>109</v>
      </c>
      <c r="J2214" s="2" t="s">
        <v>24</v>
      </c>
      <c r="K2214" s="2">
        <v>3.3</v>
      </c>
      <c r="L2214" s="2" t="s">
        <v>151</v>
      </c>
      <c r="M2214" s="2" t="s">
        <v>44</v>
      </c>
      <c r="N2214" s="2" t="s">
        <v>151</v>
      </c>
      <c r="O2214" s="2" t="s">
        <v>151</v>
      </c>
      <c r="P2214" s="12">
        <v>22</v>
      </c>
      <c r="Q2214" s="12">
        <f>Table1[[#This Row],[Purchase Amount (USD)]]-Table1[[#This Row],[Previous Purchases]]</f>
        <v>55</v>
      </c>
      <c r="R2214" s="2" t="s">
        <v>74</v>
      </c>
      <c r="S2214" s="2" t="s">
        <v>57</v>
      </c>
    </row>
    <row r="2215" spans="1:19" x14ac:dyDescent="0.3">
      <c r="A2215" s="2">
        <v>2214</v>
      </c>
      <c r="B2215" s="2">
        <v>54</v>
      </c>
      <c r="C2215" s="2" t="s">
        <v>18</v>
      </c>
      <c r="D2215" s="2" t="s">
        <v>123</v>
      </c>
      <c r="E2215" s="2" t="s">
        <v>66</v>
      </c>
      <c r="F2215" s="2">
        <v>94</v>
      </c>
      <c r="G2215" s="2" t="s">
        <v>76</v>
      </c>
      <c r="H2215" s="2" t="s">
        <v>43</v>
      </c>
      <c r="I2215" s="2" t="s">
        <v>31</v>
      </c>
      <c r="J2215" s="2" t="s">
        <v>56</v>
      </c>
      <c r="K2215" s="2">
        <v>2.9</v>
      </c>
      <c r="L2215" s="2" t="s">
        <v>151</v>
      </c>
      <c r="M2215" s="2" t="s">
        <v>26</v>
      </c>
      <c r="N2215" s="2" t="s">
        <v>151</v>
      </c>
      <c r="O2215" s="2" t="s">
        <v>151</v>
      </c>
      <c r="P2215" s="12">
        <v>18</v>
      </c>
      <c r="Q2215" s="12">
        <f>Table1[[#This Row],[Purchase Amount (USD)]]-Table1[[#This Row],[Previous Purchases]]</f>
        <v>76</v>
      </c>
      <c r="R2215" s="2" t="s">
        <v>85</v>
      </c>
      <c r="S2215" s="2" t="s">
        <v>57</v>
      </c>
    </row>
    <row r="2216" spans="1:19" x14ac:dyDescent="0.3">
      <c r="A2216" s="3">
        <v>2215</v>
      </c>
      <c r="B2216" s="3">
        <v>50</v>
      </c>
      <c r="C2216" s="3" t="s">
        <v>18</v>
      </c>
      <c r="D2216" s="3" t="s">
        <v>132</v>
      </c>
      <c r="E2216" s="3" t="s">
        <v>66</v>
      </c>
      <c r="F2216" s="3">
        <v>100</v>
      </c>
      <c r="G2216" s="3" t="s">
        <v>134</v>
      </c>
      <c r="H2216" s="3" t="s">
        <v>22</v>
      </c>
      <c r="I2216" s="3" t="s">
        <v>79</v>
      </c>
      <c r="J2216" s="3" t="s">
        <v>56</v>
      </c>
      <c r="K2216" s="3">
        <v>4.0999999999999996</v>
      </c>
      <c r="L2216" s="3" t="s">
        <v>151</v>
      </c>
      <c r="M2216" s="3" t="s">
        <v>53</v>
      </c>
      <c r="N2216" s="3" t="s">
        <v>151</v>
      </c>
      <c r="O2216" s="3" t="s">
        <v>151</v>
      </c>
      <c r="P2216" s="13">
        <v>20</v>
      </c>
      <c r="Q2216" s="13">
        <f>Table1[[#This Row],[Purchase Amount (USD)]]-Table1[[#This Row],[Previous Purchases]]</f>
        <v>80</v>
      </c>
      <c r="R2216" s="3" t="s">
        <v>85</v>
      </c>
      <c r="S2216" s="3" t="s">
        <v>39</v>
      </c>
    </row>
    <row r="2217" spans="1:19" x14ac:dyDescent="0.3">
      <c r="A2217" s="3">
        <v>2216</v>
      </c>
      <c r="B2217" s="3">
        <v>25</v>
      </c>
      <c r="C2217" s="3" t="s">
        <v>18</v>
      </c>
      <c r="D2217" s="3" t="s">
        <v>40</v>
      </c>
      <c r="E2217" s="3" t="s">
        <v>41</v>
      </c>
      <c r="F2217" s="3">
        <v>96</v>
      </c>
      <c r="G2217" s="3" t="s">
        <v>63</v>
      </c>
      <c r="H2217" s="3" t="s">
        <v>43</v>
      </c>
      <c r="I2217" s="3" t="s">
        <v>125</v>
      </c>
      <c r="J2217" s="3" t="s">
        <v>24</v>
      </c>
      <c r="K2217" s="3">
        <v>2.7</v>
      </c>
      <c r="L2217" s="3" t="s">
        <v>151</v>
      </c>
      <c r="M2217" s="3" t="s">
        <v>26</v>
      </c>
      <c r="N2217" s="3" t="s">
        <v>151</v>
      </c>
      <c r="O2217" s="3" t="s">
        <v>151</v>
      </c>
      <c r="P2217" s="13">
        <v>28</v>
      </c>
      <c r="Q2217" s="13">
        <f>Table1[[#This Row],[Purchase Amount (USD)]]-Table1[[#This Row],[Previous Purchases]]</f>
        <v>68</v>
      </c>
      <c r="R2217" s="3" t="s">
        <v>38</v>
      </c>
      <c r="S2217" s="3" t="s">
        <v>28</v>
      </c>
    </row>
    <row r="2218" spans="1:19" x14ac:dyDescent="0.3">
      <c r="A2218" s="2">
        <v>2217</v>
      </c>
      <c r="B2218" s="2">
        <v>41</v>
      </c>
      <c r="C2218" s="2" t="s">
        <v>18</v>
      </c>
      <c r="D2218" s="2" t="s">
        <v>94</v>
      </c>
      <c r="E2218" s="2" t="s">
        <v>20</v>
      </c>
      <c r="F2218" s="2">
        <v>36</v>
      </c>
      <c r="G2218" s="2" t="s">
        <v>128</v>
      </c>
      <c r="H2218" s="2" t="s">
        <v>91</v>
      </c>
      <c r="I2218" s="2" t="s">
        <v>64</v>
      </c>
      <c r="J2218" s="2" t="s">
        <v>24</v>
      </c>
      <c r="K2218" s="2">
        <v>4</v>
      </c>
      <c r="L2218" s="2" t="s">
        <v>151</v>
      </c>
      <c r="M2218" s="2" t="s">
        <v>73</v>
      </c>
      <c r="N2218" s="2" t="s">
        <v>151</v>
      </c>
      <c r="O2218" s="2" t="s">
        <v>151</v>
      </c>
      <c r="P2218" s="12">
        <v>15</v>
      </c>
      <c r="Q2218" s="12">
        <f>Table1[[#This Row],[Purchase Amount (USD)]]-Table1[[#This Row],[Previous Purchases]]</f>
        <v>21</v>
      </c>
      <c r="R2218" s="2" t="s">
        <v>27</v>
      </c>
      <c r="S2218" s="2" t="s">
        <v>75</v>
      </c>
    </row>
    <row r="2219" spans="1:19" x14ac:dyDescent="0.3">
      <c r="A2219" s="2">
        <v>2218</v>
      </c>
      <c r="B2219" s="2">
        <v>35</v>
      </c>
      <c r="C2219" s="2" t="s">
        <v>18</v>
      </c>
      <c r="D2219" s="2" t="s">
        <v>105</v>
      </c>
      <c r="E2219" s="2" t="s">
        <v>66</v>
      </c>
      <c r="F2219" s="2">
        <v>27</v>
      </c>
      <c r="G2219" s="2" t="s">
        <v>115</v>
      </c>
      <c r="H2219" s="2" t="s">
        <v>91</v>
      </c>
      <c r="I2219" s="2" t="s">
        <v>107</v>
      </c>
      <c r="J2219" s="2" t="s">
        <v>56</v>
      </c>
      <c r="K2219" s="2">
        <v>2.6</v>
      </c>
      <c r="L2219" s="2" t="s">
        <v>151</v>
      </c>
      <c r="M2219" s="2" t="s">
        <v>73</v>
      </c>
      <c r="N2219" s="2" t="s">
        <v>151</v>
      </c>
      <c r="O2219" s="2" t="s">
        <v>151</v>
      </c>
      <c r="P2219" s="12">
        <v>42</v>
      </c>
      <c r="Q2219" s="12">
        <f>Table1[[#This Row],[Purchase Amount (USD)]]-Table1[[#This Row],[Previous Purchases]]</f>
        <v>-15</v>
      </c>
      <c r="R2219" s="2" t="s">
        <v>74</v>
      </c>
      <c r="S2219" s="2" t="s">
        <v>28</v>
      </c>
    </row>
    <row r="2220" spans="1:19" x14ac:dyDescent="0.3">
      <c r="A2220" s="3">
        <v>2219</v>
      </c>
      <c r="B2220" s="3">
        <v>67</v>
      </c>
      <c r="C2220" s="3" t="s">
        <v>18</v>
      </c>
      <c r="D2220" s="3" t="s">
        <v>88</v>
      </c>
      <c r="E2220" s="3" t="s">
        <v>66</v>
      </c>
      <c r="F2220" s="3">
        <v>67</v>
      </c>
      <c r="G2220" s="3" t="s">
        <v>134</v>
      </c>
      <c r="H2220" s="3" t="s">
        <v>43</v>
      </c>
      <c r="I2220" s="3" t="s">
        <v>135</v>
      </c>
      <c r="J2220" s="3" t="s">
        <v>24</v>
      </c>
      <c r="K2220" s="3">
        <v>3.5</v>
      </c>
      <c r="L2220" s="3" t="s">
        <v>151</v>
      </c>
      <c r="M2220" s="3" t="s">
        <v>73</v>
      </c>
      <c r="N2220" s="3" t="s">
        <v>151</v>
      </c>
      <c r="O2220" s="3" t="s">
        <v>151</v>
      </c>
      <c r="P2220" s="13">
        <v>20</v>
      </c>
      <c r="Q2220" s="13">
        <f>Table1[[#This Row],[Purchase Amount (USD)]]-Table1[[#This Row],[Previous Purchases]]</f>
        <v>47</v>
      </c>
      <c r="R2220" s="3" t="s">
        <v>85</v>
      </c>
      <c r="S2220" s="3" t="s">
        <v>57</v>
      </c>
    </row>
    <row r="2221" spans="1:19" x14ac:dyDescent="0.3">
      <c r="A2221" s="3">
        <v>2220</v>
      </c>
      <c r="B2221" s="3">
        <v>33</v>
      </c>
      <c r="C2221" s="3" t="s">
        <v>18</v>
      </c>
      <c r="D2221" s="3" t="s">
        <v>19</v>
      </c>
      <c r="E2221" s="3" t="s">
        <v>20</v>
      </c>
      <c r="F2221" s="3">
        <v>91</v>
      </c>
      <c r="G2221" s="3" t="s">
        <v>147</v>
      </c>
      <c r="H2221" s="3" t="s">
        <v>35</v>
      </c>
      <c r="I2221" s="3" t="s">
        <v>72</v>
      </c>
      <c r="J2221" s="3" t="s">
        <v>56</v>
      </c>
      <c r="K2221" s="3">
        <v>2.8</v>
      </c>
      <c r="L2221" s="3" t="s">
        <v>151</v>
      </c>
      <c r="M2221" s="3" t="s">
        <v>73</v>
      </c>
      <c r="N2221" s="3" t="s">
        <v>151</v>
      </c>
      <c r="O2221" s="3" t="s">
        <v>151</v>
      </c>
      <c r="P2221" s="13">
        <v>16</v>
      </c>
      <c r="Q2221" s="13">
        <f>Table1[[#This Row],[Purchase Amount (USD)]]-Table1[[#This Row],[Previous Purchases]]</f>
        <v>75</v>
      </c>
      <c r="R2221" s="3" t="s">
        <v>74</v>
      </c>
      <c r="S2221" s="3" t="s">
        <v>28</v>
      </c>
    </row>
    <row r="2222" spans="1:19" x14ac:dyDescent="0.3">
      <c r="A2222" s="2">
        <v>2221</v>
      </c>
      <c r="B2222" s="2">
        <v>19</v>
      </c>
      <c r="C2222" s="2" t="s">
        <v>18</v>
      </c>
      <c r="D2222" s="2" t="s">
        <v>132</v>
      </c>
      <c r="E2222" s="2" t="s">
        <v>66</v>
      </c>
      <c r="F2222" s="2">
        <v>62</v>
      </c>
      <c r="G2222" s="2" t="s">
        <v>50</v>
      </c>
      <c r="H2222" s="2" t="s">
        <v>91</v>
      </c>
      <c r="I2222" s="2" t="s">
        <v>117</v>
      </c>
      <c r="J2222" s="2" t="s">
        <v>56</v>
      </c>
      <c r="K2222" s="2">
        <v>4.5</v>
      </c>
      <c r="L2222" s="2" t="s">
        <v>151</v>
      </c>
      <c r="M2222" s="2" t="s">
        <v>73</v>
      </c>
      <c r="N2222" s="2" t="s">
        <v>151</v>
      </c>
      <c r="O2222" s="2" t="s">
        <v>151</v>
      </c>
      <c r="P2222" s="12">
        <v>47</v>
      </c>
      <c r="Q2222" s="12">
        <f>Table1[[#This Row],[Purchase Amount (USD)]]-Table1[[#This Row],[Previous Purchases]]</f>
        <v>15</v>
      </c>
      <c r="R2222" s="2" t="s">
        <v>32</v>
      </c>
      <c r="S2222" s="2" t="s">
        <v>48</v>
      </c>
    </row>
    <row r="2223" spans="1:19" x14ac:dyDescent="0.3">
      <c r="A2223" s="2">
        <v>2222</v>
      </c>
      <c r="B2223" s="2">
        <v>25</v>
      </c>
      <c r="C2223" s="2" t="s">
        <v>18</v>
      </c>
      <c r="D2223" s="2" t="s">
        <v>58</v>
      </c>
      <c r="E2223" s="2" t="s">
        <v>20</v>
      </c>
      <c r="F2223" s="2">
        <v>88</v>
      </c>
      <c r="G2223" s="2" t="s">
        <v>110</v>
      </c>
      <c r="H2223" s="2" t="s">
        <v>91</v>
      </c>
      <c r="I2223" s="2" t="s">
        <v>51</v>
      </c>
      <c r="J2223" s="2" t="s">
        <v>56</v>
      </c>
      <c r="K2223" s="2">
        <v>3</v>
      </c>
      <c r="L2223" s="2" t="s">
        <v>151</v>
      </c>
      <c r="M2223" s="2" t="s">
        <v>37</v>
      </c>
      <c r="N2223" s="2" t="s">
        <v>151</v>
      </c>
      <c r="O2223" s="2" t="s">
        <v>151</v>
      </c>
      <c r="P2223" s="12">
        <v>34</v>
      </c>
      <c r="Q2223" s="12">
        <f>Table1[[#This Row],[Purchase Amount (USD)]]-Table1[[#This Row],[Previous Purchases]]</f>
        <v>54</v>
      </c>
      <c r="R2223" s="2" t="s">
        <v>38</v>
      </c>
      <c r="S2223" s="2" t="s">
        <v>48</v>
      </c>
    </row>
    <row r="2224" spans="1:19" x14ac:dyDescent="0.3">
      <c r="A2224" s="3">
        <v>2223</v>
      </c>
      <c r="B2224" s="3">
        <v>32</v>
      </c>
      <c r="C2224" s="3" t="s">
        <v>18</v>
      </c>
      <c r="D2224" s="3" t="s">
        <v>94</v>
      </c>
      <c r="E2224" s="3" t="s">
        <v>20</v>
      </c>
      <c r="F2224" s="3">
        <v>66</v>
      </c>
      <c r="G2224" s="3" t="s">
        <v>141</v>
      </c>
      <c r="H2224" s="3" t="s">
        <v>43</v>
      </c>
      <c r="I2224" s="3" t="s">
        <v>84</v>
      </c>
      <c r="J2224" s="3" t="s">
        <v>52</v>
      </c>
      <c r="K2224" s="3">
        <v>4.4000000000000004</v>
      </c>
      <c r="L2224" s="3" t="s">
        <v>151</v>
      </c>
      <c r="M2224" s="3" t="s">
        <v>73</v>
      </c>
      <c r="N2224" s="3" t="s">
        <v>151</v>
      </c>
      <c r="O2224" s="3" t="s">
        <v>151</v>
      </c>
      <c r="P2224" s="13">
        <v>30</v>
      </c>
      <c r="Q2224" s="13">
        <f>Table1[[#This Row],[Purchase Amount (USD)]]-Table1[[#This Row],[Previous Purchases]]</f>
        <v>36</v>
      </c>
      <c r="R2224" s="3" t="s">
        <v>38</v>
      </c>
      <c r="S2224" s="3" t="s">
        <v>39</v>
      </c>
    </row>
    <row r="2225" spans="1:19" x14ac:dyDescent="0.3">
      <c r="A2225" s="3">
        <v>2224</v>
      </c>
      <c r="B2225" s="3">
        <v>30</v>
      </c>
      <c r="C2225" s="3" t="s">
        <v>18</v>
      </c>
      <c r="D2225" s="3" t="s">
        <v>40</v>
      </c>
      <c r="E2225" s="3" t="s">
        <v>41</v>
      </c>
      <c r="F2225" s="3">
        <v>65</v>
      </c>
      <c r="G2225" s="3" t="s">
        <v>110</v>
      </c>
      <c r="H2225" s="3" t="s">
        <v>43</v>
      </c>
      <c r="I2225" s="3" t="s">
        <v>23</v>
      </c>
      <c r="J2225" s="3" t="s">
        <v>56</v>
      </c>
      <c r="K2225" s="3">
        <v>4.7</v>
      </c>
      <c r="L2225" s="3" t="s">
        <v>151</v>
      </c>
      <c r="M2225" s="3" t="s">
        <v>44</v>
      </c>
      <c r="N2225" s="3" t="s">
        <v>151</v>
      </c>
      <c r="O2225" s="3" t="s">
        <v>151</v>
      </c>
      <c r="P2225" s="13">
        <v>5</v>
      </c>
      <c r="Q2225" s="13">
        <f>Table1[[#This Row],[Purchase Amount (USD)]]-Table1[[#This Row],[Previous Purchases]]</f>
        <v>60</v>
      </c>
      <c r="R2225" s="3" t="s">
        <v>45</v>
      </c>
      <c r="S2225" s="3" t="s">
        <v>57</v>
      </c>
    </row>
    <row r="2226" spans="1:19" x14ac:dyDescent="0.3">
      <c r="A2226" s="2">
        <v>2225</v>
      </c>
      <c r="B2226" s="2">
        <v>18</v>
      </c>
      <c r="C2226" s="2" t="s">
        <v>18</v>
      </c>
      <c r="D2226" s="2" t="s">
        <v>142</v>
      </c>
      <c r="E2226" s="2" t="s">
        <v>66</v>
      </c>
      <c r="F2226" s="2">
        <v>25</v>
      </c>
      <c r="G2226" s="2" t="s">
        <v>144</v>
      </c>
      <c r="H2226" s="2" t="s">
        <v>22</v>
      </c>
      <c r="I2226" s="2" t="s">
        <v>60</v>
      </c>
      <c r="J2226" s="2" t="s">
        <v>24</v>
      </c>
      <c r="K2226" s="2">
        <v>4.3</v>
      </c>
      <c r="L2226" s="2" t="s">
        <v>151</v>
      </c>
      <c r="M2226" s="2" t="s">
        <v>53</v>
      </c>
      <c r="N2226" s="2" t="s">
        <v>151</v>
      </c>
      <c r="O2226" s="2" t="s">
        <v>151</v>
      </c>
      <c r="P2226" s="12">
        <v>38</v>
      </c>
      <c r="Q2226" s="12">
        <f>Table1[[#This Row],[Purchase Amount (USD)]]-Table1[[#This Row],[Previous Purchases]]</f>
        <v>-13</v>
      </c>
      <c r="R2226" s="2" t="s">
        <v>32</v>
      </c>
      <c r="S2226" s="2" t="s">
        <v>57</v>
      </c>
    </row>
    <row r="2227" spans="1:19" x14ac:dyDescent="0.3">
      <c r="A2227" s="2">
        <v>2226</v>
      </c>
      <c r="B2227" s="2">
        <v>38</v>
      </c>
      <c r="C2227" s="2" t="s">
        <v>18</v>
      </c>
      <c r="D2227" s="2" t="s">
        <v>132</v>
      </c>
      <c r="E2227" s="2" t="s">
        <v>66</v>
      </c>
      <c r="F2227" s="2">
        <v>64</v>
      </c>
      <c r="G2227" s="2" t="s">
        <v>148</v>
      </c>
      <c r="H2227" s="2" t="s">
        <v>35</v>
      </c>
      <c r="I2227" s="2" t="s">
        <v>77</v>
      </c>
      <c r="J2227" s="2" t="s">
        <v>36</v>
      </c>
      <c r="K2227" s="2">
        <v>4.8</v>
      </c>
      <c r="L2227" s="2" t="s">
        <v>151</v>
      </c>
      <c r="M2227" s="2" t="s">
        <v>37</v>
      </c>
      <c r="N2227" s="2" t="s">
        <v>151</v>
      </c>
      <c r="O2227" s="2" t="s">
        <v>151</v>
      </c>
      <c r="P2227" s="12">
        <v>18</v>
      </c>
      <c r="Q2227" s="12">
        <f>Table1[[#This Row],[Purchase Amount (USD)]]-Table1[[#This Row],[Previous Purchases]]</f>
        <v>46</v>
      </c>
      <c r="R2227" s="2" t="s">
        <v>38</v>
      </c>
      <c r="S2227" s="2" t="s">
        <v>48</v>
      </c>
    </row>
    <row r="2228" spans="1:19" x14ac:dyDescent="0.3">
      <c r="A2228" s="3">
        <v>2227</v>
      </c>
      <c r="B2228" s="3">
        <v>22</v>
      </c>
      <c r="C2228" s="3" t="s">
        <v>18</v>
      </c>
      <c r="D2228" s="3" t="s">
        <v>54</v>
      </c>
      <c r="E2228" s="3" t="s">
        <v>20</v>
      </c>
      <c r="F2228" s="3">
        <v>72</v>
      </c>
      <c r="G2228" s="3" t="s">
        <v>67</v>
      </c>
      <c r="H2228" s="3" t="s">
        <v>22</v>
      </c>
      <c r="I2228" s="3" t="s">
        <v>143</v>
      </c>
      <c r="J2228" s="3" t="s">
        <v>36</v>
      </c>
      <c r="K2228" s="3">
        <v>4.8</v>
      </c>
      <c r="L2228" s="3" t="s">
        <v>151</v>
      </c>
      <c r="M2228" s="3" t="s">
        <v>73</v>
      </c>
      <c r="N2228" s="3" t="s">
        <v>151</v>
      </c>
      <c r="O2228" s="3" t="s">
        <v>151</v>
      </c>
      <c r="P2228" s="13">
        <v>28</v>
      </c>
      <c r="Q2228" s="13">
        <f>Table1[[#This Row],[Purchase Amount (USD)]]-Table1[[#This Row],[Previous Purchases]]</f>
        <v>44</v>
      </c>
      <c r="R2228" s="3" t="s">
        <v>32</v>
      </c>
      <c r="S2228" s="3" t="s">
        <v>48</v>
      </c>
    </row>
    <row r="2229" spans="1:19" x14ac:dyDescent="0.3">
      <c r="A2229" s="3">
        <v>2228</v>
      </c>
      <c r="B2229" s="3">
        <v>40</v>
      </c>
      <c r="C2229" s="3" t="s">
        <v>18</v>
      </c>
      <c r="D2229" s="3" t="s">
        <v>118</v>
      </c>
      <c r="E2229" s="3" t="s">
        <v>66</v>
      </c>
      <c r="F2229" s="3">
        <v>74</v>
      </c>
      <c r="G2229" s="3" t="s">
        <v>148</v>
      </c>
      <c r="H2229" s="3" t="s">
        <v>35</v>
      </c>
      <c r="I2229" s="3" t="s">
        <v>23</v>
      </c>
      <c r="J2229" s="3" t="s">
        <v>52</v>
      </c>
      <c r="K2229" s="3">
        <v>4.4000000000000004</v>
      </c>
      <c r="L2229" s="3" t="s">
        <v>151</v>
      </c>
      <c r="M2229" s="3" t="s">
        <v>44</v>
      </c>
      <c r="N2229" s="3" t="s">
        <v>151</v>
      </c>
      <c r="O2229" s="3" t="s">
        <v>151</v>
      </c>
      <c r="P2229" s="13">
        <v>42</v>
      </c>
      <c r="Q2229" s="13">
        <f>Table1[[#This Row],[Purchase Amount (USD)]]-Table1[[#This Row],[Previous Purchases]]</f>
        <v>32</v>
      </c>
      <c r="R2229" s="3" t="s">
        <v>38</v>
      </c>
      <c r="S2229" s="3" t="s">
        <v>28</v>
      </c>
    </row>
    <row r="2230" spans="1:19" x14ac:dyDescent="0.3">
      <c r="A2230" s="2">
        <v>2229</v>
      </c>
      <c r="B2230" s="2">
        <v>54</v>
      </c>
      <c r="C2230" s="2" t="s">
        <v>18</v>
      </c>
      <c r="D2230" s="2" t="s">
        <v>142</v>
      </c>
      <c r="E2230" s="2" t="s">
        <v>66</v>
      </c>
      <c r="F2230" s="2">
        <v>50</v>
      </c>
      <c r="G2230" s="2" t="s">
        <v>110</v>
      </c>
      <c r="H2230" s="2" t="s">
        <v>43</v>
      </c>
      <c r="I2230" s="2" t="s">
        <v>95</v>
      </c>
      <c r="J2230" s="2" t="s">
        <v>56</v>
      </c>
      <c r="K2230" s="2">
        <v>3.7</v>
      </c>
      <c r="L2230" s="2" t="s">
        <v>151</v>
      </c>
      <c r="M2230" s="2" t="s">
        <v>37</v>
      </c>
      <c r="N2230" s="2" t="s">
        <v>151</v>
      </c>
      <c r="O2230" s="2" t="s">
        <v>151</v>
      </c>
      <c r="P2230" s="12">
        <v>5</v>
      </c>
      <c r="Q2230" s="12">
        <f>Table1[[#This Row],[Purchase Amount (USD)]]-Table1[[#This Row],[Previous Purchases]]</f>
        <v>45</v>
      </c>
      <c r="R2230" s="2" t="s">
        <v>38</v>
      </c>
      <c r="S2230" s="2" t="s">
        <v>39</v>
      </c>
    </row>
    <row r="2231" spans="1:19" x14ac:dyDescent="0.3">
      <c r="A2231" s="2">
        <v>2230</v>
      </c>
      <c r="B2231" s="2">
        <v>70</v>
      </c>
      <c r="C2231" s="2" t="s">
        <v>18</v>
      </c>
      <c r="D2231" s="2" t="s">
        <v>94</v>
      </c>
      <c r="E2231" s="2" t="s">
        <v>20</v>
      </c>
      <c r="F2231" s="2">
        <v>97</v>
      </c>
      <c r="G2231" s="2" t="s">
        <v>147</v>
      </c>
      <c r="H2231" s="2" t="s">
        <v>43</v>
      </c>
      <c r="I2231" s="2" t="s">
        <v>64</v>
      </c>
      <c r="J2231" s="2" t="s">
        <v>56</v>
      </c>
      <c r="K2231" s="2">
        <v>3.9</v>
      </c>
      <c r="L2231" s="2" t="s">
        <v>151</v>
      </c>
      <c r="M2231" s="2" t="s">
        <v>26</v>
      </c>
      <c r="N2231" s="2" t="s">
        <v>151</v>
      </c>
      <c r="O2231" s="2" t="s">
        <v>151</v>
      </c>
      <c r="P2231" s="12">
        <v>50</v>
      </c>
      <c r="Q2231" s="12">
        <f>Table1[[#This Row],[Purchase Amount (USD)]]-Table1[[#This Row],[Previous Purchases]]</f>
        <v>47</v>
      </c>
      <c r="R2231" s="2" t="s">
        <v>27</v>
      </c>
      <c r="S2231" s="2" t="s">
        <v>87</v>
      </c>
    </row>
    <row r="2232" spans="1:19" x14ac:dyDescent="0.3">
      <c r="A2232" s="3">
        <v>2231</v>
      </c>
      <c r="B2232" s="3">
        <v>52</v>
      </c>
      <c r="C2232" s="3" t="s">
        <v>18</v>
      </c>
      <c r="D2232" s="3" t="s">
        <v>49</v>
      </c>
      <c r="E2232" s="3" t="s">
        <v>41</v>
      </c>
      <c r="F2232" s="3">
        <v>36</v>
      </c>
      <c r="G2232" s="3" t="s">
        <v>111</v>
      </c>
      <c r="H2232" s="3" t="s">
        <v>35</v>
      </c>
      <c r="I2232" s="3" t="s">
        <v>84</v>
      </c>
      <c r="J2232" s="3" t="s">
        <v>36</v>
      </c>
      <c r="K2232" s="3">
        <v>3.8</v>
      </c>
      <c r="L2232" s="3" t="s">
        <v>151</v>
      </c>
      <c r="M2232" s="3" t="s">
        <v>26</v>
      </c>
      <c r="N2232" s="3" t="s">
        <v>151</v>
      </c>
      <c r="O2232" s="3" t="s">
        <v>151</v>
      </c>
      <c r="P2232" s="13">
        <v>33</v>
      </c>
      <c r="Q2232" s="13">
        <f>Table1[[#This Row],[Purchase Amount (USD)]]-Table1[[#This Row],[Previous Purchases]]</f>
        <v>3</v>
      </c>
      <c r="R2232" s="3" t="s">
        <v>27</v>
      </c>
      <c r="S2232" s="3" t="s">
        <v>28</v>
      </c>
    </row>
    <row r="2233" spans="1:19" x14ac:dyDescent="0.3">
      <c r="A2233" s="3">
        <v>2232</v>
      </c>
      <c r="B2233" s="3">
        <v>34</v>
      </c>
      <c r="C2233" s="3" t="s">
        <v>18</v>
      </c>
      <c r="D2233" s="3" t="s">
        <v>101</v>
      </c>
      <c r="E2233" s="3" t="s">
        <v>62</v>
      </c>
      <c r="F2233" s="3">
        <v>49</v>
      </c>
      <c r="G2233" s="3" t="s">
        <v>139</v>
      </c>
      <c r="H2233" s="3" t="s">
        <v>43</v>
      </c>
      <c r="I2233" s="3" t="s">
        <v>117</v>
      </c>
      <c r="J2233" s="3" t="s">
        <v>56</v>
      </c>
      <c r="K2233" s="3">
        <v>4.0999999999999996</v>
      </c>
      <c r="L2233" s="3" t="s">
        <v>151</v>
      </c>
      <c r="M2233" s="3" t="s">
        <v>73</v>
      </c>
      <c r="N2233" s="3" t="s">
        <v>151</v>
      </c>
      <c r="O2233" s="3" t="s">
        <v>151</v>
      </c>
      <c r="P2233" s="13">
        <v>1</v>
      </c>
      <c r="Q2233" s="13">
        <f>Table1[[#This Row],[Purchase Amount (USD)]]-Table1[[#This Row],[Previous Purchases]]</f>
        <v>48</v>
      </c>
      <c r="R2233" s="3" t="s">
        <v>38</v>
      </c>
      <c r="S2233" s="3" t="s">
        <v>39</v>
      </c>
    </row>
    <row r="2234" spans="1:19" x14ac:dyDescent="0.3">
      <c r="A2234" s="2">
        <v>2233</v>
      </c>
      <c r="B2234" s="2">
        <v>65</v>
      </c>
      <c r="C2234" s="2" t="s">
        <v>18</v>
      </c>
      <c r="D2234" s="2" t="s">
        <v>70</v>
      </c>
      <c r="E2234" s="2" t="s">
        <v>41</v>
      </c>
      <c r="F2234" s="2">
        <v>64</v>
      </c>
      <c r="G2234" s="2" t="s">
        <v>97</v>
      </c>
      <c r="H2234" s="2" t="s">
        <v>22</v>
      </c>
      <c r="I2234" s="2" t="s">
        <v>92</v>
      </c>
      <c r="J2234" s="2" t="s">
        <v>36</v>
      </c>
      <c r="K2234" s="2">
        <v>4</v>
      </c>
      <c r="L2234" s="2" t="s">
        <v>151</v>
      </c>
      <c r="M2234" s="2" t="s">
        <v>73</v>
      </c>
      <c r="N2234" s="2" t="s">
        <v>151</v>
      </c>
      <c r="O2234" s="2" t="s">
        <v>151</v>
      </c>
      <c r="P2234" s="12">
        <v>14</v>
      </c>
      <c r="Q2234" s="12">
        <f>Table1[[#This Row],[Purchase Amount (USD)]]-Table1[[#This Row],[Previous Purchases]]</f>
        <v>50</v>
      </c>
      <c r="R2234" s="2" t="s">
        <v>32</v>
      </c>
      <c r="S2234" s="2" t="s">
        <v>28</v>
      </c>
    </row>
    <row r="2235" spans="1:19" x14ac:dyDescent="0.3">
      <c r="A2235" s="2">
        <v>2234</v>
      </c>
      <c r="B2235" s="2">
        <v>38</v>
      </c>
      <c r="C2235" s="2" t="s">
        <v>18</v>
      </c>
      <c r="D2235" s="2" t="s">
        <v>19</v>
      </c>
      <c r="E2235" s="2" t="s">
        <v>20</v>
      </c>
      <c r="F2235" s="2">
        <v>31</v>
      </c>
      <c r="G2235" s="2" t="s">
        <v>102</v>
      </c>
      <c r="H2235" s="2" t="s">
        <v>91</v>
      </c>
      <c r="I2235" s="2" t="s">
        <v>23</v>
      </c>
      <c r="J2235" s="2" t="s">
        <v>52</v>
      </c>
      <c r="K2235" s="2">
        <v>4.5</v>
      </c>
      <c r="L2235" s="2" t="s">
        <v>151</v>
      </c>
      <c r="M2235" s="2" t="s">
        <v>26</v>
      </c>
      <c r="N2235" s="2" t="s">
        <v>151</v>
      </c>
      <c r="O2235" s="2" t="s">
        <v>151</v>
      </c>
      <c r="P2235" s="12">
        <v>48</v>
      </c>
      <c r="Q2235" s="12">
        <f>Table1[[#This Row],[Purchase Amount (USD)]]-Table1[[#This Row],[Previous Purchases]]</f>
        <v>-17</v>
      </c>
      <c r="R2235" s="2" t="s">
        <v>38</v>
      </c>
      <c r="S2235" s="2" t="s">
        <v>87</v>
      </c>
    </row>
    <row r="2236" spans="1:19" x14ac:dyDescent="0.3">
      <c r="A2236" s="3">
        <v>2235</v>
      </c>
      <c r="B2236" s="3">
        <v>35</v>
      </c>
      <c r="C2236" s="3" t="s">
        <v>18</v>
      </c>
      <c r="D2236" s="3" t="s">
        <v>136</v>
      </c>
      <c r="E2236" s="3" t="s">
        <v>41</v>
      </c>
      <c r="F2236" s="3">
        <v>66</v>
      </c>
      <c r="G2236" s="3" t="s">
        <v>81</v>
      </c>
      <c r="H2236" s="3" t="s">
        <v>35</v>
      </c>
      <c r="I2236" s="3" t="s">
        <v>133</v>
      </c>
      <c r="J2236" s="3" t="s">
        <v>24</v>
      </c>
      <c r="K2236" s="3">
        <v>4</v>
      </c>
      <c r="L2236" s="3" t="s">
        <v>151</v>
      </c>
      <c r="M2236" s="3" t="s">
        <v>26</v>
      </c>
      <c r="N2236" s="3" t="s">
        <v>151</v>
      </c>
      <c r="O2236" s="3" t="s">
        <v>151</v>
      </c>
      <c r="P2236" s="13">
        <v>26</v>
      </c>
      <c r="Q2236" s="13">
        <f>Table1[[#This Row],[Purchase Amount (USD)]]-Table1[[#This Row],[Previous Purchases]]</f>
        <v>40</v>
      </c>
      <c r="R2236" s="3" t="s">
        <v>32</v>
      </c>
      <c r="S2236" s="3" t="s">
        <v>39</v>
      </c>
    </row>
    <row r="2237" spans="1:19" x14ac:dyDescent="0.3">
      <c r="A2237" s="3">
        <v>2236</v>
      </c>
      <c r="B2237" s="3">
        <v>40</v>
      </c>
      <c r="C2237" s="3" t="s">
        <v>18</v>
      </c>
      <c r="D2237" s="3" t="s">
        <v>124</v>
      </c>
      <c r="E2237" s="3" t="s">
        <v>20</v>
      </c>
      <c r="F2237" s="3">
        <v>82</v>
      </c>
      <c r="G2237" s="3" t="s">
        <v>114</v>
      </c>
      <c r="H2237" s="3" t="s">
        <v>43</v>
      </c>
      <c r="I2237" s="3" t="s">
        <v>23</v>
      </c>
      <c r="J2237" s="3" t="s">
        <v>36</v>
      </c>
      <c r="K2237" s="3">
        <v>4.5</v>
      </c>
      <c r="L2237" s="3" t="s">
        <v>151</v>
      </c>
      <c r="M2237" s="3" t="s">
        <v>69</v>
      </c>
      <c r="N2237" s="3" t="s">
        <v>151</v>
      </c>
      <c r="O2237" s="3" t="s">
        <v>151</v>
      </c>
      <c r="P2237" s="13">
        <v>44</v>
      </c>
      <c r="Q2237" s="13">
        <f>Table1[[#This Row],[Purchase Amount (USD)]]-Table1[[#This Row],[Previous Purchases]]</f>
        <v>38</v>
      </c>
      <c r="R2237" s="3" t="s">
        <v>38</v>
      </c>
      <c r="S2237" s="3" t="s">
        <v>48</v>
      </c>
    </row>
    <row r="2238" spans="1:19" x14ac:dyDescent="0.3">
      <c r="A2238" s="2">
        <v>2237</v>
      </c>
      <c r="B2238" s="2">
        <v>23</v>
      </c>
      <c r="C2238" s="2" t="s">
        <v>18</v>
      </c>
      <c r="D2238" s="2" t="s">
        <v>112</v>
      </c>
      <c r="E2238" s="2" t="s">
        <v>20</v>
      </c>
      <c r="F2238" s="2">
        <v>88</v>
      </c>
      <c r="G2238" s="2" t="s">
        <v>59</v>
      </c>
      <c r="H2238" s="2" t="s">
        <v>43</v>
      </c>
      <c r="I2238" s="2" t="s">
        <v>133</v>
      </c>
      <c r="J2238" s="2" t="s">
        <v>24</v>
      </c>
      <c r="K2238" s="2">
        <v>2.7</v>
      </c>
      <c r="L2238" s="2" t="s">
        <v>151</v>
      </c>
      <c r="M2238" s="2" t="s">
        <v>53</v>
      </c>
      <c r="N2238" s="2" t="s">
        <v>151</v>
      </c>
      <c r="O2238" s="2" t="s">
        <v>151</v>
      </c>
      <c r="P2238" s="12">
        <v>18</v>
      </c>
      <c r="Q2238" s="12">
        <f>Table1[[#This Row],[Purchase Amount (USD)]]-Table1[[#This Row],[Previous Purchases]]</f>
        <v>70</v>
      </c>
      <c r="R2238" s="2" t="s">
        <v>85</v>
      </c>
      <c r="S2238" s="2" t="s">
        <v>28</v>
      </c>
    </row>
    <row r="2239" spans="1:19" x14ac:dyDescent="0.3">
      <c r="A2239" s="2">
        <v>2238</v>
      </c>
      <c r="B2239" s="2">
        <v>45</v>
      </c>
      <c r="C2239" s="2" t="s">
        <v>18</v>
      </c>
      <c r="D2239" s="2" t="s">
        <v>40</v>
      </c>
      <c r="E2239" s="2" t="s">
        <v>41</v>
      </c>
      <c r="F2239" s="2">
        <v>34</v>
      </c>
      <c r="G2239" s="2" t="s">
        <v>89</v>
      </c>
      <c r="H2239" s="2" t="s">
        <v>35</v>
      </c>
      <c r="I2239" s="2" t="s">
        <v>93</v>
      </c>
      <c r="J2239" s="2" t="s">
        <v>52</v>
      </c>
      <c r="K2239" s="2">
        <v>3.8</v>
      </c>
      <c r="L2239" s="2" t="s">
        <v>151</v>
      </c>
      <c r="M2239" s="2" t="s">
        <v>44</v>
      </c>
      <c r="N2239" s="2" t="s">
        <v>151</v>
      </c>
      <c r="O2239" s="2" t="s">
        <v>151</v>
      </c>
      <c r="P2239" s="12">
        <v>31</v>
      </c>
      <c r="Q2239" s="12">
        <f>Table1[[#This Row],[Purchase Amount (USD)]]-Table1[[#This Row],[Previous Purchases]]</f>
        <v>3</v>
      </c>
      <c r="R2239" s="2" t="s">
        <v>27</v>
      </c>
      <c r="S2239" s="2" t="s">
        <v>96</v>
      </c>
    </row>
    <row r="2240" spans="1:19" x14ac:dyDescent="0.3">
      <c r="A2240" s="3">
        <v>2239</v>
      </c>
      <c r="B2240" s="3">
        <v>40</v>
      </c>
      <c r="C2240" s="3" t="s">
        <v>18</v>
      </c>
      <c r="D2240" s="3" t="s">
        <v>49</v>
      </c>
      <c r="E2240" s="3" t="s">
        <v>41</v>
      </c>
      <c r="F2240" s="3">
        <v>84</v>
      </c>
      <c r="G2240" s="3" t="s">
        <v>102</v>
      </c>
      <c r="H2240" s="3" t="s">
        <v>22</v>
      </c>
      <c r="I2240" s="3" t="s">
        <v>117</v>
      </c>
      <c r="J2240" s="3" t="s">
        <v>24</v>
      </c>
      <c r="K2240" s="3">
        <v>3.8</v>
      </c>
      <c r="L2240" s="3" t="s">
        <v>151</v>
      </c>
      <c r="M2240" s="3" t="s">
        <v>53</v>
      </c>
      <c r="N2240" s="3" t="s">
        <v>151</v>
      </c>
      <c r="O2240" s="3" t="s">
        <v>151</v>
      </c>
      <c r="P2240" s="13">
        <v>18</v>
      </c>
      <c r="Q2240" s="13">
        <f>Table1[[#This Row],[Purchase Amount (USD)]]-Table1[[#This Row],[Previous Purchases]]</f>
        <v>66</v>
      </c>
      <c r="R2240" s="3" t="s">
        <v>85</v>
      </c>
      <c r="S2240" s="3" t="s">
        <v>39</v>
      </c>
    </row>
    <row r="2241" spans="1:19" x14ac:dyDescent="0.3">
      <c r="A2241" s="3">
        <v>2240</v>
      </c>
      <c r="B2241" s="3">
        <v>42</v>
      </c>
      <c r="C2241" s="3" t="s">
        <v>18</v>
      </c>
      <c r="D2241" s="3" t="s">
        <v>105</v>
      </c>
      <c r="E2241" s="3" t="s">
        <v>66</v>
      </c>
      <c r="F2241" s="3">
        <v>96</v>
      </c>
      <c r="G2241" s="3" t="s">
        <v>89</v>
      </c>
      <c r="H2241" s="3" t="s">
        <v>22</v>
      </c>
      <c r="I2241" s="3" t="s">
        <v>125</v>
      </c>
      <c r="J2241" s="3" t="s">
        <v>52</v>
      </c>
      <c r="K2241" s="3">
        <v>3.8</v>
      </c>
      <c r="L2241" s="3" t="s">
        <v>151</v>
      </c>
      <c r="M2241" s="3" t="s">
        <v>69</v>
      </c>
      <c r="N2241" s="3" t="s">
        <v>151</v>
      </c>
      <c r="O2241" s="3" t="s">
        <v>151</v>
      </c>
      <c r="P2241" s="13">
        <v>41</v>
      </c>
      <c r="Q2241" s="13">
        <f>Table1[[#This Row],[Purchase Amount (USD)]]-Table1[[#This Row],[Previous Purchases]]</f>
        <v>55</v>
      </c>
      <c r="R2241" s="3" t="s">
        <v>38</v>
      </c>
      <c r="S2241" s="3" t="s">
        <v>96</v>
      </c>
    </row>
    <row r="2242" spans="1:19" x14ac:dyDescent="0.3">
      <c r="A2242" s="2">
        <v>2241</v>
      </c>
      <c r="B2242" s="2">
        <v>57</v>
      </c>
      <c r="C2242" s="2" t="s">
        <v>18</v>
      </c>
      <c r="D2242" s="2" t="s">
        <v>40</v>
      </c>
      <c r="E2242" s="2" t="s">
        <v>41</v>
      </c>
      <c r="F2242" s="2">
        <v>71</v>
      </c>
      <c r="G2242" s="2" t="s">
        <v>98</v>
      </c>
      <c r="H2242" s="2" t="s">
        <v>22</v>
      </c>
      <c r="I2242" s="2" t="s">
        <v>95</v>
      </c>
      <c r="J2242" s="2" t="s">
        <v>24</v>
      </c>
      <c r="K2242" s="2">
        <v>4.3</v>
      </c>
      <c r="L2242" s="2" t="s">
        <v>151</v>
      </c>
      <c r="M2242" s="2" t="s">
        <v>44</v>
      </c>
      <c r="N2242" s="2" t="s">
        <v>151</v>
      </c>
      <c r="O2242" s="2" t="s">
        <v>151</v>
      </c>
      <c r="P2242" s="12">
        <v>18</v>
      </c>
      <c r="Q2242" s="12">
        <f>Table1[[#This Row],[Purchase Amount (USD)]]-Table1[[#This Row],[Previous Purchases]]</f>
        <v>53</v>
      </c>
      <c r="R2242" s="2" t="s">
        <v>85</v>
      </c>
      <c r="S2242" s="2" t="s">
        <v>96</v>
      </c>
    </row>
    <row r="2243" spans="1:19" x14ac:dyDescent="0.3">
      <c r="A2243" s="2">
        <v>2242</v>
      </c>
      <c r="B2243" s="2">
        <v>18</v>
      </c>
      <c r="C2243" s="2" t="s">
        <v>18</v>
      </c>
      <c r="D2243" s="2" t="s">
        <v>101</v>
      </c>
      <c r="E2243" s="2" t="s">
        <v>62</v>
      </c>
      <c r="F2243" s="2">
        <v>77</v>
      </c>
      <c r="G2243" s="2" t="s">
        <v>127</v>
      </c>
      <c r="H2243" s="2" t="s">
        <v>43</v>
      </c>
      <c r="I2243" s="2" t="s">
        <v>72</v>
      </c>
      <c r="J2243" s="2" t="s">
        <v>52</v>
      </c>
      <c r="K2243" s="2">
        <v>3.5</v>
      </c>
      <c r="L2243" s="2" t="s">
        <v>151</v>
      </c>
      <c r="M2243" s="2" t="s">
        <v>37</v>
      </c>
      <c r="N2243" s="2" t="s">
        <v>151</v>
      </c>
      <c r="O2243" s="2" t="s">
        <v>151</v>
      </c>
      <c r="P2243" s="12">
        <v>3</v>
      </c>
      <c r="Q2243" s="12">
        <f>Table1[[#This Row],[Purchase Amount (USD)]]-Table1[[#This Row],[Previous Purchases]]</f>
        <v>74</v>
      </c>
      <c r="R2243" s="2" t="s">
        <v>74</v>
      </c>
      <c r="S2243" s="2" t="s">
        <v>75</v>
      </c>
    </row>
    <row r="2244" spans="1:19" x14ac:dyDescent="0.3">
      <c r="A2244" s="3">
        <v>2243</v>
      </c>
      <c r="B2244" s="3">
        <v>18</v>
      </c>
      <c r="C2244" s="3" t="s">
        <v>18</v>
      </c>
      <c r="D2244" s="3" t="s">
        <v>86</v>
      </c>
      <c r="E2244" s="3" t="s">
        <v>20</v>
      </c>
      <c r="F2244" s="3">
        <v>66</v>
      </c>
      <c r="G2244" s="3" t="s">
        <v>106</v>
      </c>
      <c r="H2244" s="3" t="s">
        <v>43</v>
      </c>
      <c r="I2244" s="3" t="s">
        <v>120</v>
      </c>
      <c r="J2244" s="3" t="s">
        <v>36</v>
      </c>
      <c r="K2244" s="3">
        <v>3.8</v>
      </c>
      <c r="L2244" s="3" t="s">
        <v>151</v>
      </c>
      <c r="M2244" s="3" t="s">
        <v>44</v>
      </c>
      <c r="N2244" s="3" t="s">
        <v>151</v>
      </c>
      <c r="O2244" s="3" t="s">
        <v>151</v>
      </c>
      <c r="P2244" s="13">
        <v>5</v>
      </c>
      <c r="Q2244" s="13">
        <f>Table1[[#This Row],[Purchase Amount (USD)]]-Table1[[#This Row],[Previous Purchases]]</f>
        <v>61</v>
      </c>
      <c r="R2244" s="3" t="s">
        <v>38</v>
      </c>
      <c r="S2244" s="3" t="s">
        <v>75</v>
      </c>
    </row>
    <row r="2245" spans="1:19" x14ac:dyDescent="0.3">
      <c r="A2245" s="3">
        <v>2244</v>
      </c>
      <c r="B2245" s="3">
        <v>56</v>
      </c>
      <c r="C2245" s="3" t="s">
        <v>18</v>
      </c>
      <c r="D2245" s="3" t="s">
        <v>54</v>
      </c>
      <c r="E2245" s="3" t="s">
        <v>20</v>
      </c>
      <c r="F2245" s="3">
        <v>21</v>
      </c>
      <c r="G2245" s="3" t="s">
        <v>34</v>
      </c>
      <c r="H2245" s="3" t="s">
        <v>43</v>
      </c>
      <c r="I2245" s="3" t="s">
        <v>84</v>
      </c>
      <c r="J2245" s="3" t="s">
        <v>24</v>
      </c>
      <c r="K2245" s="3">
        <v>3.7</v>
      </c>
      <c r="L2245" s="3" t="s">
        <v>151</v>
      </c>
      <c r="M2245" s="3" t="s">
        <v>69</v>
      </c>
      <c r="N2245" s="3" t="s">
        <v>151</v>
      </c>
      <c r="O2245" s="3" t="s">
        <v>151</v>
      </c>
      <c r="P2245" s="13">
        <v>13</v>
      </c>
      <c r="Q2245" s="13">
        <f>Table1[[#This Row],[Purchase Amount (USD)]]-Table1[[#This Row],[Previous Purchases]]</f>
        <v>8</v>
      </c>
      <c r="R2245" s="3" t="s">
        <v>85</v>
      </c>
      <c r="S2245" s="3" t="s">
        <v>48</v>
      </c>
    </row>
    <row r="2246" spans="1:19" x14ac:dyDescent="0.3">
      <c r="A2246" s="2">
        <v>2245</v>
      </c>
      <c r="B2246" s="2">
        <v>35</v>
      </c>
      <c r="C2246" s="2" t="s">
        <v>18</v>
      </c>
      <c r="D2246" s="2" t="s">
        <v>58</v>
      </c>
      <c r="E2246" s="2" t="s">
        <v>20</v>
      </c>
      <c r="F2246" s="2">
        <v>37</v>
      </c>
      <c r="G2246" s="2" t="s">
        <v>130</v>
      </c>
      <c r="H2246" s="2" t="s">
        <v>43</v>
      </c>
      <c r="I2246" s="2" t="s">
        <v>79</v>
      </c>
      <c r="J2246" s="2" t="s">
        <v>52</v>
      </c>
      <c r="K2246" s="2">
        <v>4.8</v>
      </c>
      <c r="L2246" s="2" t="s">
        <v>151</v>
      </c>
      <c r="M2246" s="2" t="s">
        <v>69</v>
      </c>
      <c r="N2246" s="2" t="s">
        <v>151</v>
      </c>
      <c r="O2246" s="2" t="s">
        <v>151</v>
      </c>
      <c r="P2246" s="12">
        <v>22</v>
      </c>
      <c r="Q2246" s="12">
        <f>Table1[[#This Row],[Purchase Amount (USD)]]-Table1[[#This Row],[Previous Purchases]]</f>
        <v>15</v>
      </c>
      <c r="R2246" s="2" t="s">
        <v>45</v>
      </c>
      <c r="S2246" s="2" t="s">
        <v>48</v>
      </c>
    </row>
    <row r="2247" spans="1:19" x14ac:dyDescent="0.3">
      <c r="A2247" s="2">
        <v>2246</v>
      </c>
      <c r="B2247" s="2">
        <v>49</v>
      </c>
      <c r="C2247" s="2" t="s">
        <v>18</v>
      </c>
      <c r="D2247" s="2" t="s">
        <v>124</v>
      </c>
      <c r="E2247" s="2" t="s">
        <v>20</v>
      </c>
      <c r="F2247" s="2">
        <v>90</v>
      </c>
      <c r="G2247" s="2" t="s">
        <v>78</v>
      </c>
      <c r="H2247" s="2" t="s">
        <v>22</v>
      </c>
      <c r="I2247" s="2" t="s">
        <v>23</v>
      </c>
      <c r="J2247" s="2" t="s">
        <v>56</v>
      </c>
      <c r="K2247" s="2">
        <v>4.9000000000000004</v>
      </c>
      <c r="L2247" s="2" t="s">
        <v>151</v>
      </c>
      <c r="M2247" s="2" t="s">
        <v>37</v>
      </c>
      <c r="N2247" s="2" t="s">
        <v>151</v>
      </c>
      <c r="O2247" s="2" t="s">
        <v>151</v>
      </c>
      <c r="P2247" s="12">
        <v>45</v>
      </c>
      <c r="Q2247" s="12">
        <f>Table1[[#This Row],[Purchase Amount (USD)]]-Table1[[#This Row],[Previous Purchases]]</f>
        <v>45</v>
      </c>
      <c r="R2247" s="2" t="s">
        <v>45</v>
      </c>
      <c r="S2247" s="2" t="s">
        <v>28</v>
      </c>
    </row>
    <row r="2248" spans="1:19" x14ac:dyDescent="0.3">
      <c r="A2248" s="3">
        <v>2247</v>
      </c>
      <c r="B2248" s="3">
        <v>49</v>
      </c>
      <c r="C2248" s="3" t="s">
        <v>18</v>
      </c>
      <c r="D2248" s="3" t="s">
        <v>101</v>
      </c>
      <c r="E2248" s="3" t="s">
        <v>62</v>
      </c>
      <c r="F2248" s="3">
        <v>96</v>
      </c>
      <c r="G2248" s="3" t="s">
        <v>76</v>
      </c>
      <c r="H2248" s="3" t="s">
        <v>43</v>
      </c>
      <c r="I2248" s="3" t="s">
        <v>108</v>
      </c>
      <c r="J2248" s="3" t="s">
        <v>56</v>
      </c>
      <c r="K2248" s="3">
        <v>4.3</v>
      </c>
      <c r="L2248" s="3" t="s">
        <v>151</v>
      </c>
      <c r="M2248" s="3" t="s">
        <v>73</v>
      </c>
      <c r="N2248" s="3" t="s">
        <v>151</v>
      </c>
      <c r="O2248" s="3" t="s">
        <v>151</v>
      </c>
      <c r="P2248" s="13">
        <v>39</v>
      </c>
      <c r="Q2248" s="13">
        <f>Table1[[#This Row],[Purchase Amount (USD)]]-Table1[[#This Row],[Previous Purchases]]</f>
        <v>57</v>
      </c>
      <c r="R2248" s="3" t="s">
        <v>45</v>
      </c>
      <c r="S2248" s="3" t="s">
        <v>96</v>
      </c>
    </row>
    <row r="2249" spans="1:19" x14ac:dyDescent="0.3">
      <c r="A2249" s="3">
        <v>2248</v>
      </c>
      <c r="B2249" s="3">
        <v>34</v>
      </c>
      <c r="C2249" s="3" t="s">
        <v>18</v>
      </c>
      <c r="D2249" s="3" t="s">
        <v>105</v>
      </c>
      <c r="E2249" s="3" t="s">
        <v>66</v>
      </c>
      <c r="F2249" s="3">
        <v>37</v>
      </c>
      <c r="G2249" s="3" t="s">
        <v>102</v>
      </c>
      <c r="H2249" s="3" t="s">
        <v>22</v>
      </c>
      <c r="I2249" s="3" t="s">
        <v>84</v>
      </c>
      <c r="J2249" s="3" t="s">
        <v>52</v>
      </c>
      <c r="K2249" s="3">
        <v>4.4000000000000004</v>
      </c>
      <c r="L2249" s="3" t="s">
        <v>151</v>
      </c>
      <c r="M2249" s="3" t="s">
        <v>44</v>
      </c>
      <c r="N2249" s="3" t="s">
        <v>151</v>
      </c>
      <c r="O2249" s="3" t="s">
        <v>151</v>
      </c>
      <c r="P2249" s="13">
        <v>18</v>
      </c>
      <c r="Q2249" s="13">
        <f>Table1[[#This Row],[Purchase Amount (USD)]]-Table1[[#This Row],[Previous Purchases]]</f>
        <v>19</v>
      </c>
      <c r="R2249" s="3" t="s">
        <v>27</v>
      </c>
      <c r="S2249" s="3" t="s">
        <v>48</v>
      </c>
    </row>
    <row r="2250" spans="1:19" x14ac:dyDescent="0.3">
      <c r="A2250" s="2">
        <v>2249</v>
      </c>
      <c r="B2250" s="2">
        <v>63</v>
      </c>
      <c r="C2250" s="2" t="s">
        <v>18</v>
      </c>
      <c r="D2250" s="2" t="s">
        <v>112</v>
      </c>
      <c r="E2250" s="2" t="s">
        <v>20</v>
      </c>
      <c r="F2250" s="2">
        <v>66</v>
      </c>
      <c r="G2250" s="2" t="s">
        <v>42</v>
      </c>
      <c r="H2250" s="2" t="s">
        <v>43</v>
      </c>
      <c r="I2250" s="2" t="s">
        <v>82</v>
      </c>
      <c r="J2250" s="2" t="s">
        <v>24</v>
      </c>
      <c r="K2250" s="2">
        <v>3.4</v>
      </c>
      <c r="L2250" s="2" t="s">
        <v>151</v>
      </c>
      <c r="M2250" s="2" t="s">
        <v>37</v>
      </c>
      <c r="N2250" s="2" t="s">
        <v>151</v>
      </c>
      <c r="O2250" s="2" t="s">
        <v>151</v>
      </c>
      <c r="P2250" s="12">
        <v>19</v>
      </c>
      <c r="Q2250" s="12">
        <f>Table1[[#This Row],[Purchase Amount (USD)]]-Table1[[#This Row],[Previous Purchases]]</f>
        <v>47</v>
      </c>
      <c r="R2250" s="2" t="s">
        <v>45</v>
      </c>
      <c r="S2250" s="2" t="s">
        <v>28</v>
      </c>
    </row>
    <row r="2251" spans="1:19" x14ac:dyDescent="0.3">
      <c r="A2251" s="2">
        <v>2250</v>
      </c>
      <c r="B2251" s="2">
        <v>42</v>
      </c>
      <c r="C2251" s="2" t="s">
        <v>18</v>
      </c>
      <c r="D2251" s="2" t="s">
        <v>142</v>
      </c>
      <c r="E2251" s="2" t="s">
        <v>66</v>
      </c>
      <c r="F2251" s="2">
        <v>45</v>
      </c>
      <c r="G2251" s="2" t="s">
        <v>50</v>
      </c>
      <c r="H2251" s="2" t="s">
        <v>91</v>
      </c>
      <c r="I2251" s="2" t="s">
        <v>125</v>
      </c>
      <c r="J2251" s="2" t="s">
        <v>36</v>
      </c>
      <c r="K2251" s="2">
        <v>4.3</v>
      </c>
      <c r="L2251" s="2" t="s">
        <v>151</v>
      </c>
      <c r="M2251" s="2" t="s">
        <v>44</v>
      </c>
      <c r="N2251" s="2" t="s">
        <v>151</v>
      </c>
      <c r="O2251" s="2" t="s">
        <v>151</v>
      </c>
      <c r="P2251" s="12">
        <v>29</v>
      </c>
      <c r="Q2251" s="12">
        <f>Table1[[#This Row],[Purchase Amount (USD)]]-Table1[[#This Row],[Previous Purchases]]</f>
        <v>16</v>
      </c>
      <c r="R2251" s="2" t="s">
        <v>85</v>
      </c>
      <c r="S2251" s="2" t="s">
        <v>39</v>
      </c>
    </row>
    <row r="2252" spans="1:19" x14ac:dyDescent="0.3">
      <c r="A2252" s="3">
        <v>2251</v>
      </c>
      <c r="B2252" s="3">
        <v>41</v>
      </c>
      <c r="C2252" s="3" t="s">
        <v>18</v>
      </c>
      <c r="D2252" s="3" t="s">
        <v>70</v>
      </c>
      <c r="E2252" s="3" t="s">
        <v>41</v>
      </c>
      <c r="F2252" s="3">
        <v>89</v>
      </c>
      <c r="G2252" s="3" t="s">
        <v>111</v>
      </c>
      <c r="H2252" s="3" t="s">
        <v>22</v>
      </c>
      <c r="I2252" s="3" t="s">
        <v>68</v>
      </c>
      <c r="J2252" s="3" t="s">
        <v>52</v>
      </c>
      <c r="K2252" s="3">
        <v>4.5999999999999996</v>
      </c>
      <c r="L2252" s="3" t="s">
        <v>151</v>
      </c>
      <c r="M2252" s="3" t="s">
        <v>73</v>
      </c>
      <c r="N2252" s="3" t="s">
        <v>151</v>
      </c>
      <c r="O2252" s="3" t="s">
        <v>151</v>
      </c>
      <c r="P2252" s="13">
        <v>19</v>
      </c>
      <c r="Q2252" s="13">
        <f>Table1[[#This Row],[Purchase Amount (USD)]]-Table1[[#This Row],[Previous Purchases]]</f>
        <v>70</v>
      </c>
      <c r="R2252" s="3" t="s">
        <v>38</v>
      </c>
      <c r="S2252" s="3" t="s">
        <v>39</v>
      </c>
    </row>
    <row r="2253" spans="1:19" x14ac:dyDescent="0.3">
      <c r="A2253" s="3">
        <v>2252</v>
      </c>
      <c r="B2253" s="3">
        <v>26</v>
      </c>
      <c r="C2253" s="3" t="s">
        <v>18</v>
      </c>
      <c r="D2253" s="3" t="s">
        <v>70</v>
      </c>
      <c r="E2253" s="3" t="s">
        <v>41</v>
      </c>
      <c r="F2253" s="3">
        <v>94</v>
      </c>
      <c r="G2253" s="3" t="s">
        <v>140</v>
      </c>
      <c r="H2253" s="3" t="s">
        <v>22</v>
      </c>
      <c r="I2253" s="3" t="s">
        <v>79</v>
      </c>
      <c r="J2253" s="3" t="s">
        <v>56</v>
      </c>
      <c r="K2253" s="3">
        <v>3.8</v>
      </c>
      <c r="L2253" s="3" t="s">
        <v>151</v>
      </c>
      <c r="M2253" s="3" t="s">
        <v>37</v>
      </c>
      <c r="N2253" s="3" t="s">
        <v>151</v>
      </c>
      <c r="O2253" s="3" t="s">
        <v>151</v>
      </c>
      <c r="P2253" s="13">
        <v>22</v>
      </c>
      <c r="Q2253" s="13">
        <f>Table1[[#This Row],[Purchase Amount (USD)]]-Table1[[#This Row],[Previous Purchases]]</f>
        <v>72</v>
      </c>
      <c r="R2253" s="3" t="s">
        <v>85</v>
      </c>
      <c r="S2253" s="3" t="s">
        <v>87</v>
      </c>
    </row>
    <row r="2254" spans="1:19" x14ac:dyDescent="0.3">
      <c r="A2254" s="2">
        <v>2253</v>
      </c>
      <c r="B2254" s="2">
        <v>48</v>
      </c>
      <c r="C2254" s="2" t="s">
        <v>18</v>
      </c>
      <c r="D2254" s="2" t="s">
        <v>70</v>
      </c>
      <c r="E2254" s="2" t="s">
        <v>41</v>
      </c>
      <c r="F2254" s="2">
        <v>96</v>
      </c>
      <c r="G2254" s="2" t="s">
        <v>144</v>
      </c>
      <c r="H2254" s="2" t="s">
        <v>35</v>
      </c>
      <c r="I2254" s="2" t="s">
        <v>31</v>
      </c>
      <c r="J2254" s="2" t="s">
        <v>52</v>
      </c>
      <c r="K2254" s="2">
        <v>3.9</v>
      </c>
      <c r="L2254" s="2" t="s">
        <v>151</v>
      </c>
      <c r="M2254" s="2" t="s">
        <v>26</v>
      </c>
      <c r="N2254" s="2" t="s">
        <v>151</v>
      </c>
      <c r="O2254" s="2" t="s">
        <v>151</v>
      </c>
      <c r="P2254" s="12">
        <v>21</v>
      </c>
      <c r="Q2254" s="12">
        <f>Table1[[#This Row],[Purchase Amount (USD)]]-Table1[[#This Row],[Previous Purchases]]</f>
        <v>75</v>
      </c>
      <c r="R2254" s="2" t="s">
        <v>74</v>
      </c>
      <c r="S2254" s="2" t="s">
        <v>48</v>
      </c>
    </row>
    <row r="2255" spans="1:19" x14ac:dyDescent="0.3">
      <c r="A2255" s="2">
        <v>2254</v>
      </c>
      <c r="B2255" s="2">
        <v>62</v>
      </c>
      <c r="C2255" s="2" t="s">
        <v>18</v>
      </c>
      <c r="D2255" s="2" t="s">
        <v>103</v>
      </c>
      <c r="E2255" s="2" t="s">
        <v>20</v>
      </c>
      <c r="F2255" s="2">
        <v>31</v>
      </c>
      <c r="G2255" s="2" t="s">
        <v>100</v>
      </c>
      <c r="H2255" s="2" t="s">
        <v>43</v>
      </c>
      <c r="I2255" s="2" t="s">
        <v>109</v>
      </c>
      <c r="J2255" s="2" t="s">
        <v>36</v>
      </c>
      <c r="K2255" s="2">
        <v>2.6</v>
      </c>
      <c r="L2255" s="2" t="s">
        <v>151</v>
      </c>
      <c r="M2255" s="2" t="s">
        <v>73</v>
      </c>
      <c r="N2255" s="2" t="s">
        <v>151</v>
      </c>
      <c r="O2255" s="2" t="s">
        <v>151</v>
      </c>
      <c r="P2255" s="12">
        <v>22</v>
      </c>
      <c r="Q2255" s="12">
        <f>Table1[[#This Row],[Purchase Amount (USD)]]-Table1[[#This Row],[Previous Purchases]]</f>
        <v>9</v>
      </c>
      <c r="R2255" s="2" t="s">
        <v>45</v>
      </c>
      <c r="S2255" s="2" t="s">
        <v>87</v>
      </c>
    </row>
    <row r="2256" spans="1:19" x14ac:dyDescent="0.3">
      <c r="A2256" s="3">
        <v>2255</v>
      </c>
      <c r="B2256" s="3">
        <v>24</v>
      </c>
      <c r="C2256" s="3" t="s">
        <v>18</v>
      </c>
      <c r="D2256" s="3" t="s">
        <v>132</v>
      </c>
      <c r="E2256" s="3" t="s">
        <v>66</v>
      </c>
      <c r="F2256" s="3">
        <v>79</v>
      </c>
      <c r="G2256" s="3" t="s">
        <v>113</v>
      </c>
      <c r="H2256" s="3" t="s">
        <v>43</v>
      </c>
      <c r="I2256" s="3" t="s">
        <v>79</v>
      </c>
      <c r="J2256" s="3" t="s">
        <v>24</v>
      </c>
      <c r="K2256" s="3">
        <v>4.2</v>
      </c>
      <c r="L2256" s="3" t="s">
        <v>151</v>
      </c>
      <c r="M2256" s="3" t="s">
        <v>73</v>
      </c>
      <c r="N2256" s="3" t="s">
        <v>151</v>
      </c>
      <c r="O2256" s="3" t="s">
        <v>151</v>
      </c>
      <c r="P2256" s="13">
        <v>44</v>
      </c>
      <c r="Q2256" s="13">
        <f>Table1[[#This Row],[Purchase Amount (USD)]]-Table1[[#This Row],[Previous Purchases]]</f>
        <v>35</v>
      </c>
      <c r="R2256" s="3" t="s">
        <v>45</v>
      </c>
      <c r="S2256" s="3" t="s">
        <v>96</v>
      </c>
    </row>
    <row r="2257" spans="1:19" x14ac:dyDescent="0.3">
      <c r="A2257" s="3">
        <v>2256</v>
      </c>
      <c r="B2257" s="3">
        <v>48</v>
      </c>
      <c r="C2257" s="3" t="s">
        <v>18</v>
      </c>
      <c r="D2257" s="3" t="s">
        <v>61</v>
      </c>
      <c r="E2257" s="3" t="s">
        <v>62</v>
      </c>
      <c r="F2257" s="3">
        <v>39</v>
      </c>
      <c r="G2257" s="3" t="s">
        <v>150</v>
      </c>
      <c r="H2257" s="3" t="s">
        <v>22</v>
      </c>
      <c r="I2257" s="3" t="s">
        <v>84</v>
      </c>
      <c r="J2257" s="3" t="s">
        <v>36</v>
      </c>
      <c r="K2257" s="3">
        <v>4.5999999999999996</v>
      </c>
      <c r="L2257" s="3" t="s">
        <v>151</v>
      </c>
      <c r="M2257" s="3" t="s">
        <v>73</v>
      </c>
      <c r="N2257" s="3" t="s">
        <v>151</v>
      </c>
      <c r="O2257" s="3" t="s">
        <v>151</v>
      </c>
      <c r="P2257" s="13">
        <v>42</v>
      </c>
      <c r="Q2257" s="13">
        <f>Table1[[#This Row],[Purchase Amount (USD)]]-Table1[[#This Row],[Previous Purchases]]</f>
        <v>-3</v>
      </c>
      <c r="R2257" s="3" t="s">
        <v>74</v>
      </c>
      <c r="S2257" s="3" t="s">
        <v>57</v>
      </c>
    </row>
    <row r="2258" spans="1:19" x14ac:dyDescent="0.3">
      <c r="A2258" s="2">
        <v>2257</v>
      </c>
      <c r="B2258" s="2">
        <v>31</v>
      </c>
      <c r="C2258" s="2" t="s">
        <v>18</v>
      </c>
      <c r="D2258" s="2" t="s">
        <v>19</v>
      </c>
      <c r="E2258" s="2" t="s">
        <v>20</v>
      </c>
      <c r="F2258" s="2">
        <v>22</v>
      </c>
      <c r="G2258" s="2" t="s">
        <v>98</v>
      </c>
      <c r="H2258" s="2" t="s">
        <v>43</v>
      </c>
      <c r="I2258" s="2" t="s">
        <v>47</v>
      </c>
      <c r="J2258" s="2" t="s">
        <v>56</v>
      </c>
      <c r="K2258" s="2">
        <v>5</v>
      </c>
      <c r="L2258" s="2" t="s">
        <v>151</v>
      </c>
      <c r="M2258" s="2" t="s">
        <v>53</v>
      </c>
      <c r="N2258" s="2" t="s">
        <v>151</v>
      </c>
      <c r="O2258" s="2" t="s">
        <v>151</v>
      </c>
      <c r="P2258" s="12">
        <v>33</v>
      </c>
      <c r="Q2258" s="12">
        <f>Table1[[#This Row],[Purchase Amount (USD)]]-Table1[[#This Row],[Previous Purchases]]</f>
        <v>-11</v>
      </c>
      <c r="R2258" s="2" t="s">
        <v>38</v>
      </c>
      <c r="S2258" s="2" t="s">
        <v>57</v>
      </c>
    </row>
    <row r="2259" spans="1:19" x14ac:dyDescent="0.3">
      <c r="A2259" s="2">
        <v>2258</v>
      </c>
      <c r="B2259" s="2">
        <v>41</v>
      </c>
      <c r="C2259" s="2" t="s">
        <v>18</v>
      </c>
      <c r="D2259" s="2" t="s">
        <v>86</v>
      </c>
      <c r="E2259" s="2" t="s">
        <v>20</v>
      </c>
      <c r="F2259" s="2">
        <v>32</v>
      </c>
      <c r="G2259" s="2" t="s">
        <v>121</v>
      </c>
      <c r="H2259" s="2" t="s">
        <v>22</v>
      </c>
      <c r="I2259" s="2" t="s">
        <v>77</v>
      </c>
      <c r="J2259" s="2" t="s">
        <v>56</v>
      </c>
      <c r="K2259" s="2">
        <v>4.2</v>
      </c>
      <c r="L2259" s="2" t="s">
        <v>151</v>
      </c>
      <c r="M2259" s="2" t="s">
        <v>53</v>
      </c>
      <c r="N2259" s="2" t="s">
        <v>151</v>
      </c>
      <c r="O2259" s="2" t="s">
        <v>151</v>
      </c>
      <c r="P2259" s="12">
        <v>6</v>
      </c>
      <c r="Q2259" s="12">
        <f>Table1[[#This Row],[Purchase Amount (USD)]]-Table1[[#This Row],[Previous Purchases]]</f>
        <v>26</v>
      </c>
      <c r="R2259" s="2" t="s">
        <v>74</v>
      </c>
      <c r="S2259" s="2" t="s">
        <v>48</v>
      </c>
    </row>
    <row r="2260" spans="1:19" x14ac:dyDescent="0.3">
      <c r="A2260" s="3">
        <v>2259</v>
      </c>
      <c r="B2260" s="3">
        <v>24</v>
      </c>
      <c r="C2260" s="3" t="s">
        <v>18</v>
      </c>
      <c r="D2260" s="3" t="s">
        <v>112</v>
      </c>
      <c r="E2260" s="3" t="s">
        <v>20</v>
      </c>
      <c r="F2260" s="3">
        <v>71</v>
      </c>
      <c r="G2260" s="3" t="s">
        <v>122</v>
      </c>
      <c r="H2260" s="3" t="s">
        <v>22</v>
      </c>
      <c r="I2260" s="3" t="s">
        <v>108</v>
      </c>
      <c r="J2260" s="3" t="s">
        <v>24</v>
      </c>
      <c r="K2260" s="3">
        <v>4.3</v>
      </c>
      <c r="L2260" s="3" t="s">
        <v>151</v>
      </c>
      <c r="M2260" s="3" t="s">
        <v>73</v>
      </c>
      <c r="N2260" s="3" t="s">
        <v>151</v>
      </c>
      <c r="O2260" s="3" t="s">
        <v>151</v>
      </c>
      <c r="P2260" s="13">
        <v>44</v>
      </c>
      <c r="Q2260" s="13">
        <f>Table1[[#This Row],[Purchase Amount (USD)]]-Table1[[#This Row],[Previous Purchases]]</f>
        <v>27</v>
      </c>
      <c r="R2260" s="3" t="s">
        <v>38</v>
      </c>
      <c r="S2260" s="3" t="s">
        <v>96</v>
      </c>
    </row>
    <row r="2261" spans="1:19" x14ac:dyDescent="0.3">
      <c r="A2261" s="3">
        <v>2260</v>
      </c>
      <c r="B2261" s="3">
        <v>60</v>
      </c>
      <c r="C2261" s="3" t="s">
        <v>18</v>
      </c>
      <c r="D2261" s="3" t="s">
        <v>33</v>
      </c>
      <c r="E2261" s="3" t="s">
        <v>20</v>
      </c>
      <c r="F2261" s="3">
        <v>96</v>
      </c>
      <c r="G2261" s="3" t="s">
        <v>102</v>
      </c>
      <c r="H2261" s="3" t="s">
        <v>91</v>
      </c>
      <c r="I2261" s="3" t="s">
        <v>117</v>
      </c>
      <c r="J2261" s="3" t="s">
        <v>36</v>
      </c>
      <c r="K2261" s="3">
        <v>3.3</v>
      </c>
      <c r="L2261" s="3" t="s">
        <v>151</v>
      </c>
      <c r="M2261" s="3" t="s">
        <v>37</v>
      </c>
      <c r="N2261" s="3" t="s">
        <v>151</v>
      </c>
      <c r="O2261" s="3" t="s">
        <v>151</v>
      </c>
      <c r="P2261" s="13">
        <v>24</v>
      </c>
      <c r="Q2261" s="13">
        <f>Table1[[#This Row],[Purchase Amount (USD)]]-Table1[[#This Row],[Previous Purchases]]</f>
        <v>72</v>
      </c>
      <c r="R2261" s="3" t="s">
        <v>32</v>
      </c>
      <c r="S2261" s="3" t="s">
        <v>48</v>
      </c>
    </row>
    <row r="2262" spans="1:19" x14ac:dyDescent="0.3">
      <c r="A2262" s="2">
        <v>2261</v>
      </c>
      <c r="B2262" s="2">
        <v>38</v>
      </c>
      <c r="C2262" s="2" t="s">
        <v>18</v>
      </c>
      <c r="D2262" s="2" t="s">
        <v>118</v>
      </c>
      <c r="E2262" s="2" t="s">
        <v>66</v>
      </c>
      <c r="F2262" s="2">
        <v>82</v>
      </c>
      <c r="G2262" s="2" t="s">
        <v>67</v>
      </c>
      <c r="H2262" s="2" t="s">
        <v>43</v>
      </c>
      <c r="I2262" s="2" t="s">
        <v>143</v>
      </c>
      <c r="J2262" s="2" t="s">
        <v>56</v>
      </c>
      <c r="K2262" s="2">
        <v>4.9000000000000004</v>
      </c>
      <c r="L2262" s="2" t="s">
        <v>151</v>
      </c>
      <c r="M2262" s="2" t="s">
        <v>26</v>
      </c>
      <c r="N2262" s="2" t="s">
        <v>151</v>
      </c>
      <c r="O2262" s="2" t="s">
        <v>151</v>
      </c>
      <c r="P2262" s="12">
        <v>16</v>
      </c>
      <c r="Q2262" s="12">
        <f>Table1[[#This Row],[Purchase Amount (USD)]]-Table1[[#This Row],[Previous Purchases]]</f>
        <v>66</v>
      </c>
      <c r="R2262" s="2" t="s">
        <v>45</v>
      </c>
      <c r="S2262" s="2" t="s">
        <v>57</v>
      </c>
    </row>
    <row r="2263" spans="1:19" x14ac:dyDescent="0.3">
      <c r="A2263" s="2">
        <v>2262</v>
      </c>
      <c r="B2263" s="2">
        <v>58</v>
      </c>
      <c r="C2263" s="2" t="s">
        <v>18</v>
      </c>
      <c r="D2263" s="2" t="s">
        <v>131</v>
      </c>
      <c r="E2263" s="2" t="s">
        <v>66</v>
      </c>
      <c r="F2263" s="2">
        <v>76</v>
      </c>
      <c r="G2263" s="2" t="s">
        <v>130</v>
      </c>
      <c r="H2263" s="2" t="s">
        <v>22</v>
      </c>
      <c r="I2263" s="2" t="s">
        <v>79</v>
      </c>
      <c r="J2263" s="2" t="s">
        <v>36</v>
      </c>
      <c r="K2263" s="2">
        <v>4.4000000000000004</v>
      </c>
      <c r="L2263" s="2" t="s">
        <v>151</v>
      </c>
      <c r="M2263" s="2" t="s">
        <v>53</v>
      </c>
      <c r="N2263" s="2" t="s">
        <v>151</v>
      </c>
      <c r="O2263" s="2" t="s">
        <v>151</v>
      </c>
      <c r="P2263" s="12">
        <v>12</v>
      </c>
      <c r="Q2263" s="12">
        <f>Table1[[#This Row],[Purchase Amount (USD)]]-Table1[[#This Row],[Previous Purchases]]</f>
        <v>64</v>
      </c>
      <c r="R2263" s="2" t="s">
        <v>74</v>
      </c>
      <c r="S2263" s="2" t="s">
        <v>28</v>
      </c>
    </row>
    <row r="2264" spans="1:19" x14ac:dyDescent="0.3">
      <c r="A2264" s="3">
        <v>2263</v>
      </c>
      <c r="B2264" s="3">
        <v>53</v>
      </c>
      <c r="C2264" s="3" t="s">
        <v>18</v>
      </c>
      <c r="D2264" s="3" t="s">
        <v>131</v>
      </c>
      <c r="E2264" s="3" t="s">
        <v>66</v>
      </c>
      <c r="F2264" s="3">
        <v>22</v>
      </c>
      <c r="G2264" s="3" t="s">
        <v>116</v>
      </c>
      <c r="H2264" s="3" t="s">
        <v>43</v>
      </c>
      <c r="I2264" s="3" t="s">
        <v>95</v>
      </c>
      <c r="J2264" s="3" t="s">
        <v>24</v>
      </c>
      <c r="K2264" s="3">
        <v>3.1</v>
      </c>
      <c r="L2264" s="3" t="s">
        <v>151</v>
      </c>
      <c r="M2264" s="3" t="s">
        <v>69</v>
      </c>
      <c r="N2264" s="3" t="s">
        <v>151</v>
      </c>
      <c r="O2264" s="3" t="s">
        <v>151</v>
      </c>
      <c r="P2264" s="13">
        <v>50</v>
      </c>
      <c r="Q2264" s="13">
        <f>Table1[[#This Row],[Purchase Amount (USD)]]-Table1[[#This Row],[Previous Purchases]]</f>
        <v>-28</v>
      </c>
      <c r="R2264" s="3" t="s">
        <v>45</v>
      </c>
      <c r="S2264" s="3" t="s">
        <v>87</v>
      </c>
    </row>
    <row r="2265" spans="1:19" x14ac:dyDescent="0.3">
      <c r="A2265" s="3">
        <v>2264</v>
      </c>
      <c r="B2265" s="3">
        <v>44</v>
      </c>
      <c r="C2265" s="3" t="s">
        <v>18</v>
      </c>
      <c r="D2265" s="3" t="s">
        <v>118</v>
      </c>
      <c r="E2265" s="3" t="s">
        <v>66</v>
      </c>
      <c r="F2265" s="3">
        <v>40</v>
      </c>
      <c r="G2265" s="3" t="s">
        <v>115</v>
      </c>
      <c r="H2265" s="3" t="s">
        <v>91</v>
      </c>
      <c r="I2265" s="3" t="s">
        <v>95</v>
      </c>
      <c r="J2265" s="3" t="s">
        <v>24</v>
      </c>
      <c r="K2265" s="3">
        <v>3.5</v>
      </c>
      <c r="L2265" s="3" t="s">
        <v>151</v>
      </c>
      <c r="M2265" s="3" t="s">
        <v>73</v>
      </c>
      <c r="N2265" s="3" t="s">
        <v>151</v>
      </c>
      <c r="O2265" s="3" t="s">
        <v>151</v>
      </c>
      <c r="P2265" s="13">
        <v>42</v>
      </c>
      <c r="Q2265" s="13">
        <f>Table1[[#This Row],[Purchase Amount (USD)]]-Table1[[#This Row],[Previous Purchases]]</f>
        <v>-2</v>
      </c>
      <c r="R2265" s="3" t="s">
        <v>32</v>
      </c>
      <c r="S2265" s="3" t="s">
        <v>57</v>
      </c>
    </row>
    <row r="2266" spans="1:19" x14ac:dyDescent="0.3">
      <c r="A2266" s="2">
        <v>2265</v>
      </c>
      <c r="B2266" s="2">
        <v>51</v>
      </c>
      <c r="C2266" s="2" t="s">
        <v>18</v>
      </c>
      <c r="D2266" s="2" t="s">
        <v>123</v>
      </c>
      <c r="E2266" s="2" t="s">
        <v>66</v>
      </c>
      <c r="F2266" s="2">
        <v>92</v>
      </c>
      <c r="G2266" s="2" t="s">
        <v>113</v>
      </c>
      <c r="H2266" s="2" t="s">
        <v>43</v>
      </c>
      <c r="I2266" s="2" t="s">
        <v>47</v>
      </c>
      <c r="J2266" s="2" t="s">
        <v>52</v>
      </c>
      <c r="K2266" s="2">
        <v>3.9</v>
      </c>
      <c r="L2266" s="2" t="s">
        <v>151</v>
      </c>
      <c r="M2266" s="2" t="s">
        <v>69</v>
      </c>
      <c r="N2266" s="2" t="s">
        <v>151</v>
      </c>
      <c r="O2266" s="2" t="s">
        <v>151</v>
      </c>
      <c r="P2266" s="12">
        <v>50</v>
      </c>
      <c r="Q2266" s="12">
        <f>Table1[[#This Row],[Purchase Amount (USD)]]-Table1[[#This Row],[Previous Purchases]]</f>
        <v>42</v>
      </c>
      <c r="R2266" s="2" t="s">
        <v>45</v>
      </c>
      <c r="S2266" s="2" t="s">
        <v>87</v>
      </c>
    </row>
    <row r="2267" spans="1:19" x14ac:dyDescent="0.3">
      <c r="A2267" s="2">
        <v>2266</v>
      </c>
      <c r="B2267" s="2">
        <v>36</v>
      </c>
      <c r="C2267" s="2" t="s">
        <v>18</v>
      </c>
      <c r="D2267" s="2" t="s">
        <v>61</v>
      </c>
      <c r="E2267" s="2" t="s">
        <v>62</v>
      </c>
      <c r="F2267" s="2">
        <v>94</v>
      </c>
      <c r="G2267" s="2" t="s">
        <v>55</v>
      </c>
      <c r="H2267" s="2" t="s">
        <v>91</v>
      </c>
      <c r="I2267" s="2" t="s">
        <v>133</v>
      </c>
      <c r="J2267" s="2" t="s">
        <v>56</v>
      </c>
      <c r="K2267" s="2">
        <v>3.9</v>
      </c>
      <c r="L2267" s="2" t="s">
        <v>151</v>
      </c>
      <c r="M2267" s="2" t="s">
        <v>73</v>
      </c>
      <c r="N2267" s="2" t="s">
        <v>151</v>
      </c>
      <c r="O2267" s="2" t="s">
        <v>151</v>
      </c>
      <c r="P2267" s="12">
        <v>10</v>
      </c>
      <c r="Q2267" s="12">
        <f>Table1[[#This Row],[Purchase Amount (USD)]]-Table1[[#This Row],[Previous Purchases]]</f>
        <v>84</v>
      </c>
      <c r="R2267" s="2" t="s">
        <v>45</v>
      </c>
      <c r="S2267" s="2" t="s">
        <v>57</v>
      </c>
    </row>
    <row r="2268" spans="1:19" x14ac:dyDescent="0.3">
      <c r="A2268" s="3">
        <v>2267</v>
      </c>
      <c r="B2268" s="3">
        <v>20</v>
      </c>
      <c r="C2268" s="3" t="s">
        <v>18</v>
      </c>
      <c r="D2268" s="3" t="s">
        <v>80</v>
      </c>
      <c r="E2268" s="3" t="s">
        <v>20</v>
      </c>
      <c r="F2268" s="3">
        <v>44</v>
      </c>
      <c r="G2268" s="3" t="s">
        <v>67</v>
      </c>
      <c r="H2268" s="3" t="s">
        <v>43</v>
      </c>
      <c r="I2268" s="3" t="s">
        <v>133</v>
      </c>
      <c r="J2268" s="3" t="s">
        <v>56</v>
      </c>
      <c r="K2268" s="3">
        <v>4.3</v>
      </c>
      <c r="L2268" s="3" t="s">
        <v>151</v>
      </c>
      <c r="M2268" s="3" t="s">
        <v>73</v>
      </c>
      <c r="N2268" s="3" t="s">
        <v>151</v>
      </c>
      <c r="O2268" s="3" t="s">
        <v>151</v>
      </c>
      <c r="P2268" s="13">
        <v>32</v>
      </c>
      <c r="Q2268" s="13">
        <f>Table1[[#This Row],[Purchase Amount (USD)]]-Table1[[#This Row],[Previous Purchases]]</f>
        <v>12</v>
      </c>
      <c r="R2268" s="3" t="s">
        <v>85</v>
      </c>
      <c r="S2268" s="3" t="s">
        <v>39</v>
      </c>
    </row>
    <row r="2269" spans="1:19" x14ac:dyDescent="0.3">
      <c r="A2269" s="3">
        <v>2268</v>
      </c>
      <c r="B2269" s="3">
        <v>32</v>
      </c>
      <c r="C2269" s="3" t="s">
        <v>18</v>
      </c>
      <c r="D2269" s="3" t="s">
        <v>142</v>
      </c>
      <c r="E2269" s="3" t="s">
        <v>66</v>
      </c>
      <c r="F2269" s="3">
        <v>49</v>
      </c>
      <c r="G2269" s="3" t="s">
        <v>21</v>
      </c>
      <c r="H2269" s="3" t="s">
        <v>35</v>
      </c>
      <c r="I2269" s="3" t="s">
        <v>143</v>
      </c>
      <c r="J2269" s="3" t="s">
        <v>36</v>
      </c>
      <c r="K2269" s="3">
        <v>3.8</v>
      </c>
      <c r="L2269" s="3" t="s">
        <v>151</v>
      </c>
      <c r="M2269" s="3" t="s">
        <v>26</v>
      </c>
      <c r="N2269" s="3" t="s">
        <v>151</v>
      </c>
      <c r="O2269" s="3" t="s">
        <v>151</v>
      </c>
      <c r="P2269" s="13">
        <v>37</v>
      </c>
      <c r="Q2269" s="13">
        <f>Table1[[#This Row],[Purchase Amount (USD)]]-Table1[[#This Row],[Previous Purchases]]</f>
        <v>12</v>
      </c>
      <c r="R2269" s="3" t="s">
        <v>27</v>
      </c>
      <c r="S2269" s="3" t="s">
        <v>39</v>
      </c>
    </row>
    <row r="2270" spans="1:19" x14ac:dyDescent="0.3">
      <c r="A2270" s="2">
        <v>2269</v>
      </c>
      <c r="B2270" s="2">
        <v>66</v>
      </c>
      <c r="C2270" s="2" t="s">
        <v>18</v>
      </c>
      <c r="D2270" s="2" t="s">
        <v>29</v>
      </c>
      <c r="E2270" s="2" t="s">
        <v>20</v>
      </c>
      <c r="F2270" s="2">
        <v>26</v>
      </c>
      <c r="G2270" s="2" t="s">
        <v>141</v>
      </c>
      <c r="H2270" s="2" t="s">
        <v>22</v>
      </c>
      <c r="I2270" s="2" t="s">
        <v>60</v>
      </c>
      <c r="J2270" s="2" t="s">
        <v>36</v>
      </c>
      <c r="K2270" s="2">
        <v>2.7</v>
      </c>
      <c r="L2270" s="2" t="s">
        <v>151</v>
      </c>
      <c r="M2270" s="2" t="s">
        <v>69</v>
      </c>
      <c r="N2270" s="2" t="s">
        <v>151</v>
      </c>
      <c r="O2270" s="2" t="s">
        <v>151</v>
      </c>
      <c r="P2270" s="12">
        <v>15</v>
      </c>
      <c r="Q2270" s="12">
        <f>Table1[[#This Row],[Purchase Amount (USD)]]-Table1[[#This Row],[Previous Purchases]]</f>
        <v>11</v>
      </c>
      <c r="R2270" s="2" t="s">
        <v>74</v>
      </c>
      <c r="S2270" s="2" t="s">
        <v>87</v>
      </c>
    </row>
    <row r="2271" spans="1:19" x14ac:dyDescent="0.3">
      <c r="A2271" s="2">
        <v>2270</v>
      </c>
      <c r="B2271" s="2">
        <v>49</v>
      </c>
      <c r="C2271" s="2" t="s">
        <v>18</v>
      </c>
      <c r="D2271" s="2" t="s">
        <v>86</v>
      </c>
      <c r="E2271" s="2" t="s">
        <v>20</v>
      </c>
      <c r="F2271" s="2">
        <v>38</v>
      </c>
      <c r="G2271" s="2" t="s">
        <v>21</v>
      </c>
      <c r="H2271" s="2" t="s">
        <v>43</v>
      </c>
      <c r="I2271" s="2" t="s">
        <v>133</v>
      </c>
      <c r="J2271" s="2" t="s">
        <v>56</v>
      </c>
      <c r="K2271" s="2">
        <v>4.4000000000000004</v>
      </c>
      <c r="L2271" s="2" t="s">
        <v>151</v>
      </c>
      <c r="M2271" s="2" t="s">
        <v>73</v>
      </c>
      <c r="N2271" s="2" t="s">
        <v>151</v>
      </c>
      <c r="O2271" s="2" t="s">
        <v>151</v>
      </c>
      <c r="P2271" s="12">
        <v>27</v>
      </c>
      <c r="Q2271" s="12">
        <f>Table1[[#This Row],[Purchase Amount (USD)]]-Table1[[#This Row],[Previous Purchases]]</f>
        <v>11</v>
      </c>
      <c r="R2271" s="2" t="s">
        <v>38</v>
      </c>
      <c r="S2271" s="2" t="s">
        <v>48</v>
      </c>
    </row>
    <row r="2272" spans="1:19" x14ac:dyDescent="0.3">
      <c r="A2272" s="3">
        <v>2271</v>
      </c>
      <c r="B2272" s="3">
        <v>27</v>
      </c>
      <c r="C2272" s="3" t="s">
        <v>18</v>
      </c>
      <c r="D2272" s="3" t="s">
        <v>19</v>
      </c>
      <c r="E2272" s="3" t="s">
        <v>20</v>
      </c>
      <c r="F2272" s="3">
        <v>72</v>
      </c>
      <c r="G2272" s="3" t="s">
        <v>141</v>
      </c>
      <c r="H2272" s="3" t="s">
        <v>22</v>
      </c>
      <c r="I2272" s="3" t="s">
        <v>72</v>
      </c>
      <c r="J2272" s="3" t="s">
        <v>36</v>
      </c>
      <c r="K2272" s="3">
        <v>3.5</v>
      </c>
      <c r="L2272" s="3" t="s">
        <v>151</v>
      </c>
      <c r="M2272" s="3" t="s">
        <v>26</v>
      </c>
      <c r="N2272" s="3" t="s">
        <v>151</v>
      </c>
      <c r="O2272" s="3" t="s">
        <v>151</v>
      </c>
      <c r="P2272" s="13">
        <v>7</v>
      </c>
      <c r="Q2272" s="13">
        <f>Table1[[#This Row],[Purchase Amount (USD)]]-Table1[[#This Row],[Previous Purchases]]</f>
        <v>65</v>
      </c>
      <c r="R2272" s="3" t="s">
        <v>27</v>
      </c>
      <c r="S2272" s="3" t="s">
        <v>39</v>
      </c>
    </row>
    <row r="2273" spans="1:19" x14ac:dyDescent="0.3">
      <c r="A2273" s="3">
        <v>2272</v>
      </c>
      <c r="B2273" s="3">
        <v>29</v>
      </c>
      <c r="C2273" s="3" t="s">
        <v>18</v>
      </c>
      <c r="D2273" s="3" t="s">
        <v>80</v>
      </c>
      <c r="E2273" s="3" t="s">
        <v>20</v>
      </c>
      <c r="F2273" s="3">
        <v>99</v>
      </c>
      <c r="G2273" s="3" t="s">
        <v>119</v>
      </c>
      <c r="H2273" s="3" t="s">
        <v>43</v>
      </c>
      <c r="I2273" s="3" t="s">
        <v>95</v>
      </c>
      <c r="J2273" s="3" t="s">
        <v>52</v>
      </c>
      <c r="K2273" s="3">
        <v>3.4</v>
      </c>
      <c r="L2273" s="3" t="s">
        <v>151</v>
      </c>
      <c r="M2273" s="3" t="s">
        <v>37</v>
      </c>
      <c r="N2273" s="3" t="s">
        <v>151</v>
      </c>
      <c r="O2273" s="3" t="s">
        <v>151</v>
      </c>
      <c r="P2273" s="13">
        <v>49</v>
      </c>
      <c r="Q2273" s="13">
        <f>Table1[[#This Row],[Purchase Amount (USD)]]-Table1[[#This Row],[Previous Purchases]]</f>
        <v>50</v>
      </c>
      <c r="R2273" s="3" t="s">
        <v>45</v>
      </c>
      <c r="S2273" s="3" t="s">
        <v>57</v>
      </c>
    </row>
    <row r="2274" spans="1:19" x14ac:dyDescent="0.3">
      <c r="A2274" s="2">
        <v>2273</v>
      </c>
      <c r="B2274" s="2">
        <v>29</v>
      </c>
      <c r="C2274" s="2" t="s">
        <v>18</v>
      </c>
      <c r="D2274" s="2" t="s">
        <v>101</v>
      </c>
      <c r="E2274" s="2" t="s">
        <v>62</v>
      </c>
      <c r="F2274" s="2">
        <v>38</v>
      </c>
      <c r="G2274" s="2" t="s">
        <v>30</v>
      </c>
      <c r="H2274" s="2" t="s">
        <v>22</v>
      </c>
      <c r="I2274" s="2" t="s">
        <v>60</v>
      </c>
      <c r="J2274" s="2" t="s">
        <v>36</v>
      </c>
      <c r="K2274" s="2">
        <v>4</v>
      </c>
      <c r="L2274" s="2" t="s">
        <v>151</v>
      </c>
      <c r="M2274" s="2" t="s">
        <v>53</v>
      </c>
      <c r="N2274" s="2" t="s">
        <v>151</v>
      </c>
      <c r="O2274" s="2" t="s">
        <v>151</v>
      </c>
      <c r="P2274" s="12">
        <v>44</v>
      </c>
      <c r="Q2274" s="12">
        <f>Table1[[#This Row],[Purchase Amount (USD)]]-Table1[[#This Row],[Previous Purchases]]</f>
        <v>-6</v>
      </c>
      <c r="R2274" s="2" t="s">
        <v>45</v>
      </c>
      <c r="S2274" s="2" t="s">
        <v>87</v>
      </c>
    </row>
    <row r="2275" spans="1:19" x14ac:dyDescent="0.3">
      <c r="A2275" s="2">
        <v>2274</v>
      </c>
      <c r="B2275" s="2">
        <v>55</v>
      </c>
      <c r="C2275" s="2" t="s">
        <v>18</v>
      </c>
      <c r="D2275" s="2" t="s">
        <v>61</v>
      </c>
      <c r="E2275" s="2" t="s">
        <v>62</v>
      </c>
      <c r="F2275" s="2">
        <v>96</v>
      </c>
      <c r="G2275" s="2" t="s">
        <v>129</v>
      </c>
      <c r="H2275" s="2" t="s">
        <v>22</v>
      </c>
      <c r="I2275" s="2" t="s">
        <v>64</v>
      </c>
      <c r="J2275" s="2" t="s">
        <v>24</v>
      </c>
      <c r="K2275" s="2">
        <v>4.8</v>
      </c>
      <c r="L2275" s="2" t="s">
        <v>151</v>
      </c>
      <c r="M2275" s="2" t="s">
        <v>26</v>
      </c>
      <c r="N2275" s="2" t="s">
        <v>151</v>
      </c>
      <c r="O2275" s="2" t="s">
        <v>151</v>
      </c>
      <c r="P2275" s="12">
        <v>13</v>
      </c>
      <c r="Q2275" s="12">
        <f>Table1[[#This Row],[Purchase Amount (USD)]]-Table1[[#This Row],[Previous Purchases]]</f>
        <v>83</v>
      </c>
      <c r="R2275" s="2" t="s">
        <v>45</v>
      </c>
      <c r="S2275" s="2" t="s">
        <v>75</v>
      </c>
    </row>
    <row r="2276" spans="1:19" x14ac:dyDescent="0.3">
      <c r="A2276" s="3">
        <v>2275</v>
      </c>
      <c r="B2276" s="3">
        <v>57</v>
      </c>
      <c r="C2276" s="3" t="s">
        <v>18</v>
      </c>
      <c r="D2276" s="3" t="s">
        <v>80</v>
      </c>
      <c r="E2276" s="3" t="s">
        <v>20</v>
      </c>
      <c r="F2276" s="3">
        <v>27</v>
      </c>
      <c r="G2276" s="3" t="s">
        <v>83</v>
      </c>
      <c r="H2276" s="3" t="s">
        <v>22</v>
      </c>
      <c r="I2276" s="3" t="s">
        <v>47</v>
      </c>
      <c r="J2276" s="3" t="s">
        <v>36</v>
      </c>
      <c r="K2276" s="3">
        <v>4.5</v>
      </c>
      <c r="L2276" s="3" t="s">
        <v>151</v>
      </c>
      <c r="M2276" s="3" t="s">
        <v>44</v>
      </c>
      <c r="N2276" s="3" t="s">
        <v>151</v>
      </c>
      <c r="O2276" s="3" t="s">
        <v>151</v>
      </c>
      <c r="P2276" s="13">
        <v>38</v>
      </c>
      <c r="Q2276" s="13">
        <f>Table1[[#This Row],[Purchase Amount (USD)]]-Table1[[#This Row],[Previous Purchases]]</f>
        <v>-11</v>
      </c>
      <c r="R2276" s="3" t="s">
        <v>45</v>
      </c>
      <c r="S2276" s="3" t="s">
        <v>28</v>
      </c>
    </row>
    <row r="2277" spans="1:19" x14ac:dyDescent="0.3">
      <c r="A2277" s="3">
        <v>2276</v>
      </c>
      <c r="B2277" s="3">
        <v>29</v>
      </c>
      <c r="C2277" s="3" t="s">
        <v>18</v>
      </c>
      <c r="D2277" s="3" t="s">
        <v>58</v>
      </c>
      <c r="E2277" s="3" t="s">
        <v>20</v>
      </c>
      <c r="F2277" s="3">
        <v>24</v>
      </c>
      <c r="G2277" s="3" t="s">
        <v>100</v>
      </c>
      <c r="H2277" s="3" t="s">
        <v>43</v>
      </c>
      <c r="I2277" s="3" t="s">
        <v>23</v>
      </c>
      <c r="J2277" s="3" t="s">
        <v>24</v>
      </c>
      <c r="K2277" s="3">
        <v>4.4000000000000004</v>
      </c>
      <c r="L2277" s="3" t="s">
        <v>151</v>
      </c>
      <c r="M2277" s="3" t="s">
        <v>53</v>
      </c>
      <c r="N2277" s="3" t="s">
        <v>151</v>
      </c>
      <c r="O2277" s="3" t="s">
        <v>151</v>
      </c>
      <c r="P2277" s="13">
        <v>10</v>
      </c>
      <c r="Q2277" s="13">
        <f>Table1[[#This Row],[Purchase Amount (USD)]]-Table1[[#This Row],[Previous Purchases]]</f>
        <v>14</v>
      </c>
      <c r="R2277" s="3" t="s">
        <v>85</v>
      </c>
      <c r="S2277" s="3" t="s">
        <v>39</v>
      </c>
    </row>
    <row r="2278" spans="1:19" x14ac:dyDescent="0.3">
      <c r="A2278" s="2">
        <v>2277</v>
      </c>
      <c r="B2278" s="2">
        <v>31</v>
      </c>
      <c r="C2278" s="2" t="s">
        <v>18</v>
      </c>
      <c r="D2278" s="2" t="s">
        <v>33</v>
      </c>
      <c r="E2278" s="2" t="s">
        <v>20</v>
      </c>
      <c r="F2278" s="2">
        <v>82</v>
      </c>
      <c r="G2278" s="2" t="s">
        <v>50</v>
      </c>
      <c r="H2278" s="2" t="s">
        <v>22</v>
      </c>
      <c r="I2278" s="2" t="s">
        <v>107</v>
      </c>
      <c r="J2278" s="2" t="s">
        <v>52</v>
      </c>
      <c r="K2278" s="2">
        <v>4.0999999999999996</v>
      </c>
      <c r="L2278" s="2" t="s">
        <v>151</v>
      </c>
      <c r="M2278" s="2" t="s">
        <v>69</v>
      </c>
      <c r="N2278" s="2" t="s">
        <v>151</v>
      </c>
      <c r="O2278" s="2" t="s">
        <v>151</v>
      </c>
      <c r="P2278" s="12">
        <v>25</v>
      </c>
      <c r="Q2278" s="12">
        <f>Table1[[#This Row],[Purchase Amount (USD)]]-Table1[[#This Row],[Previous Purchases]]</f>
        <v>57</v>
      </c>
      <c r="R2278" s="2" t="s">
        <v>85</v>
      </c>
      <c r="S2278" s="2" t="s">
        <v>39</v>
      </c>
    </row>
    <row r="2279" spans="1:19" x14ac:dyDescent="0.3">
      <c r="A2279" s="2">
        <v>2278</v>
      </c>
      <c r="B2279" s="2">
        <v>25</v>
      </c>
      <c r="C2279" s="2" t="s">
        <v>18</v>
      </c>
      <c r="D2279" s="2" t="s">
        <v>123</v>
      </c>
      <c r="E2279" s="2" t="s">
        <v>66</v>
      </c>
      <c r="F2279" s="2">
        <v>56</v>
      </c>
      <c r="G2279" s="2" t="s">
        <v>89</v>
      </c>
      <c r="H2279" s="2" t="s">
        <v>43</v>
      </c>
      <c r="I2279" s="2" t="s">
        <v>117</v>
      </c>
      <c r="J2279" s="2" t="s">
        <v>52</v>
      </c>
      <c r="K2279" s="2">
        <v>4.5999999999999996</v>
      </c>
      <c r="L2279" s="2" t="s">
        <v>151</v>
      </c>
      <c r="M2279" s="2" t="s">
        <v>44</v>
      </c>
      <c r="N2279" s="2" t="s">
        <v>151</v>
      </c>
      <c r="O2279" s="2" t="s">
        <v>151</v>
      </c>
      <c r="P2279" s="12">
        <v>18</v>
      </c>
      <c r="Q2279" s="12">
        <f>Table1[[#This Row],[Purchase Amount (USD)]]-Table1[[#This Row],[Previous Purchases]]</f>
        <v>38</v>
      </c>
      <c r="R2279" s="2" t="s">
        <v>38</v>
      </c>
      <c r="S2279" s="2" t="s">
        <v>57</v>
      </c>
    </row>
    <row r="2280" spans="1:19" x14ac:dyDescent="0.3">
      <c r="A2280" s="3">
        <v>2279</v>
      </c>
      <c r="B2280" s="3">
        <v>61</v>
      </c>
      <c r="C2280" s="3" t="s">
        <v>18</v>
      </c>
      <c r="D2280" s="3" t="s">
        <v>142</v>
      </c>
      <c r="E2280" s="3" t="s">
        <v>66</v>
      </c>
      <c r="F2280" s="3">
        <v>25</v>
      </c>
      <c r="G2280" s="3" t="s">
        <v>127</v>
      </c>
      <c r="H2280" s="3" t="s">
        <v>43</v>
      </c>
      <c r="I2280" s="3" t="s">
        <v>31</v>
      </c>
      <c r="J2280" s="3" t="s">
        <v>56</v>
      </c>
      <c r="K2280" s="3">
        <v>3.8</v>
      </c>
      <c r="L2280" s="3" t="s">
        <v>151</v>
      </c>
      <c r="M2280" s="3" t="s">
        <v>73</v>
      </c>
      <c r="N2280" s="3" t="s">
        <v>151</v>
      </c>
      <c r="O2280" s="3" t="s">
        <v>151</v>
      </c>
      <c r="P2280" s="13">
        <v>6</v>
      </c>
      <c r="Q2280" s="13">
        <f>Table1[[#This Row],[Purchase Amount (USD)]]-Table1[[#This Row],[Previous Purchases]]</f>
        <v>19</v>
      </c>
      <c r="R2280" s="3" t="s">
        <v>32</v>
      </c>
      <c r="S2280" s="3" t="s">
        <v>96</v>
      </c>
    </row>
    <row r="2281" spans="1:19" x14ac:dyDescent="0.3">
      <c r="A2281" s="3">
        <v>2280</v>
      </c>
      <c r="B2281" s="3">
        <v>53</v>
      </c>
      <c r="C2281" s="3" t="s">
        <v>18</v>
      </c>
      <c r="D2281" s="3" t="s">
        <v>49</v>
      </c>
      <c r="E2281" s="3" t="s">
        <v>41</v>
      </c>
      <c r="F2281" s="3">
        <v>67</v>
      </c>
      <c r="G2281" s="3" t="s">
        <v>63</v>
      </c>
      <c r="H2281" s="3" t="s">
        <v>22</v>
      </c>
      <c r="I2281" s="3" t="s">
        <v>125</v>
      </c>
      <c r="J2281" s="3" t="s">
        <v>36</v>
      </c>
      <c r="K2281" s="3">
        <v>2.9</v>
      </c>
      <c r="L2281" s="3" t="s">
        <v>151</v>
      </c>
      <c r="M2281" s="3" t="s">
        <v>37</v>
      </c>
      <c r="N2281" s="3" t="s">
        <v>151</v>
      </c>
      <c r="O2281" s="3" t="s">
        <v>151</v>
      </c>
      <c r="P2281" s="13">
        <v>35</v>
      </c>
      <c r="Q2281" s="13">
        <f>Table1[[#This Row],[Purchase Amount (USD)]]-Table1[[#This Row],[Previous Purchases]]</f>
        <v>32</v>
      </c>
      <c r="R2281" s="3" t="s">
        <v>74</v>
      </c>
      <c r="S2281" s="3" t="s">
        <v>57</v>
      </c>
    </row>
    <row r="2282" spans="1:19" x14ac:dyDescent="0.3">
      <c r="A2282" s="2">
        <v>2281</v>
      </c>
      <c r="B2282" s="2">
        <v>22</v>
      </c>
      <c r="C2282" s="2" t="s">
        <v>18</v>
      </c>
      <c r="D2282" s="2" t="s">
        <v>70</v>
      </c>
      <c r="E2282" s="2" t="s">
        <v>41</v>
      </c>
      <c r="F2282" s="2">
        <v>21</v>
      </c>
      <c r="G2282" s="2" t="s">
        <v>21</v>
      </c>
      <c r="H2282" s="2" t="s">
        <v>43</v>
      </c>
      <c r="I2282" s="2" t="s">
        <v>107</v>
      </c>
      <c r="J2282" s="2" t="s">
        <v>52</v>
      </c>
      <c r="K2282" s="2">
        <v>2.8</v>
      </c>
      <c r="L2282" s="2" t="s">
        <v>151</v>
      </c>
      <c r="M2282" s="2" t="s">
        <v>53</v>
      </c>
      <c r="N2282" s="2" t="s">
        <v>151</v>
      </c>
      <c r="O2282" s="2" t="s">
        <v>151</v>
      </c>
      <c r="P2282" s="12">
        <v>31</v>
      </c>
      <c r="Q2282" s="12">
        <f>Table1[[#This Row],[Purchase Amount (USD)]]-Table1[[#This Row],[Previous Purchases]]</f>
        <v>-10</v>
      </c>
      <c r="R2282" s="2" t="s">
        <v>38</v>
      </c>
      <c r="S2282" s="2" t="s">
        <v>28</v>
      </c>
    </row>
    <row r="2283" spans="1:19" x14ac:dyDescent="0.3">
      <c r="A2283" s="2">
        <v>2282</v>
      </c>
      <c r="B2283" s="2">
        <v>28</v>
      </c>
      <c r="C2283" s="2" t="s">
        <v>18</v>
      </c>
      <c r="D2283" s="2" t="s">
        <v>103</v>
      </c>
      <c r="E2283" s="2" t="s">
        <v>20</v>
      </c>
      <c r="F2283" s="2">
        <v>27</v>
      </c>
      <c r="G2283" s="2" t="s">
        <v>110</v>
      </c>
      <c r="H2283" s="2" t="s">
        <v>91</v>
      </c>
      <c r="I2283" s="2" t="s">
        <v>31</v>
      </c>
      <c r="J2283" s="2" t="s">
        <v>52</v>
      </c>
      <c r="K2283" s="2">
        <v>3</v>
      </c>
      <c r="L2283" s="2" t="s">
        <v>151</v>
      </c>
      <c r="M2283" s="2" t="s">
        <v>73</v>
      </c>
      <c r="N2283" s="2" t="s">
        <v>151</v>
      </c>
      <c r="O2283" s="2" t="s">
        <v>151</v>
      </c>
      <c r="P2283" s="12">
        <v>41</v>
      </c>
      <c r="Q2283" s="12">
        <f>Table1[[#This Row],[Purchase Amount (USD)]]-Table1[[#This Row],[Previous Purchases]]</f>
        <v>-14</v>
      </c>
      <c r="R2283" s="2" t="s">
        <v>74</v>
      </c>
      <c r="S2283" s="2" t="s">
        <v>48</v>
      </c>
    </row>
    <row r="2284" spans="1:19" x14ac:dyDescent="0.3">
      <c r="A2284" s="3">
        <v>2283</v>
      </c>
      <c r="B2284" s="3">
        <v>18</v>
      </c>
      <c r="C2284" s="3" t="s">
        <v>18</v>
      </c>
      <c r="D2284" s="3" t="s">
        <v>49</v>
      </c>
      <c r="E2284" s="3" t="s">
        <v>41</v>
      </c>
      <c r="F2284" s="3">
        <v>97</v>
      </c>
      <c r="G2284" s="3" t="s">
        <v>134</v>
      </c>
      <c r="H2284" s="3" t="s">
        <v>35</v>
      </c>
      <c r="I2284" s="3" t="s">
        <v>107</v>
      </c>
      <c r="J2284" s="3" t="s">
        <v>56</v>
      </c>
      <c r="K2284" s="3">
        <v>4.2</v>
      </c>
      <c r="L2284" s="3" t="s">
        <v>151</v>
      </c>
      <c r="M2284" s="3" t="s">
        <v>69</v>
      </c>
      <c r="N2284" s="3" t="s">
        <v>151</v>
      </c>
      <c r="O2284" s="3" t="s">
        <v>151</v>
      </c>
      <c r="P2284" s="13">
        <v>8</v>
      </c>
      <c r="Q2284" s="13">
        <f>Table1[[#This Row],[Purchase Amount (USD)]]-Table1[[#This Row],[Previous Purchases]]</f>
        <v>89</v>
      </c>
      <c r="R2284" s="3" t="s">
        <v>38</v>
      </c>
      <c r="S2284" s="3" t="s">
        <v>48</v>
      </c>
    </row>
    <row r="2285" spans="1:19" x14ac:dyDescent="0.3">
      <c r="A2285" s="3">
        <v>2284</v>
      </c>
      <c r="B2285" s="3">
        <v>44</v>
      </c>
      <c r="C2285" s="3" t="s">
        <v>18</v>
      </c>
      <c r="D2285" s="3" t="s">
        <v>65</v>
      </c>
      <c r="E2285" s="3" t="s">
        <v>66</v>
      </c>
      <c r="F2285" s="3">
        <v>45</v>
      </c>
      <c r="G2285" s="3" t="s">
        <v>122</v>
      </c>
      <c r="H2285" s="3" t="s">
        <v>35</v>
      </c>
      <c r="I2285" s="3" t="s">
        <v>93</v>
      </c>
      <c r="J2285" s="3" t="s">
        <v>24</v>
      </c>
      <c r="K2285" s="3">
        <v>4.0999999999999996</v>
      </c>
      <c r="L2285" s="3" t="s">
        <v>151</v>
      </c>
      <c r="M2285" s="3" t="s">
        <v>37</v>
      </c>
      <c r="N2285" s="3" t="s">
        <v>151</v>
      </c>
      <c r="O2285" s="3" t="s">
        <v>151</v>
      </c>
      <c r="P2285" s="13">
        <v>34</v>
      </c>
      <c r="Q2285" s="13">
        <f>Table1[[#This Row],[Purchase Amount (USD)]]-Table1[[#This Row],[Previous Purchases]]</f>
        <v>11</v>
      </c>
      <c r="R2285" s="3" t="s">
        <v>38</v>
      </c>
      <c r="S2285" s="3" t="s">
        <v>28</v>
      </c>
    </row>
    <row r="2286" spans="1:19" x14ac:dyDescent="0.3">
      <c r="A2286" s="2">
        <v>2285</v>
      </c>
      <c r="B2286" s="2">
        <v>32</v>
      </c>
      <c r="C2286" s="2" t="s">
        <v>18</v>
      </c>
      <c r="D2286" s="2" t="s">
        <v>19</v>
      </c>
      <c r="E2286" s="2" t="s">
        <v>20</v>
      </c>
      <c r="F2286" s="2">
        <v>63</v>
      </c>
      <c r="G2286" s="2" t="s">
        <v>145</v>
      </c>
      <c r="H2286" s="2" t="s">
        <v>91</v>
      </c>
      <c r="I2286" s="2" t="s">
        <v>93</v>
      </c>
      <c r="J2286" s="2" t="s">
        <v>56</v>
      </c>
      <c r="K2286" s="2">
        <v>4.0999999999999996</v>
      </c>
      <c r="L2286" s="2" t="s">
        <v>151</v>
      </c>
      <c r="M2286" s="2" t="s">
        <v>26</v>
      </c>
      <c r="N2286" s="2" t="s">
        <v>151</v>
      </c>
      <c r="O2286" s="2" t="s">
        <v>151</v>
      </c>
      <c r="P2286" s="12">
        <v>20</v>
      </c>
      <c r="Q2286" s="12">
        <f>Table1[[#This Row],[Purchase Amount (USD)]]-Table1[[#This Row],[Previous Purchases]]</f>
        <v>43</v>
      </c>
      <c r="R2286" s="2" t="s">
        <v>27</v>
      </c>
      <c r="S2286" s="2" t="s">
        <v>48</v>
      </c>
    </row>
    <row r="2287" spans="1:19" x14ac:dyDescent="0.3">
      <c r="A2287" s="2">
        <v>2286</v>
      </c>
      <c r="B2287" s="2">
        <v>34</v>
      </c>
      <c r="C2287" s="2" t="s">
        <v>18</v>
      </c>
      <c r="D2287" s="2" t="s">
        <v>132</v>
      </c>
      <c r="E2287" s="2" t="s">
        <v>66</v>
      </c>
      <c r="F2287" s="2">
        <v>100</v>
      </c>
      <c r="G2287" s="2" t="s">
        <v>150</v>
      </c>
      <c r="H2287" s="2" t="s">
        <v>22</v>
      </c>
      <c r="I2287" s="2" t="s">
        <v>68</v>
      </c>
      <c r="J2287" s="2" t="s">
        <v>52</v>
      </c>
      <c r="K2287" s="2">
        <v>4.5999999999999996</v>
      </c>
      <c r="L2287" s="2" t="s">
        <v>151</v>
      </c>
      <c r="M2287" s="2" t="s">
        <v>69</v>
      </c>
      <c r="N2287" s="2" t="s">
        <v>151</v>
      </c>
      <c r="O2287" s="2" t="s">
        <v>151</v>
      </c>
      <c r="P2287" s="12">
        <v>38</v>
      </c>
      <c r="Q2287" s="12">
        <f>Table1[[#This Row],[Purchase Amount (USD)]]-Table1[[#This Row],[Previous Purchases]]</f>
        <v>62</v>
      </c>
      <c r="R2287" s="2" t="s">
        <v>45</v>
      </c>
      <c r="S2287" s="2" t="s">
        <v>96</v>
      </c>
    </row>
    <row r="2288" spans="1:19" x14ac:dyDescent="0.3">
      <c r="A2288" s="3">
        <v>2287</v>
      </c>
      <c r="B2288" s="3">
        <v>67</v>
      </c>
      <c r="C2288" s="3" t="s">
        <v>18</v>
      </c>
      <c r="D2288" s="3" t="s">
        <v>124</v>
      </c>
      <c r="E2288" s="3" t="s">
        <v>20</v>
      </c>
      <c r="F2288" s="3">
        <v>38</v>
      </c>
      <c r="G2288" s="3" t="s">
        <v>146</v>
      </c>
      <c r="H2288" s="3" t="s">
        <v>22</v>
      </c>
      <c r="I2288" s="3" t="s">
        <v>143</v>
      </c>
      <c r="J2288" s="3" t="s">
        <v>36</v>
      </c>
      <c r="K2288" s="3">
        <v>2.5</v>
      </c>
      <c r="L2288" s="3" t="s">
        <v>151</v>
      </c>
      <c r="M2288" s="3" t="s">
        <v>73</v>
      </c>
      <c r="N2288" s="3" t="s">
        <v>151</v>
      </c>
      <c r="O2288" s="3" t="s">
        <v>151</v>
      </c>
      <c r="P2288" s="13">
        <v>35</v>
      </c>
      <c r="Q2288" s="13">
        <f>Table1[[#This Row],[Purchase Amount (USD)]]-Table1[[#This Row],[Previous Purchases]]</f>
        <v>3</v>
      </c>
      <c r="R2288" s="3" t="s">
        <v>27</v>
      </c>
      <c r="S2288" s="3" t="s">
        <v>57</v>
      </c>
    </row>
    <row r="2289" spans="1:19" x14ac:dyDescent="0.3">
      <c r="A2289" s="3">
        <v>2288</v>
      </c>
      <c r="B2289" s="3">
        <v>66</v>
      </c>
      <c r="C2289" s="3" t="s">
        <v>18</v>
      </c>
      <c r="D2289" s="3" t="s">
        <v>19</v>
      </c>
      <c r="E2289" s="3" t="s">
        <v>20</v>
      </c>
      <c r="F2289" s="3">
        <v>45</v>
      </c>
      <c r="G2289" s="3" t="s">
        <v>144</v>
      </c>
      <c r="H2289" s="3" t="s">
        <v>22</v>
      </c>
      <c r="I2289" s="3" t="s">
        <v>95</v>
      </c>
      <c r="J2289" s="3" t="s">
        <v>52</v>
      </c>
      <c r="K2289" s="3">
        <v>3</v>
      </c>
      <c r="L2289" s="3" t="s">
        <v>151</v>
      </c>
      <c r="M2289" s="3" t="s">
        <v>73</v>
      </c>
      <c r="N2289" s="3" t="s">
        <v>151</v>
      </c>
      <c r="O2289" s="3" t="s">
        <v>151</v>
      </c>
      <c r="P2289" s="13">
        <v>6</v>
      </c>
      <c r="Q2289" s="13">
        <f>Table1[[#This Row],[Purchase Amount (USD)]]-Table1[[#This Row],[Previous Purchases]]</f>
        <v>39</v>
      </c>
      <c r="R2289" s="3" t="s">
        <v>85</v>
      </c>
      <c r="S2289" s="3" t="s">
        <v>48</v>
      </c>
    </row>
    <row r="2290" spans="1:19" x14ac:dyDescent="0.3">
      <c r="A2290" s="2">
        <v>2289</v>
      </c>
      <c r="B2290" s="2">
        <v>28</v>
      </c>
      <c r="C2290" s="2" t="s">
        <v>18</v>
      </c>
      <c r="D2290" s="2" t="s">
        <v>105</v>
      </c>
      <c r="E2290" s="2" t="s">
        <v>66</v>
      </c>
      <c r="F2290" s="2">
        <v>91</v>
      </c>
      <c r="G2290" s="2" t="s">
        <v>98</v>
      </c>
      <c r="H2290" s="2" t="s">
        <v>43</v>
      </c>
      <c r="I2290" s="2" t="s">
        <v>120</v>
      </c>
      <c r="J2290" s="2" t="s">
        <v>56</v>
      </c>
      <c r="K2290" s="2">
        <v>3.8</v>
      </c>
      <c r="L2290" s="2" t="s">
        <v>151</v>
      </c>
      <c r="M2290" s="2" t="s">
        <v>44</v>
      </c>
      <c r="N2290" s="2" t="s">
        <v>151</v>
      </c>
      <c r="O2290" s="2" t="s">
        <v>151</v>
      </c>
      <c r="P2290" s="12">
        <v>50</v>
      </c>
      <c r="Q2290" s="12">
        <f>Table1[[#This Row],[Purchase Amount (USD)]]-Table1[[#This Row],[Previous Purchases]]</f>
        <v>41</v>
      </c>
      <c r="R2290" s="2" t="s">
        <v>45</v>
      </c>
      <c r="S2290" s="2" t="s">
        <v>39</v>
      </c>
    </row>
    <row r="2291" spans="1:19" x14ac:dyDescent="0.3">
      <c r="A2291" s="2">
        <v>2290</v>
      </c>
      <c r="B2291" s="2">
        <v>70</v>
      </c>
      <c r="C2291" s="2" t="s">
        <v>18</v>
      </c>
      <c r="D2291" s="2" t="s">
        <v>58</v>
      </c>
      <c r="E2291" s="2" t="s">
        <v>20</v>
      </c>
      <c r="F2291" s="2">
        <v>82</v>
      </c>
      <c r="G2291" s="2" t="s">
        <v>106</v>
      </c>
      <c r="H2291" s="2" t="s">
        <v>43</v>
      </c>
      <c r="I2291" s="2" t="s">
        <v>120</v>
      </c>
      <c r="J2291" s="2" t="s">
        <v>56</v>
      </c>
      <c r="K2291" s="2">
        <v>4.0999999999999996</v>
      </c>
      <c r="L2291" s="2" t="s">
        <v>151</v>
      </c>
      <c r="M2291" s="2" t="s">
        <v>37</v>
      </c>
      <c r="N2291" s="2" t="s">
        <v>151</v>
      </c>
      <c r="O2291" s="2" t="s">
        <v>151</v>
      </c>
      <c r="P2291" s="12">
        <v>47</v>
      </c>
      <c r="Q2291" s="12">
        <f>Table1[[#This Row],[Purchase Amount (USD)]]-Table1[[#This Row],[Previous Purchases]]</f>
        <v>35</v>
      </c>
      <c r="R2291" s="2" t="s">
        <v>27</v>
      </c>
      <c r="S2291" s="2" t="s">
        <v>39</v>
      </c>
    </row>
    <row r="2292" spans="1:19" x14ac:dyDescent="0.3">
      <c r="A2292" s="3">
        <v>2291</v>
      </c>
      <c r="B2292" s="3">
        <v>37</v>
      </c>
      <c r="C2292" s="3" t="s">
        <v>18</v>
      </c>
      <c r="D2292" s="3" t="s">
        <v>136</v>
      </c>
      <c r="E2292" s="3" t="s">
        <v>41</v>
      </c>
      <c r="F2292" s="3">
        <v>48</v>
      </c>
      <c r="G2292" s="3" t="s">
        <v>110</v>
      </c>
      <c r="H2292" s="3" t="s">
        <v>22</v>
      </c>
      <c r="I2292" s="3" t="s">
        <v>135</v>
      </c>
      <c r="J2292" s="3" t="s">
        <v>24</v>
      </c>
      <c r="K2292" s="3">
        <v>3.3</v>
      </c>
      <c r="L2292" s="3" t="s">
        <v>151</v>
      </c>
      <c r="M2292" s="3" t="s">
        <v>53</v>
      </c>
      <c r="N2292" s="3" t="s">
        <v>151</v>
      </c>
      <c r="O2292" s="3" t="s">
        <v>151</v>
      </c>
      <c r="P2292" s="13">
        <v>23</v>
      </c>
      <c r="Q2292" s="13">
        <f>Table1[[#This Row],[Purchase Amount (USD)]]-Table1[[#This Row],[Previous Purchases]]</f>
        <v>25</v>
      </c>
      <c r="R2292" s="3" t="s">
        <v>45</v>
      </c>
      <c r="S2292" s="3" t="s">
        <v>57</v>
      </c>
    </row>
    <row r="2293" spans="1:19" x14ac:dyDescent="0.3">
      <c r="A2293" s="3">
        <v>2292</v>
      </c>
      <c r="B2293" s="3">
        <v>28</v>
      </c>
      <c r="C2293" s="3" t="s">
        <v>18</v>
      </c>
      <c r="D2293" s="3" t="s">
        <v>61</v>
      </c>
      <c r="E2293" s="3" t="s">
        <v>62</v>
      </c>
      <c r="F2293" s="3">
        <v>30</v>
      </c>
      <c r="G2293" s="3" t="s">
        <v>122</v>
      </c>
      <c r="H2293" s="3" t="s">
        <v>43</v>
      </c>
      <c r="I2293" s="3" t="s">
        <v>125</v>
      </c>
      <c r="J2293" s="3" t="s">
        <v>36</v>
      </c>
      <c r="K2293" s="3">
        <v>5</v>
      </c>
      <c r="L2293" s="3" t="s">
        <v>151</v>
      </c>
      <c r="M2293" s="3" t="s">
        <v>69</v>
      </c>
      <c r="N2293" s="3" t="s">
        <v>151</v>
      </c>
      <c r="O2293" s="3" t="s">
        <v>151</v>
      </c>
      <c r="P2293" s="13">
        <v>13</v>
      </c>
      <c r="Q2293" s="13">
        <f>Table1[[#This Row],[Purchase Amount (USD)]]-Table1[[#This Row],[Previous Purchases]]</f>
        <v>17</v>
      </c>
      <c r="R2293" s="3" t="s">
        <v>38</v>
      </c>
      <c r="S2293" s="3" t="s">
        <v>57</v>
      </c>
    </row>
    <row r="2294" spans="1:19" x14ac:dyDescent="0.3">
      <c r="A2294" s="2">
        <v>2293</v>
      </c>
      <c r="B2294" s="2">
        <v>43</v>
      </c>
      <c r="C2294" s="2" t="s">
        <v>18</v>
      </c>
      <c r="D2294" s="2" t="s">
        <v>112</v>
      </c>
      <c r="E2294" s="2" t="s">
        <v>20</v>
      </c>
      <c r="F2294" s="2">
        <v>34</v>
      </c>
      <c r="G2294" s="2" t="s">
        <v>128</v>
      </c>
      <c r="H2294" s="2" t="s">
        <v>35</v>
      </c>
      <c r="I2294" s="2" t="s">
        <v>117</v>
      </c>
      <c r="J2294" s="2" t="s">
        <v>36</v>
      </c>
      <c r="K2294" s="2">
        <v>3.8</v>
      </c>
      <c r="L2294" s="2" t="s">
        <v>151</v>
      </c>
      <c r="M2294" s="2" t="s">
        <v>44</v>
      </c>
      <c r="N2294" s="2" t="s">
        <v>151</v>
      </c>
      <c r="O2294" s="2" t="s">
        <v>151</v>
      </c>
      <c r="P2294" s="12">
        <v>31</v>
      </c>
      <c r="Q2294" s="12">
        <f>Table1[[#This Row],[Purchase Amount (USD)]]-Table1[[#This Row],[Previous Purchases]]</f>
        <v>3</v>
      </c>
      <c r="R2294" s="2" t="s">
        <v>85</v>
      </c>
      <c r="S2294" s="2" t="s">
        <v>87</v>
      </c>
    </row>
    <row r="2295" spans="1:19" x14ac:dyDescent="0.3">
      <c r="A2295" s="2">
        <v>2294</v>
      </c>
      <c r="B2295" s="2">
        <v>37</v>
      </c>
      <c r="C2295" s="2" t="s">
        <v>18</v>
      </c>
      <c r="D2295" s="2" t="s">
        <v>29</v>
      </c>
      <c r="E2295" s="2" t="s">
        <v>20</v>
      </c>
      <c r="F2295" s="2">
        <v>68</v>
      </c>
      <c r="G2295" s="2" t="s">
        <v>141</v>
      </c>
      <c r="H2295" s="2" t="s">
        <v>22</v>
      </c>
      <c r="I2295" s="2" t="s">
        <v>95</v>
      </c>
      <c r="J2295" s="2" t="s">
        <v>56</v>
      </c>
      <c r="K2295" s="2">
        <v>3.3</v>
      </c>
      <c r="L2295" s="2" t="s">
        <v>151</v>
      </c>
      <c r="M2295" s="2" t="s">
        <v>26</v>
      </c>
      <c r="N2295" s="2" t="s">
        <v>151</v>
      </c>
      <c r="O2295" s="2" t="s">
        <v>151</v>
      </c>
      <c r="P2295" s="12">
        <v>16</v>
      </c>
      <c r="Q2295" s="12">
        <f>Table1[[#This Row],[Purchase Amount (USD)]]-Table1[[#This Row],[Previous Purchases]]</f>
        <v>52</v>
      </c>
      <c r="R2295" s="2" t="s">
        <v>85</v>
      </c>
      <c r="S2295" s="2" t="s">
        <v>96</v>
      </c>
    </row>
    <row r="2296" spans="1:19" x14ac:dyDescent="0.3">
      <c r="A2296" s="3">
        <v>2295</v>
      </c>
      <c r="B2296" s="3">
        <v>54</v>
      </c>
      <c r="C2296" s="3" t="s">
        <v>18</v>
      </c>
      <c r="D2296" s="3" t="s">
        <v>88</v>
      </c>
      <c r="E2296" s="3" t="s">
        <v>66</v>
      </c>
      <c r="F2296" s="3">
        <v>95</v>
      </c>
      <c r="G2296" s="3" t="s">
        <v>127</v>
      </c>
      <c r="H2296" s="3" t="s">
        <v>43</v>
      </c>
      <c r="I2296" s="3" t="s">
        <v>107</v>
      </c>
      <c r="J2296" s="3" t="s">
        <v>24</v>
      </c>
      <c r="K2296" s="3">
        <v>5</v>
      </c>
      <c r="L2296" s="3" t="s">
        <v>151</v>
      </c>
      <c r="M2296" s="3" t="s">
        <v>26</v>
      </c>
      <c r="N2296" s="3" t="s">
        <v>151</v>
      </c>
      <c r="O2296" s="3" t="s">
        <v>151</v>
      </c>
      <c r="P2296" s="13">
        <v>40</v>
      </c>
      <c r="Q2296" s="13">
        <f>Table1[[#This Row],[Purchase Amount (USD)]]-Table1[[#This Row],[Previous Purchases]]</f>
        <v>55</v>
      </c>
      <c r="R2296" s="3" t="s">
        <v>85</v>
      </c>
      <c r="S2296" s="3" t="s">
        <v>48</v>
      </c>
    </row>
    <row r="2297" spans="1:19" x14ac:dyDescent="0.3">
      <c r="A2297" s="3">
        <v>2296</v>
      </c>
      <c r="B2297" s="3">
        <v>50</v>
      </c>
      <c r="C2297" s="3" t="s">
        <v>18</v>
      </c>
      <c r="D2297" s="3" t="s">
        <v>123</v>
      </c>
      <c r="E2297" s="3" t="s">
        <v>66</v>
      </c>
      <c r="F2297" s="3">
        <v>22</v>
      </c>
      <c r="G2297" s="3" t="s">
        <v>138</v>
      </c>
      <c r="H2297" s="3" t="s">
        <v>22</v>
      </c>
      <c r="I2297" s="3" t="s">
        <v>117</v>
      </c>
      <c r="J2297" s="3" t="s">
        <v>36</v>
      </c>
      <c r="K2297" s="3">
        <v>2.9</v>
      </c>
      <c r="L2297" s="3" t="s">
        <v>151</v>
      </c>
      <c r="M2297" s="3" t="s">
        <v>69</v>
      </c>
      <c r="N2297" s="3" t="s">
        <v>151</v>
      </c>
      <c r="O2297" s="3" t="s">
        <v>151</v>
      </c>
      <c r="P2297" s="13">
        <v>45</v>
      </c>
      <c r="Q2297" s="13">
        <f>Table1[[#This Row],[Purchase Amount (USD)]]-Table1[[#This Row],[Previous Purchases]]</f>
        <v>-23</v>
      </c>
      <c r="R2297" s="3" t="s">
        <v>45</v>
      </c>
      <c r="S2297" s="3" t="s">
        <v>57</v>
      </c>
    </row>
    <row r="2298" spans="1:19" x14ac:dyDescent="0.3">
      <c r="A2298" s="2">
        <v>2297</v>
      </c>
      <c r="B2298" s="2">
        <v>46</v>
      </c>
      <c r="C2298" s="2" t="s">
        <v>18</v>
      </c>
      <c r="D2298" s="2" t="s">
        <v>142</v>
      </c>
      <c r="E2298" s="2" t="s">
        <v>66</v>
      </c>
      <c r="F2298" s="2">
        <v>88</v>
      </c>
      <c r="G2298" s="2" t="s">
        <v>148</v>
      </c>
      <c r="H2298" s="2" t="s">
        <v>43</v>
      </c>
      <c r="I2298" s="2" t="s">
        <v>95</v>
      </c>
      <c r="J2298" s="2" t="s">
        <v>56</v>
      </c>
      <c r="K2298" s="2">
        <v>2.5</v>
      </c>
      <c r="L2298" s="2" t="s">
        <v>151</v>
      </c>
      <c r="M2298" s="2" t="s">
        <v>44</v>
      </c>
      <c r="N2298" s="2" t="s">
        <v>151</v>
      </c>
      <c r="O2298" s="2" t="s">
        <v>151</v>
      </c>
      <c r="P2298" s="12">
        <v>50</v>
      </c>
      <c r="Q2298" s="12">
        <f>Table1[[#This Row],[Purchase Amount (USD)]]-Table1[[#This Row],[Previous Purchases]]</f>
        <v>38</v>
      </c>
      <c r="R2298" s="2" t="s">
        <v>27</v>
      </c>
      <c r="S2298" s="2" t="s">
        <v>96</v>
      </c>
    </row>
    <row r="2299" spans="1:19" x14ac:dyDescent="0.3">
      <c r="A2299" s="2">
        <v>2298</v>
      </c>
      <c r="B2299" s="2">
        <v>60</v>
      </c>
      <c r="C2299" s="2" t="s">
        <v>18</v>
      </c>
      <c r="D2299" s="2" t="s">
        <v>124</v>
      </c>
      <c r="E2299" s="2" t="s">
        <v>20</v>
      </c>
      <c r="F2299" s="2">
        <v>83</v>
      </c>
      <c r="G2299" s="2" t="s">
        <v>98</v>
      </c>
      <c r="H2299" s="2" t="s">
        <v>43</v>
      </c>
      <c r="I2299" s="2" t="s">
        <v>120</v>
      </c>
      <c r="J2299" s="2" t="s">
        <v>52</v>
      </c>
      <c r="K2299" s="2">
        <v>4.7</v>
      </c>
      <c r="L2299" s="2" t="s">
        <v>151</v>
      </c>
      <c r="M2299" s="2" t="s">
        <v>53</v>
      </c>
      <c r="N2299" s="2" t="s">
        <v>151</v>
      </c>
      <c r="O2299" s="2" t="s">
        <v>151</v>
      </c>
      <c r="P2299" s="12">
        <v>1</v>
      </c>
      <c r="Q2299" s="12">
        <f>Table1[[#This Row],[Purchase Amount (USD)]]-Table1[[#This Row],[Previous Purchases]]</f>
        <v>82</v>
      </c>
      <c r="R2299" s="2" t="s">
        <v>74</v>
      </c>
      <c r="S2299" s="2" t="s">
        <v>57</v>
      </c>
    </row>
    <row r="2300" spans="1:19" x14ac:dyDescent="0.3">
      <c r="A2300" s="3">
        <v>2299</v>
      </c>
      <c r="B2300" s="3">
        <v>40</v>
      </c>
      <c r="C2300" s="3" t="s">
        <v>18</v>
      </c>
      <c r="D2300" s="3" t="s">
        <v>65</v>
      </c>
      <c r="E2300" s="3" t="s">
        <v>66</v>
      </c>
      <c r="F2300" s="3">
        <v>87</v>
      </c>
      <c r="G2300" s="3" t="s">
        <v>55</v>
      </c>
      <c r="H2300" s="3" t="s">
        <v>22</v>
      </c>
      <c r="I2300" s="3" t="s">
        <v>108</v>
      </c>
      <c r="J2300" s="3" t="s">
        <v>36</v>
      </c>
      <c r="K2300" s="3">
        <v>2.9</v>
      </c>
      <c r="L2300" s="3" t="s">
        <v>151</v>
      </c>
      <c r="M2300" s="3" t="s">
        <v>69</v>
      </c>
      <c r="N2300" s="3" t="s">
        <v>151</v>
      </c>
      <c r="O2300" s="3" t="s">
        <v>151</v>
      </c>
      <c r="P2300" s="13">
        <v>10</v>
      </c>
      <c r="Q2300" s="13">
        <f>Table1[[#This Row],[Purchase Amount (USD)]]-Table1[[#This Row],[Previous Purchases]]</f>
        <v>77</v>
      </c>
      <c r="R2300" s="3" t="s">
        <v>32</v>
      </c>
      <c r="S2300" s="3" t="s">
        <v>96</v>
      </c>
    </row>
    <row r="2301" spans="1:19" x14ac:dyDescent="0.3">
      <c r="A2301" s="3">
        <v>2300</v>
      </c>
      <c r="B2301" s="3">
        <v>64</v>
      </c>
      <c r="C2301" s="3" t="s">
        <v>18</v>
      </c>
      <c r="D2301" s="3" t="s">
        <v>61</v>
      </c>
      <c r="E2301" s="3" t="s">
        <v>62</v>
      </c>
      <c r="F2301" s="3">
        <v>57</v>
      </c>
      <c r="G2301" s="3" t="s">
        <v>134</v>
      </c>
      <c r="H2301" s="3" t="s">
        <v>43</v>
      </c>
      <c r="I2301" s="3" t="s">
        <v>82</v>
      </c>
      <c r="J2301" s="3" t="s">
        <v>52</v>
      </c>
      <c r="K2301" s="3">
        <v>3.7</v>
      </c>
      <c r="L2301" s="3" t="s">
        <v>151</v>
      </c>
      <c r="M2301" s="3" t="s">
        <v>73</v>
      </c>
      <c r="N2301" s="3" t="s">
        <v>151</v>
      </c>
      <c r="O2301" s="3" t="s">
        <v>151</v>
      </c>
      <c r="P2301" s="13">
        <v>48</v>
      </c>
      <c r="Q2301" s="13">
        <f>Table1[[#This Row],[Purchase Amount (USD)]]-Table1[[#This Row],[Previous Purchases]]</f>
        <v>9</v>
      </c>
      <c r="R2301" s="3" t="s">
        <v>38</v>
      </c>
      <c r="S2301" s="3" t="s">
        <v>96</v>
      </c>
    </row>
    <row r="2302" spans="1:19" x14ac:dyDescent="0.3">
      <c r="A2302" s="2">
        <v>2301</v>
      </c>
      <c r="B2302" s="2">
        <v>18</v>
      </c>
      <c r="C2302" s="2" t="s">
        <v>18</v>
      </c>
      <c r="D2302" s="2" t="s">
        <v>61</v>
      </c>
      <c r="E2302" s="2" t="s">
        <v>62</v>
      </c>
      <c r="F2302" s="2">
        <v>88</v>
      </c>
      <c r="G2302" s="2" t="s">
        <v>137</v>
      </c>
      <c r="H2302" s="2" t="s">
        <v>91</v>
      </c>
      <c r="I2302" s="2" t="s">
        <v>92</v>
      </c>
      <c r="J2302" s="2" t="s">
        <v>52</v>
      </c>
      <c r="K2302" s="2">
        <v>4.4000000000000004</v>
      </c>
      <c r="L2302" s="2" t="s">
        <v>151</v>
      </c>
      <c r="M2302" s="2" t="s">
        <v>69</v>
      </c>
      <c r="N2302" s="2" t="s">
        <v>151</v>
      </c>
      <c r="O2302" s="2" t="s">
        <v>151</v>
      </c>
      <c r="P2302" s="12">
        <v>38</v>
      </c>
      <c r="Q2302" s="12">
        <f>Table1[[#This Row],[Purchase Amount (USD)]]-Table1[[#This Row],[Previous Purchases]]</f>
        <v>50</v>
      </c>
      <c r="R2302" s="2" t="s">
        <v>38</v>
      </c>
      <c r="S2302" s="2" t="s">
        <v>87</v>
      </c>
    </row>
    <row r="2303" spans="1:19" x14ac:dyDescent="0.3">
      <c r="A2303" s="2">
        <v>2302</v>
      </c>
      <c r="B2303" s="2">
        <v>37</v>
      </c>
      <c r="C2303" s="2" t="s">
        <v>18</v>
      </c>
      <c r="D2303" s="2" t="s">
        <v>94</v>
      </c>
      <c r="E2303" s="2" t="s">
        <v>20</v>
      </c>
      <c r="F2303" s="2">
        <v>20</v>
      </c>
      <c r="G2303" s="2" t="s">
        <v>30</v>
      </c>
      <c r="H2303" s="2" t="s">
        <v>22</v>
      </c>
      <c r="I2303" s="2" t="s">
        <v>47</v>
      </c>
      <c r="J2303" s="2" t="s">
        <v>24</v>
      </c>
      <c r="K2303" s="2">
        <v>2.9</v>
      </c>
      <c r="L2303" s="2" t="s">
        <v>151</v>
      </c>
      <c r="M2303" s="2" t="s">
        <v>44</v>
      </c>
      <c r="N2303" s="2" t="s">
        <v>151</v>
      </c>
      <c r="O2303" s="2" t="s">
        <v>151</v>
      </c>
      <c r="P2303" s="12">
        <v>21</v>
      </c>
      <c r="Q2303" s="12">
        <f>Table1[[#This Row],[Purchase Amount (USD)]]-Table1[[#This Row],[Previous Purchases]]</f>
        <v>-1</v>
      </c>
      <c r="R2303" s="2" t="s">
        <v>85</v>
      </c>
      <c r="S2303" s="2" t="s">
        <v>48</v>
      </c>
    </row>
    <row r="2304" spans="1:19" x14ac:dyDescent="0.3">
      <c r="A2304" s="3">
        <v>2303</v>
      </c>
      <c r="B2304" s="3">
        <v>36</v>
      </c>
      <c r="C2304" s="3" t="s">
        <v>18</v>
      </c>
      <c r="D2304" s="3" t="s">
        <v>132</v>
      </c>
      <c r="E2304" s="3" t="s">
        <v>66</v>
      </c>
      <c r="F2304" s="3">
        <v>39</v>
      </c>
      <c r="G2304" s="3" t="s">
        <v>55</v>
      </c>
      <c r="H2304" s="3" t="s">
        <v>22</v>
      </c>
      <c r="I2304" s="3" t="s">
        <v>68</v>
      </c>
      <c r="J2304" s="3" t="s">
        <v>52</v>
      </c>
      <c r="K2304" s="3">
        <v>3.6</v>
      </c>
      <c r="L2304" s="3" t="s">
        <v>151</v>
      </c>
      <c r="M2304" s="3" t="s">
        <v>73</v>
      </c>
      <c r="N2304" s="3" t="s">
        <v>151</v>
      </c>
      <c r="O2304" s="3" t="s">
        <v>151</v>
      </c>
      <c r="P2304" s="13">
        <v>38</v>
      </c>
      <c r="Q2304" s="13">
        <f>Table1[[#This Row],[Purchase Amount (USD)]]-Table1[[#This Row],[Previous Purchases]]</f>
        <v>1</v>
      </c>
      <c r="R2304" s="3" t="s">
        <v>27</v>
      </c>
      <c r="S2304" s="3" t="s">
        <v>87</v>
      </c>
    </row>
    <row r="2305" spans="1:19" x14ac:dyDescent="0.3">
      <c r="A2305" s="3">
        <v>2304</v>
      </c>
      <c r="B2305" s="3">
        <v>51</v>
      </c>
      <c r="C2305" s="3" t="s">
        <v>18</v>
      </c>
      <c r="D2305" s="3" t="s">
        <v>88</v>
      </c>
      <c r="E2305" s="3" t="s">
        <v>66</v>
      </c>
      <c r="F2305" s="3">
        <v>71</v>
      </c>
      <c r="G2305" s="3" t="s">
        <v>126</v>
      </c>
      <c r="H2305" s="3" t="s">
        <v>35</v>
      </c>
      <c r="I2305" s="3" t="s">
        <v>117</v>
      </c>
      <c r="J2305" s="3" t="s">
        <v>36</v>
      </c>
      <c r="K2305" s="3">
        <v>4.8</v>
      </c>
      <c r="L2305" s="3" t="s">
        <v>151</v>
      </c>
      <c r="M2305" s="3" t="s">
        <v>69</v>
      </c>
      <c r="N2305" s="3" t="s">
        <v>151</v>
      </c>
      <c r="O2305" s="3" t="s">
        <v>151</v>
      </c>
      <c r="P2305" s="13">
        <v>31</v>
      </c>
      <c r="Q2305" s="13">
        <f>Table1[[#This Row],[Purchase Amount (USD)]]-Table1[[#This Row],[Previous Purchases]]</f>
        <v>40</v>
      </c>
      <c r="R2305" s="3" t="s">
        <v>38</v>
      </c>
      <c r="S2305" s="3" t="s">
        <v>28</v>
      </c>
    </row>
    <row r="2306" spans="1:19" x14ac:dyDescent="0.3">
      <c r="A2306" s="2">
        <v>2305</v>
      </c>
      <c r="B2306" s="2">
        <v>26</v>
      </c>
      <c r="C2306" s="2" t="s">
        <v>18</v>
      </c>
      <c r="D2306" s="2" t="s">
        <v>103</v>
      </c>
      <c r="E2306" s="2" t="s">
        <v>20</v>
      </c>
      <c r="F2306" s="2">
        <v>73</v>
      </c>
      <c r="G2306" s="2" t="s">
        <v>59</v>
      </c>
      <c r="H2306" s="2" t="s">
        <v>22</v>
      </c>
      <c r="I2306" s="2" t="s">
        <v>64</v>
      </c>
      <c r="J2306" s="2" t="s">
        <v>24</v>
      </c>
      <c r="K2306" s="2">
        <v>4.7</v>
      </c>
      <c r="L2306" s="2" t="s">
        <v>151</v>
      </c>
      <c r="M2306" s="2" t="s">
        <v>37</v>
      </c>
      <c r="N2306" s="2" t="s">
        <v>151</v>
      </c>
      <c r="O2306" s="2" t="s">
        <v>151</v>
      </c>
      <c r="P2306" s="12">
        <v>9</v>
      </c>
      <c r="Q2306" s="12">
        <f>Table1[[#This Row],[Purchase Amount (USD)]]-Table1[[#This Row],[Previous Purchases]]</f>
        <v>64</v>
      </c>
      <c r="R2306" s="2" t="s">
        <v>85</v>
      </c>
      <c r="S2306" s="2" t="s">
        <v>28</v>
      </c>
    </row>
    <row r="2307" spans="1:19" x14ac:dyDescent="0.3">
      <c r="A2307" s="2">
        <v>2306</v>
      </c>
      <c r="B2307" s="2">
        <v>68</v>
      </c>
      <c r="C2307" s="2" t="s">
        <v>18</v>
      </c>
      <c r="D2307" s="2" t="s">
        <v>65</v>
      </c>
      <c r="E2307" s="2" t="s">
        <v>66</v>
      </c>
      <c r="F2307" s="2">
        <v>63</v>
      </c>
      <c r="G2307" s="2" t="s">
        <v>30</v>
      </c>
      <c r="H2307" s="2" t="s">
        <v>43</v>
      </c>
      <c r="I2307" s="2" t="s">
        <v>79</v>
      </c>
      <c r="J2307" s="2" t="s">
        <v>52</v>
      </c>
      <c r="K2307" s="2">
        <v>2.6</v>
      </c>
      <c r="L2307" s="2" t="s">
        <v>151</v>
      </c>
      <c r="M2307" s="2" t="s">
        <v>37</v>
      </c>
      <c r="N2307" s="2" t="s">
        <v>151</v>
      </c>
      <c r="O2307" s="2" t="s">
        <v>151</v>
      </c>
      <c r="P2307" s="12">
        <v>47</v>
      </c>
      <c r="Q2307" s="12">
        <f>Table1[[#This Row],[Purchase Amount (USD)]]-Table1[[#This Row],[Previous Purchases]]</f>
        <v>16</v>
      </c>
      <c r="R2307" s="2" t="s">
        <v>32</v>
      </c>
      <c r="S2307" s="2" t="s">
        <v>39</v>
      </c>
    </row>
    <row r="2308" spans="1:19" x14ac:dyDescent="0.3">
      <c r="A2308" s="3">
        <v>2307</v>
      </c>
      <c r="B2308" s="3">
        <v>27</v>
      </c>
      <c r="C2308" s="3" t="s">
        <v>18</v>
      </c>
      <c r="D2308" s="3" t="s">
        <v>142</v>
      </c>
      <c r="E2308" s="3" t="s">
        <v>66</v>
      </c>
      <c r="F2308" s="3">
        <v>78</v>
      </c>
      <c r="G2308" s="3" t="s">
        <v>102</v>
      </c>
      <c r="H2308" s="3" t="s">
        <v>22</v>
      </c>
      <c r="I2308" s="3" t="s">
        <v>64</v>
      </c>
      <c r="J2308" s="3" t="s">
        <v>24</v>
      </c>
      <c r="K2308" s="3">
        <v>3.4</v>
      </c>
      <c r="L2308" s="3" t="s">
        <v>151</v>
      </c>
      <c r="M2308" s="3" t="s">
        <v>53</v>
      </c>
      <c r="N2308" s="3" t="s">
        <v>151</v>
      </c>
      <c r="O2308" s="3" t="s">
        <v>151</v>
      </c>
      <c r="P2308" s="13">
        <v>8</v>
      </c>
      <c r="Q2308" s="13">
        <f>Table1[[#This Row],[Purchase Amount (USD)]]-Table1[[#This Row],[Previous Purchases]]</f>
        <v>70</v>
      </c>
      <c r="R2308" s="3" t="s">
        <v>32</v>
      </c>
      <c r="S2308" s="3" t="s">
        <v>75</v>
      </c>
    </row>
    <row r="2309" spans="1:19" x14ac:dyDescent="0.3">
      <c r="A2309" s="3">
        <v>2308</v>
      </c>
      <c r="B2309" s="3">
        <v>28</v>
      </c>
      <c r="C2309" s="3" t="s">
        <v>18</v>
      </c>
      <c r="D2309" s="3" t="s">
        <v>86</v>
      </c>
      <c r="E2309" s="3" t="s">
        <v>20</v>
      </c>
      <c r="F2309" s="3">
        <v>96</v>
      </c>
      <c r="G2309" s="3" t="s">
        <v>67</v>
      </c>
      <c r="H2309" s="3" t="s">
        <v>22</v>
      </c>
      <c r="I2309" s="3" t="s">
        <v>95</v>
      </c>
      <c r="J2309" s="3" t="s">
        <v>56</v>
      </c>
      <c r="K2309" s="3">
        <v>3.5</v>
      </c>
      <c r="L2309" s="3" t="s">
        <v>151</v>
      </c>
      <c r="M2309" s="3" t="s">
        <v>44</v>
      </c>
      <c r="N2309" s="3" t="s">
        <v>151</v>
      </c>
      <c r="O2309" s="3" t="s">
        <v>151</v>
      </c>
      <c r="P2309" s="13">
        <v>30</v>
      </c>
      <c r="Q2309" s="13">
        <f>Table1[[#This Row],[Purchase Amount (USD)]]-Table1[[#This Row],[Previous Purchases]]</f>
        <v>66</v>
      </c>
      <c r="R2309" s="3" t="s">
        <v>85</v>
      </c>
      <c r="S2309" s="3" t="s">
        <v>48</v>
      </c>
    </row>
    <row r="2310" spans="1:19" x14ac:dyDescent="0.3">
      <c r="A2310" s="2">
        <v>2309</v>
      </c>
      <c r="B2310" s="2">
        <v>49</v>
      </c>
      <c r="C2310" s="2" t="s">
        <v>18</v>
      </c>
      <c r="D2310" s="2" t="s">
        <v>88</v>
      </c>
      <c r="E2310" s="2" t="s">
        <v>66</v>
      </c>
      <c r="F2310" s="2">
        <v>81</v>
      </c>
      <c r="G2310" s="2" t="s">
        <v>113</v>
      </c>
      <c r="H2310" s="2" t="s">
        <v>43</v>
      </c>
      <c r="I2310" s="2" t="s">
        <v>84</v>
      </c>
      <c r="J2310" s="2" t="s">
        <v>24</v>
      </c>
      <c r="K2310" s="2">
        <v>3.4</v>
      </c>
      <c r="L2310" s="2" t="s">
        <v>151</v>
      </c>
      <c r="M2310" s="2" t="s">
        <v>69</v>
      </c>
      <c r="N2310" s="2" t="s">
        <v>151</v>
      </c>
      <c r="O2310" s="2" t="s">
        <v>151</v>
      </c>
      <c r="P2310" s="12">
        <v>22</v>
      </c>
      <c r="Q2310" s="12">
        <f>Table1[[#This Row],[Purchase Amount (USD)]]-Table1[[#This Row],[Previous Purchases]]</f>
        <v>59</v>
      </c>
      <c r="R2310" s="2" t="s">
        <v>74</v>
      </c>
      <c r="S2310" s="2" t="s">
        <v>57</v>
      </c>
    </row>
    <row r="2311" spans="1:19" x14ac:dyDescent="0.3">
      <c r="A2311" s="2">
        <v>2310</v>
      </c>
      <c r="B2311" s="2">
        <v>70</v>
      </c>
      <c r="C2311" s="2" t="s">
        <v>18</v>
      </c>
      <c r="D2311" s="2" t="s">
        <v>80</v>
      </c>
      <c r="E2311" s="2" t="s">
        <v>20</v>
      </c>
      <c r="F2311" s="2">
        <v>95</v>
      </c>
      <c r="G2311" s="2" t="s">
        <v>138</v>
      </c>
      <c r="H2311" s="2" t="s">
        <v>35</v>
      </c>
      <c r="I2311" s="2" t="s">
        <v>79</v>
      </c>
      <c r="J2311" s="2" t="s">
        <v>56</v>
      </c>
      <c r="K2311" s="2">
        <v>5</v>
      </c>
      <c r="L2311" s="2" t="s">
        <v>151</v>
      </c>
      <c r="M2311" s="2" t="s">
        <v>69</v>
      </c>
      <c r="N2311" s="2" t="s">
        <v>151</v>
      </c>
      <c r="O2311" s="2" t="s">
        <v>151</v>
      </c>
      <c r="P2311" s="12">
        <v>3</v>
      </c>
      <c r="Q2311" s="12">
        <f>Table1[[#This Row],[Purchase Amount (USD)]]-Table1[[#This Row],[Previous Purchases]]</f>
        <v>92</v>
      </c>
      <c r="R2311" s="2" t="s">
        <v>74</v>
      </c>
      <c r="S2311" s="2" t="s">
        <v>57</v>
      </c>
    </row>
    <row r="2312" spans="1:19" x14ac:dyDescent="0.3">
      <c r="A2312" s="3">
        <v>2311</v>
      </c>
      <c r="B2312" s="3">
        <v>30</v>
      </c>
      <c r="C2312" s="3" t="s">
        <v>18</v>
      </c>
      <c r="D2312" s="3" t="s">
        <v>142</v>
      </c>
      <c r="E2312" s="3" t="s">
        <v>66</v>
      </c>
      <c r="F2312" s="3">
        <v>68</v>
      </c>
      <c r="G2312" s="3" t="s">
        <v>140</v>
      </c>
      <c r="H2312" s="3" t="s">
        <v>43</v>
      </c>
      <c r="I2312" s="3" t="s">
        <v>108</v>
      </c>
      <c r="J2312" s="3" t="s">
        <v>36</v>
      </c>
      <c r="K2312" s="3">
        <v>4.5999999999999996</v>
      </c>
      <c r="L2312" s="3" t="s">
        <v>151</v>
      </c>
      <c r="M2312" s="3" t="s">
        <v>53</v>
      </c>
      <c r="N2312" s="3" t="s">
        <v>151</v>
      </c>
      <c r="O2312" s="3" t="s">
        <v>151</v>
      </c>
      <c r="P2312" s="13">
        <v>15</v>
      </c>
      <c r="Q2312" s="13">
        <f>Table1[[#This Row],[Purchase Amount (USD)]]-Table1[[#This Row],[Previous Purchases]]</f>
        <v>53</v>
      </c>
      <c r="R2312" s="3" t="s">
        <v>45</v>
      </c>
      <c r="S2312" s="3" t="s">
        <v>87</v>
      </c>
    </row>
    <row r="2313" spans="1:19" x14ac:dyDescent="0.3">
      <c r="A2313" s="3">
        <v>2312</v>
      </c>
      <c r="B2313" s="3">
        <v>27</v>
      </c>
      <c r="C2313" s="3" t="s">
        <v>18</v>
      </c>
      <c r="D2313" s="3" t="s">
        <v>49</v>
      </c>
      <c r="E2313" s="3" t="s">
        <v>41</v>
      </c>
      <c r="F2313" s="3">
        <v>28</v>
      </c>
      <c r="G2313" s="3" t="s">
        <v>55</v>
      </c>
      <c r="H2313" s="3" t="s">
        <v>22</v>
      </c>
      <c r="I2313" s="3" t="s">
        <v>79</v>
      </c>
      <c r="J2313" s="3" t="s">
        <v>36</v>
      </c>
      <c r="K2313" s="3">
        <v>4.8</v>
      </c>
      <c r="L2313" s="3" t="s">
        <v>151</v>
      </c>
      <c r="M2313" s="3" t="s">
        <v>69</v>
      </c>
      <c r="N2313" s="3" t="s">
        <v>151</v>
      </c>
      <c r="O2313" s="3" t="s">
        <v>151</v>
      </c>
      <c r="P2313" s="13">
        <v>10</v>
      </c>
      <c r="Q2313" s="13">
        <f>Table1[[#This Row],[Purchase Amount (USD)]]-Table1[[#This Row],[Previous Purchases]]</f>
        <v>18</v>
      </c>
      <c r="R2313" s="3" t="s">
        <v>74</v>
      </c>
      <c r="S2313" s="3" t="s">
        <v>96</v>
      </c>
    </row>
    <row r="2314" spans="1:19" x14ac:dyDescent="0.3">
      <c r="A2314" s="2">
        <v>2313</v>
      </c>
      <c r="B2314" s="2">
        <v>19</v>
      </c>
      <c r="C2314" s="2" t="s">
        <v>18</v>
      </c>
      <c r="D2314" s="2" t="s">
        <v>112</v>
      </c>
      <c r="E2314" s="2" t="s">
        <v>20</v>
      </c>
      <c r="F2314" s="2">
        <v>30</v>
      </c>
      <c r="G2314" s="2" t="s">
        <v>128</v>
      </c>
      <c r="H2314" s="2" t="s">
        <v>22</v>
      </c>
      <c r="I2314" s="2" t="s">
        <v>82</v>
      </c>
      <c r="J2314" s="2" t="s">
        <v>52</v>
      </c>
      <c r="K2314" s="2">
        <v>3.7</v>
      </c>
      <c r="L2314" s="2" t="s">
        <v>151</v>
      </c>
      <c r="M2314" s="2" t="s">
        <v>37</v>
      </c>
      <c r="N2314" s="2" t="s">
        <v>151</v>
      </c>
      <c r="O2314" s="2" t="s">
        <v>151</v>
      </c>
      <c r="P2314" s="12">
        <v>19</v>
      </c>
      <c r="Q2314" s="12">
        <f>Table1[[#This Row],[Purchase Amount (USD)]]-Table1[[#This Row],[Previous Purchases]]</f>
        <v>11</v>
      </c>
      <c r="R2314" s="2" t="s">
        <v>32</v>
      </c>
      <c r="S2314" s="2" t="s">
        <v>96</v>
      </c>
    </row>
    <row r="2315" spans="1:19" x14ac:dyDescent="0.3">
      <c r="A2315" s="2">
        <v>2314</v>
      </c>
      <c r="B2315" s="2">
        <v>64</v>
      </c>
      <c r="C2315" s="2" t="s">
        <v>18</v>
      </c>
      <c r="D2315" s="2" t="s">
        <v>80</v>
      </c>
      <c r="E2315" s="2" t="s">
        <v>20</v>
      </c>
      <c r="F2315" s="2">
        <v>31</v>
      </c>
      <c r="G2315" s="2" t="s">
        <v>141</v>
      </c>
      <c r="H2315" s="2" t="s">
        <v>43</v>
      </c>
      <c r="I2315" s="2" t="s">
        <v>93</v>
      </c>
      <c r="J2315" s="2" t="s">
        <v>52</v>
      </c>
      <c r="K2315" s="2">
        <v>4.7</v>
      </c>
      <c r="L2315" s="2" t="s">
        <v>151</v>
      </c>
      <c r="M2315" s="2" t="s">
        <v>44</v>
      </c>
      <c r="N2315" s="2" t="s">
        <v>151</v>
      </c>
      <c r="O2315" s="2" t="s">
        <v>151</v>
      </c>
      <c r="P2315" s="12">
        <v>36</v>
      </c>
      <c r="Q2315" s="12">
        <f>Table1[[#This Row],[Purchase Amount (USD)]]-Table1[[#This Row],[Previous Purchases]]</f>
        <v>-5</v>
      </c>
      <c r="R2315" s="2" t="s">
        <v>74</v>
      </c>
      <c r="S2315" s="2" t="s">
        <v>28</v>
      </c>
    </row>
    <row r="2316" spans="1:19" x14ac:dyDescent="0.3">
      <c r="A2316" s="3">
        <v>2315</v>
      </c>
      <c r="B2316" s="3">
        <v>42</v>
      </c>
      <c r="C2316" s="3" t="s">
        <v>18</v>
      </c>
      <c r="D2316" s="3" t="s">
        <v>65</v>
      </c>
      <c r="E2316" s="3" t="s">
        <v>66</v>
      </c>
      <c r="F2316" s="3">
        <v>95</v>
      </c>
      <c r="G2316" s="3" t="s">
        <v>140</v>
      </c>
      <c r="H2316" s="3" t="s">
        <v>91</v>
      </c>
      <c r="I2316" s="3" t="s">
        <v>109</v>
      </c>
      <c r="J2316" s="3" t="s">
        <v>24</v>
      </c>
      <c r="K2316" s="3">
        <v>4.4000000000000004</v>
      </c>
      <c r="L2316" s="3" t="s">
        <v>151</v>
      </c>
      <c r="M2316" s="3" t="s">
        <v>26</v>
      </c>
      <c r="N2316" s="3" t="s">
        <v>151</v>
      </c>
      <c r="O2316" s="3" t="s">
        <v>151</v>
      </c>
      <c r="P2316" s="13">
        <v>12</v>
      </c>
      <c r="Q2316" s="13">
        <f>Table1[[#This Row],[Purchase Amount (USD)]]-Table1[[#This Row],[Previous Purchases]]</f>
        <v>83</v>
      </c>
      <c r="R2316" s="3" t="s">
        <v>74</v>
      </c>
      <c r="S2316" s="3" t="s">
        <v>96</v>
      </c>
    </row>
    <row r="2317" spans="1:19" x14ac:dyDescent="0.3">
      <c r="A2317" s="3">
        <v>2316</v>
      </c>
      <c r="B2317" s="3">
        <v>69</v>
      </c>
      <c r="C2317" s="3" t="s">
        <v>18</v>
      </c>
      <c r="D2317" s="3" t="s">
        <v>124</v>
      </c>
      <c r="E2317" s="3" t="s">
        <v>20</v>
      </c>
      <c r="F2317" s="3">
        <v>79</v>
      </c>
      <c r="G2317" s="3" t="s">
        <v>128</v>
      </c>
      <c r="H2317" s="3" t="s">
        <v>43</v>
      </c>
      <c r="I2317" s="3" t="s">
        <v>125</v>
      </c>
      <c r="J2317" s="3" t="s">
        <v>24</v>
      </c>
      <c r="K2317" s="3">
        <v>3.5</v>
      </c>
      <c r="L2317" s="3" t="s">
        <v>151</v>
      </c>
      <c r="M2317" s="3" t="s">
        <v>69</v>
      </c>
      <c r="N2317" s="3" t="s">
        <v>151</v>
      </c>
      <c r="O2317" s="3" t="s">
        <v>151</v>
      </c>
      <c r="P2317" s="13">
        <v>49</v>
      </c>
      <c r="Q2317" s="13">
        <f>Table1[[#This Row],[Purchase Amount (USD)]]-Table1[[#This Row],[Previous Purchases]]</f>
        <v>30</v>
      </c>
      <c r="R2317" s="3" t="s">
        <v>85</v>
      </c>
      <c r="S2317" s="3" t="s">
        <v>57</v>
      </c>
    </row>
    <row r="2318" spans="1:19" x14ac:dyDescent="0.3">
      <c r="A2318" s="2">
        <v>2317</v>
      </c>
      <c r="B2318" s="2">
        <v>28</v>
      </c>
      <c r="C2318" s="2" t="s">
        <v>18</v>
      </c>
      <c r="D2318" s="2" t="s">
        <v>49</v>
      </c>
      <c r="E2318" s="2" t="s">
        <v>41</v>
      </c>
      <c r="F2318" s="2">
        <v>39</v>
      </c>
      <c r="G2318" s="2" t="s">
        <v>55</v>
      </c>
      <c r="H2318" s="2" t="s">
        <v>22</v>
      </c>
      <c r="I2318" s="2" t="s">
        <v>133</v>
      </c>
      <c r="J2318" s="2" t="s">
        <v>24</v>
      </c>
      <c r="K2318" s="2">
        <v>3.8</v>
      </c>
      <c r="L2318" s="2" t="s">
        <v>151</v>
      </c>
      <c r="M2318" s="2" t="s">
        <v>53</v>
      </c>
      <c r="N2318" s="2" t="s">
        <v>151</v>
      </c>
      <c r="O2318" s="2" t="s">
        <v>151</v>
      </c>
      <c r="P2318" s="12">
        <v>7</v>
      </c>
      <c r="Q2318" s="12">
        <f>Table1[[#This Row],[Purchase Amount (USD)]]-Table1[[#This Row],[Previous Purchases]]</f>
        <v>32</v>
      </c>
      <c r="R2318" s="2" t="s">
        <v>85</v>
      </c>
      <c r="S2318" s="2" t="s">
        <v>48</v>
      </c>
    </row>
    <row r="2319" spans="1:19" x14ac:dyDescent="0.3">
      <c r="A2319" s="2">
        <v>2318</v>
      </c>
      <c r="B2319" s="2">
        <v>47</v>
      </c>
      <c r="C2319" s="2" t="s">
        <v>18</v>
      </c>
      <c r="D2319" s="2" t="s">
        <v>101</v>
      </c>
      <c r="E2319" s="2" t="s">
        <v>62</v>
      </c>
      <c r="F2319" s="2">
        <v>34</v>
      </c>
      <c r="G2319" s="2" t="s">
        <v>126</v>
      </c>
      <c r="H2319" s="2" t="s">
        <v>43</v>
      </c>
      <c r="I2319" s="2" t="s">
        <v>72</v>
      </c>
      <c r="J2319" s="2" t="s">
        <v>52</v>
      </c>
      <c r="K2319" s="2">
        <v>4.7</v>
      </c>
      <c r="L2319" s="2" t="s">
        <v>151</v>
      </c>
      <c r="M2319" s="2" t="s">
        <v>44</v>
      </c>
      <c r="N2319" s="2" t="s">
        <v>151</v>
      </c>
      <c r="O2319" s="2" t="s">
        <v>151</v>
      </c>
      <c r="P2319" s="12">
        <v>28</v>
      </c>
      <c r="Q2319" s="12">
        <f>Table1[[#This Row],[Purchase Amount (USD)]]-Table1[[#This Row],[Previous Purchases]]</f>
        <v>6</v>
      </c>
      <c r="R2319" s="2" t="s">
        <v>74</v>
      </c>
      <c r="S2319" s="2" t="s">
        <v>87</v>
      </c>
    </row>
    <row r="2320" spans="1:19" x14ac:dyDescent="0.3">
      <c r="A2320" s="3">
        <v>2319</v>
      </c>
      <c r="B2320" s="3">
        <v>69</v>
      </c>
      <c r="C2320" s="3" t="s">
        <v>18</v>
      </c>
      <c r="D2320" s="3" t="s">
        <v>103</v>
      </c>
      <c r="E2320" s="3" t="s">
        <v>20</v>
      </c>
      <c r="F2320" s="3">
        <v>28</v>
      </c>
      <c r="G2320" s="3" t="s">
        <v>50</v>
      </c>
      <c r="H2320" s="3" t="s">
        <v>22</v>
      </c>
      <c r="I2320" s="3" t="s">
        <v>51</v>
      </c>
      <c r="J2320" s="3" t="s">
        <v>36</v>
      </c>
      <c r="K2320" s="3">
        <v>3.1</v>
      </c>
      <c r="L2320" s="3" t="s">
        <v>151</v>
      </c>
      <c r="M2320" s="3" t="s">
        <v>73</v>
      </c>
      <c r="N2320" s="3" t="s">
        <v>151</v>
      </c>
      <c r="O2320" s="3" t="s">
        <v>151</v>
      </c>
      <c r="P2320" s="13">
        <v>30</v>
      </c>
      <c r="Q2320" s="13">
        <f>Table1[[#This Row],[Purchase Amount (USD)]]-Table1[[#This Row],[Previous Purchases]]</f>
        <v>-2</v>
      </c>
      <c r="R2320" s="3" t="s">
        <v>38</v>
      </c>
      <c r="S2320" s="3" t="s">
        <v>48</v>
      </c>
    </row>
    <row r="2321" spans="1:19" x14ac:dyDescent="0.3">
      <c r="A2321" s="3">
        <v>2320</v>
      </c>
      <c r="B2321" s="3">
        <v>56</v>
      </c>
      <c r="C2321" s="3" t="s">
        <v>18</v>
      </c>
      <c r="D2321" s="3" t="s">
        <v>40</v>
      </c>
      <c r="E2321" s="3" t="s">
        <v>41</v>
      </c>
      <c r="F2321" s="3">
        <v>38</v>
      </c>
      <c r="G2321" s="3" t="s">
        <v>30</v>
      </c>
      <c r="H2321" s="3" t="s">
        <v>91</v>
      </c>
      <c r="I2321" s="3" t="s">
        <v>47</v>
      </c>
      <c r="J2321" s="3" t="s">
        <v>24</v>
      </c>
      <c r="K2321" s="3">
        <v>5</v>
      </c>
      <c r="L2321" s="3" t="s">
        <v>151</v>
      </c>
      <c r="M2321" s="3" t="s">
        <v>37</v>
      </c>
      <c r="N2321" s="3" t="s">
        <v>151</v>
      </c>
      <c r="O2321" s="3" t="s">
        <v>151</v>
      </c>
      <c r="P2321" s="13">
        <v>29</v>
      </c>
      <c r="Q2321" s="13">
        <f>Table1[[#This Row],[Purchase Amount (USD)]]-Table1[[#This Row],[Previous Purchases]]</f>
        <v>9</v>
      </c>
      <c r="R2321" s="3" t="s">
        <v>45</v>
      </c>
      <c r="S2321" s="3" t="s">
        <v>87</v>
      </c>
    </row>
    <row r="2322" spans="1:19" x14ac:dyDescent="0.3">
      <c r="A2322" s="2">
        <v>2321</v>
      </c>
      <c r="B2322" s="2">
        <v>28</v>
      </c>
      <c r="C2322" s="2" t="s">
        <v>18</v>
      </c>
      <c r="D2322" s="2" t="s">
        <v>70</v>
      </c>
      <c r="E2322" s="2" t="s">
        <v>41</v>
      </c>
      <c r="F2322" s="2">
        <v>55</v>
      </c>
      <c r="G2322" s="2" t="s">
        <v>129</v>
      </c>
      <c r="H2322" s="2" t="s">
        <v>43</v>
      </c>
      <c r="I2322" s="2" t="s">
        <v>77</v>
      </c>
      <c r="J2322" s="2" t="s">
        <v>36</v>
      </c>
      <c r="K2322" s="2">
        <v>3.7</v>
      </c>
      <c r="L2322" s="2" t="s">
        <v>151</v>
      </c>
      <c r="M2322" s="2" t="s">
        <v>37</v>
      </c>
      <c r="N2322" s="2" t="s">
        <v>151</v>
      </c>
      <c r="O2322" s="2" t="s">
        <v>151</v>
      </c>
      <c r="P2322" s="12">
        <v>9</v>
      </c>
      <c r="Q2322" s="12">
        <f>Table1[[#This Row],[Purchase Amount (USD)]]-Table1[[#This Row],[Previous Purchases]]</f>
        <v>46</v>
      </c>
      <c r="R2322" s="2" t="s">
        <v>85</v>
      </c>
      <c r="S2322" s="2" t="s">
        <v>96</v>
      </c>
    </row>
    <row r="2323" spans="1:19" x14ac:dyDescent="0.3">
      <c r="A2323" s="2">
        <v>2322</v>
      </c>
      <c r="B2323" s="2">
        <v>50</v>
      </c>
      <c r="C2323" s="2" t="s">
        <v>18</v>
      </c>
      <c r="D2323" s="2" t="s">
        <v>40</v>
      </c>
      <c r="E2323" s="2" t="s">
        <v>41</v>
      </c>
      <c r="F2323" s="2">
        <v>31</v>
      </c>
      <c r="G2323" s="2" t="s">
        <v>111</v>
      </c>
      <c r="H2323" s="2" t="s">
        <v>43</v>
      </c>
      <c r="I2323" s="2" t="s">
        <v>117</v>
      </c>
      <c r="J2323" s="2" t="s">
        <v>24</v>
      </c>
      <c r="K2323" s="2">
        <v>3</v>
      </c>
      <c r="L2323" s="2" t="s">
        <v>151</v>
      </c>
      <c r="M2323" s="2" t="s">
        <v>44</v>
      </c>
      <c r="N2323" s="2" t="s">
        <v>151</v>
      </c>
      <c r="O2323" s="2" t="s">
        <v>151</v>
      </c>
      <c r="P2323" s="12">
        <v>27</v>
      </c>
      <c r="Q2323" s="12">
        <f>Table1[[#This Row],[Purchase Amount (USD)]]-Table1[[#This Row],[Previous Purchases]]</f>
        <v>4</v>
      </c>
      <c r="R2323" s="2" t="s">
        <v>85</v>
      </c>
      <c r="S2323" s="2" t="s">
        <v>28</v>
      </c>
    </row>
    <row r="2324" spans="1:19" x14ac:dyDescent="0.3">
      <c r="A2324" s="3">
        <v>2323</v>
      </c>
      <c r="B2324" s="3">
        <v>39</v>
      </c>
      <c r="C2324" s="3" t="s">
        <v>18</v>
      </c>
      <c r="D2324" s="3" t="s">
        <v>61</v>
      </c>
      <c r="E2324" s="3" t="s">
        <v>62</v>
      </c>
      <c r="F2324" s="3">
        <v>84</v>
      </c>
      <c r="G2324" s="3" t="s">
        <v>138</v>
      </c>
      <c r="H2324" s="3" t="s">
        <v>35</v>
      </c>
      <c r="I2324" s="3" t="s">
        <v>92</v>
      </c>
      <c r="J2324" s="3" t="s">
        <v>36</v>
      </c>
      <c r="K2324" s="3">
        <v>4.5</v>
      </c>
      <c r="L2324" s="3" t="s">
        <v>151</v>
      </c>
      <c r="M2324" s="3" t="s">
        <v>73</v>
      </c>
      <c r="N2324" s="3" t="s">
        <v>151</v>
      </c>
      <c r="O2324" s="3" t="s">
        <v>151</v>
      </c>
      <c r="P2324" s="13">
        <v>21</v>
      </c>
      <c r="Q2324" s="13">
        <f>Table1[[#This Row],[Purchase Amount (USD)]]-Table1[[#This Row],[Previous Purchases]]</f>
        <v>63</v>
      </c>
      <c r="R2324" s="3" t="s">
        <v>27</v>
      </c>
      <c r="S2324" s="3" t="s">
        <v>28</v>
      </c>
    </row>
    <row r="2325" spans="1:19" x14ac:dyDescent="0.3">
      <c r="A2325" s="3">
        <v>2324</v>
      </c>
      <c r="B2325" s="3">
        <v>35</v>
      </c>
      <c r="C2325" s="3" t="s">
        <v>18</v>
      </c>
      <c r="D2325" s="3" t="s">
        <v>142</v>
      </c>
      <c r="E2325" s="3" t="s">
        <v>66</v>
      </c>
      <c r="F2325" s="3">
        <v>93</v>
      </c>
      <c r="G2325" s="3" t="s">
        <v>127</v>
      </c>
      <c r="H2325" s="3" t="s">
        <v>22</v>
      </c>
      <c r="I2325" s="3" t="s">
        <v>51</v>
      </c>
      <c r="J2325" s="3" t="s">
        <v>24</v>
      </c>
      <c r="K2325" s="3">
        <v>4.7</v>
      </c>
      <c r="L2325" s="3" t="s">
        <v>151</v>
      </c>
      <c r="M2325" s="3" t="s">
        <v>26</v>
      </c>
      <c r="N2325" s="3" t="s">
        <v>151</v>
      </c>
      <c r="O2325" s="3" t="s">
        <v>151</v>
      </c>
      <c r="P2325" s="13">
        <v>36</v>
      </c>
      <c r="Q2325" s="13">
        <f>Table1[[#This Row],[Purchase Amount (USD)]]-Table1[[#This Row],[Previous Purchases]]</f>
        <v>57</v>
      </c>
      <c r="R2325" s="3" t="s">
        <v>38</v>
      </c>
      <c r="S2325" s="3" t="s">
        <v>87</v>
      </c>
    </row>
    <row r="2326" spans="1:19" x14ac:dyDescent="0.3">
      <c r="A2326" s="2">
        <v>2325</v>
      </c>
      <c r="B2326" s="2">
        <v>59</v>
      </c>
      <c r="C2326" s="2" t="s">
        <v>18</v>
      </c>
      <c r="D2326" s="2" t="s">
        <v>61</v>
      </c>
      <c r="E2326" s="2" t="s">
        <v>62</v>
      </c>
      <c r="F2326" s="2">
        <v>28</v>
      </c>
      <c r="G2326" s="2" t="s">
        <v>46</v>
      </c>
      <c r="H2326" s="2" t="s">
        <v>22</v>
      </c>
      <c r="I2326" s="2" t="s">
        <v>109</v>
      </c>
      <c r="J2326" s="2" t="s">
        <v>24</v>
      </c>
      <c r="K2326" s="2">
        <v>3.5</v>
      </c>
      <c r="L2326" s="2" t="s">
        <v>151</v>
      </c>
      <c r="M2326" s="2" t="s">
        <v>37</v>
      </c>
      <c r="N2326" s="2" t="s">
        <v>151</v>
      </c>
      <c r="O2326" s="2" t="s">
        <v>151</v>
      </c>
      <c r="P2326" s="12">
        <v>19</v>
      </c>
      <c r="Q2326" s="12">
        <f>Table1[[#This Row],[Purchase Amount (USD)]]-Table1[[#This Row],[Previous Purchases]]</f>
        <v>9</v>
      </c>
      <c r="R2326" s="2" t="s">
        <v>85</v>
      </c>
      <c r="S2326" s="2" t="s">
        <v>48</v>
      </c>
    </row>
    <row r="2327" spans="1:19" x14ac:dyDescent="0.3">
      <c r="A2327" s="2">
        <v>2326</v>
      </c>
      <c r="B2327" s="2">
        <v>44</v>
      </c>
      <c r="C2327" s="2" t="s">
        <v>18</v>
      </c>
      <c r="D2327" s="2" t="s">
        <v>136</v>
      </c>
      <c r="E2327" s="2" t="s">
        <v>41</v>
      </c>
      <c r="F2327" s="2">
        <v>55</v>
      </c>
      <c r="G2327" s="2" t="s">
        <v>83</v>
      </c>
      <c r="H2327" s="2" t="s">
        <v>43</v>
      </c>
      <c r="I2327" s="2" t="s">
        <v>60</v>
      </c>
      <c r="J2327" s="2" t="s">
        <v>52</v>
      </c>
      <c r="K2327" s="2">
        <v>4.4000000000000004</v>
      </c>
      <c r="L2327" s="2" t="s">
        <v>151</v>
      </c>
      <c r="M2327" s="2" t="s">
        <v>69</v>
      </c>
      <c r="N2327" s="2" t="s">
        <v>151</v>
      </c>
      <c r="O2327" s="2" t="s">
        <v>151</v>
      </c>
      <c r="P2327" s="12">
        <v>47</v>
      </c>
      <c r="Q2327" s="12">
        <f>Table1[[#This Row],[Purchase Amount (USD)]]-Table1[[#This Row],[Previous Purchases]]</f>
        <v>8</v>
      </c>
      <c r="R2327" s="2" t="s">
        <v>32</v>
      </c>
      <c r="S2327" s="2" t="s">
        <v>39</v>
      </c>
    </row>
    <row r="2328" spans="1:19" x14ac:dyDescent="0.3">
      <c r="A2328" s="3">
        <v>2327</v>
      </c>
      <c r="B2328" s="3">
        <v>66</v>
      </c>
      <c r="C2328" s="3" t="s">
        <v>18</v>
      </c>
      <c r="D2328" s="3" t="s">
        <v>86</v>
      </c>
      <c r="E2328" s="3" t="s">
        <v>20</v>
      </c>
      <c r="F2328" s="3">
        <v>63</v>
      </c>
      <c r="G2328" s="3" t="s">
        <v>100</v>
      </c>
      <c r="H2328" s="3" t="s">
        <v>22</v>
      </c>
      <c r="I2328" s="3" t="s">
        <v>31</v>
      </c>
      <c r="J2328" s="3" t="s">
        <v>24</v>
      </c>
      <c r="K2328" s="3">
        <v>2.6</v>
      </c>
      <c r="L2328" s="3" t="s">
        <v>151</v>
      </c>
      <c r="M2328" s="3" t="s">
        <v>53</v>
      </c>
      <c r="N2328" s="3" t="s">
        <v>151</v>
      </c>
      <c r="O2328" s="3" t="s">
        <v>151</v>
      </c>
      <c r="P2328" s="13">
        <v>38</v>
      </c>
      <c r="Q2328" s="13">
        <f>Table1[[#This Row],[Purchase Amount (USD)]]-Table1[[#This Row],[Previous Purchases]]</f>
        <v>25</v>
      </c>
      <c r="R2328" s="3" t="s">
        <v>74</v>
      </c>
      <c r="S2328" s="3" t="s">
        <v>48</v>
      </c>
    </row>
    <row r="2329" spans="1:19" x14ac:dyDescent="0.3">
      <c r="A2329" s="3">
        <v>2328</v>
      </c>
      <c r="B2329" s="3">
        <v>20</v>
      </c>
      <c r="C2329" s="3" t="s">
        <v>18</v>
      </c>
      <c r="D2329" s="3" t="s">
        <v>86</v>
      </c>
      <c r="E2329" s="3" t="s">
        <v>20</v>
      </c>
      <c r="F2329" s="3">
        <v>94</v>
      </c>
      <c r="G2329" s="3" t="s">
        <v>89</v>
      </c>
      <c r="H2329" s="3" t="s">
        <v>43</v>
      </c>
      <c r="I2329" s="3" t="s">
        <v>107</v>
      </c>
      <c r="J2329" s="3" t="s">
        <v>24</v>
      </c>
      <c r="K2329" s="3">
        <v>4.2</v>
      </c>
      <c r="L2329" s="3" t="s">
        <v>151</v>
      </c>
      <c r="M2329" s="3" t="s">
        <v>69</v>
      </c>
      <c r="N2329" s="3" t="s">
        <v>151</v>
      </c>
      <c r="O2329" s="3" t="s">
        <v>151</v>
      </c>
      <c r="P2329" s="13">
        <v>22</v>
      </c>
      <c r="Q2329" s="13">
        <f>Table1[[#This Row],[Purchase Amount (USD)]]-Table1[[#This Row],[Previous Purchases]]</f>
        <v>72</v>
      </c>
      <c r="R2329" s="3" t="s">
        <v>27</v>
      </c>
      <c r="S2329" s="3" t="s">
        <v>75</v>
      </c>
    </row>
    <row r="2330" spans="1:19" x14ac:dyDescent="0.3">
      <c r="A2330" s="2">
        <v>2329</v>
      </c>
      <c r="B2330" s="2">
        <v>45</v>
      </c>
      <c r="C2330" s="2" t="s">
        <v>18</v>
      </c>
      <c r="D2330" s="2" t="s">
        <v>94</v>
      </c>
      <c r="E2330" s="2" t="s">
        <v>20</v>
      </c>
      <c r="F2330" s="2">
        <v>36</v>
      </c>
      <c r="G2330" s="2" t="s">
        <v>113</v>
      </c>
      <c r="H2330" s="2" t="s">
        <v>43</v>
      </c>
      <c r="I2330" s="2" t="s">
        <v>31</v>
      </c>
      <c r="J2330" s="2" t="s">
        <v>56</v>
      </c>
      <c r="K2330" s="2">
        <v>2.6</v>
      </c>
      <c r="L2330" s="2" t="s">
        <v>151</v>
      </c>
      <c r="M2330" s="2" t="s">
        <v>26</v>
      </c>
      <c r="N2330" s="2" t="s">
        <v>151</v>
      </c>
      <c r="O2330" s="2" t="s">
        <v>151</v>
      </c>
      <c r="P2330" s="12">
        <v>29</v>
      </c>
      <c r="Q2330" s="12">
        <f>Table1[[#This Row],[Purchase Amount (USD)]]-Table1[[#This Row],[Previous Purchases]]</f>
        <v>7</v>
      </c>
      <c r="R2330" s="2" t="s">
        <v>27</v>
      </c>
      <c r="S2330" s="2" t="s">
        <v>75</v>
      </c>
    </row>
    <row r="2331" spans="1:19" x14ac:dyDescent="0.3">
      <c r="A2331" s="2">
        <v>2330</v>
      </c>
      <c r="B2331" s="2">
        <v>49</v>
      </c>
      <c r="C2331" s="2" t="s">
        <v>18</v>
      </c>
      <c r="D2331" s="2" t="s">
        <v>123</v>
      </c>
      <c r="E2331" s="2" t="s">
        <v>66</v>
      </c>
      <c r="F2331" s="2">
        <v>97</v>
      </c>
      <c r="G2331" s="2" t="s">
        <v>144</v>
      </c>
      <c r="H2331" s="2" t="s">
        <v>35</v>
      </c>
      <c r="I2331" s="2" t="s">
        <v>84</v>
      </c>
      <c r="J2331" s="2" t="s">
        <v>36</v>
      </c>
      <c r="K2331" s="2">
        <v>4.8</v>
      </c>
      <c r="L2331" s="2" t="s">
        <v>151</v>
      </c>
      <c r="M2331" s="2" t="s">
        <v>37</v>
      </c>
      <c r="N2331" s="2" t="s">
        <v>151</v>
      </c>
      <c r="O2331" s="2" t="s">
        <v>151</v>
      </c>
      <c r="P2331" s="12">
        <v>42</v>
      </c>
      <c r="Q2331" s="12">
        <f>Table1[[#This Row],[Purchase Amount (USD)]]-Table1[[#This Row],[Previous Purchases]]</f>
        <v>55</v>
      </c>
      <c r="R2331" s="2" t="s">
        <v>74</v>
      </c>
      <c r="S2331" s="2" t="s">
        <v>48</v>
      </c>
    </row>
    <row r="2332" spans="1:19" x14ac:dyDescent="0.3">
      <c r="A2332" s="3">
        <v>2331</v>
      </c>
      <c r="B2332" s="3">
        <v>60</v>
      </c>
      <c r="C2332" s="3" t="s">
        <v>18</v>
      </c>
      <c r="D2332" s="3" t="s">
        <v>131</v>
      </c>
      <c r="E2332" s="3" t="s">
        <v>66</v>
      </c>
      <c r="F2332" s="3">
        <v>63</v>
      </c>
      <c r="G2332" s="3" t="s">
        <v>116</v>
      </c>
      <c r="H2332" s="3" t="s">
        <v>22</v>
      </c>
      <c r="I2332" s="3" t="s">
        <v>120</v>
      </c>
      <c r="J2332" s="3" t="s">
        <v>52</v>
      </c>
      <c r="K2332" s="3">
        <v>2.9</v>
      </c>
      <c r="L2332" s="3" t="s">
        <v>151</v>
      </c>
      <c r="M2332" s="3" t="s">
        <v>73</v>
      </c>
      <c r="N2332" s="3" t="s">
        <v>151</v>
      </c>
      <c r="O2332" s="3" t="s">
        <v>151</v>
      </c>
      <c r="P2332" s="13">
        <v>47</v>
      </c>
      <c r="Q2332" s="13">
        <f>Table1[[#This Row],[Purchase Amount (USD)]]-Table1[[#This Row],[Previous Purchases]]</f>
        <v>16</v>
      </c>
      <c r="R2332" s="3" t="s">
        <v>45</v>
      </c>
      <c r="S2332" s="3" t="s">
        <v>96</v>
      </c>
    </row>
    <row r="2333" spans="1:19" x14ac:dyDescent="0.3">
      <c r="A2333" s="3">
        <v>2332</v>
      </c>
      <c r="B2333" s="3">
        <v>61</v>
      </c>
      <c r="C2333" s="3" t="s">
        <v>18</v>
      </c>
      <c r="D2333" s="3" t="s">
        <v>118</v>
      </c>
      <c r="E2333" s="3" t="s">
        <v>66</v>
      </c>
      <c r="F2333" s="3">
        <v>77</v>
      </c>
      <c r="G2333" s="3" t="s">
        <v>114</v>
      </c>
      <c r="H2333" s="3" t="s">
        <v>35</v>
      </c>
      <c r="I2333" s="3" t="s">
        <v>77</v>
      </c>
      <c r="J2333" s="3" t="s">
        <v>36</v>
      </c>
      <c r="K2333" s="3">
        <v>4.3</v>
      </c>
      <c r="L2333" s="3" t="s">
        <v>151</v>
      </c>
      <c r="M2333" s="3" t="s">
        <v>69</v>
      </c>
      <c r="N2333" s="3" t="s">
        <v>151</v>
      </c>
      <c r="O2333" s="3" t="s">
        <v>151</v>
      </c>
      <c r="P2333" s="13">
        <v>10</v>
      </c>
      <c r="Q2333" s="13">
        <f>Table1[[#This Row],[Purchase Amount (USD)]]-Table1[[#This Row],[Previous Purchases]]</f>
        <v>67</v>
      </c>
      <c r="R2333" s="3" t="s">
        <v>38</v>
      </c>
      <c r="S2333" s="3" t="s">
        <v>75</v>
      </c>
    </row>
    <row r="2334" spans="1:19" x14ac:dyDescent="0.3">
      <c r="A2334" s="2">
        <v>2333</v>
      </c>
      <c r="B2334" s="2">
        <v>36</v>
      </c>
      <c r="C2334" s="2" t="s">
        <v>18</v>
      </c>
      <c r="D2334" s="2" t="s">
        <v>118</v>
      </c>
      <c r="E2334" s="2" t="s">
        <v>66</v>
      </c>
      <c r="F2334" s="2">
        <v>53</v>
      </c>
      <c r="G2334" s="2" t="s">
        <v>130</v>
      </c>
      <c r="H2334" s="2" t="s">
        <v>91</v>
      </c>
      <c r="I2334" s="2" t="s">
        <v>77</v>
      </c>
      <c r="J2334" s="2" t="s">
        <v>56</v>
      </c>
      <c r="K2334" s="2">
        <v>2.6</v>
      </c>
      <c r="L2334" s="2" t="s">
        <v>151</v>
      </c>
      <c r="M2334" s="2" t="s">
        <v>73</v>
      </c>
      <c r="N2334" s="2" t="s">
        <v>151</v>
      </c>
      <c r="O2334" s="2" t="s">
        <v>151</v>
      </c>
      <c r="P2334" s="12">
        <v>10</v>
      </c>
      <c r="Q2334" s="12">
        <f>Table1[[#This Row],[Purchase Amount (USD)]]-Table1[[#This Row],[Previous Purchases]]</f>
        <v>43</v>
      </c>
      <c r="R2334" s="2" t="s">
        <v>27</v>
      </c>
      <c r="S2334" s="2" t="s">
        <v>87</v>
      </c>
    </row>
    <row r="2335" spans="1:19" x14ac:dyDescent="0.3">
      <c r="A2335" s="2">
        <v>2334</v>
      </c>
      <c r="B2335" s="2">
        <v>33</v>
      </c>
      <c r="C2335" s="2" t="s">
        <v>18</v>
      </c>
      <c r="D2335" s="2" t="s">
        <v>54</v>
      </c>
      <c r="E2335" s="2" t="s">
        <v>20</v>
      </c>
      <c r="F2335" s="2">
        <v>77</v>
      </c>
      <c r="G2335" s="2" t="s">
        <v>110</v>
      </c>
      <c r="H2335" s="2" t="s">
        <v>43</v>
      </c>
      <c r="I2335" s="2" t="s">
        <v>117</v>
      </c>
      <c r="J2335" s="2" t="s">
        <v>36</v>
      </c>
      <c r="K2335" s="2">
        <v>3.8</v>
      </c>
      <c r="L2335" s="2" t="s">
        <v>151</v>
      </c>
      <c r="M2335" s="2" t="s">
        <v>44</v>
      </c>
      <c r="N2335" s="2" t="s">
        <v>151</v>
      </c>
      <c r="O2335" s="2" t="s">
        <v>151</v>
      </c>
      <c r="P2335" s="12">
        <v>1</v>
      </c>
      <c r="Q2335" s="12">
        <f>Table1[[#This Row],[Purchase Amount (USD)]]-Table1[[#This Row],[Previous Purchases]]</f>
        <v>76</v>
      </c>
      <c r="R2335" s="2" t="s">
        <v>45</v>
      </c>
      <c r="S2335" s="2" t="s">
        <v>96</v>
      </c>
    </row>
    <row r="2336" spans="1:19" x14ac:dyDescent="0.3">
      <c r="A2336" s="3">
        <v>2335</v>
      </c>
      <c r="B2336" s="3">
        <v>49</v>
      </c>
      <c r="C2336" s="3" t="s">
        <v>18</v>
      </c>
      <c r="D2336" s="3" t="s">
        <v>136</v>
      </c>
      <c r="E2336" s="3" t="s">
        <v>41</v>
      </c>
      <c r="F2336" s="3">
        <v>79</v>
      </c>
      <c r="G2336" s="3" t="s">
        <v>110</v>
      </c>
      <c r="H2336" s="3" t="s">
        <v>22</v>
      </c>
      <c r="I2336" s="3" t="s">
        <v>95</v>
      </c>
      <c r="J2336" s="3" t="s">
        <v>52</v>
      </c>
      <c r="K2336" s="3">
        <v>4.2</v>
      </c>
      <c r="L2336" s="3" t="s">
        <v>151</v>
      </c>
      <c r="M2336" s="3" t="s">
        <v>53</v>
      </c>
      <c r="N2336" s="3" t="s">
        <v>151</v>
      </c>
      <c r="O2336" s="3" t="s">
        <v>151</v>
      </c>
      <c r="P2336" s="13">
        <v>7</v>
      </c>
      <c r="Q2336" s="13">
        <f>Table1[[#This Row],[Purchase Amount (USD)]]-Table1[[#This Row],[Previous Purchases]]</f>
        <v>72</v>
      </c>
      <c r="R2336" s="3" t="s">
        <v>38</v>
      </c>
      <c r="S2336" s="3" t="s">
        <v>87</v>
      </c>
    </row>
    <row r="2337" spans="1:19" x14ac:dyDescent="0.3">
      <c r="A2337" s="3">
        <v>2336</v>
      </c>
      <c r="B2337" s="3">
        <v>31</v>
      </c>
      <c r="C2337" s="3" t="s">
        <v>18</v>
      </c>
      <c r="D2337" s="3" t="s">
        <v>61</v>
      </c>
      <c r="E2337" s="3" t="s">
        <v>62</v>
      </c>
      <c r="F2337" s="3">
        <v>37</v>
      </c>
      <c r="G2337" s="3" t="s">
        <v>134</v>
      </c>
      <c r="H2337" s="3" t="s">
        <v>43</v>
      </c>
      <c r="I2337" s="3" t="s">
        <v>93</v>
      </c>
      <c r="J2337" s="3" t="s">
        <v>52</v>
      </c>
      <c r="K2337" s="3">
        <v>3.9</v>
      </c>
      <c r="L2337" s="3" t="s">
        <v>151</v>
      </c>
      <c r="M2337" s="3" t="s">
        <v>73</v>
      </c>
      <c r="N2337" s="3" t="s">
        <v>151</v>
      </c>
      <c r="O2337" s="3" t="s">
        <v>151</v>
      </c>
      <c r="P2337" s="13">
        <v>10</v>
      </c>
      <c r="Q2337" s="13">
        <f>Table1[[#This Row],[Purchase Amount (USD)]]-Table1[[#This Row],[Previous Purchases]]</f>
        <v>27</v>
      </c>
      <c r="R2337" s="3" t="s">
        <v>27</v>
      </c>
      <c r="S2337" s="3" t="s">
        <v>28</v>
      </c>
    </row>
    <row r="2338" spans="1:19" x14ac:dyDescent="0.3">
      <c r="A2338" s="2">
        <v>2337</v>
      </c>
      <c r="B2338" s="2">
        <v>19</v>
      </c>
      <c r="C2338" s="2" t="s">
        <v>18</v>
      </c>
      <c r="D2338" s="2" t="s">
        <v>132</v>
      </c>
      <c r="E2338" s="2" t="s">
        <v>66</v>
      </c>
      <c r="F2338" s="2">
        <v>94</v>
      </c>
      <c r="G2338" s="2" t="s">
        <v>98</v>
      </c>
      <c r="H2338" s="2" t="s">
        <v>43</v>
      </c>
      <c r="I2338" s="2" t="s">
        <v>95</v>
      </c>
      <c r="J2338" s="2" t="s">
        <v>24</v>
      </c>
      <c r="K2338" s="2">
        <v>3.1</v>
      </c>
      <c r="L2338" s="2" t="s">
        <v>151</v>
      </c>
      <c r="M2338" s="2" t="s">
        <v>37</v>
      </c>
      <c r="N2338" s="2" t="s">
        <v>151</v>
      </c>
      <c r="O2338" s="2" t="s">
        <v>151</v>
      </c>
      <c r="P2338" s="12">
        <v>11</v>
      </c>
      <c r="Q2338" s="12">
        <f>Table1[[#This Row],[Purchase Amount (USD)]]-Table1[[#This Row],[Previous Purchases]]</f>
        <v>83</v>
      </c>
      <c r="R2338" s="2" t="s">
        <v>38</v>
      </c>
      <c r="S2338" s="2" t="s">
        <v>39</v>
      </c>
    </row>
    <row r="2339" spans="1:19" x14ac:dyDescent="0.3">
      <c r="A2339" s="2">
        <v>2338</v>
      </c>
      <c r="B2339" s="2">
        <v>39</v>
      </c>
      <c r="C2339" s="2" t="s">
        <v>18</v>
      </c>
      <c r="D2339" s="2" t="s">
        <v>136</v>
      </c>
      <c r="E2339" s="2" t="s">
        <v>41</v>
      </c>
      <c r="F2339" s="2">
        <v>76</v>
      </c>
      <c r="G2339" s="2" t="s">
        <v>113</v>
      </c>
      <c r="H2339" s="2" t="s">
        <v>35</v>
      </c>
      <c r="I2339" s="2" t="s">
        <v>82</v>
      </c>
      <c r="J2339" s="2" t="s">
        <v>56</v>
      </c>
      <c r="K2339" s="2">
        <v>3.6</v>
      </c>
      <c r="L2339" s="2" t="s">
        <v>151</v>
      </c>
      <c r="M2339" s="2" t="s">
        <v>73</v>
      </c>
      <c r="N2339" s="2" t="s">
        <v>151</v>
      </c>
      <c r="O2339" s="2" t="s">
        <v>151</v>
      </c>
      <c r="P2339" s="12">
        <v>5</v>
      </c>
      <c r="Q2339" s="12">
        <f>Table1[[#This Row],[Purchase Amount (USD)]]-Table1[[#This Row],[Previous Purchases]]</f>
        <v>71</v>
      </c>
      <c r="R2339" s="2" t="s">
        <v>32</v>
      </c>
      <c r="S2339" s="2" t="s">
        <v>48</v>
      </c>
    </row>
    <row r="2340" spans="1:19" x14ac:dyDescent="0.3">
      <c r="A2340" s="3">
        <v>2339</v>
      </c>
      <c r="B2340" s="3">
        <v>66</v>
      </c>
      <c r="C2340" s="3" t="s">
        <v>18</v>
      </c>
      <c r="D2340" s="3" t="s">
        <v>49</v>
      </c>
      <c r="E2340" s="3" t="s">
        <v>41</v>
      </c>
      <c r="F2340" s="3">
        <v>68</v>
      </c>
      <c r="G2340" s="3" t="s">
        <v>141</v>
      </c>
      <c r="H2340" s="3" t="s">
        <v>35</v>
      </c>
      <c r="I2340" s="3" t="s">
        <v>64</v>
      </c>
      <c r="J2340" s="3" t="s">
        <v>56</v>
      </c>
      <c r="K2340" s="3">
        <v>4</v>
      </c>
      <c r="L2340" s="3" t="s">
        <v>151</v>
      </c>
      <c r="M2340" s="3" t="s">
        <v>26</v>
      </c>
      <c r="N2340" s="3" t="s">
        <v>151</v>
      </c>
      <c r="O2340" s="3" t="s">
        <v>151</v>
      </c>
      <c r="P2340" s="13">
        <v>21</v>
      </c>
      <c r="Q2340" s="13">
        <f>Table1[[#This Row],[Purchase Amount (USD)]]-Table1[[#This Row],[Previous Purchases]]</f>
        <v>47</v>
      </c>
      <c r="R2340" s="3" t="s">
        <v>45</v>
      </c>
      <c r="S2340" s="3" t="s">
        <v>57</v>
      </c>
    </row>
    <row r="2341" spans="1:19" x14ac:dyDescent="0.3">
      <c r="A2341" s="3">
        <v>2340</v>
      </c>
      <c r="B2341" s="3">
        <v>25</v>
      </c>
      <c r="C2341" s="3" t="s">
        <v>18</v>
      </c>
      <c r="D2341" s="3" t="s">
        <v>54</v>
      </c>
      <c r="E2341" s="3" t="s">
        <v>20</v>
      </c>
      <c r="F2341" s="3">
        <v>65</v>
      </c>
      <c r="G2341" s="3" t="s">
        <v>114</v>
      </c>
      <c r="H2341" s="3" t="s">
        <v>22</v>
      </c>
      <c r="I2341" s="3" t="s">
        <v>31</v>
      </c>
      <c r="J2341" s="3" t="s">
        <v>36</v>
      </c>
      <c r="K2341" s="3">
        <v>3.4</v>
      </c>
      <c r="L2341" s="3" t="s">
        <v>151</v>
      </c>
      <c r="M2341" s="3" t="s">
        <v>44</v>
      </c>
      <c r="N2341" s="3" t="s">
        <v>151</v>
      </c>
      <c r="O2341" s="3" t="s">
        <v>151</v>
      </c>
      <c r="P2341" s="13">
        <v>24</v>
      </c>
      <c r="Q2341" s="13">
        <f>Table1[[#This Row],[Purchase Amount (USD)]]-Table1[[#This Row],[Previous Purchases]]</f>
        <v>41</v>
      </c>
      <c r="R2341" s="3" t="s">
        <v>74</v>
      </c>
      <c r="S2341" s="3" t="s">
        <v>57</v>
      </c>
    </row>
    <row r="2342" spans="1:19" x14ac:dyDescent="0.3">
      <c r="A2342" s="2">
        <v>2341</v>
      </c>
      <c r="B2342" s="2">
        <v>63</v>
      </c>
      <c r="C2342" s="2" t="s">
        <v>18</v>
      </c>
      <c r="D2342" s="2" t="s">
        <v>19</v>
      </c>
      <c r="E2342" s="2" t="s">
        <v>20</v>
      </c>
      <c r="F2342" s="2">
        <v>24</v>
      </c>
      <c r="G2342" s="2" t="s">
        <v>78</v>
      </c>
      <c r="H2342" s="2" t="s">
        <v>43</v>
      </c>
      <c r="I2342" s="2" t="s">
        <v>108</v>
      </c>
      <c r="J2342" s="2" t="s">
        <v>52</v>
      </c>
      <c r="K2342" s="2">
        <v>2.6</v>
      </c>
      <c r="L2342" s="2" t="s">
        <v>151</v>
      </c>
      <c r="M2342" s="2" t="s">
        <v>53</v>
      </c>
      <c r="N2342" s="2" t="s">
        <v>151</v>
      </c>
      <c r="O2342" s="2" t="s">
        <v>151</v>
      </c>
      <c r="P2342" s="12">
        <v>37</v>
      </c>
      <c r="Q2342" s="12">
        <f>Table1[[#This Row],[Purchase Amount (USD)]]-Table1[[#This Row],[Previous Purchases]]</f>
        <v>-13</v>
      </c>
      <c r="R2342" s="2" t="s">
        <v>38</v>
      </c>
      <c r="S2342" s="2" t="s">
        <v>28</v>
      </c>
    </row>
    <row r="2343" spans="1:19" x14ac:dyDescent="0.3">
      <c r="A2343" s="2">
        <v>2342</v>
      </c>
      <c r="B2343" s="2">
        <v>56</v>
      </c>
      <c r="C2343" s="2" t="s">
        <v>18</v>
      </c>
      <c r="D2343" s="2" t="s">
        <v>101</v>
      </c>
      <c r="E2343" s="2" t="s">
        <v>62</v>
      </c>
      <c r="F2343" s="2">
        <v>31</v>
      </c>
      <c r="G2343" s="2" t="s">
        <v>138</v>
      </c>
      <c r="H2343" s="2" t="s">
        <v>22</v>
      </c>
      <c r="I2343" s="2" t="s">
        <v>84</v>
      </c>
      <c r="J2343" s="2" t="s">
        <v>52</v>
      </c>
      <c r="K2343" s="2">
        <v>4.5</v>
      </c>
      <c r="L2343" s="2" t="s">
        <v>151</v>
      </c>
      <c r="M2343" s="2" t="s">
        <v>26</v>
      </c>
      <c r="N2343" s="2" t="s">
        <v>151</v>
      </c>
      <c r="O2343" s="2" t="s">
        <v>151</v>
      </c>
      <c r="P2343" s="12">
        <v>22</v>
      </c>
      <c r="Q2343" s="12">
        <f>Table1[[#This Row],[Purchase Amount (USD)]]-Table1[[#This Row],[Previous Purchases]]</f>
        <v>9</v>
      </c>
      <c r="R2343" s="2" t="s">
        <v>27</v>
      </c>
      <c r="S2343" s="2" t="s">
        <v>96</v>
      </c>
    </row>
    <row r="2344" spans="1:19" x14ac:dyDescent="0.3">
      <c r="A2344" s="3">
        <v>2343</v>
      </c>
      <c r="B2344" s="3">
        <v>20</v>
      </c>
      <c r="C2344" s="3" t="s">
        <v>18</v>
      </c>
      <c r="D2344" s="3" t="s">
        <v>86</v>
      </c>
      <c r="E2344" s="3" t="s">
        <v>20</v>
      </c>
      <c r="F2344" s="3">
        <v>89</v>
      </c>
      <c r="G2344" s="3" t="s">
        <v>121</v>
      </c>
      <c r="H2344" s="3" t="s">
        <v>43</v>
      </c>
      <c r="I2344" s="3" t="s">
        <v>77</v>
      </c>
      <c r="J2344" s="3" t="s">
        <v>56</v>
      </c>
      <c r="K2344" s="3">
        <v>4.9000000000000004</v>
      </c>
      <c r="L2344" s="3" t="s">
        <v>151</v>
      </c>
      <c r="M2344" s="3" t="s">
        <v>53</v>
      </c>
      <c r="N2344" s="3" t="s">
        <v>151</v>
      </c>
      <c r="O2344" s="3" t="s">
        <v>151</v>
      </c>
      <c r="P2344" s="13">
        <v>16</v>
      </c>
      <c r="Q2344" s="13">
        <f>Table1[[#This Row],[Purchase Amount (USD)]]-Table1[[#This Row],[Previous Purchases]]</f>
        <v>73</v>
      </c>
      <c r="R2344" s="3" t="s">
        <v>85</v>
      </c>
      <c r="S2344" s="3" t="s">
        <v>28</v>
      </c>
    </row>
    <row r="2345" spans="1:19" x14ac:dyDescent="0.3">
      <c r="A2345" s="3">
        <v>2344</v>
      </c>
      <c r="B2345" s="3">
        <v>58</v>
      </c>
      <c r="C2345" s="3" t="s">
        <v>18</v>
      </c>
      <c r="D2345" s="3" t="s">
        <v>124</v>
      </c>
      <c r="E2345" s="3" t="s">
        <v>20</v>
      </c>
      <c r="F2345" s="3">
        <v>49</v>
      </c>
      <c r="G2345" s="3" t="s">
        <v>127</v>
      </c>
      <c r="H2345" s="3" t="s">
        <v>43</v>
      </c>
      <c r="I2345" s="3" t="s">
        <v>107</v>
      </c>
      <c r="J2345" s="3" t="s">
        <v>52</v>
      </c>
      <c r="K2345" s="3">
        <v>4.4000000000000004</v>
      </c>
      <c r="L2345" s="3" t="s">
        <v>151</v>
      </c>
      <c r="M2345" s="3" t="s">
        <v>69</v>
      </c>
      <c r="N2345" s="3" t="s">
        <v>151</v>
      </c>
      <c r="O2345" s="3" t="s">
        <v>151</v>
      </c>
      <c r="P2345" s="13">
        <v>44</v>
      </c>
      <c r="Q2345" s="13">
        <f>Table1[[#This Row],[Purchase Amount (USD)]]-Table1[[#This Row],[Previous Purchases]]</f>
        <v>5</v>
      </c>
      <c r="R2345" s="3" t="s">
        <v>45</v>
      </c>
      <c r="S2345" s="3" t="s">
        <v>87</v>
      </c>
    </row>
    <row r="2346" spans="1:19" x14ac:dyDescent="0.3">
      <c r="A2346" s="2">
        <v>2345</v>
      </c>
      <c r="B2346" s="2">
        <v>34</v>
      </c>
      <c r="C2346" s="2" t="s">
        <v>18</v>
      </c>
      <c r="D2346" s="2" t="s">
        <v>40</v>
      </c>
      <c r="E2346" s="2" t="s">
        <v>41</v>
      </c>
      <c r="F2346" s="2">
        <v>92</v>
      </c>
      <c r="G2346" s="2" t="s">
        <v>42</v>
      </c>
      <c r="H2346" s="2" t="s">
        <v>91</v>
      </c>
      <c r="I2346" s="2" t="s">
        <v>92</v>
      </c>
      <c r="J2346" s="2" t="s">
        <v>56</v>
      </c>
      <c r="K2346" s="2">
        <v>3.5</v>
      </c>
      <c r="L2346" s="2" t="s">
        <v>151</v>
      </c>
      <c r="M2346" s="2" t="s">
        <v>26</v>
      </c>
      <c r="N2346" s="2" t="s">
        <v>151</v>
      </c>
      <c r="O2346" s="2" t="s">
        <v>151</v>
      </c>
      <c r="P2346" s="12">
        <v>14</v>
      </c>
      <c r="Q2346" s="12">
        <f>Table1[[#This Row],[Purchase Amount (USD)]]-Table1[[#This Row],[Previous Purchases]]</f>
        <v>78</v>
      </c>
      <c r="R2346" s="2" t="s">
        <v>27</v>
      </c>
      <c r="S2346" s="2" t="s">
        <v>75</v>
      </c>
    </row>
    <row r="2347" spans="1:19" x14ac:dyDescent="0.3">
      <c r="A2347" s="2">
        <v>2346</v>
      </c>
      <c r="B2347" s="2">
        <v>28</v>
      </c>
      <c r="C2347" s="2" t="s">
        <v>18</v>
      </c>
      <c r="D2347" s="2" t="s">
        <v>112</v>
      </c>
      <c r="E2347" s="2" t="s">
        <v>20</v>
      </c>
      <c r="F2347" s="2">
        <v>32</v>
      </c>
      <c r="G2347" s="2" t="s">
        <v>83</v>
      </c>
      <c r="H2347" s="2" t="s">
        <v>35</v>
      </c>
      <c r="I2347" s="2" t="s">
        <v>120</v>
      </c>
      <c r="J2347" s="2" t="s">
        <v>24</v>
      </c>
      <c r="K2347" s="2">
        <v>3.3</v>
      </c>
      <c r="L2347" s="2" t="s">
        <v>151</v>
      </c>
      <c r="M2347" s="2" t="s">
        <v>26</v>
      </c>
      <c r="N2347" s="2" t="s">
        <v>151</v>
      </c>
      <c r="O2347" s="2" t="s">
        <v>151</v>
      </c>
      <c r="P2347" s="12">
        <v>23</v>
      </c>
      <c r="Q2347" s="12">
        <f>Table1[[#This Row],[Purchase Amount (USD)]]-Table1[[#This Row],[Previous Purchases]]</f>
        <v>9</v>
      </c>
      <c r="R2347" s="2" t="s">
        <v>74</v>
      </c>
      <c r="S2347" s="2" t="s">
        <v>96</v>
      </c>
    </row>
    <row r="2348" spans="1:19" x14ac:dyDescent="0.3">
      <c r="A2348" s="3">
        <v>2347</v>
      </c>
      <c r="B2348" s="3">
        <v>22</v>
      </c>
      <c r="C2348" s="3" t="s">
        <v>18</v>
      </c>
      <c r="D2348" s="3" t="s">
        <v>101</v>
      </c>
      <c r="E2348" s="3" t="s">
        <v>62</v>
      </c>
      <c r="F2348" s="3">
        <v>67</v>
      </c>
      <c r="G2348" s="3" t="s">
        <v>129</v>
      </c>
      <c r="H2348" s="3" t="s">
        <v>22</v>
      </c>
      <c r="I2348" s="3" t="s">
        <v>109</v>
      </c>
      <c r="J2348" s="3" t="s">
        <v>24</v>
      </c>
      <c r="K2348" s="3">
        <v>3.1</v>
      </c>
      <c r="L2348" s="3" t="s">
        <v>151</v>
      </c>
      <c r="M2348" s="3" t="s">
        <v>53</v>
      </c>
      <c r="N2348" s="3" t="s">
        <v>151</v>
      </c>
      <c r="O2348" s="3" t="s">
        <v>151</v>
      </c>
      <c r="P2348" s="13">
        <v>46</v>
      </c>
      <c r="Q2348" s="13">
        <f>Table1[[#This Row],[Purchase Amount (USD)]]-Table1[[#This Row],[Previous Purchases]]</f>
        <v>21</v>
      </c>
      <c r="R2348" s="3" t="s">
        <v>85</v>
      </c>
      <c r="S2348" s="3" t="s">
        <v>28</v>
      </c>
    </row>
    <row r="2349" spans="1:19" x14ac:dyDescent="0.3">
      <c r="A2349" s="3">
        <v>2348</v>
      </c>
      <c r="B2349" s="3">
        <v>37</v>
      </c>
      <c r="C2349" s="3" t="s">
        <v>18</v>
      </c>
      <c r="D2349" s="3" t="s">
        <v>132</v>
      </c>
      <c r="E2349" s="3" t="s">
        <v>66</v>
      </c>
      <c r="F2349" s="3">
        <v>64</v>
      </c>
      <c r="G2349" s="3" t="s">
        <v>98</v>
      </c>
      <c r="H2349" s="3" t="s">
        <v>35</v>
      </c>
      <c r="I2349" s="3" t="s">
        <v>23</v>
      </c>
      <c r="J2349" s="3" t="s">
        <v>56</v>
      </c>
      <c r="K2349" s="3">
        <v>4.2</v>
      </c>
      <c r="L2349" s="3" t="s">
        <v>151</v>
      </c>
      <c r="M2349" s="3" t="s">
        <v>26</v>
      </c>
      <c r="N2349" s="3" t="s">
        <v>151</v>
      </c>
      <c r="O2349" s="3" t="s">
        <v>151</v>
      </c>
      <c r="P2349" s="13">
        <v>46</v>
      </c>
      <c r="Q2349" s="13">
        <f>Table1[[#This Row],[Purchase Amount (USD)]]-Table1[[#This Row],[Previous Purchases]]</f>
        <v>18</v>
      </c>
      <c r="R2349" s="3" t="s">
        <v>32</v>
      </c>
      <c r="S2349" s="3" t="s">
        <v>96</v>
      </c>
    </row>
    <row r="2350" spans="1:19" x14ac:dyDescent="0.3">
      <c r="A2350" s="2">
        <v>2349</v>
      </c>
      <c r="B2350" s="2">
        <v>54</v>
      </c>
      <c r="C2350" s="2" t="s">
        <v>18</v>
      </c>
      <c r="D2350" s="2" t="s">
        <v>70</v>
      </c>
      <c r="E2350" s="2" t="s">
        <v>41</v>
      </c>
      <c r="F2350" s="2">
        <v>84</v>
      </c>
      <c r="G2350" s="2" t="s">
        <v>30</v>
      </c>
      <c r="H2350" s="2" t="s">
        <v>43</v>
      </c>
      <c r="I2350" s="2" t="s">
        <v>120</v>
      </c>
      <c r="J2350" s="2" t="s">
        <v>36</v>
      </c>
      <c r="K2350" s="2">
        <v>4.9000000000000004</v>
      </c>
      <c r="L2350" s="2" t="s">
        <v>151</v>
      </c>
      <c r="M2350" s="2" t="s">
        <v>44</v>
      </c>
      <c r="N2350" s="2" t="s">
        <v>151</v>
      </c>
      <c r="O2350" s="2" t="s">
        <v>151</v>
      </c>
      <c r="P2350" s="12">
        <v>16</v>
      </c>
      <c r="Q2350" s="12">
        <f>Table1[[#This Row],[Purchase Amount (USD)]]-Table1[[#This Row],[Previous Purchases]]</f>
        <v>68</v>
      </c>
      <c r="R2350" s="2" t="s">
        <v>45</v>
      </c>
      <c r="S2350" s="2" t="s">
        <v>96</v>
      </c>
    </row>
    <row r="2351" spans="1:19" x14ac:dyDescent="0.3">
      <c r="A2351" s="2">
        <v>2350</v>
      </c>
      <c r="B2351" s="2">
        <v>65</v>
      </c>
      <c r="C2351" s="2" t="s">
        <v>18</v>
      </c>
      <c r="D2351" s="2" t="s">
        <v>19</v>
      </c>
      <c r="E2351" s="2" t="s">
        <v>20</v>
      </c>
      <c r="F2351" s="2">
        <v>34</v>
      </c>
      <c r="G2351" s="2" t="s">
        <v>83</v>
      </c>
      <c r="H2351" s="2" t="s">
        <v>43</v>
      </c>
      <c r="I2351" s="2" t="s">
        <v>120</v>
      </c>
      <c r="J2351" s="2" t="s">
        <v>56</v>
      </c>
      <c r="K2351" s="2">
        <v>3.9</v>
      </c>
      <c r="L2351" s="2" t="s">
        <v>151</v>
      </c>
      <c r="M2351" s="2" t="s">
        <v>53</v>
      </c>
      <c r="N2351" s="2" t="s">
        <v>151</v>
      </c>
      <c r="O2351" s="2" t="s">
        <v>151</v>
      </c>
      <c r="P2351" s="12">
        <v>40</v>
      </c>
      <c r="Q2351" s="12">
        <f>Table1[[#This Row],[Purchase Amount (USD)]]-Table1[[#This Row],[Previous Purchases]]</f>
        <v>-6</v>
      </c>
      <c r="R2351" s="2" t="s">
        <v>38</v>
      </c>
      <c r="S2351" s="2" t="s">
        <v>96</v>
      </c>
    </row>
    <row r="2352" spans="1:19" x14ac:dyDescent="0.3">
      <c r="A2352" s="3">
        <v>2351</v>
      </c>
      <c r="B2352" s="3">
        <v>57</v>
      </c>
      <c r="C2352" s="3" t="s">
        <v>18</v>
      </c>
      <c r="D2352" s="3" t="s">
        <v>70</v>
      </c>
      <c r="E2352" s="3" t="s">
        <v>41</v>
      </c>
      <c r="F2352" s="3">
        <v>26</v>
      </c>
      <c r="G2352" s="3" t="s">
        <v>76</v>
      </c>
      <c r="H2352" s="3" t="s">
        <v>43</v>
      </c>
      <c r="I2352" s="3" t="s">
        <v>47</v>
      </c>
      <c r="J2352" s="3" t="s">
        <v>24</v>
      </c>
      <c r="K2352" s="3">
        <v>4.2</v>
      </c>
      <c r="L2352" s="3" t="s">
        <v>151</v>
      </c>
      <c r="M2352" s="3" t="s">
        <v>37</v>
      </c>
      <c r="N2352" s="3" t="s">
        <v>151</v>
      </c>
      <c r="O2352" s="3" t="s">
        <v>151</v>
      </c>
      <c r="P2352" s="13">
        <v>21</v>
      </c>
      <c r="Q2352" s="13">
        <f>Table1[[#This Row],[Purchase Amount (USD)]]-Table1[[#This Row],[Previous Purchases]]</f>
        <v>5</v>
      </c>
      <c r="R2352" s="3" t="s">
        <v>32</v>
      </c>
      <c r="S2352" s="3" t="s">
        <v>48</v>
      </c>
    </row>
    <row r="2353" spans="1:19" x14ac:dyDescent="0.3">
      <c r="A2353" s="3">
        <v>2352</v>
      </c>
      <c r="B2353" s="3">
        <v>38</v>
      </c>
      <c r="C2353" s="3" t="s">
        <v>18</v>
      </c>
      <c r="D2353" s="3" t="s">
        <v>29</v>
      </c>
      <c r="E2353" s="3" t="s">
        <v>20</v>
      </c>
      <c r="F2353" s="3">
        <v>50</v>
      </c>
      <c r="G2353" s="3" t="s">
        <v>81</v>
      </c>
      <c r="H2353" s="3" t="s">
        <v>35</v>
      </c>
      <c r="I2353" s="3" t="s">
        <v>108</v>
      </c>
      <c r="J2353" s="3" t="s">
        <v>56</v>
      </c>
      <c r="K2353" s="3">
        <v>4.9000000000000004</v>
      </c>
      <c r="L2353" s="3" t="s">
        <v>151</v>
      </c>
      <c r="M2353" s="3" t="s">
        <v>73</v>
      </c>
      <c r="N2353" s="3" t="s">
        <v>151</v>
      </c>
      <c r="O2353" s="3" t="s">
        <v>151</v>
      </c>
      <c r="P2353" s="13">
        <v>25</v>
      </c>
      <c r="Q2353" s="13">
        <f>Table1[[#This Row],[Purchase Amount (USD)]]-Table1[[#This Row],[Previous Purchases]]</f>
        <v>25</v>
      </c>
      <c r="R2353" s="3" t="s">
        <v>45</v>
      </c>
      <c r="S2353" s="3" t="s">
        <v>75</v>
      </c>
    </row>
    <row r="2354" spans="1:19" x14ac:dyDescent="0.3">
      <c r="A2354" s="2">
        <v>2353</v>
      </c>
      <c r="B2354" s="2">
        <v>70</v>
      </c>
      <c r="C2354" s="2" t="s">
        <v>18</v>
      </c>
      <c r="D2354" s="2" t="s">
        <v>136</v>
      </c>
      <c r="E2354" s="2" t="s">
        <v>41</v>
      </c>
      <c r="F2354" s="2">
        <v>46</v>
      </c>
      <c r="G2354" s="2" t="s">
        <v>144</v>
      </c>
      <c r="H2354" s="2" t="s">
        <v>43</v>
      </c>
      <c r="I2354" s="2" t="s">
        <v>133</v>
      </c>
      <c r="J2354" s="2" t="s">
        <v>56</v>
      </c>
      <c r="K2354" s="2">
        <v>2.8</v>
      </c>
      <c r="L2354" s="2" t="s">
        <v>151</v>
      </c>
      <c r="M2354" s="2" t="s">
        <v>73</v>
      </c>
      <c r="N2354" s="2" t="s">
        <v>151</v>
      </c>
      <c r="O2354" s="2" t="s">
        <v>151</v>
      </c>
      <c r="P2354" s="12">
        <v>25</v>
      </c>
      <c r="Q2354" s="12">
        <f>Table1[[#This Row],[Purchase Amount (USD)]]-Table1[[#This Row],[Previous Purchases]]</f>
        <v>21</v>
      </c>
      <c r="R2354" s="2" t="s">
        <v>74</v>
      </c>
      <c r="S2354" s="2" t="s">
        <v>57</v>
      </c>
    </row>
    <row r="2355" spans="1:19" x14ac:dyDescent="0.3">
      <c r="A2355" s="2">
        <v>2354</v>
      </c>
      <c r="B2355" s="2">
        <v>56</v>
      </c>
      <c r="C2355" s="2" t="s">
        <v>18</v>
      </c>
      <c r="D2355" s="2" t="s">
        <v>65</v>
      </c>
      <c r="E2355" s="2" t="s">
        <v>66</v>
      </c>
      <c r="F2355" s="2">
        <v>71</v>
      </c>
      <c r="G2355" s="2" t="s">
        <v>55</v>
      </c>
      <c r="H2355" s="2" t="s">
        <v>43</v>
      </c>
      <c r="I2355" s="2" t="s">
        <v>51</v>
      </c>
      <c r="J2355" s="2" t="s">
        <v>56</v>
      </c>
      <c r="K2355" s="2">
        <v>4.0999999999999996</v>
      </c>
      <c r="L2355" s="2" t="s">
        <v>151</v>
      </c>
      <c r="M2355" s="2" t="s">
        <v>53</v>
      </c>
      <c r="N2355" s="2" t="s">
        <v>151</v>
      </c>
      <c r="O2355" s="2" t="s">
        <v>151</v>
      </c>
      <c r="P2355" s="12">
        <v>25</v>
      </c>
      <c r="Q2355" s="12">
        <f>Table1[[#This Row],[Purchase Amount (USD)]]-Table1[[#This Row],[Previous Purchases]]</f>
        <v>46</v>
      </c>
      <c r="R2355" s="2" t="s">
        <v>85</v>
      </c>
      <c r="S2355" s="2" t="s">
        <v>96</v>
      </c>
    </row>
    <row r="2356" spans="1:19" x14ac:dyDescent="0.3">
      <c r="A2356" s="3">
        <v>2355</v>
      </c>
      <c r="B2356" s="3">
        <v>56</v>
      </c>
      <c r="C2356" s="3" t="s">
        <v>18</v>
      </c>
      <c r="D2356" s="3" t="s">
        <v>19</v>
      </c>
      <c r="E2356" s="3" t="s">
        <v>20</v>
      </c>
      <c r="F2356" s="3">
        <v>78</v>
      </c>
      <c r="G2356" s="3" t="s">
        <v>149</v>
      </c>
      <c r="H2356" s="3" t="s">
        <v>43</v>
      </c>
      <c r="I2356" s="3" t="s">
        <v>143</v>
      </c>
      <c r="J2356" s="3" t="s">
        <v>52</v>
      </c>
      <c r="K2356" s="3">
        <v>4.8</v>
      </c>
      <c r="L2356" s="3" t="s">
        <v>151</v>
      </c>
      <c r="M2356" s="3" t="s">
        <v>44</v>
      </c>
      <c r="N2356" s="3" t="s">
        <v>151</v>
      </c>
      <c r="O2356" s="3" t="s">
        <v>151</v>
      </c>
      <c r="P2356" s="13">
        <v>27</v>
      </c>
      <c r="Q2356" s="13">
        <f>Table1[[#This Row],[Purchase Amount (USD)]]-Table1[[#This Row],[Previous Purchases]]</f>
        <v>51</v>
      </c>
      <c r="R2356" s="3" t="s">
        <v>27</v>
      </c>
      <c r="S2356" s="3" t="s">
        <v>87</v>
      </c>
    </row>
    <row r="2357" spans="1:19" x14ac:dyDescent="0.3">
      <c r="A2357" s="3">
        <v>2356</v>
      </c>
      <c r="B2357" s="3">
        <v>22</v>
      </c>
      <c r="C2357" s="3" t="s">
        <v>18</v>
      </c>
      <c r="D2357" s="3" t="s">
        <v>86</v>
      </c>
      <c r="E2357" s="3" t="s">
        <v>20</v>
      </c>
      <c r="F2357" s="3">
        <v>35</v>
      </c>
      <c r="G2357" s="3" t="s">
        <v>121</v>
      </c>
      <c r="H2357" s="3" t="s">
        <v>35</v>
      </c>
      <c r="I2357" s="3" t="s">
        <v>72</v>
      </c>
      <c r="J2357" s="3" t="s">
        <v>24</v>
      </c>
      <c r="K2357" s="3">
        <v>4.0999999999999996</v>
      </c>
      <c r="L2357" s="3" t="s">
        <v>151</v>
      </c>
      <c r="M2357" s="3" t="s">
        <v>44</v>
      </c>
      <c r="N2357" s="3" t="s">
        <v>151</v>
      </c>
      <c r="O2357" s="3" t="s">
        <v>151</v>
      </c>
      <c r="P2357" s="13">
        <v>12</v>
      </c>
      <c r="Q2357" s="13">
        <f>Table1[[#This Row],[Purchase Amount (USD)]]-Table1[[#This Row],[Previous Purchases]]</f>
        <v>23</v>
      </c>
      <c r="R2357" s="3" t="s">
        <v>32</v>
      </c>
      <c r="S2357" s="3" t="s">
        <v>87</v>
      </c>
    </row>
    <row r="2358" spans="1:19" x14ac:dyDescent="0.3">
      <c r="A2358" s="2">
        <v>2357</v>
      </c>
      <c r="B2358" s="2">
        <v>57</v>
      </c>
      <c r="C2358" s="2" t="s">
        <v>18</v>
      </c>
      <c r="D2358" s="2" t="s">
        <v>131</v>
      </c>
      <c r="E2358" s="2" t="s">
        <v>66</v>
      </c>
      <c r="F2358" s="2">
        <v>58</v>
      </c>
      <c r="G2358" s="2" t="s">
        <v>55</v>
      </c>
      <c r="H2358" s="2" t="s">
        <v>43</v>
      </c>
      <c r="I2358" s="2" t="s">
        <v>23</v>
      </c>
      <c r="J2358" s="2" t="s">
        <v>52</v>
      </c>
      <c r="K2358" s="2">
        <v>3</v>
      </c>
      <c r="L2358" s="2" t="s">
        <v>151</v>
      </c>
      <c r="M2358" s="2" t="s">
        <v>37</v>
      </c>
      <c r="N2358" s="2" t="s">
        <v>151</v>
      </c>
      <c r="O2358" s="2" t="s">
        <v>151</v>
      </c>
      <c r="P2358" s="12">
        <v>27</v>
      </c>
      <c r="Q2358" s="12">
        <f>Table1[[#This Row],[Purchase Amount (USD)]]-Table1[[#This Row],[Previous Purchases]]</f>
        <v>31</v>
      </c>
      <c r="R2358" s="2" t="s">
        <v>85</v>
      </c>
      <c r="S2358" s="2" t="s">
        <v>57</v>
      </c>
    </row>
    <row r="2359" spans="1:19" x14ac:dyDescent="0.3">
      <c r="A2359" s="2">
        <v>2358</v>
      </c>
      <c r="B2359" s="2">
        <v>53</v>
      </c>
      <c r="C2359" s="2" t="s">
        <v>18</v>
      </c>
      <c r="D2359" s="2" t="s">
        <v>54</v>
      </c>
      <c r="E2359" s="2" t="s">
        <v>20</v>
      </c>
      <c r="F2359" s="2">
        <v>67</v>
      </c>
      <c r="G2359" s="2" t="s">
        <v>150</v>
      </c>
      <c r="H2359" s="2" t="s">
        <v>22</v>
      </c>
      <c r="I2359" s="2" t="s">
        <v>108</v>
      </c>
      <c r="J2359" s="2" t="s">
        <v>56</v>
      </c>
      <c r="K2359" s="2">
        <v>4.2</v>
      </c>
      <c r="L2359" s="2" t="s">
        <v>151</v>
      </c>
      <c r="M2359" s="2" t="s">
        <v>69</v>
      </c>
      <c r="N2359" s="2" t="s">
        <v>151</v>
      </c>
      <c r="O2359" s="2" t="s">
        <v>151</v>
      </c>
      <c r="P2359" s="12">
        <v>40</v>
      </c>
      <c r="Q2359" s="12">
        <f>Table1[[#This Row],[Purchase Amount (USD)]]-Table1[[#This Row],[Previous Purchases]]</f>
        <v>27</v>
      </c>
      <c r="R2359" s="2" t="s">
        <v>38</v>
      </c>
      <c r="S2359" s="2" t="s">
        <v>75</v>
      </c>
    </row>
    <row r="2360" spans="1:19" x14ac:dyDescent="0.3">
      <c r="A2360" s="3">
        <v>2359</v>
      </c>
      <c r="B2360" s="3">
        <v>53</v>
      </c>
      <c r="C2360" s="3" t="s">
        <v>18</v>
      </c>
      <c r="D2360" s="3" t="s">
        <v>29</v>
      </c>
      <c r="E2360" s="3" t="s">
        <v>20</v>
      </c>
      <c r="F2360" s="3">
        <v>93</v>
      </c>
      <c r="G2360" s="3" t="s">
        <v>104</v>
      </c>
      <c r="H2360" s="3" t="s">
        <v>22</v>
      </c>
      <c r="I2360" s="3" t="s">
        <v>68</v>
      </c>
      <c r="J2360" s="3" t="s">
        <v>36</v>
      </c>
      <c r="K2360" s="3">
        <v>3.8</v>
      </c>
      <c r="L2360" s="3" t="s">
        <v>151</v>
      </c>
      <c r="M2360" s="3" t="s">
        <v>53</v>
      </c>
      <c r="N2360" s="3" t="s">
        <v>151</v>
      </c>
      <c r="O2360" s="3" t="s">
        <v>151</v>
      </c>
      <c r="P2360" s="13">
        <v>38</v>
      </c>
      <c r="Q2360" s="13">
        <f>Table1[[#This Row],[Purchase Amount (USD)]]-Table1[[#This Row],[Previous Purchases]]</f>
        <v>55</v>
      </c>
      <c r="R2360" s="3" t="s">
        <v>38</v>
      </c>
      <c r="S2360" s="3" t="s">
        <v>57</v>
      </c>
    </row>
    <row r="2361" spans="1:19" x14ac:dyDescent="0.3">
      <c r="A2361" s="3">
        <v>2360</v>
      </c>
      <c r="B2361" s="3">
        <v>19</v>
      </c>
      <c r="C2361" s="3" t="s">
        <v>18</v>
      </c>
      <c r="D2361" s="3" t="s">
        <v>118</v>
      </c>
      <c r="E2361" s="3" t="s">
        <v>66</v>
      </c>
      <c r="F2361" s="3">
        <v>81</v>
      </c>
      <c r="G2361" s="3" t="s">
        <v>137</v>
      </c>
      <c r="H2361" s="3" t="s">
        <v>35</v>
      </c>
      <c r="I2361" s="3" t="s">
        <v>79</v>
      </c>
      <c r="J2361" s="3" t="s">
        <v>36</v>
      </c>
      <c r="K2361" s="3">
        <v>3.3</v>
      </c>
      <c r="L2361" s="3" t="s">
        <v>151</v>
      </c>
      <c r="M2361" s="3" t="s">
        <v>69</v>
      </c>
      <c r="N2361" s="3" t="s">
        <v>151</v>
      </c>
      <c r="O2361" s="3" t="s">
        <v>151</v>
      </c>
      <c r="P2361" s="13">
        <v>44</v>
      </c>
      <c r="Q2361" s="13">
        <f>Table1[[#This Row],[Purchase Amount (USD)]]-Table1[[#This Row],[Previous Purchases]]</f>
        <v>37</v>
      </c>
      <c r="R2361" s="3" t="s">
        <v>74</v>
      </c>
      <c r="S2361" s="3" t="s">
        <v>96</v>
      </c>
    </row>
    <row r="2362" spans="1:19" x14ac:dyDescent="0.3">
      <c r="A2362" s="2">
        <v>2361</v>
      </c>
      <c r="B2362" s="2">
        <v>49</v>
      </c>
      <c r="C2362" s="2" t="s">
        <v>18</v>
      </c>
      <c r="D2362" s="2" t="s">
        <v>65</v>
      </c>
      <c r="E2362" s="2" t="s">
        <v>66</v>
      </c>
      <c r="F2362" s="2">
        <v>80</v>
      </c>
      <c r="G2362" s="2" t="s">
        <v>83</v>
      </c>
      <c r="H2362" s="2" t="s">
        <v>22</v>
      </c>
      <c r="I2362" s="2" t="s">
        <v>64</v>
      </c>
      <c r="J2362" s="2" t="s">
        <v>56</v>
      </c>
      <c r="K2362" s="2">
        <v>4.7</v>
      </c>
      <c r="L2362" s="2" t="s">
        <v>151</v>
      </c>
      <c r="M2362" s="2" t="s">
        <v>69</v>
      </c>
      <c r="N2362" s="2" t="s">
        <v>151</v>
      </c>
      <c r="O2362" s="2" t="s">
        <v>151</v>
      </c>
      <c r="P2362" s="12">
        <v>27</v>
      </c>
      <c r="Q2362" s="12">
        <f>Table1[[#This Row],[Purchase Amount (USD)]]-Table1[[#This Row],[Previous Purchases]]</f>
        <v>53</v>
      </c>
      <c r="R2362" s="2" t="s">
        <v>27</v>
      </c>
      <c r="S2362" s="2" t="s">
        <v>96</v>
      </c>
    </row>
    <row r="2363" spans="1:19" x14ac:dyDescent="0.3">
      <c r="A2363" s="2">
        <v>2362</v>
      </c>
      <c r="B2363" s="2">
        <v>44</v>
      </c>
      <c r="C2363" s="2" t="s">
        <v>18</v>
      </c>
      <c r="D2363" s="2" t="s">
        <v>118</v>
      </c>
      <c r="E2363" s="2" t="s">
        <v>66</v>
      </c>
      <c r="F2363" s="2">
        <v>64</v>
      </c>
      <c r="G2363" s="2" t="s">
        <v>89</v>
      </c>
      <c r="H2363" s="2" t="s">
        <v>43</v>
      </c>
      <c r="I2363" s="2" t="s">
        <v>23</v>
      </c>
      <c r="J2363" s="2" t="s">
        <v>36</v>
      </c>
      <c r="K2363" s="2">
        <v>4.3</v>
      </c>
      <c r="L2363" s="2" t="s">
        <v>151</v>
      </c>
      <c r="M2363" s="2" t="s">
        <v>69</v>
      </c>
      <c r="N2363" s="2" t="s">
        <v>151</v>
      </c>
      <c r="O2363" s="2" t="s">
        <v>151</v>
      </c>
      <c r="P2363" s="12">
        <v>30</v>
      </c>
      <c r="Q2363" s="12">
        <f>Table1[[#This Row],[Purchase Amount (USD)]]-Table1[[#This Row],[Previous Purchases]]</f>
        <v>34</v>
      </c>
      <c r="R2363" s="2" t="s">
        <v>38</v>
      </c>
      <c r="S2363" s="2" t="s">
        <v>96</v>
      </c>
    </row>
    <row r="2364" spans="1:19" x14ac:dyDescent="0.3">
      <c r="A2364" s="3">
        <v>2363</v>
      </c>
      <c r="B2364" s="3">
        <v>27</v>
      </c>
      <c r="C2364" s="3" t="s">
        <v>18</v>
      </c>
      <c r="D2364" s="3" t="s">
        <v>33</v>
      </c>
      <c r="E2364" s="3" t="s">
        <v>20</v>
      </c>
      <c r="F2364" s="3">
        <v>41</v>
      </c>
      <c r="G2364" s="3" t="s">
        <v>140</v>
      </c>
      <c r="H2364" s="3" t="s">
        <v>43</v>
      </c>
      <c r="I2364" s="3" t="s">
        <v>109</v>
      </c>
      <c r="J2364" s="3" t="s">
        <v>56</v>
      </c>
      <c r="K2364" s="3">
        <v>2.7</v>
      </c>
      <c r="L2364" s="3" t="s">
        <v>151</v>
      </c>
      <c r="M2364" s="3" t="s">
        <v>53</v>
      </c>
      <c r="N2364" s="3" t="s">
        <v>151</v>
      </c>
      <c r="O2364" s="3" t="s">
        <v>151</v>
      </c>
      <c r="P2364" s="13">
        <v>24</v>
      </c>
      <c r="Q2364" s="13">
        <f>Table1[[#This Row],[Purchase Amount (USD)]]-Table1[[#This Row],[Previous Purchases]]</f>
        <v>17</v>
      </c>
      <c r="R2364" s="3" t="s">
        <v>38</v>
      </c>
      <c r="S2364" s="3" t="s">
        <v>87</v>
      </c>
    </row>
    <row r="2365" spans="1:19" x14ac:dyDescent="0.3">
      <c r="A2365" s="3">
        <v>2364</v>
      </c>
      <c r="B2365" s="3">
        <v>60</v>
      </c>
      <c r="C2365" s="3" t="s">
        <v>18</v>
      </c>
      <c r="D2365" s="3" t="s">
        <v>124</v>
      </c>
      <c r="E2365" s="3" t="s">
        <v>20</v>
      </c>
      <c r="F2365" s="3">
        <v>79</v>
      </c>
      <c r="G2365" s="3" t="s">
        <v>137</v>
      </c>
      <c r="H2365" s="3" t="s">
        <v>91</v>
      </c>
      <c r="I2365" s="3" t="s">
        <v>68</v>
      </c>
      <c r="J2365" s="3" t="s">
        <v>24</v>
      </c>
      <c r="K2365" s="3">
        <v>4.2</v>
      </c>
      <c r="L2365" s="3" t="s">
        <v>151</v>
      </c>
      <c r="M2365" s="3" t="s">
        <v>26</v>
      </c>
      <c r="N2365" s="3" t="s">
        <v>151</v>
      </c>
      <c r="O2365" s="3" t="s">
        <v>151</v>
      </c>
      <c r="P2365" s="13">
        <v>38</v>
      </c>
      <c r="Q2365" s="13">
        <f>Table1[[#This Row],[Purchase Amount (USD)]]-Table1[[#This Row],[Previous Purchases]]</f>
        <v>41</v>
      </c>
      <c r="R2365" s="3" t="s">
        <v>32</v>
      </c>
      <c r="S2365" s="3" t="s">
        <v>75</v>
      </c>
    </row>
    <row r="2366" spans="1:19" x14ac:dyDescent="0.3">
      <c r="A2366" s="2">
        <v>2365</v>
      </c>
      <c r="B2366" s="2">
        <v>62</v>
      </c>
      <c r="C2366" s="2" t="s">
        <v>18</v>
      </c>
      <c r="D2366" s="2" t="s">
        <v>88</v>
      </c>
      <c r="E2366" s="2" t="s">
        <v>66</v>
      </c>
      <c r="F2366" s="2">
        <v>60</v>
      </c>
      <c r="G2366" s="2" t="s">
        <v>90</v>
      </c>
      <c r="H2366" s="2" t="s">
        <v>22</v>
      </c>
      <c r="I2366" s="2" t="s">
        <v>31</v>
      </c>
      <c r="J2366" s="2" t="s">
        <v>24</v>
      </c>
      <c r="K2366" s="2">
        <v>4.2</v>
      </c>
      <c r="L2366" s="2" t="s">
        <v>151</v>
      </c>
      <c r="M2366" s="2" t="s">
        <v>37</v>
      </c>
      <c r="N2366" s="2" t="s">
        <v>151</v>
      </c>
      <c r="O2366" s="2" t="s">
        <v>151</v>
      </c>
      <c r="P2366" s="12">
        <v>4</v>
      </c>
      <c r="Q2366" s="12">
        <f>Table1[[#This Row],[Purchase Amount (USD)]]-Table1[[#This Row],[Previous Purchases]]</f>
        <v>56</v>
      </c>
      <c r="R2366" s="2" t="s">
        <v>45</v>
      </c>
      <c r="S2366" s="2" t="s">
        <v>57</v>
      </c>
    </row>
    <row r="2367" spans="1:19" x14ac:dyDescent="0.3">
      <c r="A2367" s="2">
        <v>2366</v>
      </c>
      <c r="B2367" s="2">
        <v>52</v>
      </c>
      <c r="C2367" s="2" t="s">
        <v>18</v>
      </c>
      <c r="D2367" s="2" t="s">
        <v>49</v>
      </c>
      <c r="E2367" s="2" t="s">
        <v>41</v>
      </c>
      <c r="F2367" s="2">
        <v>91</v>
      </c>
      <c r="G2367" s="2" t="s">
        <v>50</v>
      </c>
      <c r="H2367" s="2" t="s">
        <v>35</v>
      </c>
      <c r="I2367" s="2" t="s">
        <v>99</v>
      </c>
      <c r="J2367" s="2" t="s">
        <v>24</v>
      </c>
      <c r="K2367" s="2">
        <v>2.5</v>
      </c>
      <c r="L2367" s="2" t="s">
        <v>151</v>
      </c>
      <c r="M2367" s="2" t="s">
        <v>44</v>
      </c>
      <c r="N2367" s="2" t="s">
        <v>151</v>
      </c>
      <c r="O2367" s="2" t="s">
        <v>151</v>
      </c>
      <c r="P2367" s="12">
        <v>32</v>
      </c>
      <c r="Q2367" s="12">
        <f>Table1[[#This Row],[Purchase Amount (USD)]]-Table1[[#This Row],[Previous Purchases]]</f>
        <v>59</v>
      </c>
      <c r="R2367" s="2" t="s">
        <v>27</v>
      </c>
      <c r="S2367" s="2" t="s">
        <v>87</v>
      </c>
    </row>
    <row r="2368" spans="1:19" x14ac:dyDescent="0.3">
      <c r="A2368" s="3">
        <v>2367</v>
      </c>
      <c r="B2368" s="3">
        <v>30</v>
      </c>
      <c r="C2368" s="3" t="s">
        <v>18</v>
      </c>
      <c r="D2368" s="3" t="s">
        <v>70</v>
      </c>
      <c r="E2368" s="3" t="s">
        <v>41</v>
      </c>
      <c r="F2368" s="3">
        <v>66</v>
      </c>
      <c r="G2368" s="3" t="s">
        <v>129</v>
      </c>
      <c r="H2368" s="3" t="s">
        <v>22</v>
      </c>
      <c r="I2368" s="3" t="s">
        <v>109</v>
      </c>
      <c r="J2368" s="3" t="s">
        <v>24</v>
      </c>
      <c r="K2368" s="3">
        <v>3.6</v>
      </c>
      <c r="L2368" s="3" t="s">
        <v>151</v>
      </c>
      <c r="M2368" s="3" t="s">
        <v>26</v>
      </c>
      <c r="N2368" s="3" t="s">
        <v>151</v>
      </c>
      <c r="O2368" s="3" t="s">
        <v>151</v>
      </c>
      <c r="P2368" s="13">
        <v>32</v>
      </c>
      <c r="Q2368" s="13">
        <f>Table1[[#This Row],[Purchase Amount (USD)]]-Table1[[#This Row],[Previous Purchases]]</f>
        <v>34</v>
      </c>
      <c r="R2368" s="3" t="s">
        <v>38</v>
      </c>
      <c r="S2368" s="3" t="s">
        <v>28</v>
      </c>
    </row>
    <row r="2369" spans="1:19" x14ac:dyDescent="0.3">
      <c r="A2369" s="3">
        <v>2368</v>
      </c>
      <c r="B2369" s="3">
        <v>66</v>
      </c>
      <c r="C2369" s="3" t="s">
        <v>18</v>
      </c>
      <c r="D2369" s="3" t="s">
        <v>124</v>
      </c>
      <c r="E2369" s="3" t="s">
        <v>20</v>
      </c>
      <c r="F2369" s="3">
        <v>85</v>
      </c>
      <c r="G2369" s="3" t="s">
        <v>113</v>
      </c>
      <c r="H2369" s="3" t="s">
        <v>22</v>
      </c>
      <c r="I2369" s="3" t="s">
        <v>95</v>
      </c>
      <c r="J2369" s="3" t="s">
        <v>24</v>
      </c>
      <c r="K2369" s="3">
        <v>3.4</v>
      </c>
      <c r="L2369" s="3" t="s">
        <v>151</v>
      </c>
      <c r="M2369" s="3" t="s">
        <v>53</v>
      </c>
      <c r="N2369" s="3" t="s">
        <v>151</v>
      </c>
      <c r="O2369" s="3" t="s">
        <v>151</v>
      </c>
      <c r="P2369" s="13">
        <v>28</v>
      </c>
      <c r="Q2369" s="13">
        <f>Table1[[#This Row],[Purchase Amount (USD)]]-Table1[[#This Row],[Previous Purchases]]</f>
        <v>57</v>
      </c>
      <c r="R2369" s="3" t="s">
        <v>74</v>
      </c>
      <c r="S2369" s="3" t="s">
        <v>75</v>
      </c>
    </row>
    <row r="2370" spans="1:19" x14ac:dyDescent="0.3">
      <c r="A2370" s="2">
        <v>2369</v>
      </c>
      <c r="B2370" s="2">
        <v>29</v>
      </c>
      <c r="C2370" s="2" t="s">
        <v>18</v>
      </c>
      <c r="D2370" s="2" t="s">
        <v>88</v>
      </c>
      <c r="E2370" s="2" t="s">
        <v>66</v>
      </c>
      <c r="F2370" s="2">
        <v>38</v>
      </c>
      <c r="G2370" s="2" t="s">
        <v>126</v>
      </c>
      <c r="H2370" s="2" t="s">
        <v>43</v>
      </c>
      <c r="I2370" s="2" t="s">
        <v>92</v>
      </c>
      <c r="J2370" s="2" t="s">
        <v>52</v>
      </c>
      <c r="K2370" s="2">
        <v>3.3</v>
      </c>
      <c r="L2370" s="2" t="s">
        <v>151</v>
      </c>
      <c r="M2370" s="2" t="s">
        <v>53</v>
      </c>
      <c r="N2370" s="2" t="s">
        <v>151</v>
      </c>
      <c r="O2370" s="2" t="s">
        <v>151</v>
      </c>
      <c r="P2370" s="12">
        <v>6</v>
      </c>
      <c r="Q2370" s="12">
        <f>Table1[[#This Row],[Purchase Amount (USD)]]-Table1[[#This Row],[Previous Purchases]]</f>
        <v>32</v>
      </c>
      <c r="R2370" s="2" t="s">
        <v>85</v>
      </c>
      <c r="S2370" s="2" t="s">
        <v>96</v>
      </c>
    </row>
    <row r="2371" spans="1:19" x14ac:dyDescent="0.3">
      <c r="A2371" s="2">
        <v>2370</v>
      </c>
      <c r="B2371" s="2">
        <v>24</v>
      </c>
      <c r="C2371" s="2" t="s">
        <v>18</v>
      </c>
      <c r="D2371" s="2" t="s">
        <v>29</v>
      </c>
      <c r="E2371" s="2" t="s">
        <v>20</v>
      </c>
      <c r="F2371" s="2">
        <v>23</v>
      </c>
      <c r="G2371" s="2" t="s">
        <v>128</v>
      </c>
      <c r="H2371" s="2" t="s">
        <v>43</v>
      </c>
      <c r="I2371" s="2" t="s">
        <v>108</v>
      </c>
      <c r="J2371" s="2" t="s">
        <v>24</v>
      </c>
      <c r="K2371" s="2">
        <v>4.5999999999999996</v>
      </c>
      <c r="L2371" s="2" t="s">
        <v>151</v>
      </c>
      <c r="M2371" s="2" t="s">
        <v>53</v>
      </c>
      <c r="N2371" s="2" t="s">
        <v>151</v>
      </c>
      <c r="O2371" s="2" t="s">
        <v>151</v>
      </c>
      <c r="P2371" s="12">
        <v>24</v>
      </c>
      <c r="Q2371" s="12">
        <f>Table1[[#This Row],[Purchase Amount (USD)]]-Table1[[#This Row],[Previous Purchases]]</f>
        <v>-1</v>
      </c>
      <c r="R2371" s="2" t="s">
        <v>45</v>
      </c>
      <c r="S2371" s="2" t="s">
        <v>87</v>
      </c>
    </row>
    <row r="2372" spans="1:19" x14ac:dyDescent="0.3">
      <c r="A2372" s="3">
        <v>2371</v>
      </c>
      <c r="B2372" s="3">
        <v>51</v>
      </c>
      <c r="C2372" s="3" t="s">
        <v>18</v>
      </c>
      <c r="D2372" s="3" t="s">
        <v>70</v>
      </c>
      <c r="E2372" s="3" t="s">
        <v>41</v>
      </c>
      <c r="F2372" s="3">
        <v>71</v>
      </c>
      <c r="G2372" s="3" t="s">
        <v>119</v>
      </c>
      <c r="H2372" s="3" t="s">
        <v>43</v>
      </c>
      <c r="I2372" s="3" t="s">
        <v>93</v>
      </c>
      <c r="J2372" s="3" t="s">
        <v>36</v>
      </c>
      <c r="K2372" s="3">
        <v>3.9</v>
      </c>
      <c r="L2372" s="3" t="s">
        <v>151</v>
      </c>
      <c r="M2372" s="3" t="s">
        <v>73</v>
      </c>
      <c r="N2372" s="3" t="s">
        <v>151</v>
      </c>
      <c r="O2372" s="3" t="s">
        <v>151</v>
      </c>
      <c r="P2372" s="13">
        <v>38</v>
      </c>
      <c r="Q2372" s="13">
        <f>Table1[[#This Row],[Purchase Amount (USD)]]-Table1[[#This Row],[Previous Purchases]]</f>
        <v>33</v>
      </c>
      <c r="R2372" s="3" t="s">
        <v>27</v>
      </c>
      <c r="S2372" s="3" t="s">
        <v>39</v>
      </c>
    </row>
    <row r="2373" spans="1:19" x14ac:dyDescent="0.3">
      <c r="A2373" s="3">
        <v>2372</v>
      </c>
      <c r="B2373" s="3">
        <v>67</v>
      </c>
      <c r="C2373" s="3" t="s">
        <v>18</v>
      </c>
      <c r="D2373" s="3" t="s">
        <v>124</v>
      </c>
      <c r="E2373" s="3" t="s">
        <v>20</v>
      </c>
      <c r="F2373" s="3">
        <v>25</v>
      </c>
      <c r="G2373" s="3" t="s">
        <v>115</v>
      </c>
      <c r="H2373" s="3" t="s">
        <v>43</v>
      </c>
      <c r="I2373" s="3" t="s">
        <v>60</v>
      </c>
      <c r="J2373" s="3" t="s">
        <v>24</v>
      </c>
      <c r="K2373" s="3">
        <v>3.7</v>
      </c>
      <c r="L2373" s="3" t="s">
        <v>151</v>
      </c>
      <c r="M2373" s="3" t="s">
        <v>44</v>
      </c>
      <c r="N2373" s="3" t="s">
        <v>151</v>
      </c>
      <c r="O2373" s="3" t="s">
        <v>151</v>
      </c>
      <c r="P2373" s="13">
        <v>28</v>
      </c>
      <c r="Q2373" s="13">
        <f>Table1[[#This Row],[Purchase Amount (USD)]]-Table1[[#This Row],[Previous Purchases]]</f>
        <v>-3</v>
      </c>
      <c r="R2373" s="3" t="s">
        <v>85</v>
      </c>
      <c r="S2373" s="3" t="s">
        <v>48</v>
      </c>
    </row>
    <row r="2374" spans="1:19" x14ac:dyDescent="0.3">
      <c r="A2374" s="2">
        <v>2373</v>
      </c>
      <c r="B2374" s="2">
        <v>50</v>
      </c>
      <c r="C2374" s="2" t="s">
        <v>18</v>
      </c>
      <c r="D2374" s="2" t="s">
        <v>136</v>
      </c>
      <c r="E2374" s="2" t="s">
        <v>41</v>
      </c>
      <c r="F2374" s="2">
        <v>39</v>
      </c>
      <c r="G2374" s="2" t="s">
        <v>89</v>
      </c>
      <c r="H2374" s="2" t="s">
        <v>91</v>
      </c>
      <c r="I2374" s="2" t="s">
        <v>64</v>
      </c>
      <c r="J2374" s="2" t="s">
        <v>36</v>
      </c>
      <c r="K2374" s="2">
        <v>3.1</v>
      </c>
      <c r="L2374" s="2" t="s">
        <v>151</v>
      </c>
      <c r="M2374" s="2" t="s">
        <v>26</v>
      </c>
      <c r="N2374" s="2" t="s">
        <v>151</v>
      </c>
      <c r="O2374" s="2" t="s">
        <v>151</v>
      </c>
      <c r="P2374" s="12">
        <v>9</v>
      </c>
      <c r="Q2374" s="12">
        <f>Table1[[#This Row],[Purchase Amount (USD)]]-Table1[[#This Row],[Previous Purchases]]</f>
        <v>30</v>
      </c>
      <c r="R2374" s="2" t="s">
        <v>45</v>
      </c>
      <c r="S2374" s="2" t="s">
        <v>28</v>
      </c>
    </row>
    <row r="2375" spans="1:19" x14ac:dyDescent="0.3">
      <c r="A2375" s="2">
        <v>2374</v>
      </c>
      <c r="B2375" s="2">
        <v>37</v>
      </c>
      <c r="C2375" s="2" t="s">
        <v>18</v>
      </c>
      <c r="D2375" s="2" t="s">
        <v>103</v>
      </c>
      <c r="E2375" s="2" t="s">
        <v>20</v>
      </c>
      <c r="F2375" s="2">
        <v>20</v>
      </c>
      <c r="G2375" s="2" t="s">
        <v>150</v>
      </c>
      <c r="H2375" s="2" t="s">
        <v>43</v>
      </c>
      <c r="I2375" s="2" t="s">
        <v>23</v>
      </c>
      <c r="J2375" s="2" t="s">
        <v>36</v>
      </c>
      <c r="K2375" s="2">
        <v>4.9000000000000004</v>
      </c>
      <c r="L2375" s="2" t="s">
        <v>151</v>
      </c>
      <c r="M2375" s="2" t="s">
        <v>26</v>
      </c>
      <c r="N2375" s="2" t="s">
        <v>151</v>
      </c>
      <c r="O2375" s="2" t="s">
        <v>151</v>
      </c>
      <c r="P2375" s="12">
        <v>21</v>
      </c>
      <c r="Q2375" s="12">
        <f>Table1[[#This Row],[Purchase Amount (USD)]]-Table1[[#This Row],[Previous Purchases]]</f>
        <v>-1</v>
      </c>
      <c r="R2375" s="2" t="s">
        <v>85</v>
      </c>
      <c r="S2375" s="2" t="s">
        <v>96</v>
      </c>
    </row>
    <row r="2376" spans="1:19" x14ac:dyDescent="0.3">
      <c r="A2376" s="3">
        <v>2375</v>
      </c>
      <c r="B2376" s="3">
        <v>69</v>
      </c>
      <c r="C2376" s="3" t="s">
        <v>18</v>
      </c>
      <c r="D2376" s="3" t="s">
        <v>142</v>
      </c>
      <c r="E2376" s="3" t="s">
        <v>66</v>
      </c>
      <c r="F2376" s="3">
        <v>73</v>
      </c>
      <c r="G2376" s="3" t="s">
        <v>148</v>
      </c>
      <c r="H2376" s="3" t="s">
        <v>22</v>
      </c>
      <c r="I2376" s="3" t="s">
        <v>99</v>
      </c>
      <c r="J2376" s="3" t="s">
        <v>24</v>
      </c>
      <c r="K2376" s="3">
        <v>4.7</v>
      </c>
      <c r="L2376" s="3" t="s">
        <v>151</v>
      </c>
      <c r="M2376" s="3" t="s">
        <v>53</v>
      </c>
      <c r="N2376" s="3" t="s">
        <v>151</v>
      </c>
      <c r="O2376" s="3" t="s">
        <v>151</v>
      </c>
      <c r="P2376" s="13">
        <v>31</v>
      </c>
      <c r="Q2376" s="13">
        <f>Table1[[#This Row],[Purchase Amount (USD)]]-Table1[[#This Row],[Previous Purchases]]</f>
        <v>42</v>
      </c>
      <c r="R2376" s="3" t="s">
        <v>85</v>
      </c>
      <c r="S2376" s="3" t="s">
        <v>87</v>
      </c>
    </row>
    <row r="2377" spans="1:19" x14ac:dyDescent="0.3">
      <c r="A2377" s="3">
        <v>2376</v>
      </c>
      <c r="B2377" s="3">
        <v>60</v>
      </c>
      <c r="C2377" s="3" t="s">
        <v>18</v>
      </c>
      <c r="D2377" s="3" t="s">
        <v>131</v>
      </c>
      <c r="E2377" s="3" t="s">
        <v>66</v>
      </c>
      <c r="F2377" s="3">
        <v>63</v>
      </c>
      <c r="G2377" s="3" t="s">
        <v>140</v>
      </c>
      <c r="H2377" s="3" t="s">
        <v>22</v>
      </c>
      <c r="I2377" s="3" t="s">
        <v>99</v>
      </c>
      <c r="J2377" s="3" t="s">
        <v>56</v>
      </c>
      <c r="K2377" s="3">
        <v>2.9</v>
      </c>
      <c r="L2377" s="3" t="s">
        <v>151</v>
      </c>
      <c r="M2377" s="3" t="s">
        <v>44</v>
      </c>
      <c r="N2377" s="3" t="s">
        <v>151</v>
      </c>
      <c r="O2377" s="3" t="s">
        <v>151</v>
      </c>
      <c r="P2377" s="13">
        <v>18</v>
      </c>
      <c r="Q2377" s="13">
        <f>Table1[[#This Row],[Purchase Amount (USD)]]-Table1[[#This Row],[Previous Purchases]]</f>
        <v>45</v>
      </c>
      <c r="R2377" s="3" t="s">
        <v>38</v>
      </c>
      <c r="S2377" s="3" t="s">
        <v>57</v>
      </c>
    </row>
    <row r="2378" spans="1:19" x14ac:dyDescent="0.3">
      <c r="A2378" s="2">
        <v>2377</v>
      </c>
      <c r="B2378" s="2">
        <v>21</v>
      </c>
      <c r="C2378" s="2" t="s">
        <v>18</v>
      </c>
      <c r="D2378" s="2" t="s">
        <v>142</v>
      </c>
      <c r="E2378" s="2" t="s">
        <v>66</v>
      </c>
      <c r="F2378" s="2">
        <v>94</v>
      </c>
      <c r="G2378" s="2" t="s">
        <v>121</v>
      </c>
      <c r="H2378" s="2" t="s">
        <v>91</v>
      </c>
      <c r="I2378" s="2" t="s">
        <v>108</v>
      </c>
      <c r="J2378" s="2" t="s">
        <v>36</v>
      </c>
      <c r="K2378" s="2">
        <v>4.0999999999999996</v>
      </c>
      <c r="L2378" s="2" t="s">
        <v>151</v>
      </c>
      <c r="M2378" s="2" t="s">
        <v>26</v>
      </c>
      <c r="N2378" s="2" t="s">
        <v>151</v>
      </c>
      <c r="O2378" s="2" t="s">
        <v>151</v>
      </c>
      <c r="P2378" s="12">
        <v>5</v>
      </c>
      <c r="Q2378" s="12">
        <f>Table1[[#This Row],[Purchase Amount (USD)]]-Table1[[#This Row],[Previous Purchases]]</f>
        <v>89</v>
      </c>
      <c r="R2378" s="2" t="s">
        <v>32</v>
      </c>
      <c r="S2378" s="2" t="s">
        <v>39</v>
      </c>
    </row>
    <row r="2379" spans="1:19" x14ac:dyDescent="0.3">
      <c r="A2379" s="2">
        <v>2378</v>
      </c>
      <c r="B2379" s="2">
        <v>44</v>
      </c>
      <c r="C2379" s="2" t="s">
        <v>18</v>
      </c>
      <c r="D2379" s="2" t="s">
        <v>19</v>
      </c>
      <c r="E2379" s="2" t="s">
        <v>20</v>
      </c>
      <c r="F2379" s="2">
        <v>94</v>
      </c>
      <c r="G2379" s="2" t="s">
        <v>146</v>
      </c>
      <c r="H2379" s="2" t="s">
        <v>22</v>
      </c>
      <c r="I2379" s="2" t="s">
        <v>135</v>
      </c>
      <c r="J2379" s="2" t="s">
        <v>56</v>
      </c>
      <c r="K2379" s="2">
        <v>4</v>
      </c>
      <c r="L2379" s="2" t="s">
        <v>151</v>
      </c>
      <c r="M2379" s="2" t="s">
        <v>44</v>
      </c>
      <c r="N2379" s="2" t="s">
        <v>151</v>
      </c>
      <c r="O2379" s="2" t="s">
        <v>151</v>
      </c>
      <c r="P2379" s="12">
        <v>22</v>
      </c>
      <c r="Q2379" s="12">
        <f>Table1[[#This Row],[Purchase Amount (USD)]]-Table1[[#This Row],[Previous Purchases]]</f>
        <v>72</v>
      </c>
      <c r="R2379" s="2" t="s">
        <v>32</v>
      </c>
      <c r="S2379" s="2" t="s">
        <v>48</v>
      </c>
    </row>
    <row r="2380" spans="1:19" x14ac:dyDescent="0.3">
      <c r="A2380" s="3">
        <v>2379</v>
      </c>
      <c r="B2380" s="3">
        <v>26</v>
      </c>
      <c r="C2380" s="3" t="s">
        <v>18</v>
      </c>
      <c r="D2380" s="3" t="s">
        <v>118</v>
      </c>
      <c r="E2380" s="3" t="s">
        <v>66</v>
      </c>
      <c r="F2380" s="3">
        <v>71</v>
      </c>
      <c r="G2380" s="3" t="s">
        <v>81</v>
      </c>
      <c r="H2380" s="3" t="s">
        <v>22</v>
      </c>
      <c r="I2380" s="3" t="s">
        <v>84</v>
      </c>
      <c r="J2380" s="3" t="s">
        <v>52</v>
      </c>
      <c r="K2380" s="3">
        <v>2.7</v>
      </c>
      <c r="L2380" s="3" t="s">
        <v>151</v>
      </c>
      <c r="M2380" s="3" t="s">
        <v>73</v>
      </c>
      <c r="N2380" s="3" t="s">
        <v>151</v>
      </c>
      <c r="O2380" s="3" t="s">
        <v>151</v>
      </c>
      <c r="P2380" s="13">
        <v>37</v>
      </c>
      <c r="Q2380" s="13">
        <f>Table1[[#This Row],[Purchase Amount (USD)]]-Table1[[#This Row],[Previous Purchases]]</f>
        <v>34</v>
      </c>
      <c r="R2380" s="3" t="s">
        <v>45</v>
      </c>
      <c r="S2380" s="3" t="s">
        <v>75</v>
      </c>
    </row>
    <row r="2381" spans="1:19" x14ac:dyDescent="0.3">
      <c r="A2381" s="3">
        <v>2380</v>
      </c>
      <c r="B2381" s="3">
        <v>40</v>
      </c>
      <c r="C2381" s="3" t="s">
        <v>18</v>
      </c>
      <c r="D2381" s="3" t="s">
        <v>123</v>
      </c>
      <c r="E2381" s="3" t="s">
        <v>66</v>
      </c>
      <c r="F2381" s="3">
        <v>77</v>
      </c>
      <c r="G2381" s="3" t="s">
        <v>146</v>
      </c>
      <c r="H2381" s="3" t="s">
        <v>43</v>
      </c>
      <c r="I2381" s="3" t="s">
        <v>99</v>
      </c>
      <c r="J2381" s="3" t="s">
        <v>36</v>
      </c>
      <c r="K2381" s="3">
        <v>4</v>
      </c>
      <c r="L2381" s="3" t="s">
        <v>151</v>
      </c>
      <c r="M2381" s="3" t="s">
        <v>69</v>
      </c>
      <c r="N2381" s="3" t="s">
        <v>151</v>
      </c>
      <c r="O2381" s="3" t="s">
        <v>151</v>
      </c>
      <c r="P2381" s="13">
        <v>22</v>
      </c>
      <c r="Q2381" s="13">
        <f>Table1[[#This Row],[Purchase Amount (USD)]]-Table1[[#This Row],[Previous Purchases]]</f>
        <v>55</v>
      </c>
      <c r="R2381" s="3" t="s">
        <v>85</v>
      </c>
      <c r="S2381" s="3" t="s">
        <v>87</v>
      </c>
    </row>
    <row r="2382" spans="1:19" x14ac:dyDescent="0.3">
      <c r="A2382" s="2">
        <v>2381</v>
      </c>
      <c r="B2382" s="2">
        <v>41</v>
      </c>
      <c r="C2382" s="2" t="s">
        <v>18</v>
      </c>
      <c r="D2382" s="2" t="s">
        <v>118</v>
      </c>
      <c r="E2382" s="2" t="s">
        <v>66</v>
      </c>
      <c r="F2382" s="2">
        <v>66</v>
      </c>
      <c r="G2382" s="2" t="s">
        <v>137</v>
      </c>
      <c r="H2382" s="2" t="s">
        <v>43</v>
      </c>
      <c r="I2382" s="2" t="s">
        <v>93</v>
      </c>
      <c r="J2382" s="2" t="s">
        <v>56</v>
      </c>
      <c r="K2382" s="2">
        <v>2.5</v>
      </c>
      <c r="L2382" s="2" t="s">
        <v>151</v>
      </c>
      <c r="M2382" s="2" t="s">
        <v>44</v>
      </c>
      <c r="N2382" s="2" t="s">
        <v>151</v>
      </c>
      <c r="O2382" s="2" t="s">
        <v>151</v>
      </c>
      <c r="P2382" s="12">
        <v>36</v>
      </c>
      <c r="Q2382" s="12">
        <f>Table1[[#This Row],[Purchase Amount (USD)]]-Table1[[#This Row],[Previous Purchases]]</f>
        <v>30</v>
      </c>
      <c r="R2382" s="2" t="s">
        <v>45</v>
      </c>
      <c r="S2382" s="2" t="s">
        <v>28</v>
      </c>
    </row>
    <row r="2383" spans="1:19" x14ac:dyDescent="0.3">
      <c r="A2383" s="2">
        <v>2382</v>
      </c>
      <c r="B2383" s="2">
        <v>62</v>
      </c>
      <c r="C2383" s="2" t="s">
        <v>18</v>
      </c>
      <c r="D2383" s="2" t="s">
        <v>40</v>
      </c>
      <c r="E2383" s="2" t="s">
        <v>41</v>
      </c>
      <c r="F2383" s="2">
        <v>23</v>
      </c>
      <c r="G2383" s="2" t="s">
        <v>149</v>
      </c>
      <c r="H2383" s="2" t="s">
        <v>43</v>
      </c>
      <c r="I2383" s="2" t="s">
        <v>84</v>
      </c>
      <c r="J2383" s="2" t="s">
        <v>52</v>
      </c>
      <c r="K2383" s="2">
        <v>4.5</v>
      </c>
      <c r="L2383" s="2" t="s">
        <v>151</v>
      </c>
      <c r="M2383" s="2" t="s">
        <v>37</v>
      </c>
      <c r="N2383" s="2" t="s">
        <v>151</v>
      </c>
      <c r="O2383" s="2" t="s">
        <v>151</v>
      </c>
      <c r="P2383" s="12">
        <v>23</v>
      </c>
      <c r="Q2383" s="12">
        <f>Table1[[#This Row],[Purchase Amount (USD)]]-Table1[[#This Row],[Previous Purchases]]</f>
        <v>0</v>
      </c>
      <c r="R2383" s="2" t="s">
        <v>45</v>
      </c>
      <c r="S2383" s="2" t="s">
        <v>48</v>
      </c>
    </row>
    <row r="2384" spans="1:19" x14ac:dyDescent="0.3">
      <c r="A2384" s="3">
        <v>2383</v>
      </c>
      <c r="B2384" s="3">
        <v>39</v>
      </c>
      <c r="C2384" s="3" t="s">
        <v>18</v>
      </c>
      <c r="D2384" s="3" t="s">
        <v>29</v>
      </c>
      <c r="E2384" s="3" t="s">
        <v>20</v>
      </c>
      <c r="F2384" s="3">
        <v>60</v>
      </c>
      <c r="G2384" s="3" t="s">
        <v>98</v>
      </c>
      <c r="H2384" s="3" t="s">
        <v>43</v>
      </c>
      <c r="I2384" s="3" t="s">
        <v>47</v>
      </c>
      <c r="J2384" s="3" t="s">
        <v>36</v>
      </c>
      <c r="K2384" s="3">
        <v>3.9</v>
      </c>
      <c r="L2384" s="3" t="s">
        <v>151</v>
      </c>
      <c r="M2384" s="3" t="s">
        <v>26</v>
      </c>
      <c r="N2384" s="3" t="s">
        <v>151</v>
      </c>
      <c r="O2384" s="3" t="s">
        <v>151</v>
      </c>
      <c r="P2384" s="13">
        <v>44</v>
      </c>
      <c r="Q2384" s="13">
        <f>Table1[[#This Row],[Purchase Amount (USD)]]-Table1[[#This Row],[Previous Purchases]]</f>
        <v>16</v>
      </c>
      <c r="R2384" s="3" t="s">
        <v>85</v>
      </c>
      <c r="S2384" s="3" t="s">
        <v>39</v>
      </c>
    </row>
    <row r="2385" spans="1:19" x14ac:dyDescent="0.3">
      <c r="A2385" s="3">
        <v>2384</v>
      </c>
      <c r="B2385" s="3">
        <v>53</v>
      </c>
      <c r="C2385" s="3" t="s">
        <v>18</v>
      </c>
      <c r="D2385" s="3" t="s">
        <v>131</v>
      </c>
      <c r="E2385" s="3" t="s">
        <v>66</v>
      </c>
      <c r="F2385" s="3">
        <v>72</v>
      </c>
      <c r="G2385" s="3" t="s">
        <v>42</v>
      </c>
      <c r="H2385" s="3" t="s">
        <v>22</v>
      </c>
      <c r="I2385" s="3" t="s">
        <v>79</v>
      </c>
      <c r="J2385" s="3" t="s">
        <v>36</v>
      </c>
      <c r="K2385" s="3">
        <v>4.9000000000000004</v>
      </c>
      <c r="L2385" s="3" t="s">
        <v>151</v>
      </c>
      <c r="M2385" s="3" t="s">
        <v>69</v>
      </c>
      <c r="N2385" s="3" t="s">
        <v>151</v>
      </c>
      <c r="O2385" s="3" t="s">
        <v>151</v>
      </c>
      <c r="P2385" s="13">
        <v>25</v>
      </c>
      <c r="Q2385" s="13">
        <f>Table1[[#This Row],[Purchase Amount (USD)]]-Table1[[#This Row],[Previous Purchases]]</f>
        <v>47</v>
      </c>
      <c r="R2385" s="3" t="s">
        <v>74</v>
      </c>
      <c r="S2385" s="3" t="s">
        <v>48</v>
      </c>
    </row>
    <row r="2386" spans="1:19" x14ac:dyDescent="0.3">
      <c r="A2386" s="2">
        <v>2385</v>
      </c>
      <c r="B2386" s="2">
        <v>24</v>
      </c>
      <c r="C2386" s="2" t="s">
        <v>18</v>
      </c>
      <c r="D2386" s="2" t="s">
        <v>19</v>
      </c>
      <c r="E2386" s="2" t="s">
        <v>20</v>
      </c>
      <c r="F2386" s="2">
        <v>35</v>
      </c>
      <c r="G2386" s="2" t="s">
        <v>89</v>
      </c>
      <c r="H2386" s="2" t="s">
        <v>22</v>
      </c>
      <c r="I2386" s="2" t="s">
        <v>95</v>
      </c>
      <c r="J2386" s="2" t="s">
        <v>24</v>
      </c>
      <c r="K2386" s="2">
        <v>3.3</v>
      </c>
      <c r="L2386" s="2" t="s">
        <v>151</v>
      </c>
      <c r="M2386" s="2" t="s">
        <v>69</v>
      </c>
      <c r="N2386" s="2" t="s">
        <v>151</v>
      </c>
      <c r="O2386" s="2" t="s">
        <v>151</v>
      </c>
      <c r="P2386" s="12">
        <v>40</v>
      </c>
      <c r="Q2386" s="12">
        <f>Table1[[#This Row],[Purchase Amount (USD)]]-Table1[[#This Row],[Previous Purchases]]</f>
        <v>-5</v>
      </c>
      <c r="R2386" s="2" t="s">
        <v>45</v>
      </c>
      <c r="S2386" s="2" t="s">
        <v>57</v>
      </c>
    </row>
    <row r="2387" spans="1:19" x14ac:dyDescent="0.3">
      <c r="A2387" s="2">
        <v>2386</v>
      </c>
      <c r="B2387" s="2">
        <v>41</v>
      </c>
      <c r="C2387" s="2" t="s">
        <v>18</v>
      </c>
      <c r="D2387" s="2" t="s">
        <v>118</v>
      </c>
      <c r="E2387" s="2" t="s">
        <v>66</v>
      </c>
      <c r="F2387" s="2">
        <v>31</v>
      </c>
      <c r="G2387" s="2" t="s">
        <v>100</v>
      </c>
      <c r="H2387" s="2" t="s">
        <v>43</v>
      </c>
      <c r="I2387" s="2" t="s">
        <v>109</v>
      </c>
      <c r="J2387" s="2" t="s">
        <v>56</v>
      </c>
      <c r="K2387" s="2">
        <v>3.8</v>
      </c>
      <c r="L2387" s="2" t="s">
        <v>151</v>
      </c>
      <c r="M2387" s="2" t="s">
        <v>26</v>
      </c>
      <c r="N2387" s="2" t="s">
        <v>151</v>
      </c>
      <c r="O2387" s="2" t="s">
        <v>151</v>
      </c>
      <c r="P2387" s="12">
        <v>12</v>
      </c>
      <c r="Q2387" s="12">
        <f>Table1[[#This Row],[Purchase Amount (USD)]]-Table1[[#This Row],[Previous Purchases]]</f>
        <v>19</v>
      </c>
      <c r="R2387" s="2" t="s">
        <v>45</v>
      </c>
      <c r="S2387" s="2" t="s">
        <v>39</v>
      </c>
    </row>
    <row r="2388" spans="1:19" x14ac:dyDescent="0.3">
      <c r="A2388" s="3">
        <v>2387</v>
      </c>
      <c r="B2388" s="3">
        <v>19</v>
      </c>
      <c r="C2388" s="3" t="s">
        <v>18</v>
      </c>
      <c r="D2388" s="3" t="s">
        <v>124</v>
      </c>
      <c r="E2388" s="3" t="s">
        <v>20</v>
      </c>
      <c r="F2388" s="3">
        <v>33</v>
      </c>
      <c r="G2388" s="3" t="s">
        <v>114</v>
      </c>
      <c r="H2388" s="3" t="s">
        <v>22</v>
      </c>
      <c r="I2388" s="3" t="s">
        <v>143</v>
      </c>
      <c r="J2388" s="3" t="s">
        <v>52</v>
      </c>
      <c r="K2388" s="3">
        <v>2.9</v>
      </c>
      <c r="L2388" s="3" t="s">
        <v>151</v>
      </c>
      <c r="M2388" s="3" t="s">
        <v>53</v>
      </c>
      <c r="N2388" s="3" t="s">
        <v>151</v>
      </c>
      <c r="O2388" s="3" t="s">
        <v>151</v>
      </c>
      <c r="P2388" s="13">
        <v>14</v>
      </c>
      <c r="Q2388" s="13">
        <f>Table1[[#This Row],[Purchase Amount (USD)]]-Table1[[#This Row],[Previous Purchases]]</f>
        <v>19</v>
      </c>
      <c r="R2388" s="3" t="s">
        <v>27</v>
      </c>
      <c r="S2388" s="3" t="s">
        <v>87</v>
      </c>
    </row>
    <row r="2389" spans="1:19" x14ac:dyDescent="0.3">
      <c r="A2389" s="3">
        <v>2388</v>
      </c>
      <c r="B2389" s="3">
        <v>36</v>
      </c>
      <c r="C2389" s="3" t="s">
        <v>18</v>
      </c>
      <c r="D2389" s="3" t="s">
        <v>123</v>
      </c>
      <c r="E2389" s="3" t="s">
        <v>66</v>
      </c>
      <c r="F2389" s="3">
        <v>95</v>
      </c>
      <c r="G2389" s="3" t="s">
        <v>121</v>
      </c>
      <c r="H2389" s="3" t="s">
        <v>43</v>
      </c>
      <c r="I2389" s="3" t="s">
        <v>79</v>
      </c>
      <c r="J2389" s="3" t="s">
        <v>52</v>
      </c>
      <c r="K2389" s="3">
        <v>4</v>
      </c>
      <c r="L2389" s="3" t="s">
        <v>151</v>
      </c>
      <c r="M2389" s="3" t="s">
        <v>69</v>
      </c>
      <c r="N2389" s="3" t="s">
        <v>151</v>
      </c>
      <c r="O2389" s="3" t="s">
        <v>151</v>
      </c>
      <c r="P2389" s="13">
        <v>14</v>
      </c>
      <c r="Q2389" s="13">
        <f>Table1[[#This Row],[Purchase Amount (USD)]]-Table1[[#This Row],[Previous Purchases]]</f>
        <v>81</v>
      </c>
      <c r="R2389" s="3" t="s">
        <v>85</v>
      </c>
      <c r="S2389" s="3" t="s">
        <v>87</v>
      </c>
    </row>
    <row r="2390" spans="1:19" x14ac:dyDescent="0.3">
      <c r="A2390" s="2">
        <v>2389</v>
      </c>
      <c r="B2390" s="2">
        <v>21</v>
      </c>
      <c r="C2390" s="2" t="s">
        <v>18</v>
      </c>
      <c r="D2390" s="2" t="s">
        <v>80</v>
      </c>
      <c r="E2390" s="2" t="s">
        <v>20</v>
      </c>
      <c r="F2390" s="2">
        <v>68</v>
      </c>
      <c r="G2390" s="2" t="s">
        <v>89</v>
      </c>
      <c r="H2390" s="2" t="s">
        <v>43</v>
      </c>
      <c r="I2390" s="2" t="s">
        <v>99</v>
      </c>
      <c r="J2390" s="2" t="s">
        <v>56</v>
      </c>
      <c r="K2390" s="2">
        <v>4.0999999999999996</v>
      </c>
      <c r="L2390" s="2" t="s">
        <v>151</v>
      </c>
      <c r="M2390" s="2" t="s">
        <v>73</v>
      </c>
      <c r="N2390" s="2" t="s">
        <v>151</v>
      </c>
      <c r="O2390" s="2" t="s">
        <v>151</v>
      </c>
      <c r="P2390" s="12">
        <v>10</v>
      </c>
      <c r="Q2390" s="12">
        <f>Table1[[#This Row],[Purchase Amount (USD)]]-Table1[[#This Row],[Previous Purchases]]</f>
        <v>58</v>
      </c>
      <c r="R2390" s="2" t="s">
        <v>85</v>
      </c>
      <c r="S2390" s="2" t="s">
        <v>48</v>
      </c>
    </row>
    <row r="2391" spans="1:19" x14ac:dyDescent="0.3">
      <c r="A2391" s="2">
        <v>2390</v>
      </c>
      <c r="B2391" s="2">
        <v>25</v>
      </c>
      <c r="C2391" s="2" t="s">
        <v>18</v>
      </c>
      <c r="D2391" s="2" t="s">
        <v>61</v>
      </c>
      <c r="E2391" s="2" t="s">
        <v>62</v>
      </c>
      <c r="F2391" s="2">
        <v>87</v>
      </c>
      <c r="G2391" s="2" t="s">
        <v>110</v>
      </c>
      <c r="H2391" s="2" t="s">
        <v>43</v>
      </c>
      <c r="I2391" s="2" t="s">
        <v>82</v>
      </c>
      <c r="J2391" s="2" t="s">
        <v>36</v>
      </c>
      <c r="K2391" s="2">
        <v>3.1</v>
      </c>
      <c r="L2391" s="2" t="s">
        <v>151</v>
      </c>
      <c r="M2391" s="2" t="s">
        <v>73</v>
      </c>
      <c r="N2391" s="2" t="s">
        <v>151</v>
      </c>
      <c r="O2391" s="2" t="s">
        <v>151</v>
      </c>
      <c r="P2391" s="12">
        <v>17</v>
      </c>
      <c r="Q2391" s="12">
        <f>Table1[[#This Row],[Purchase Amount (USD)]]-Table1[[#This Row],[Previous Purchases]]</f>
        <v>70</v>
      </c>
      <c r="R2391" s="2" t="s">
        <v>74</v>
      </c>
      <c r="S2391" s="2" t="s">
        <v>96</v>
      </c>
    </row>
    <row r="2392" spans="1:19" x14ac:dyDescent="0.3">
      <c r="A2392" s="3">
        <v>2391</v>
      </c>
      <c r="B2392" s="3">
        <v>65</v>
      </c>
      <c r="C2392" s="3" t="s">
        <v>18</v>
      </c>
      <c r="D2392" s="3" t="s">
        <v>54</v>
      </c>
      <c r="E2392" s="3" t="s">
        <v>20</v>
      </c>
      <c r="F2392" s="3">
        <v>64</v>
      </c>
      <c r="G2392" s="3" t="s">
        <v>116</v>
      </c>
      <c r="H2392" s="3" t="s">
        <v>91</v>
      </c>
      <c r="I2392" s="3" t="s">
        <v>133</v>
      </c>
      <c r="J2392" s="3" t="s">
        <v>24</v>
      </c>
      <c r="K2392" s="3">
        <v>4.5999999999999996</v>
      </c>
      <c r="L2392" s="3" t="s">
        <v>151</v>
      </c>
      <c r="M2392" s="3" t="s">
        <v>26</v>
      </c>
      <c r="N2392" s="3" t="s">
        <v>151</v>
      </c>
      <c r="O2392" s="3" t="s">
        <v>151</v>
      </c>
      <c r="P2392" s="13">
        <v>24</v>
      </c>
      <c r="Q2392" s="13">
        <f>Table1[[#This Row],[Purchase Amount (USD)]]-Table1[[#This Row],[Previous Purchases]]</f>
        <v>40</v>
      </c>
      <c r="R2392" s="3" t="s">
        <v>85</v>
      </c>
      <c r="S2392" s="3" t="s">
        <v>28</v>
      </c>
    </row>
    <row r="2393" spans="1:19" x14ac:dyDescent="0.3">
      <c r="A2393" s="3">
        <v>2392</v>
      </c>
      <c r="B2393" s="3">
        <v>42</v>
      </c>
      <c r="C2393" s="3" t="s">
        <v>18</v>
      </c>
      <c r="D2393" s="3" t="s">
        <v>54</v>
      </c>
      <c r="E2393" s="3" t="s">
        <v>20</v>
      </c>
      <c r="F2393" s="3">
        <v>74</v>
      </c>
      <c r="G2393" s="3" t="s">
        <v>150</v>
      </c>
      <c r="H2393" s="3" t="s">
        <v>43</v>
      </c>
      <c r="I2393" s="3" t="s">
        <v>93</v>
      </c>
      <c r="J2393" s="3" t="s">
        <v>24</v>
      </c>
      <c r="K2393" s="3">
        <v>4.5999999999999996</v>
      </c>
      <c r="L2393" s="3" t="s">
        <v>151</v>
      </c>
      <c r="M2393" s="3" t="s">
        <v>44</v>
      </c>
      <c r="N2393" s="3" t="s">
        <v>151</v>
      </c>
      <c r="O2393" s="3" t="s">
        <v>151</v>
      </c>
      <c r="P2393" s="13">
        <v>31</v>
      </c>
      <c r="Q2393" s="13">
        <f>Table1[[#This Row],[Purchase Amount (USD)]]-Table1[[#This Row],[Previous Purchases]]</f>
        <v>43</v>
      </c>
      <c r="R2393" s="3" t="s">
        <v>74</v>
      </c>
      <c r="S2393" s="3" t="s">
        <v>57</v>
      </c>
    </row>
    <row r="2394" spans="1:19" x14ac:dyDescent="0.3">
      <c r="A2394" s="2">
        <v>2393</v>
      </c>
      <c r="B2394" s="2">
        <v>40</v>
      </c>
      <c r="C2394" s="2" t="s">
        <v>18</v>
      </c>
      <c r="D2394" s="2" t="s">
        <v>33</v>
      </c>
      <c r="E2394" s="2" t="s">
        <v>20</v>
      </c>
      <c r="F2394" s="2">
        <v>62</v>
      </c>
      <c r="G2394" s="2" t="s">
        <v>67</v>
      </c>
      <c r="H2394" s="2" t="s">
        <v>22</v>
      </c>
      <c r="I2394" s="2" t="s">
        <v>64</v>
      </c>
      <c r="J2394" s="2" t="s">
        <v>36</v>
      </c>
      <c r="K2394" s="2">
        <v>2.6</v>
      </c>
      <c r="L2394" s="2" t="s">
        <v>151</v>
      </c>
      <c r="M2394" s="2" t="s">
        <v>69</v>
      </c>
      <c r="N2394" s="2" t="s">
        <v>151</v>
      </c>
      <c r="O2394" s="2" t="s">
        <v>151</v>
      </c>
      <c r="P2394" s="12">
        <v>36</v>
      </c>
      <c r="Q2394" s="12">
        <f>Table1[[#This Row],[Purchase Amount (USD)]]-Table1[[#This Row],[Previous Purchases]]</f>
        <v>26</v>
      </c>
      <c r="R2394" s="2" t="s">
        <v>32</v>
      </c>
      <c r="S2394" s="2" t="s">
        <v>48</v>
      </c>
    </row>
    <row r="2395" spans="1:19" x14ac:dyDescent="0.3">
      <c r="A2395" s="2">
        <v>2394</v>
      </c>
      <c r="B2395" s="2">
        <v>58</v>
      </c>
      <c r="C2395" s="2" t="s">
        <v>18</v>
      </c>
      <c r="D2395" s="2" t="s">
        <v>124</v>
      </c>
      <c r="E2395" s="2" t="s">
        <v>20</v>
      </c>
      <c r="F2395" s="2">
        <v>97</v>
      </c>
      <c r="G2395" s="2" t="s">
        <v>59</v>
      </c>
      <c r="H2395" s="2" t="s">
        <v>43</v>
      </c>
      <c r="I2395" s="2" t="s">
        <v>109</v>
      </c>
      <c r="J2395" s="2" t="s">
        <v>24</v>
      </c>
      <c r="K2395" s="2">
        <v>5</v>
      </c>
      <c r="L2395" s="2" t="s">
        <v>151</v>
      </c>
      <c r="M2395" s="2" t="s">
        <v>69</v>
      </c>
      <c r="N2395" s="2" t="s">
        <v>151</v>
      </c>
      <c r="O2395" s="2" t="s">
        <v>151</v>
      </c>
      <c r="P2395" s="12">
        <v>38</v>
      </c>
      <c r="Q2395" s="12">
        <f>Table1[[#This Row],[Purchase Amount (USD)]]-Table1[[#This Row],[Previous Purchases]]</f>
        <v>59</v>
      </c>
      <c r="R2395" s="2" t="s">
        <v>45</v>
      </c>
      <c r="S2395" s="2" t="s">
        <v>96</v>
      </c>
    </row>
    <row r="2396" spans="1:19" x14ac:dyDescent="0.3">
      <c r="A2396" s="3">
        <v>2395</v>
      </c>
      <c r="B2396" s="3">
        <v>40</v>
      </c>
      <c r="C2396" s="3" t="s">
        <v>18</v>
      </c>
      <c r="D2396" s="3" t="s">
        <v>40</v>
      </c>
      <c r="E2396" s="3" t="s">
        <v>41</v>
      </c>
      <c r="F2396" s="3">
        <v>47</v>
      </c>
      <c r="G2396" s="3" t="s">
        <v>138</v>
      </c>
      <c r="H2396" s="3" t="s">
        <v>22</v>
      </c>
      <c r="I2396" s="3" t="s">
        <v>99</v>
      </c>
      <c r="J2396" s="3" t="s">
        <v>56</v>
      </c>
      <c r="K2396" s="3">
        <v>2.9</v>
      </c>
      <c r="L2396" s="3" t="s">
        <v>151</v>
      </c>
      <c r="M2396" s="3" t="s">
        <v>69</v>
      </c>
      <c r="N2396" s="3" t="s">
        <v>151</v>
      </c>
      <c r="O2396" s="3" t="s">
        <v>151</v>
      </c>
      <c r="P2396" s="13">
        <v>23</v>
      </c>
      <c r="Q2396" s="13">
        <f>Table1[[#This Row],[Purchase Amount (USD)]]-Table1[[#This Row],[Previous Purchases]]</f>
        <v>24</v>
      </c>
      <c r="R2396" s="3" t="s">
        <v>85</v>
      </c>
      <c r="S2396" s="3" t="s">
        <v>28</v>
      </c>
    </row>
    <row r="2397" spans="1:19" x14ac:dyDescent="0.3">
      <c r="A2397" s="3">
        <v>2396</v>
      </c>
      <c r="B2397" s="3">
        <v>62</v>
      </c>
      <c r="C2397" s="3" t="s">
        <v>18</v>
      </c>
      <c r="D2397" s="3" t="s">
        <v>19</v>
      </c>
      <c r="E2397" s="3" t="s">
        <v>20</v>
      </c>
      <c r="F2397" s="3">
        <v>83</v>
      </c>
      <c r="G2397" s="3" t="s">
        <v>138</v>
      </c>
      <c r="H2397" s="3" t="s">
        <v>43</v>
      </c>
      <c r="I2397" s="3" t="s">
        <v>108</v>
      </c>
      <c r="J2397" s="3" t="s">
        <v>24</v>
      </c>
      <c r="K2397" s="3">
        <v>3.5</v>
      </c>
      <c r="L2397" s="3" t="s">
        <v>151</v>
      </c>
      <c r="M2397" s="3" t="s">
        <v>69</v>
      </c>
      <c r="N2397" s="3" t="s">
        <v>151</v>
      </c>
      <c r="O2397" s="3" t="s">
        <v>151</v>
      </c>
      <c r="P2397" s="13">
        <v>47</v>
      </c>
      <c r="Q2397" s="13">
        <f>Table1[[#This Row],[Purchase Amount (USD)]]-Table1[[#This Row],[Previous Purchases]]</f>
        <v>36</v>
      </c>
      <c r="R2397" s="3" t="s">
        <v>45</v>
      </c>
      <c r="S2397" s="3" t="s">
        <v>75</v>
      </c>
    </row>
    <row r="2398" spans="1:19" x14ac:dyDescent="0.3">
      <c r="A2398" s="2">
        <v>2397</v>
      </c>
      <c r="B2398" s="2">
        <v>38</v>
      </c>
      <c r="C2398" s="2" t="s">
        <v>18</v>
      </c>
      <c r="D2398" s="2" t="s">
        <v>54</v>
      </c>
      <c r="E2398" s="2" t="s">
        <v>20</v>
      </c>
      <c r="F2398" s="2">
        <v>82</v>
      </c>
      <c r="G2398" s="2" t="s">
        <v>46</v>
      </c>
      <c r="H2398" s="2" t="s">
        <v>43</v>
      </c>
      <c r="I2398" s="2" t="s">
        <v>77</v>
      </c>
      <c r="J2398" s="2" t="s">
        <v>36</v>
      </c>
      <c r="K2398" s="2">
        <v>3.7</v>
      </c>
      <c r="L2398" s="2" t="s">
        <v>151</v>
      </c>
      <c r="M2398" s="2" t="s">
        <v>69</v>
      </c>
      <c r="N2398" s="2" t="s">
        <v>151</v>
      </c>
      <c r="O2398" s="2" t="s">
        <v>151</v>
      </c>
      <c r="P2398" s="12">
        <v>20</v>
      </c>
      <c r="Q2398" s="12">
        <f>Table1[[#This Row],[Purchase Amount (USD)]]-Table1[[#This Row],[Previous Purchases]]</f>
        <v>62</v>
      </c>
      <c r="R2398" s="2" t="s">
        <v>27</v>
      </c>
      <c r="S2398" s="2" t="s">
        <v>39</v>
      </c>
    </row>
    <row r="2399" spans="1:19" x14ac:dyDescent="0.3">
      <c r="A2399" s="2">
        <v>2398</v>
      </c>
      <c r="B2399" s="2">
        <v>37</v>
      </c>
      <c r="C2399" s="2" t="s">
        <v>18</v>
      </c>
      <c r="D2399" s="2" t="s">
        <v>88</v>
      </c>
      <c r="E2399" s="2" t="s">
        <v>66</v>
      </c>
      <c r="F2399" s="2">
        <v>26</v>
      </c>
      <c r="G2399" s="2" t="s">
        <v>63</v>
      </c>
      <c r="H2399" s="2" t="s">
        <v>22</v>
      </c>
      <c r="I2399" s="2" t="s">
        <v>93</v>
      </c>
      <c r="J2399" s="2" t="s">
        <v>56</v>
      </c>
      <c r="K2399" s="2">
        <v>2.9</v>
      </c>
      <c r="L2399" s="2" t="s">
        <v>151</v>
      </c>
      <c r="M2399" s="2" t="s">
        <v>73</v>
      </c>
      <c r="N2399" s="2" t="s">
        <v>151</v>
      </c>
      <c r="O2399" s="2" t="s">
        <v>151</v>
      </c>
      <c r="P2399" s="12">
        <v>41</v>
      </c>
      <c r="Q2399" s="12">
        <f>Table1[[#This Row],[Purchase Amount (USD)]]-Table1[[#This Row],[Previous Purchases]]</f>
        <v>-15</v>
      </c>
      <c r="R2399" s="2" t="s">
        <v>27</v>
      </c>
      <c r="S2399" s="2" t="s">
        <v>87</v>
      </c>
    </row>
    <row r="2400" spans="1:19" x14ac:dyDescent="0.3">
      <c r="A2400" s="3">
        <v>2399</v>
      </c>
      <c r="B2400" s="3">
        <v>65</v>
      </c>
      <c r="C2400" s="3" t="s">
        <v>18</v>
      </c>
      <c r="D2400" s="3" t="s">
        <v>101</v>
      </c>
      <c r="E2400" s="3" t="s">
        <v>62</v>
      </c>
      <c r="F2400" s="3">
        <v>81</v>
      </c>
      <c r="G2400" s="3" t="s">
        <v>102</v>
      </c>
      <c r="H2400" s="3" t="s">
        <v>43</v>
      </c>
      <c r="I2400" s="3" t="s">
        <v>120</v>
      </c>
      <c r="J2400" s="3" t="s">
        <v>24</v>
      </c>
      <c r="K2400" s="3">
        <v>4.3</v>
      </c>
      <c r="L2400" s="3" t="s">
        <v>151</v>
      </c>
      <c r="M2400" s="3" t="s">
        <v>37</v>
      </c>
      <c r="N2400" s="3" t="s">
        <v>151</v>
      </c>
      <c r="O2400" s="3" t="s">
        <v>151</v>
      </c>
      <c r="P2400" s="13">
        <v>44</v>
      </c>
      <c r="Q2400" s="13">
        <f>Table1[[#This Row],[Purchase Amount (USD)]]-Table1[[#This Row],[Previous Purchases]]</f>
        <v>37</v>
      </c>
      <c r="R2400" s="3" t="s">
        <v>74</v>
      </c>
      <c r="S2400" s="3" t="s">
        <v>28</v>
      </c>
    </row>
    <row r="2401" spans="1:19" x14ac:dyDescent="0.3">
      <c r="A2401" s="3">
        <v>2400</v>
      </c>
      <c r="B2401" s="3">
        <v>55</v>
      </c>
      <c r="C2401" s="3" t="s">
        <v>18</v>
      </c>
      <c r="D2401" s="3" t="s">
        <v>80</v>
      </c>
      <c r="E2401" s="3" t="s">
        <v>20</v>
      </c>
      <c r="F2401" s="3">
        <v>44</v>
      </c>
      <c r="G2401" s="3" t="s">
        <v>81</v>
      </c>
      <c r="H2401" s="3" t="s">
        <v>22</v>
      </c>
      <c r="I2401" s="3" t="s">
        <v>117</v>
      </c>
      <c r="J2401" s="3" t="s">
        <v>36</v>
      </c>
      <c r="K2401" s="3">
        <v>3.2</v>
      </c>
      <c r="L2401" s="3" t="s">
        <v>151</v>
      </c>
      <c r="M2401" s="3" t="s">
        <v>73</v>
      </c>
      <c r="N2401" s="3" t="s">
        <v>151</v>
      </c>
      <c r="O2401" s="3" t="s">
        <v>151</v>
      </c>
      <c r="P2401" s="13">
        <v>31</v>
      </c>
      <c r="Q2401" s="13">
        <f>Table1[[#This Row],[Purchase Amount (USD)]]-Table1[[#This Row],[Previous Purchases]]</f>
        <v>13</v>
      </c>
      <c r="R2401" s="3" t="s">
        <v>32</v>
      </c>
      <c r="S2401" s="3" t="s">
        <v>87</v>
      </c>
    </row>
    <row r="2402" spans="1:19" x14ac:dyDescent="0.3">
      <c r="A2402" s="2">
        <v>2401</v>
      </c>
      <c r="B2402" s="2">
        <v>43</v>
      </c>
      <c r="C2402" s="2" t="s">
        <v>18</v>
      </c>
      <c r="D2402" s="2" t="s">
        <v>88</v>
      </c>
      <c r="E2402" s="2" t="s">
        <v>66</v>
      </c>
      <c r="F2402" s="2">
        <v>88</v>
      </c>
      <c r="G2402" s="2" t="s">
        <v>46</v>
      </c>
      <c r="H2402" s="2" t="s">
        <v>43</v>
      </c>
      <c r="I2402" s="2" t="s">
        <v>99</v>
      </c>
      <c r="J2402" s="2" t="s">
        <v>24</v>
      </c>
      <c r="K2402" s="2">
        <v>4.2</v>
      </c>
      <c r="L2402" s="2" t="s">
        <v>151</v>
      </c>
      <c r="M2402" s="2" t="s">
        <v>44</v>
      </c>
      <c r="N2402" s="2" t="s">
        <v>151</v>
      </c>
      <c r="O2402" s="2" t="s">
        <v>151</v>
      </c>
      <c r="P2402" s="12">
        <v>11</v>
      </c>
      <c r="Q2402" s="12">
        <f>Table1[[#This Row],[Purchase Amount (USD)]]-Table1[[#This Row],[Previous Purchases]]</f>
        <v>77</v>
      </c>
      <c r="R2402" s="2" t="s">
        <v>38</v>
      </c>
      <c r="S2402" s="2" t="s">
        <v>75</v>
      </c>
    </row>
    <row r="2403" spans="1:19" x14ac:dyDescent="0.3">
      <c r="A2403" s="2">
        <v>2402</v>
      </c>
      <c r="B2403" s="2">
        <v>43</v>
      </c>
      <c r="C2403" s="2" t="s">
        <v>18</v>
      </c>
      <c r="D2403" s="2" t="s">
        <v>136</v>
      </c>
      <c r="E2403" s="2" t="s">
        <v>41</v>
      </c>
      <c r="F2403" s="2">
        <v>76</v>
      </c>
      <c r="G2403" s="2" t="s">
        <v>46</v>
      </c>
      <c r="H2403" s="2" t="s">
        <v>43</v>
      </c>
      <c r="I2403" s="2" t="s">
        <v>68</v>
      </c>
      <c r="J2403" s="2" t="s">
        <v>24</v>
      </c>
      <c r="K2403" s="2">
        <v>4.2</v>
      </c>
      <c r="L2403" s="2" t="s">
        <v>151</v>
      </c>
      <c r="M2403" s="2" t="s">
        <v>53</v>
      </c>
      <c r="N2403" s="2" t="s">
        <v>151</v>
      </c>
      <c r="O2403" s="2" t="s">
        <v>151</v>
      </c>
      <c r="P2403" s="12">
        <v>25</v>
      </c>
      <c r="Q2403" s="12">
        <f>Table1[[#This Row],[Purchase Amount (USD)]]-Table1[[#This Row],[Previous Purchases]]</f>
        <v>51</v>
      </c>
      <c r="R2403" s="2" t="s">
        <v>45</v>
      </c>
      <c r="S2403" s="2" t="s">
        <v>75</v>
      </c>
    </row>
    <row r="2404" spans="1:19" x14ac:dyDescent="0.3">
      <c r="A2404" s="3">
        <v>2403</v>
      </c>
      <c r="B2404" s="3">
        <v>45</v>
      </c>
      <c r="C2404" s="3" t="s">
        <v>18</v>
      </c>
      <c r="D2404" s="3" t="s">
        <v>118</v>
      </c>
      <c r="E2404" s="3" t="s">
        <v>66</v>
      </c>
      <c r="F2404" s="3">
        <v>89</v>
      </c>
      <c r="G2404" s="3" t="s">
        <v>139</v>
      </c>
      <c r="H2404" s="3" t="s">
        <v>43</v>
      </c>
      <c r="I2404" s="3" t="s">
        <v>109</v>
      </c>
      <c r="J2404" s="3" t="s">
        <v>24</v>
      </c>
      <c r="K2404" s="3">
        <v>3.8</v>
      </c>
      <c r="L2404" s="3" t="s">
        <v>151</v>
      </c>
      <c r="M2404" s="3" t="s">
        <v>37</v>
      </c>
      <c r="N2404" s="3" t="s">
        <v>151</v>
      </c>
      <c r="O2404" s="3" t="s">
        <v>151</v>
      </c>
      <c r="P2404" s="13">
        <v>31</v>
      </c>
      <c r="Q2404" s="13">
        <f>Table1[[#This Row],[Purchase Amount (USD)]]-Table1[[#This Row],[Previous Purchases]]</f>
        <v>58</v>
      </c>
      <c r="R2404" s="3" t="s">
        <v>32</v>
      </c>
      <c r="S2404" s="3" t="s">
        <v>39</v>
      </c>
    </row>
    <row r="2405" spans="1:19" x14ac:dyDescent="0.3">
      <c r="A2405" s="3">
        <v>2404</v>
      </c>
      <c r="B2405" s="3">
        <v>64</v>
      </c>
      <c r="C2405" s="3" t="s">
        <v>18</v>
      </c>
      <c r="D2405" s="3" t="s">
        <v>58</v>
      </c>
      <c r="E2405" s="3" t="s">
        <v>20</v>
      </c>
      <c r="F2405" s="3">
        <v>22</v>
      </c>
      <c r="G2405" s="3" t="s">
        <v>67</v>
      </c>
      <c r="H2405" s="3" t="s">
        <v>43</v>
      </c>
      <c r="I2405" s="3" t="s">
        <v>135</v>
      </c>
      <c r="J2405" s="3" t="s">
        <v>56</v>
      </c>
      <c r="K2405" s="3">
        <v>4.4000000000000004</v>
      </c>
      <c r="L2405" s="3" t="s">
        <v>151</v>
      </c>
      <c r="M2405" s="3" t="s">
        <v>53</v>
      </c>
      <c r="N2405" s="3" t="s">
        <v>151</v>
      </c>
      <c r="O2405" s="3" t="s">
        <v>151</v>
      </c>
      <c r="P2405" s="13">
        <v>40</v>
      </c>
      <c r="Q2405" s="13">
        <f>Table1[[#This Row],[Purchase Amount (USD)]]-Table1[[#This Row],[Previous Purchases]]</f>
        <v>-18</v>
      </c>
      <c r="R2405" s="3" t="s">
        <v>85</v>
      </c>
      <c r="S2405" s="3" t="s">
        <v>39</v>
      </c>
    </row>
    <row r="2406" spans="1:19" x14ac:dyDescent="0.3">
      <c r="A2406" s="2">
        <v>2405</v>
      </c>
      <c r="B2406" s="2">
        <v>28</v>
      </c>
      <c r="C2406" s="2" t="s">
        <v>18</v>
      </c>
      <c r="D2406" s="2" t="s">
        <v>58</v>
      </c>
      <c r="E2406" s="2" t="s">
        <v>20</v>
      </c>
      <c r="F2406" s="2">
        <v>33</v>
      </c>
      <c r="G2406" s="2" t="s">
        <v>63</v>
      </c>
      <c r="H2406" s="2" t="s">
        <v>22</v>
      </c>
      <c r="I2406" s="2" t="s">
        <v>108</v>
      </c>
      <c r="J2406" s="2" t="s">
        <v>24</v>
      </c>
      <c r="K2406" s="2">
        <v>3.1</v>
      </c>
      <c r="L2406" s="2" t="s">
        <v>151</v>
      </c>
      <c r="M2406" s="2" t="s">
        <v>69</v>
      </c>
      <c r="N2406" s="2" t="s">
        <v>151</v>
      </c>
      <c r="O2406" s="2" t="s">
        <v>151</v>
      </c>
      <c r="P2406" s="12">
        <v>23</v>
      </c>
      <c r="Q2406" s="12">
        <f>Table1[[#This Row],[Purchase Amount (USD)]]-Table1[[#This Row],[Previous Purchases]]</f>
        <v>10</v>
      </c>
      <c r="R2406" s="2" t="s">
        <v>38</v>
      </c>
      <c r="S2406" s="2" t="s">
        <v>75</v>
      </c>
    </row>
    <row r="2407" spans="1:19" x14ac:dyDescent="0.3">
      <c r="A2407" s="2">
        <v>2406</v>
      </c>
      <c r="B2407" s="2">
        <v>69</v>
      </c>
      <c r="C2407" s="2" t="s">
        <v>18</v>
      </c>
      <c r="D2407" s="2" t="s">
        <v>33</v>
      </c>
      <c r="E2407" s="2" t="s">
        <v>20</v>
      </c>
      <c r="F2407" s="2">
        <v>97</v>
      </c>
      <c r="G2407" s="2" t="s">
        <v>98</v>
      </c>
      <c r="H2407" s="2" t="s">
        <v>91</v>
      </c>
      <c r="I2407" s="2" t="s">
        <v>64</v>
      </c>
      <c r="J2407" s="2" t="s">
        <v>56</v>
      </c>
      <c r="K2407" s="2">
        <v>5</v>
      </c>
      <c r="L2407" s="2" t="s">
        <v>151</v>
      </c>
      <c r="M2407" s="2" t="s">
        <v>53</v>
      </c>
      <c r="N2407" s="2" t="s">
        <v>151</v>
      </c>
      <c r="O2407" s="2" t="s">
        <v>151</v>
      </c>
      <c r="P2407" s="12">
        <v>5</v>
      </c>
      <c r="Q2407" s="12">
        <f>Table1[[#This Row],[Purchase Amount (USD)]]-Table1[[#This Row],[Previous Purchases]]</f>
        <v>92</v>
      </c>
      <c r="R2407" s="2" t="s">
        <v>85</v>
      </c>
      <c r="S2407" s="2" t="s">
        <v>57</v>
      </c>
    </row>
    <row r="2408" spans="1:19" x14ac:dyDescent="0.3">
      <c r="A2408" s="3">
        <v>2407</v>
      </c>
      <c r="B2408" s="3">
        <v>54</v>
      </c>
      <c r="C2408" s="3" t="s">
        <v>18</v>
      </c>
      <c r="D2408" s="3" t="s">
        <v>118</v>
      </c>
      <c r="E2408" s="3" t="s">
        <v>66</v>
      </c>
      <c r="F2408" s="3">
        <v>57</v>
      </c>
      <c r="G2408" s="3" t="s">
        <v>98</v>
      </c>
      <c r="H2408" s="3" t="s">
        <v>43</v>
      </c>
      <c r="I2408" s="3" t="s">
        <v>125</v>
      </c>
      <c r="J2408" s="3" t="s">
        <v>24</v>
      </c>
      <c r="K2408" s="3">
        <v>4.7</v>
      </c>
      <c r="L2408" s="3" t="s">
        <v>151</v>
      </c>
      <c r="M2408" s="3" t="s">
        <v>53</v>
      </c>
      <c r="N2408" s="3" t="s">
        <v>151</v>
      </c>
      <c r="O2408" s="3" t="s">
        <v>151</v>
      </c>
      <c r="P2408" s="13">
        <v>26</v>
      </c>
      <c r="Q2408" s="13">
        <f>Table1[[#This Row],[Purchase Amount (USD)]]-Table1[[#This Row],[Previous Purchases]]</f>
        <v>31</v>
      </c>
      <c r="R2408" s="3" t="s">
        <v>45</v>
      </c>
      <c r="S2408" s="3" t="s">
        <v>39</v>
      </c>
    </row>
    <row r="2409" spans="1:19" x14ac:dyDescent="0.3">
      <c r="A2409" s="3">
        <v>2408</v>
      </c>
      <c r="B2409" s="3">
        <v>52</v>
      </c>
      <c r="C2409" s="3" t="s">
        <v>18</v>
      </c>
      <c r="D2409" s="3" t="s">
        <v>58</v>
      </c>
      <c r="E2409" s="3" t="s">
        <v>20</v>
      </c>
      <c r="F2409" s="3">
        <v>38</v>
      </c>
      <c r="G2409" s="3" t="s">
        <v>114</v>
      </c>
      <c r="H2409" s="3" t="s">
        <v>43</v>
      </c>
      <c r="I2409" s="3" t="s">
        <v>117</v>
      </c>
      <c r="J2409" s="3" t="s">
        <v>52</v>
      </c>
      <c r="K2409" s="3">
        <v>3</v>
      </c>
      <c r="L2409" s="3" t="s">
        <v>151</v>
      </c>
      <c r="M2409" s="3" t="s">
        <v>26</v>
      </c>
      <c r="N2409" s="3" t="s">
        <v>151</v>
      </c>
      <c r="O2409" s="3" t="s">
        <v>151</v>
      </c>
      <c r="P2409" s="13">
        <v>11</v>
      </c>
      <c r="Q2409" s="13">
        <f>Table1[[#This Row],[Purchase Amount (USD)]]-Table1[[#This Row],[Previous Purchases]]</f>
        <v>27</v>
      </c>
      <c r="R2409" s="3" t="s">
        <v>38</v>
      </c>
      <c r="S2409" s="3" t="s">
        <v>75</v>
      </c>
    </row>
    <row r="2410" spans="1:19" x14ac:dyDescent="0.3">
      <c r="A2410" s="2">
        <v>2409</v>
      </c>
      <c r="B2410" s="2">
        <v>23</v>
      </c>
      <c r="C2410" s="2" t="s">
        <v>18</v>
      </c>
      <c r="D2410" s="2" t="s">
        <v>49</v>
      </c>
      <c r="E2410" s="2" t="s">
        <v>41</v>
      </c>
      <c r="F2410" s="2">
        <v>55</v>
      </c>
      <c r="G2410" s="2" t="s">
        <v>76</v>
      </c>
      <c r="H2410" s="2" t="s">
        <v>91</v>
      </c>
      <c r="I2410" s="2" t="s">
        <v>93</v>
      </c>
      <c r="J2410" s="2" t="s">
        <v>56</v>
      </c>
      <c r="K2410" s="2">
        <v>4.2</v>
      </c>
      <c r="L2410" s="2" t="s">
        <v>151</v>
      </c>
      <c r="M2410" s="2" t="s">
        <v>44</v>
      </c>
      <c r="N2410" s="2" t="s">
        <v>151</v>
      </c>
      <c r="O2410" s="2" t="s">
        <v>151</v>
      </c>
      <c r="P2410" s="12">
        <v>44</v>
      </c>
      <c r="Q2410" s="12">
        <f>Table1[[#This Row],[Purchase Amount (USD)]]-Table1[[#This Row],[Previous Purchases]]</f>
        <v>11</v>
      </c>
      <c r="R2410" s="2" t="s">
        <v>85</v>
      </c>
      <c r="S2410" s="2" t="s">
        <v>96</v>
      </c>
    </row>
    <row r="2411" spans="1:19" x14ac:dyDescent="0.3">
      <c r="A2411" s="2">
        <v>2410</v>
      </c>
      <c r="B2411" s="2">
        <v>26</v>
      </c>
      <c r="C2411" s="2" t="s">
        <v>18</v>
      </c>
      <c r="D2411" s="2" t="s">
        <v>105</v>
      </c>
      <c r="E2411" s="2" t="s">
        <v>66</v>
      </c>
      <c r="F2411" s="2">
        <v>37</v>
      </c>
      <c r="G2411" s="2" t="s">
        <v>148</v>
      </c>
      <c r="H2411" s="2" t="s">
        <v>22</v>
      </c>
      <c r="I2411" s="2" t="s">
        <v>133</v>
      </c>
      <c r="J2411" s="2" t="s">
        <v>36</v>
      </c>
      <c r="K2411" s="2">
        <v>3</v>
      </c>
      <c r="L2411" s="2" t="s">
        <v>151</v>
      </c>
      <c r="M2411" s="2" t="s">
        <v>73</v>
      </c>
      <c r="N2411" s="2" t="s">
        <v>151</v>
      </c>
      <c r="O2411" s="2" t="s">
        <v>151</v>
      </c>
      <c r="P2411" s="12">
        <v>47</v>
      </c>
      <c r="Q2411" s="12">
        <f>Table1[[#This Row],[Purchase Amount (USD)]]-Table1[[#This Row],[Previous Purchases]]</f>
        <v>-10</v>
      </c>
      <c r="R2411" s="2" t="s">
        <v>32</v>
      </c>
      <c r="S2411" s="2" t="s">
        <v>96</v>
      </c>
    </row>
    <row r="2412" spans="1:19" x14ac:dyDescent="0.3">
      <c r="A2412" s="3">
        <v>2411</v>
      </c>
      <c r="B2412" s="3">
        <v>48</v>
      </c>
      <c r="C2412" s="3" t="s">
        <v>18</v>
      </c>
      <c r="D2412" s="3" t="s">
        <v>70</v>
      </c>
      <c r="E2412" s="3" t="s">
        <v>41</v>
      </c>
      <c r="F2412" s="3">
        <v>43</v>
      </c>
      <c r="G2412" s="3" t="s">
        <v>149</v>
      </c>
      <c r="H2412" s="3" t="s">
        <v>43</v>
      </c>
      <c r="I2412" s="3" t="s">
        <v>31</v>
      </c>
      <c r="J2412" s="3" t="s">
        <v>52</v>
      </c>
      <c r="K2412" s="3">
        <v>3.7</v>
      </c>
      <c r="L2412" s="3" t="s">
        <v>151</v>
      </c>
      <c r="M2412" s="3" t="s">
        <v>37</v>
      </c>
      <c r="N2412" s="3" t="s">
        <v>151</v>
      </c>
      <c r="O2412" s="3" t="s">
        <v>151</v>
      </c>
      <c r="P2412" s="13">
        <v>46</v>
      </c>
      <c r="Q2412" s="13">
        <f>Table1[[#This Row],[Purchase Amount (USD)]]-Table1[[#This Row],[Previous Purchases]]</f>
        <v>-3</v>
      </c>
      <c r="R2412" s="3" t="s">
        <v>45</v>
      </c>
      <c r="S2412" s="3" t="s">
        <v>87</v>
      </c>
    </row>
    <row r="2413" spans="1:19" x14ac:dyDescent="0.3">
      <c r="A2413" s="3">
        <v>2412</v>
      </c>
      <c r="B2413" s="3">
        <v>49</v>
      </c>
      <c r="C2413" s="3" t="s">
        <v>18</v>
      </c>
      <c r="D2413" s="3" t="s">
        <v>103</v>
      </c>
      <c r="E2413" s="3" t="s">
        <v>20</v>
      </c>
      <c r="F2413" s="3">
        <v>96</v>
      </c>
      <c r="G2413" s="3" t="s">
        <v>140</v>
      </c>
      <c r="H2413" s="3" t="s">
        <v>43</v>
      </c>
      <c r="I2413" s="3" t="s">
        <v>108</v>
      </c>
      <c r="J2413" s="3" t="s">
        <v>52</v>
      </c>
      <c r="K2413" s="3">
        <v>2.7</v>
      </c>
      <c r="L2413" s="3" t="s">
        <v>151</v>
      </c>
      <c r="M2413" s="3" t="s">
        <v>37</v>
      </c>
      <c r="N2413" s="3" t="s">
        <v>151</v>
      </c>
      <c r="O2413" s="3" t="s">
        <v>151</v>
      </c>
      <c r="P2413" s="13">
        <v>35</v>
      </c>
      <c r="Q2413" s="13">
        <f>Table1[[#This Row],[Purchase Amount (USD)]]-Table1[[#This Row],[Previous Purchases]]</f>
        <v>61</v>
      </c>
      <c r="R2413" s="3" t="s">
        <v>32</v>
      </c>
      <c r="S2413" s="3" t="s">
        <v>96</v>
      </c>
    </row>
    <row r="2414" spans="1:19" x14ac:dyDescent="0.3">
      <c r="A2414" s="2">
        <v>2413</v>
      </c>
      <c r="B2414" s="2">
        <v>53</v>
      </c>
      <c r="C2414" s="2" t="s">
        <v>18</v>
      </c>
      <c r="D2414" s="2" t="s">
        <v>101</v>
      </c>
      <c r="E2414" s="2" t="s">
        <v>62</v>
      </c>
      <c r="F2414" s="2">
        <v>51</v>
      </c>
      <c r="G2414" s="2" t="s">
        <v>46</v>
      </c>
      <c r="H2414" s="2" t="s">
        <v>43</v>
      </c>
      <c r="I2414" s="2" t="s">
        <v>68</v>
      </c>
      <c r="J2414" s="2" t="s">
        <v>24</v>
      </c>
      <c r="K2414" s="2">
        <v>4.3</v>
      </c>
      <c r="L2414" s="2" t="s">
        <v>151</v>
      </c>
      <c r="M2414" s="2" t="s">
        <v>69</v>
      </c>
      <c r="N2414" s="2" t="s">
        <v>151</v>
      </c>
      <c r="O2414" s="2" t="s">
        <v>151</v>
      </c>
      <c r="P2414" s="12">
        <v>8</v>
      </c>
      <c r="Q2414" s="12">
        <f>Table1[[#This Row],[Purchase Amount (USD)]]-Table1[[#This Row],[Previous Purchases]]</f>
        <v>43</v>
      </c>
      <c r="R2414" s="2" t="s">
        <v>74</v>
      </c>
      <c r="S2414" s="2" t="s">
        <v>75</v>
      </c>
    </row>
    <row r="2415" spans="1:19" x14ac:dyDescent="0.3">
      <c r="A2415" s="2">
        <v>2414</v>
      </c>
      <c r="B2415" s="2">
        <v>69</v>
      </c>
      <c r="C2415" s="2" t="s">
        <v>18</v>
      </c>
      <c r="D2415" s="2" t="s">
        <v>58</v>
      </c>
      <c r="E2415" s="2" t="s">
        <v>20</v>
      </c>
      <c r="F2415" s="2">
        <v>95</v>
      </c>
      <c r="G2415" s="2" t="s">
        <v>137</v>
      </c>
      <c r="H2415" s="2" t="s">
        <v>91</v>
      </c>
      <c r="I2415" s="2" t="s">
        <v>82</v>
      </c>
      <c r="J2415" s="2" t="s">
        <v>56</v>
      </c>
      <c r="K2415" s="2">
        <v>2.7</v>
      </c>
      <c r="L2415" s="2" t="s">
        <v>151</v>
      </c>
      <c r="M2415" s="2" t="s">
        <v>69</v>
      </c>
      <c r="N2415" s="2" t="s">
        <v>151</v>
      </c>
      <c r="O2415" s="2" t="s">
        <v>151</v>
      </c>
      <c r="P2415" s="12">
        <v>30</v>
      </c>
      <c r="Q2415" s="12">
        <f>Table1[[#This Row],[Purchase Amount (USD)]]-Table1[[#This Row],[Previous Purchases]]</f>
        <v>65</v>
      </c>
      <c r="R2415" s="2" t="s">
        <v>74</v>
      </c>
      <c r="S2415" s="2" t="s">
        <v>39</v>
      </c>
    </row>
    <row r="2416" spans="1:19" x14ac:dyDescent="0.3">
      <c r="A2416" s="3">
        <v>2415</v>
      </c>
      <c r="B2416" s="3">
        <v>26</v>
      </c>
      <c r="C2416" s="3" t="s">
        <v>18</v>
      </c>
      <c r="D2416" s="3" t="s">
        <v>124</v>
      </c>
      <c r="E2416" s="3" t="s">
        <v>20</v>
      </c>
      <c r="F2416" s="3">
        <v>26</v>
      </c>
      <c r="G2416" s="3" t="s">
        <v>140</v>
      </c>
      <c r="H2416" s="3" t="s">
        <v>43</v>
      </c>
      <c r="I2416" s="3" t="s">
        <v>92</v>
      </c>
      <c r="J2416" s="3" t="s">
        <v>52</v>
      </c>
      <c r="K2416" s="3">
        <v>3.7</v>
      </c>
      <c r="L2416" s="3" t="s">
        <v>151</v>
      </c>
      <c r="M2416" s="3" t="s">
        <v>44</v>
      </c>
      <c r="N2416" s="3" t="s">
        <v>151</v>
      </c>
      <c r="O2416" s="3" t="s">
        <v>151</v>
      </c>
      <c r="P2416" s="13">
        <v>14</v>
      </c>
      <c r="Q2416" s="13">
        <f>Table1[[#This Row],[Purchase Amount (USD)]]-Table1[[#This Row],[Previous Purchases]]</f>
        <v>12</v>
      </c>
      <c r="R2416" s="3" t="s">
        <v>38</v>
      </c>
      <c r="S2416" s="3" t="s">
        <v>75</v>
      </c>
    </row>
    <row r="2417" spans="1:19" x14ac:dyDescent="0.3">
      <c r="A2417" s="3">
        <v>2416</v>
      </c>
      <c r="B2417" s="3">
        <v>21</v>
      </c>
      <c r="C2417" s="3" t="s">
        <v>18</v>
      </c>
      <c r="D2417" s="3" t="s">
        <v>61</v>
      </c>
      <c r="E2417" s="3" t="s">
        <v>62</v>
      </c>
      <c r="F2417" s="3">
        <v>34</v>
      </c>
      <c r="G2417" s="3" t="s">
        <v>76</v>
      </c>
      <c r="H2417" s="3" t="s">
        <v>91</v>
      </c>
      <c r="I2417" s="3" t="s">
        <v>92</v>
      </c>
      <c r="J2417" s="3" t="s">
        <v>56</v>
      </c>
      <c r="K2417" s="3">
        <v>4.3</v>
      </c>
      <c r="L2417" s="3" t="s">
        <v>151</v>
      </c>
      <c r="M2417" s="3" t="s">
        <v>53</v>
      </c>
      <c r="N2417" s="3" t="s">
        <v>151</v>
      </c>
      <c r="O2417" s="3" t="s">
        <v>151</v>
      </c>
      <c r="P2417" s="13">
        <v>30</v>
      </c>
      <c r="Q2417" s="13">
        <f>Table1[[#This Row],[Purchase Amount (USD)]]-Table1[[#This Row],[Previous Purchases]]</f>
        <v>4</v>
      </c>
      <c r="R2417" s="3" t="s">
        <v>74</v>
      </c>
      <c r="S2417" s="3" t="s">
        <v>39</v>
      </c>
    </row>
    <row r="2418" spans="1:19" x14ac:dyDescent="0.3">
      <c r="A2418" s="2">
        <v>2417</v>
      </c>
      <c r="B2418" s="2">
        <v>59</v>
      </c>
      <c r="C2418" s="2" t="s">
        <v>18</v>
      </c>
      <c r="D2418" s="2" t="s">
        <v>40</v>
      </c>
      <c r="E2418" s="2" t="s">
        <v>41</v>
      </c>
      <c r="F2418" s="2">
        <v>83</v>
      </c>
      <c r="G2418" s="2" t="s">
        <v>144</v>
      </c>
      <c r="H2418" s="2" t="s">
        <v>35</v>
      </c>
      <c r="I2418" s="2" t="s">
        <v>93</v>
      </c>
      <c r="J2418" s="2" t="s">
        <v>52</v>
      </c>
      <c r="K2418" s="2">
        <v>4</v>
      </c>
      <c r="L2418" s="2" t="s">
        <v>151</v>
      </c>
      <c r="M2418" s="2" t="s">
        <v>44</v>
      </c>
      <c r="N2418" s="2" t="s">
        <v>151</v>
      </c>
      <c r="O2418" s="2" t="s">
        <v>151</v>
      </c>
      <c r="P2418" s="12">
        <v>26</v>
      </c>
      <c r="Q2418" s="12">
        <f>Table1[[#This Row],[Purchase Amount (USD)]]-Table1[[#This Row],[Previous Purchases]]</f>
        <v>57</v>
      </c>
      <c r="R2418" s="2" t="s">
        <v>38</v>
      </c>
      <c r="S2418" s="2" t="s">
        <v>96</v>
      </c>
    </row>
    <row r="2419" spans="1:19" x14ac:dyDescent="0.3">
      <c r="A2419" s="2">
        <v>2418</v>
      </c>
      <c r="B2419" s="2">
        <v>21</v>
      </c>
      <c r="C2419" s="2" t="s">
        <v>18</v>
      </c>
      <c r="D2419" s="2" t="s">
        <v>131</v>
      </c>
      <c r="E2419" s="2" t="s">
        <v>66</v>
      </c>
      <c r="F2419" s="2">
        <v>24</v>
      </c>
      <c r="G2419" s="2" t="s">
        <v>119</v>
      </c>
      <c r="H2419" s="2" t="s">
        <v>43</v>
      </c>
      <c r="I2419" s="2" t="s">
        <v>77</v>
      </c>
      <c r="J2419" s="2" t="s">
        <v>56</v>
      </c>
      <c r="K2419" s="2">
        <v>3.3</v>
      </c>
      <c r="L2419" s="2" t="s">
        <v>151</v>
      </c>
      <c r="M2419" s="2" t="s">
        <v>53</v>
      </c>
      <c r="N2419" s="2" t="s">
        <v>151</v>
      </c>
      <c r="O2419" s="2" t="s">
        <v>151</v>
      </c>
      <c r="P2419" s="12">
        <v>32</v>
      </c>
      <c r="Q2419" s="12">
        <f>Table1[[#This Row],[Purchase Amount (USD)]]-Table1[[#This Row],[Previous Purchases]]</f>
        <v>-8</v>
      </c>
      <c r="R2419" s="2" t="s">
        <v>27</v>
      </c>
      <c r="S2419" s="2" t="s">
        <v>28</v>
      </c>
    </row>
    <row r="2420" spans="1:19" x14ac:dyDescent="0.3">
      <c r="A2420" s="3">
        <v>2419</v>
      </c>
      <c r="B2420" s="3">
        <v>22</v>
      </c>
      <c r="C2420" s="3" t="s">
        <v>18</v>
      </c>
      <c r="D2420" s="3" t="s">
        <v>94</v>
      </c>
      <c r="E2420" s="3" t="s">
        <v>20</v>
      </c>
      <c r="F2420" s="3">
        <v>69</v>
      </c>
      <c r="G2420" s="3" t="s">
        <v>150</v>
      </c>
      <c r="H2420" s="3" t="s">
        <v>35</v>
      </c>
      <c r="I2420" s="3" t="s">
        <v>125</v>
      </c>
      <c r="J2420" s="3" t="s">
        <v>56</v>
      </c>
      <c r="K2420" s="3">
        <v>4</v>
      </c>
      <c r="L2420" s="3" t="s">
        <v>151</v>
      </c>
      <c r="M2420" s="3" t="s">
        <v>44</v>
      </c>
      <c r="N2420" s="3" t="s">
        <v>151</v>
      </c>
      <c r="O2420" s="3" t="s">
        <v>151</v>
      </c>
      <c r="P2420" s="13">
        <v>47</v>
      </c>
      <c r="Q2420" s="13">
        <f>Table1[[#This Row],[Purchase Amount (USD)]]-Table1[[#This Row],[Previous Purchases]]</f>
        <v>22</v>
      </c>
      <c r="R2420" s="3" t="s">
        <v>32</v>
      </c>
      <c r="S2420" s="3" t="s">
        <v>96</v>
      </c>
    </row>
    <row r="2421" spans="1:19" x14ac:dyDescent="0.3">
      <c r="A2421" s="3">
        <v>2420</v>
      </c>
      <c r="B2421" s="3">
        <v>26</v>
      </c>
      <c r="C2421" s="3" t="s">
        <v>18</v>
      </c>
      <c r="D2421" s="3" t="s">
        <v>29</v>
      </c>
      <c r="E2421" s="3" t="s">
        <v>20</v>
      </c>
      <c r="F2421" s="3">
        <v>40</v>
      </c>
      <c r="G2421" s="3" t="s">
        <v>97</v>
      </c>
      <c r="H2421" s="3" t="s">
        <v>43</v>
      </c>
      <c r="I2421" s="3" t="s">
        <v>143</v>
      </c>
      <c r="J2421" s="3" t="s">
        <v>56</v>
      </c>
      <c r="K2421" s="3">
        <v>2.7</v>
      </c>
      <c r="L2421" s="3" t="s">
        <v>151</v>
      </c>
      <c r="M2421" s="3" t="s">
        <v>44</v>
      </c>
      <c r="N2421" s="3" t="s">
        <v>151</v>
      </c>
      <c r="O2421" s="3" t="s">
        <v>151</v>
      </c>
      <c r="P2421" s="13">
        <v>11</v>
      </c>
      <c r="Q2421" s="13">
        <f>Table1[[#This Row],[Purchase Amount (USD)]]-Table1[[#This Row],[Previous Purchases]]</f>
        <v>29</v>
      </c>
      <c r="R2421" s="3" t="s">
        <v>38</v>
      </c>
      <c r="S2421" s="3" t="s">
        <v>96</v>
      </c>
    </row>
    <row r="2422" spans="1:19" x14ac:dyDescent="0.3">
      <c r="A2422" s="2">
        <v>2421</v>
      </c>
      <c r="B2422" s="2">
        <v>41</v>
      </c>
      <c r="C2422" s="2" t="s">
        <v>18</v>
      </c>
      <c r="D2422" s="2" t="s">
        <v>101</v>
      </c>
      <c r="E2422" s="2" t="s">
        <v>62</v>
      </c>
      <c r="F2422" s="2">
        <v>87</v>
      </c>
      <c r="G2422" s="2" t="s">
        <v>97</v>
      </c>
      <c r="H2422" s="2" t="s">
        <v>35</v>
      </c>
      <c r="I2422" s="2" t="s">
        <v>95</v>
      </c>
      <c r="J2422" s="2" t="s">
        <v>24</v>
      </c>
      <c r="K2422" s="2">
        <v>4.2</v>
      </c>
      <c r="L2422" s="2" t="s">
        <v>151</v>
      </c>
      <c r="M2422" s="2" t="s">
        <v>37</v>
      </c>
      <c r="N2422" s="2" t="s">
        <v>151</v>
      </c>
      <c r="O2422" s="2" t="s">
        <v>151</v>
      </c>
      <c r="P2422" s="12">
        <v>28</v>
      </c>
      <c r="Q2422" s="12">
        <f>Table1[[#This Row],[Purchase Amount (USD)]]-Table1[[#This Row],[Previous Purchases]]</f>
        <v>59</v>
      </c>
      <c r="R2422" s="2" t="s">
        <v>45</v>
      </c>
      <c r="S2422" s="2" t="s">
        <v>48</v>
      </c>
    </row>
    <row r="2423" spans="1:19" x14ac:dyDescent="0.3">
      <c r="A2423" s="2">
        <v>2422</v>
      </c>
      <c r="B2423" s="2">
        <v>37</v>
      </c>
      <c r="C2423" s="2" t="s">
        <v>18</v>
      </c>
      <c r="D2423" s="2" t="s">
        <v>49</v>
      </c>
      <c r="E2423" s="2" t="s">
        <v>41</v>
      </c>
      <c r="F2423" s="2">
        <v>46</v>
      </c>
      <c r="G2423" s="2" t="s">
        <v>147</v>
      </c>
      <c r="H2423" s="2" t="s">
        <v>22</v>
      </c>
      <c r="I2423" s="2" t="s">
        <v>68</v>
      </c>
      <c r="J2423" s="2" t="s">
        <v>36</v>
      </c>
      <c r="K2423" s="2">
        <v>4.5999999999999996</v>
      </c>
      <c r="L2423" s="2" t="s">
        <v>151</v>
      </c>
      <c r="M2423" s="2" t="s">
        <v>53</v>
      </c>
      <c r="N2423" s="2" t="s">
        <v>151</v>
      </c>
      <c r="O2423" s="2" t="s">
        <v>151</v>
      </c>
      <c r="P2423" s="12">
        <v>2</v>
      </c>
      <c r="Q2423" s="12">
        <f>Table1[[#This Row],[Purchase Amount (USD)]]-Table1[[#This Row],[Previous Purchases]]</f>
        <v>44</v>
      </c>
      <c r="R2423" s="2" t="s">
        <v>85</v>
      </c>
      <c r="S2423" s="2" t="s">
        <v>96</v>
      </c>
    </row>
    <row r="2424" spans="1:19" x14ac:dyDescent="0.3">
      <c r="A2424" s="3">
        <v>2423</v>
      </c>
      <c r="B2424" s="3">
        <v>30</v>
      </c>
      <c r="C2424" s="3" t="s">
        <v>18</v>
      </c>
      <c r="D2424" s="3" t="s">
        <v>105</v>
      </c>
      <c r="E2424" s="3" t="s">
        <v>66</v>
      </c>
      <c r="F2424" s="3">
        <v>82</v>
      </c>
      <c r="G2424" s="3" t="s">
        <v>141</v>
      </c>
      <c r="H2424" s="3" t="s">
        <v>43</v>
      </c>
      <c r="I2424" s="3" t="s">
        <v>99</v>
      </c>
      <c r="J2424" s="3" t="s">
        <v>24</v>
      </c>
      <c r="K2424" s="3">
        <v>4.8</v>
      </c>
      <c r="L2424" s="3" t="s">
        <v>151</v>
      </c>
      <c r="M2424" s="3" t="s">
        <v>73</v>
      </c>
      <c r="N2424" s="3" t="s">
        <v>151</v>
      </c>
      <c r="O2424" s="3" t="s">
        <v>151</v>
      </c>
      <c r="P2424" s="13">
        <v>45</v>
      </c>
      <c r="Q2424" s="13">
        <f>Table1[[#This Row],[Purchase Amount (USD)]]-Table1[[#This Row],[Previous Purchases]]</f>
        <v>37</v>
      </c>
      <c r="R2424" s="3" t="s">
        <v>38</v>
      </c>
      <c r="S2424" s="3" t="s">
        <v>39</v>
      </c>
    </row>
    <row r="2425" spans="1:19" x14ac:dyDescent="0.3">
      <c r="A2425" s="3">
        <v>2424</v>
      </c>
      <c r="B2425" s="3">
        <v>49</v>
      </c>
      <c r="C2425" s="3" t="s">
        <v>18</v>
      </c>
      <c r="D2425" s="3" t="s">
        <v>131</v>
      </c>
      <c r="E2425" s="3" t="s">
        <v>66</v>
      </c>
      <c r="F2425" s="3">
        <v>81</v>
      </c>
      <c r="G2425" s="3" t="s">
        <v>63</v>
      </c>
      <c r="H2425" s="3" t="s">
        <v>43</v>
      </c>
      <c r="I2425" s="3" t="s">
        <v>72</v>
      </c>
      <c r="J2425" s="3" t="s">
        <v>52</v>
      </c>
      <c r="K2425" s="3">
        <v>2.8</v>
      </c>
      <c r="L2425" s="3" t="s">
        <v>151</v>
      </c>
      <c r="M2425" s="3" t="s">
        <v>37</v>
      </c>
      <c r="N2425" s="3" t="s">
        <v>151</v>
      </c>
      <c r="O2425" s="3" t="s">
        <v>151</v>
      </c>
      <c r="P2425" s="13">
        <v>7</v>
      </c>
      <c r="Q2425" s="13">
        <f>Table1[[#This Row],[Purchase Amount (USD)]]-Table1[[#This Row],[Previous Purchases]]</f>
        <v>74</v>
      </c>
      <c r="R2425" s="3" t="s">
        <v>38</v>
      </c>
      <c r="S2425" s="3" t="s">
        <v>96</v>
      </c>
    </row>
    <row r="2426" spans="1:19" x14ac:dyDescent="0.3">
      <c r="A2426" s="2">
        <v>2425</v>
      </c>
      <c r="B2426" s="2">
        <v>49</v>
      </c>
      <c r="C2426" s="2" t="s">
        <v>18</v>
      </c>
      <c r="D2426" s="2" t="s">
        <v>105</v>
      </c>
      <c r="E2426" s="2" t="s">
        <v>66</v>
      </c>
      <c r="F2426" s="2">
        <v>57</v>
      </c>
      <c r="G2426" s="2" t="s">
        <v>78</v>
      </c>
      <c r="H2426" s="2" t="s">
        <v>43</v>
      </c>
      <c r="I2426" s="2" t="s">
        <v>99</v>
      </c>
      <c r="J2426" s="2" t="s">
        <v>24</v>
      </c>
      <c r="K2426" s="2">
        <v>4.5</v>
      </c>
      <c r="L2426" s="2" t="s">
        <v>151</v>
      </c>
      <c r="M2426" s="2" t="s">
        <v>44</v>
      </c>
      <c r="N2426" s="2" t="s">
        <v>151</v>
      </c>
      <c r="O2426" s="2" t="s">
        <v>151</v>
      </c>
      <c r="P2426" s="12">
        <v>28</v>
      </c>
      <c r="Q2426" s="12">
        <f>Table1[[#This Row],[Purchase Amount (USD)]]-Table1[[#This Row],[Previous Purchases]]</f>
        <v>29</v>
      </c>
      <c r="R2426" s="2" t="s">
        <v>74</v>
      </c>
      <c r="S2426" s="2" t="s">
        <v>75</v>
      </c>
    </row>
    <row r="2427" spans="1:19" x14ac:dyDescent="0.3">
      <c r="A2427" s="2">
        <v>2426</v>
      </c>
      <c r="B2427" s="2">
        <v>58</v>
      </c>
      <c r="C2427" s="2" t="s">
        <v>18</v>
      </c>
      <c r="D2427" s="2" t="s">
        <v>70</v>
      </c>
      <c r="E2427" s="2" t="s">
        <v>41</v>
      </c>
      <c r="F2427" s="2">
        <v>49</v>
      </c>
      <c r="G2427" s="2" t="s">
        <v>113</v>
      </c>
      <c r="H2427" s="2" t="s">
        <v>35</v>
      </c>
      <c r="I2427" s="2" t="s">
        <v>77</v>
      </c>
      <c r="J2427" s="2" t="s">
        <v>52</v>
      </c>
      <c r="K2427" s="2">
        <v>3</v>
      </c>
      <c r="L2427" s="2" t="s">
        <v>151</v>
      </c>
      <c r="M2427" s="2" t="s">
        <v>69</v>
      </c>
      <c r="N2427" s="2" t="s">
        <v>151</v>
      </c>
      <c r="O2427" s="2" t="s">
        <v>151</v>
      </c>
      <c r="P2427" s="12">
        <v>34</v>
      </c>
      <c r="Q2427" s="12">
        <f>Table1[[#This Row],[Purchase Amount (USD)]]-Table1[[#This Row],[Previous Purchases]]</f>
        <v>15</v>
      </c>
      <c r="R2427" s="2" t="s">
        <v>74</v>
      </c>
      <c r="S2427" s="2" t="s">
        <v>57</v>
      </c>
    </row>
    <row r="2428" spans="1:19" x14ac:dyDescent="0.3">
      <c r="A2428" s="3">
        <v>2427</v>
      </c>
      <c r="B2428" s="3">
        <v>70</v>
      </c>
      <c r="C2428" s="3" t="s">
        <v>18</v>
      </c>
      <c r="D2428" s="3" t="s">
        <v>101</v>
      </c>
      <c r="E2428" s="3" t="s">
        <v>62</v>
      </c>
      <c r="F2428" s="3">
        <v>42</v>
      </c>
      <c r="G2428" s="3" t="s">
        <v>102</v>
      </c>
      <c r="H2428" s="3" t="s">
        <v>43</v>
      </c>
      <c r="I2428" s="3" t="s">
        <v>77</v>
      </c>
      <c r="J2428" s="3" t="s">
        <v>56</v>
      </c>
      <c r="K2428" s="3">
        <v>4.5999999999999996</v>
      </c>
      <c r="L2428" s="3" t="s">
        <v>151</v>
      </c>
      <c r="M2428" s="3" t="s">
        <v>37</v>
      </c>
      <c r="N2428" s="3" t="s">
        <v>151</v>
      </c>
      <c r="O2428" s="3" t="s">
        <v>151</v>
      </c>
      <c r="P2428" s="13">
        <v>26</v>
      </c>
      <c r="Q2428" s="13">
        <f>Table1[[#This Row],[Purchase Amount (USD)]]-Table1[[#This Row],[Previous Purchases]]</f>
        <v>16</v>
      </c>
      <c r="R2428" s="3" t="s">
        <v>85</v>
      </c>
      <c r="S2428" s="3" t="s">
        <v>96</v>
      </c>
    </row>
    <row r="2429" spans="1:19" x14ac:dyDescent="0.3">
      <c r="A2429" s="3">
        <v>2428</v>
      </c>
      <c r="B2429" s="3">
        <v>27</v>
      </c>
      <c r="C2429" s="3" t="s">
        <v>18</v>
      </c>
      <c r="D2429" s="3" t="s">
        <v>101</v>
      </c>
      <c r="E2429" s="3" t="s">
        <v>62</v>
      </c>
      <c r="F2429" s="3">
        <v>26</v>
      </c>
      <c r="G2429" s="3" t="s">
        <v>46</v>
      </c>
      <c r="H2429" s="3" t="s">
        <v>43</v>
      </c>
      <c r="I2429" s="3" t="s">
        <v>72</v>
      </c>
      <c r="J2429" s="3" t="s">
        <v>36</v>
      </c>
      <c r="K2429" s="3">
        <v>3.3</v>
      </c>
      <c r="L2429" s="3" t="s">
        <v>151</v>
      </c>
      <c r="M2429" s="3" t="s">
        <v>53</v>
      </c>
      <c r="N2429" s="3" t="s">
        <v>151</v>
      </c>
      <c r="O2429" s="3" t="s">
        <v>151</v>
      </c>
      <c r="P2429" s="13">
        <v>45</v>
      </c>
      <c r="Q2429" s="13">
        <f>Table1[[#This Row],[Purchase Amount (USD)]]-Table1[[#This Row],[Previous Purchases]]</f>
        <v>-19</v>
      </c>
      <c r="R2429" s="3" t="s">
        <v>32</v>
      </c>
      <c r="S2429" s="3" t="s">
        <v>57</v>
      </c>
    </row>
    <row r="2430" spans="1:19" x14ac:dyDescent="0.3">
      <c r="A2430" s="2">
        <v>2429</v>
      </c>
      <c r="B2430" s="2">
        <v>65</v>
      </c>
      <c r="C2430" s="2" t="s">
        <v>18</v>
      </c>
      <c r="D2430" s="2" t="s">
        <v>112</v>
      </c>
      <c r="E2430" s="2" t="s">
        <v>20</v>
      </c>
      <c r="F2430" s="2">
        <v>38</v>
      </c>
      <c r="G2430" s="2" t="s">
        <v>134</v>
      </c>
      <c r="H2430" s="2" t="s">
        <v>43</v>
      </c>
      <c r="I2430" s="2" t="s">
        <v>82</v>
      </c>
      <c r="J2430" s="2" t="s">
        <v>36</v>
      </c>
      <c r="K2430" s="2">
        <v>4.4000000000000004</v>
      </c>
      <c r="L2430" s="2" t="s">
        <v>151</v>
      </c>
      <c r="M2430" s="2" t="s">
        <v>44</v>
      </c>
      <c r="N2430" s="2" t="s">
        <v>151</v>
      </c>
      <c r="O2430" s="2" t="s">
        <v>151</v>
      </c>
      <c r="P2430" s="12">
        <v>34</v>
      </c>
      <c r="Q2430" s="12">
        <f>Table1[[#This Row],[Purchase Amount (USD)]]-Table1[[#This Row],[Previous Purchases]]</f>
        <v>4</v>
      </c>
      <c r="R2430" s="2" t="s">
        <v>85</v>
      </c>
      <c r="S2430" s="2" t="s">
        <v>48</v>
      </c>
    </row>
    <row r="2431" spans="1:19" x14ac:dyDescent="0.3">
      <c r="A2431" s="2">
        <v>2430</v>
      </c>
      <c r="B2431" s="2">
        <v>57</v>
      </c>
      <c r="C2431" s="2" t="s">
        <v>18</v>
      </c>
      <c r="D2431" s="2" t="s">
        <v>49</v>
      </c>
      <c r="E2431" s="2" t="s">
        <v>41</v>
      </c>
      <c r="F2431" s="2">
        <v>57</v>
      </c>
      <c r="G2431" s="2" t="s">
        <v>140</v>
      </c>
      <c r="H2431" s="2" t="s">
        <v>91</v>
      </c>
      <c r="I2431" s="2" t="s">
        <v>31</v>
      </c>
      <c r="J2431" s="2" t="s">
        <v>52</v>
      </c>
      <c r="K2431" s="2">
        <v>4.4000000000000004</v>
      </c>
      <c r="L2431" s="2" t="s">
        <v>151</v>
      </c>
      <c r="M2431" s="2" t="s">
        <v>53</v>
      </c>
      <c r="N2431" s="2" t="s">
        <v>151</v>
      </c>
      <c r="O2431" s="2" t="s">
        <v>151</v>
      </c>
      <c r="P2431" s="12">
        <v>47</v>
      </c>
      <c r="Q2431" s="12">
        <f>Table1[[#This Row],[Purchase Amount (USD)]]-Table1[[#This Row],[Previous Purchases]]</f>
        <v>10</v>
      </c>
      <c r="R2431" s="2" t="s">
        <v>38</v>
      </c>
      <c r="S2431" s="2" t="s">
        <v>28</v>
      </c>
    </row>
    <row r="2432" spans="1:19" x14ac:dyDescent="0.3">
      <c r="A2432" s="3">
        <v>2431</v>
      </c>
      <c r="B2432" s="3">
        <v>20</v>
      </c>
      <c r="C2432" s="3" t="s">
        <v>18</v>
      </c>
      <c r="D2432" s="3" t="s">
        <v>101</v>
      </c>
      <c r="E2432" s="3" t="s">
        <v>62</v>
      </c>
      <c r="F2432" s="3">
        <v>100</v>
      </c>
      <c r="G2432" s="3" t="s">
        <v>113</v>
      </c>
      <c r="H2432" s="3" t="s">
        <v>91</v>
      </c>
      <c r="I2432" s="3" t="s">
        <v>51</v>
      </c>
      <c r="J2432" s="3" t="s">
        <v>52</v>
      </c>
      <c r="K2432" s="3">
        <v>4.3</v>
      </c>
      <c r="L2432" s="3" t="s">
        <v>151</v>
      </c>
      <c r="M2432" s="3" t="s">
        <v>26</v>
      </c>
      <c r="N2432" s="3" t="s">
        <v>151</v>
      </c>
      <c r="O2432" s="3" t="s">
        <v>151</v>
      </c>
      <c r="P2432" s="13">
        <v>42</v>
      </c>
      <c r="Q2432" s="13">
        <f>Table1[[#This Row],[Purchase Amount (USD)]]-Table1[[#This Row],[Previous Purchases]]</f>
        <v>58</v>
      </c>
      <c r="R2432" s="3" t="s">
        <v>32</v>
      </c>
      <c r="S2432" s="3" t="s">
        <v>57</v>
      </c>
    </row>
    <row r="2433" spans="1:19" x14ac:dyDescent="0.3">
      <c r="A2433" s="3">
        <v>2432</v>
      </c>
      <c r="B2433" s="3">
        <v>34</v>
      </c>
      <c r="C2433" s="3" t="s">
        <v>18</v>
      </c>
      <c r="D2433" s="3" t="s">
        <v>103</v>
      </c>
      <c r="E2433" s="3" t="s">
        <v>20</v>
      </c>
      <c r="F2433" s="3">
        <v>73</v>
      </c>
      <c r="G2433" s="3" t="s">
        <v>89</v>
      </c>
      <c r="H2433" s="3" t="s">
        <v>35</v>
      </c>
      <c r="I2433" s="3" t="s">
        <v>77</v>
      </c>
      <c r="J2433" s="3" t="s">
        <v>56</v>
      </c>
      <c r="K2433" s="3">
        <v>3.4</v>
      </c>
      <c r="L2433" s="3" t="s">
        <v>151</v>
      </c>
      <c r="M2433" s="3" t="s">
        <v>26</v>
      </c>
      <c r="N2433" s="3" t="s">
        <v>151</v>
      </c>
      <c r="O2433" s="3" t="s">
        <v>151</v>
      </c>
      <c r="P2433" s="13">
        <v>27</v>
      </c>
      <c r="Q2433" s="13">
        <f>Table1[[#This Row],[Purchase Amount (USD)]]-Table1[[#This Row],[Previous Purchases]]</f>
        <v>46</v>
      </c>
      <c r="R2433" s="3" t="s">
        <v>74</v>
      </c>
      <c r="S2433" s="3" t="s">
        <v>96</v>
      </c>
    </row>
    <row r="2434" spans="1:19" x14ac:dyDescent="0.3">
      <c r="A2434" s="2">
        <v>2433</v>
      </c>
      <c r="B2434" s="2">
        <v>59</v>
      </c>
      <c r="C2434" s="2" t="s">
        <v>18</v>
      </c>
      <c r="D2434" s="2" t="s">
        <v>101</v>
      </c>
      <c r="E2434" s="2" t="s">
        <v>62</v>
      </c>
      <c r="F2434" s="2">
        <v>66</v>
      </c>
      <c r="G2434" s="2" t="s">
        <v>76</v>
      </c>
      <c r="H2434" s="2" t="s">
        <v>43</v>
      </c>
      <c r="I2434" s="2" t="s">
        <v>99</v>
      </c>
      <c r="J2434" s="2" t="s">
        <v>24</v>
      </c>
      <c r="K2434" s="2">
        <v>2.8</v>
      </c>
      <c r="L2434" s="2" t="s">
        <v>151</v>
      </c>
      <c r="M2434" s="2" t="s">
        <v>73</v>
      </c>
      <c r="N2434" s="2" t="s">
        <v>151</v>
      </c>
      <c r="O2434" s="2" t="s">
        <v>151</v>
      </c>
      <c r="P2434" s="12">
        <v>43</v>
      </c>
      <c r="Q2434" s="12">
        <f>Table1[[#This Row],[Purchase Amount (USD)]]-Table1[[#This Row],[Previous Purchases]]</f>
        <v>23</v>
      </c>
      <c r="R2434" s="2" t="s">
        <v>27</v>
      </c>
      <c r="S2434" s="2" t="s">
        <v>87</v>
      </c>
    </row>
    <row r="2435" spans="1:19" x14ac:dyDescent="0.3">
      <c r="A2435" s="2">
        <v>2434</v>
      </c>
      <c r="B2435" s="2">
        <v>54</v>
      </c>
      <c r="C2435" s="2" t="s">
        <v>18</v>
      </c>
      <c r="D2435" s="2" t="s">
        <v>112</v>
      </c>
      <c r="E2435" s="2" t="s">
        <v>20</v>
      </c>
      <c r="F2435" s="2">
        <v>73</v>
      </c>
      <c r="G2435" s="2" t="s">
        <v>46</v>
      </c>
      <c r="H2435" s="2" t="s">
        <v>43</v>
      </c>
      <c r="I2435" s="2" t="s">
        <v>143</v>
      </c>
      <c r="J2435" s="2" t="s">
        <v>36</v>
      </c>
      <c r="K2435" s="2">
        <v>3.4</v>
      </c>
      <c r="L2435" s="2" t="s">
        <v>151</v>
      </c>
      <c r="M2435" s="2" t="s">
        <v>53</v>
      </c>
      <c r="N2435" s="2" t="s">
        <v>151</v>
      </c>
      <c r="O2435" s="2" t="s">
        <v>151</v>
      </c>
      <c r="P2435" s="12">
        <v>16</v>
      </c>
      <c r="Q2435" s="12">
        <f>Table1[[#This Row],[Purchase Amount (USD)]]-Table1[[#This Row],[Previous Purchases]]</f>
        <v>57</v>
      </c>
      <c r="R2435" s="2" t="s">
        <v>32</v>
      </c>
      <c r="S2435" s="2" t="s">
        <v>75</v>
      </c>
    </row>
    <row r="2436" spans="1:19" x14ac:dyDescent="0.3">
      <c r="A2436" s="3">
        <v>2435</v>
      </c>
      <c r="B2436" s="3">
        <v>36</v>
      </c>
      <c r="C2436" s="3" t="s">
        <v>18</v>
      </c>
      <c r="D2436" s="3" t="s">
        <v>142</v>
      </c>
      <c r="E2436" s="3" t="s">
        <v>66</v>
      </c>
      <c r="F2436" s="3">
        <v>45</v>
      </c>
      <c r="G2436" s="3" t="s">
        <v>139</v>
      </c>
      <c r="H2436" s="3" t="s">
        <v>43</v>
      </c>
      <c r="I2436" s="3" t="s">
        <v>109</v>
      </c>
      <c r="J2436" s="3" t="s">
        <v>36</v>
      </c>
      <c r="K2436" s="3">
        <v>5</v>
      </c>
      <c r="L2436" s="3" t="s">
        <v>151</v>
      </c>
      <c r="M2436" s="3" t="s">
        <v>73</v>
      </c>
      <c r="N2436" s="3" t="s">
        <v>151</v>
      </c>
      <c r="O2436" s="3" t="s">
        <v>151</v>
      </c>
      <c r="P2436" s="13">
        <v>40</v>
      </c>
      <c r="Q2436" s="13">
        <f>Table1[[#This Row],[Purchase Amount (USD)]]-Table1[[#This Row],[Previous Purchases]]</f>
        <v>5</v>
      </c>
      <c r="R2436" s="3" t="s">
        <v>38</v>
      </c>
      <c r="S2436" s="3" t="s">
        <v>87</v>
      </c>
    </row>
    <row r="2437" spans="1:19" x14ac:dyDescent="0.3">
      <c r="A2437" s="3">
        <v>2436</v>
      </c>
      <c r="B2437" s="3">
        <v>21</v>
      </c>
      <c r="C2437" s="3" t="s">
        <v>18</v>
      </c>
      <c r="D2437" s="3" t="s">
        <v>49</v>
      </c>
      <c r="E2437" s="3" t="s">
        <v>41</v>
      </c>
      <c r="F2437" s="3">
        <v>27</v>
      </c>
      <c r="G2437" s="3" t="s">
        <v>76</v>
      </c>
      <c r="H2437" s="3" t="s">
        <v>35</v>
      </c>
      <c r="I2437" s="3" t="s">
        <v>93</v>
      </c>
      <c r="J2437" s="3" t="s">
        <v>56</v>
      </c>
      <c r="K2437" s="3">
        <v>4.5</v>
      </c>
      <c r="L2437" s="3" t="s">
        <v>151</v>
      </c>
      <c r="M2437" s="3" t="s">
        <v>37</v>
      </c>
      <c r="N2437" s="3" t="s">
        <v>151</v>
      </c>
      <c r="O2437" s="3" t="s">
        <v>151</v>
      </c>
      <c r="P2437" s="13">
        <v>29</v>
      </c>
      <c r="Q2437" s="13">
        <f>Table1[[#This Row],[Purchase Amount (USD)]]-Table1[[#This Row],[Previous Purchases]]</f>
        <v>-2</v>
      </c>
      <c r="R2437" s="3" t="s">
        <v>32</v>
      </c>
      <c r="S2437" s="3" t="s">
        <v>75</v>
      </c>
    </row>
    <row r="2438" spans="1:19" x14ac:dyDescent="0.3">
      <c r="A2438" s="2">
        <v>2437</v>
      </c>
      <c r="B2438" s="2">
        <v>52</v>
      </c>
      <c r="C2438" s="2" t="s">
        <v>18</v>
      </c>
      <c r="D2438" s="2" t="s">
        <v>112</v>
      </c>
      <c r="E2438" s="2" t="s">
        <v>20</v>
      </c>
      <c r="F2438" s="2">
        <v>24</v>
      </c>
      <c r="G2438" s="2" t="s">
        <v>138</v>
      </c>
      <c r="H2438" s="2" t="s">
        <v>43</v>
      </c>
      <c r="I2438" s="2" t="s">
        <v>133</v>
      </c>
      <c r="J2438" s="2" t="s">
        <v>56</v>
      </c>
      <c r="K2438" s="2">
        <v>2.7</v>
      </c>
      <c r="L2438" s="2" t="s">
        <v>151</v>
      </c>
      <c r="M2438" s="2" t="s">
        <v>73</v>
      </c>
      <c r="N2438" s="2" t="s">
        <v>151</v>
      </c>
      <c r="O2438" s="2" t="s">
        <v>151</v>
      </c>
      <c r="P2438" s="12">
        <v>38</v>
      </c>
      <c r="Q2438" s="12">
        <f>Table1[[#This Row],[Purchase Amount (USD)]]-Table1[[#This Row],[Previous Purchases]]</f>
        <v>-14</v>
      </c>
      <c r="R2438" s="2" t="s">
        <v>38</v>
      </c>
      <c r="S2438" s="2" t="s">
        <v>57</v>
      </c>
    </row>
    <row r="2439" spans="1:19" x14ac:dyDescent="0.3">
      <c r="A2439" s="2">
        <v>2438</v>
      </c>
      <c r="B2439" s="2">
        <v>43</v>
      </c>
      <c r="C2439" s="2" t="s">
        <v>18</v>
      </c>
      <c r="D2439" s="2" t="s">
        <v>49</v>
      </c>
      <c r="E2439" s="2" t="s">
        <v>41</v>
      </c>
      <c r="F2439" s="2">
        <v>59</v>
      </c>
      <c r="G2439" s="2" t="s">
        <v>50</v>
      </c>
      <c r="H2439" s="2" t="s">
        <v>91</v>
      </c>
      <c r="I2439" s="2" t="s">
        <v>135</v>
      </c>
      <c r="J2439" s="2" t="s">
        <v>24</v>
      </c>
      <c r="K2439" s="2">
        <v>3.4</v>
      </c>
      <c r="L2439" s="2" t="s">
        <v>151</v>
      </c>
      <c r="M2439" s="2" t="s">
        <v>73</v>
      </c>
      <c r="N2439" s="2" t="s">
        <v>151</v>
      </c>
      <c r="O2439" s="2" t="s">
        <v>151</v>
      </c>
      <c r="P2439" s="12">
        <v>34</v>
      </c>
      <c r="Q2439" s="12">
        <f>Table1[[#This Row],[Purchase Amount (USD)]]-Table1[[#This Row],[Previous Purchases]]</f>
        <v>25</v>
      </c>
      <c r="R2439" s="2" t="s">
        <v>38</v>
      </c>
      <c r="S2439" s="2" t="s">
        <v>39</v>
      </c>
    </row>
    <row r="2440" spans="1:19" x14ac:dyDescent="0.3">
      <c r="A2440" s="3">
        <v>2439</v>
      </c>
      <c r="B2440" s="3">
        <v>32</v>
      </c>
      <c r="C2440" s="3" t="s">
        <v>18</v>
      </c>
      <c r="D2440" s="3" t="s">
        <v>33</v>
      </c>
      <c r="E2440" s="3" t="s">
        <v>20</v>
      </c>
      <c r="F2440" s="3">
        <v>20</v>
      </c>
      <c r="G2440" s="3" t="s">
        <v>78</v>
      </c>
      <c r="H2440" s="3" t="s">
        <v>35</v>
      </c>
      <c r="I2440" s="3" t="s">
        <v>108</v>
      </c>
      <c r="J2440" s="3" t="s">
        <v>24</v>
      </c>
      <c r="K2440" s="3">
        <v>3.4</v>
      </c>
      <c r="L2440" s="3" t="s">
        <v>151</v>
      </c>
      <c r="M2440" s="3" t="s">
        <v>26</v>
      </c>
      <c r="N2440" s="3" t="s">
        <v>151</v>
      </c>
      <c r="O2440" s="3" t="s">
        <v>151</v>
      </c>
      <c r="P2440" s="13">
        <v>30</v>
      </c>
      <c r="Q2440" s="13">
        <f>Table1[[#This Row],[Purchase Amount (USD)]]-Table1[[#This Row],[Previous Purchases]]</f>
        <v>-10</v>
      </c>
      <c r="R2440" s="3" t="s">
        <v>27</v>
      </c>
      <c r="S2440" s="3" t="s">
        <v>39</v>
      </c>
    </row>
    <row r="2441" spans="1:19" x14ac:dyDescent="0.3">
      <c r="A2441" s="3">
        <v>2440</v>
      </c>
      <c r="B2441" s="3">
        <v>55</v>
      </c>
      <c r="C2441" s="3" t="s">
        <v>18</v>
      </c>
      <c r="D2441" s="3" t="s">
        <v>65</v>
      </c>
      <c r="E2441" s="3" t="s">
        <v>66</v>
      </c>
      <c r="F2441" s="3">
        <v>44</v>
      </c>
      <c r="G2441" s="3" t="s">
        <v>71</v>
      </c>
      <c r="H2441" s="3" t="s">
        <v>43</v>
      </c>
      <c r="I2441" s="3" t="s">
        <v>31</v>
      </c>
      <c r="J2441" s="3" t="s">
        <v>52</v>
      </c>
      <c r="K2441" s="3">
        <v>2.8</v>
      </c>
      <c r="L2441" s="3" t="s">
        <v>151</v>
      </c>
      <c r="M2441" s="3" t="s">
        <v>53</v>
      </c>
      <c r="N2441" s="3" t="s">
        <v>151</v>
      </c>
      <c r="O2441" s="3" t="s">
        <v>151</v>
      </c>
      <c r="P2441" s="13">
        <v>45</v>
      </c>
      <c r="Q2441" s="13">
        <f>Table1[[#This Row],[Purchase Amount (USD)]]-Table1[[#This Row],[Previous Purchases]]</f>
        <v>-1</v>
      </c>
      <c r="R2441" s="3" t="s">
        <v>74</v>
      </c>
      <c r="S2441" s="3" t="s">
        <v>48</v>
      </c>
    </row>
    <row r="2442" spans="1:19" x14ac:dyDescent="0.3">
      <c r="A2442" s="2">
        <v>2441</v>
      </c>
      <c r="B2442" s="2">
        <v>31</v>
      </c>
      <c r="C2442" s="2" t="s">
        <v>18</v>
      </c>
      <c r="D2442" s="2" t="s">
        <v>124</v>
      </c>
      <c r="E2442" s="2" t="s">
        <v>20</v>
      </c>
      <c r="F2442" s="2">
        <v>90</v>
      </c>
      <c r="G2442" s="2" t="s">
        <v>115</v>
      </c>
      <c r="H2442" s="2" t="s">
        <v>43</v>
      </c>
      <c r="I2442" s="2" t="s">
        <v>107</v>
      </c>
      <c r="J2442" s="2" t="s">
        <v>36</v>
      </c>
      <c r="K2442" s="2">
        <v>4.7</v>
      </c>
      <c r="L2442" s="2" t="s">
        <v>151</v>
      </c>
      <c r="M2442" s="2" t="s">
        <v>53</v>
      </c>
      <c r="N2442" s="2" t="s">
        <v>151</v>
      </c>
      <c r="O2442" s="2" t="s">
        <v>151</v>
      </c>
      <c r="P2442" s="12">
        <v>47</v>
      </c>
      <c r="Q2442" s="12">
        <f>Table1[[#This Row],[Purchase Amount (USD)]]-Table1[[#This Row],[Previous Purchases]]</f>
        <v>43</v>
      </c>
      <c r="R2442" s="2" t="s">
        <v>74</v>
      </c>
      <c r="S2442" s="2" t="s">
        <v>48</v>
      </c>
    </row>
    <row r="2443" spans="1:19" x14ac:dyDescent="0.3">
      <c r="A2443" s="2">
        <v>2442</v>
      </c>
      <c r="B2443" s="2">
        <v>45</v>
      </c>
      <c r="C2443" s="2" t="s">
        <v>18</v>
      </c>
      <c r="D2443" s="2" t="s">
        <v>105</v>
      </c>
      <c r="E2443" s="2" t="s">
        <v>66</v>
      </c>
      <c r="F2443" s="2">
        <v>36</v>
      </c>
      <c r="G2443" s="2" t="s">
        <v>98</v>
      </c>
      <c r="H2443" s="2" t="s">
        <v>43</v>
      </c>
      <c r="I2443" s="2" t="s">
        <v>93</v>
      </c>
      <c r="J2443" s="2" t="s">
        <v>56</v>
      </c>
      <c r="K2443" s="2">
        <v>4.7</v>
      </c>
      <c r="L2443" s="2" t="s">
        <v>151</v>
      </c>
      <c r="M2443" s="2" t="s">
        <v>37</v>
      </c>
      <c r="N2443" s="2" t="s">
        <v>151</v>
      </c>
      <c r="O2443" s="2" t="s">
        <v>151</v>
      </c>
      <c r="P2443" s="12">
        <v>5</v>
      </c>
      <c r="Q2443" s="12">
        <f>Table1[[#This Row],[Purchase Amount (USD)]]-Table1[[#This Row],[Previous Purchases]]</f>
        <v>31</v>
      </c>
      <c r="R2443" s="2" t="s">
        <v>38</v>
      </c>
      <c r="S2443" s="2" t="s">
        <v>87</v>
      </c>
    </row>
    <row r="2444" spans="1:19" x14ac:dyDescent="0.3">
      <c r="A2444" s="3">
        <v>2443</v>
      </c>
      <c r="B2444" s="3">
        <v>53</v>
      </c>
      <c r="C2444" s="3" t="s">
        <v>18</v>
      </c>
      <c r="D2444" s="3" t="s">
        <v>19</v>
      </c>
      <c r="E2444" s="3" t="s">
        <v>20</v>
      </c>
      <c r="F2444" s="3">
        <v>95</v>
      </c>
      <c r="G2444" s="3" t="s">
        <v>50</v>
      </c>
      <c r="H2444" s="3" t="s">
        <v>22</v>
      </c>
      <c r="I2444" s="3" t="s">
        <v>82</v>
      </c>
      <c r="J2444" s="3" t="s">
        <v>24</v>
      </c>
      <c r="K2444" s="3">
        <v>4.7</v>
      </c>
      <c r="L2444" s="3" t="s">
        <v>151</v>
      </c>
      <c r="M2444" s="3" t="s">
        <v>37</v>
      </c>
      <c r="N2444" s="3" t="s">
        <v>151</v>
      </c>
      <c r="O2444" s="3" t="s">
        <v>151</v>
      </c>
      <c r="P2444" s="13">
        <v>50</v>
      </c>
      <c r="Q2444" s="13">
        <f>Table1[[#This Row],[Purchase Amount (USD)]]-Table1[[#This Row],[Previous Purchases]]</f>
        <v>45</v>
      </c>
      <c r="R2444" s="3" t="s">
        <v>85</v>
      </c>
      <c r="S2444" s="3" t="s">
        <v>75</v>
      </c>
    </row>
    <row r="2445" spans="1:19" x14ac:dyDescent="0.3">
      <c r="A2445" s="3">
        <v>2444</v>
      </c>
      <c r="B2445" s="3">
        <v>24</v>
      </c>
      <c r="C2445" s="3" t="s">
        <v>18</v>
      </c>
      <c r="D2445" s="3" t="s">
        <v>131</v>
      </c>
      <c r="E2445" s="3" t="s">
        <v>66</v>
      </c>
      <c r="F2445" s="3">
        <v>30</v>
      </c>
      <c r="G2445" s="3" t="s">
        <v>146</v>
      </c>
      <c r="H2445" s="3" t="s">
        <v>43</v>
      </c>
      <c r="I2445" s="3" t="s">
        <v>95</v>
      </c>
      <c r="J2445" s="3" t="s">
        <v>36</v>
      </c>
      <c r="K2445" s="3">
        <v>3.4</v>
      </c>
      <c r="L2445" s="3" t="s">
        <v>151</v>
      </c>
      <c r="M2445" s="3" t="s">
        <v>69</v>
      </c>
      <c r="N2445" s="3" t="s">
        <v>151</v>
      </c>
      <c r="O2445" s="3" t="s">
        <v>151</v>
      </c>
      <c r="P2445" s="13">
        <v>24</v>
      </c>
      <c r="Q2445" s="13">
        <f>Table1[[#This Row],[Purchase Amount (USD)]]-Table1[[#This Row],[Previous Purchases]]</f>
        <v>6</v>
      </c>
      <c r="R2445" s="3" t="s">
        <v>74</v>
      </c>
      <c r="S2445" s="3" t="s">
        <v>75</v>
      </c>
    </row>
    <row r="2446" spans="1:19" x14ac:dyDescent="0.3">
      <c r="A2446" s="2">
        <v>2445</v>
      </c>
      <c r="B2446" s="2">
        <v>47</v>
      </c>
      <c r="C2446" s="2" t="s">
        <v>18</v>
      </c>
      <c r="D2446" s="2" t="s">
        <v>118</v>
      </c>
      <c r="E2446" s="2" t="s">
        <v>66</v>
      </c>
      <c r="F2446" s="2">
        <v>65</v>
      </c>
      <c r="G2446" s="2" t="s">
        <v>63</v>
      </c>
      <c r="H2446" s="2" t="s">
        <v>35</v>
      </c>
      <c r="I2446" s="2" t="s">
        <v>79</v>
      </c>
      <c r="J2446" s="2" t="s">
        <v>56</v>
      </c>
      <c r="K2446" s="2">
        <v>3.7</v>
      </c>
      <c r="L2446" s="2" t="s">
        <v>151</v>
      </c>
      <c r="M2446" s="2" t="s">
        <v>26</v>
      </c>
      <c r="N2446" s="2" t="s">
        <v>151</v>
      </c>
      <c r="O2446" s="2" t="s">
        <v>151</v>
      </c>
      <c r="P2446" s="12">
        <v>15</v>
      </c>
      <c r="Q2446" s="12">
        <f>Table1[[#This Row],[Purchase Amount (USD)]]-Table1[[#This Row],[Previous Purchases]]</f>
        <v>50</v>
      </c>
      <c r="R2446" s="2" t="s">
        <v>85</v>
      </c>
      <c r="S2446" s="2" t="s">
        <v>75</v>
      </c>
    </row>
    <row r="2447" spans="1:19" x14ac:dyDescent="0.3">
      <c r="A2447" s="2">
        <v>2446</v>
      </c>
      <c r="B2447" s="2">
        <v>63</v>
      </c>
      <c r="C2447" s="2" t="s">
        <v>18</v>
      </c>
      <c r="D2447" s="2" t="s">
        <v>118</v>
      </c>
      <c r="E2447" s="2" t="s">
        <v>66</v>
      </c>
      <c r="F2447" s="2">
        <v>96</v>
      </c>
      <c r="G2447" s="2" t="s">
        <v>121</v>
      </c>
      <c r="H2447" s="2" t="s">
        <v>43</v>
      </c>
      <c r="I2447" s="2" t="s">
        <v>109</v>
      </c>
      <c r="J2447" s="2" t="s">
        <v>52</v>
      </c>
      <c r="K2447" s="2">
        <v>4.0999999999999996</v>
      </c>
      <c r="L2447" s="2" t="s">
        <v>151</v>
      </c>
      <c r="M2447" s="2" t="s">
        <v>73</v>
      </c>
      <c r="N2447" s="2" t="s">
        <v>151</v>
      </c>
      <c r="O2447" s="2" t="s">
        <v>151</v>
      </c>
      <c r="P2447" s="12">
        <v>50</v>
      </c>
      <c r="Q2447" s="12">
        <f>Table1[[#This Row],[Purchase Amount (USD)]]-Table1[[#This Row],[Previous Purchases]]</f>
        <v>46</v>
      </c>
      <c r="R2447" s="2" t="s">
        <v>32</v>
      </c>
      <c r="S2447" s="2" t="s">
        <v>39</v>
      </c>
    </row>
    <row r="2448" spans="1:19" x14ac:dyDescent="0.3">
      <c r="A2448" s="3">
        <v>2447</v>
      </c>
      <c r="B2448" s="3">
        <v>38</v>
      </c>
      <c r="C2448" s="3" t="s">
        <v>18</v>
      </c>
      <c r="D2448" s="3" t="s">
        <v>54</v>
      </c>
      <c r="E2448" s="3" t="s">
        <v>20</v>
      </c>
      <c r="F2448" s="3">
        <v>65</v>
      </c>
      <c r="G2448" s="3" t="s">
        <v>119</v>
      </c>
      <c r="H2448" s="3" t="s">
        <v>22</v>
      </c>
      <c r="I2448" s="3" t="s">
        <v>99</v>
      </c>
      <c r="J2448" s="3" t="s">
        <v>36</v>
      </c>
      <c r="K2448" s="3">
        <v>2.9</v>
      </c>
      <c r="L2448" s="3" t="s">
        <v>151</v>
      </c>
      <c r="M2448" s="3" t="s">
        <v>69</v>
      </c>
      <c r="N2448" s="3" t="s">
        <v>151</v>
      </c>
      <c r="O2448" s="3" t="s">
        <v>151</v>
      </c>
      <c r="P2448" s="13">
        <v>7</v>
      </c>
      <c r="Q2448" s="13">
        <f>Table1[[#This Row],[Purchase Amount (USD)]]-Table1[[#This Row],[Previous Purchases]]</f>
        <v>58</v>
      </c>
      <c r="R2448" s="3" t="s">
        <v>38</v>
      </c>
      <c r="S2448" s="3" t="s">
        <v>87</v>
      </c>
    </row>
    <row r="2449" spans="1:19" x14ac:dyDescent="0.3">
      <c r="A2449" s="3">
        <v>2448</v>
      </c>
      <c r="B2449" s="3">
        <v>59</v>
      </c>
      <c r="C2449" s="3" t="s">
        <v>18</v>
      </c>
      <c r="D2449" s="3" t="s">
        <v>94</v>
      </c>
      <c r="E2449" s="3" t="s">
        <v>20</v>
      </c>
      <c r="F2449" s="3">
        <v>47</v>
      </c>
      <c r="G2449" s="3" t="s">
        <v>146</v>
      </c>
      <c r="H2449" s="3" t="s">
        <v>22</v>
      </c>
      <c r="I2449" s="3" t="s">
        <v>99</v>
      </c>
      <c r="J2449" s="3" t="s">
        <v>56</v>
      </c>
      <c r="K2449" s="3">
        <v>3.2</v>
      </c>
      <c r="L2449" s="3" t="s">
        <v>151</v>
      </c>
      <c r="M2449" s="3" t="s">
        <v>73</v>
      </c>
      <c r="N2449" s="3" t="s">
        <v>151</v>
      </c>
      <c r="O2449" s="3" t="s">
        <v>151</v>
      </c>
      <c r="P2449" s="13">
        <v>10</v>
      </c>
      <c r="Q2449" s="13">
        <f>Table1[[#This Row],[Purchase Amount (USD)]]-Table1[[#This Row],[Previous Purchases]]</f>
        <v>37</v>
      </c>
      <c r="R2449" s="3" t="s">
        <v>27</v>
      </c>
      <c r="S2449" s="3" t="s">
        <v>28</v>
      </c>
    </row>
    <row r="2450" spans="1:19" x14ac:dyDescent="0.3">
      <c r="A2450" s="2">
        <v>2449</v>
      </c>
      <c r="B2450" s="2">
        <v>54</v>
      </c>
      <c r="C2450" s="2" t="s">
        <v>18</v>
      </c>
      <c r="D2450" s="2" t="s">
        <v>123</v>
      </c>
      <c r="E2450" s="2" t="s">
        <v>66</v>
      </c>
      <c r="F2450" s="2">
        <v>25</v>
      </c>
      <c r="G2450" s="2" t="s">
        <v>121</v>
      </c>
      <c r="H2450" s="2" t="s">
        <v>35</v>
      </c>
      <c r="I2450" s="2" t="s">
        <v>82</v>
      </c>
      <c r="J2450" s="2" t="s">
        <v>56</v>
      </c>
      <c r="K2450" s="2">
        <v>3</v>
      </c>
      <c r="L2450" s="2" t="s">
        <v>151</v>
      </c>
      <c r="M2450" s="2" t="s">
        <v>37</v>
      </c>
      <c r="N2450" s="2" t="s">
        <v>151</v>
      </c>
      <c r="O2450" s="2" t="s">
        <v>151</v>
      </c>
      <c r="P2450" s="12">
        <v>38</v>
      </c>
      <c r="Q2450" s="12">
        <f>Table1[[#This Row],[Purchase Amount (USD)]]-Table1[[#This Row],[Previous Purchases]]</f>
        <v>-13</v>
      </c>
      <c r="R2450" s="2" t="s">
        <v>45</v>
      </c>
      <c r="S2450" s="2" t="s">
        <v>75</v>
      </c>
    </row>
    <row r="2451" spans="1:19" x14ac:dyDescent="0.3">
      <c r="A2451" s="2">
        <v>2450</v>
      </c>
      <c r="B2451" s="2">
        <v>26</v>
      </c>
      <c r="C2451" s="2" t="s">
        <v>18</v>
      </c>
      <c r="D2451" s="2" t="s">
        <v>61</v>
      </c>
      <c r="E2451" s="2" t="s">
        <v>62</v>
      </c>
      <c r="F2451" s="2">
        <v>56</v>
      </c>
      <c r="G2451" s="2" t="s">
        <v>89</v>
      </c>
      <c r="H2451" s="2" t="s">
        <v>35</v>
      </c>
      <c r="I2451" s="2" t="s">
        <v>82</v>
      </c>
      <c r="J2451" s="2" t="s">
        <v>56</v>
      </c>
      <c r="K2451" s="2">
        <v>4.0999999999999996</v>
      </c>
      <c r="L2451" s="2" t="s">
        <v>151</v>
      </c>
      <c r="M2451" s="2" t="s">
        <v>26</v>
      </c>
      <c r="N2451" s="2" t="s">
        <v>151</v>
      </c>
      <c r="O2451" s="2" t="s">
        <v>151</v>
      </c>
      <c r="P2451" s="12">
        <v>31</v>
      </c>
      <c r="Q2451" s="12">
        <f>Table1[[#This Row],[Purchase Amount (USD)]]-Table1[[#This Row],[Previous Purchases]]</f>
        <v>25</v>
      </c>
      <c r="R2451" s="2" t="s">
        <v>27</v>
      </c>
      <c r="S2451" s="2" t="s">
        <v>28</v>
      </c>
    </row>
    <row r="2452" spans="1:19" x14ac:dyDescent="0.3">
      <c r="A2452" s="3">
        <v>2451</v>
      </c>
      <c r="B2452" s="3">
        <v>68</v>
      </c>
      <c r="C2452" s="3" t="s">
        <v>18</v>
      </c>
      <c r="D2452" s="3" t="s">
        <v>112</v>
      </c>
      <c r="E2452" s="3" t="s">
        <v>20</v>
      </c>
      <c r="F2452" s="3">
        <v>76</v>
      </c>
      <c r="G2452" s="3" t="s">
        <v>97</v>
      </c>
      <c r="H2452" s="3" t="s">
        <v>43</v>
      </c>
      <c r="I2452" s="3" t="s">
        <v>135</v>
      </c>
      <c r="J2452" s="3" t="s">
        <v>56</v>
      </c>
      <c r="K2452" s="3">
        <v>4.5</v>
      </c>
      <c r="L2452" s="3" t="s">
        <v>151</v>
      </c>
      <c r="M2452" s="3" t="s">
        <v>53</v>
      </c>
      <c r="N2452" s="3" t="s">
        <v>151</v>
      </c>
      <c r="O2452" s="3" t="s">
        <v>151</v>
      </c>
      <c r="P2452" s="13">
        <v>7</v>
      </c>
      <c r="Q2452" s="13">
        <f>Table1[[#This Row],[Purchase Amount (USD)]]-Table1[[#This Row],[Previous Purchases]]</f>
        <v>69</v>
      </c>
      <c r="R2452" s="3" t="s">
        <v>27</v>
      </c>
      <c r="S2452" s="3" t="s">
        <v>57</v>
      </c>
    </row>
    <row r="2453" spans="1:19" x14ac:dyDescent="0.3">
      <c r="A2453" s="3">
        <v>2452</v>
      </c>
      <c r="B2453" s="3">
        <v>41</v>
      </c>
      <c r="C2453" s="3" t="s">
        <v>18</v>
      </c>
      <c r="D2453" s="3" t="s">
        <v>124</v>
      </c>
      <c r="E2453" s="3" t="s">
        <v>20</v>
      </c>
      <c r="F2453" s="3">
        <v>60</v>
      </c>
      <c r="G2453" s="3" t="s">
        <v>100</v>
      </c>
      <c r="H2453" s="3" t="s">
        <v>43</v>
      </c>
      <c r="I2453" s="3" t="s">
        <v>72</v>
      </c>
      <c r="J2453" s="3" t="s">
        <v>56</v>
      </c>
      <c r="K2453" s="3">
        <v>3.4</v>
      </c>
      <c r="L2453" s="3" t="s">
        <v>151</v>
      </c>
      <c r="M2453" s="3" t="s">
        <v>73</v>
      </c>
      <c r="N2453" s="3" t="s">
        <v>151</v>
      </c>
      <c r="O2453" s="3" t="s">
        <v>151</v>
      </c>
      <c r="P2453" s="13">
        <v>27</v>
      </c>
      <c r="Q2453" s="13">
        <f>Table1[[#This Row],[Purchase Amount (USD)]]-Table1[[#This Row],[Previous Purchases]]</f>
        <v>33</v>
      </c>
      <c r="R2453" s="3" t="s">
        <v>27</v>
      </c>
      <c r="S2453" s="3" t="s">
        <v>87</v>
      </c>
    </row>
    <row r="2454" spans="1:19" x14ac:dyDescent="0.3">
      <c r="A2454" s="2">
        <v>2453</v>
      </c>
      <c r="B2454" s="2">
        <v>68</v>
      </c>
      <c r="C2454" s="2" t="s">
        <v>18</v>
      </c>
      <c r="D2454" s="2" t="s">
        <v>54</v>
      </c>
      <c r="E2454" s="2" t="s">
        <v>20</v>
      </c>
      <c r="F2454" s="2">
        <v>67</v>
      </c>
      <c r="G2454" s="2" t="s">
        <v>83</v>
      </c>
      <c r="H2454" s="2" t="s">
        <v>22</v>
      </c>
      <c r="I2454" s="2" t="s">
        <v>72</v>
      </c>
      <c r="J2454" s="2" t="s">
        <v>24</v>
      </c>
      <c r="K2454" s="2">
        <v>4.0999999999999996</v>
      </c>
      <c r="L2454" s="2" t="s">
        <v>151</v>
      </c>
      <c r="M2454" s="2" t="s">
        <v>26</v>
      </c>
      <c r="N2454" s="2" t="s">
        <v>151</v>
      </c>
      <c r="O2454" s="2" t="s">
        <v>151</v>
      </c>
      <c r="P2454" s="12">
        <v>45</v>
      </c>
      <c r="Q2454" s="12">
        <f>Table1[[#This Row],[Purchase Amount (USD)]]-Table1[[#This Row],[Previous Purchases]]</f>
        <v>22</v>
      </c>
      <c r="R2454" s="2" t="s">
        <v>74</v>
      </c>
      <c r="S2454" s="2" t="s">
        <v>96</v>
      </c>
    </row>
    <row r="2455" spans="1:19" x14ac:dyDescent="0.3">
      <c r="A2455" s="2">
        <v>2454</v>
      </c>
      <c r="B2455" s="2">
        <v>21</v>
      </c>
      <c r="C2455" s="2" t="s">
        <v>18</v>
      </c>
      <c r="D2455" s="2" t="s">
        <v>29</v>
      </c>
      <c r="E2455" s="2" t="s">
        <v>20</v>
      </c>
      <c r="F2455" s="2">
        <v>95</v>
      </c>
      <c r="G2455" s="2" t="s">
        <v>145</v>
      </c>
      <c r="H2455" s="2" t="s">
        <v>91</v>
      </c>
      <c r="I2455" s="2" t="s">
        <v>108</v>
      </c>
      <c r="J2455" s="2" t="s">
        <v>36</v>
      </c>
      <c r="K2455" s="2">
        <v>4.5999999999999996</v>
      </c>
      <c r="L2455" s="2" t="s">
        <v>151</v>
      </c>
      <c r="M2455" s="2" t="s">
        <v>73</v>
      </c>
      <c r="N2455" s="2" t="s">
        <v>151</v>
      </c>
      <c r="O2455" s="2" t="s">
        <v>151</v>
      </c>
      <c r="P2455" s="12">
        <v>13</v>
      </c>
      <c r="Q2455" s="12">
        <f>Table1[[#This Row],[Purchase Amount (USD)]]-Table1[[#This Row],[Previous Purchases]]</f>
        <v>82</v>
      </c>
      <c r="R2455" s="2" t="s">
        <v>32</v>
      </c>
      <c r="S2455" s="2" t="s">
        <v>48</v>
      </c>
    </row>
    <row r="2456" spans="1:19" x14ac:dyDescent="0.3">
      <c r="A2456" s="3">
        <v>2455</v>
      </c>
      <c r="B2456" s="3">
        <v>32</v>
      </c>
      <c r="C2456" s="3" t="s">
        <v>18</v>
      </c>
      <c r="D2456" s="3" t="s">
        <v>142</v>
      </c>
      <c r="E2456" s="3" t="s">
        <v>66</v>
      </c>
      <c r="F2456" s="3">
        <v>72</v>
      </c>
      <c r="G2456" s="3" t="s">
        <v>119</v>
      </c>
      <c r="H2456" s="3" t="s">
        <v>43</v>
      </c>
      <c r="I2456" s="3" t="s">
        <v>135</v>
      </c>
      <c r="J2456" s="3" t="s">
        <v>24</v>
      </c>
      <c r="K2456" s="3">
        <v>4.5999999999999996</v>
      </c>
      <c r="L2456" s="3" t="s">
        <v>151</v>
      </c>
      <c r="M2456" s="3" t="s">
        <v>26</v>
      </c>
      <c r="N2456" s="3" t="s">
        <v>151</v>
      </c>
      <c r="O2456" s="3" t="s">
        <v>151</v>
      </c>
      <c r="P2456" s="13">
        <v>33</v>
      </c>
      <c r="Q2456" s="13">
        <f>Table1[[#This Row],[Purchase Amount (USD)]]-Table1[[#This Row],[Previous Purchases]]</f>
        <v>39</v>
      </c>
      <c r="R2456" s="3" t="s">
        <v>27</v>
      </c>
      <c r="S2456" s="3" t="s">
        <v>48</v>
      </c>
    </row>
    <row r="2457" spans="1:19" x14ac:dyDescent="0.3">
      <c r="A2457" s="3">
        <v>2456</v>
      </c>
      <c r="B2457" s="3">
        <v>20</v>
      </c>
      <c r="C2457" s="3" t="s">
        <v>18</v>
      </c>
      <c r="D2457" s="3" t="s">
        <v>132</v>
      </c>
      <c r="E2457" s="3" t="s">
        <v>66</v>
      </c>
      <c r="F2457" s="3">
        <v>98</v>
      </c>
      <c r="G2457" s="3" t="s">
        <v>119</v>
      </c>
      <c r="H2457" s="3" t="s">
        <v>22</v>
      </c>
      <c r="I2457" s="3" t="s">
        <v>92</v>
      </c>
      <c r="J2457" s="3" t="s">
        <v>36</v>
      </c>
      <c r="K2457" s="3">
        <v>3.4</v>
      </c>
      <c r="L2457" s="3" t="s">
        <v>151</v>
      </c>
      <c r="M2457" s="3" t="s">
        <v>26</v>
      </c>
      <c r="N2457" s="3" t="s">
        <v>151</v>
      </c>
      <c r="O2457" s="3" t="s">
        <v>151</v>
      </c>
      <c r="P2457" s="13">
        <v>25</v>
      </c>
      <c r="Q2457" s="13">
        <f>Table1[[#This Row],[Purchase Amount (USD)]]-Table1[[#This Row],[Previous Purchases]]</f>
        <v>73</v>
      </c>
      <c r="R2457" s="3" t="s">
        <v>32</v>
      </c>
      <c r="S2457" s="3" t="s">
        <v>96</v>
      </c>
    </row>
    <row r="2458" spans="1:19" x14ac:dyDescent="0.3">
      <c r="A2458" s="2">
        <v>2457</v>
      </c>
      <c r="B2458" s="2">
        <v>59</v>
      </c>
      <c r="C2458" s="2" t="s">
        <v>18</v>
      </c>
      <c r="D2458" s="2" t="s">
        <v>33</v>
      </c>
      <c r="E2458" s="2" t="s">
        <v>20</v>
      </c>
      <c r="F2458" s="2">
        <v>83</v>
      </c>
      <c r="G2458" s="2" t="s">
        <v>144</v>
      </c>
      <c r="H2458" s="2" t="s">
        <v>43</v>
      </c>
      <c r="I2458" s="2" t="s">
        <v>95</v>
      </c>
      <c r="J2458" s="2" t="s">
        <v>24</v>
      </c>
      <c r="K2458" s="2">
        <v>3.3</v>
      </c>
      <c r="L2458" s="2" t="s">
        <v>151</v>
      </c>
      <c r="M2458" s="2" t="s">
        <v>69</v>
      </c>
      <c r="N2458" s="2" t="s">
        <v>151</v>
      </c>
      <c r="O2458" s="2" t="s">
        <v>151</v>
      </c>
      <c r="P2458" s="12">
        <v>5</v>
      </c>
      <c r="Q2458" s="12">
        <f>Table1[[#This Row],[Purchase Amount (USD)]]-Table1[[#This Row],[Previous Purchases]]</f>
        <v>78</v>
      </c>
      <c r="R2458" s="2" t="s">
        <v>45</v>
      </c>
      <c r="S2458" s="2" t="s">
        <v>87</v>
      </c>
    </row>
    <row r="2459" spans="1:19" x14ac:dyDescent="0.3">
      <c r="A2459" s="2">
        <v>2458</v>
      </c>
      <c r="B2459" s="2">
        <v>53</v>
      </c>
      <c r="C2459" s="2" t="s">
        <v>18</v>
      </c>
      <c r="D2459" s="2" t="s">
        <v>65</v>
      </c>
      <c r="E2459" s="2" t="s">
        <v>66</v>
      </c>
      <c r="F2459" s="2">
        <v>37</v>
      </c>
      <c r="G2459" s="2" t="s">
        <v>78</v>
      </c>
      <c r="H2459" s="2" t="s">
        <v>43</v>
      </c>
      <c r="I2459" s="2" t="s">
        <v>31</v>
      </c>
      <c r="J2459" s="2" t="s">
        <v>56</v>
      </c>
      <c r="K2459" s="2">
        <v>3.6</v>
      </c>
      <c r="L2459" s="2" t="s">
        <v>151</v>
      </c>
      <c r="M2459" s="2" t="s">
        <v>69</v>
      </c>
      <c r="N2459" s="2" t="s">
        <v>151</v>
      </c>
      <c r="O2459" s="2" t="s">
        <v>151</v>
      </c>
      <c r="P2459" s="12">
        <v>23</v>
      </c>
      <c r="Q2459" s="12">
        <f>Table1[[#This Row],[Purchase Amount (USD)]]-Table1[[#This Row],[Previous Purchases]]</f>
        <v>14</v>
      </c>
      <c r="R2459" s="2" t="s">
        <v>32</v>
      </c>
      <c r="S2459" s="2" t="s">
        <v>57</v>
      </c>
    </row>
    <row r="2460" spans="1:19" x14ac:dyDescent="0.3">
      <c r="A2460" s="3">
        <v>2459</v>
      </c>
      <c r="B2460" s="3">
        <v>66</v>
      </c>
      <c r="C2460" s="3" t="s">
        <v>18</v>
      </c>
      <c r="D2460" s="3" t="s">
        <v>112</v>
      </c>
      <c r="E2460" s="3" t="s">
        <v>20</v>
      </c>
      <c r="F2460" s="3">
        <v>85</v>
      </c>
      <c r="G2460" s="3" t="s">
        <v>104</v>
      </c>
      <c r="H2460" s="3" t="s">
        <v>22</v>
      </c>
      <c r="I2460" s="3" t="s">
        <v>47</v>
      </c>
      <c r="J2460" s="3" t="s">
        <v>56</v>
      </c>
      <c r="K2460" s="3">
        <v>4.5999999999999996</v>
      </c>
      <c r="L2460" s="3" t="s">
        <v>151</v>
      </c>
      <c r="M2460" s="3" t="s">
        <v>37</v>
      </c>
      <c r="N2460" s="3" t="s">
        <v>151</v>
      </c>
      <c r="O2460" s="3" t="s">
        <v>151</v>
      </c>
      <c r="P2460" s="13">
        <v>17</v>
      </c>
      <c r="Q2460" s="13">
        <f>Table1[[#This Row],[Purchase Amount (USD)]]-Table1[[#This Row],[Previous Purchases]]</f>
        <v>68</v>
      </c>
      <c r="R2460" s="3" t="s">
        <v>74</v>
      </c>
      <c r="S2460" s="3" t="s">
        <v>39</v>
      </c>
    </row>
    <row r="2461" spans="1:19" x14ac:dyDescent="0.3">
      <c r="A2461" s="3">
        <v>2460</v>
      </c>
      <c r="B2461" s="3">
        <v>47</v>
      </c>
      <c r="C2461" s="3" t="s">
        <v>18</v>
      </c>
      <c r="D2461" s="3" t="s">
        <v>124</v>
      </c>
      <c r="E2461" s="3" t="s">
        <v>20</v>
      </c>
      <c r="F2461" s="3">
        <v>36</v>
      </c>
      <c r="G2461" s="3" t="s">
        <v>67</v>
      </c>
      <c r="H2461" s="3" t="s">
        <v>22</v>
      </c>
      <c r="I2461" s="3" t="s">
        <v>82</v>
      </c>
      <c r="J2461" s="3" t="s">
        <v>56</v>
      </c>
      <c r="K2461" s="3">
        <v>4.3</v>
      </c>
      <c r="L2461" s="3" t="s">
        <v>151</v>
      </c>
      <c r="M2461" s="3" t="s">
        <v>69</v>
      </c>
      <c r="N2461" s="3" t="s">
        <v>151</v>
      </c>
      <c r="O2461" s="3" t="s">
        <v>151</v>
      </c>
      <c r="P2461" s="13">
        <v>14</v>
      </c>
      <c r="Q2461" s="13">
        <f>Table1[[#This Row],[Purchase Amount (USD)]]-Table1[[#This Row],[Previous Purchases]]</f>
        <v>22</v>
      </c>
      <c r="R2461" s="3" t="s">
        <v>32</v>
      </c>
      <c r="S2461" s="3" t="s">
        <v>39</v>
      </c>
    </row>
    <row r="2462" spans="1:19" x14ac:dyDescent="0.3">
      <c r="A2462" s="2">
        <v>2461</v>
      </c>
      <c r="B2462" s="2">
        <v>58</v>
      </c>
      <c r="C2462" s="2" t="s">
        <v>18</v>
      </c>
      <c r="D2462" s="2" t="s">
        <v>33</v>
      </c>
      <c r="E2462" s="2" t="s">
        <v>20</v>
      </c>
      <c r="F2462" s="2">
        <v>36</v>
      </c>
      <c r="G2462" s="2" t="s">
        <v>30</v>
      </c>
      <c r="H2462" s="2" t="s">
        <v>35</v>
      </c>
      <c r="I2462" s="2" t="s">
        <v>92</v>
      </c>
      <c r="J2462" s="2" t="s">
        <v>24</v>
      </c>
      <c r="K2462" s="2">
        <v>4</v>
      </c>
      <c r="L2462" s="2" t="s">
        <v>151</v>
      </c>
      <c r="M2462" s="2" t="s">
        <v>73</v>
      </c>
      <c r="N2462" s="2" t="s">
        <v>151</v>
      </c>
      <c r="O2462" s="2" t="s">
        <v>151</v>
      </c>
      <c r="P2462" s="12">
        <v>28</v>
      </c>
      <c r="Q2462" s="12">
        <f>Table1[[#This Row],[Purchase Amount (USD)]]-Table1[[#This Row],[Previous Purchases]]</f>
        <v>8</v>
      </c>
      <c r="R2462" s="2" t="s">
        <v>38</v>
      </c>
      <c r="S2462" s="2" t="s">
        <v>48</v>
      </c>
    </row>
    <row r="2463" spans="1:19" x14ac:dyDescent="0.3">
      <c r="A2463" s="2">
        <v>2462</v>
      </c>
      <c r="B2463" s="2">
        <v>28</v>
      </c>
      <c r="C2463" s="2" t="s">
        <v>18</v>
      </c>
      <c r="D2463" s="2" t="s">
        <v>118</v>
      </c>
      <c r="E2463" s="2" t="s">
        <v>66</v>
      </c>
      <c r="F2463" s="2">
        <v>86</v>
      </c>
      <c r="G2463" s="2" t="s">
        <v>137</v>
      </c>
      <c r="H2463" s="2" t="s">
        <v>22</v>
      </c>
      <c r="I2463" s="2" t="s">
        <v>107</v>
      </c>
      <c r="J2463" s="2" t="s">
        <v>52</v>
      </c>
      <c r="K2463" s="2">
        <v>4.8</v>
      </c>
      <c r="L2463" s="2" t="s">
        <v>151</v>
      </c>
      <c r="M2463" s="2" t="s">
        <v>44</v>
      </c>
      <c r="N2463" s="2" t="s">
        <v>151</v>
      </c>
      <c r="O2463" s="2" t="s">
        <v>151</v>
      </c>
      <c r="P2463" s="12">
        <v>19</v>
      </c>
      <c r="Q2463" s="12">
        <f>Table1[[#This Row],[Purchase Amount (USD)]]-Table1[[#This Row],[Previous Purchases]]</f>
        <v>67</v>
      </c>
      <c r="R2463" s="2" t="s">
        <v>38</v>
      </c>
      <c r="S2463" s="2" t="s">
        <v>39</v>
      </c>
    </row>
    <row r="2464" spans="1:19" x14ac:dyDescent="0.3">
      <c r="A2464" s="3">
        <v>2463</v>
      </c>
      <c r="B2464" s="3">
        <v>68</v>
      </c>
      <c r="C2464" s="3" t="s">
        <v>18</v>
      </c>
      <c r="D2464" s="3" t="s">
        <v>94</v>
      </c>
      <c r="E2464" s="3" t="s">
        <v>20</v>
      </c>
      <c r="F2464" s="3">
        <v>99</v>
      </c>
      <c r="G2464" s="3" t="s">
        <v>67</v>
      </c>
      <c r="H2464" s="3" t="s">
        <v>91</v>
      </c>
      <c r="I2464" s="3" t="s">
        <v>120</v>
      </c>
      <c r="J2464" s="3" t="s">
        <v>36</v>
      </c>
      <c r="K2464" s="3">
        <v>4.3</v>
      </c>
      <c r="L2464" s="3" t="s">
        <v>151</v>
      </c>
      <c r="M2464" s="3" t="s">
        <v>53</v>
      </c>
      <c r="N2464" s="3" t="s">
        <v>151</v>
      </c>
      <c r="O2464" s="3" t="s">
        <v>151</v>
      </c>
      <c r="P2464" s="13">
        <v>31</v>
      </c>
      <c r="Q2464" s="13">
        <f>Table1[[#This Row],[Purchase Amount (USD)]]-Table1[[#This Row],[Previous Purchases]]</f>
        <v>68</v>
      </c>
      <c r="R2464" s="3" t="s">
        <v>74</v>
      </c>
      <c r="S2464" s="3" t="s">
        <v>75</v>
      </c>
    </row>
    <row r="2465" spans="1:19" x14ac:dyDescent="0.3">
      <c r="A2465" s="3">
        <v>2464</v>
      </c>
      <c r="B2465" s="3">
        <v>60</v>
      </c>
      <c r="C2465" s="3" t="s">
        <v>18</v>
      </c>
      <c r="D2465" s="3" t="s">
        <v>19</v>
      </c>
      <c r="E2465" s="3" t="s">
        <v>20</v>
      </c>
      <c r="F2465" s="3">
        <v>21</v>
      </c>
      <c r="G2465" s="3" t="s">
        <v>90</v>
      </c>
      <c r="H2465" s="3" t="s">
        <v>91</v>
      </c>
      <c r="I2465" s="3" t="s">
        <v>125</v>
      </c>
      <c r="J2465" s="3" t="s">
        <v>52</v>
      </c>
      <c r="K2465" s="3">
        <v>3.3</v>
      </c>
      <c r="L2465" s="3" t="s">
        <v>151</v>
      </c>
      <c r="M2465" s="3" t="s">
        <v>53</v>
      </c>
      <c r="N2465" s="3" t="s">
        <v>151</v>
      </c>
      <c r="O2465" s="3" t="s">
        <v>151</v>
      </c>
      <c r="P2465" s="13">
        <v>25</v>
      </c>
      <c r="Q2465" s="13">
        <f>Table1[[#This Row],[Purchase Amount (USD)]]-Table1[[#This Row],[Previous Purchases]]</f>
        <v>-4</v>
      </c>
      <c r="R2465" s="3" t="s">
        <v>32</v>
      </c>
      <c r="S2465" s="3" t="s">
        <v>75</v>
      </c>
    </row>
    <row r="2466" spans="1:19" x14ac:dyDescent="0.3">
      <c r="A2466" s="2">
        <v>2465</v>
      </c>
      <c r="B2466" s="2">
        <v>47</v>
      </c>
      <c r="C2466" s="2" t="s">
        <v>18</v>
      </c>
      <c r="D2466" s="2" t="s">
        <v>101</v>
      </c>
      <c r="E2466" s="2" t="s">
        <v>62</v>
      </c>
      <c r="F2466" s="2">
        <v>84</v>
      </c>
      <c r="G2466" s="2" t="s">
        <v>76</v>
      </c>
      <c r="H2466" s="2" t="s">
        <v>22</v>
      </c>
      <c r="I2466" s="2" t="s">
        <v>84</v>
      </c>
      <c r="J2466" s="2" t="s">
        <v>24</v>
      </c>
      <c r="K2466" s="2">
        <v>2.8</v>
      </c>
      <c r="L2466" s="2" t="s">
        <v>151</v>
      </c>
      <c r="M2466" s="2" t="s">
        <v>26</v>
      </c>
      <c r="N2466" s="2" t="s">
        <v>151</v>
      </c>
      <c r="O2466" s="2" t="s">
        <v>151</v>
      </c>
      <c r="P2466" s="12">
        <v>4</v>
      </c>
      <c r="Q2466" s="12">
        <f>Table1[[#This Row],[Purchase Amount (USD)]]-Table1[[#This Row],[Previous Purchases]]</f>
        <v>80</v>
      </c>
      <c r="R2466" s="2" t="s">
        <v>32</v>
      </c>
      <c r="S2466" s="2" t="s">
        <v>75</v>
      </c>
    </row>
    <row r="2467" spans="1:19" x14ac:dyDescent="0.3">
      <c r="A2467" s="2">
        <v>2466</v>
      </c>
      <c r="B2467" s="2">
        <v>18</v>
      </c>
      <c r="C2467" s="2" t="s">
        <v>18</v>
      </c>
      <c r="D2467" s="2" t="s">
        <v>40</v>
      </c>
      <c r="E2467" s="2" t="s">
        <v>41</v>
      </c>
      <c r="F2467" s="2">
        <v>63</v>
      </c>
      <c r="G2467" s="2" t="s">
        <v>104</v>
      </c>
      <c r="H2467" s="2" t="s">
        <v>43</v>
      </c>
      <c r="I2467" s="2" t="s">
        <v>109</v>
      </c>
      <c r="J2467" s="2" t="s">
        <v>36</v>
      </c>
      <c r="K2467" s="2">
        <v>4.4000000000000004</v>
      </c>
      <c r="L2467" s="2" t="s">
        <v>151</v>
      </c>
      <c r="M2467" s="2" t="s">
        <v>37</v>
      </c>
      <c r="N2467" s="2" t="s">
        <v>151</v>
      </c>
      <c r="O2467" s="2" t="s">
        <v>151</v>
      </c>
      <c r="P2467" s="12">
        <v>20</v>
      </c>
      <c r="Q2467" s="12">
        <f>Table1[[#This Row],[Purchase Amount (USD)]]-Table1[[#This Row],[Previous Purchases]]</f>
        <v>43</v>
      </c>
      <c r="R2467" s="2" t="s">
        <v>74</v>
      </c>
      <c r="S2467" s="2" t="s">
        <v>39</v>
      </c>
    </row>
    <row r="2468" spans="1:19" x14ac:dyDescent="0.3">
      <c r="A2468" s="3">
        <v>2467</v>
      </c>
      <c r="B2468" s="3">
        <v>32</v>
      </c>
      <c r="C2468" s="3" t="s">
        <v>18</v>
      </c>
      <c r="D2468" s="3" t="s">
        <v>58</v>
      </c>
      <c r="E2468" s="3" t="s">
        <v>20</v>
      </c>
      <c r="F2468" s="3">
        <v>84</v>
      </c>
      <c r="G2468" s="3" t="s">
        <v>146</v>
      </c>
      <c r="H2468" s="3" t="s">
        <v>35</v>
      </c>
      <c r="I2468" s="3" t="s">
        <v>68</v>
      </c>
      <c r="J2468" s="3" t="s">
        <v>52</v>
      </c>
      <c r="K2468" s="3">
        <v>3.7</v>
      </c>
      <c r="L2468" s="3" t="s">
        <v>151</v>
      </c>
      <c r="M2468" s="3" t="s">
        <v>26</v>
      </c>
      <c r="N2468" s="3" t="s">
        <v>151</v>
      </c>
      <c r="O2468" s="3" t="s">
        <v>151</v>
      </c>
      <c r="P2468" s="13">
        <v>37</v>
      </c>
      <c r="Q2468" s="13">
        <f>Table1[[#This Row],[Purchase Amount (USD)]]-Table1[[#This Row],[Previous Purchases]]</f>
        <v>47</v>
      </c>
      <c r="R2468" s="3" t="s">
        <v>32</v>
      </c>
      <c r="S2468" s="3" t="s">
        <v>48</v>
      </c>
    </row>
    <row r="2469" spans="1:19" x14ac:dyDescent="0.3">
      <c r="A2469" s="3">
        <v>2468</v>
      </c>
      <c r="B2469" s="3">
        <v>27</v>
      </c>
      <c r="C2469" s="3" t="s">
        <v>18</v>
      </c>
      <c r="D2469" s="3" t="s">
        <v>58</v>
      </c>
      <c r="E2469" s="3" t="s">
        <v>20</v>
      </c>
      <c r="F2469" s="3">
        <v>72</v>
      </c>
      <c r="G2469" s="3" t="s">
        <v>126</v>
      </c>
      <c r="H2469" s="3" t="s">
        <v>43</v>
      </c>
      <c r="I2469" s="3" t="s">
        <v>92</v>
      </c>
      <c r="J2469" s="3" t="s">
        <v>36</v>
      </c>
      <c r="K2469" s="3">
        <v>3.6</v>
      </c>
      <c r="L2469" s="3" t="s">
        <v>151</v>
      </c>
      <c r="M2469" s="3" t="s">
        <v>26</v>
      </c>
      <c r="N2469" s="3" t="s">
        <v>151</v>
      </c>
      <c r="O2469" s="3" t="s">
        <v>151</v>
      </c>
      <c r="P2469" s="13">
        <v>28</v>
      </c>
      <c r="Q2469" s="13">
        <f>Table1[[#This Row],[Purchase Amount (USD)]]-Table1[[#This Row],[Previous Purchases]]</f>
        <v>44</v>
      </c>
      <c r="R2469" s="3" t="s">
        <v>38</v>
      </c>
      <c r="S2469" s="3" t="s">
        <v>48</v>
      </c>
    </row>
    <row r="2470" spans="1:19" x14ac:dyDescent="0.3">
      <c r="A2470" s="2">
        <v>2469</v>
      </c>
      <c r="B2470" s="2">
        <v>65</v>
      </c>
      <c r="C2470" s="2" t="s">
        <v>18</v>
      </c>
      <c r="D2470" s="2" t="s">
        <v>86</v>
      </c>
      <c r="E2470" s="2" t="s">
        <v>20</v>
      </c>
      <c r="F2470" s="2">
        <v>21</v>
      </c>
      <c r="G2470" s="2" t="s">
        <v>138</v>
      </c>
      <c r="H2470" s="2" t="s">
        <v>22</v>
      </c>
      <c r="I2470" s="2" t="s">
        <v>108</v>
      </c>
      <c r="J2470" s="2" t="s">
        <v>24</v>
      </c>
      <c r="K2470" s="2">
        <v>3.7</v>
      </c>
      <c r="L2470" s="2" t="s">
        <v>151</v>
      </c>
      <c r="M2470" s="2" t="s">
        <v>69</v>
      </c>
      <c r="N2470" s="2" t="s">
        <v>151</v>
      </c>
      <c r="O2470" s="2" t="s">
        <v>151</v>
      </c>
      <c r="P2470" s="12">
        <v>6</v>
      </c>
      <c r="Q2470" s="12">
        <f>Table1[[#This Row],[Purchase Amount (USD)]]-Table1[[#This Row],[Previous Purchases]]</f>
        <v>15</v>
      </c>
      <c r="R2470" s="2" t="s">
        <v>27</v>
      </c>
      <c r="S2470" s="2" t="s">
        <v>39</v>
      </c>
    </row>
    <row r="2471" spans="1:19" x14ac:dyDescent="0.3">
      <c r="A2471" s="2">
        <v>2470</v>
      </c>
      <c r="B2471" s="2">
        <v>68</v>
      </c>
      <c r="C2471" s="2" t="s">
        <v>18</v>
      </c>
      <c r="D2471" s="2" t="s">
        <v>40</v>
      </c>
      <c r="E2471" s="2" t="s">
        <v>41</v>
      </c>
      <c r="F2471" s="2">
        <v>92</v>
      </c>
      <c r="G2471" s="2" t="s">
        <v>127</v>
      </c>
      <c r="H2471" s="2" t="s">
        <v>43</v>
      </c>
      <c r="I2471" s="2" t="s">
        <v>133</v>
      </c>
      <c r="J2471" s="2" t="s">
        <v>56</v>
      </c>
      <c r="K2471" s="2">
        <v>5</v>
      </c>
      <c r="L2471" s="2" t="s">
        <v>151</v>
      </c>
      <c r="M2471" s="2" t="s">
        <v>53</v>
      </c>
      <c r="N2471" s="2" t="s">
        <v>151</v>
      </c>
      <c r="O2471" s="2" t="s">
        <v>151</v>
      </c>
      <c r="P2471" s="12">
        <v>27</v>
      </c>
      <c r="Q2471" s="12">
        <f>Table1[[#This Row],[Purchase Amount (USD)]]-Table1[[#This Row],[Previous Purchases]]</f>
        <v>65</v>
      </c>
      <c r="R2471" s="2" t="s">
        <v>45</v>
      </c>
      <c r="S2471" s="2" t="s">
        <v>48</v>
      </c>
    </row>
    <row r="2472" spans="1:19" x14ac:dyDescent="0.3">
      <c r="A2472" s="3">
        <v>2471</v>
      </c>
      <c r="B2472" s="3">
        <v>55</v>
      </c>
      <c r="C2472" s="3" t="s">
        <v>18</v>
      </c>
      <c r="D2472" s="3" t="s">
        <v>19</v>
      </c>
      <c r="E2472" s="3" t="s">
        <v>20</v>
      </c>
      <c r="F2472" s="3">
        <v>72</v>
      </c>
      <c r="G2472" s="3" t="s">
        <v>116</v>
      </c>
      <c r="H2472" s="3" t="s">
        <v>91</v>
      </c>
      <c r="I2472" s="3" t="s">
        <v>68</v>
      </c>
      <c r="J2472" s="3" t="s">
        <v>56</v>
      </c>
      <c r="K2472" s="3">
        <v>2.7</v>
      </c>
      <c r="L2472" s="3" t="s">
        <v>151</v>
      </c>
      <c r="M2472" s="3" t="s">
        <v>44</v>
      </c>
      <c r="N2472" s="3" t="s">
        <v>151</v>
      </c>
      <c r="O2472" s="3" t="s">
        <v>151</v>
      </c>
      <c r="P2472" s="13">
        <v>29</v>
      </c>
      <c r="Q2472" s="13">
        <f>Table1[[#This Row],[Purchase Amount (USD)]]-Table1[[#This Row],[Previous Purchases]]</f>
        <v>43</v>
      </c>
      <c r="R2472" s="3" t="s">
        <v>38</v>
      </c>
      <c r="S2472" s="3" t="s">
        <v>28</v>
      </c>
    </row>
    <row r="2473" spans="1:19" x14ac:dyDescent="0.3">
      <c r="A2473" s="3">
        <v>2472</v>
      </c>
      <c r="B2473" s="3">
        <v>30</v>
      </c>
      <c r="C2473" s="3" t="s">
        <v>18</v>
      </c>
      <c r="D2473" s="3" t="s">
        <v>40</v>
      </c>
      <c r="E2473" s="3" t="s">
        <v>41</v>
      </c>
      <c r="F2473" s="3">
        <v>83</v>
      </c>
      <c r="G2473" s="3" t="s">
        <v>100</v>
      </c>
      <c r="H2473" s="3" t="s">
        <v>43</v>
      </c>
      <c r="I2473" s="3" t="s">
        <v>23</v>
      </c>
      <c r="J2473" s="3" t="s">
        <v>36</v>
      </c>
      <c r="K2473" s="3">
        <v>4.3</v>
      </c>
      <c r="L2473" s="3" t="s">
        <v>151</v>
      </c>
      <c r="M2473" s="3" t="s">
        <v>73</v>
      </c>
      <c r="N2473" s="3" t="s">
        <v>151</v>
      </c>
      <c r="O2473" s="3" t="s">
        <v>151</v>
      </c>
      <c r="P2473" s="13">
        <v>1</v>
      </c>
      <c r="Q2473" s="13">
        <f>Table1[[#This Row],[Purchase Amount (USD)]]-Table1[[#This Row],[Previous Purchases]]</f>
        <v>82</v>
      </c>
      <c r="R2473" s="3" t="s">
        <v>32</v>
      </c>
      <c r="S2473" s="3" t="s">
        <v>48</v>
      </c>
    </row>
    <row r="2474" spans="1:19" x14ac:dyDescent="0.3">
      <c r="A2474" s="2">
        <v>2473</v>
      </c>
      <c r="B2474" s="2">
        <v>24</v>
      </c>
      <c r="C2474" s="2" t="s">
        <v>18</v>
      </c>
      <c r="D2474" s="2" t="s">
        <v>54</v>
      </c>
      <c r="E2474" s="2" t="s">
        <v>20</v>
      </c>
      <c r="F2474" s="2">
        <v>73</v>
      </c>
      <c r="G2474" s="2" t="s">
        <v>139</v>
      </c>
      <c r="H2474" s="2" t="s">
        <v>43</v>
      </c>
      <c r="I2474" s="2" t="s">
        <v>99</v>
      </c>
      <c r="J2474" s="2" t="s">
        <v>52</v>
      </c>
      <c r="K2474" s="2">
        <v>4.0999999999999996</v>
      </c>
      <c r="L2474" s="2" t="s">
        <v>151</v>
      </c>
      <c r="M2474" s="2" t="s">
        <v>53</v>
      </c>
      <c r="N2474" s="2" t="s">
        <v>151</v>
      </c>
      <c r="O2474" s="2" t="s">
        <v>151</v>
      </c>
      <c r="P2474" s="12">
        <v>31</v>
      </c>
      <c r="Q2474" s="12">
        <f>Table1[[#This Row],[Purchase Amount (USD)]]-Table1[[#This Row],[Previous Purchases]]</f>
        <v>42</v>
      </c>
      <c r="R2474" s="2" t="s">
        <v>38</v>
      </c>
      <c r="S2474" s="2" t="s">
        <v>48</v>
      </c>
    </row>
    <row r="2475" spans="1:19" x14ac:dyDescent="0.3">
      <c r="A2475" s="2">
        <v>2474</v>
      </c>
      <c r="B2475" s="2">
        <v>57</v>
      </c>
      <c r="C2475" s="2" t="s">
        <v>18</v>
      </c>
      <c r="D2475" s="2" t="s">
        <v>124</v>
      </c>
      <c r="E2475" s="2" t="s">
        <v>20</v>
      </c>
      <c r="F2475" s="2">
        <v>98</v>
      </c>
      <c r="G2475" s="2" t="s">
        <v>71</v>
      </c>
      <c r="H2475" s="2" t="s">
        <v>43</v>
      </c>
      <c r="I2475" s="2" t="s">
        <v>107</v>
      </c>
      <c r="J2475" s="2" t="s">
        <v>24</v>
      </c>
      <c r="K2475" s="2">
        <v>2.6</v>
      </c>
      <c r="L2475" s="2" t="s">
        <v>151</v>
      </c>
      <c r="M2475" s="2" t="s">
        <v>44</v>
      </c>
      <c r="N2475" s="2" t="s">
        <v>151</v>
      </c>
      <c r="O2475" s="2" t="s">
        <v>151</v>
      </c>
      <c r="P2475" s="12">
        <v>28</v>
      </c>
      <c r="Q2475" s="12">
        <f>Table1[[#This Row],[Purchase Amount (USD)]]-Table1[[#This Row],[Previous Purchases]]</f>
        <v>70</v>
      </c>
      <c r="R2475" s="2" t="s">
        <v>32</v>
      </c>
      <c r="S2475" s="2" t="s">
        <v>57</v>
      </c>
    </row>
    <row r="2476" spans="1:19" x14ac:dyDescent="0.3">
      <c r="A2476" s="3">
        <v>2475</v>
      </c>
      <c r="B2476" s="3">
        <v>23</v>
      </c>
      <c r="C2476" s="3" t="s">
        <v>18</v>
      </c>
      <c r="D2476" s="3" t="s">
        <v>112</v>
      </c>
      <c r="E2476" s="3" t="s">
        <v>20</v>
      </c>
      <c r="F2476" s="3">
        <v>76</v>
      </c>
      <c r="G2476" s="3" t="s">
        <v>97</v>
      </c>
      <c r="H2476" s="3" t="s">
        <v>43</v>
      </c>
      <c r="I2476" s="3" t="s">
        <v>77</v>
      </c>
      <c r="J2476" s="3" t="s">
        <v>56</v>
      </c>
      <c r="K2476" s="3">
        <v>3.2</v>
      </c>
      <c r="L2476" s="3" t="s">
        <v>151</v>
      </c>
      <c r="M2476" s="3" t="s">
        <v>73</v>
      </c>
      <c r="N2476" s="3" t="s">
        <v>151</v>
      </c>
      <c r="O2476" s="3" t="s">
        <v>151</v>
      </c>
      <c r="P2476" s="13">
        <v>19</v>
      </c>
      <c r="Q2476" s="13">
        <f>Table1[[#This Row],[Purchase Amount (USD)]]-Table1[[#This Row],[Previous Purchases]]</f>
        <v>57</v>
      </c>
      <c r="R2476" s="3" t="s">
        <v>74</v>
      </c>
      <c r="S2476" s="3" t="s">
        <v>57</v>
      </c>
    </row>
    <row r="2477" spans="1:19" x14ac:dyDescent="0.3">
      <c r="A2477" s="3">
        <v>2476</v>
      </c>
      <c r="B2477" s="3">
        <v>69</v>
      </c>
      <c r="C2477" s="3" t="s">
        <v>18</v>
      </c>
      <c r="D2477" s="3" t="s">
        <v>80</v>
      </c>
      <c r="E2477" s="3" t="s">
        <v>20</v>
      </c>
      <c r="F2477" s="3">
        <v>43</v>
      </c>
      <c r="G2477" s="3" t="s">
        <v>98</v>
      </c>
      <c r="H2477" s="3" t="s">
        <v>35</v>
      </c>
      <c r="I2477" s="3" t="s">
        <v>92</v>
      </c>
      <c r="J2477" s="3" t="s">
        <v>52</v>
      </c>
      <c r="K2477" s="3">
        <v>3.5</v>
      </c>
      <c r="L2477" s="3" t="s">
        <v>151</v>
      </c>
      <c r="M2477" s="3" t="s">
        <v>44</v>
      </c>
      <c r="N2477" s="3" t="s">
        <v>151</v>
      </c>
      <c r="O2477" s="3" t="s">
        <v>151</v>
      </c>
      <c r="P2477" s="13">
        <v>36</v>
      </c>
      <c r="Q2477" s="13">
        <f>Table1[[#This Row],[Purchase Amount (USD)]]-Table1[[#This Row],[Previous Purchases]]</f>
        <v>7</v>
      </c>
      <c r="R2477" s="3" t="s">
        <v>27</v>
      </c>
      <c r="S2477" s="3" t="s">
        <v>87</v>
      </c>
    </row>
    <row r="2478" spans="1:19" x14ac:dyDescent="0.3">
      <c r="A2478" s="2">
        <v>2477</v>
      </c>
      <c r="B2478" s="2">
        <v>60</v>
      </c>
      <c r="C2478" s="2" t="s">
        <v>18</v>
      </c>
      <c r="D2478" s="2" t="s">
        <v>123</v>
      </c>
      <c r="E2478" s="2" t="s">
        <v>66</v>
      </c>
      <c r="F2478" s="2">
        <v>60</v>
      </c>
      <c r="G2478" s="2" t="s">
        <v>111</v>
      </c>
      <c r="H2478" s="2" t="s">
        <v>43</v>
      </c>
      <c r="I2478" s="2" t="s">
        <v>47</v>
      </c>
      <c r="J2478" s="2" t="s">
        <v>52</v>
      </c>
      <c r="K2478" s="2">
        <v>3.7</v>
      </c>
      <c r="L2478" s="2" t="s">
        <v>151</v>
      </c>
      <c r="M2478" s="2" t="s">
        <v>44</v>
      </c>
      <c r="N2478" s="2" t="s">
        <v>151</v>
      </c>
      <c r="O2478" s="2" t="s">
        <v>151</v>
      </c>
      <c r="P2478" s="12">
        <v>28</v>
      </c>
      <c r="Q2478" s="12">
        <f>Table1[[#This Row],[Purchase Amount (USD)]]-Table1[[#This Row],[Previous Purchases]]</f>
        <v>32</v>
      </c>
      <c r="R2478" s="2" t="s">
        <v>32</v>
      </c>
      <c r="S2478" s="2" t="s">
        <v>87</v>
      </c>
    </row>
    <row r="2479" spans="1:19" x14ac:dyDescent="0.3">
      <c r="A2479" s="2">
        <v>2478</v>
      </c>
      <c r="B2479" s="2">
        <v>25</v>
      </c>
      <c r="C2479" s="2" t="s">
        <v>18</v>
      </c>
      <c r="D2479" s="2" t="s">
        <v>142</v>
      </c>
      <c r="E2479" s="2" t="s">
        <v>66</v>
      </c>
      <c r="F2479" s="2">
        <v>40</v>
      </c>
      <c r="G2479" s="2" t="s">
        <v>98</v>
      </c>
      <c r="H2479" s="2" t="s">
        <v>22</v>
      </c>
      <c r="I2479" s="2" t="s">
        <v>47</v>
      </c>
      <c r="J2479" s="2" t="s">
        <v>36</v>
      </c>
      <c r="K2479" s="2">
        <v>3.8</v>
      </c>
      <c r="L2479" s="2" t="s">
        <v>151</v>
      </c>
      <c r="M2479" s="2" t="s">
        <v>69</v>
      </c>
      <c r="N2479" s="2" t="s">
        <v>151</v>
      </c>
      <c r="O2479" s="2" t="s">
        <v>151</v>
      </c>
      <c r="P2479" s="12">
        <v>29</v>
      </c>
      <c r="Q2479" s="12">
        <f>Table1[[#This Row],[Purchase Amount (USD)]]-Table1[[#This Row],[Previous Purchases]]</f>
        <v>11</v>
      </c>
      <c r="R2479" s="2" t="s">
        <v>45</v>
      </c>
      <c r="S2479" s="2" t="s">
        <v>39</v>
      </c>
    </row>
    <row r="2480" spans="1:19" x14ac:dyDescent="0.3">
      <c r="A2480" s="3">
        <v>2479</v>
      </c>
      <c r="B2480" s="3">
        <v>18</v>
      </c>
      <c r="C2480" s="3" t="s">
        <v>18</v>
      </c>
      <c r="D2480" s="3" t="s">
        <v>124</v>
      </c>
      <c r="E2480" s="3" t="s">
        <v>20</v>
      </c>
      <c r="F2480" s="3">
        <v>93</v>
      </c>
      <c r="G2480" s="3" t="s">
        <v>128</v>
      </c>
      <c r="H2480" s="3" t="s">
        <v>35</v>
      </c>
      <c r="I2480" s="3" t="s">
        <v>31</v>
      </c>
      <c r="J2480" s="3" t="s">
        <v>24</v>
      </c>
      <c r="K2480" s="3">
        <v>4.8</v>
      </c>
      <c r="L2480" s="3" t="s">
        <v>151</v>
      </c>
      <c r="M2480" s="3" t="s">
        <v>69</v>
      </c>
      <c r="N2480" s="3" t="s">
        <v>151</v>
      </c>
      <c r="O2480" s="3" t="s">
        <v>151</v>
      </c>
      <c r="P2480" s="13">
        <v>9</v>
      </c>
      <c r="Q2480" s="13">
        <f>Table1[[#This Row],[Purchase Amount (USD)]]-Table1[[#This Row],[Previous Purchases]]</f>
        <v>84</v>
      </c>
      <c r="R2480" s="3" t="s">
        <v>74</v>
      </c>
      <c r="S2480" s="3" t="s">
        <v>96</v>
      </c>
    </row>
    <row r="2481" spans="1:19" x14ac:dyDescent="0.3">
      <c r="A2481" s="3">
        <v>2480</v>
      </c>
      <c r="B2481" s="3">
        <v>37</v>
      </c>
      <c r="C2481" s="3" t="s">
        <v>18</v>
      </c>
      <c r="D2481" s="3" t="s">
        <v>80</v>
      </c>
      <c r="E2481" s="3" t="s">
        <v>20</v>
      </c>
      <c r="F2481" s="3">
        <v>98</v>
      </c>
      <c r="G2481" s="3" t="s">
        <v>110</v>
      </c>
      <c r="H2481" s="3" t="s">
        <v>35</v>
      </c>
      <c r="I2481" s="3" t="s">
        <v>77</v>
      </c>
      <c r="J2481" s="3" t="s">
        <v>56</v>
      </c>
      <c r="K2481" s="3">
        <v>4.2</v>
      </c>
      <c r="L2481" s="3" t="s">
        <v>151</v>
      </c>
      <c r="M2481" s="3" t="s">
        <v>53</v>
      </c>
      <c r="N2481" s="3" t="s">
        <v>151</v>
      </c>
      <c r="O2481" s="3" t="s">
        <v>151</v>
      </c>
      <c r="P2481" s="13">
        <v>26</v>
      </c>
      <c r="Q2481" s="13">
        <f>Table1[[#This Row],[Purchase Amount (USD)]]-Table1[[#This Row],[Previous Purchases]]</f>
        <v>72</v>
      </c>
      <c r="R2481" s="3" t="s">
        <v>38</v>
      </c>
      <c r="S2481" s="3" t="s">
        <v>96</v>
      </c>
    </row>
    <row r="2482" spans="1:19" x14ac:dyDescent="0.3">
      <c r="A2482" s="2">
        <v>2481</v>
      </c>
      <c r="B2482" s="2">
        <v>61</v>
      </c>
      <c r="C2482" s="2" t="s">
        <v>18</v>
      </c>
      <c r="D2482" s="2" t="s">
        <v>124</v>
      </c>
      <c r="E2482" s="2" t="s">
        <v>20</v>
      </c>
      <c r="F2482" s="2">
        <v>91</v>
      </c>
      <c r="G2482" s="2" t="s">
        <v>122</v>
      </c>
      <c r="H2482" s="2" t="s">
        <v>91</v>
      </c>
      <c r="I2482" s="2" t="s">
        <v>31</v>
      </c>
      <c r="J2482" s="2" t="s">
        <v>52</v>
      </c>
      <c r="K2482" s="2">
        <v>2.9</v>
      </c>
      <c r="L2482" s="2" t="s">
        <v>151</v>
      </c>
      <c r="M2482" s="2" t="s">
        <v>44</v>
      </c>
      <c r="N2482" s="2" t="s">
        <v>151</v>
      </c>
      <c r="O2482" s="2" t="s">
        <v>151</v>
      </c>
      <c r="P2482" s="12">
        <v>7</v>
      </c>
      <c r="Q2482" s="12">
        <f>Table1[[#This Row],[Purchase Amount (USD)]]-Table1[[#This Row],[Previous Purchases]]</f>
        <v>84</v>
      </c>
      <c r="R2482" s="2" t="s">
        <v>38</v>
      </c>
      <c r="S2482" s="2" t="s">
        <v>28</v>
      </c>
    </row>
    <row r="2483" spans="1:19" x14ac:dyDescent="0.3">
      <c r="A2483" s="2">
        <v>2482</v>
      </c>
      <c r="B2483" s="2">
        <v>41</v>
      </c>
      <c r="C2483" s="2" t="s">
        <v>18</v>
      </c>
      <c r="D2483" s="2" t="s">
        <v>132</v>
      </c>
      <c r="E2483" s="2" t="s">
        <v>66</v>
      </c>
      <c r="F2483" s="2">
        <v>92</v>
      </c>
      <c r="G2483" s="2" t="s">
        <v>126</v>
      </c>
      <c r="H2483" s="2" t="s">
        <v>91</v>
      </c>
      <c r="I2483" s="2" t="s">
        <v>108</v>
      </c>
      <c r="J2483" s="2" t="s">
        <v>56</v>
      </c>
      <c r="K2483" s="2">
        <v>2.9</v>
      </c>
      <c r="L2483" s="2" t="s">
        <v>151</v>
      </c>
      <c r="M2483" s="2" t="s">
        <v>37</v>
      </c>
      <c r="N2483" s="2" t="s">
        <v>151</v>
      </c>
      <c r="O2483" s="2" t="s">
        <v>151</v>
      </c>
      <c r="P2483" s="12">
        <v>35</v>
      </c>
      <c r="Q2483" s="12">
        <f>Table1[[#This Row],[Purchase Amount (USD)]]-Table1[[#This Row],[Previous Purchases]]</f>
        <v>57</v>
      </c>
      <c r="R2483" s="2" t="s">
        <v>85</v>
      </c>
      <c r="S2483" s="2" t="s">
        <v>39</v>
      </c>
    </row>
    <row r="2484" spans="1:19" x14ac:dyDescent="0.3">
      <c r="A2484" s="3">
        <v>2483</v>
      </c>
      <c r="B2484" s="3">
        <v>69</v>
      </c>
      <c r="C2484" s="3" t="s">
        <v>18</v>
      </c>
      <c r="D2484" s="3" t="s">
        <v>65</v>
      </c>
      <c r="E2484" s="3" t="s">
        <v>66</v>
      </c>
      <c r="F2484" s="3">
        <v>87</v>
      </c>
      <c r="G2484" s="3" t="s">
        <v>116</v>
      </c>
      <c r="H2484" s="3" t="s">
        <v>35</v>
      </c>
      <c r="I2484" s="3" t="s">
        <v>99</v>
      </c>
      <c r="J2484" s="3" t="s">
        <v>24</v>
      </c>
      <c r="K2484" s="3">
        <v>4.8</v>
      </c>
      <c r="L2484" s="3" t="s">
        <v>151</v>
      </c>
      <c r="M2484" s="3" t="s">
        <v>44</v>
      </c>
      <c r="N2484" s="3" t="s">
        <v>151</v>
      </c>
      <c r="O2484" s="3" t="s">
        <v>151</v>
      </c>
      <c r="P2484" s="13">
        <v>46</v>
      </c>
      <c r="Q2484" s="13">
        <f>Table1[[#This Row],[Purchase Amount (USD)]]-Table1[[#This Row],[Previous Purchases]]</f>
        <v>41</v>
      </c>
      <c r="R2484" s="3" t="s">
        <v>38</v>
      </c>
      <c r="S2484" s="3" t="s">
        <v>96</v>
      </c>
    </row>
    <row r="2485" spans="1:19" x14ac:dyDescent="0.3">
      <c r="A2485" s="3">
        <v>2484</v>
      </c>
      <c r="B2485" s="3">
        <v>32</v>
      </c>
      <c r="C2485" s="3" t="s">
        <v>18</v>
      </c>
      <c r="D2485" s="3" t="s">
        <v>86</v>
      </c>
      <c r="E2485" s="3" t="s">
        <v>20</v>
      </c>
      <c r="F2485" s="3">
        <v>96</v>
      </c>
      <c r="G2485" s="3" t="s">
        <v>116</v>
      </c>
      <c r="H2485" s="3" t="s">
        <v>35</v>
      </c>
      <c r="I2485" s="3" t="s">
        <v>84</v>
      </c>
      <c r="J2485" s="3" t="s">
        <v>56</v>
      </c>
      <c r="K2485" s="3">
        <v>2.9</v>
      </c>
      <c r="L2485" s="3" t="s">
        <v>151</v>
      </c>
      <c r="M2485" s="3" t="s">
        <v>53</v>
      </c>
      <c r="N2485" s="3" t="s">
        <v>151</v>
      </c>
      <c r="O2485" s="3" t="s">
        <v>151</v>
      </c>
      <c r="P2485" s="13">
        <v>8</v>
      </c>
      <c r="Q2485" s="13">
        <f>Table1[[#This Row],[Purchase Amount (USD)]]-Table1[[#This Row],[Previous Purchases]]</f>
        <v>88</v>
      </c>
      <c r="R2485" s="3" t="s">
        <v>85</v>
      </c>
      <c r="S2485" s="3" t="s">
        <v>87</v>
      </c>
    </row>
    <row r="2486" spans="1:19" x14ac:dyDescent="0.3">
      <c r="A2486" s="2">
        <v>2485</v>
      </c>
      <c r="B2486" s="2">
        <v>60</v>
      </c>
      <c r="C2486" s="2" t="s">
        <v>18</v>
      </c>
      <c r="D2486" s="2" t="s">
        <v>103</v>
      </c>
      <c r="E2486" s="2" t="s">
        <v>20</v>
      </c>
      <c r="F2486" s="2">
        <v>97</v>
      </c>
      <c r="G2486" s="2" t="s">
        <v>81</v>
      </c>
      <c r="H2486" s="2" t="s">
        <v>43</v>
      </c>
      <c r="I2486" s="2" t="s">
        <v>95</v>
      </c>
      <c r="J2486" s="2" t="s">
        <v>52</v>
      </c>
      <c r="K2486" s="2">
        <v>4.8</v>
      </c>
      <c r="L2486" s="2" t="s">
        <v>151</v>
      </c>
      <c r="M2486" s="2" t="s">
        <v>69</v>
      </c>
      <c r="N2486" s="2" t="s">
        <v>151</v>
      </c>
      <c r="O2486" s="2" t="s">
        <v>151</v>
      </c>
      <c r="P2486" s="12">
        <v>50</v>
      </c>
      <c r="Q2486" s="12">
        <f>Table1[[#This Row],[Purchase Amount (USD)]]-Table1[[#This Row],[Previous Purchases]]</f>
        <v>47</v>
      </c>
      <c r="R2486" s="2" t="s">
        <v>32</v>
      </c>
      <c r="S2486" s="2" t="s">
        <v>96</v>
      </c>
    </row>
    <row r="2487" spans="1:19" x14ac:dyDescent="0.3">
      <c r="A2487" s="2">
        <v>2486</v>
      </c>
      <c r="B2487" s="2">
        <v>43</v>
      </c>
      <c r="C2487" s="2" t="s">
        <v>18</v>
      </c>
      <c r="D2487" s="2" t="s">
        <v>19</v>
      </c>
      <c r="E2487" s="2" t="s">
        <v>20</v>
      </c>
      <c r="F2487" s="2">
        <v>55</v>
      </c>
      <c r="G2487" s="2" t="s">
        <v>59</v>
      </c>
      <c r="H2487" s="2" t="s">
        <v>43</v>
      </c>
      <c r="I2487" s="2" t="s">
        <v>117</v>
      </c>
      <c r="J2487" s="2" t="s">
        <v>36</v>
      </c>
      <c r="K2487" s="2">
        <v>4.5999999999999996</v>
      </c>
      <c r="L2487" s="2" t="s">
        <v>151</v>
      </c>
      <c r="M2487" s="2" t="s">
        <v>69</v>
      </c>
      <c r="N2487" s="2" t="s">
        <v>151</v>
      </c>
      <c r="O2487" s="2" t="s">
        <v>151</v>
      </c>
      <c r="P2487" s="12">
        <v>37</v>
      </c>
      <c r="Q2487" s="12">
        <f>Table1[[#This Row],[Purchase Amount (USD)]]-Table1[[#This Row],[Previous Purchases]]</f>
        <v>18</v>
      </c>
      <c r="R2487" s="2" t="s">
        <v>74</v>
      </c>
      <c r="S2487" s="2" t="s">
        <v>48</v>
      </c>
    </row>
    <row r="2488" spans="1:19" x14ac:dyDescent="0.3">
      <c r="A2488" s="3">
        <v>2487</v>
      </c>
      <c r="B2488" s="3">
        <v>61</v>
      </c>
      <c r="C2488" s="3" t="s">
        <v>18</v>
      </c>
      <c r="D2488" s="3" t="s">
        <v>33</v>
      </c>
      <c r="E2488" s="3" t="s">
        <v>20</v>
      </c>
      <c r="F2488" s="3">
        <v>58</v>
      </c>
      <c r="G2488" s="3" t="s">
        <v>104</v>
      </c>
      <c r="H2488" s="3" t="s">
        <v>22</v>
      </c>
      <c r="I2488" s="3" t="s">
        <v>135</v>
      </c>
      <c r="J2488" s="3" t="s">
        <v>36</v>
      </c>
      <c r="K2488" s="3">
        <v>4.4000000000000004</v>
      </c>
      <c r="L2488" s="3" t="s">
        <v>151</v>
      </c>
      <c r="M2488" s="3" t="s">
        <v>73</v>
      </c>
      <c r="N2488" s="3" t="s">
        <v>151</v>
      </c>
      <c r="O2488" s="3" t="s">
        <v>151</v>
      </c>
      <c r="P2488" s="13">
        <v>6</v>
      </c>
      <c r="Q2488" s="13">
        <f>Table1[[#This Row],[Purchase Amount (USD)]]-Table1[[#This Row],[Previous Purchases]]</f>
        <v>52</v>
      </c>
      <c r="R2488" s="3" t="s">
        <v>38</v>
      </c>
      <c r="S2488" s="3" t="s">
        <v>28</v>
      </c>
    </row>
    <row r="2489" spans="1:19" x14ac:dyDescent="0.3">
      <c r="A2489" s="3">
        <v>2488</v>
      </c>
      <c r="B2489" s="3">
        <v>57</v>
      </c>
      <c r="C2489" s="3" t="s">
        <v>18</v>
      </c>
      <c r="D2489" s="3" t="s">
        <v>136</v>
      </c>
      <c r="E2489" s="3" t="s">
        <v>41</v>
      </c>
      <c r="F2489" s="3">
        <v>21</v>
      </c>
      <c r="G2489" s="3" t="s">
        <v>55</v>
      </c>
      <c r="H2489" s="3" t="s">
        <v>22</v>
      </c>
      <c r="I2489" s="3" t="s">
        <v>82</v>
      </c>
      <c r="J2489" s="3" t="s">
        <v>36</v>
      </c>
      <c r="K2489" s="3">
        <v>3</v>
      </c>
      <c r="L2489" s="3" t="s">
        <v>151</v>
      </c>
      <c r="M2489" s="3" t="s">
        <v>44</v>
      </c>
      <c r="N2489" s="3" t="s">
        <v>151</v>
      </c>
      <c r="O2489" s="3" t="s">
        <v>151</v>
      </c>
      <c r="P2489" s="13">
        <v>16</v>
      </c>
      <c r="Q2489" s="13">
        <f>Table1[[#This Row],[Purchase Amount (USD)]]-Table1[[#This Row],[Previous Purchases]]</f>
        <v>5</v>
      </c>
      <c r="R2489" s="3" t="s">
        <v>45</v>
      </c>
      <c r="S2489" s="3" t="s">
        <v>75</v>
      </c>
    </row>
    <row r="2490" spans="1:19" x14ac:dyDescent="0.3">
      <c r="A2490" s="2">
        <v>2489</v>
      </c>
      <c r="B2490" s="2">
        <v>56</v>
      </c>
      <c r="C2490" s="2" t="s">
        <v>18</v>
      </c>
      <c r="D2490" s="2" t="s">
        <v>65</v>
      </c>
      <c r="E2490" s="2" t="s">
        <v>66</v>
      </c>
      <c r="F2490" s="2">
        <v>82</v>
      </c>
      <c r="G2490" s="2" t="s">
        <v>81</v>
      </c>
      <c r="H2490" s="2" t="s">
        <v>91</v>
      </c>
      <c r="I2490" s="2" t="s">
        <v>60</v>
      </c>
      <c r="J2490" s="2" t="s">
        <v>52</v>
      </c>
      <c r="K2490" s="2">
        <v>4.4000000000000004</v>
      </c>
      <c r="L2490" s="2" t="s">
        <v>151</v>
      </c>
      <c r="M2490" s="2" t="s">
        <v>26</v>
      </c>
      <c r="N2490" s="2" t="s">
        <v>151</v>
      </c>
      <c r="O2490" s="2" t="s">
        <v>151</v>
      </c>
      <c r="P2490" s="12">
        <v>30</v>
      </c>
      <c r="Q2490" s="12">
        <f>Table1[[#This Row],[Purchase Amount (USD)]]-Table1[[#This Row],[Previous Purchases]]</f>
        <v>52</v>
      </c>
      <c r="R2490" s="2" t="s">
        <v>45</v>
      </c>
      <c r="S2490" s="2" t="s">
        <v>87</v>
      </c>
    </row>
    <row r="2491" spans="1:19" x14ac:dyDescent="0.3">
      <c r="A2491" s="2">
        <v>2490</v>
      </c>
      <c r="B2491" s="2">
        <v>66</v>
      </c>
      <c r="C2491" s="2" t="s">
        <v>18</v>
      </c>
      <c r="D2491" s="2" t="s">
        <v>61</v>
      </c>
      <c r="E2491" s="2" t="s">
        <v>62</v>
      </c>
      <c r="F2491" s="2">
        <v>34</v>
      </c>
      <c r="G2491" s="2" t="s">
        <v>146</v>
      </c>
      <c r="H2491" s="2" t="s">
        <v>43</v>
      </c>
      <c r="I2491" s="2" t="s">
        <v>95</v>
      </c>
      <c r="J2491" s="2" t="s">
        <v>24</v>
      </c>
      <c r="K2491" s="2">
        <v>3.9</v>
      </c>
      <c r="L2491" s="2" t="s">
        <v>151</v>
      </c>
      <c r="M2491" s="2" t="s">
        <v>26</v>
      </c>
      <c r="N2491" s="2" t="s">
        <v>151</v>
      </c>
      <c r="O2491" s="2" t="s">
        <v>151</v>
      </c>
      <c r="P2491" s="12">
        <v>50</v>
      </c>
      <c r="Q2491" s="12">
        <f>Table1[[#This Row],[Purchase Amount (USD)]]-Table1[[#This Row],[Previous Purchases]]</f>
        <v>-16</v>
      </c>
      <c r="R2491" s="2" t="s">
        <v>27</v>
      </c>
      <c r="S2491" s="2" t="s">
        <v>57</v>
      </c>
    </row>
    <row r="2492" spans="1:19" x14ac:dyDescent="0.3">
      <c r="A2492" s="3">
        <v>2491</v>
      </c>
      <c r="B2492" s="3">
        <v>52</v>
      </c>
      <c r="C2492" s="3" t="s">
        <v>18</v>
      </c>
      <c r="D2492" s="3" t="s">
        <v>19</v>
      </c>
      <c r="E2492" s="3" t="s">
        <v>20</v>
      </c>
      <c r="F2492" s="3">
        <v>78</v>
      </c>
      <c r="G2492" s="3" t="s">
        <v>55</v>
      </c>
      <c r="H2492" s="3" t="s">
        <v>43</v>
      </c>
      <c r="I2492" s="3" t="s">
        <v>23</v>
      </c>
      <c r="J2492" s="3" t="s">
        <v>36</v>
      </c>
      <c r="K2492" s="3">
        <v>4</v>
      </c>
      <c r="L2492" s="3" t="s">
        <v>151</v>
      </c>
      <c r="M2492" s="3" t="s">
        <v>37</v>
      </c>
      <c r="N2492" s="3" t="s">
        <v>151</v>
      </c>
      <c r="O2492" s="3" t="s">
        <v>151</v>
      </c>
      <c r="P2492" s="13">
        <v>5</v>
      </c>
      <c r="Q2492" s="13">
        <f>Table1[[#This Row],[Purchase Amount (USD)]]-Table1[[#This Row],[Previous Purchases]]</f>
        <v>73</v>
      </c>
      <c r="R2492" s="3" t="s">
        <v>32</v>
      </c>
      <c r="S2492" s="3" t="s">
        <v>96</v>
      </c>
    </row>
    <row r="2493" spans="1:19" x14ac:dyDescent="0.3">
      <c r="A2493" s="3">
        <v>2492</v>
      </c>
      <c r="B2493" s="3">
        <v>63</v>
      </c>
      <c r="C2493" s="3" t="s">
        <v>18</v>
      </c>
      <c r="D2493" s="3" t="s">
        <v>65</v>
      </c>
      <c r="E2493" s="3" t="s">
        <v>66</v>
      </c>
      <c r="F2493" s="3">
        <v>47</v>
      </c>
      <c r="G2493" s="3" t="s">
        <v>97</v>
      </c>
      <c r="H2493" s="3" t="s">
        <v>43</v>
      </c>
      <c r="I2493" s="3" t="s">
        <v>135</v>
      </c>
      <c r="J2493" s="3" t="s">
        <v>36</v>
      </c>
      <c r="K2493" s="3">
        <v>2.5</v>
      </c>
      <c r="L2493" s="3" t="s">
        <v>151</v>
      </c>
      <c r="M2493" s="3" t="s">
        <v>26</v>
      </c>
      <c r="N2493" s="3" t="s">
        <v>151</v>
      </c>
      <c r="O2493" s="3" t="s">
        <v>151</v>
      </c>
      <c r="P2493" s="13">
        <v>15</v>
      </c>
      <c r="Q2493" s="13">
        <f>Table1[[#This Row],[Purchase Amount (USD)]]-Table1[[#This Row],[Previous Purchases]]</f>
        <v>32</v>
      </c>
      <c r="R2493" s="3" t="s">
        <v>74</v>
      </c>
      <c r="S2493" s="3" t="s">
        <v>87</v>
      </c>
    </row>
    <row r="2494" spans="1:19" x14ac:dyDescent="0.3">
      <c r="A2494" s="2">
        <v>2493</v>
      </c>
      <c r="B2494" s="2">
        <v>50</v>
      </c>
      <c r="C2494" s="2" t="s">
        <v>18</v>
      </c>
      <c r="D2494" s="2" t="s">
        <v>88</v>
      </c>
      <c r="E2494" s="2" t="s">
        <v>66</v>
      </c>
      <c r="F2494" s="2">
        <v>96</v>
      </c>
      <c r="G2494" s="2" t="s">
        <v>146</v>
      </c>
      <c r="H2494" s="2" t="s">
        <v>35</v>
      </c>
      <c r="I2494" s="2" t="s">
        <v>64</v>
      </c>
      <c r="J2494" s="2" t="s">
        <v>52</v>
      </c>
      <c r="K2494" s="2">
        <v>4.0999999999999996</v>
      </c>
      <c r="L2494" s="2" t="s">
        <v>151</v>
      </c>
      <c r="M2494" s="2" t="s">
        <v>44</v>
      </c>
      <c r="N2494" s="2" t="s">
        <v>151</v>
      </c>
      <c r="O2494" s="2" t="s">
        <v>151</v>
      </c>
      <c r="P2494" s="12">
        <v>34</v>
      </c>
      <c r="Q2494" s="12">
        <f>Table1[[#This Row],[Purchase Amount (USD)]]-Table1[[#This Row],[Previous Purchases]]</f>
        <v>62</v>
      </c>
      <c r="R2494" s="2" t="s">
        <v>74</v>
      </c>
      <c r="S2494" s="2" t="s">
        <v>75</v>
      </c>
    </row>
    <row r="2495" spans="1:19" x14ac:dyDescent="0.3">
      <c r="A2495" s="2">
        <v>2494</v>
      </c>
      <c r="B2495" s="2">
        <v>21</v>
      </c>
      <c r="C2495" s="2" t="s">
        <v>18</v>
      </c>
      <c r="D2495" s="2" t="s">
        <v>124</v>
      </c>
      <c r="E2495" s="2" t="s">
        <v>20</v>
      </c>
      <c r="F2495" s="2">
        <v>23</v>
      </c>
      <c r="G2495" s="2" t="s">
        <v>30</v>
      </c>
      <c r="H2495" s="2" t="s">
        <v>35</v>
      </c>
      <c r="I2495" s="2" t="s">
        <v>117</v>
      </c>
      <c r="J2495" s="2" t="s">
        <v>56</v>
      </c>
      <c r="K2495" s="2">
        <v>4.8</v>
      </c>
      <c r="L2495" s="2" t="s">
        <v>151</v>
      </c>
      <c r="M2495" s="2" t="s">
        <v>69</v>
      </c>
      <c r="N2495" s="2" t="s">
        <v>151</v>
      </c>
      <c r="O2495" s="2" t="s">
        <v>151</v>
      </c>
      <c r="P2495" s="12">
        <v>6</v>
      </c>
      <c r="Q2495" s="12">
        <f>Table1[[#This Row],[Purchase Amount (USD)]]-Table1[[#This Row],[Previous Purchases]]</f>
        <v>17</v>
      </c>
      <c r="R2495" s="2" t="s">
        <v>27</v>
      </c>
      <c r="S2495" s="2" t="s">
        <v>96</v>
      </c>
    </row>
    <row r="2496" spans="1:19" x14ac:dyDescent="0.3">
      <c r="A2496" s="3">
        <v>2495</v>
      </c>
      <c r="B2496" s="3">
        <v>42</v>
      </c>
      <c r="C2496" s="3" t="s">
        <v>18</v>
      </c>
      <c r="D2496" s="3" t="s">
        <v>70</v>
      </c>
      <c r="E2496" s="3" t="s">
        <v>41</v>
      </c>
      <c r="F2496" s="3">
        <v>27</v>
      </c>
      <c r="G2496" s="3" t="s">
        <v>100</v>
      </c>
      <c r="H2496" s="3" t="s">
        <v>35</v>
      </c>
      <c r="I2496" s="3" t="s">
        <v>99</v>
      </c>
      <c r="J2496" s="3" t="s">
        <v>24</v>
      </c>
      <c r="K2496" s="3">
        <v>2.6</v>
      </c>
      <c r="L2496" s="3" t="s">
        <v>151</v>
      </c>
      <c r="M2496" s="3" t="s">
        <v>73</v>
      </c>
      <c r="N2496" s="3" t="s">
        <v>151</v>
      </c>
      <c r="O2496" s="3" t="s">
        <v>151</v>
      </c>
      <c r="P2496" s="13">
        <v>26</v>
      </c>
      <c r="Q2496" s="13">
        <f>Table1[[#This Row],[Purchase Amount (USD)]]-Table1[[#This Row],[Previous Purchases]]</f>
        <v>1</v>
      </c>
      <c r="R2496" s="3" t="s">
        <v>85</v>
      </c>
      <c r="S2496" s="3" t="s">
        <v>48</v>
      </c>
    </row>
    <row r="2497" spans="1:19" x14ac:dyDescent="0.3">
      <c r="A2497" s="3">
        <v>2496</v>
      </c>
      <c r="B2497" s="3">
        <v>40</v>
      </c>
      <c r="C2497" s="3" t="s">
        <v>18</v>
      </c>
      <c r="D2497" s="3" t="s">
        <v>131</v>
      </c>
      <c r="E2497" s="3" t="s">
        <v>66</v>
      </c>
      <c r="F2497" s="3">
        <v>37</v>
      </c>
      <c r="G2497" s="3" t="s">
        <v>144</v>
      </c>
      <c r="H2497" s="3" t="s">
        <v>91</v>
      </c>
      <c r="I2497" s="3" t="s">
        <v>120</v>
      </c>
      <c r="J2497" s="3" t="s">
        <v>36</v>
      </c>
      <c r="K2497" s="3">
        <v>3.1</v>
      </c>
      <c r="L2497" s="3" t="s">
        <v>151</v>
      </c>
      <c r="M2497" s="3" t="s">
        <v>37</v>
      </c>
      <c r="N2497" s="3" t="s">
        <v>151</v>
      </c>
      <c r="O2497" s="3" t="s">
        <v>151</v>
      </c>
      <c r="P2497" s="13">
        <v>34</v>
      </c>
      <c r="Q2497" s="13">
        <f>Table1[[#This Row],[Purchase Amount (USD)]]-Table1[[#This Row],[Previous Purchases]]</f>
        <v>3</v>
      </c>
      <c r="R2497" s="3" t="s">
        <v>38</v>
      </c>
      <c r="S2497" s="3" t="s">
        <v>96</v>
      </c>
    </row>
    <row r="2498" spans="1:19" x14ac:dyDescent="0.3">
      <c r="A2498" s="2">
        <v>2497</v>
      </c>
      <c r="B2498" s="2">
        <v>67</v>
      </c>
      <c r="C2498" s="2" t="s">
        <v>18</v>
      </c>
      <c r="D2498" s="2" t="s">
        <v>118</v>
      </c>
      <c r="E2498" s="2" t="s">
        <v>66</v>
      </c>
      <c r="F2498" s="2">
        <v>79</v>
      </c>
      <c r="G2498" s="2" t="s">
        <v>114</v>
      </c>
      <c r="H2498" s="2" t="s">
        <v>35</v>
      </c>
      <c r="I2498" s="2" t="s">
        <v>133</v>
      </c>
      <c r="J2498" s="2" t="s">
        <v>52</v>
      </c>
      <c r="K2498" s="2">
        <v>3.2</v>
      </c>
      <c r="L2498" s="2" t="s">
        <v>151</v>
      </c>
      <c r="M2498" s="2" t="s">
        <v>73</v>
      </c>
      <c r="N2498" s="2" t="s">
        <v>151</v>
      </c>
      <c r="O2498" s="2" t="s">
        <v>151</v>
      </c>
      <c r="P2498" s="12">
        <v>37</v>
      </c>
      <c r="Q2498" s="12">
        <f>Table1[[#This Row],[Purchase Amount (USD)]]-Table1[[#This Row],[Previous Purchases]]</f>
        <v>42</v>
      </c>
      <c r="R2498" s="2" t="s">
        <v>38</v>
      </c>
      <c r="S2498" s="2" t="s">
        <v>39</v>
      </c>
    </row>
    <row r="2499" spans="1:19" x14ac:dyDescent="0.3">
      <c r="A2499" s="2">
        <v>2498</v>
      </c>
      <c r="B2499" s="2">
        <v>35</v>
      </c>
      <c r="C2499" s="2" t="s">
        <v>18</v>
      </c>
      <c r="D2499" s="2" t="s">
        <v>131</v>
      </c>
      <c r="E2499" s="2" t="s">
        <v>66</v>
      </c>
      <c r="F2499" s="2">
        <v>40</v>
      </c>
      <c r="G2499" s="2" t="s">
        <v>111</v>
      </c>
      <c r="H2499" s="2" t="s">
        <v>43</v>
      </c>
      <c r="I2499" s="2" t="s">
        <v>82</v>
      </c>
      <c r="J2499" s="2" t="s">
        <v>52</v>
      </c>
      <c r="K2499" s="2">
        <v>4.2</v>
      </c>
      <c r="L2499" s="2" t="s">
        <v>151</v>
      </c>
      <c r="M2499" s="2" t="s">
        <v>53</v>
      </c>
      <c r="N2499" s="2" t="s">
        <v>151</v>
      </c>
      <c r="O2499" s="2" t="s">
        <v>151</v>
      </c>
      <c r="P2499" s="12">
        <v>28</v>
      </c>
      <c r="Q2499" s="12">
        <f>Table1[[#This Row],[Purchase Amount (USD)]]-Table1[[#This Row],[Previous Purchases]]</f>
        <v>12</v>
      </c>
      <c r="R2499" s="2" t="s">
        <v>74</v>
      </c>
      <c r="S2499" s="2" t="s">
        <v>48</v>
      </c>
    </row>
    <row r="2500" spans="1:19" x14ac:dyDescent="0.3">
      <c r="A2500" s="3">
        <v>2499</v>
      </c>
      <c r="B2500" s="3">
        <v>18</v>
      </c>
      <c r="C2500" s="3" t="s">
        <v>18</v>
      </c>
      <c r="D2500" s="3" t="s">
        <v>61</v>
      </c>
      <c r="E2500" s="3" t="s">
        <v>62</v>
      </c>
      <c r="F2500" s="3">
        <v>39</v>
      </c>
      <c r="G2500" s="3" t="s">
        <v>34</v>
      </c>
      <c r="H2500" s="3" t="s">
        <v>35</v>
      </c>
      <c r="I2500" s="3" t="s">
        <v>95</v>
      </c>
      <c r="J2500" s="3" t="s">
        <v>56</v>
      </c>
      <c r="K2500" s="3">
        <v>2.6</v>
      </c>
      <c r="L2500" s="3" t="s">
        <v>151</v>
      </c>
      <c r="M2500" s="3" t="s">
        <v>44</v>
      </c>
      <c r="N2500" s="3" t="s">
        <v>151</v>
      </c>
      <c r="O2500" s="3" t="s">
        <v>151</v>
      </c>
      <c r="P2500" s="13">
        <v>38</v>
      </c>
      <c r="Q2500" s="13">
        <f>Table1[[#This Row],[Purchase Amount (USD)]]-Table1[[#This Row],[Previous Purchases]]</f>
        <v>1</v>
      </c>
      <c r="R2500" s="3" t="s">
        <v>32</v>
      </c>
      <c r="S2500" s="3" t="s">
        <v>28</v>
      </c>
    </row>
    <row r="2501" spans="1:19" x14ac:dyDescent="0.3">
      <c r="A2501" s="3">
        <v>2500</v>
      </c>
      <c r="B2501" s="3">
        <v>52</v>
      </c>
      <c r="C2501" s="3" t="s">
        <v>18</v>
      </c>
      <c r="D2501" s="3" t="s">
        <v>103</v>
      </c>
      <c r="E2501" s="3" t="s">
        <v>20</v>
      </c>
      <c r="F2501" s="3">
        <v>73</v>
      </c>
      <c r="G2501" s="3" t="s">
        <v>59</v>
      </c>
      <c r="H2501" s="3" t="s">
        <v>22</v>
      </c>
      <c r="I2501" s="3" t="s">
        <v>68</v>
      </c>
      <c r="J2501" s="3" t="s">
        <v>52</v>
      </c>
      <c r="K2501" s="3">
        <v>3.1</v>
      </c>
      <c r="L2501" s="3" t="s">
        <v>151</v>
      </c>
      <c r="M2501" s="3" t="s">
        <v>44</v>
      </c>
      <c r="N2501" s="3" t="s">
        <v>151</v>
      </c>
      <c r="O2501" s="3" t="s">
        <v>151</v>
      </c>
      <c r="P2501" s="13">
        <v>2</v>
      </c>
      <c r="Q2501" s="13">
        <f>Table1[[#This Row],[Purchase Amount (USD)]]-Table1[[#This Row],[Previous Purchases]]</f>
        <v>71</v>
      </c>
      <c r="R2501" s="3" t="s">
        <v>32</v>
      </c>
      <c r="S2501" s="3" t="s">
        <v>57</v>
      </c>
    </row>
    <row r="2502" spans="1:19" x14ac:dyDescent="0.3">
      <c r="A2502" s="2">
        <v>2501</v>
      </c>
      <c r="B2502" s="2">
        <v>59</v>
      </c>
      <c r="C2502" s="2" t="s">
        <v>18</v>
      </c>
      <c r="D2502" s="2" t="s">
        <v>142</v>
      </c>
      <c r="E2502" s="2" t="s">
        <v>66</v>
      </c>
      <c r="F2502" s="2">
        <v>84</v>
      </c>
      <c r="G2502" s="2" t="s">
        <v>34</v>
      </c>
      <c r="H2502" s="2" t="s">
        <v>43</v>
      </c>
      <c r="I2502" s="2" t="s">
        <v>82</v>
      </c>
      <c r="J2502" s="2" t="s">
        <v>56</v>
      </c>
      <c r="K2502" s="2">
        <v>2.9</v>
      </c>
      <c r="L2502" s="2" t="s">
        <v>151</v>
      </c>
      <c r="M2502" s="2" t="s">
        <v>73</v>
      </c>
      <c r="N2502" s="2" t="s">
        <v>151</v>
      </c>
      <c r="O2502" s="2" t="s">
        <v>151</v>
      </c>
      <c r="P2502" s="12">
        <v>32</v>
      </c>
      <c r="Q2502" s="12">
        <f>Table1[[#This Row],[Purchase Amount (USD)]]-Table1[[#This Row],[Previous Purchases]]</f>
        <v>52</v>
      </c>
      <c r="R2502" s="2" t="s">
        <v>32</v>
      </c>
      <c r="S2502" s="2" t="s">
        <v>75</v>
      </c>
    </row>
    <row r="2503" spans="1:19" x14ac:dyDescent="0.3">
      <c r="A2503" s="2">
        <v>2502</v>
      </c>
      <c r="B2503" s="2">
        <v>49</v>
      </c>
      <c r="C2503" s="2" t="s">
        <v>18</v>
      </c>
      <c r="D2503" s="2" t="s">
        <v>58</v>
      </c>
      <c r="E2503" s="2" t="s">
        <v>20</v>
      </c>
      <c r="F2503" s="2">
        <v>94</v>
      </c>
      <c r="G2503" s="2" t="s">
        <v>63</v>
      </c>
      <c r="H2503" s="2" t="s">
        <v>43</v>
      </c>
      <c r="I2503" s="2" t="s">
        <v>82</v>
      </c>
      <c r="J2503" s="2" t="s">
        <v>56</v>
      </c>
      <c r="K2503" s="2">
        <v>4.5999999999999996</v>
      </c>
      <c r="L2503" s="2" t="s">
        <v>151</v>
      </c>
      <c r="M2503" s="2" t="s">
        <v>37</v>
      </c>
      <c r="N2503" s="2" t="s">
        <v>151</v>
      </c>
      <c r="O2503" s="2" t="s">
        <v>151</v>
      </c>
      <c r="P2503" s="12">
        <v>30</v>
      </c>
      <c r="Q2503" s="12">
        <f>Table1[[#This Row],[Purchase Amount (USD)]]-Table1[[#This Row],[Previous Purchases]]</f>
        <v>64</v>
      </c>
      <c r="R2503" s="2" t="s">
        <v>27</v>
      </c>
      <c r="S2503" s="2" t="s">
        <v>75</v>
      </c>
    </row>
    <row r="2504" spans="1:19" x14ac:dyDescent="0.3">
      <c r="A2504" s="3">
        <v>2503</v>
      </c>
      <c r="B2504" s="3">
        <v>46</v>
      </c>
      <c r="C2504" s="3" t="s">
        <v>18</v>
      </c>
      <c r="D2504" s="3" t="s">
        <v>86</v>
      </c>
      <c r="E2504" s="3" t="s">
        <v>20</v>
      </c>
      <c r="F2504" s="3">
        <v>47</v>
      </c>
      <c r="G2504" s="3" t="s">
        <v>134</v>
      </c>
      <c r="H2504" s="3" t="s">
        <v>22</v>
      </c>
      <c r="I2504" s="3" t="s">
        <v>68</v>
      </c>
      <c r="J2504" s="3" t="s">
        <v>36</v>
      </c>
      <c r="K2504" s="3">
        <v>4.0999999999999996</v>
      </c>
      <c r="L2504" s="3" t="s">
        <v>151</v>
      </c>
      <c r="M2504" s="3" t="s">
        <v>53</v>
      </c>
      <c r="N2504" s="3" t="s">
        <v>151</v>
      </c>
      <c r="O2504" s="3" t="s">
        <v>151</v>
      </c>
      <c r="P2504" s="13">
        <v>17</v>
      </c>
      <c r="Q2504" s="13">
        <f>Table1[[#This Row],[Purchase Amount (USD)]]-Table1[[#This Row],[Previous Purchases]]</f>
        <v>30</v>
      </c>
      <c r="R2504" s="3" t="s">
        <v>45</v>
      </c>
      <c r="S2504" s="3" t="s">
        <v>96</v>
      </c>
    </row>
    <row r="2505" spans="1:19" x14ac:dyDescent="0.3">
      <c r="A2505" s="3">
        <v>2504</v>
      </c>
      <c r="B2505" s="3">
        <v>69</v>
      </c>
      <c r="C2505" s="3" t="s">
        <v>18</v>
      </c>
      <c r="D2505" s="3" t="s">
        <v>136</v>
      </c>
      <c r="E2505" s="3" t="s">
        <v>41</v>
      </c>
      <c r="F2505" s="3">
        <v>77</v>
      </c>
      <c r="G2505" s="3" t="s">
        <v>122</v>
      </c>
      <c r="H2505" s="3" t="s">
        <v>43</v>
      </c>
      <c r="I2505" s="3" t="s">
        <v>82</v>
      </c>
      <c r="J2505" s="3" t="s">
        <v>52</v>
      </c>
      <c r="K2505" s="3">
        <v>2.5</v>
      </c>
      <c r="L2505" s="3" t="s">
        <v>151</v>
      </c>
      <c r="M2505" s="3" t="s">
        <v>73</v>
      </c>
      <c r="N2505" s="3" t="s">
        <v>151</v>
      </c>
      <c r="O2505" s="3" t="s">
        <v>151</v>
      </c>
      <c r="P2505" s="13">
        <v>5</v>
      </c>
      <c r="Q2505" s="13">
        <f>Table1[[#This Row],[Purchase Amount (USD)]]-Table1[[#This Row],[Previous Purchases]]</f>
        <v>72</v>
      </c>
      <c r="R2505" s="3" t="s">
        <v>85</v>
      </c>
      <c r="S2505" s="3" t="s">
        <v>75</v>
      </c>
    </row>
    <row r="2506" spans="1:19" x14ac:dyDescent="0.3">
      <c r="A2506" s="2">
        <v>2505</v>
      </c>
      <c r="B2506" s="2">
        <v>56</v>
      </c>
      <c r="C2506" s="2" t="s">
        <v>18</v>
      </c>
      <c r="D2506" s="2" t="s">
        <v>58</v>
      </c>
      <c r="E2506" s="2" t="s">
        <v>20</v>
      </c>
      <c r="F2506" s="2">
        <v>94</v>
      </c>
      <c r="G2506" s="2" t="s">
        <v>42</v>
      </c>
      <c r="H2506" s="2" t="s">
        <v>43</v>
      </c>
      <c r="I2506" s="2" t="s">
        <v>47</v>
      </c>
      <c r="J2506" s="2" t="s">
        <v>24</v>
      </c>
      <c r="K2506" s="2">
        <v>4</v>
      </c>
      <c r="L2506" s="2" t="s">
        <v>151</v>
      </c>
      <c r="M2506" s="2" t="s">
        <v>73</v>
      </c>
      <c r="N2506" s="2" t="s">
        <v>151</v>
      </c>
      <c r="O2506" s="2" t="s">
        <v>151</v>
      </c>
      <c r="P2506" s="12">
        <v>31</v>
      </c>
      <c r="Q2506" s="12">
        <f>Table1[[#This Row],[Purchase Amount (USD)]]-Table1[[#This Row],[Previous Purchases]]</f>
        <v>63</v>
      </c>
      <c r="R2506" s="2" t="s">
        <v>32</v>
      </c>
      <c r="S2506" s="2" t="s">
        <v>75</v>
      </c>
    </row>
    <row r="2507" spans="1:19" x14ac:dyDescent="0.3">
      <c r="A2507" s="2">
        <v>2506</v>
      </c>
      <c r="B2507" s="2">
        <v>27</v>
      </c>
      <c r="C2507" s="2" t="s">
        <v>18</v>
      </c>
      <c r="D2507" s="2" t="s">
        <v>65</v>
      </c>
      <c r="E2507" s="2" t="s">
        <v>66</v>
      </c>
      <c r="F2507" s="2">
        <v>75</v>
      </c>
      <c r="G2507" s="2" t="s">
        <v>114</v>
      </c>
      <c r="H2507" s="2" t="s">
        <v>43</v>
      </c>
      <c r="I2507" s="2" t="s">
        <v>108</v>
      </c>
      <c r="J2507" s="2" t="s">
        <v>52</v>
      </c>
      <c r="K2507" s="2">
        <v>3.5</v>
      </c>
      <c r="L2507" s="2" t="s">
        <v>151</v>
      </c>
      <c r="M2507" s="2" t="s">
        <v>26</v>
      </c>
      <c r="N2507" s="2" t="s">
        <v>151</v>
      </c>
      <c r="O2507" s="2" t="s">
        <v>151</v>
      </c>
      <c r="P2507" s="12">
        <v>43</v>
      </c>
      <c r="Q2507" s="12">
        <f>Table1[[#This Row],[Purchase Amount (USD)]]-Table1[[#This Row],[Previous Purchases]]</f>
        <v>32</v>
      </c>
      <c r="R2507" s="2" t="s">
        <v>45</v>
      </c>
      <c r="S2507" s="2" t="s">
        <v>57</v>
      </c>
    </row>
    <row r="2508" spans="1:19" x14ac:dyDescent="0.3">
      <c r="A2508" s="3">
        <v>2507</v>
      </c>
      <c r="B2508" s="3">
        <v>57</v>
      </c>
      <c r="C2508" s="3" t="s">
        <v>18</v>
      </c>
      <c r="D2508" s="3" t="s">
        <v>80</v>
      </c>
      <c r="E2508" s="3" t="s">
        <v>20</v>
      </c>
      <c r="F2508" s="3">
        <v>82</v>
      </c>
      <c r="G2508" s="3" t="s">
        <v>83</v>
      </c>
      <c r="H2508" s="3" t="s">
        <v>91</v>
      </c>
      <c r="I2508" s="3" t="s">
        <v>120</v>
      </c>
      <c r="J2508" s="3" t="s">
        <v>36</v>
      </c>
      <c r="K2508" s="3">
        <v>4.4000000000000004</v>
      </c>
      <c r="L2508" s="3" t="s">
        <v>151</v>
      </c>
      <c r="M2508" s="3" t="s">
        <v>37</v>
      </c>
      <c r="N2508" s="3" t="s">
        <v>151</v>
      </c>
      <c r="O2508" s="3" t="s">
        <v>151</v>
      </c>
      <c r="P2508" s="13">
        <v>19</v>
      </c>
      <c r="Q2508" s="13">
        <f>Table1[[#This Row],[Purchase Amount (USD)]]-Table1[[#This Row],[Previous Purchases]]</f>
        <v>63</v>
      </c>
      <c r="R2508" s="3" t="s">
        <v>27</v>
      </c>
      <c r="S2508" s="3" t="s">
        <v>48</v>
      </c>
    </row>
    <row r="2509" spans="1:19" x14ac:dyDescent="0.3">
      <c r="A2509" s="3">
        <v>2508</v>
      </c>
      <c r="B2509" s="3">
        <v>58</v>
      </c>
      <c r="C2509" s="3" t="s">
        <v>18</v>
      </c>
      <c r="D2509" s="3" t="s">
        <v>70</v>
      </c>
      <c r="E2509" s="3" t="s">
        <v>41</v>
      </c>
      <c r="F2509" s="3">
        <v>36</v>
      </c>
      <c r="G2509" s="3" t="s">
        <v>59</v>
      </c>
      <c r="H2509" s="3" t="s">
        <v>43</v>
      </c>
      <c r="I2509" s="3" t="s">
        <v>108</v>
      </c>
      <c r="J2509" s="3" t="s">
        <v>56</v>
      </c>
      <c r="K2509" s="3">
        <v>2.9</v>
      </c>
      <c r="L2509" s="3" t="s">
        <v>151</v>
      </c>
      <c r="M2509" s="3" t="s">
        <v>73</v>
      </c>
      <c r="N2509" s="3" t="s">
        <v>151</v>
      </c>
      <c r="O2509" s="3" t="s">
        <v>151</v>
      </c>
      <c r="P2509" s="13">
        <v>32</v>
      </c>
      <c r="Q2509" s="13">
        <f>Table1[[#This Row],[Purchase Amount (USD)]]-Table1[[#This Row],[Previous Purchases]]</f>
        <v>4</v>
      </c>
      <c r="R2509" s="3" t="s">
        <v>38</v>
      </c>
      <c r="S2509" s="3" t="s">
        <v>96</v>
      </c>
    </row>
    <row r="2510" spans="1:19" x14ac:dyDescent="0.3">
      <c r="A2510" s="2">
        <v>2509</v>
      </c>
      <c r="B2510" s="2">
        <v>23</v>
      </c>
      <c r="C2510" s="2" t="s">
        <v>18</v>
      </c>
      <c r="D2510" s="2" t="s">
        <v>49</v>
      </c>
      <c r="E2510" s="2" t="s">
        <v>41</v>
      </c>
      <c r="F2510" s="2">
        <v>90</v>
      </c>
      <c r="G2510" s="2" t="s">
        <v>98</v>
      </c>
      <c r="H2510" s="2" t="s">
        <v>91</v>
      </c>
      <c r="I2510" s="2" t="s">
        <v>125</v>
      </c>
      <c r="J2510" s="2" t="s">
        <v>36</v>
      </c>
      <c r="K2510" s="2">
        <v>3.1</v>
      </c>
      <c r="L2510" s="2" t="s">
        <v>151</v>
      </c>
      <c r="M2510" s="2" t="s">
        <v>69</v>
      </c>
      <c r="N2510" s="2" t="s">
        <v>151</v>
      </c>
      <c r="O2510" s="2" t="s">
        <v>151</v>
      </c>
      <c r="P2510" s="12">
        <v>5</v>
      </c>
      <c r="Q2510" s="12">
        <f>Table1[[#This Row],[Purchase Amount (USD)]]-Table1[[#This Row],[Previous Purchases]]</f>
        <v>85</v>
      </c>
      <c r="R2510" s="2" t="s">
        <v>85</v>
      </c>
      <c r="S2510" s="2" t="s">
        <v>75</v>
      </c>
    </row>
    <row r="2511" spans="1:19" x14ac:dyDescent="0.3">
      <c r="A2511" s="2">
        <v>2510</v>
      </c>
      <c r="B2511" s="2">
        <v>19</v>
      </c>
      <c r="C2511" s="2" t="s">
        <v>18</v>
      </c>
      <c r="D2511" s="2" t="s">
        <v>124</v>
      </c>
      <c r="E2511" s="2" t="s">
        <v>20</v>
      </c>
      <c r="F2511" s="2">
        <v>48</v>
      </c>
      <c r="G2511" s="2" t="s">
        <v>148</v>
      </c>
      <c r="H2511" s="2" t="s">
        <v>43</v>
      </c>
      <c r="I2511" s="2" t="s">
        <v>93</v>
      </c>
      <c r="J2511" s="2" t="s">
        <v>36</v>
      </c>
      <c r="K2511" s="2">
        <v>4.4000000000000004</v>
      </c>
      <c r="L2511" s="2" t="s">
        <v>151</v>
      </c>
      <c r="M2511" s="2" t="s">
        <v>37</v>
      </c>
      <c r="N2511" s="2" t="s">
        <v>151</v>
      </c>
      <c r="O2511" s="2" t="s">
        <v>151</v>
      </c>
      <c r="P2511" s="12">
        <v>9</v>
      </c>
      <c r="Q2511" s="12">
        <f>Table1[[#This Row],[Purchase Amount (USD)]]-Table1[[#This Row],[Previous Purchases]]</f>
        <v>39</v>
      </c>
      <c r="R2511" s="2" t="s">
        <v>74</v>
      </c>
      <c r="S2511" s="2" t="s">
        <v>57</v>
      </c>
    </row>
    <row r="2512" spans="1:19" x14ac:dyDescent="0.3">
      <c r="A2512" s="3">
        <v>2511</v>
      </c>
      <c r="B2512" s="3">
        <v>40</v>
      </c>
      <c r="C2512" s="3" t="s">
        <v>18</v>
      </c>
      <c r="D2512" s="3" t="s">
        <v>101</v>
      </c>
      <c r="E2512" s="3" t="s">
        <v>62</v>
      </c>
      <c r="F2512" s="3">
        <v>42</v>
      </c>
      <c r="G2512" s="3" t="s">
        <v>146</v>
      </c>
      <c r="H2512" s="3" t="s">
        <v>22</v>
      </c>
      <c r="I2512" s="3" t="s">
        <v>72</v>
      </c>
      <c r="J2512" s="3" t="s">
        <v>24</v>
      </c>
      <c r="K2512" s="3">
        <v>4.4000000000000004</v>
      </c>
      <c r="L2512" s="3" t="s">
        <v>151</v>
      </c>
      <c r="M2512" s="3" t="s">
        <v>53</v>
      </c>
      <c r="N2512" s="3" t="s">
        <v>151</v>
      </c>
      <c r="O2512" s="3" t="s">
        <v>151</v>
      </c>
      <c r="P2512" s="13">
        <v>48</v>
      </c>
      <c r="Q2512" s="13">
        <f>Table1[[#This Row],[Purchase Amount (USD)]]-Table1[[#This Row],[Previous Purchases]]</f>
        <v>-6</v>
      </c>
      <c r="R2512" s="3" t="s">
        <v>38</v>
      </c>
      <c r="S2512" s="3" t="s">
        <v>39</v>
      </c>
    </row>
    <row r="2513" spans="1:19" x14ac:dyDescent="0.3">
      <c r="A2513" s="3">
        <v>2512</v>
      </c>
      <c r="B2513" s="3">
        <v>54</v>
      </c>
      <c r="C2513" s="3" t="s">
        <v>18</v>
      </c>
      <c r="D2513" s="3" t="s">
        <v>131</v>
      </c>
      <c r="E2513" s="3" t="s">
        <v>66</v>
      </c>
      <c r="F2513" s="3">
        <v>33</v>
      </c>
      <c r="G2513" s="3" t="s">
        <v>134</v>
      </c>
      <c r="H2513" s="3" t="s">
        <v>43</v>
      </c>
      <c r="I2513" s="3" t="s">
        <v>108</v>
      </c>
      <c r="J2513" s="3" t="s">
        <v>52</v>
      </c>
      <c r="K2513" s="3">
        <v>2.7</v>
      </c>
      <c r="L2513" s="3" t="s">
        <v>151</v>
      </c>
      <c r="M2513" s="3" t="s">
        <v>73</v>
      </c>
      <c r="N2513" s="3" t="s">
        <v>151</v>
      </c>
      <c r="O2513" s="3" t="s">
        <v>151</v>
      </c>
      <c r="P2513" s="13">
        <v>1</v>
      </c>
      <c r="Q2513" s="13">
        <f>Table1[[#This Row],[Purchase Amount (USD)]]-Table1[[#This Row],[Previous Purchases]]</f>
        <v>32</v>
      </c>
      <c r="R2513" s="3" t="s">
        <v>45</v>
      </c>
      <c r="S2513" s="3" t="s">
        <v>57</v>
      </c>
    </row>
    <row r="2514" spans="1:19" x14ac:dyDescent="0.3">
      <c r="A2514" s="2">
        <v>2513</v>
      </c>
      <c r="B2514" s="2">
        <v>50</v>
      </c>
      <c r="C2514" s="2" t="s">
        <v>18</v>
      </c>
      <c r="D2514" s="2" t="s">
        <v>124</v>
      </c>
      <c r="E2514" s="2" t="s">
        <v>20</v>
      </c>
      <c r="F2514" s="2">
        <v>63</v>
      </c>
      <c r="G2514" s="2" t="s">
        <v>113</v>
      </c>
      <c r="H2514" s="2" t="s">
        <v>43</v>
      </c>
      <c r="I2514" s="2" t="s">
        <v>95</v>
      </c>
      <c r="J2514" s="2" t="s">
        <v>52</v>
      </c>
      <c r="K2514" s="2">
        <v>4.9000000000000004</v>
      </c>
      <c r="L2514" s="2" t="s">
        <v>151</v>
      </c>
      <c r="M2514" s="2" t="s">
        <v>37</v>
      </c>
      <c r="N2514" s="2" t="s">
        <v>151</v>
      </c>
      <c r="O2514" s="2" t="s">
        <v>151</v>
      </c>
      <c r="P2514" s="12">
        <v>20</v>
      </c>
      <c r="Q2514" s="12">
        <f>Table1[[#This Row],[Purchase Amount (USD)]]-Table1[[#This Row],[Previous Purchases]]</f>
        <v>43</v>
      </c>
      <c r="R2514" s="2" t="s">
        <v>38</v>
      </c>
      <c r="S2514" s="2" t="s">
        <v>87</v>
      </c>
    </row>
    <row r="2515" spans="1:19" x14ac:dyDescent="0.3">
      <c r="A2515" s="2">
        <v>2514</v>
      </c>
      <c r="B2515" s="2">
        <v>69</v>
      </c>
      <c r="C2515" s="2" t="s">
        <v>18</v>
      </c>
      <c r="D2515" s="2" t="s">
        <v>65</v>
      </c>
      <c r="E2515" s="2" t="s">
        <v>66</v>
      </c>
      <c r="F2515" s="2">
        <v>53</v>
      </c>
      <c r="G2515" s="2" t="s">
        <v>148</v>
      </c>
      <c r="H2515" s="2" t="s">
        <v>22</v>
      </c>
      <c r="I2515" s="2" t="s">
        <v>84</v>
      </c>
      <c r="J2515" s="2" t="s">
        <v>24</v>
      </c>
      <c r="K2515" s="2">
        <v>3.5</v>
      </c>
      <c r="L2515" s="2" t="s">
        <v>151</v>
      </c>
      <c r="M2515" s="2" t="s">
        <v>69</v>
      </c>
      <c r="N2515" s="2" t="s">
        <v>151</v>
      </c>
      <c r="O2515" s="2" t="s">
        <v>151</v>
      </c>
      <c r="P2515" s="12">
        <v>42</v>
      </c>
      <c r="Q2515" s="12">
        <f>Table1[[#This Row],[Purchase Amount (USD)]]-Table1[[#This Row],[Previous Purchases]]</f>
        <v>11</v>
      </c>
      <c r="R2515" s="2" t="s">
        <v>32</v>
      </c>
      <c r="S2515" s="2" t="s">
        <v>48</v>
      </c>
    </row>
    <row r="2516" spans="1:19" x14ac:dyDescent="0.3">
      <c r="A2516" s="3">
        <v>2515</v>
      </c>
      <c r="B2516" s="3">
        <v>42</v>
      </c>
      <c r="C2516" s="3" t="s">
        <v>18</v>
      </c>
      <c r="D2516" s="3" t="s">
        <v>123</v>
      </c>
      <c r="E2516" s="3" t="s">
        <v>66</v>
      </c>
      <c r="F2516" s="3">
        <v>37</v>
      </c>
      <c r="G2516" s="3" t="s">
        <v>119</v>
      </c>
      <c r="H2516" s="3" t="s">
        <v>22</v>
      </c>
      <c r="I2516" s="3" t="s">
        <v>84</v>
      </c>
      <c r="J2516" s="3" t="s">
        <v>36</v>
      </c>
      <c r="K2516" s="3">
        <v>4.8</v>
      </c>
      <c r="L2516" s="3" t="s">
        <v>151</v>
      </c>
      <c r="M2516" s="3" t="s">
        <v>37</v>
      </c>
      <c r="N2516" s="3" t="s">
        <v>151</v>
      </c>
      <c r="O2516" s="3" t="s">
        <v>151</v>
      </c>
      <c r="P2516" s="13">
        <v>45</v>
      </c>
      <c r="Q2516" s="13">
        <f>Table1[[#This Row],[Purchase Amount (USD)]]-Table1[[#This Row],[Previous Purchases]]</f>
        <v>-8</v>
      </c>
      <c r="R2516" s="3" t="s">
        <v>45</v>
      </c>
      <c r="S2516" s="3" t="s">
        <v>75</v>
      </c>
    </row>
    <row r="2517" spans="1:19" x14ac:dyDescent="0.3">
      <c r="A2517" s="3">
        <v>2516</v>
      </c>
      <c r="B2517" s="3">
        <v>37</v>
      </c>
      <c r="C2517" s="3" t="s">
        <v>18</v>
      </c>
      <c r="D2517" s="3" t="s">
        <v>19</v>
      </c>
      <c r="E2517" s="3" t="s">
        <v>20</v>
      </c>
      <c r="F2517" s="3">
        <v>92</v>
      </c>
      <c r="G2517" s="3" t="s">
        <v>110</v>
      </c>
      <c r="H2517" s="3" t="s">
        <v>43</v>
      </c>
      <c r="I2517" s="3" t="s">
        <v>135</v>
      </c>
      <c r="J2517" s="3" t="s">
        <v>52</v>
      </c>
      <c r="K2517" s="3">
        <v>4.2</v>
      </c>
      <c r="L2517" s="3" t="s">
        <v>151</v>
      </c>
      <c r="M2517" s="3" t="s">
        <v>69</v>
      </c>
      <c r="N2517" s="3" t="s">
        <v>151</v>
      </c>
      <c r="O2517" s="3" t="s">
        <v>151</v>
      </c>
      <c r="P2517" s="13">
        <v>41</v>
      </c>
      <c r="Q2517" s="13">
        <f>Table1[[#This Row],[Purchase Amount (USD)]]-Table1[[#This Row],[Previous Purchases]]</f>
        <v>51</v>
      </c>
      <c r="R2517" s="3" t="s">
        <v>32</v>
      </c>
      <c r="S2517" s="3" t="s">
        <v>87</v>
      </c>
    </row>
    <row r="2518" spans="1:19" x14ac:dyDescent="0.3">
      <c r="A2518" s="2">
        <v>2517</v>
      </c>
      <c r="B2518" s="2">
        <v>46</v>
      </c>
      <c r="C2518" s="2" t="s">
        <v>18</v>
      </c>
      <c r="D2518" s="2" t="s">
        <v>58</v>
      </c>
      <c r="E2518" s="2" t="s">
        <v>20</v>
      </c>
      <c r="F2518" s="2">
        <v>73</v>
      </c>
      <c r="G2518" s="2" t="s">
        <v>139</v>
      </c>
      <c r="H2518" s="2" t="s">
        <v>91</v>
      </c>
      <c r="I2518" s="2" t="s">
        <v>109</v>
      </c>
      <c r="J2518" s="2" t="s">
        <v>36</v>
      </c>
      <c r="K2518" s="2">
        <v>4.5999999999999996</v>
      </c>
      <c r="L2518" s="2" t="s">
        <v>151</v>
      </c>
      <c r="M2518" s="2" t="s">
        <v>53</v>
      </c>
      <c r="N2518" s="2" t="s">
        <v>151</v>
      </c>
      <c r="O2518" s="2" t="s">
        <v>151</v>
      </c>
      <c r="P2518" s="12">
        <v>36</v>
      </c>
      <c r="Q2518" s="12">
        <f>Table1[[#This Row],[Purchase Amount (USD)]]-Table1[[#This Row],[Previous Purchases]]</f>
        <v>37</v>
      </c>
      <c r="R2518" s="2" t="s">
        <v>85</v>
      </c>
      <c r="S2518" s="2" t="s">
        <v>57</v>
      </c>
    </row>
    <row r="2519" spans="1:19" x14ac:dyDescent="0.3">
      <c r="A2519" s="2">
        <v>2518</v>
      </c>
      <c r="B2519" s="2">
        <v>64</v>
      </c>
      <c r="C2519" s="2" t="s">
        <v>18</v>
      </c>
      <c r="D2519" s="2" t="s">
        <v>54</v>
      </c>
      <c r="E2519" s="2" t="s">
        <v>20</v>
      </c>
      <c r="F2519" s="2">
        <v>38</v>
      </c>
      <c r="G2519" s="2" t="s">
        <v>50</v>
      </c>
      <c r="H2519" s="2" t="s">
        <v>22</v>
      </c>
      <c r="I2519" s="2" t="s">
        <v>120</v>
      </c>
      <c r="J2519" s="2" t="s">
        <v>36</v>
      </c>
      <c r="K2519" s="2">
        <v>2.9</v>
      </c>
      <c r="L2519" s="2" t="s">
        <v>151</v>
      </c>
      <c r="M2519" s="2" t="s">
        <v>53</v>
      </c>
      <c r="N2519" s="2" t="s">
        <v>151</v>
      </c>
      <c r="O2519" s="2" t="s">
        <v>151</v>
      </c>
      <c r="P2519" s="12">
        <v>10</v>
      </c>
      <c r="Q2519" s="12">
        <f>Table1[[#This Row],[Purchase Amount (USD)]]-Table1[[#This Row],[Previous Purchases]]</f>
        <v>28</v>
      </c>
      <c r="R2519" s="2" t="s">
        <v>27</v>
      </c>
      <c r="S2519" s="2" t="s">
        <v>48</v>
      </c>
    </row>
    <row r="2520" spans="1:19" x14ac:dyDescent="0.3">
      <c r="A2520" s="3">
        <v>2519</v>
      </c>
      <c r="B2520" s="3">
        <v>20</v>
      </c>
      <c r="C2520" s="3" t="s">
        <v>18</v>
      </c>
      <c r="D2520" s="3" t="s">
        <v>136</v>
      </c>
      <c r="E2520" s="3" t="s">
        <v>41</v>
      </c>
      <c r="F2520" s="3">
        <v>51</v>
      </c>
      <c r="G2520" s="3" t="s">
        <v>30</v>
      </c>
      <c r="H2520" s="3" t="s">
        <v>91</v>
      </c>
      <c r="I2520" s="3" t="s">
        <v>143</v>
      </c>
      <c r="J2520" s="3" t="s">
        <v>56</v>
      </c>
      <c r="K2520" s="3">
        <v>4</v>
      </c>
      <c r="L2520" s="3" t="s">
        <v>151</v>
      </c>
      <c r="M2520" s="3" t="s">
        <v>73</v>
      </c>
      <c r="N2520" s="3" t="s">
        <v>151</v>
      </c>
      <c r="O2520" s="3" t="s">
        <v>151</v>
      </c>
      <c r="P2520" s="13">
        <v>31</v>
      </c>
      <c r="Q2520" s="13">
        <f>Table1[[#This Row],[Purchase Amount (USD)]]-Table1[[#This Row],[Previous Purchases]]</f>
        <v>20</v>
      </c>
      <c r="R2520" s="3" t="s">
        <v>27</v>
      </c>
      <c r="S2520" s="3" t="s">
        <v>48</v>
      </c>
    </row>
    <row r="2521" spans="1:19" x14ac:dyDescent="0.3">
      <c r="A2521" s="3">
        <v>2520</v>
      </c>
      <c r="B2521" s="3">
        <v>40</v>
      </c>
      <c r="C2521" s="3" t="s">
        <v>18</v>
      </c>
      <c r="D2521" s="3" t="s">
        <v>101</v>
      </c>
      <c r="E2521" s="3" t="s">
        <v>62</v>
      </c>
      <c r="F2521" s="3">
        <v>90</v>
      </c>
      <c r="G2521" s="3" t="s">
        <v>150</v>
      </c>
      <c r="H2521" s="3" t="s">
        <v>22</v>
      </c>
      <c r="I2521" s="3" t="s">
        <v>135</v>
      </c>
      <c r="J2521" s="3" t="s">
        <v>36</v>
      </c>
      <c r="K2521" s="3">
        <v>4.9000000000000004</v>
      </c>
      <c r="L2521" s="3" t="s">
        <v>151</v>
      </c>
      <c r="M2521" s="3" t="s">
        <v>53</v>
      </c>
      <c r="N2521" s="3" t="s">
        <v>151</v>
      </c>
      <c r="O2521" s="3" t="s">
        <v>151</v>
      </c>
      <c r="P2521" s="13">
        <v>21</v>
      </c>
      <c r="Q2521" s="13">
        <f>Table1[[#This Row],[Purchase Amount (USD)]]-Table1[[#This Row],[Previous Purchases]]</f>
        <v>69</v>
      </c>
      <c r="R2521" s="3" t="s">
        <v>38</v>
      </c>
      <c r="S2521" s="3" t="s">
        <v>57</v>
      </c>
    </row>
    <row r="2522" spans="1:19" x14ac:dyDescent="0.3">
      <c r="A2522" s="2">
        <v>2521</v>
      </c>
      <c r="B2522" s="2">
        <v>64</v>
      </c>
      <c r="C2522" s="2" t="s">
        <v>18</v>
      </c>
      <c r="D2522" s="2" t="s">
        <v>101</v>
      </c>
      <c r="E2522" s="2" t="s">
        <v>62</v>
      </c>
      <c r="F2522" s="2">
        <v>56</v>
      </c>
      <c r="G2522" s="2" t="s">
        <v>114</v>
      </c>
      <c r="H2522" s="2" t="s">
        <v>22</v>
      </c>
      <c r="I2522" s="2" t="s">
        <v>135</v>
      </c>
      <c r="J2522" s="2" t="s">
        <v>52</v>
      </c>
      <c r="K2522" s="2">
        <v>3.1</v>
      </c>
      <c r="L2522" s="2" t="s">
        <v>151</v>
      </c>
      <c r="M2522" s="2" t="s">
        <v>44</v>
      </c>
      <c r="N2522" s="2" t="s">
        <v>151</v>
      </c>
      <c r="O2522" s="2" t="s">
        <v>151</v>
      </c>
      <c r="P2522" s="12">
        <v>16</v>
      </c>
      <c r="Q2522" s="12">
        <f>Table1[[#This Row],[Purchase Amount (USD)]]-Table1[[#This Row],[Previous Purchases]]</f>
        <v>40</v>
      </c>
      <c r="R2522" s="2" t="s">
        <v>32</v>
      </c>
      <c r="S2522" s="2" t="s">
        <v>96</v>
      </c>
    </row>
    <row r="2523" spans="1:19" x14ac:dyDescent="0.3">
      <c r="A2523" s="2">
        <v>2522</v>
      </c>
      <c r="B2523" s="2">
        <v>29</v>
      </c>
      <c r="C2523" s="2" t="s">
        <v>18</v>
      </c>
      <c r="D2523" s="2" t="s">
        <v>65</v>
      </c>
      <c r="E2523" s="2" t="s">
        <v>66</v>
      </c>
      <c r="F2523" s="2">
        <v>33</v>
      </c>
      <c r="G2523" s="2" t="s">
        <v>147</v>
      </c>
      <c r="H2523" s="2" t="s">
        <v>43</v>
      </c>
      <c r="I2523" s="2" t="s">
        <v>135</v>
      </c>
      <c r="J2523" s="2" t="s">
        <v>56</v>
      </c>
      <c r="K2523" s="2">
        <v>4.4000000000000004</v>
      </c>
      <c r="L2523" s="2" t="s">
        <v>151</v>
      </c>
      <c r="M2523" s="2" t="s">
        <v>53</v>
      </c>
      <c r="N2523" s="2" t="s">
        <v>151</v>
      </c>
      <c r="O2523" s="2" t="s">
        <v>151</v>
      </c>
      <c r="P2523" s="12">
        <v>18</v>
      </c>
      <c r="Q2523" s="12">
        <f>Table1[[#This Row],[Purchase Amount (USD)]]-Table1[[#This Row],[Previous Purchases]]</f>
        <v>15</v>
      </c>
      <c r="R2523" s="2" t="s">
        <v>45</v>
      </c>
      <c r="S2523" s="2" t="s">
        <v>96</v>
      </c>
    </row>
    <row r="2524" spans="1:19" x14ac:dyDescent="0.3">
      <c r="A2524" s="3">
        <v>2523</v>
      </c>
      <c r="B2524" s="3">
        <v>20</v>
      </c>
      <c r="C2524" s="3" t="s">
        <v>18</v>
      </c>
      <c r="D2524" s="3" t="s">
        <v>132</v>
      </c>
      <c r="E2524" s="3" t="s">
        <v>66</v>
      </c>
      <c r="F2524" s="3">
        <v>53</v>
      </c>
      <c r="G2524" s="3" t="s">
        <v>34</v>
      </c>
      <c r="H2524" s="3" t="s">
        <v>35</v>
      </c>
      <c r="I2524" s="3" t="s">
        <v>77</v>
      </c>
      <c r="J2524" s="3" t="s">
        <v>24</v>
      </c>
      <c r="K2524" s="3">
        <v>2.5</v>
      </c>
      <c r="L2524" s="3" t="s">
        <v>151</v>
      </c>
      <c r="M2524" s="3" t="s">
        <v>69</v>
      </c>
      <c r="N2524" s="3" t="s">
        <v>151</v>
      </c>
      <c r="O2524" s="3" t="s">
        <v>151</v>
      </c>
      <c r="P2524" s="13">
        <v>20</v>
      </c>
      <c r="Q2524" s="13">
        <f>Table1[[#This Row],[Purchase Amount (USD)]]-Table1[[#This Row],[Previous Purchases]]</f>
        <v>33</v>
      </c>
      <c r="R2524" s="3" t="s">
        <v>85</v>
      </c>
      <c r="S2524" s="3" t="s">
        <v>39</v>
      </c>
    </row>
    <row r="2525" spans="1:19" x14ac:dyDescent="0.3">
      <c r="A2525" s="3">
        <v>2524</v>
      </c>
      <c r="B2525" s="3">
        <v>43</v>
      </c>
      <c r="C2525" s="3" t="s">
        <v>18</v>
      </c>
      <c r="D2525" s="3" t="s">
        <v>65</v>
      </c>
      <c r="E2525" s="3" t="s">
        <v>66</v>
      </c>
      <c r="F2525" s="3">
        <v>24</v>
      </c>
      <c r="G2525" s="3" t="s">
        <v>126</v>
      </c>
      <c r="H2525" s="3" t="s">
        <v>35</v>
      </c>
      <c r="I2525" s="3" t="s">
        <v>108</v>
      </c>
      <c r="J2525" s="3" t="s">
        <v>36</v>
      </c>
      <c r="K2525" s="3">
        <v>3.4</v>
      </c>
      <c r="L2525" s="3" t="s">
        <v>151</v>
      </c>
      <c r="M2525" s="3" t="s">
        <v>26</v>
      </c>
      <c r="N2525" s="3" t="s">
        <v>151</v>
      </c>
      <c r="O2525" s="3" t="s">
        <v>151</v>
      </c>
      <c r="P2525" s="13">
        <v>21</v>
      </c>
      <c r="Q2525" s="13">
        <f>Table1[[#This Row],[Purchase Amount (USD)]]-Table1[[#This Row],[Previous Purchases]]</f>
        <v>3</v>
      </c>
      <c r="R2525" s="3" t="s">
        <v>74</v>
      </c>
      <c r="S2525" s="3" t="s">
        <v>48</v>
      </c>
    </row>
    <row r="2526" spans="1:19" x14ac:dyDescent="0.3">
      <c r="A2526" s="2">
        <v>2525</v>
      </c>
      <c r="B2526" s="2">
        <v>60</v>
      </c>
      <c r="C2526" s="2" t="s">
        <v>18</v>
      </c>
      <c r="D2526" s="2" t="s">
        <v>61</v>
      </c>
      <c r="E2526" s="2" t="s">
        <v>62</v>
      </c>
      <c r="F2526" s="2">
        <v>59</v>
      </c>
      <c r="G2526" s="2" t="s">
        <v>110</v>
      </c>
      <c r="H2526" s="2" t="s">
        <v>43</v>
      </c>
      <c r="I2526" s="2" t="s">
        <v>72</v>
      </c>
      <c r="J2526" s="2" t="s">
        <v>36</v>
      </c>
      <c r="K2526" s="2">
        <v>3.7</v>
      </c>
      <c r="L2526" s="2" t="s">
        <v>151</v>
      </c>
      <c r="M2526" s="2" t="s">
        <v>26</v>
      </c>
      <c r="N2526" s="2" t="s">
        <v>151</v>
      </c>
      <c r="O2526" s="2" t="s">
        <v>151</v>
      </c>
      <c r="P2526" s="12">
        <v>23</v>
      </c>
      <c r="Q2526" s="12">
        <f>Table1[[#This Row],[Purchase Amount (USD)]]-Table1[[#This Row],[Previous Purchases]]</f>
        <v>36</v>
      </c>
      <c r="R2526" s="2" t="s">
        <v>38</v>
      </c>
      <c r="S2526" s="2" t="s">
        <v>57</v>
      </c>
    </row>
    <row r="2527" spans="1:19" x14ac:dyDescent="0.3">
      <c r="A2527" s="2">
        <v>2526</v>
      </c>
      <c r="B2527" s="2">
        <v>39</v>
      </c>
      <c r="C2527" s="2" t="s">
        <v>18</v>
      </c>
      <c r="D2527" s="2" t="s">
        <v>29</v>
      </c>
      <c r="E2527" s="2" t="s">
        <v>20</v>
      </c>
      <c r="F2527" s="2">
        <v>72</v>
      </c>
      <c r="G2527" s="2" t="s">
        <v>21</v>
      </c>
      <c r="H2527" s="2" t="s">
        <v>43</v>
      </c>
      <c r="I2527" s="2" t="s">
        <v>72</v>
      </c>
      <c r="J2527" s="2" t="s">
        <v>24</v>
      </c>
      <c r="K2527" s="2">
        <v>4.2</v>
      </c>
      <c r="L2527" s="2" t="s">
        <v>151</v>
      </c>
      <c r="M2527" s="2" t="s">
        <v>53</v>
      </c>
      <c r="N2527" s="2" t="s">
        <v>151</v>
      </c>
      <c r="O2527" s="2" t="s">
        <v>151</v>
      </c>
      <c r="P2527" s="12">
        <v>20</v>
      </c>
      <c r="Q2527" s="12">
        <f>Table1[[#This Row],[Purchase Amount (USD)]]-Table1[[#This Row],[Previous Purchases]]</f>
        <v>52</v>
      </c>
      <c r="R2527" s="2" t="s">
        <v>45</v>
      </c>
      <c r="S2527" s="2" t="s">
        <v>39</v>
      </c>
    </row>
    <row r="2528" spans="1:19" x14ac:dyDescent="0.3">
      <c r="A2528" s="3">
        <v>2527</v>
      </c>
      <c r="B2528" s="3">
        <v>47</v>
      </c>
      <c r="C2528" s="3" t="s">
        <v>18</v>
      </c>
      <c r="D2528" s="3" t="s">
        <v>58</v>
      </c>
      <c r="E2528" s="3" t="s">
        <v>20</v>
      </c>
      <c r="F2528" s="3">
        <v>28</v>
      </c>
      <c r="G2528" s="3" t="s">
        <v>42</v>
      </c>
      <c r="H2528" s="3" t="s">
        <v>35</v>
      </c>
      <c r="I2528" s="3" t="s">
        <v>99</v>
      </c>
      <c r="J2528" s="3" t="s">
        <v>36</v>
      </c>
      <c r="K2528" s="3">
        <v>3.4</v>
      </c>
      <c r="L2528" s="3" t="s">
        <v>151</v>
      </c>
      <c r="M2528" s="3" t="s">
        <v>26</v>
      </c>
      <c r="N2528" s="3" t="s">
        <v>151</v>
      </c>
      <c r="O2528" s="3" t="s">
        <v>151</v>
      </c>
      <c r="P2528" s="13">
        <v>30</v>
      </c>
      <c r="Q2528" s="13">
        <f>Table1[[#This Row],[Purchase Amount (USD)]]-Table1[[#This Row],[Previous Purchases]]</f>
        <v>-2</v>
      </c>
      <c r="R2528" s="3" t="s">
        <v>45</v>
      </c>
      <c r="S2528" s="3" t="s">
        <v>75</v>
      </c>
    </row>
    <row r="2529" spans="1:19" x14ac:dyDescent="0.3">
      <c r="A2529" s="3">
        <v>2528</v>
      </c>
      <c r="B2529" s="3">
        <v>19</v>
      </c>
      <c r="C2529" s="3" t="s">
        <v>18</v>
      </c>
      <c r="D2529" s="3" t="s">
        <v>94</v>
      </c>
      <c r="E2529" s="3" t="s">
        <v>20</v>
      </c>
      <c r="F2529" s="3">
        <v>36</v>
      </c>
      <c r="G2529" s="3" t="s">
        <v>114</v>
      </c>
      <c r="H2529" s="3" t="s">
        <v>43</v>
      </c>
      <c r="I2529" s="3" t="s">
        <v>79</v>
      </c>
      <c r="J2529" s="3" t="s">
        <v>56</v>
      </c>
      <c r="K2529" s="3">
        <v>3.6</v>
      </c>
      <c r="L2529" s="3" t="s">
        <v>151</v>
      </c>
      <c r="M2529" s="3" t="s">
        <v>26</v>
      </c>
      <c r="N2529" s="3" t="s">
        <v>151</v>
      </c>
      <c r="O2529" s="3" t="s">
        <v>151</v>
      </c>
      <c r="P2529" s="13">
        <v>33</v>
      </c>
      <c r="Q2529" s="13">
        <f>Table1[[#This Row],[Purchase Amount (USD)]]-Table1[[#This Row],[Previous Purchases]]</f>
        <v>3</v>
      </c>
      <c r="R2529" s="3" t="s">
        <v>74</v>
      </c>
      <c r="S2529" s="3" t="s">
        <v>96</v>
      </c>
    </row>
    <row r="2530" spans="1:19" x14ac:dyDescent="0.3">
      <c r="A2530" s="2">
        <v>2529</v>
      </c>
      <c r="B2530" s="2">
        <v>52</v>
      </c>
      <c r="C2530" s="2" t="s">
        <v>18</v>
      </c>
      <c r="D2530" s="2" t="s">
        <v>105</v>
      </c>
      <c r="E2530" s="2" t="s">
        <v>66</v>
      </c>
      <c r="F2530" s="2">
        <v>47</v>
      </c>
      <c r="G2530" s="2" t="s">
        <v>89</v>
      </c>
      <c r="H2530" s="2" t="s">
        <v>35</v>
      </c>
      <c r="I2530" s="2" t="s">
        <v>99</v>
      </c>
      <c r="J2530" s="2" t="s">
        <v>56</v>
      </c>
      <c r="K2530" s="2">
        <v>4.7</v>
      </c>
      <c r="L2530" s="2" t="s">
        <v>151</v>
      </c>
      <c r="M2530" s="2" t="s">
        <v>69</v>
      </c>
      <c r="N2530" s="2" t="s">
        <v>151</v>
      </c>
      <c r="O2530" s="2" t="s">
        <v>151</v>
      </c>
      <c r="P2530" s="12">
        <v>31</v>
      </c>
      <c r="Q2530" s="12">
        <f>Table1[[#This Row],[Purchase Amount (USD)]]-Table1[[#This Row],[Previous Purchases]]</f>
        <v>16</v>
      </c>
      <c r="R2530" s="2" t="s">
        <v>85</v>
      </c>
      <c r="S2530" s="2" t="s">
        <v>87</v>
      </c>
    </row>
    <row r="2531" spans="1:19" x14ac:dyDescent="0.3">
      <c r="A2531" s="2">
        <v>2530</v>
      </c>
      <c r="B2531" s="2">
        <v>34</v>
      </c>
      <c r="C2531" s="2" t="s">
        <v>18</v>
      </c>
      <c r="D2531" s="2" t="s">
        <v>142</v>
      </c>
      <c r="E2531" s="2" t="s">
        <v>66</v>
      </c>
      <c r="F2531" s="2">
        <v>62</v>
      </c>
      <c r="G2531" s="2" t="s">
        <v>121</v>
      </c>
      <c r="H2531" s="2" t="s">
        <v>43</v>
      </c>
      <c r="I2531" s="2" t="s">
        <v>135</v>
      </c>
      <c r="J2531" s="2" t="s">
        <v>36</v>
      </c>
      <c r="K2531" s="2">
        <v>4.7</v>
      </c>
      <c r="L2531" s="2" t="s">
        <v>151</v>
      </c>
      <c r="M2531" s="2" t="s">
        <v>44</v>
      </c>
      <c r="N2531" s="2" t="s">
        <v>151</v>
      </c>
      <c r="O2531" s="2" t="s">
        <v>151</v>
      </c>
      <c r="P2531" s="12">
        <v>48</v>
      </c>
      <c r="Q2531" s="12">
        <f>Table1[[#This Row],[Purchase Amount (USD)]]-Table1[[#This Row],[Previous Purchases]]</f>
        <v>14</v>
      </c>
      <c r="R2531" s="2" t="s">
        <v>74</v>
      </c>
      <c r="S2531" s="2" t="s">
        <v>87</v>
      </c>
    </row>
    <row r="2532" spans="1:19" x14ac:dyDescent="0.3">
      <c r="A2532" s="3">
        <v>2531</v>
      </c>
      <c r="B2532" s="3">
        <v>25</v>
      </c>
      <c r="C2532" s="3" t="s">
        <v>18</v>
      </c>
      <c r="D2532" s="3" t="s">
        <v>86</v>
      </c>
      <c r="E2532" s="3" t="s">
        <v>20</v>
      </c>
      <c r="F2532" s="3">
        <v>98</v>
      </c>
      <c r="G2532" s="3" t="s">
        <v>34</v>
      </c>
      <c r="H2532" s="3" t="s">
        <v>35</v>
      </c>
      <c r="I2532" s="3" t="s">
        <v>108</v>
      </c>
      <c r="J2532" s="3" t="s">
        <v>36</v>
      </c>
      <c r="K2532" s="3">
        <v>3.6</v>
      </c>
      <c r="L2532" s="3" t="s">
        <v>151</v>
      </c>
      <c r="M2532" s="3" t="s">
        <v>37</v>
      </c>
      <c r="N2532" s="3" t="s">
        <v>151</v>
      </c>
      <c r="O2532" s="3" t="s">
        <v>151</v>
      </c>
      <c r="P2532" s="13">
        <v>28</v>
      </c>
      <c r="Q2532" s="13">
        <f>Table1[[#This Row],[Purchase Amount (USD)]]-Table1[[#This Row],[Previous Purchases]]</f>
        <v>70</v>
      </c>
      <c r="R2532" s="3" t="s">
        <v>85</v>
      </c>
      <c r="S2532" s="3" t="s">
        <v>39</v>
      </c>
    </row>
    <row r="2533" spans="1:19" x14ac:dyDescent="0.3">
      <c r="A2533" s="3">
        <v>2532</v>
      </c>
      <c r="B2533" s="3">
        <v>43</v>
      </c>
      <c r="C2533" s="3" t="s">
        <v>18</v>
      </c>
      <c r="D2533" s="3" t="s">
        <v>40</v>
      </c>
      <c r="E2533" s="3" t="s">
        <v>41</v>
      </c>
      <c r="F2533" s="3">
        <v>28</v>
      </c>
      <c r="G2533" s="3" t="s">
        <v>104</v>
      </c>
      <c r="H2533" s="3" t="s">
        <v>43</v>
      </c>
      <c r="I2533" s="3" t="s">
        <v>82</v>
      </c>
      <c r="J2533" s="3" t="s">
        <v>52</v>
      </c>
      <c r="K2533" s="3">
        <v>4.5999999999999996</v>
      </c>
      <c r="L2533" s="3" t="s">
        <v>151</v>
      </c>
      <c r="M2533" s="3" t="s">
        <v>37</v>
      </c>
      <c r="N2533" s="3" t="s">
        <v>151</v>
      </c>
      <c r="O2533" s="3" t="s">
        <v>151</v>
      </c>
      <c r="P2533" s="13">
        <v>7</v>
      </c>
      <c r="Q2533" s="13">
        <f>Table1[[#This Row],[Purchase Amount (USD)]]-Table1[[#This Row],[Previous Purchases]]</f>
        <v>21</v>
      </c>
      <c r="R2533" s="3" t="s">
        <v>32</v>
      </c>
      <c r="S2533" s="3" t="s">
        <v>96</v>
      </c>
    </row>
    <row r="2534" spans="1:19" x14ac:dyDescent="0.3">
      <c r="A2534" s="2">
        <v>2533</v>
      </c>
      <c r="B2534" s="2">
        <v>55</v>
      </c>
      <c r="C2534" s="2" t="s">
        <v>18</v>
      </c>
      <c r="D2534" s="2" t="s">
        <v>124</v>
      </c>
      <c r="E2534" s="2" t="s">
        <v>20</v>
      </c>
      <c r="F2534" s="2">
        <v>86</v>
      </c>
      <c r="G2534" s="2" t="s">
        <v>144</v>
      </c>
      <c r="H2534" s="2" t="s">
        <v>35</v>
      </c>
      <c r="I2534" s="2" t="s">
        <v>60</v>
      </c>
      <c r="J2534" s="2" t="s">
        <v>52</v>
      </c>
      <c r="K2534" s="2">
        <v>2.6</v>
      </c>
      <c r="L2534" s="2" t="s">
        <v>151</v>
      </c>
      <c r="M2534" s="2" t="s">
        <v>44</v>
      </c>
      <c r="N2534" s="2" t="s">
        <v>151</v>
      </c>
      <c r="O2534" s="2" t="s">
        <v>151</v>
      </c>
      <c r="P2534" s="12">
        <v>4</v>
      </c>
      <c r="Q2534" s="12">
        <f>Table1[[#This Row],[Purchase Amount (USD)]]-Table1[[#This Row],[Previous Purchases]]</f>
        <v>82</v>
      </c>
      <c r="R2534" s="2" t="s">
        <v>85</v>
      </c>
      <c r="S2534" s="2" t="s">
        <v>39</v>
      </c>
    </row>
    <row r="2535" spans="1:19" x14ac:dyDescent="0.3">
      <c r="A2535" s="2">
        <v>2534</v>
      </c>
      <c r="B2535" s="2">
        <v>66</v>
      </c>
      <c r="C2535" s="2" t="s">
        <v>18</v>
      </c>
      <c r="D2535" s="2" t="s">
        <v>105</v>
      </c>
      <c r="E2535" s="2" t="s">
        <v>66</v>
      </c>
      <c r="F2535" s="2">
        <v>46</v>
      </c>
      <c r="G2535" s="2" t="s">
        <v>137</v>
      </c>
      <c r="H2535" s="2" t="s">
        <v>35</v>
      </c>
      <c r="I2535" s="2" t="s">
        <v>143</v>
      </c>
      <c r="J2535" s="2" t="s">
        <v>52</v>
      </c>
      <c r="K2535" s="2">
        <v>3.1</v>
      </c>
      <c r="L2535" s="2" t="s">
        <v>151</v>
      </c>
      <c r="M2535" s="2" t="s">
        <v>53</v>
      </c>
      <c r="N2535" s="2" t="s">
        <v>151</v>
      </c>
      <c r="O2535" s="2" t="s">
        <v>151</v>
      </c>
      <c r="P2535" s="12">
        <v>49</v>
      </c>
      <c r="Q2535" s="12">
        <f>Table1[[#This Row],[Purchase Amount (USD)]]-Table1[[#This Row],[Previous Purchases]]</f>
        <v>-3</v>
      </c>
      <c r="R2535" s="2" t="s">
        <v>32</v>
      </c>
      <c r="S2535" s="2" t="s">
        <v>75</v>
      </c>
    </row>
    <row r="2536" spans="1:19" x14ac:dyDescent="0.3">
      <c r="A2536" s="3">
        <v>2535</v>
      </c>
      <c r="B2536" s="3">
        <v>41</v>
      </c>
      <c r="C2536" s="3" t="s">
        <v>18</v>
      </c>
      <c r="D2536" s="3" t="s">
        <v>88</v>
      </c>
      <c r="E2536" s="3" t="s">
        <v>66</v>
      </c>
      <c r="F2536" s="3">
        <v>42</v>
      </c>
      <c r="G2536" s="3" t="s">
        <v>140</v>
      </c>
      <c r="H2536" s="3" t="s">
        <v>91</v>
      </c>
      <c r="I2536" s="3" t="s">
        <v>107</v>
      </c>
      <c r="J2536" s="3" t="s">
        <v>56</v>
      </c>
      <c r="K2536" s="3">
        <v>3.2</v>
      </c>
      <c r="L2536" s="3" t="s">
        <v>151</v>
      </c>
      <c r="M2536" s="3" t="s">
        <v>37</v>
      </c>
      <c r="N2536" s="3" t="s">
        <v>151</v>
      </c>
      <c r="O2536" s="3" t="s">
        <v>151</v>
      </c>
      <c r="P2536" s="13">
        <v>22</v>
      </c>
      <c r="Q2536" s="13">
        <f>Table1[[#This Row],[Purchase Amount (USD)]]-Table1[[#This Row],[Previous Purchases]]</f>
        <v>20</v>
      </c>
      <c r="R2536" s="3" t="s">
        <v>32</v>
      </c>
      <c r="S2536" s="3" t="s">
        <v>39</v>
      </c>
    </row>
    <row r="2537" spans="1:19" x14ac:dyDescent="0.3">
      <c r="A2537" s="3">
        <v>2536</v>
      </c>
      <c r="B2537" s="3">
        <v>47</v>
      </c>
      <c r="C2537" s="3" t="s">
        <v>18</v>
      </c>
      <c r="D2537" s="3" t="s">
        <v>61</v>
      </c>
      <c r="E2537" s="3" t="s">
        <v>62</v>
      </c>
      <c r="F2537" s="3">
        <v>80</v>
      </c>
      <c r="G2537" s="3" t="s">
        <v>128</v>
      </c>
      <c r="H2537" s="3" t="s">
        <v>35</v>
      </c>
      <c r="I2537" s="3" t="s">
        <v>72</v>
      </c>
      <c r="J2537" s="3" t="s">
        <v>24</v>
      </c>
      <c r="K2537" s="3">
        <v>3.9</v>
      </c>
      <c r="L2537" s="3" t="s">
        <v>151</v>
      </c>
      <c r="M2537" s="3" t="s">
        <v>26</v>
      </c>
      <c r="N2537" s="3" t="s">
        <v>151</v>
      </c>
      <c r="O2537" s="3" t="s">
        <v>151</v>
      </c>
      <c r="P2537" s="13">
        <v>39</v>
      </c>
      <c r="Q2537" s="13">
        <f>Table1[[#This Row],[Purchase Amount (USD)]]-Table1[[#This Row],[Previous Purchases]]</f>
        <v>41</v>
      </c>
      <c r="R2537" s="3" t="s">
        <v>74</v>
      </c>
      <c r="S2537" s="3" t="s">
        <v>28</v>
      </c>
    </row>
    <row r="2538" spans="1:19" x14ac:dyDescent="0.3">
      <c r="A2538" s="2">
        <v>2537</v>
      </c>
      <c r="B2538" s="2">
        <v>51</v>
      </c>
      <c r="C2538" s="2" t="s">
        <v>18</v>
      </c>
      <c r="D2538" s="2" t="s">
        <v>132</v>
      </c>
      <c r="E2538" s="2" t="s">
        <v>66</v>
      </c>
      <c r="F2538" s="2">
        <v>39</v>
      </c>
      <c r="G2538" s="2" t="s">
        <v>100</v>
      </c>
      <c r="H2538" s="2" t="s">
        <v>22</v>
      </c>
      <c r="I2538" s="2" t="s">
        <v>23</v>
      </c>
      <c r="J2538" s="2" t="s">
        <v>36</v>
      </c>
      <c r="K2538" s="2">
        <v>4.9000000000000004</v>
      </c>
      <c r="L2538" s="2" t="s">
        <v>151</v>
      </c>
      <c r="M2538" s="2" t="s">
        <v>26</v>
      </c>
      <c r="N2538" s="2" t="s">
        <v>151</v>
      </c>
      <c r="O2538" s="2" t="s">
        <v>151</v>
      </c>
      <c r="P2538" s="12">
        <v>45</v>
      </c>
      <c r="Q2538" s="12">
        <f>Table1[[#This Row],[Purchase Amount (USD)]]-Table1[[#This Row],[Previous Purchases]]</f>
        <v>-6</v>
      </c>
      <c r="R2538" s="2" t="s">
        <v>45</v>
      </c>
      <c r="S2538" s="2" t="s">
        <v>96</v>
      </c>
    </row>
    <row r="2539" spans="1:19" x14ac:dyDescent="0.3">
      <c r="A2539" s="2">
        <v>2538</v>
      </c>
      <c r="B2539" s="2">
        <v>44</v>
      </c>
      <c r="C2539" s="2" t="s">
        <v>18</v>
      </c>
      <c r="D2539" s="2" t="s">
        <v>61</v>
      </c>
      <c r="E2539" s="2" t="s">
        <v>62</v>
      </c>
      <c r="F2539" s="2">
        <v>49</v>
      </c>
      <c r="G2539" s="2" t="s">
        <v>30</v>
      </c>
      <c r="H2539" s="2" t="s">
        <v>43</v>
      </c>
      <c r="I2539" s="2" t="s">
        <v>72</v>
      </c>
      <c r="J2539" s="2" t="s">
        <v>52</v>
      </c>
      <c r="K2539" s="2">
        <v>4.0999999999999996</v>
      </c>
      <c r="L2539" s="2" t="s">
        <v>151</v>
      </c>
      <c r="M2539" s="2" t="s">
        <v>69</v>
      </c>
      <c r="N2539" s="2" t="s">
        <v>151</v>
      </c>
      <c r="O2539" s="2" t="s">
        <v>151</v>
      </c>
      <c r="P2539" s="12">
        <v>30</v>
      </c>
      <c r="Q2539" s="12">
        <f>Table1[[#This Row],[Purchase Amount (USD)]]-Table1[[#This Row],[Previous Purchases]]</f>
        <v>19</v>
      </c>
      <c r="R2539" s="2" t="s">
        <v>45</v>
      </c>
      <c r="S2539" s="2" t="s">
        <v>28</v>
      </c>
    </row>
    <row r="2540" spans="1:19" x14ac:dyDescent="0.3">
      <c r="A2540" s="3">
        <v>2539</v>
      </c>
      <c r="B2540" s="3">
        <v>18</v>
      </c>
      <c r="C2540" s="3" t="s">
        <v>18</v>
      </c>
      <c r="D2540" s="3" t="s">
        <v>118</v>
      </c>
      <c r="E2540" s="3" t="s">
        <v>66</v>
      </c>
      <c r="F2540" s="3">
        <v>32</v>
      </c>
      <c r="G2540" s="3" t="s">
        <v>126</v>
      </c>
      <c r="H2540" s="3" t="s">
        <v>43</v>
      </c>
      <c r="I2540" s="3" t="s">
        <v>64</v>
      </c>
      <c r="J2540" s="3" t="s">
        <v>52</v>
      </c>
      <c r="K2540" s="3">
        <v>4.2</v>
      </c>
      <c r="L2540" s="3" t="s">
        <v>151</v>
      </c>
      <c r="M2540" s="3" t="s">
        <v>44</v>
      </c>
      <c r="N2540" s="3" t="s">
        <v>151</v>
      </c>
      <c r="O2540" s="3" t="s">
        <v>151</v>
      </c>
      <c r="P2540" s="13">
        <v>33</v>
      </c>
      <c r="Q2540" s="13">
        <f>Table1[[#This Row],[Purchase Amount (USD)]]-Table1[[#This Row],[Previous Purchases]]</f>
        <v>-1</v>
      </c>
      <c r="R2540" s="3" t="s">
        <v>38</v>
      </c>
      <c r="S2540" s="3" t="s">
        <v>75</v>
      </c>
    </row>
    <row r="2541" spans="1:19" x14ac:dyDescent="0.3">
      <c r="A2541" s="3">
        <v>2540</v>
      </c>
      <c r="B2541" s="3">
        <v>33</v>
      </c>
      <c r="C2541" s="3" t="s">
        <v>18</v>
      </c>
      <c r="D2541" s="3" t="s">
        <v>40</v>
      </c>
      <c r="E2541" s="3" t="s">
        <v>41</v>
      </c>
      <c r="F2541" s="3">
        <v>73</v>
      </c>
      <c r="G2541" s="3" t="s">
        <v>34</v>
      </c>
      <c r="H2541" s="3" t="s">
        <v>43</v>
      </c>
      <c r="I2541" s="3" t="s">
        <v>72</v>
      </c>
      <c r="J2541" s="3" t="s">
        <v>56</v>
      </c>
      <c r="K2541" s="3">
        <v>4.0999999999999996</v>
      </c>
      <c r="L2541" s="3" t="s">
        <v>151</v>
      </c>
      <c r="M2541" s="3" t="s">
        <v>44</v>
      </c>
      <c r="N2541" s="3" t="s">
        <v>151</v>
      </c>
      <c r="O2541" s="3" t="s">
        <v>151</v>
      </c>
      <c r="P2541" s="13">
        <v>24</v>
      </c>
      <c r="Q2541" s="13">
        <f>Table1[[#This Row],[Purchase Amount (USD)]]-Table1[[#This Row],[Previous Purchases]]</f>
        <v>49</v>
      </c>
      <c r="R2541" s="3" t="s">
        <v>32</v>
      </c>
      <c r="S2541" s="3" t="s">
        <v>75</v>
      </c>
    </row>
    <row r="2542" spans="1:19" x14ac:dyDescent="0.3">
      <c r="A2542" s="2">
        <v>2541</v>
      </c>
      <c r="B2542" s="2">
        <v>24</v>
      </c>
      <c r="C2542" s="2" t="s">
        <v>18</v>
      </c>
      <c r="D2542" s="2" t="s">
        <v>132</v>
      </c>
      <c r="E2542" s="2" t="s">
        <v>66</v>
      </c>
      <c r="F2542" s="2">
        <v>42</v>
      </c>
      <c r="G2542" s="2" t="s">
        <v>126</v>
      </c>
      <c r="H2542" s="2" t="s">
        <v>43</v>
      </c>
      <c r="I2542" s="2" t="s">
        <v>60</v>
      </c>
      <c r="J2542" s="2" t="s">
        <v>52</v>
      </c>
      <c r="K2542" s="2">
        <v>3.9</v>
      </c>
      <c r="L2542" s="2" t="s">
        <v>151</v>
      </c>
      <c r="M2542" s="2" t="s">
        <v>37</v>
      </c>
      <c r="N2542" s="2" t="s">
        <v>151</v>
      </c>
      <c r="O2542" s="2" t="s">
        <v>151</v>
      </c>
      <c r="P2542" s="12">
        <v>11</v>
      </c>
      <c r="Q2542" s="12">
        <f>Table1[[#This Row],[Purchase Amount (USD)]]-Table1[[#This Row],[Previous Purchases]]</f>
        <v>31</v>
      </c>
      <c r="R2542" s="2" t="s">
        <v>85</v>
      </c>
      <c r="S2542" s="2" t="s">
        <v>57</v>
      </c>
    </row>
    <row r="2543" spans="1:19" x14ac:dyDescent="0.3">
      <c r="A2543" s="2">
        <v>2542</v>
      </c>
      <c r="B2543" s="2">
        <v>33</v>
      </c>
      <c r="C2543" s="2" t="s">
        <v>18</v>
      </c>
      <c r="D2543" s="2" t="s">
        <v>118</v>
      </c>
      <c r="E2543" s="2" t="s">
        <v>66</v>
      </c>
      <c r="F2543" s="2">
        <v>58</v>
      </c>
      <c r="G2543" s="2" t="s">
        <v>148</v>
      </c>
      <c r="H2543" s="2" t="s">
        <v>43</v>
      </c>
      <c r="I2543" s="2" t="s">
        <v>64</v>
      </c>
      <c r="J2543" s="2" t="s">
        <v>36</v>
      </c>
      <c r="K2543" s="2">
        <v>2.7</v>
      </c>
      <c r="L2543" s="2" t="s">
        <v>151</v>
      </c>
      <c r="M2543" s="2" t="s">
        <v>44</v>
      </c>
      <c r="N2543" s="2" t="s">
        <v>151</v>
      </c>
      <c r="O2543" s="2" t="s">
        <v>151</v>
      </c>
      <c r="P2543" s="12">
        <v>13</v>
      </c>
      <c r="Q2543" s="12">
        <f>Table1[[#This Row],[Purchase Amount (USD)]]-Table1[[#This Row],[Previous Purchases]]</f>
        <v>45</v>
      </c>
      <c r="R2543" s="2" t="s">
        <v>27</v>
      </c>
      <c r="S2543" s="2" t="s">
        <v>96</v>
      </c>
    </row>
    <row r="2544" spans="1:19" x14ac:dyDescent="0.3">
      <c r="A2544" s="3">
        <v>2543</v>
      </c>
      <c r="B2544" s="3">
        <v>61</v>
      </c>
      <c r="C2544" s="3" t="s">
        <v>18</v>
      </c>
      <c r="D2544" s="3" t="s">
        <v>105</v>
      </c>
      <c r="E2544" s="3" t="s">
        <v>66</v>
      </c>
      <c r="F2544" s="3">
        <v>22</v>
      </c>
      <c r="G2544" s="3" t="s">
        <v>71</v>
      </c>
      <c r="H2544" s="3" t="s">
        <v>43</v>
      </c>
      <c r="I2544" s="3" t="s">
        <v>51</v>
      </c>
      <c r="J2544" s="3" t="s">
        <v>24</v>
      </c>
      <c r="K2544" s="3">
        <v>3.7</v>
      </c>
      <c r="L2544" s="3" t="s">
        <v>151</v>
      </c>
      <c r="M2544" s="3" t="s">
        <v>26</v>
      </c>
      <c r="N2544" s="3" t="s">
        <v>151</v>
      </c>
      <c r="O2544" s="3" t="s">
        <v>151</v>
      </c>
      <c r="P2544" s="13">
        <v>27</v>
      </c>
      <c r="Q2544" s="13">
        <f>Table1[[#This Row],[Purchase Amount (USD)]]-Table1[[#This Row],[Previous Purchases]]</f>
        <v>-5</v>
      </c>
      <c r="R2544" s="3" t="s">
        <v>45</v>
      </c>
      <c r="S2544" s="3" t="s">
        <v>48</v>
      </c>
    </row>
    <row r="2545" spans="1:19" x14ac:dyDescent="0.3">
      <c r="A2545" s="3">
        <v>2544</v>
      </c>
      <c r="B2545" s="3">
        <v>27</v>
      </c>
      <c r="C2545" s="3" t="s">
        <v>18</v>
      </c>
      <c r="D2545" s="3" t="s">
        <v>118</v>
      </c>
      <c r="E2545" s="3" t="s">
        <v>66</v>
      </c>
      <c r="F2545" s="3">
        <v>56</v>
      </c>
      <c r="G2545" s="3" t="s">
        <v>63</v>
      </c>
      <c r="H2545" s="3" t="s">
        <v>22</v>
      </c>
      <c r="I2545" s="3" t="s">
        <v>99</v>
      </c>
      <c r="J2545" s="3" t="s">
        <v>36</v>
      </c>
      <c r="K2545" s="3">
        <v>2.7</v>
      </c>
      <c r="L2545" s="3" t="s">
        <v>151</v>
      </c>
      <c r="M2545" s="3" t="s">
        <v>44</v>
      </c>
      <c r="N2545" s="3" t="s">
        <v>151</v>
      </c>
      <c r="O2545" s="3" t="s">
        <v>151</v>
      </c>
      <c r="P2545" s="13">
        <v>30</v>
      </c>
      <c r="Q2545" s="13">
        <f>Table1[[#This Row],[Purchase Amount (USD)]]-Table1[[#This Row],[Previous Purchases]]</f>
        <v>26</v>
      </c>
      <c r="R2545" s="3" t="s">
        <v>45</v>
      </c>
      <c r="S2545" s="3" t="s">
        <v>75</v>
      </c>
    </row>
    <row r="2546" spans="1:19" x14ac:dyDescent="0.3">
      <c r="A2546" s="2">
        <v>2545</v>
      </c>
      <c r="B2546" s="2">
        <v>46</v>
      </c>
      <c r="C2546" s="2" t="s">
        <v>18</v>
      </c>
      <c r="D2546" s="2" t="s">
        <v>94</v>
      </c>
      <c r="E2546" s="2" t="s">
        <v>20</v>
      </c>
      <c r="F2546" s="2">
        <v>70</v>
      </c>
      <c r="G2546" s="2" t="s">
        <v>78</v>
      </c>
      <c r="H2546" s="2" t="s">
        <v>43</v>
      </c>
      <c r="I2546" s="2" t="s">
        <v>107</v>
      </c>
      <c r="J2546" s="2" t="s">
        <v>36</v>
      </c>
      <c r="K2546" s="2">
        <v>2.5</v>
      </c>
      <c r="L2546" s="2" t="s">
        <v>151</v>
      </c>
      <c r="M2546" s="2" t="s">
        <v>44</v>
      </c>
      <c r="N2546" s="2" t="s">
        <v>151</v>
      </c>
      <c r="O2546" s="2" t="s">
        <v>151</v>
      </c>
      <c r="P2546" s="12">
        <v>39</v>
      </c>
      <c r="Q2546" s="12">
        <f>Table1[[#This Row],[Purchase Amount (USD)]]-Table1[[#This Row],[Previous Purchases]]</f>
        <v>31</v>
      </c>
      <c r="R2546" s="2" t="s">
        <v>27</v>
      </c>
      <c r="S2546" s="2" t="s">
        <v>57</v>
      </c>
    </row>
    <row r="2547" spans="1:19" x14ac:dyDescent="0.3">
      <c r="A2547" s="2">
        <v>2546</v>
      </c>
      <c r="B2547" s="2">
        <v>38</v>
      </c>
      <c r="C2547" s="2" t="s">
        <v>18</v>
      </c>
      <c r="D2547" s="2" t="s">
        <v>70</v>
      </c>
      <c r="E2547" s="2" t="s">
        <v>41</v>
      </c>
      <c r="F2547" s="2">
        <v>50</v>
      </c>
      <c r="G2547" s="2" t="s">
        <v>104</v>
      </c>
      <c r="H2547" s="2" t="s">
        <v>22</v>
      </c>
      <c r="I2547" s="2" t="s">
        <v>77</v>
      </c>
      <c r="J2547" s="2" t="s">
        <v>36</v>
      </c>
      <c r="K2547" s="2">
        <v>3.9</v>
      </c>
      <c r="L2547" s="2" t="s">
        <v>151</v>
      </c>
      <c r="M2547" s="2" t="s">
        <v>37</v>
      </c>
      <c r="N2547" s="2" t="s">
        <v>151</v>
      </c>
      <c r="O2547" s="2" t="s">
        <v>151</v>
      </c>
      <c r="P2547" s="12">
        <v>10</v>
      </c>
      <c r="Q2547" s="12">
        <f>Table1[[#This Row],[Purchase Amount (USD)]]-Table1[[#This Row],[Previous Purchases]]</f>
        <v>40</v>
      </c>
      <c r="R2547" s="2" t="s">
        <v>85</v>
      </c>
      <c r="S2547" s="2" t="s">
        <v>48</v>
      </c>
    </row>
    <row r="2548" spans="1:19" x14ac:dyDescent="0.3">
      <c r="A2548" s="3">
        <v>2547</v>
      </c>
      <c r="B2548" s="3">
        <v>63</v>
      </c>
      <c r="C2548" s="3" t="s">
        <v>18</v>
      </c>
      <c r="D2548" s="3" t="s">
        <v>136</v>
      </c>
      <c r="E2548" s="3" t="s">
        <v>41</v>
      </c>
      <c r="F2548" s="3">
        <v>21</v>
      </c>
      <c r="G2548" s="3" t="s">
        <v>104</v>
      </c>
      <c r="H2548" s="3" t="s">
        <v>22</v>
      </c>
      <c r="I2548" s="3" t="s">
        <v>23</v>
      </c>
      <c r="J2548" s="3" t="s">
        <v>52</v>
      </c>
      <c r="K2548" s="3">
        <v>3</v>
      </c>
      <c r="L2548" s="3" t="s">
        <v>151</v>
      </c>
      <c r="M2548" s="3" t="s">
        <v>26</v>
      </c>
      <c r="N2548" s="3" t="s">
        <v>151</v>
      </c>
      <c r="O2548" s="3" t="s">
        <v>151</v>
      </c>
      <c r="P2548" s="13">
        <v>4</v>
      </c>
      <c r="Q2548" s="13">
        <f>Table1[[#This Row],[Purchase Amount (USD)]]-Table1[[#This Row],[Previous Purchases]]</f>
        <v>17</v>
      </c>
      <c r="R2548" s="3" t="s">
        <v>38</v>
      </c>
      <c r="S2548" s="3" t="s">
        <v>57</v>
      </c>
    </row>
    <row r="2549" spans="1:19" x14ac:dyDescent="0.3">
      <c r="A2549" s="3">
        <v>2548</v>
      </c>
      <c r="B2549" s="3">
        <v>47</v>
      </c>
      <c r="C2549" s="3" t="s">
        <v>18</v>
      </c>
      <c r="D2549" s="3" t="s">
        <v>101</v>
      </c>
      <c r="E2549" s="3" t="s">
        <v>62</v>
      </c>
      <c r="F2549" s="3">
        <v>97</v>
      </c>
      <c r="G2549" s="3" t="s">
        <v>90</v>
      </c>
      <c r="H2549" s="3" t="s">
        <v>43</v>
      </c>
      <c r="I2549" s="3" t="s">
        <v>117</v>
      </c>
      <c r="J2549" s="3" t="s">
        <v>52</v>
      </c>
      <c r="K2549" s="3">
        <v>3.2</v>
      </c>
      <c r="L2549" s="3" t="s">
        <v>151</v>
      </c>
      <c r="M2549" s="3" t="s">
        <v>69</v>
      </c>
      <c r="N2549" s="3" t="s">
        <v>151</v>
      </c>
      <c r="O2549" s="3" t="s">
        <v>151</v>
      </c>
      <c r="P2549" s="13">
        <v>16</v>
      </c>
      <c r="Q2549" s="13">
        <f>Table1[[#This Row],[Purchase Amount (USD)]]-Table1[[#This Row],[Previous Purchases]]</f>
        <v>81</v>
      </c>
      <c r="R2549" s="3" t="s">
        <v>32</v>
      </c>
      <c r="S2549" s="3" t="s">
        <v>39</v>
      </c>
    </row>
    <row r="2550" spans="1:19" x14ac:dyDescent="0.3">
      <c r="A2550" s="2">
        <v>2549</v>
      </c>
      <c r="B2550" s="2">
        <v>42</v>
      </c>
      <c r="C2550" s="2" t="s">
        <v>18</v>
      </c>
      <c r="D2550" s="2" t="s">
        <v>131</v>
      </c>
      <c r="E2550" s="2" t="s">
        <v>66</v>
      </c>
      <c r="F2550" s="2">
        <v>63</v>
      </c>
      <c r="G2550" s="2" t="s">
        <v>104</v>
      </c>
      <c r="H2550" s="2" t="s">
        <v>22</v>
      </c>
      <c r="I2550" s="2" t="s">
        <v>68</v>
      </c>
      <c r="J2550" s="2" t="s">
        <v>24</v>
      </c>
      <c r="K2550" s="2">
        <v>3.8</v>
      </c>
      <c r="L2550" s="2" t="s">
        <v>151</v>
      </c>
      <c r="M2550" s="2" t="s">
        <v>53</v>
      </c>
      <c r="N2550" s="2" t="s">
        <v>151</v>
      </c>
      <c r="O2550" s="2" t="s">
        <v>151</v>
      </c>
      <c r="P2550" s="12">
        <v>34</v>
      </c>
      <c r="Q2550" s="12">
        <f>Table1[[#This Row],[Purchase Amount (USD)]]-Table1[[#This Row],[Previous Purchases]]</f>
        <v>29</v>
      </c>
      <c r="R2550" s="2" t="s">
        <v>38</v>
      </c>
      <c r="S2550" s="2" t="s">
        <v>87</v>
      </c>
    </row>
    <row r="2551" spans="1:19" x14ac:dyDescent="0.3">
      <c r="A2551" s="2">
        <v>2550</v>
      </c>
      <c r="B2551" s="2">
        <v>41</v>
      </c>
      <c r="C2551" s="2" t="s">
        <v>18</v>
      </c>
      <c r="D2551" s="2" t="s">
        <v>101</v>
      </c>
      <c r="E2551" s="2" t="s">
        <v>62</v>
      </c>
      <c r="F2551" s="2">
        <v>60</v>
      </c>
      <c r="G2551" s="2" t="s">
        <v>140</v>
      </c>
      <c r="H2551" s="2" t="s">
        <v>43</v>
      </c>
      <c r="I2551" s="2" t="s">
        <v>107</v>
      </c>
      <c r="J2551" s="2" t="s">
        <v>56</v>
      </c>
      <c r="K2551" s="2">
        <v>2.7</v>
      </c>
      <c r="L2551" s="2" t="s">
        <v>151</v>
      </c>
      <c r="M2551" s="2" t="s">
        <v>53</v>
      </c>
      <c r="N2551" s="2" t="s">
        <v>151</v>
      </c>
      <c r="O2551" s="2" t="s">
        <v>151</v>
      </c>
      <c r="P2551" s="12">
        <v>11</v>
      </c>
      <c r="Q2551" s="12">
        <f>Table1[[#This Row],[Purchase Amount (USD)]]-Table1[[#This Row],[Previous Purchases]]</f>
        <v>49</v>
      </c>
      <c r="R2551" s="2" t="s">
        <v>85</v>
      </c>
      <c r="S2551" s="2" t="s">
        <v>96</v>
      </c>
    </row>
    <row r="2552" spans="1:19" x14ac:dyDescent="0.3">
      <c r="A2552" s="3">
        <v>2551</v>
      </c>
      <c r="B2552" s="3">
        <v>53</v>
      </c>
      <c r="C2552" s="3" t="s">
        <v>18</v>
      </c>
      <c r="D2552" s="3" t="s">
        <v>136</v>
      </c>
      <c r="E2552" s="3" t="s">
        <v>41</v>
      </c>
      <c r="F2552" s="3">
        <v>52</v>
      </c>
      <c r="G2552" s="3" t="s">
        <v>81</v>
      </c>
      <c r="H2552" s="3" t="s">
        <v>91</v>
      </c>
      <c r="I2552" s="3" t="s">
        <v>99</v>
      </c>
      <c r="J2552" s="3" t="s">
        <v>56</v>
      </c>
      <c r="K2552" s="3">
        <v>3</v>
      </c>
      <c r="L2552" s="3" t="s">
        <v>151</v>
      </c>
      <c r="M2552" s="3" t="s">
        <v>73</v>
      </c>
      <c r="N2552" s="3" t="s">
        <v>151</v>
      </c>
      <c r="O2552" s="3" t="s">
        <v>151</v>
      </c>
      <c r="P2552" s="13">
        <v>30</v>
      </c>
      <c r="Q2552" s="13">
        <f>Table1[[#This Row],[Purchase Amount (USD)]]-Table1[[#This Row],[Previous Purchases]]</f>
        <v>22</v>
      </c>
      <c r="R2552" s="3" t="s">
        <v>85</v>
      </c>
      <c r="S2552" s="3" t="s">
        <v>28</v>
      </c>
    </row>
    <row r="2553" spans="1:19" x14ac:dyDescent="0.3">
      <c r="A2553" s="3">
        <v>2552</v>
      </c>
      <c r="B2553" s="3">
        <v>29</v>
      </c>
      <c r="C2553" s="3" t="s">
        <v>18</v>
      </c>
      <c r="D2553" s="3" t="s">
        <v>70</v>
      </c>
      <c r="E2553" s="3" t="s">
        <v>41</v>
      </c>
      <c r="F2553" s="3">
        <v>32</v>
      </c>
      <c r="G2553" s="3" t="s">
        <v>147</v>
      </c>
      <c r="H2553" s="3" t="s">
        <v>43</v>
      </c>
      <c r="I2553" s="3" t="s">
        <v>31</v>
      </c>
      <c r="J2553" s="3" t="s">
        <v>24</v>
      </c>
      <c r="K2553" s="3">
        <v>4.0999999999999996</v>
      </c>
      <c r="L2553" s="3" t="s">
        <v>151</v>
      </c>
      <c r="M2553" s="3" t="s">
        <v>44</v>
      </c>
      <c r="N2553" s="3" t="s">
        <v>151</v>
      </c>
      <c r="O2553" s="3" t="s">
        <v>151</v>
      </c>
      <c r="P2553" s="13">
        <v>40</v>
      </c>
      <c r="Q2553" s="13">
        <f>Table1[[#This Row],[Purchase Amount (USD)]]-Table1[[#This Row],[Previous Purchases]]</f>
        <v>-8</v>
      </c>
      <c r="R2553" s="3" t="s">
        <v>85</v>
      </c>
      <c r="S2553" s="3" t="s">
        <v>48</v>
      </c>
    </row>
    <row r="2554" spans="1:19" x14ac:dyDescent="0.3">
      <c r="A2554" s="2">
        <v>2553</v>
      </c>
      <c r="B2554" s="2">
        <v>61</v>
      </c>
      <c r="C2554" s="2" t="s">
        <v>18</v>
      </c>
      <c r="D2554" s="2" t="s">
        <v>132</v>
      </c>
      <c r="E2554" s="2" t="s">
        <v>66</v>
      </c>
      <c r="F2554" s="2">
        <v>48</v>
      </c>
      <c r="G2554" s="2" t="s">
        <v>127</v>
      </c>
      <c r="H2554" s="2" t="s">
        <v>91</v>
      </c>
      <c r="I2554" s="2" t="s">
        <v>72</v>
      </c>
      <c r="J2554" s="2" t="s">
        <v>36</v>
      </c>
      <c r="K2554" s="2">
        <v>3.2</v>
      </c>
      <c r="L2554" s="2" t="s">
        <v>151</v>
      </c>
      <c r="M2554" s="2" t="s">
        <v>69</v>
      </c>
      <c r="N2554" s="2" t="s">
        <v>151</v>
      </c>
      <c r="O2554" s="2" t="s">
        <v>151</v>
      </c>
      <c r="P2554" s="12">
        <v>13</v>
      </c>
      <c r="Q2554" s="12">
        <f>Table1[[#This Row],[Purchase Amount (USD)]]-Table1[[#This Row],[Previous Purchases]]</f>
        <v>35</v>
      </c>
      <c r="R2554" s="2" t="s">
        <v>38</v>
      </c>
      <c r="S2554" s="2" t="s">
        <v>48</v>
      </c>
    </row>
    <row r="2555" spans="1:19" x14ac:dyDescent="0.3">
      <c r="A2555" s="2">
        <v>2554</v>
      </c>
      <c r="B2555" s="2">
        <v>69</v>
      </c>
      <c r="C2555" s="2" t="s">
        <v>18</v>
      </c>
      <c r="D2555" s="2" t="s">
        <v>105</v>
      </c>
      <c r="E2555" s="2" t="s">
        <v>66</v>
      </c>
      <c r="F2555" s="2">
        <v>25</v>
      </c>
      <c r="G2555" s="2" t="s">
        <v>128</v>
      </c>
      <c r="H2555" s="2" t="s">
        <v>43</v>
      </c>
      <c r="I2555" s="2" t="s">
        <v>31</v>
      </c>
      <c r="J2555" s="2" t="s">
        <v>52</v>
      </c>
      <c r="K2555" s="2">
        <v>4.5</v>
      </c>
      <c r="L2555" s="2" t="s">
        <v>151</v>
      </c>
      <c r="M2555" s="2" t="s">
        <v>73</v>
      </c>
      <c r="N2555" s="2" t="s">
        <v>151</v>
      </c>
      <c r="O2555" s="2" t="s">
        <v>151</v>
      </c>
      <c r="P2555" s="12">
        <v>28</v>
      </c>
      <c r="Q2555" s="12">
        <f>Table1[[#This Row],[Purchase Amount (USD)]]-Table1[[#This Row],[Previous Purchases]]</f>
        <v>-3</v>
      </c>
      <c r="R2555" s="2" t="s">
        <v>27</v>
      </c>
      <c r="S2555" s="2" t="s">
        <v>96</v>
      </c>
    </row>
    <row r="2556" spans="1:19" x14ac:dyDescent="0.3">
      <c r="A2556" s="3">
        <v>2555</v>
      </c>
      <c r="B2556" s="3">
        <v>51</v>
      </c>
      <c r="C2556" s="3" t="s">
        <v>18</v>
      </c>
      <c r="D2556" s="3" t="s">
        <v>105</v>
      </c>
      <c r="E2556" s="3" t="s">
        <v>66</v>
      </c>
      <c r="F2556" s="3">
        <v>68</v>
      </c>
      <c r="G2556" s="3" t="s">
        <v>110</v>
      </c>
      <c r="H2556" s="3" t="s">
        <v>43</v>
      </c>
      <c r="I2556" s="3" t="s">
        <v>23</v>
      </c>
      <c r="J2556" s="3" t="s">
        <v>52</v>
      </c>
      <c r="K2556" s="3">
        <v>4.3</v>
      </c>
      <c r="L2556" s="3" t="s">
        <v>151</v>
      </c>
      <c r="M2556" s="3" t="s">
        <v>73</v>
      </c>
      <c r="N2556" s="3" t="s">
        <v>151</v>
      </c>
      <c r="O2556" s="3" t="s">
        <v>151</v>
      </c>
      <c r="P2556" s="13">
        <v>49</v>
      </c>
      <c r="Q2556" s="13">
        <f>Table1[[#This Row],[Purchase Amount (USD)]]-Table1[[#This Row],[Previous Purchases]]</f>
        <v>19</v>
      </c>
      <c r="R2556" s="3" t="s">
        <v>85</v>
      </c>
      <c r="S2556" s="3" t="s">
        <v>75</v>
      </c>
    </row>
    <row r="2557" spans="1:19" x14ac:dyDescent="0.3">
      <c r="A2557" s="3">
        <v>2556</v>
      </c>
      <c r="B2557" s="3">
        <v>24</v>
      </c>
      <c r="C2557" s="3" t="s">
        <v>18</v>
      </c>
      <c r="D2557" s="3" t="s">
        <v>94</v>
      </c>
      <c r="E2557" s="3" t="s">
        <v>20</v>
      </c>
      <c r="F2557" s="3">
        <v>74</v>
      </c>
      <c r="G2557" s="3" t="s">
        <v>134</v>
      </c>
      <c r="H2557" s="3" t="s">
        <v>43</v>
      </c>
      <c r="I2557" s="3" t="s">
        <v>23</v>
      </c>
      <c r="J2557" s="3" t="s">
        <v>56</v>
      </c>
      <c r="K2557" s="3">
        <v>3.5</v>
      </c>
      <c r="L2557" s="3" t="s">
        <v>151</v>
      </c>
      <c r="M2557" s="3" t="s">
        <v>53</v>
      </c>
      <c r="N2557" s="3" t="s">
        <v>151</v>
      </c>
      <c r="O2557" s="3" t="s">
        <v>151</v>
      </c>
      <c r="P2557" s="13">
        <v>23</v>
      </c>
      <c r="Q2557" s="13">
        <f>Table1[[#This Row],[Purchase Amount (USD)]]-Table1[[#This Row],[Previous Purchases]]</f>
        <v>51</v>
      </c>
      <c r="R2557" s="3" t="s">
        <v>38</v>
      </c>
      <c r="S2557" s="3" t="s">
        <v>39</v>
      </c>
    </row>
    <row r="2558" spans="1:19" x14ac:dyDescent="0.3">
      <c r="A2558" s="2">
        <v>2557</v>
      </c>
      <c r="B2558" s="2">
        <v>24</v>
      </c>
      <c r="C2558" s="2" t="s">
        <v>18</v>
      </c>
      <c r="D2558" s="2" t="s">
        <v>112</v>
      </c>
      <c r="E2558" s="2" t="s">
        <v>20</v>
      </c>
      <c r="F2558" s="2">
        <v>88</v>
      </c>
      <c r="G2558" s="2" t="s">
        <v>55</v>
      </c>
      <c r="H2558" s="2" t="s">
        <v>91</v>
      </c>
      <c r="I2558" s="2" t="s">
        <v>135</v>
      </c>
      <c r="J2558" s="2" t="s">
        <v>56</v>
      </c>
      <c r="K2558" s="2">
        <v>3.1</v>
      </c>
      <c r="L2558" s="2" t="s">
        <v>151</v>
      </c>
      <c r="M2558" s="2" t="s">
        <v>53</v>
      </c>
      <c r="N2558" s="2" t="s">
        <v>151</v>
      </c>
      <c r="O2558" s="2" t="s">
        <v>151</v>
      </c>
      <c r="P2558" s="12">
        <v>4</v>
      </c>
      <c r="Q2558" s="12">
        <f>Table1[[#This Row],[Purchase Amount (USD)]]-Table1[[#This Row],[Previous Purchases]]</f>
        <v>84</v>
      </c>
      <c r="R2558" s="2" t="s">
        <v>74</v>
      </c>
      <c r="S2558" s="2" t="s">
        <v>57</v>
      </c>
    </row>
    <row r="2559" spans="1:19" x14ac:dyDescent="0.3">
      <c r="A2559" s="2">
        <v>2558</v>
      </c>
      <c r="B2559" s="2">
        <v>70</v>
      </c>
      <c r="C2559" s="2" t="s">
        <v>18</v>
      </c>
      <c r="D2559" s="2" t="s">
        <v>58</v>
      </c>
      <c r="E2559" s="2" t="s">
        <v>20</v>
      </c>
      <c r="F2559" s="2">
        <v>23</v>
      </c>
      <c r="G2559" s="2" t="s">
        <v>100</v>
      </c>
      <c r="H2559" s="2" t="s">
        <v>22</v>
      </c>
      <c r="I2559" s="2" t="s">
        <v>108</v>
      </c>
      <c r="J2559" s="2" t="s">
        <v>36</v>
      </c>
      <c r="K2559" s="2">
        <v>3.9</v>
      </c>
      <c r="L2559" s="2" t="s">
        <v>151</v>
      </c>
      <c r="M2559" s="2" t="s">
        <v>53</v>
      </c>
      <c r="N2559" s="2" t="s">
        <v>151</v>
      </c>
      <c r="O2559" s="2" t="s">
        <v>151</v>
      </c>
      <c r="P2559" s="12">
        <v>17</v>
      </c>
      <c r="Q2559" s="12">
        <f>Table1[[#This Row],[Purchase Amount (USD)]]-Table1[[#This Row],[Previous Purchases]]</f>
        <v>6</v>
      </c>
      <c r="R2559" s="2" t="s">
        <v>45</v>
      </c>
      <c r="S2559" s="2" t="s">
        <v>28</v>
      </c>
    </row>
    <row r="2560" spans="1:19" x14ac:dyDescent="0.3">
      <c r="A2560" s="3">
        <v>2559</v>
      </c>
      <c r="B2560" s="3">
        <v>49</v>
      </c>
      <c r="C2560" s="3" t="s">
        <v>18</v>
      </c>
      <c r="D2560" s="3" t="s">
        <v>103</v>
      </c>
      <c r="E2560" s="3" t="s">
        <v>20</v>
      </c>
      <c r="F2560" s="3">
        <v>32</v>
      </c>
      <c r="G2560" s="3" t="s">
        <v>98</v>
      </c>
      <c r="H2560" s="3" t="s">
        <v>43</v>
      </c>
      <c r="I2560" s="3" t="s">
        <v>64</v>
      </c>
      <c r="J2560" s="3" t="s">
        <v>56</v>
      </c>
      <c r="K2560" s="3">
        <v>2.7</v>
      </c>
      <c r="L2560" s="3" t="s">
        <v>151</v>
      </c>
      <c r="M2560" s="3" t="s">
        <v>26</v>
      </c>
      <c r="N2560" s="3" t="s">
        <v>151</v>
      </c>
      <c r="O2560" s="3" t="s">
        <v>151</v>
      </c>
      <c r="P2560" s="13">
        <v>24</v>
      </c>
      <c r="Q2560" s="13">
        <f>Table1[[#This Row],[Purchase Amount (USD)]]-Table1[[#This Row],[Previous Purchases]]</f>
        <v>8</v>
      </c>
      <c r="R2560" s="3" t="s">
        <v>45</v>
      </c>
      <c r="S2560" s="3" t="s">
        <v>28</v>
      </c>
    </row>
    <row r="2561" spans="1:19" x14ac:dyDescent="0.3">
      <c r="A2561" s="3">
        <v>2560</v>
      </c>
      <c r="B2561" s="3">
        <v>48</v>
      </c>
      <c r="C2561" s="3" t="s">
        <v>18</v>
      </c>
      <c r="D2561" s="3" t="s">
        <v>132</v>
      </c>
      <c r="E2561" s="3" t="s">
        <v>66</v>
      </c>
      <c r="F2561" s="3">
        <v>71</v>
      </c>
      <c r="G2561" s="3" t="s">
        <v>90</v>
      </c>
      <c r="H2561" s="3" t="s">
        <v>35</v>
      </c>
      <c r="I2561" s="3" t="s">
        <v>95</v>
      </c>
      <c r="J2561" s="3" t="s">
        <v>24</v>
      </c>
      <c r="K2561" s="3">
        <v>4</v>
      </c>
      <c r="L2561" s="3" t="s">
        <v>151</v>
      </c>
      <c r="M2561" s="3" t="s">
        <v>37</v>
      </c>
      <c r="N2561" s="3" t="s">
        <v>151</v>
      </c>
      <c r="O2561" s="3" t="s">
        <v>151</v>
      </c>
      <c r="P2561" s="13">
        <v>21</v>
      </c>
      <c r="Q2561" s="13">
        <f>Table1[[#This Row],[Purchase Amount (USD)]]-Table1[[#This Row],[Previous Purchases]]</f>
        <v>50</v>
      </c>
      <c r="R2561" s="3" t="s">
        <v>85</v>
      </c>
      <c r="S2561" s="3" t="s">
        <v>96</v>
      </c>
    </row>
    <row r="2562" spans="1:19" x14ac:dyDescent="0.3">
      <c r="A2562" s="2">
        <v>2561</v>
      </c>
      <c r="B2562" s="2">
        <v>58</v>
      </c>
      <c r="C2562" s="2" t="s">
        <v>18</v>
      </c>
      <c r="D2562" s="2" t="s">
        <v>136</v>
      </c>
      <c r="E2562" s="2" t="s">
        <v>41</v>
      </c>
      <c r="F2562" s="2">
        <v>62</v>
      </c>
      <c r="G2562" s="2" t="s">
        <v>98</v>
      </c>
      <c r="H2562" s="2" t="s">
        <v>43</v>
      </c>
      <c r="I2562" s="2" t="s">
        <v>82</v>
      </c>
      <c r="J2562" s="2" t="s">
        <v>36</v>
      </c>
      <c r="K2562" s="2">
        <v>2.7</v>
      </c>
      <c r="L2562" s="2" t="s">
        <v>151</v>
      </c>
      <c r="M2562" s="2" t="s">
        <v>44</v>
      </c>
      <c r="N2562" s="2" t="s">
        <v>151</v>
      </c>
      <c r="O2562" s="2" t="s">
        <v>151</v>
      </c>
      <c r="P2562" s="12">
        <v>17</v>
      </c>
      <c r="Q2562" s="12">
        <f>Table1[[#This Row],[Purchase Amount (USD)]]-Table1[[#This Row],[Previous Purchases]]</f>
        <v>45</v>
      </c>
      <c r="R2562" s="2" t="s">
        <v>85</v>
      </c>
      <c r="S2562" s="2" t="s">
        <v>75</v>
      </c>
    </row>
    <row r="2563" spans="1:19" x14ac:dyDescent="0.3">
      <c r="A2563" s="2">
        <v>2562</v>
      </c>
      <c r="B2563" s="2">
        <v>32</v>
      </c>
      <c r="C2563" s="2" t="s">
        <v>18</v>
      </c>
      <c r="D2563" s="2" t="s">
        <v>103</v>
      </c>
      <c r="E2563" s="2" t="s">
        <v>20</v>
      </c>
      <c r="F2563" s="2">
        <v>20</v>
      </c>
      <c r="G2563" s="2" t="s">
        <v>83</v>
      </c>
      <c r="H2563" s="2" t="s">
        <v>22</v>
      </c>
      <c r="I2563" s="2" t="s">
        <v>135</v>
      </c>
      <c r="J2563" s="2" t="s">
        <v>36</v>
      </c>
      <c r="K2563" s="2">
        <v>2.7</v>
      </c>
      <c r="L2563" s="2" t="s">
        <v>151</v>
      </c>
      <c r="M2563" s="2" t="s">
        <v>37</v>
      </c>
      <c r="N2563" s="2" t="s">
        <v>151</v>
      </c>
      <c r="O2563" s="2" t="s">
        <v>151</v>
      </c>
      <c r="P2563" s="12">
        <v>22</v>
      </c>
      <c r="Q2563" s="12">
        <f>Table1[[#This Row],[Purchase Amount (USD)]]-Table1[[#This Row],[Previous Purchases]]</f>
        <v>-2</v>
      </c>
      <c r="R2563" s="2" t="s">
        <v>85</v>
      </c>
      <c r="S2563" s="2" t="s">
        <v>57</v>
      </c>
    </row>
    <row r="2564" spans="1:19" x14ac:dyDescent="0.3">
      <c r="A2564" s="3">
        <v>2563</v>
      </c>
      <c r="B2564" s="3">
        <v>57</v>
      </c>
      <c r="C2564" s="3" t="s">
        <v>18</v>
      </c>
      <c r="D2564" s="3" t="s">
        <v>58</v>
      </c>
      <c r="E2564" s="3" t="s">
        <v>20</v>
      </c>
      <c r="F2564" s="3">
        <v>62</v>
      </c>
      <c r="G2564" s="3" t="s">
        <v>116</v>
      </c>
      <c r="H2564" s="3" t="s">
        <v>91</v>
      </c>
      <c r="I2564" s="3" t="s">
        <v>133</v>
      </c>
      <c r="J2564" s="3" t="s">
        <v>36</v>
      </c>
      <c r="K2564" s="3">
        <v>4.7</v>
      </c>
      <c r="L2564" s="3" t="s">
        <v>151</v>
      </c>
      <c r="M2564" s="3" t="s">
        <v>53</v>
      </c>
      <c r="N2564" s="3" t="s">
        <v>151</v>
      </c>
      <c r="O2564" s="3" t="s">
        <v>151</v>
      </c>
      <c r="P2564" s="13">
        <v>27</v>
      </c>
      <c r="Q2564" s="13">
        <f>Table1[[#This Row],[Purchase Amount (USD)]]-Table1[[#This Row],[Previous Purchases]]</f>
        <v>35</v>
      </c>
      <c r="R2564" s="3" t="s">
        <v>32</v>
      </c>
      <c r="S2564" s="3" t="s">
        <v>28</v>
      </c>
    </row>
    <row r="2565" spans="1:19" x14ac:dyDescent="0.3">
      <c r="A2565" s="3">
        <v>2564</v>
      </c>
      <c r="B2565" s="3">
        <v>69</v>
      </c>
      <c r="C2565" s="3" t="s">
        <v>18</v>
      </c>
      <c r="D2565" s="3" t="s">
        <v>131</v>
      </c>
      <c r="E2565" s="3" t="s">
        <v>66</v>
      </c>
      <c r="F2565" s="3">
        <v>81</v>
      </c>
      <c r="G2565" s="3" t="s">
        <v>34</v>
      </c>
      <c r="H2565" s="3" t="s">
        <v>91</v>
      </c>
      <c r="I2565" s="3" t="s">
        <v>23</v>
      </c>
      <c r="J2565" s="3" t="s">
        <v>24</v>
      </c>
      <c r="K2565" s="3">
        <v>4.5</v>
      </c>
      <c r="L2565" s="3" t="s">
        <v>151</v>
      </c>
      <c r="M2565" s="3" t="s">
        <v>53</v>
      </c>
      <c r="N2565" s="3" t="s">
        <v>151</v>
      </c>
      <c r="O2565" s="3" t="s">
        <v>151</v>
      </c>
      <c r="P2565" s="13">
        <v>1</v>
      </c>
      <c r="Q2565" s="13">
        <f>Table1[[#This Row],[Purchase Amount (USD)]]-Table1[[#This Row],[Previous Purchases]]</f>
        <v>80</v>
      </c>
      <c r="R2565" s="3" t="s">
        <v>27</v>
      </c>
      <c r="S2565" s="3" t="s">
        <v>96</v>
      </c>
    </row>
    <row r="2566" spans="1:19" x14ac:dyDescent="0.3">
      <c r="A2566" s="2">
        <v>2565</v>
      </c>
      <c r="B2566" s="2">
        <v>42</v>
      </c>
      <c r="C2566" s="2" t="s">
        <v>18</v>
      </c>
      <c r="D2566" s="2" t="s">
        <v>118</v>
      </c>
      <c r="E2566" s="2" t="s">
        <v>66</v>
      </c>
      <c r="F2566" s="2">
        <v>90</v>
      </c>
      <c r="G2566" s="2" t="s">
        <v>21</v>
      </c>
      <c r="H2566" s="2" t="s">
        <v>22</v>
      </c>
      <c r="I2566" s="2" t="s">
        <v>125</v>
      </c>
      <c r="J2566" s="2" t="s">
        <v>24</v>
      </c>
      <c r="K2566" s="2">
        <v>3</v>
      </c>
      <c r="L2566" s="2" t="s">
        <v>151</v>
      </c>
      <c r="M2566" s="2" t="s">
        <v>69</v>
      </c>
      <c r="N2566" s="2" t="s">
        <v>151</v>
      </c>
      <c r="O2566" s="2" t="s">
        <v>151</v>
      </c>
      <c r="P2566" s="12">
        <v>27</v>
      </c>
      <c r="Q2566" s="12">
        <f>Table1[[#This Row],[Purchase Amount (USD)]]-Table1[[#This Row],[Previous Purchases]]</f>
        <v>63</v>
      </c>
      <c r="R2566" s="2" t="s">
        <v>74</v>
      </c>
      <c r="S2566" s="2" t="s">
        <v>39</v>
      </c>
    </row>
    <row r="2567" spans="1:19" x14ac:dyDescent="0.3">
      <c r="A2567" s="2">
        <v>2566</v>
      </c>
      <c r="B2567" s="2">
        <v>30</v>
      </c>
      <c r="C2567" s="2" t="s">
        <v>18</v>
      </c>
      <c r="D2567" s="2" t="s">
        <v>124</v>
      </c>
      <c r="E2567" s="2" t="s">
        <v>20</v>
      </c>
      <c r="F2567" s="2">
        <v>43</v>
      </c>
      <c r="G2567" s="2" t="s">
        <v>128</v>
      </c>
      <c r="H2567" s="2" t="s">
        <v>35</v>
      </c>
      <c r="I2567" s="2" t="s">
        <v>125</v>
      </c>
      <c r="J2567" s="2" t="s">
        <v>56</v>
      </c>
      <c r="K2567" s="2">
        <v>3.6</v>
      </c>
      <c r="L2567" s="2" t="s">
        <v>151</v>
      </c>
      <c r="M2567" s="2" t="s">
        <v>73</v>
      </c>
      <c r="N2567" s="2" t="s">
        <v>151</v>
      </c>
      <c r="O2567" s="2" t="s">
        <v>151</v>
      </c>
      <c r="P2567" s="12">
        <v>8</v>
      </c>
      <c r="Q2567" s="12">
        <f>Table1[[#This Row],[Purchase Amount (USD)]]-Table1[[#This Row],[Previous Purchases]]</f>
        <v>35</v>
      </c>
      <c r="R2567" s="2" t="s">
        <v>27</v>
      </c>
      <c r="S2567" s="2" t="s">
        <v>57</v>
      </c>
    </row>
    <row r="2568" spans="1:19" x14ac:dyDescent="0.3">
      <c r="A2568" s="3">
        <v>2567</v>
      </c>
      <c r="B2568" s="3">
        <v>35</v>
      </c>
      <c r="C2568" s="3" t="s">
        <v>18</v>
      </c>
      <c r="D2568" s="3" t="s">
        <v>65</v>
      </c>
      <c r="E2568" s="3" t="s">
        <v>66</v>
      </c>
      <c r="F2568" s="3">
        <v>38</v>
      </c>
      <c r="G2568" s="3" t="s">
        <v>67</v>
      </c>
      <c r="H2568" s="3" t="s">
        <v>35</v>
      </c>
      <c r="I2568" s="3" t="s">
        <v>133</v>
      </c>
      <c r="J2568" s="3" t="s">
        <v>56</v>
      </c>
      <c r="K2568" s="3">
        <v>3.3</v>
      </c>
      <c r="L2568" s="3" t="s">
        <v>151</v>
      </c>
      <c r="M2568" s="3" t="s">
        <v>53</v>
      </c>
      <c r="N2568" s="3" t="s">
        <v>151</v>
      </c>
      <c r="O2568" s="3" t="s">
        <v>151</v>
      </c>
      <c r="P2568" s="13">
        <v>43</v>
      </c>
      <c r="Q2568" s="13">
        <f>Table1[[#This Row],[Purchase Amount (USD)]]-Table1[[#This Row],[Previous Purchases]]</f>
        <v>-5</v>
      </c>
      <c r="R2568" s="3" t="s">
        <v>45</v>
      </c>
      <c r="S2568" s="3" t="s">
        <v>57</v>
      </c>
    </row>
    <row r="2569" spans="1:19" x14ac:dyDescent="0.3">
      <c r="A2569" s="3">
        <v>2568</v>
      </c>
      <c r="B2569" s="3">
        <v>19</v>
      </c>
      <c r="C2569" s="3" t="s">
        <v>18</v>
      </c>
      <c r="D2569" s="3" t="s">
        <v>88</v>
      </c>
      <c r="E2569" s="3" t="s">
        <v>66</v>
      </c>
      <c r="F2569" s="3">
        <v>25</v>
      </c>
      <c r="G2569" s="3" t="s">
        <v>150</v>
      </c>
      <c r="H2569" s="3" t="s">
        <v>91</v>
      </c>
      <c r="I2569" s="3" t="s">
        <v>79</v>
      </c>
      <c r="J2569" s="3" t="s">
        <v>36</v>
      </c>
      <c r="K2569" s="3">
        <v>4.3</v>
      </c>
      <c r="L2569" s="3" t="s">
        <v>151</v>
      </c>
      <c r="M2569" s="3" t="s">
        <v>73</v>
      </c>
      <c r="N2569" s="3" t="s">
        <v>151</v>
      </c>
      <c r="O2569" s="3" t="s">
        <v>151</v>
      </c>
      <c r="P2569" s="13">
        <v>24</v>
      </c>
      <c r="Q2569" s="13">
        <f>Table1[[#This Row],[Purchase Amount (USD)]]-Table1[[#This Row],[Previous Purchases]]</f>
        <v>1</v>
      </c>
      <c r="R2569" s="3" t="s">
        <v>32</v>
      </c>
      <c r="S2569" s="3" t="s">
        <v>28</v>
      </c>
    </row>
    <row r="2570" spans="1:19" x14ac:dyDescent="0.3">
      <c r="A2570" s="2">
        <v>2569</v>
      </c>
      <c r="B2570" s="2">
        <v>52</v>
      </c>
      <c r="C2570" s="2" t="s">
        <v>18</v>
      </c>
      <c r="D2570" s="2" t="s">
        <v>112</v>
      </c>
      <c r="E2570" s="2" t="s">
        <v>20</v>
      </c>
      <c r="F2570" s="2">
        <v>98</v>
      </c>
      <c r="G2570" s="2" t="s">
        <v>104</v>
      </c>
      <c r="H2570" s="2" t="s">
        <v>91</v>
      </c>
      <c r="I2570" s="2" t="s">
        <v>95</v>
      </c>
      <c r="J2570" s="2" t="s">
        <v>24</v>
      </c>
      <c r="K2570" s="2">
        <v>4.3</v>
      </c>
      <c r="L2570" s="2" t="s">
        <v>151</v>
      </c>
      <c r="M2570" s="2" t="s">
        <v>26</v>
      </c>
      <c r="N2570" s="2" t="s">
        <v>151</v>
      </c>
      <c r="O2570" s="2" t="s">
        <v>151</v>
      </c>
      <c r="P2570" s="12">
        <v>29</v>
      </c>
      <c r="Q2570" s="12">
        <f>Table1[[#This Row],[Purchase Amount (USD)]]-Table1[[#This Row],[Previous Purchases]]</f>
        <v>69</v>
      </c>
      <c r="R2570" s="2" t="s">
        <v>45</v>
      </c>
      <c r="S2570" s="2" t="s">
        <v>28</v>
      </c>
    </row>
    <row r="2571" spans="1:19" x14ac:dyDescent="0.3">
      <c r="A2571" s="2">
        <v>2570</v>
      </c>
      <c r="B2571" s="2">
        <v>42</v>
      </c>
      <c r="C2571" s="2" t="s">
        <v>18</v>
      </c>
      <c r="D2571" s="2" t="s">
        <v>80</v>
      </c>
      <c r="E2571" s="2" t="s">
        <v>20</v>
      </c>
      <c r="F2571" s="2">
        <v>75</v>
      </c>
      <c r="G2571" s="2" t="s">
        <v>83</v>
      </c>
      <c r="H2571" s="2" t="s">
        <v>43</v>
      </c>
      <c r="I2571" s="2" t="s">
        <v>60</v>
      </c>
      <c r="J2571" s="2" t="s">
        <v>36</v>
      </c>
      <c r="K2571" s="2">
        <v>4.8</v>
      </c>
      <c r="L2571" s="2" t="s">
        <v>151</v>
      </c>
      <c r="M2571" s="2" t="s">
        <v>37</v>
      </c>
      <c r="N2571" s="2" t="s">
        <v>151</v>
      </c>
      <c r="O2571" s="2" t="s">
        <v>151</v>
      </c>
      <c r="P2571" s="12">
        <v>10</v>
      </c>
      <c r="Q2571" s="12">
        <f>Table1[[#This Row],[Purchase Amount (USD)]]-Table1[[#This Row],[Previous Purchases]]</f>
        <v>65</v>
      </c>
      <c r="R2571" s="2" t="s">
        <v>74</v>
      </c>
      <c r="S2571" s="2" t="s">
        <v>75</v>
      </c>
    </row>
    <row r="2572" spans="1:19" x14ac:dyDescent="0.3">
      <c r="A2572" s="3">
        <v>2571</v>
      </c>
      <c r="B2572" s="3">
        <v>36</v>
      </c>
      <c r="C2572" s="3" t="s">
        <v>18</v>
      </c>
      <c r="D2572" s="3" t="s">
        <v>49</v>
      </c>
      <c r="E2572" s="3" t="s">
        <v>41</v>
      </c>
      <c r="F2572" s="3">
        <v>27</v>
      </c>
      <c r="G2572" s="3" t="s">
        <v>129</v>
      </c>
      <c r="H2572" s="3" t="s">
        <v>91</v>
      </c>
      <c r="I2572" s="3" t="s">
        <v>77</v>
      </c>
      <c r="J2572" s="3" t="s">
        <v>36</v>
      </c>
      <c r="K2572" s="3">
        <v>4</v>
      </c>
      <c r="L2572" s="3" t="s">
        <v>151</v>
      </c>
      <c r="M2572" s="3" t="s">
        <v>73</v>
      </c>
      <c r="N2572" s="3" t="s">
        <v>151</v>
      </c>
      <c r="O2572" s="3" t="s">
        <v>151</v>
      </c>
      <c r="P2572" s="13">
        <v>12</v>
      </c>
      <c r="Q2572" s="13">
        <f>Table1[[#This Row],[Purchase Amount (USD)]]-Table1[[#This Row],[Previous Purchases]]</f>
        <v>15</v>
      </c>
      <c r="R2572" s="3" t="s">
        <v>45</v>
      </c>
      <c r="S2572" s="3" t="s">
        <v>28</v>
      </c>
    </row>
    <row r="2573" spans="1:19" x14ac:dyDescent="0.3">
      <c r="A2573" s="3">
        <v>2572</v>
      </c>
      <c r="B2573" s="3">
        <v>45</v>
      </c>
      <c r="C2573" s="3" t="s">
        <v>18</v>
      </c>
      <c r="D2573" s="3" t="s">
        <v>88</v>
      </c>
      <c r="E2573" s="3" t="s">
        <v>66</v>
      </c>
      <c r="F2573" s="3">
        <v>27</v>
      </c>
      <c r="G2573" s="3" t="s">
        <v>90</v>
      </c>
      <c r="H2573" s="3" t="s">
        <v>22</v>
      </c>
      <c r="I2573" s="3" t="s">
        <v>93</v>
      </c>
      <c r="J2573" s="3" t="s">
        <v>24</v>
      </c>
      <c r="K2573" s="3">
        <v>3.5</v>
      </c>
      <c r="L2573" s="3" t="s">
        <v>151</v>
      </c>
      <c r="M2573" s="3" t="s">
        <v>53</v>
      </c>
      <c r="N2573" s="3" t="s">
        <v>151</v>
      </c>
      <c r="O2573" s="3" t="s">
        <v>151</v>
      </c>
      <c r="P2573" s="13">
        <v>48</v>
      </c>
      <c r="Q2573" s="13">
        <f>Table1[[#This Row],[Purchase Amount (USD)]]-Table1[[#This Row],[Previous Purchases]]</f>
        <v>-21</v>
      </c>
      <c r="R2573" s="3" t="s">
        <v>32</v>
      </c>
      <c r="S2573" s="3" t="s">
        <v>28</v>
      </c>
    </row>
    <row r="2574" spans="1:19" x14ac:dyDescent="0.3">
      <c r="A2574" s="2">
        <v>2573</v>
      </c>
      <c r="B2574" s="2">
        <v>54</v>
      </c>
      <c r="C2574" s="2" t="s">
        <v>18</v>
      </c>
      <c r="D2574" s="2" t="s">
        <v>19</v>
      </c>
      <c r="E2574" s="2" t="s">
        <v>20</v>
      </c>
      <c r="F2574" s="2">
        <v>42</v>
      </c>
      <c r="G2574" s="2" t="s">
        <v>148</v>
      </c>
      <c r="H2574" s="2" t="s">
        <v>43</v>
      </c>
      <c r="I2574" s="2" t="s">
        <v>64</v>
      </c>
      <c r="J2574" s="2" t="s">
        <v>56</v>
      </c>
      <c r="K2574" s="2">
        <v>3.9</v>
      </c>
      <c r="L2574" s="2" t="s">
        <v>151</v>
      </c>
      <c r="M2574" s="2" t="s">
        <v>44</v>
      </c>
      <c r="N2574" s="2" t="s">
        <v>151</v>
      </c>
      <c r="O2574" s="2" t="s">
        <v>151</v>
      </c>
      <c r="P2574" s="12">
        <v>40</v>
      </c>
      <c r="Q2574" s="12">
        <f>Table1[[#This Row],[Purchase Amount (USD)]]-Table1[[#This Row],[Previous Purchases]]</f>
        <v>2</v>
      </c>
      <c r="R2574" s="2" t="s">
        <v>74</v>
      </c>
      <c r="S2574" s="2" t="s">
        <v>57</v>
      </c>
    </row>
    <row r="2575" spans="1:19" x14ac:dyDescent="0.3">
      <c r="A2575" s="2">
        <v>2574</v>
      </c>
      <c r="B2575" s="2">
        <v>54</v>
      </c>
      <c r="C2575" s="2" t="s">
        <v>18</v>
      </c>
      <c r="D2575" s="2" t="s">
        <v>112</v>
      </c>
      <c r="E2575" s="2" t="s">
        <v>20</v>
      </c>
      <c r="F2575" s="2">
        <v>90</v>
      </c>
      <c r="G2575" s="2" t="s">
        <v>129</v>
      </c>
      <c r="H2575" s="2" t="s">
        <v>43</v>
      </c>
      <c r="I2575" s="2" t="s">
        <v>107</v>
      </c>
      <c r="J2575" s="2" t="s">
        <v>52</v>
      </c>
      <c r="K2575" s="2">
        <v>4.4000000000000004</v>
      </c>
      <c r="L2575" s="2" t="s">
        <v>151</v>
      </c>
      <c r="M2575" s="2" t="s">
        <v>73</v>
      </c>
      <c r="N2575" s="2" t="s">
        <v>151</v>
      </c>
      <c r="O2575" s="2" t="s">
        <v>151</v>
      </c>
      <c r="P2575" s="12">
        <v>1</v>
      </c>
      <c r="Q2575" s="12">
        <f>Table1[[#This Row],[Purchase Amount (USD)]]-Table1[[#This Row],[Previous Purchases]]</f>
        <v>89</v>
      </c>
      <c r="R2575" s="2" t="s">
        <v>74</v>
      </c>
      <c r="S2575" s="2" t="s">
        <v>48</v>
      </c>
    </row>
    <row r="2576" spans="1:19" x14ac:dyDescent="0.3">
      <c r="A2576" s="3">
        <v>2575</v>
      </c>
      <c r="B2576" s="3">
        <v>27</v>
      </c>
      <c r="C2576" s="3" t="s">
        <v>18</v>
      </c>
      <c r="D2576" s="3" t="s">
        <v>123</v>
      </c>
      <c r="E2576" s="3" t="s">
        <v>66</v>
      </c>
      <c r="F2576" s="3">
        <v>63</v>
      </c>
      <c r="G2576" s="3" t="s">
        <v>102</v>
      </c>
      <c r="H2576" s="3" t="s">
        <v>43</v>
      </c>
      <c r="I2576" s="3" t="s">
        <v>109</v>
      </c>
      <c r="J2576" s="3" t="s">
        <v>52</v>
      </c>
      <c r="K2576" s="3">
        <v>4.5999999999999996</v>
      </c>
      <c r="L2576" s="3" t="s">
        <v>151</v>
      </c>
      <c r="M2576" s="3" t="s">
        <v>69</v>
      </c>
      <c r="N2576" s="3" t="s">
        <v>151</v>
      </c>
      <c r="O2576" s="3" t="s">
        <v>151</v>
      </c>
      <c r="P2576" s="13">
        <v>26</v>
      </c>
      <c r="Q2576" s="13">
        <f>Table1[[#This Row],[Purchase Amount (USD)]]-Table1[[#This Row],[Previous Purchases]]</f>
        <v>37</v>
      </c>
      <c r="R2576" s="3" t="s">
        <v>38</v>
      </c>
      <c r="S2576" s="3" t="s">
        <v>28</v>
      </c>
    </row>
    <row r="2577" spans="1:19" x14ac:dyDescent="0.3">
      <c r="A2577" s="3">
        <v>2576</v>
      </c>
      <c r="B2577" s="3">
        <v>53</v>
      </c>
      <c r="C2577" s="3" t="s">
        <v>18</v>
      </c>
      <c r="D2577" s="3" t="s">
        <v>58</v>
      </c>
      <c r="E2577" s="3" t="s">
        <v>20</v>
      </c>
      <c r="F2577" s="3">
        <v>96</v>
      </c>
      <c r="G2577" s="3" t="s">
        <v>147</v>
      </c>
      <c r="H2577" s="3" t="s">
        <v>43</v>
      </c>
      <c r="I2577" s="3" t="s">
        <v>64</v>
      </c>
      <c r="J2577" s="3" t="s">
        <v>56</v>
      </c>
      <c r="K2577" s="3">
        <v>4</v>
      </c>
      <c r="L2577" s="3" t="s">
        <v>151</v>
      </c>
      <c r="M2577" s="3" t="s">
        <v>26</v>
      </c>
      <c r="N2577" s="3" t="s">
        <v>151</v>
      </c>
      <c r="O2577" s="3" t="s">
        <v>151</v>
      </c>
      <c r="P2577" s="13">
        <v>9</v>
      </c>
      <c r="Q2577" s="13">
        <f>Table1[[#This Row],[Purchase Amount (USD)]]-Table1[[#This Row],[Previous Purchases]]</f>
        <v>87</v>
      </c>
      <c r="R2577" s="3" t="s">
        <v>45</v>
      </c>
      <c r="S2577" s="3" t="s">
        <v>48</v>
      </c>
    </row>
    <row r="2578" spans="1:19" x14ac:dyDescent="0.3">
      <c r="A2578" s="2">
        <v>2577</v>
      </c>
      <c r="B2578" s="2">
        <v>20</v>
      </c>
      <c r="C2578" s="2" t="s">
        <v>18</v>
      </c>
      <c r="D2578" s="2" t="s">
        <v>103</v>
      </c>
      <c r="E2578" s="2" t="s">
        <v>20</v>
      </c>
      <c r="F2578" s="2">
        <v>40</v>
      </c>
      <c r="G2578" s="2" t="s">
        <v>81</v>
      </c>
      <c r="H2578" s="2" t="s">
        <v>43</v>
      </c>
      <c r="I2578" s="2" t="s">
        <v>64</v>
      </c>
      <c r="J2578" s="2" t="s">
        <v>24</v>
      </c>
      <c r="K2578" s="2">
        <v>4.2</v>
      </c>
      <c r="L2578" s="2" t="s">
        <v>151</v>
      </c>
      <c r="M2578" s="2" t="s">
        <v>37</v>
      </c>
      <c r="N2578" s="2" t="s">
        <v>151</v>
      </c>
      <c r="O2578" s="2" t="s">
        <v>151</v>
      </c>
      <c r="P2578" s="12">
        <v>19</v>
      </c>
      <c r="Q2578" s="12">
        <f>Table1[[#This Row],[Purchase Amount (USD)]]-Table1[[#This Row],[Previous Purchases]]</f>
        <v>21</v>
      </c>
      <c r="R2578" s="2" t="s">
        <v>85</v>
      </c>
      <c r="S2578" s="2" t="s">
        <v>57</v>
      </c>
    </row>
    <row r="2579" spans="1:19" x14ac:dyDescent="0.3">
      <c r="A2579" s="2">
        <v>2578</v>
      </c>
      <c r="B2579" s="2">
        <v>52</v>
      </c>
      <c r="C2579" s="2" t="s">
        <v>18</v>
      </c>
      <c r="D2579" s="2" t="s">
        <v>124</v>
      </c>
      <c r="E2579" s="2" t="s">
        <v>20</v>
      </c>
      <c r="F2579" s="2">
        <v>39</v>
      </c>
      <c r="G2579" s="2" t="s">
        <v>147</v>
      </c>
      <c r="H2579" s="2" t="s">
        <v>22</v>
      </c>
      <c r="I2579" s="2" t="s">
        <v>93</v>
      </c>
      <c r="J2579" s="2" t="s">
        <v>56</v>
      </c>
      <c r="K2579" s="2">
        <v>4.5</v>
      </c>
      <c r="L2579" s="2" t="s">
        <v>151</v>
      </c>
      <c r="M2579" s="2" t="s">
        <v>44</v>
      </c>
      <c r="N2579" s="2" t="s">
        <v>151</v>
      </c>
      <c r="O2579" s="2" t="s">
        <v>151</v>
      </c>
      <c r="P2579" s="12">
        <v>37</v>
      </c>
      <c r="Q2579" s="12">
        <f>Table1[[#This Row],[Purchase Amount (USD)]]-Table1[[#This Row],[Previous Purchases]]</f>
        <v>2</v>
      </c>
      <c r="R2579" s="2" t="s">
        <v>74</v>
      </c>
      <c r="S2579" s="2" t="s">
        <v>87</v>
      </c>
    </row>
    <row r="2580" spans="1:19" x14ac:dyDescent="0.3">
      <c r="A2580" s="3">
        <v>2579</v>
      </c>
      <c r="B2580" s="3">
        <v>54</v>
      </c>
      <c r="C2580" s="3" t="s">
        <v>18</v>
      </c>
      <c r="D2580" s="3" t="s">
        <v>88</v>
      </c>
      <c r="E2580" s="3" t="s">
        <v>66</v>
      </c>
      <c r="F2580" s="3">
        <v>48</v>
      </c>
      <c r="G2580" s="3" t="s">
        <v>128</v>
      </c>
      <c r="H2580" s="3" t="s">
        <v>43</v>
      </c>
      <c r="I2580" s="3" t="s">
        <v>72</v>
      </c>
      <c r="J2580" s="3" t="s">
        <v>56</v>
      </c>
      <c r="K2580" s="3">
        <v>3.9</v>
      </c>
      <c r="L2580" s="3" t="s">
        <v>151</v>
      </c>
      <c r="M2580" s="3" t="s">
        <v>37</v>
      </c>
      <c r="N2580" s="3" t="s">
        <v>151</v>
      </c>
      <c r="O2580" s="3" t="s">
        <v>151</v>
      </c>
      <c r="P2580" s="13">
        <v>3</v>
      </c>
      <c r="Q2580" s="13">
        <f>Table1[[#This Row],[Purchase Amount (USD)]]-Table1[[#This Row],[Previous Purchases]]</f>
        <v>45</v>
      </c>
      <c r="R2580" s="3" t="s">
        <v>32</v>
      </c>
      <c r="S2580" s="3" t="s">
        <v>57</v>
      </c>
    </row>
    <row r="2581" spans="1:19" x14ac:dyDescent="0.3">
      <c r="A2581" s="3">
        <v>2580</v>
      </c>
      <c r="B2581" s="3">
        <v>65</v>
      </c>
      <c r="C2581" s="3" t="s">
        <v>18</v>
      </c>
      <c r="D2581" s="3" t="s">
        <v>19</v>
      </c>
      <c r="E2581" s="3" t="s">
        <v>20</v>
      </c>
      <c r="F2581" s="3">
        <v>20</v>
      </c>
      <c r="G2581" s="3" t="s">
        <v>147</v>
      </c>
      <c r="H2581" s="3" t="s">
        <v>43</v>
      </c>
      <c r="I2581" s="3" t="s">
        <v>72</v>
      </c>
      <c r="J2581" s="3" t="s">
        <v>52</v>
      </c>
      <c r="K2581" s="3">
        <v>3.7</v>
      </c>
      <c r="L2581" s="3" t="s">
        <v>151</v>
      </c>
      <c r="M2581" s="3" t="s">
        <v>26</v>
      </c>
      <c r="N2581" s="3" t="s">
        <v>151</v>
      </c>
      <c r="O2581" s="3" t="s">
        <v>151</v>
      </c>
      <c r="P2581" s="13">
        <v>40</v>
      </c>
      <c r="Q2581" s="13">
        <f>Table1[[#This Row],[Purchase Amount (USD)]]-Table1[[#This Row],[Previous Purchases]]</f>
        <v>-20</v>
      </c>
      <c r="R2581" s="3" t="s">
        <v>27</v>
      </c>
      <c r="S2581" s="3" t="s">
        <v>39</v>
      </c>
    </row>
    <row r="2582" spans="1:19" x14ac:dyDescent="0.3">
      <c r="A2582" s="2">
        <v>2581</v>
      </c>
      <c r="B2582" s="2">
        <v>43</v>
      </c>
      <c r="C2582" s="2" t="s">
        <v>18</v>
      </c>
      <c r="D2582" s="2" t="s">
        <v>33</v>
      </c>
      <c r="E2582" s="2" t="s">
        <v>20</v>
      </c>
      <c r="F2582" s="2">
        <v>29</v>
      </c>
      <c r="G2582" s="2" t="s">
        <v>34</v>
      </c>
      <c r="H2582" s="2" t="s">
        <v>35</v>
      </c>
      <c r="I2582" s="2" t="s">
        <v>47</v>
      </c>
      <c r="J2582" s="2" t="s">
        <v>52</v>
      </c>
      <c r="K2582" s="2">
        <v>3.6</v>
      </c>
      <c r="L2582" s="2" t="s">
        <v>151</v>
      </c>
      <c r="M2582" s="2" t="s">
        <v>73</v>
      </c>
      <c r="N2582" s="2" t="s">
        <v>151</v>
      </c>
      <c r="O2582" s="2" t="s">
        <v>151</v>
      </c>
      <c r="P2582" s="12">
        <v>13</v>
      </c>
      <c r="Q2582" s="12">
        <f>Table1[[#This Row],[Purchase Amount (USD)]]-Table1[[#This Row],[Previous Purchases]]</f>
        <v>16</v>
      </c>
      <c r="R2582" s="2" t="s">
        <v>74</v>
      </c>
      <c r="S2582" s="2" t="s">
        <v>57</v>
      </c>
    </row>
    <row r="2583" spans="1:19" x14ac:dyDescent="0.3">
      <c r="A2583" s="2">
        <v>2582</v>
      </c>
      <c r="B2583" s="2">
        <v>57</v>
      </c>
      <c r="C2583" s="2" t="s">
        <v>18</v>
      </c>
      <c r="D2583" s="2" t="s">
        <v>80</v>
      </c>
      <c r="E2583" s="2" t="s">
        <v>20</v>
      </c>
      <c r="F2583" s="2">
        <v>81</v>
      </c>
      <c r="G2583" s="2" t="s">
        <v>50</v>
      </c>
      <c r="H2583" s="2" t="s">
        <v>43</v>
      </c>
      <c r="I2583" s="2" t="s">
        <v>79</v>
      </c>
      <c r="J2583" s="2" t="s">
        <v>24</v>
      </c>
      <c r="K2583" s="2">
        <v>4.7</v>
      </c>
      <c r="L2583" s="2" t="s">
        <v>151</v>
      </c>
      <c r="M2583" s="2" t="s">
        <v>26</v>
      </c>
      <c r="N2583" s="2" t="s">
        <v>151</v>
      </c>
      <c r="O2583" s="2" t="s">
        <v>151</v>
      </c>
      <c r="P2583" s="12">
        <v>48</v>
      </c>
      <c r="Q2583" s="12">
        <f>Table1[[#This Row],[Purchase Amount (USD)]]-Table1[[#This Row],[Previous Purchases]]</f>
        <v>33</v>
      </c>
      <c r="R2583" s="2" t="s">
        <v>38</v>
      </c>
      <c r="S2583" s="2" t="s">
        <v>87</v>
      </c>
    </row>
    <row r="2584" spans="1:19" x14ac:dyDescent="0.3">
      <c r="A2584" s="3">
        <v>2583</v>
      </c>
      <c r="B2584" s="3">
        <v>19</v>
      </c>
      <c r="C2584" s="3" t="s">
        <v>18</v>
      </c>
      <c r="D2584" s="3" t="s">
        <v>80</v>
      </c>
      <c r="E2584" s="3" t="s">
        <v>20</v>
      </c>
      <c r="F2584" s="3">
        <v>98</v>
      </c>
      <c r="G2584" s="3" t="s">
        <v>146</v>
      </c>
      <c r="H2584" s="3" t="s">
        <v>35</v>
      </c>
      <c r="I2584" s="3" t="s">
        <v>125</v>
      </c>
      <c r="J2584" s="3" t="s">
        <v>56</v>
      </c>
      <c r="K2584" s="3">
        <v>3.6</v>
      </c>
      <c r="L2584" s="3" t="s">
        <v>151</v>
      </c>
      <c r="M2584" s="3" t="s">
        <v>69</v>
      </c>
      <c r="N2584" s="3" t="s">
        <v>151</v>
      </c>
      <c r="O2584" s="3" t="s">
        <v>151</v>
      </c>
      <c r="P2584" s="13">
        <v>4</v>
      </c>
      <c r="Q2584" s="13">
        <f>Table1[[#This Row],[Purchase Amount (USD)]]-Table1[[#This Row],[Previous Purchases]]</f>
        <v>94</v>
      </c>
      <c r="R2584" s="3" t="s">
        <v>27</v>
      </c>
      <c r="S2584" s="3" t="s">
        <v>96</v>
      </c>
    </row>
    <row r="2585" spans="1:19" x14ac:dyDescent="0.3">
      <c r="A2585" s="3">
        <v>2584</v>
      </c>
      <c r="B2585" s="3">
        <v>69</v>
      </c>
      <c r="C2585" s="3" t="s">
        <v>18</v>
      </c>
      <c r="D2585" s="3" t="s">
        <v>33</v>
      </c>
      <c r="E2585" s="3" t="s">
        <v>20</v>
      </c>
      <c r="F2585" s="3">
        <v>93</v>
      </c>
      <c r="G2585" s="3" t="s">
        <v>100</v>
      </c>
      <c r="H2585" s="3" t="s">
        <v>43</v>
      </c>
      <c r="I2585" s="3" t="s">
        <v>92</v>
      </c>
      <c r="J2585" s="3" t="s">
        <v>56</v>
      </c>
      <c r="K2585" s="3">
        <v>2.5</v>
      </c>
      <c r="L2585" s="3" t="s">
        <v>151</v>
      </c>
      <c r="M2585" s="3" t="s">
        <v>44</v>
      </c>
      <c r="N2585" s="3" t="s">
        <v>151</v>
      </c>
      <c r="O2585" s="3" t="s">
        <v>151</v>
      </c>
      <c r="P2585" s="13">
        <v>9</v>
      </c>
      <c r="Q2585" s="13">
        <f>Table1[[#This Row],[Purchase Amount (USD)]]-Table1[[#This Row],[Previous Purchases]]</f>
        <v>84</v>
      </c>
      <c r="R2585" s="3" t="s">
        <v>32</v>
      </c>
      <c r="S2585" s="3" t="s">
        <v>39</v>
      </c>
    </row>
    <row r="2586" spans="1:19" x14ac:dyDescent="0.3">
      <c r="A2586" s="2">
        <v>2585</v>
      </c>
      <c r="B2586" s="2">
        <v>26</v>
      </c>
      <c r="C2586" s="2" t="s">
        <v>18</v>
      </c>
      <c r="D2586" s="2" t="s">
        <v>124</v>
      </c>
      <c r="E2586" s="2" t="s">
        <v>20</v>
      </c>
      <c r="F2586" s="2">
        <v>30</v>
      </c>
      <c r="G2586" s="2" t="s">
        <v>102</v>
      </c>
      <c r="H2586" s="2" t="s">
        <v>22</v>
      </c>
      <c r="I2586" s="2" t="s">
        <v>143</v>
      </c>
      <c r="J2586" s="2" t="s">
        <v>52</v>
      </c>
      <c r="K2586" s="2">
        <v>2.9</v>
      </c>
      <c r="L2586" s="2" t="s">
        <v>151</v>
      </c>
      <c r="M2586" s="2" t="s">
        <v>73</v>
      </c>
      <c r="N2586" s="2" t="s">
        <v>151</v>
      </c>
      <c r="O2586" s="2" t="s">
        <v>151</v>
      </c>
      <c r="P2586" s="12">
        <v>26</v>
      </c>
      <c r="Q2586" s="12">
        <f>Table1[[#This Row],[Purchase Amount (USD)]]-Table1[[#This Row],[Previous Purchases]]</f>
        <v>4</v>
      </c>
      <c r="R2586" s="2" t="s">
        <v>74</v>
      </c>
      <c r="S2586" s="2" t="s">
        <v>75</v>
      </c>
    </row>
    <row r="2587" spans="1:19" x14ac:dyDescent="0.3">
      <c r="A2587" s="2">
        <v>2586</v>
      </c>
      <c r="B2587" s="2">
        <v>57</v>
      </c>
      <c r="C2587" s="2" t="s">
        <v>18</v>
      </c>
      <c r="D2587" s="2" t="s">
        <v>88</v>
      </c>
      <c r="E2587" s="2" t="s">
        <v>66</v>
      </c>
      <c r="F2587" s="2">
        <v>37</v>
      </c>
      <c r="G2587" s="2" t="s">
        <v>149</v>
      </c>
      <c r="H2587" s="2" t="s">
        <v>22</v>
      </c>
      <c r="I2587" s="2" t="s">
        <v>31</v>
      </c>
      <c r="J2587" s="2" t="s">
        <v>56</v>
      </c>
      <c r="K2587" s="2">
        <v>4.4000000000000004</v>
      </c>
      <c r="L2587" s="2" t="s">
        <v>151</v>
      </c>
      <c r="M2587" s="2" t="s">
        <v>37</v>
      </c>
      <c r="N2587" s="2" t="s">
        <v>151</v>
      </c>
      <c r="O2587" s="2" t="s">
        <v>151</v>
      </c>
      <c r="P2587" s="12">
        <v>19</v>
      </c>
      <c r="Q2587" s="12">
        <f>Table1[[#This Row],[Purchase Amount (USD)]]-Table1[[#This Row],[Previous Purchases]]</f>
        <v>18</v>
      </c>
      <c r="R2587" s="2" t="s">
        <v>85</v>
      </c>
      <c r="S2587" s="2" t="s">
        <v>39</v>
      </c>
    </row>
    <row r="2588" spans="1:19" x14ac:dyDescent="0.3">
      <c r="A2588" s="3">
        <v>2587</v>
      </c>
      <c r="B2588" s="3">
        <v>20</v>
      </c>
      <c r="C2588" s="3" t="s">
        <v>18</v>
      </c>
      <c r="D2588" s="3" t="s">
        <v>61</v>
      </c>
      <c r="E2588" s="3" t="s">
        <v>62</v>
      </c>
      <c r="F2588" s="3">
        <v>28</v>
      </c>
      <c r="G2588" s="3" t="s">
        <v>30</v>
      </c>
      <c r="H2588" s="3" t="s">
        <v>22</v>
      </c>
      <c r="I2588" s="3" t="s">
        <v>133</v>
      </c>
      <c r="J2588" s="3" t="s">
        <v>24</v>
      </c>
      <c r="K2588" s="3">
        <v>4.5999999999999996</v>
      </c>
      <c r="L2588" s="3" t="s">
        <v>151</v>
      </c>
      <c r="M2588" s="3" t="s">
        <v>26</v>
      </c>
      <c r="N2588" s="3" t="s">
        <v>151</v>
      </c>
      <c r="O2588" s="3" t="s">
        <v>151</v>
      </c>
      <c r="P2588" s="13">
        <v>1</v>
      </c>
      <c r="Q2588" s="13">
        <f>Table1[[#This Row],[Purchase Amount (USD)]]-Table1[[#This Row],[Previous Purchases]]</f>
        <v>27</v>
      </c>
      <c r="R2588" s="3" t="s">
        <v>38</v>
      </c>
      <c r="S2588" s="3" t="s">
        <v>96</v>
      </c>
    </row>
    <row r="2589" spans="1:19" x14ac:dyDescent="0.3">
      <c r="A2589" s="3">
        <v>2588</v>
      </c>
      <c r="B2589" s="3">
        <v>55</v>
      </c>
      <c r="C2589" s="3" t="s">
        <v>18</v>
      </c>
      <c r="D2589" s="3" t="s">
        <v>118</v>
      </c>
      <c r="E2589" s="3" t="s">
        <v>66</v>
      </c>
      <c r="F2589" s="3">
        <v>29</v>
      </c>
      <c r="G2589" s="3" t="s">
        <v>138</v>
      </c>
      <c r="H2589" s="3" t="s">
        <v>43</v>
      </c>
      <c r="I2589" s="3" t="s">
        <v>72</v>
      </c>
      <c r="J2589" s="3" t="s">
        <v>24</v>
      </c>
      <c r="K2589" s="3">
        <v>3.7</v>
      </c>
      <c r="L2589" s="3" t="s">
        <v>151</v>
      </c>
      <c r="M2589" s="3" t="s">
        <v>26</v>
      </c>
      <c r="N2589" s="3" t="s">
        <v>151</v>
      </c>
      <c r="O2589" s="3" t="s">
        <v>151</v>
      </c>
      <c r="P2589" s="13">
        <v>29</v>
      </c>
      <c r="Q2589" s="13">
        <f>Table1[[#This Row],[Purchase Amount (USD)]]-Table1[[#This Row],[Previous Purchases]]</f>
        <v>0</v>
      </c>
      <c r="R2589" s="3" t="s">
        <v>45</v>
      </c>
      <c r="S2589" s="3" t="s">
        <v>96</v>
      </c>
    </row>
    <row r="2590" spans="1:19" x14ac:dyDescent="0.3">
      <c r="A2590" s="2">
        <v>2589</v>
      </c>
      <c r="B2590" s="2">
        <v>44</v>
      </c>
      <c r="C2590" s="2" t="s">
        <v>18</v>
      </c>
      <c r="D2590" s="2" t="s">
        <v>131</v>
      </c>
      <c r="E2590" s="2" t="s">
        <v>66</v>
      </c>
      <c r="F2590" s="2">
        <v>49</v>
      </c>
      <c r="G2590" s="2" t="s">
        <v>78</v>
      </c>
      <c r="H2590" s="2" t="s">
        <v>43</v>
      </c>
      <c r="I2590" s="2" t="s">
        <v>99</v>
      </c>
      <c r="J2590" s="2" t="s">
        <v>52</v>
      </c>
      <c r="K2590" s="2">
        <v>3.2</v>
      </c>
      <c r="L2590" s="2" t="s">
        <v>151</v>
      </c>
      <c r="M2590" s="2" t="s">
        <v>37</v>
      </c>
      <c r="N2590" s="2" t="s">
        <v>151</v>
      </c>
      <c r="O2590" s="2" t="s">
        <v>151</v>
      </c>
      <c r="P2590" s="12">
        <v>38</v>
      </c>
      <c r="Q2590" s="12">
        <f>Table1[[#This Row],[Purchase Amount (USD)]]-Table1[[#This Row],[Previous Purchases]]</f>
        <v>11</v>
      </c>
      <c r="R2590" s="2" t="s">
        <v>27</v>
      </c>
      <c r="S2590" s="2" t="s">
        <v>75</v>
      </c>
    </row>
    <row r="2591" spans="1:19" x14ac:dyDescent="0.3">
      <c r="A2591" s="2">
        <v>2590</v>
      </c>
      <c r="B2591" s="2">
        <v>52</v>
      </c>
      <c r="C2591" s="2" t="s">
        <v>18</v>
      </c>
      <c r="D2591" s="2" t="s">
        <v>94</v>
      </c>
      <c r="E2591" s="2" t="s">
        <v>20</v>
      </c>
      <c r="F2591" s="2">
        <v>53</v>
      </c>
      <c r="G2591" s="2" t="s">
        <v>113</v>
      </c>
      <c r="H2591" s="2" t="s">
        <v>43</v>
      </c>
      <c r="I2591" s="2" t="s">
        <v>64</v>
      </c>
      <c r="J2591" s="2" t="s">
        <v>24</v>
      </c>
      <c r="K2591" s="2">
        <v>4.9000000000000004</v>
      </c>
      <c r="L2591" s="2" t="s">
        <v>151</v>
      </c>
      <c r="M2591" s="2" t="s">
        <v>69</v>
      </c>
      <c r="N2591" s="2" t="s">
        <v>151</v>
      </c>
      <c r="O2591" s="2" t="s">
        <v>151</v>
      </c>
      <c r="P2591" s="12">
        <v>31</v>
      </c>
      <c r="Q2591" s="12">
        <f>Table1[[#This Row],[Purchase Amount (USD)]]-Table1[[#This Row],[Previous Purchases]]</f>
        <v>22</v>
      </c>
      <c r="R2591" s="2" t="s">
        <v>45</v>
      </c>
      <c r="S2591" s="2" t="s">
        <v>48</v>
      </c>
    </row>
    <row r="2592" spans="1:19" x14ac:dyDescent="0.3">
      <c r="A2592" s="3">
        <v>2591</v>
      </c>
      <c r="B2592" s="3">
        <v>57</v>
      </c>
      <c r="C2592" s="3" t="s">
        <v>18</v>
      </c>
      <c r="D2592" s="3" t="s">
        <v>142</v>
      </c>
      <c r="E2592" s="3" t="s">
        <v>66</v>
      </c>
      <c r="F2592" s="3">
        <v>66</v>
      </c>
      <c r="G2592" s="3" t="s">
        <v>98</v>
      </c>
      <c r="H2592" s="3" t="s">
        <v>43</v>
      </c>
      <c r="I2592" s="3" t="s">
        <v>47</v>
      </c>
      <c r="J2592" s="3" t="s">
        <v>52</v>
      </c>
      <c r="K2592" s="3">
        <v>5</v>
      </c>
      <c r="L2592" s="3" t="s">
        <v>151</v>
      </c>
      <c r="M2592" s="3" t="s">
        <v>37</v>
      </c>
      <c r="N2592" s="3" t="s">
        <v>151</v>
      </c>
      <c r="O2592" s="3" t="s">
        <v>151</v>
      </c>
      <c r="P2592" s="13">
        <v>35</v>
      </c>
      <c r="Q2592" s="13">
        <f>Table1[[#This Row],[Purchase Amount (USD)]]-Table1[[#This Row],[Previous Purchases]]</f>
        <v>31</v>
      </c>
      <c r="R2592" s="3" t="s">
        <v>27</v>
      </c>
      <c r="S2592" s="3" t="s">
        <v>48</v>
      </c>
    </row>
    <row r="2593" spans="1:19" x14ac:dyDescent="0.3">
      <c r="A2593" s="3">
        <v>2592</v>
      </c>
      <c r="B2593" s="3">
        <v>40</v>
      </c>
      <c r="C2593" s="3" t="s">
        <v>18</v>
      </c>
      <c r="D2593" s="3" t="s">
        <v>101</v>
      </c>
      <c r="E2593" s="3" t="s">
        <v>62</v>
      </c>
      <c r="F2593" s="3">
        <v>61</v>
      </c>
      <c r="G2593" s="3" t="s">
        <v>129</v>
      </c>
      <c r="H2593" s="3" t="s">
        <v>35</v>
      </c>
      <c r="I2593" s="3" t="s">
        <v>77</v>
      </c>
      <c r="J2593" s="3" t="s">
        <v>36</v>
      </c>
      <c r="K2593" s="3">
        <v>3.3</v>
      </c>
      <c r="L2593" s="3" t="s">
        <v>151</v>
      </c>
      <c r="M2593" s="3" t="s">
        <v>26</v>
      </c>
      <c r="N2593" s="3" t="s">
        <v>151</v>
      </c>
      <c r="O2593" s="3" t="s">
        <v>151</v>
      </c>
      <c r="P2593" s="13">
        <v>40</v>
      </c>
      <c r="Q2593" s="13">
        <f>Table1[[#This Row],[Purchase Amount (USD)]]-Table1[[#This Row],[Previous Purchases]]</f>
        <v>21</v>
      </c>
      <c r="R2593" s="3" t="s">
        <v>32</v>
      </c>
      <c r="S2593" s="3" t="s">
        <v>57</v>
      </c>
    </row>
    <row r="2594" spans="1:19" x14ac:dyDescent="0.3">
      <c r="A2594" s="2">
        <v>2593</v>
      </c>
      <c r="B2594" s="2">
        <v>23</v>
      </c>
      <c r="C2594" s="2" t="s">
        <v>18</v>
      </c>
      <c r="D2594" s="2" t="s">
        <v>58</v>
      </c>
      <c r="E2594" s="2" t="s">
        <v>20</v>
      </c>
      <c r="F2594" s="2">
        <v>23</v>
      </c>
      <c r="G2594" s="2" t="s">
        <v>145</v>
      </c>
      <c r="H2594" s="2" t="s">
        <v>91</v>
      </c>
      <c r="I2594" s="2" t="s">
        <v>99</v>
      </c>
      <c r="J2594" s="2" t="s">
        <v>52</v>
      </c>
      <c r="K2594" s="2">
        <v>4.4000000000000004</v>
      </c>
      <c r="L2594" s="2" t="s">
        <v>151</v>
      </c>
      <c r="M2594" s="2" t="s">
        <v>73</v>
      </c>
      <c r="N2594" s="2" t="s">
        <v>151</v>
      </c>
      <c r="O2594" s="2" t="s">
        <v>151</v>
      </c>
      <c r="P2594" s="12">
        <v>13</v>
      </c>
      <c r="Q2594" s="12">
        <f>Table1[[#This Row],[Purchase Amount (USD)]]-Table1[[#This Row],[Previous Purchases]]</f>
        <v>10</v>
      </c>
      <c r="R2594" s="2" t="s">
        <v>27</v>
      </c>
      <c r="S2594" s="2" t="s">
        <v>57</v>
      </c>
    </row>
    <row r="2595" spans="1:19" x14ac:dyDescent="0.3">
      <c r="A2595" s="2">
        <v>2594</v>
      </c>
      <c r="B2595" s="2">
        <v>36</v>
      </c>
      <c r="C2595" s="2" t="s">
        <v>18</v>
      </c>
      <c r="D2595" s="2" t="s">
        <v>94</v>
      </c>
      <c r="E2595" s="2" t="s">
        <v>20</v>
      </c>
      <c r="F2595" s="2">
        <v>36</v>
      </c>
      <c r="G2595" s="2" t="s">
        <v>111</v>
      </c>
      <c r="H2595" s="2" t="s">
        <v>35</v>
      </c>
      <c r="I2595" s="2" t="s">
        <v>125</v>
      </c>
      <c r="J2595" s="2" t="s">
        <v>56</v>
      </c>
      <c r="K2595" s="2">
        <v>4.7</v>
      </c>
      <c r="L2595" s="2" t="s">
        <v>151</v>
      </c>
      <c r="M2595" s="2" t="s">
        <v>73</v>
      </c>
      <c r="N2595" s="2" t="s">
        <v>151</v>
      </c>
      <c r="O2595" s="2" t="s">
        <v>151</v>
      </c>
      <c r="P2595" s="12">
        <v>9</v>
      </c>
      <c r="Q2595" s="12">
        <f>Table1[[#This Row],[Purchase Amount (USD)]]-Table1[[#This Row],[Previous Purchases]]</f>
        <v>27</v>
      </c>
      <c r="R2595" s="2" t="s">
        <v>74</v>
      </c>
      <c r="S2595" s="2" t="s">
        <v>96</v>
      </c>
    </row>
    <row r="2596" spans="1:19" x14ac:dyDescent="0.3">
      <c r="A2596" s="3">
        <v>2595</v>
      </c>
      <c r="B2596" s="3">
        <v>59</v>
      </c>
      <c r="C2596" s="3" t="s">
        <v>18</v>
      </c>
      <c r="D2596" s="3" t="s">
        <v>86</v>
      </c>
      <c r="E2596" s="3" t="s">
        <v>20</v>
      </c>
      <c r="F2596" s="3">
        <v>81</v>
      </c>
      <c r="G2596" s="3" t="s">
        <v>55</v>
      </c>
      <c r="H2596" s="3" t="s">
        <v>22</v>
      </c>
      <c r="I2596" s="3" t="s">
        <v>125</v>
      </c>
      <c r="J2596" s="3" t="s">
        <v>56</v>
      </c>
      <c r="K2596" s="3">
        <v>3.6</v>
      </c>
      <c r="L2596" s="3" t="s">
        <v>151</v>
      </c>
      <c r="M2596" s="3" t="s">
        <v>37</v>
      </c>
      <c r="N2596" s="3" t="s">
        <v>151</v>
      </c>
      <c r="O2596" s="3" t="s">
        <v>151</v>
      </c>
      <c r="P2596" s="13">
        <v>25</v>
      </c>
      <c r="Q2596" s="13">
        <f>Table1[[#This Row],[Purchase Amount (USD)]]-Table1[[#This Row],[Previous Purchases]]</f>
        <v>56</v>
      </c>
      <c r="R2596" s="3" t="s">
        <v>32</v>
      </c>
      <c r="S2596" s="3" t="s">
        <v>96</v>
      </c>
    </row>
    <row r="2597" spans="1:19" x14ac:dyDescent="0.3">
      <c r="A2597" s="3">
        <v>2596</v>
      </c>
      <c r="B2597" s="3">
        <v>29</v>
      </c>
      <c r="C2597" s="3" t="s">
        <v>18</v>
      </c>
      <c r="D2597" s="3" t="s">
        <v>19</v>
      </c>
      <c r="E2597" s="3" t="s">
        <v>20</v>
      </c>
      <c r="F2597" s="3">
        <v>56</v>
      </c>
      <c r="G2597" s="3" t="s">
        <v>145</v>
      </c>
      <c r="H2597" s="3" t="s">
        <v>91</v>
      </c>
      <c r="I2597" s="3" t="s">
        <v>31</v>
      </c>
      <c r="J2597" s="3" t="s">
        <v>52</v>
      </c>
      <c r="K2597" s="3">
        <v>3.2</v>
      </c>
      <c r="L2597" s="3" t="s">
        <v>151</v>
      </c>
      <c r="M2597" s="3" t="s">
        <v>37</v>
      </c>
      <c r="N2597" s="3" t="s">
        <v>151</v>
      </c>
      <c r="O2597" s="3" t="s">
        <v>151</v>
      </c>
      <c r="P2597" s="13">
        <v>3</v>
      </c>
      <c r="Q2597" s="13">
        <f>Table1[[#This Row],[Purchase Amount (USD)]]-Table1[[#This Row],[Previous Purchases]]</f>
        <v>53</v>
      </c>
      <c r="R2597" s="3" t="s">
        <v>74</v>
      </c>
      <c r="S2597" s="3" t="s">
        <v>75</v>
      </c>
    </row>
    <row r="2598" spans="1:19" x14ac:dyDescent="0.3">
      <c r="A2598" s="2">
        <v>2597</v>
      </c>
      <c r="B2598" s="2">
        <v>63</v>
      </c>
      <c r="C2598" s="2" t="s">
        <v>18</v>
      </c>
      <c r="D2598" s="2" t="s">
        <v>54</v>
      </c>
      <c r="E2598" s="2" t="s">
        <v>20</v>
      </c>
      <c r="F2598" s="2">
        <v>78</v>
      </c>
      <c r="G2598" s="2" t="s">
        <v>59</v>
      </c>
      <c r="H2598" s="2" t="s">
        <v>22</v>
      </c>
      <c r="I2598" s="2" t="s">
        <v>93</v>
      </c>
      <c r="J2598" s="2" t="s">
        <v>36</v>
      </c>
      <c r="K2598" s="2">
        <v>3</v>
      </c>
      <c r="L2598" s="2" t="s">
        <v>151</v>
      </c>
      <c r="M2598" s="2" t="s">
        <v>44</v>
      </c>
      <c r="N2598" s="2" t="s">
        <v>151</v>
      </c>
      <c r="O2598" s="2" t="s">
        <v>151</v>
      </c>
      <c r="P2598" s="12">
        <v>35</v>
      </c>
      <c r="Q2598" s="12">
        <f>Table1[[#This Row],[Purchase Amount (USD)]]-Table1[[#This Row],[Previous Purchases]]</f>
        <v>43</v>
      </c>
      <c r="R2598" s="2" t="s">
        <v>38</v>
      </c>
      <c r="S2598" s="2" t="s">
        <v>87</v>
      </c>
    </row>
    <row r="2599" spans="1:19" x14ac:dyDescent="0.3">
      <c r="A2599" s="2">
        <v>2598</v>
      </c>
      <c r="B2599" s="2">
        <v>60</v>
      </c>
      <c r="C2599" s="2" t="s">
        <v>18</v>
      </c>
      <c r="D2599" s="2" t="s">
        <v>105</v>
      </c>
      <c r="E2599" s="2" t="s">
        <v>66</v>
      </c>
      <c r="F2599" s="2">
        <v>25</v>
      </c>
      <c r="G2599" s="2" t="s">
        <v>89</v>
      </c>
      <c r="H2599" s="2" t="s">
        <v>91</v>
      </c>
      <c r="I2599" s="2" t="s">
        <v>84</v>
      </c>
      <c r="J2599" s="2" t="s">
        <v>52</v>
      </c>
      <c r="K2599" s="2">
        <v>4.4000000000000004</v>
      </c>
      <c r="L2599" s="2" t="s">
        <v>151</v>
      </c>
      <c r="M2599" s="2" t="s">
        <v>73</v>
      </c>
      <c r="N2599" s="2" t="s">
        <v>151</v>
      </c>
      <c r="O2599" s="2" t="s">
        <v>151</v>
      </c>
      <c r="P2599" s="12">
        <v>13</v>
      </c>
      <c r="Q2599" s="12">
        <f>Table1[[#This Row],[Purchase Amount (USD)]]-Table1[[#This Row],[Previous Purchases]]</f>
        <v>12</v>
      </c>
      <c r="R2599" s="2" t="s">
        <v>27</v>
      </c>
      <c r="S2599" s="2" t="s">
        <v>75</v>
      </c>
    </row>
    <row r="2600" spans="1:19" x14ac:dyDescent="0.3">
      <c r="A2600" s="3">
        <v>2599</v>
      </c>
      <c r="B2600" s="3">
        <v>64</v>
      </c>
      <c r="C2600" s="3" t="s">
        <v>18</v>
      </c>
      <c r="D2600" s="3" t="s">
        <v>131</v>
      </c>
      <c r="E2600" s="3" t="s">
        <v>66</v>
      </c>
      <c r="F2600" s="3">
        <v>86</v>
      </c>
      <c r="G2600" s="3" t="s">
        <v>106</v>
      </c>
      <c r="H2600" s="3" t="s">
        <v>91</v>
      </c>
      <c r="I2600" s="3" t="s">
        <v>77</v>
      </c>
      <c r="J2600" s="3" t="s">
        <v>56</v>
      </c>
      <c r="K2600" s="3">
        <v>3.3</v>
      </c>
      <c r="L2600" s="3" t="s">
        <v>151</v>
      </c>
      <c r="M2600" s="3" t="s">
        <v>26</v>
      </c>
      <c r="N2600" s="3" t="s">
        <v>151</v>
      </c>
      <c r="O2600" s="3" t="s">
        <v>151</v>
      </c>
      <c r="P2600" s="13">
        <v>31</v>
      </c>
      <c r="Q2600" s="13">
        <f>Table1[[#This Row],[Purchase Amount (USD)]]-Table1[[#This Row],[Previous Purchases]]</f>
        <v>55</v>
      </c>
      <c r="R2600" s="3" t="s">
        <v>85</v>
      </c>
      <c r="S2600" s="3" t="s">
        <v>48</v>
      </c>
    </row>
    <row r="2601" spans="1:19" x14ac:dyDescent="0.3">
      <c r="A2601" s="3">
        <v>2600</v>
      </c>
      <c r="B2601" s="3">
        <v>63</v>
      </c>
      <c r="C2601" s="3" t="s">
        <v>18</v>
      </c>
      <c r="D2601" s="3" t="s">
        <v>105</v>
      </c>
      <c r="E2601" s="3" t="s">
        <v>66</v>
      </c>
      <c r="F2601" s="3">
        <v>99</v>
      </c>
      <c r="G2601" s="3" t="s">
        <v>128</v>
      </c>
      <c r="H2601" s="3" t="s">
        <v>43</v>
      </c>
      <c r="I2601" s="3" t="s">
        <v>79</v>
      </c>
      <c r="J2601" s="3" t="s">
        <v>24</v>
      </c>
      <c r="K2601" s="3">
        <v>3.4</v>
      </c>
      <c r="L2601" s="3" t="s">
        <v>151</v>
      </c>
      <c r="M2601" s="3" t="s">
        <v>26</v>
      </c>
      <c r="N2601" s="3" t="s">
        <v>151</v>
      </c>
      <c r="O2601" s="3" t="s">
        <v>151</v>
      </c>
      <c r="P2601" s="13">
        <v>48</v>
      </c>
      <c r="Q2601" s="13">
        <f>Table1[[#This Row],[Purchase Amount (USD)]]-Table1[[#This Row],[Previous Purchases]]</f>
        <v>51</v>
      </c>
      <c r="R2601" s="3" t="s">
        <v>38</v>
      </c>
      <c r="S2601" s="3" t="s">
        <v>87</v>
      </c>
    </row>
    <row r="2602" spans="1:19" x14ac:dyDescent="0.3">
      <c r="A2602" s="2">
        <v>2601</v>
      </c>
      <c r="B2602" s="2">
        <v>21</v>
      </c>
      <c r="C2602" s="2" t="s">
        <v>18</v>
      </c>
      <c r="D2602" s="2" t="s">
        <v>132</v>
      </c>
      <c r="E2602" s="2" t="s">
        <v>66</v>
      </c>
      <c r="F2602" s="2">
        <v>83</v>
      </c>
      <c r="G2602" s="2" t="s">
        <v>83</v>
      </c>
      <c r="H2602" s="2" t="s">
        <v>43</v>
      </c>
      <c r="I2602" s="2" t="s">
        <v>23</v>
      </c>
      <c r="J2602" s="2" t="s">
        <v>56</v>
      </c>
      <c r="K2602" s="2">
        <v>3.9</v>
      </c>
      <c r="L2602" s="2" t="s">
        <v>151</v>
      </c>
      <c r="M2602" s="2" t="s">
        <v>26</v>
      </c>
      <c r="N2602" s="2" t="s">
        <v>151</v>
      </c>
      <c r="O2602" s="2" t="s">
        <v>151</v>
      </c>
      <c r="P2602" s="12">
        <v>6</v>
      </c>
      <c r="Q2602" s="12">
        <f>Table1[[#This Row],[Purchase Amount (USD)]]-Table1[[#This Row],[Previous Purchases]]</f>
        <v>77</v>
      </c>
      <c r="R2602" s="2" t="s">
        <v>74</v>
      </c>
      <c r="S2602" s="2" t="s">
        <v>75</v>
      </c>
    </row>
    <row r="2603" spans="1:19" x14ac:dyDescent="0.3">
      <c r="A2603" s="2">
        <v>2602</v>
      </c>
      <c r="B2603" s="2">
        <v>61</v>
      </c>
      <c r="C2603" s="2" t="s">
        <v>18</v>
      </c>
      <c r="D2603" s="2" t="s">
        <v>80</v>
      </c>
      <c r="E2603" s="2" t="s">
        <v>20</v>
      </c>
      <c r="F2603" s="2">
        <v>33</v>
      </c>
      <c r="G2603" s="2" t="s">
        <v>90</v>
      </c>
      <c r="H2603" s="2" t="s">
        <v>22</v>
      </c>
      <c r="I2603" s="2" t="s">
        <v>120</v>
      </c>
      <c r="J2603" s="2" t="s">
        <v>24</v>
      </c>
      <c r="K2603" s="2">
        <v>2.9</v>
      </c>
      <c r="L2603" s="2" t="s">
        <v>151</v>
      </c>
      <c r="M2603" s="2" t="s">
        <v>73</v>
      </c>
      <c r="N2603" s="2" t="s">
        <v>151</v>
      </c>
      <c r="O2603" s="2" t="s">
        <v>151</v>
      </c>
      <c r="P2603" s="12">
        <v>43</v>
      </c>
      <c r="Q2603" s="12">
        <f>Table1[[#This Row],[Purchase Amount (USD)]]-Table1[[#This Row],[Previous Purchases]]</f>
        <v>-10</v>
      </c>
      <c r="R2603" s="2" t="s">
        <v>32</v>
      </c>
      <c r="S2603" s="2" t="s">
        <v>87</v>
      </c>
    </row>
    <row r="2604" spans="1:19" x14ac:dyDescent="0.3">
      <c r="A2604" s="3">
        <v>2603</v>
      </c>
      <c r="B2604" s="3">
        <v>65</v>
      </c>
      <c r="C2604" s="3" t="s">
        <v>18</v>
      </c>
      <c r="D2604" s="3" t="s">
        <v>61</v>
      </c>
      <c r="E2604" s="3" t="s">
        <v>62</v>
      </c>
      <c r="F2604" s="3">
        <v>44</v>
      </c>
      <c r="G2604" s="3" t="s">
        <v>130</v>
      </c>
      <c r="H2604" s="3" t="s">
        <v>43</v>
      </c>
      <c r="I2604" s="3" t="s">
        <v>93</v>
      </c>
      <c r="J2604" s="3" t="s">
        <v>56</v>
      </c>
      <c r="K2604" s="3">
        <v>2.9</v>
      </c>
      <c r="L2604" s="3" t="s">
        <v>151</v>
      </c>
      <c r="M2604" s="3" t="s">
        <v>37</v>
      </c>
      <c r="N2604" s="3" t="s">
        <v>151</v>
      </c>
      <c r="O2604" s="3" t="s">
        <v>151</v>
      </c>
      <c r="P2604" s="13">
        <v>1</v>
      </c>
      <c r="Q2604" s="13">
        <f>Table1[[#This Row],[Purchase Amount (USD)]]-Table1[[#This Row],[Previous Purchases]]</f>
        <v>43</v>
      </c>
      <c r="R2604" s="3" t="s">
        <v>27</v>
      </c>
      <c r="S2604" s="3" t="s">
        <v>57</v>
      </c>
    </row>
    <row r="2605" spans="1:19" x14ac:dyDescent="0.3">
      <c r="A2605" s="3">
        <v>2604</v>
      </c>
      <c r="B2605" s="3">
        <v>69</v>
      </c>
      <c r="C2605" s="3" t="s">
        <v>18</v>
      </c>
      <c r="D2605" s="3" t="s">
        <v>80</v>
      </c>
      <c r="E2605" s="3" t="s">
        <v>20</v>
      </c>
      <c r="F2605" s="3">
        <v>58</v>
      </c>
      <c r="G2605" s="3" t="s">
        <v>148</v>
      </c>
      <c r="H2605" s="3" t="s">
        <v>43</v>
      </c>
      <c r="I2605" s="3" t="s">
        <v>84</v>
      </c>
      <c r="J2605" s="3" t="s">
        <v>36</v>
      </c>
      <c r="K2605" s="3">
        <v>2.7</v>
      </c>
      <c r="L2605" s="3" t="s">
        <v>151</v>
      </c>
      <c r="M2605" s="3" t="s">
        <v>69</v>
      </c>
      <c r="N2605" s="3" t="s">
        <v>151</v>
      </c>
      <c r="O2605" s="3" t="s">
        <v>151</v>
      </c>
      <c r="P2605" s="13">
        <v>8</v>
      </c>
      <c r="Q2605" s="13">
        <f>Table1[[#This Row],[Purchase Amount (USD)]]-Table1[[#This Row],[Previous Purchases]]</f>
        <v>50</v>
      </c>
      <c r="R2605" s="3" t="s">
        <v>32</v>
      </c>
      <c r="S2605" s="3" t="s">
        <v>48</v>
      </c>
    </row>
    <row r="2606" spans="1:19" x14ac:dyDescent="0.3">
      <c r="A2606" s="2">
        <v>2605</v>
      </c>
      <c r="B2606" s="2">
        <v>47</v>
      </c>
      <c r="C2606" s="2" t="s">
        <v>18</v>
      </c>
      <c r="D2606" s="2" t="s">
        <v>29</v>
      </c>
      <c r="E2606" s="2" t="s">
        <v>20</v>
      </c>
      <c r="F2606" s="2">
        <v>54</v>
      </c>
      <c r="G2606" s="2" t="s">
        <v>111</v>
      </c>
      <c r="H2606" s="2" t="s">
        <v>43</v>
      </c>
      <c r="I2606" s="2" t="s">
        <v>117</v>
      </c>
      <c r="J2606" s="2" t="s">
        <v>36</v>
      </c>
      <c r="K2606" s="2">
        <v>3.4</v>
      </c>
      <c r="L2606" s="2" t="s">
        <v>151</v>
      </c>
      <c r="M2606" s="2" t="s">
        <v>73</v>
      </c>
      <c r="N2606" s="2" t="s">
        <v>151</v>
      </c>
      <c r="O2606" s="2" t="s">
        <v>151</v>
      </c>
      <c r="P2606" s="12">
        <v>6</v>
      </c>
      <c r="Q2606" s="12">
        <f>Table1[[#This Row],[Purchase Amount (USD)]]-Table1[[#This Row],[Previous Purchases]]</f>
        <v>48</v>
      </c>
      <c r="R2606" s="2" t="s">
        <v>85</v>
      </c>
      <c r="S2606" s="2" t="s">
        <v>39</v>
      </c>
    </row>
    <row r="2607" spans="1:19" x14ac:dyDescent="0.3">
      <c r="A2607" s="2">
        <v>2606</v>
      </c>
      <c r="B2607" s="2">
        <v>41</v>
      </c>
      <c r="C2607" s="2" t="s">
        <v>18</v>
      </c>
      <c r="D2607" s="2" t="s">
        <v>103</v>
      </c>
      <c r="E2607" s="2" t="s">
        <v>20</v>
      </c>
      <c r="F2607" s="2">
        <v>93</v>
      </c>
      <c r="G2607" s="2" t="s">
        <v>106</v>
      </c>
      <c r="H2607" s="2" t="s">
        <v>43</v>
      </c>
      <c r="I2607" s="2" t="s">
        <v>51</v>
      </c>
      <c r="J2607" s="2" t="s">
        <v>36</v>
      </c>
      <c r="K2607" s="2">
        <v>3.7</v>
      </c>
      <c r="L2607" s="2" t="s">
        <v>151</v>
      </c>
      <c r="M2607" s="2" t="s">
        <v>69</v>
      </c>
      <c r="N2607" s="2" t="s">
        <v>151</v>
      </c>
      <c r="O2607" s="2" t="s">
        <v>151</v>
      </c>
      <c r="P2607" s="12">
        <v>32</v>
      </c>
      <c r="Q2607" s="12">
        <f>Table1[[#This Row],[Purchase Amount (USD)]]-Table1[[#This Row],[Previous Purchases]]</f>
        <v>61</v>
      </c>
      <c r="R2607" s="2" t="s">
        <v>27</v>
      </c>
      <c r="S2607" s="2" t="s">
        <v>28</v>
      </c>
    </row>
    <row r="2608" spans="1:19" x14ac:dyDescent="0.3">
      <c r="A2608" s="3">
        <v>2607</v>
      </c>
      <c r="B2608" s="3">
        <v>68</v>
      </c>
      <c r="C2608" s="3" t="s">
        <v>18</v>
      </c>
      <c r="D2608" s="3" t="s">
        <v>70</v>
      </c>
      <c r="E2608" s="3" t="s">
        <v>41</v>
      </c>
      <c r="F2608" s="3">
        <v>98</v>
      </c>
      <c r="G2608" s="3" t="s">
        <v>106</v>
      </c>
      <c r="H2608" s="3" t="s">
        <v>22</v>
      </c>
      <c r="I2608" s="3" t="s">
        <v>47</v>
      </c>
      <c r="J2608" s="3" t="s">
        <v>36</v>
      </c>
      <c r="K2608" s="3">
        <v>4.7</v>
      </c>
      <c r="L2608" s="3" t="s">
        <v>151</v>
      </c>
      <c r="M2608" s="3" t="s">
        <v>53</v>
      </c>
      <c r="N2608" s="3" t="s">
        <v>151</v>
      </c>
      <c r="O2608" s="3" t="s">
        <v>151</v>
      </c>
      <c r="P2608" s="13">
        <v>46</v>
      </c>
      <c r="Q2608" s="13">
        <f>Table1[[#This Row],[Purchase Amount (USD)]]-Table1[[#This Row],[Previous Purchases]]</f>
        <v>52</v>
      </c>
      <c r="R2608" s="3" t="s">
        <v>74</v>
      </c>
      <c r="S2608" s="3" t="s">
        <v>75</v>
      </c>
    </row>
    <row r="2609" spans="1:19" x14ac:dyDescent="0.3">
      <c r="A2609" s="3">
        <v>2608</v>
      </c>
      <c r="B2609" s="3">
        <v>41</v>
      </c>
      <c r="C2609" s="3" t="s">
        <v>18</v>
      </c>
      <c r="D2609" s="3" t="s">
        <v>70</v>
      </c>
      <c r="E2609" s="3" t="s">
        <v>41</v>
      </c>
      <c r="F2609" s="3">
        <v>36</v>
      </c>
      <c r="G2609" s="3" t="s">
        <v>100</v>
      </c>
      <c r="H2609" s="3" t="s">
        <v>91</v>
      </c>
      <c r="I2609" s="3" t="s">
        <v>84</v>
      </c>
      <c r="J2609" s="3" t="s">
        <v>36</v>
      </c>
      <c r="K2609" s="3">
        <v>3.1</v>
      </c>
      <c r="L2609" s="3" t="s">
        <v>151</v>
      </c>
      <c r="M2609" s="3" t="s">
        <v>26</v>
      </c>
      <c r="N2609" s="3" t="s">
        <v>151</v>
      </c>
      <c r="O2609" s="3" t="s">
        <v>151</v>
      </c>
      <c r="P2609" s="13">
        <v>38</v>
      </c>
      <c r="Q2609" s="13">
        <f>Table1[[#This Row],[Purchase Amount (USD)]]-Table1[[#This Row],[Previous Purchases]]</f>
        <v>-2</v>
      </c>
      <c r="R2609" s="3" t="s">
        <v>45</v>
      </c>
      <c r="S2609" s="3" t="s">
        <v>96</v>
      </c>
    </row>
    <row r="2610" spans="1:19" x14ac:dyDescent="0.3">
      <c r="A2610" s="2">
        <v>2609</v>
      </c>
      <c r="B2610" s="2">
        <v>42</v>
      </c>
      <c r="C2610" s="2" t="s">
        <v>18</v>
      </c>
      <c r="D2610" s="2" t="s">
        <v>101</v>
      </c>
      <c r="E2610" s="2" t="s">
        <v>62</v>
      </c>
      <c r="F2610" s="2">
        <v>68</v>
      </c>
      <c r="G2610" s="2" t="s">
        <v>90</v>
      </c>
      <c r="H2610" s="2" t="s">
        <v>22</v>
      </c>
      <c r="I2610" s="2" t="s">
        <v>120</v>
      </c>
      <c r="J2610" s="2" t="s">
        <v>56</v>
      </c>
      <c r="K2610" s="2">
        <v>4.2</v>
      </c>
      <c r="L2610" s="2" t="s">
        <v>151</v>
      </c>
      <c r="M2610" s="2" t="s">
        <v>69</v>
      </c>
      <c r="N2610" s="2" t="s">
        <v>151</v>
      </c>
      <c r="O2610" s="2" t="s">
        <v>151</v>
      </c>
      <c r="P2610" s="12">
        <v>48</v>
      </c>
      <c r="Q2610" s="12">
        <f>Table1[[#This Row],[Purchase Amount (USD)]]-Table1[[#This Row],[Previous Purchases]]</f>
        <v>20</v>
      </c>
      <c r="R2610" s="2" t="s">
        <v>38</v>
      </c>
      <c r="S2610" s="2" t="s">
        <v>28</v>
      </c>
    </row>
    <row r="2611" spans="1:19" x14ac:dyDescent="0.3">
      <c r="A2611" s="2">
        <v>2610</v>
      </c>
      <c r="B2611" s="2">
        <v>66</v>
      </c>
      <c r="C2611" s="2" t="s">
        <v>18</v>
      </c>
      <c r="D2611" s="2" t="s">
        <v>131</v>
      </c>
      <c r="E2611" s="2" t="s">
        <v>66</v>
      </c>
      <c r="F2611" s="2">
        <v>95</v>
      </c>
      <c r="G2611" s="2" t="s">
        <v>71</v>
      </c>
      <c r="H2611" s="2" t="s">
        <v>43</v>
      </c>
      <c r="I2611" s="2" t="s">
        <v>93</v>
      </c>
      <c r="J2611" s="2" t="s">
        <v>52</v>
      </c>
      <c r="K2611" s="2">
        <v>3</v>
      </c>
      <c r="L2611" s="2" t="s">
        <v>151</v>
      </c>
      <c r="M2611" s="2" t="s">
        <v>73</v>
      </c>
      <c r="N2611" s="2" t="s">
        <v>151</v>
      </c>
      <c r="O2611" s="2" t="s">
        <v>151</v>
      </c>
      <c r="P2611" s="12">
        <v>18</v>
      </c>
      <c r="Q2611" s="12">
        <f>Table1[[#This Row],[Purchase Amount (USD)]]-Table1[[#This Row],[Previous Purchases]]</f>
        <v>77</v>
      </c>
      <c r="R2611" s="2" t="s">
        <v>85</v>
      </c>
      <c r="S2611" s="2" t="s">
        <v>75</v>
      </c>
    </row>
    <row r="2612" spans="1:19" x14ac:dyDescent="0.3">
      <c r="A2612" s="3">
        <v>2611</v>
      </c>
      <c r="B2612" s="3">
        <v>66</v>
      </c>
      <c r="C2612" s="3" t="s">
        <v>18</v>
      </c>
      <c r="D2612" s="3" t="s">
        <v>33</v>
      </c>
      <c r="E2612" s="3" t="s">
        <v>20</v>
      </c>
      <c r="F2612" s="3">
        <v>93</v>
      </c>
      <c r="G2612" s="3" t="s">
        <v>63</v>
      </c>
      <c r="H2612" s="3" t="s">
        <v>43</v>
      </c>
      <c r="I2612" s="3" t="s">
        <v>82</v>
      </c>
      <c r="J2612" s="3" t="s">
        <v>36</v>
      </c>
      <c r="K2612" s="3">
        <v>3.1</v>
      </c>
      <c r="L2612" s="3" t="s">
        <v>151</v>
      </c>
      <c r="M2612" s="3" t="s">
        <v>26</v>
      </c>
      <c r="N2612" s="3" t="s">
        <v>151</v>
      </c>
      <c r="O2612" s="3" t="s">
        <v>151</v>
      </c>
      <c r="P2612" s="13">
        <v>25</v>
      </c>
      <c r="Q2612" s="13">
        <f>Table1[[#This Row],[Purchase Amount (USD)]]-Table1[[#This Row],[Previous Purchases]]</f>
        <v>68</v>
      </c>
      <c r="R2612" s="3" t="s">
        <v>32</v>
      </c>
      <c r="S2612" s="3" t="s">
        <v>57</v>
      </c>
    </row>
    <row r="2613" spans="1:19" x14ac:dyDescent="0.3">
      <c r="A2613" s="3">
        <v>2612</v>
      </c>
      <c r="B2613" s="3">
        <v>33</v>
      </c>
      <c r="C2613" s="3" t="s">
        <v>18</v>
      </c>
      <c r="D2613" s="3" t="s">
        <v>101</v>
      </c>
      <c r="E2613" s="3" t="s">
        <v>62</v>
      </c>
      <c r="F2613" s="3">
        <v>99</v>
      </c>
      <c r="G2613" s="3" t="s">
        <v>150</v>
      </c>
      <c r="H2613" s="3" t="s">
        <v>22</v>
      </c>
      <c r="I2613" s="3" t="s">
        <v>31</v>
      </c>
      <c r="J2613" s="3" t="s">
        <v>56</v>
      </c>
      <c r="K2613" s="3">
        <v>4.2</v>
      </c>
      <c r="L2613" s="3" t="s">
        <v>151</v>
      </c>
      <c r="M2613" s="3" t="s">
        <v>69</v>
      </c>
      <c r="N2613" s="3" t="s">
        <v>151</v>
      </c>
      <c r="O2613" s="3" t="s">
        <v>151</v>
      </c>
      <c r="P2613" s="13">
        <v>4</v>
      </c>
      <c r="Q2613" s="13">
        <f>Table1[[#This Row],[Purchase Amount (USD)]]-Table1[[#This Row],[Previous Purchases]]</f>
        <v>95</v>
      </c>
      <c r="R2613" s="3" t="s">
        <v>32</v>
      </c>
      <c r="S2613" s="3" t="s">
        <v>28</v>
      </c>
    </row>
    <row r="2614" spans="1:19" x14ac:dyDescent="0.3">
      <c r="A2614" s="2">
        <v>2613</v>
      </c>
      <c r="B2614" s="2">
        <v>55</v>
      </c>
      <c r="C2614" s="2" t="s">
        <v>18</v>
      </c>
      <c r="D2614" s="2" t="s">
        <v>88</v>
      </c>
      <c r="E2614" s="2" t="s">
        <v>66</v>
      </c>
      <c r="F2614" s="2">
        <v>22</v>
      </c>
      <c r="G2614" s="2" t="s">
        <v>59</v>
      </c>
      <c r="H2614" s="2" t="s">
        <v>43</v>
      </c>
      <c r="I2614" s="2" t="s">
        <v>47</v>
      </c>
      <c r="J2614" s="2" t="s">
        <v>24</v>
      </c>
      <c r="K2614" s="2">
        <v>3.8</v>
      </c>
      <c r="L2614" s="2" t="s">
        <v>151</v>
      </c>
      <c r="M2614" s="2" t="s">
        <v>44</v>
      </c>
      <c r="N2614" s="2" t="s">
        <v>151</v>
      </c>
      <c r="O2614" s="2" t="s">
        <v>151</v>
      </c>
      <c r="P2614" s="12">
        <v>27</v>
      </c>
      <c r="Q2614" s="12">
        <f>Table1[[#This Row],[Purchase Amount (USD)]]-Table1[[#This Row],[Previous Purchases]]</f>
        <v>-5</v>
      </c>
      <c r="R2614" s="2" t="s">
        <v>27</v>
      </c>
      <c r="S2614" s="2" t="s">
        <v>57</v>
      </c>
    </row>
    <row r="2615" spans="1:19" x14ac:dyDescent="0.3">
      <c r="A2615" s="2">
        <v>2614</v>
      </c>
      <c r="B2615" s="2">
        <v>58</v>
      </c>
      <c r="C2615" s="2" t="s">
        <v>18</v>
      </c>
      <c r="D2615" s="2" t="s">
        <v>142</v>
      </c>
      <c r="E2615" s="2" t="s">
        <v>66</v>
      </c>
      <c r="F2615" s="2">
        <v>88</v>
      </c>
      <c r="G2615" s="2" t="s">
        <v>146</v>
      </c>
      <c r="H2615" s="2" t="s">
        <v>43</v>
      </c>
      <c r="I2615" s="2" t="s">
        <v>79</v>
      </c>
      <c r="J2615" s="2" t="s">
        <v>56</v>
      </c>
      <c r="K2615" s="2">
        <v>2.9</v>
      </c>
      <c r="L2615" s="2" t="s">
        <v>151</v>
      </c>
      <c r="M2615" s="2" t="s">
        <v>26</v>
      </c>
      <c r="N2615" s="2" t="s">
        <v>151</v>
      </c>
      <c r="O2615" s="2" t="s">
        <v>151</v>
      </c>
      <c r="P2615" s="12">
        <v>14</v>
      </c>
      <c r="Q2615" s="12">
        <f>Table1[[#This Row],[Purchase Amount (USD)]]-Table1[[#This Row],[Previous Purchases]]</f>
        <v>74</v>
      </c>
      <c r="R2615" s="2" t="s">
        <v>74</v>
      </c>
      <c r="S2615" s="2" t="s">
        <v>87</v>
      </c>
    </row>
    <row r="2616" spans="1:19" x14ac:dyDescent="0.3">
      <c r="A2616" s="3">
        <v>2615</v>
      </c>
      <c r="B2616" s="3">
        <v>18</v>
      </c>
      <c r="C2616" s="3" t="s">
        <v>18</v>
      </c>
      <c r="D2616" s="3" t="s">
        <v>101</v>
      </c>
      <c r="E2616" s="3" t="s">
        <v>62</v>
      </c>
      <c r="F2616" s="3">
        <v>65</v>
      </c>
      <c r="G2616" s="3" t="s">
        <v>113</v>
      </c>
      <c r="H2616" s="3" t="s">
        <v>43</v>
      </c>
      <c r="I2616" s="3" t="s">
        <v>47</v>
      </c>
      <c r="J2616" s="3" t="s">
        <v>36</v>
      </c>
      <c r="K2616" s="3">
        <v>4.2</v>
      </c>
      <c r="L2616" s="3" t="s">
        <v>151</v>
      </c>
      <c r="M2616" s="3" t="s">
        <v>26</v>
      </c>
      <c r="N2616" s="3" t="s">
        <v>151</v>
      </c>
      <c r="O2616" s="3" t="s">
        <v>151</v>
      </c>
      <c r="P2616" s="13">
        <v>36</v>
      </c>
      <c r="Q2616" s="13">
        <f>Table1[[#This Row],[Purchase Amount (USD)]]-Table1[[#This Row],[Previous Purchases]]</f>
        <v>29</v>
      </c>
      <c r="R2616" s="3" t="s">
        <v>74</v>
      </c>
      <c r="S2616" s="3" t="s">
        <v>28</v>
      </c>
    </row>
    <row r="2617" spans="1:19" x14ac:dyDescent="0.3">
      <c r="A2617" s="3">
        <v>2616</v>
      </c>
      <c r="B2617" s="3">
        <v>49</v>
      </c>
      <c r="C2617" s="3" t="s">
        <v>18</v>
      </c>
      <c r="D2617" s="3" t="s">
        <v>112</v>
      </c>
      <c r="E2617" s="3" t="s">
        <v>20</v>
      </c>
      <c r="F2617" s="3">
        <v>62</v>
      </c>
      <c r="G2617" s="3" t="s">
        <v>116</v>
      </c>
      <c r="H2617" s="3" t="s">
        <v>43</v>
      </c>
      <c r="I2617" s="3" t="s">
        <v>31</v>
      </c>
      <c r="J2617" s="3" t="s">
        <v>56</v>
      </c>
      <c r="K2617" s="3">
        <v>3.1</v>
      </c>
      <c r="L2617" s="3" t="s">
        <v>151</v>
      </c>
      <c r="M2617" s="3" t="s">
        <v>69</v>
      </c>
      <c r="N2617" s="3" t="s">
        <v>151</v>
      </c>
      <c r="O2617" s="3" t="s">
        <v>151</v>
      </c>
      <c r="P2617" s="13">
        <v>6</v>
      </c>
      <c r="Q2617" s="13">
        <f>Table1[[#This Row],[Purchase Amount (USD)]]-Table1[[#This Row],[Previous Purchases]]</f>
        <v>56</v>
      </c>
      <c r="R2617" s="3" t="s">
        <v>85</v>
      </c>
      <c r="S2617" s="3" t="s">
        <v>57</v>
      </c>
    </row>
    <row r="2618" spans="1:19" x14ac:dyDescent="0.3">
      <c r="A2618" s="2">
        <v>2617</v>
      </c>
      <c r="B2618" s="2">
        <v>61</v>
      </c>
      <c r="C2618" s="2" t="s">
        <v>18</v>
      </c>
      <c r="D2618" s="2" t="s">
        <v>40</v>
      </c>
      <c r="E2618" s="2" t="s">
        <v>41</v>
      </c>
      <c r="F2618" s="2">
        <v>55</v>
      </c>
      <c r="G2618" s="2" t="s">
        <v>141</v>
      </c>
      <c r="H2618" s="2" t="s">
        <v>91</v>
      </c>
      <c r="I2618" s="2" t="s">
        <v>72</v>
      </c>
      <c r="J2618" s="2" t="s">
        <v>36</v>
      </c>
      <c r="K2618" s="2">
        <v>3.6</v>
      </c>
      <c r="L2618" s="2" t="s">
        <v>151</v>
      </c>
      <c r="M2618" s="2" t="s">
        <v>26</v>
      </c>
      <c r="N2618" s="2" t="s">
        <v>151</v>
      </c>
      <c r="O2618" s="2" t="s">
        <v>151</v>
      </c>
      <c r="P2618" s="12">
        <v>46</v>
      </c>
      <c r="Q2618" s="12">
        <f>Table1[[#This Row],[Purchase Amount (USD)]]-Table1[[#This Row],[Previous Purchases]]</f>
        <v>9</v>
      </c>
      <c r="R2618" s="2" t="s">
        <v>32</v>
      </c>
      <c r="S2618" s="2" t="s">
        <v>48</v>
      </c>
    </row>
    <row r="2619" spans="1:19" x14ac:dyDescent="0.3">
      <c r="A2619" s="2">
        <v>2618</v>
      </c>
      <c r="B2619" s="2">
        <v>31</v>
      </c>
      <c r="C2619" s="2" t="s">
        <v>18</v>
      </c>
      <c r="D2619" s="2" t="s">
        <v>58</v>
      </c>
      <c r="E2619" s="2" t="s">
        <v>20</v>
      </c>
      <c r="F2619" s="2">
        <v>97</v>
      </c>
      <c r="G2619" s="2" t="s">
        <v>134</v>
      </c>
      <c r="H2619" s="2" t="s">
        <v>35</v>
      </c>
      <c r="I2619" s="2" t="s">
        <v>31</v>
      </c>
      <c r="J2619" s="2" t="s">
        <v>36</v>
      </c>
      <c r="K2619" s="2">
        <v>4.8</v>
      </c>
      <c r="L2619" s="2" t="s">
        <v>151</v>
      </c>
      <c r="M2619" s="2" t="s">
        <v>53</v>
      </c>
      <c r="N2619" s="2" t="s">
        <v>151</v>
      </c>
      <c r="O2619" s="2" t="s">
        <v>151</v>
      </c>
      <c r="P2619" s="12">
        <v>29</v>
      </c>
      <c r="Q2619" s="12">
        <f>Table1[[#This Row],[Purchase Amount (USD)]]-Table1[[#This Row],[Previous Purchases]]</f>
        <v>68</v>
      </c>
      <c r="R2619" s="2" t="s">
        <v>74</v>
      </c>
      <c r="S2619" s="2" t="s">
        <v>48</v>
      </c>
    </row>
    <row r="2620" spans="1:19" x14ac:dyDescent="0.3">
      <c r="A2620" s="3">
        <v>2619</v>
      </c>
      <c r="B2620" s="3">
        <v>70</v>
      </c>
      <c r="C2620" s="3" t="s">
        <v>18</v>
      </c>
      <c r="D2620" s="3" t="s">
        <v>65</v>
      </c>
      <c r="E2620" s="3" t="s">
        <v>66</v>
      </c>
      <c r="F2620" s="3">
        <v>77</v>
      </c>
      <c r="G2620" s="3" t="s">
        <v>59</v>
      </c>
      <c r="H2620" s="3" t="s">
        <v>22</v>
      </c>
      <c r="I2620" s="3" t="s">
        <v>109</v>
      </c>
      <c r="J2620" s="3" t="s">
        <v>56</v>
      </c>
      <c r="K2620" s="3">
        <v>4.0999999999999996</v>
      </c>
      <c r="L2620" s="3" t="s">
        <v>151</v>
      </c>
      <c r="M2620" s="3" t="s">
        <v>26</v>
      </c>
      <c r="N2620" s="3" t="s">
        <v>151</v>
      </c>
      <c r="O2620" s="3" t="s">
        <v>151</v>
      </c>
      <c r="P2620" s="13">
        <v>12</v>
      </c>
      <c r="Q2620" s="13">
        <f>Table1[[#This Row],[Purchase Amount (USD)]]-Table1[[#This Row],[Previous Purchases]]</f>
        <v>65</v>
      </c>
      <c r="R2620" s="3" t="s">
        <v>27</v>
      </c>
      <c r="S2620" s="3" t="s">
        <v>87</v>
      </c>
    </row>
    <row r="2621" spans="1:19" x14ac:dyDescent="0.3">
      <c r="A2621" s="3">
        <v>2620</v>
      </c>
      <c r="B2621" s="3">
        <v>68</v>
      </c>
      <c r="C2621" s="3" t="s">
        <v>18</v>
      </c>
      <c r="D2621" s="3" t="s">
        <v>94</v>
      </c>
      <c r="E2621" s="3" t="s">
        <v>20</v>
      </c>
      <c r="F2621" s="3">
        <v>40</v>
      </c>
      <c r="G2621" s="3" t="s">
        <v>138</v>
      </c>
      <c r="H2621" s="3" t="s">
        <v>22</v>
      </c>
      <c r="I2621" s="3" t="s">
        <v>125</v>
      </c>
      <c r="J2621" s="3" t="s">
        <v>24</v>
      </c>
      <c r="K2621" s="3">
        <v>3.9</v>
      </c>
      <c r="L2621" s="3" t="s">
        <v>151</v>
      </c>
      <c r="M2621" s="3" t="s">
        <v>37</v>
      </c>
      <c r="N2621" s="3" t="s">
        <v>151</v>
      </c>
      <c r="O2621" s="3" t="s">
        <v>151</v>
      </c>
      <c r="P2621" s="13">
        <v>47</v>
      </c>
      <c r="Q2621" s="13">
        <f>Table1[[#This Row],[Purchase Amount (USD)]]-Table1[[#This Row],[Previous Purchases]]</f>
        <v>-7</v>
      </c>
      <c r="R2621" s="3" t="s">
        <v>38</v>
      </c>
      <c r="S2621" s="3" t="s">
        <v>39</v>
      </c>
    </row>
    <row r="2622" spans="1:19" x14ac:dyDescent="0.3">
      <c r="A2622" s="2">
        <v>2621</v>
      </c>
      <c r="B2622" s="2">
        <v>27</v>
      </c>
      <c r="C2622" s="2" t="s">
        <v>18</v>
      </c>
      <c r="D2622" s="2" t="s">
        <v>19</v>
      </c>
      <c r="E2622" s="2" t="s">
        <v>20</v>
      </c>
      <c r="F2622" s="2">
        <v>23</v>
      </c>
      <c r="G2622" s="2" t="s">
        <v>122</v>
      </c>
      <c r="H2622" s="2" t="s">
        <v>35</v>
      </c>
      <c r="I2622" s="2" t="s">
        <v>92</v>
      </c>
      <c r="J2622" s="2" t="s">
        <v>24</v>
      </c>
      <c r="K2622" s="2">
        <v>3</v>
      </c>
      <c r="L2622" s="2" t="s">
        <v>151</v>
      </c>
      <c r="M2622" s="2" t="s">
        <v>53</v>
      </c>
      <c r="N2622" s="2" t="s">
        <v>151</v>
      </c>
      <c r="O2622" s="2" t="s">
        <v>151</v>
      </c>
      <c r="P2622" s="12">
        <v>28</v>
      </c>
      <c r="Q2622" s="12">
        <f>Table1[[#This Row],[Purchase Amount (USD)]]-Table1[[#This Row],[Previous Purchases]]</f>
        <v>-5</v>
      </c>
      <c r="R2622" s="2" t="s">
        <v>85</v>
      </c>
      <c r="S2622" s="2" t="s">
        <v>48</v>
      </c>
    </row>
    <row r="2623" spans="1:19" x14ac:dyDescent="0.3">
      <c r="A2623" s="2">
        <v>2622</v>
      </c>
      <c r="B2623" s="2">
        <v>48</v>
      </c>
      <c r="C2623" s="2" t="s">
        <v>18</v>
      </c>
      <c r="D2623" s="2" t="s">
        <v>70</v>
      </c>
      <c r="E2623" s="2" t="s">
        <v>41</v>
      </c>
      <c r="F2623" s="2">
        <v>46</v>
      </c>
      <c r="G2623" s="2" t="s">
        <v>30</v>
      </c>
      <c r="H2623" s="2" t="s">
        <v>43</v>
      </c>
      <c r="I2623" s="2" t="s">
        <v>117</v>
      </c>
      <c r="J2623" s="2" t="s">
        <v>24</v>
      </c>
      <c r="K2623" s="2">
        <v>3</v>
      </c>
      <c r="L2623" s="2" t="s">
        <v>151</v>
      </c>
      <c r="M2623" s="2" t="s">
        <v>26</v>
      </c>
      <c r="N2623" s="2" t="s">
        <v>151</v>
      </c>
      <c r="O2623" s="2" t="s">
        <v>151</v>
      </c>
      <c r="P2623" s="12">
        <v>21</v>
      </c>
      <c r="Q2623" s="12">
        <f>Table1[[#This Row],[Purchase Amount (USD)]]-Table1[[#This Row],[Previous Purchases]]</f>
        <v>25</v>
      </c>
      <c r="R2623" s="2" t="s">
        <v>74</v>
      </c>
      <c r="S2623" s="2" t="s">
        <v>48</v>
      </c>
    </row>
    <row r="2624" spans="1:19" x14ac:dyDescent="0.3">
      <c r="A2624" s="3">
        <v>2623</v>
      </c>
      <c r="B2624" s="3">
        <v>63</v>
      </c>
      <c r="C2624" s="3" t="s">
        <v>18</v>
      </c>
      <c r="D2624" s="3" t="s">
        <v>131</v>
      </c>
      <c r="E2624" s="3" t="s">
        <v>66</v>
      </c>
      <c r="F2624" s="3">
        <v>75</v>
      </c>
      <c r="G2624" s="3" t="s">
        <v>81</v>
      </c>
      <c r="H2624" s="3" t="s">
        <v>43</v>
      </c>
      <c r="I2624" s="3" t="s">
        <v>133</v>
      </c>
      <c r="J2624" s="3" t="s">
        <v>36</v>
      </c>
      <c r="K2624" s="3">
        <v>4.9000000000000004</v>
      </c>
      <c r="L2624" s="3" t="s">
        <v>151</v>
      </c>
      <c r="M2624" s="3" t="s">
        <v>69</v>
      </c>
      <c r="N2624" s="3" t="s">
        <v>151</v>
      </c>
      <c r="O2624" s="3" t="s">
        <v>151</v>
      </c>
      <c r="P2624" s="13">
        <v>15</v>
      </c>
      <c r="Q2624" s="13">
        <f>Table1[[#This Row],[Purchase Amount (USD)]]-Table1[[#This Row],[Previous Purchases]]</f>
        <v>60</v>
      </c>
      <c r="R2624" s="3" t="s">
        <v>38</v>
      </c>
      <c r="S2624" s="3" t="s">
        <v>48</v>
      </c>
    </row>
    <row r="2625" spans="1:19" x14ac:dyDescent="0.3">
      <c r="A2625" s="3">
        <v>2624</v>
      </c>
      <c r="B2625" s="3">
        <v>49</v>
      </c>
      <c r="C2625" s="3" t="s">
        <v>18</v>
      </c>
      <c r="D2625" s="3" t="s">
        <v>70</v>
      </c>
      <c r="E2625" s="3" t="s">
        <v>41</v>
      </c>
      <c r="F2625" s="3">
        <v>76</v>
      </c>
      <c r="G2625" s="3" t="s">
        <v>34</v>
      </c>
      <c r="H2625" s="3" t="s">
        <v>43</v>
      </c>
      <c r="I2625" s="3" t="s">
        <v>79</v>
      </c>
      <c r="J2625" s="3" t="s">
        <v>56</v>
      </c>
      <c r="K2625" s="3">
        <v>4.8</v>
      </c>
      <c r="L2625" s="3" t="s">
        <v>151</v>
      </c>
      <c r="M2625" s="3" t="s">
        <v>44</v>
      </c>
      <c r="N2625" s="3" t="s">
        <v>151</v>
      </c>
      <c r="O2625" s="3" t="s">
        <v>151</v>
      </c>
      <c r="P2625" s="13">
        <v>38</v>
      </c>
      <c r="Q2625" s="13">
        <f>Table1[[#This Row],[Purchase Amount (USD)]]-Table1[[#This Row],[Previous Purchases]]</f>
        <v>38</v>
      </c>
      <c r="R2625" s="3" t="s">
        <v>32</v>
      </c>
      <c r="S2625" s="3" t="s">
        <v>48</v>
      </c>
    </row>
    <row r="2626" spans="1:19" x14ac:dyDescent="0.3">
      <c r="A2626" s="2">
        <v>2625</v>
      </c>
      <c r="B2626" s="2">
        <v>19</v>
      </c>
      <c r="C2626" s="2" t="s">
        <v>18</v>
      </c>
      <c r="D2626" s="2" t="s">
        <v>80</v>
      </c>
      <c r="E2626" s="2" t="s">
        <v>20</v>
      </c>
      <c r="F2626" s="2">
        <v>59</v>
      </c>
      <c r="G2626" s="2" t="s">
        <v>146</v>
      </c>
      <c r="H2626" s="2" t="s">
        <v>43</v>
      </c>
      <c r="I2626" s="2" t="s">
        <v>125</v>
      </c>
      <c r="J2626" s="2" t="s">
        <v>52</v>
      </c>
      <c r="K2626" s="2">
        <v>3.3</v>
      </c>
      <c r="L2626" s="2" t="s">
        <v>151</v>
      </c>
      <c r="M2626" s="2" t="s">
        <v>53</v>
      </c>
      <c r="N2626" s="2" t="s">
        <v>151</v>
      </c>
      <c r="O2626" s="2" t="s">
        <v>151</v>
      </c>
      <c r="P2626" s="12">
        <v>19</v>
      </c>
      <c r="Q2626" s="12">
        <f>Table1[[#This Row],[Purchase Amount (USD)]]-Table1[[#This Row],[Previous Purchases]]</f>
        <v>40</v>
      </c>
      <c r="R2626" s="2" t="s">
        <v>38</v>
      </c>
      <c r="S2626" s="2" t="s">
        <v>48</v>
      </c>
    </row>
    <row r="2627" spans="1:19" x14ac:dyDescent="0.3">
      <c r="A2627" s="2">
        <v>2626</v>
      </c>
      <c r="B2627" s="2">
        <v>30</v>
      </c>
      <c r="C2627" s="2" t="s">
        <v>18</v>
      </c>
      <c r="D2627" s="2" t="s">
        <v>86</v>
      </c>
      <c r="E2627" s="2" t="s">
        <v>20</v>
      </c>
      <c r="F2627" s="2">
        <v>51</v>
      </c>
      <c r="G2627" s="2" t="s">
        <v>111</v>
      </c>
      <c r="H2627" s="2" t="s">
        <v>22</v>
      </c>
      <c r="I2627" s="2" t="s">
        <v>108</v>
      </c>
      <c r="J2627" s="2" t="s">
        <v>52</v>
      </c>
      <c r="K2627" s="2">
        <v>2.7</v>
      </c>
      <c r="L2627" s="2" t="s">
        <v>151</v>
      </c>
      <c r="M2627" s="2" t="s">
        <v>53</v>
      </c>
      <c r="N2627" s="2" t="s">
        <v>151</v>
      </c>
      <c r="O2627" s="2" t="s">
        <v>151</v>
      </c>
      <c r="P2627" s="12">
        <v>31</v>
      </c>
      <c r="Q2627" s="12">
        <f>Table1[[#This Row],[Purchase Amount (USD)]]-Table1[[#This Row],[Previous Purchases]]</f>
        <v>20</v>
      </c>
      <c r="R2627" s="2" t="s">
        <v>38</v>
      </c>
      <c r="S2627" s="2" t="s">
        <v>39</v>
      </c>
    </row>
    <row r="2628" spans="1:19" x14ac:dyDescent="0.3">
      <c r="A2628" s="3">
        <v>2627</v>
      </c>
      <c r="B2628" s="3">
        <v>50</v>
      </c>
      <c r="C2628" s="3" t="s">
        <v>18</v>
      </c>
      <c r="D2628" s="3" t="s">
        <v>101</v>
      </c>
      <c r="E2628" s="3" t="s">
        <v>62</v>
      </c>
      <c r="F2628" s="3">
        <v>46</v>
      </c>
      <c r="G2628" s="3" t="s">
        <v>42</v>
      </c>
      <c r="H2628" s="3" t="s">
        <v>91</v>
      </c>
      <c r="I2628" s="3" t="s">
        <v>64</v>
      </c>
      <c r="J2628" s="3" t="s">
        <v>56</v>
      </c>
      <c r="K2628" s="3">
        <v>4.2</v>
      </c>
      <c r="L2628" s="3" t="s">
        <v>151</v>
      </c>
      <c r="M2628" s="3" t="s">
        <v>26</v>
      </c>
      <c r="N2628" s="3" t="s">
        <v>151</v>
      </c>
      <c r="O2628" s="3" t="s">
        <v>151</v>
      </c>
      <c r="P2628" s="13">
        <v>30</v>
      </c>
      <c r="Q2628" s="13">
        <f>Table1[[#This Row],[Purchase Amount (USD)]]-Table1[[#This Row],[Previous Purchases]]</f>
        <v>16</v>
      </c>
      <c r="R2628" s="3" t="s">
        <v>38</v>
      </c>
      <c r="S2628" s="3" t="s">
        <v>96</v>
      </c>
    </row>
    <row r="2629" spans="1:19" x14ac:dyDescent="0.3">
      <c r="A2629" s="3">
        <v>2628</v>
      </c>
      <c r="B2629" s="3">
        <v>66</v>
      </c>
      <c r="C2629" s="3" t="s">
        <v>18</v>
      </c>
      <c r="D2629" s="3" t="s">
        <v>54</v>
      </c>
      <c r="E2629" s="3" t="s">
        <v>20</v>
      </c>
      <c r="F2629" s="3">
        <v>26</v>
      </c>
      <c r="G2629" s="3" t="s">
        <v>67</v>
      </c>
      <c r="H2629" s="3" t="s">
        <v>22</v>
      </c>
      <c r="I2629" s="3" t="s">
        <v>64</v>
      </c>
      <c r="J2629" s="3" t="s">
        <v>56</v>
      </c>
      <c r="K2629" s="3">
        <v>3.6</v>
      </c>
      <c r="L2629" s="3" t="s">
        <v>151</v>
      </c>
      <c r="M2629" s="3" t="s">
        <v>44</v>
      </c>
      <c r="N2629" s="3" t="s">
        <v>151</v>
      </c>
      <c r="O2629" s="3" t="s">
        <v>151</v>
      </c>
      <c r="P2629" s="13">
        <v>40</v>
      </c>
      <c r="Q2629" s="13">
        <f>Table1[[#This Row],[Purchase Amount (USD)]]-Table1[[#This Row],[Previous Purchases]]</f>
        <v>-14</v>
      </c>
      <c r="R2629" s="3" t="s">
        <v>74</v>
      </c>
      <c r="S2629" s="3" t="s">
        <v>57</v>
      </c>
    </row>
    <row r="2630" spans="1:19" x14ac:dyDescent="0.3">
      <c r="A2630" s="2">
        <v>2629</v>
      </c>
      <c r="B2630" s="2">
        <v>25</v>
      </c>
      <c r="C2630" s="2" t="s">
        <v>18</v>
      </c>
      <c r="D2630" s="2" t="s">
        <v>103</v>
      </c>
      <c r="E2630" s="2" t="s">
        <v>20</v>
      </c>
      <c r="F2630" s="2">
        <v>51</v>
      </c>
      <c r="G2630" s="2" t="s">
        <v>50</v>
      </c>
      <c r="H2630" s="2" t="s">
        <v>43</v>
      </c>
      <c r="I2630" s="2" t="s">
        <v>64</v>
      </c>
      <c r="J2630" s="2" t="s">
        <v>52</v>
      </c>
      <c r="K2630" s="2">
        <v>3.8</v>
      </c>
      <c r="L2630" s="2" t="s">
        <v>151</v>
      </c>
      <c r="M2630" s="2" t="s">
        <v>44</v>
      </c>
      <c r="N2630" s="2" t="s">
        <v>151</v>
      </c>
      <c r="O2630" s="2" t="s">
        <v>151</v>
      </c>
      <c r="P2630" s="12">
        <v>42</v>
      </c>
      <c r="Q2630" s="12">
        <f>Table1[[#This Row],[Purchase Amount (USD)]]-Table1[[#This Row],[Previous Purchases]]</f>
        <v>9</v>
      </c>
      <c r="R2630" s="2" t="s">
        <v>38</v>
      </c>
      <c r="S2630" s="2" t="s">
        <v>75</v>
      </c>
    </row>
    <row r="2631" spans="1:19" x14ac:dyDescent="0.3">
      <c r="A2631" s="2">
        <v>2630</v>
      </c>
      <c r="B2631" s="2">
        <v>61</v>
      </c>
      <c r="C2631" s="2" t="s">
        <v>18</v>
      </c>
      <c r="D2631" s="2" t="s">
        <v>118</v>
      </c>
      <c r="E2631" s="2" t="s">
        <v>66</v>
      </c>
      <c r="F2631" s="2">
        <v>44</v>
      </c>
      <c r="G2631" s="2" t="s">
        <v>81</v>
      </c>
      <c r="H2631" s="2" t="s">
        <v>43</v>
      </c>
      <c r="I2631" s="2" t="s">
        <v>99</v>
      </c>
      <c r="J2631" s="2" t="s">
        <v>24</v>
      </c>
      <c r="K2631" s="2">
        <v>3.8</v>
      </c>
      <c r="L2631" s="2" t="s">
        <v>151</v>
      </c>
      <c r="M2631" s="2" t="s">
        <v>37</v>
      </c>
      <c r="N2631" s="2" t="s">
        <v>151</v>
      </c>
      <c r="O2631" s="2" t="s">
        <v>151</v>
      </c>
      <c r="P2631" s="12">
        <v>25</v>
      </c>
      <c r="Q2631" s="12">
        <f>Table1[[#This Row],[Purchase Amount (USD)]]-Table1[[#This Row],[Previous Purchases]]</f>
        <v>19</v>
      </c>
      <c r="R2631" s="2" t="s">
        <v>27</v>
      </c>
      <c r="S2631" s="2" t="s">
        <v>48</v>
      </c>
    </row>
    <row r="2632" spans="1:19" x14ac:dyDescent="0.3">
      <c r="A2632" s="3">
        <v>2631</v>
      </c>
      <c r="B2632" s="3">
        <v>29</v>
      </c>
      <c r="C2632" s="3" t="s">
        <v>18</v>
      </c>
      <c r="D2632" s="3" t="s">
        <v>86</v>
      </c>
      <c r="E2632" s="3" t="s">
        <v>20</v>
      </c>
      <c r="F2632" s="3">
        <v>82</v>
      </c>
      <c r="G2632" s="3" t="s">
        <v>30</v>
      </c>
      <c r="H2632" s="3" t="s">
        <v>35</v>
      </c>
      <c r="I2632" s="3" t="s">
        <v>68</v>
      </c>
      <c r="J2632" s="3" t="s">
        <v>36</v>
      </c>
      <c r="K2632" s="3">
        <v>4.2</v>
      </c>
      <c r="L2632" s="3" t="s">
        <v>151</v>
      </c>
      <c r="M2632" s="3" t="s">
        <v>37</v>
      </c>
      <c r="N2632" s="3" t="s">
        <v>151</v>
      </c>
      <c r="O2632" s="3" t="s">
        <v>151</v>
      </c>
      <c r="P2632" s="13">
        <v>20</v>
      </c>
      <c r="Q2632" s="13">
        <f>Table1[[#This Row],[Purchase Amount (USD)]]-Table1[[#This Row],[Previous Purchases]]</f>
        <v>62</v>
      </c>
      <c r="R2632" s="3" t="s">
        <v>32</v>
      </c>
      <c r="S2632" s="3" t="s">
        <v>57</v>
      </c>
    </row>
    <row r="2633" spans="1:19" x14ac:dyDescent="0.3">
      <c r="A2633" s="3">
        <v>2632</v>
      </c>
      <c r="B2633" s="3">
        <v>53</v>
      </c>
      <c r="C2633" s="3" t="s">
        <v>18</v>
      </c>
      <c r="D2633" s="3" t="s">
        <v>86</v>
      </c>
      <c r="E2633" s="3" t="s">
        <v>20</v>
      </c>
      <c r="F2633" s="3">
        <v>44</v>
      </c>
      <c r="G2633" s="3" t="s">
        <v>138</v>
      </c>
      <c r="H2633" s="3" t="s">
        <v>35</v>
      </c>
      <c r="I2633" s="3" t="s">
        <v>82</v>
      </c>
      <c r="J2633" s="3" t="s">
        <v>52</v>
      </c>
      <c r="K2633" s="3">
        <v>2.7</v>
      </c>
      <c r="L2633" s="3" t="s">
        <v>151</v>
      </c>
      <c r="M2633" s="3" t="s">
        <v>26</v>
      </c>
      <c r="N2633" s="3" t="s">
        <v>151</v>
      </c>
      <c r="O2633" s="3" t="s">
        <v>151</v>
      </c>
      <c r="P2633" s="13">
        <v>3</v>
      </c>
      <c r="Q2633" s="13">
        <f>Table1[[#This Row],[Purchase Amount (USD)]]-Table1[[#This Row],[Previous Purchases]]</f>
        <v>41</v>
      </c>
      <c r="R2633" s="3" t="s">
        <v>32</v>
      </c>
      <c r="S2633" s="3" t="s">
        <v>39</v>
      </c>
    </row>
    <row r="2634" spans="1:19" x14ac:dyDescent="0.3">
      <c r="A2634" s="2">
        <v>2633</v>
      </c>
      <c r="B2634" s="2">
        <v>24</v>
      </c>
      <c r="C2634" s="2" t="s">
        <v>18</v>
      </c>
      <c r="D2634" s="2" t="s">
        <v>118</v>
      </c>
      <c r="E2634" s="2" t="s">
        <v>66</v>
      </c>
      <c r="F2634" s="2">
        <v>27</v>
      </c>
      <c r="G2634" s="2" t="s">
        <v>119</v>
      </c>
      <c r="H2634" s="2" t="s">
        <v>43</v>
      </c>
      <c r="I2634" s="2" t="s">
        <v>93</v>
      </c>
      <c r="J2634" s="2" t="s">
        <v>56</v>
      </c>
      <c r="K2634" s="2">
        <v>5</v>
      </c>
      <c r="L2634" s="2" t="s">
        <v>151</v>
      </c>
      <c r="M2634" s="2" t="s">
        <v>44</v>
      </c>
      <c r="N2634" s="2" t="s">
        <v>151</v>
      </c>
      <c r="O2634" s="2" t="s">
        <v>151</v>
      </c>
      <c r="P2634" s="12">
        <v>14</v>
      </c>
      <c r="Q2634" s="12">
        <f>Table1[[#This Row],[Purchase Amount (USD)]]-Table1[[#This Row],[Previous Purchases]]</f>
        <v>13</v>
      </c>
      <c r="R2634" s="2" t="s">
        <v>32</v>
      </c>
      <c r="S2634" s="2" t="s">
        <v>48</v>
      </c>
    </row>
    <row r="2635" spans="1:19" x14ac:dyDescent="0.3">
      <c r="A2635" s="2">
        <v>2634</v>
      </c>
      <c r="B2635" s="2">
        <v>51</v>
      </c>
      <c r="C2635" s="2" t="s">
        <v>18</v>
      </c>
      <c r="D2635" s="2" t="s">
        <v>88</v>
      </c>
      <c r="E2635" s="2" t="s">
        <v>66</v>
      </c>
      <c r="F2635" s="2">
        <v>90</v>
      </c>
      <c r="G2635" s="2" t="s">
        <v>119</v>
      </c>
      <c r="H2635" s="2" t="s">
        <v>43</v>
      </c>
      <c r="I2635" s="2" t="s">
        <v>72</v>
      </c>
      <c r="J2635" s="2" t="s">
        <v>56</v>
      </c>
      <c r="K2635" s="2">
        <v>4.7</v>
      </c>
      <c r="L2635" s="2" t="s">
        <v>151</v>
      </c>
      <c r="M2635" s="2" t="s">
        <v>44</v>
      </c>
      <c r="N2635" s="2" t="s">
        <v>151</v>
      </c>
      <c r="O2635" s="2" t="s">
        <v>151</v>
      </c>
      <c r="P2635" s="12">
        <v>32</v>
      </c>
      <c r="Q2635" s="12">
        <f>Table1[[#This Row],[Purchase Amount (USD)]]-Table1[[#This Row],[Previous Purchases]]</f>
        <v>58</v>
      </c>
      <c r="R2635" s="2" t="s">
        <v>38</v>
      </c>
      <c r="S2635" s="2" t="s">
        <v>28</v>
      </c>
    </row>
    <row r="2636" spans="1:19" x14ac:dyDescent="0.3">
      <c r="A2636" s="3">
        <v>2635</v>
      </c>
      <c r="B2636" s="3">
        <v>26</v>
      </c>
      <c r="C2636" s="3" t="s">
        <v>18</v>
      </c>
      <c r="D2636" s="3" t="s">
        <v>40</v>
      </c>
      <c r="E2636" s="3" t="s">
        <v>41</v>
      </c>
      <c r="F2636" s="3">
        <v>58</v>
      </c>
      <c r="G2636" s="3" t="s">
        <v>97</v>
      </c>
      <c r="H2636" s="3" t="s">
        <v>35</v>
      </c>
      <c r="I2636" s="3" t="s">
        <v>93</v>
      </c>
      <c r="J2636" s="3" t="s">
        <v>52</v>
      </c>
      <c r="K2636" s="3">
        <v>3.2</v>
      </c>
      <c r="L2636" s="3" t="s">
        <v>151</v>
      </c>
      <c r="M2636" s="3" t="s">
        <v>73</v>
      </c>
      <c r="N2636" s="3" t="s">
        <v>151</v>
      </c>
      <c r="O2636" s="3" t="s">
        <v>151</v>
      </c>
      <c r="P2636" s="13">
        <v>20</v>
      </c>
      <c r="Q2636" s="13">
        <f>Table1[[#This Row],[Purchase Amount (USD)]]-Table1[[#This Row],[Previous Purchases]]</f>
        <v>38</v>
      </c>
      <c r="R2636" s="3" t="s">
        <v>45</v>
      </c>
      <c r="S2636" s="3" t="s">
        <v>96</v>
      </c>
    </row>
    <row r="2637" spans="1:19" x14ac:dyDescent="0.3">
      <c r="A2637" s="3">
        <v>2636</v>
      </c>
      <c r="B2637" s="3">
        <v>59</v>
      </c>
      <c r="C2637" s="3" t="s">
        <v>18</v>
      </c>
      <c r="D2637" s="3" t="s">
        <v>103</v>
      </c>
      <c r="E2637" s="3" t="s">
        <v>20</v>
      </c>
      <c r="F2637" s="3">
        <v>80</v>
      </c>
      <c r="G2637" s="3" t="s">
        <v>111</v>
      </c>
      <c r="H2637" s="3" t="s">
        <v>91</v>
      </c>
      <c r="I2637" s="3" t="s">
        <v>99</v>
      </c>
      <c r="J2637" s="3" t="s">
        <v>36</v>
      </c>
      <c r="K2637" s="3">
        <v>2.9</v>
      </c>
      <c r="L2637" s="3" t="s">
        <v>151</v>
      </c>
      <c r="M2637" s="3" t="s">
        <v>69</v>
      </c>
      <c r="N2637" s="3" t="s">
        <v>151</v>
      </c>
      <c r="O2637" s="3" t="s">
        <v>151</v>
      </c>
      <c r="P2637" s="13">
        <v>34</v>
      </c>
      <c r="Q2637" s="13">
        <f>Table1[[#This Row],[Purchase Amount (USD)]]-Table1[[#This Row],[Previous Purchases]]</f>
        <v>46</v>
      </c>
      <c r="R2637" s="3" t="s">
        <v>45</v>
      </c>
      <c r="S2637" s="3" t="s">
        <v>28</v>
      </c>
    </row>
    <row r="2638" spans="1:19" x14ac:dyDescent="0.3">
      <c r="A2638" s="2">
        <v>2637</v>
      </c>
      <c r="B2638" s="2">
        <v>41</v>
      </c>
      <c r="C2638" s="2" t="s">
        <v>18</v>
      </c>
      <c r="D2638" s="2" t="s">
        <v>101</v>
      </c>
      <c r="E2638" s="2" t="s">
        <v>62</v>
      </c>
      <c r="F2638" s="2">
        <v>40</v>
      </c>
      <c r="G2638" s="2" t="s">
        <v>139</v>
      </c>
      <c r="H2638" s="2" t="s">
        <v>35</v>
      </c>
      <c r="I2638" s="2" t="s">
        <v>135</v>
      </c>
      <c r="J2638" s="2" t="s">
        <v>24</v>
      </c>
      <c r="K2638" s="2">
        <v>4.2</v>
      </c>
      <c r="L2638" s="2" t="s">
        <v>151</v>
      </c>
      <c r="M2638" s="2" t="s">
        <v>73</v>
      </c>
      <c r="N2638" s="2" t="s">
        <v>151</v>
      </c>
      <c r="O2638" s="2" t="s">
        <v>151</v>
      </c>
      <c r="P2638" s="12">
        <v>6</v>
      </c>
      <c r="Q2638" s="12">
        <f>Table1[[#This Row],[Purchase Amount (USD)]]-Table1[[#This Row],[Previous Purchases]]</f>
        <v>34</v>
      </c>
      <c r="R2638" s="2" t="s">
        <v>27</v>
      </c>
      <c r="S2638" s="2" t="s">
        <v>48</v>
      </c>
    </row>
    <row r="2639" spans="1:19" x14ac:dyDescent="0.3">
      <c r="A2639" s="2">
        <v>2638</v>
      </c>
      <c r="B2639" s="2">
        <v>20</v>
      </c>
      <c r="C2639" s="2" t="s">
        <v>18</v>
      </c>
      <c r="D2639" s="2" t="s">
        <v>94</v>
      </c>
      <c r="E2639" s="2" t="s">
        <v>20</v>
      </c>
      <c r="F2639" s="2">
        <v>23</v>
      </c>
      <c r="G2639" s="2" t="s">
        <v>89</v>
      </c>
      <c r="H2639" s="2" t="s">
        <v>43</v>
      </c>
      <c r="I2639" s="2" t="s">
        <v>135</v>
      </c>
      <c r="J2639" s="2" t="s">
        <v>36</v>
      </c>
      <c r="K2639" s="2">
        <v>3.7</v>
      </c>
      <c r="L2639" s="2" t="s">
        <v>151</v>
      </c>
      <c r="M2639" s="2" t="s">
        <v>73</v>
      </c>
      <c r="N2639" s="2" t="s">
        <v>151</v>
      </c>
      <c r="O2639" s="2" t="s">
        <v>151</v>
      </c>
      <c r="P2639" s="12">
        <v>2</v>
      </c>
      <c r="Q2639" s="12">
        <f>Table1[[#This Row],[Purchase Amount (USD)]]-Table1[[#This Row],[Previous Purchases]]</f>
        <v>21</v>
      </c>
      <c r="R2639" s="2" t="s">
        <v>45</v>
      </c>
      <c r="S2639" s="2" t="s">
        <v>48</v>
      </c>
    </row>
    <row r="2640" spans="1:19" x14ac:dyDescent="0.3">
      <c r="A2640" s="3">
        <v>2639</v>
      </c>
      <c r="B2640" s="3">
        <v>22</v>
      </c>
      <c r="C2640" s="3" t="s">
        <v>18</v>
      </c>
      <c r="D2640" s="3" t="s">
        <v>54</v>
      </c>
      <c r="E2640" s="3" t="s">
        <v>20</v>
      </c>
      <c r="F2640" s="3">
        <v>34</v>
      </c>
      <c r="G2640" s="3" t="s">
        <v>76</v>
      </c>
      <c r="H2640" s="3" t="s">
        <v>35</v>
      </c>
      <c r="I2640" s="3" t="s">
        <v>93</v>
      </c>
      <c r="J2640" s="3" t="s">
        <v>36</v>
      </c>
      <c r="K2640" s="3">
        <v>4.2</v>
      </c>
      <c r="L2640" s="3" t="s">
        <v>151</v>
      </c>
      <c r="M2640" s="3" t="s">
        <v>73</v>
      </c>
      <c r="N2640" s="3" t="s">
        <v>151</v>
      </c>
      <c r="O2640" s="3" t="s">
        <v>151</v>
      </c>
      <c r="P2640" s="13">
        <v>35</v>
      </c>
      <c r="Q2640" s="13">
        <f>Table1[[#This Row],[Purchase Amount (USD)]]-Table1[[#This Row],[Previous Purchases]]</f>
        <v>-1</v>
      </c>
      <c r="R2640" s="3" t="s">
        <v>38</v>
      </c>
      <c r="S2640" s="3" t="s">
        <v>48</v>
      </c>
    </row>
    <row r="2641" spans="1:19" x14ac:dyDescent="0.3">
      <c r="A2641" s="3">
        <v>2640</v>
      </c>
      <c r="B2641" s="3">
        <v>18</v>
      </c>
      <c r="C2641" s="3" t="s">
        <v>18</v>
      </c>
      <c r="D2641" s="3" t="s">
        <v>19</v>
      </c>
      <c r="E2641" s="3" t="s">
        <v>20</v>
      </c>
      <c r="F2641" s="3">
        <v>35</v>
      </c>
      <c r="G2641" s="3" t="s">
        <v>81</v>
      </c>
      <c r="H2641" s="3" t="s">
        <v>91</v>
      </c>
      <c r="I2641" s="3" t="s">
        <v>68</v>
      </c>
      <c r="J2641" s="3" t="s">
        <v>24</v>
      </c>
      <c r="K2641" s="3">
        <v>2.6</v>
      </c>
      <c r="L2641" s="3" t="s">
        <v>151</v>
      </c>
      <c r="M2641" s="3" t="s">
        <v>37</v>
      </c>
      <c r="N2641" s="3" t="s">
        <v>151</v>
      </c>
      <c r="O2641" s="3" t="s">
        <v>151</v>
      </c>
      <c r="P2641" s="13">
        <v>33</v>
      </c>
      <c r="Q2641" s="13">
        <f>Table1[[#This Row],[Purchase Amount (USD)]]-Table1[[#This Row],[Previous Purchases]]</f>
        <v>2</v>
      </c>
      <c r="R2641" s="3" t="s">
        <v>85</v>
      </c>
      <c r="S2641" s="3" t="s">
        <v>57</v>
      </c>
    </row>
    <row r="2642" spans="1:19" x14ac:dyDescent="0.3">
      <c r="A2642" s="2">
        <v>2641</v>
      </c>
      <c r="B2642" s="2">
        <v>30</v>
      </c>
      <c r="C2642" s="2" t="s">
        <v>18</v>
      </c>
      <c r="D2642" s="2" t="s">
        <v>86</v>
      </c>
      <c r="E2642" s="2" t="s">
        <v>20</v>
      </c>
      <c r="F2642" s="2">
        <v>75</v>
      </c>
      <c r="G2642" s="2" t="s">
        <v>115</v>
      </c>
      <c r="H2642" s="2" t="s">
        <v>22</v>
      </c>
      <c r="I2642" s="2" t="s">
        <v>77</v>
      </c>
      <c r="J2642" s="2" t="s">
        <v>52</v>
      </c>
      <c r="K2642" s="2">
        <v>4</v>
      </c>
      <c r="L2642" s="2" t="s">
        <v>151</v>
      </c>
      <c r="M2642" s="2" t="s">
        <v>73</v>
      </c>
      <c r="N2642" s="2" t="s">
        <v>151</v>
      </c>
      <c r="O2642" s="2" t="s">
        <v>151</v>
      </c>
      <c r="P2642" s="12">
        <v>45</v>
      </c>
      <c r="Q2642" s="12">
        <f>Table1[[#This Row],[Purchase Amount (USD)]]-Table1[[#This Row],[Previous Purchases]]</f>
        <v>30</v>
      </c>
      <c r="R2642" s="2" t="s">
        <v>27</v>
      </c>
      <c r="S2642" s="2" t="s">
        <v>75</v>
      </c>
    </row>
    <row r="2643" spans="1:19" x14ac:dyDescent="0.3">
      <c r="A2643" s="2">
        <v>2642</v>
      </c>
      <c r="B2643" s="2">
        <v>25</v>
      </c>
      <c r="C2643" s="2" t="s">
        <v>18</v>
      </c>
      <c r="D2643" s="2" t="s">
        <v>88</v>
      </c>
      <c r="E2643" s="2" t="s">
        <v>66</v>
      </c>
      <c r="F2643" s="2">
        <v>60</v>
      </c>
      <c r="G2643" s="2" t="s">
        <v>128</v>
      </c>
      <c r="H2643" s="2" t="s">
        <v>91</v>
      </c>
      <c r="I2643" s="2" t="s">
        <v>77</v>
      </c>
      <c r="J2643" s="2" t="s">
        <v>24</v>
      </c>
      <c r="K2643" s="2">
        <v>2.7</v>
      </c>
      <c r="L2643" s="2" t="s">
        <v>151</v>
      </c>
      <c r="M2643" s="2" t="s">
        <v>44</v>
      </c>
      <c r="N2643" s="2" t="s">
        <v>151</v>
      </c>
      <c r="O2643" s="2" t="s">
        <v>151</v>
      </c>
      <c r="P2643" s="12">
        <v>20</v>
      </c>
      <c r="Q2643" s="12">
        <f>Table1[[#This Row],[Purchase Amount (USD)]]-Table1[[#This Row],[Previous Purchases]]</f>
        <v>40</v>
      </c>
      <c r="R2643" s="2" t="s">
        <v>74</v>
      </c>
      <c r="S2643" s="2" t="s">
        <v>96</v>
      </c>
    </row>
    <row r="2644" spans="1:19" x14ac:dyDescent="0.3">
      <c r="A2644" s="3">
        <v>2643</v>
      </c>
      <c r="B2644" s="3">
        <v>39</v>
      </c>
      <c r="C2644" s="3" t="s">
        <v>18</v>
      </c>
      <c r="D2644" s="3" t="s">
        <v>132</v>
      </c>
      <c r="E2644" s="3" t="s">
        <v>66</v>
      </c>
      <c r="F2644" s="3">
        <v>87</v>
      </c>
      <c r="G2644" s="3" t="s">
        <v>145</v>
      </c>
      <c r="H2644" s="3" t="s">
        <v>22</v>
      </c>
      <c r="I2644" s="3" t="s">
        <v>99</v>
      </c>
      <c r="J2644" s="3" t="s">
        <v>52</v>
      </c>
      <c r="K2644" s="3">
        <v>4</v>
      </c>
      <c r="L2644" s="3" t="s">
        <v>151</v>
      </c>
      <c r="M2644" s="3" t="s">
        <v>73</v>
      </c>
      <c r="N2644" s="3" t="s">
        <v>151</v>
      </c>
      <c r="O2644" s="3" t="s">
        <v>151</v>
      </c>
      <c r="P2644" s="13">
        <v>48</v>
      </c>
      <c r="Q2644" s="13">
        <f>Table1[[#This Row],[Purchase Amount (USD)]]-Table1[[#This Row],[Previous Purchases]]</f>
        <v>39</v>
      </c>
      <c r="R2644" s="3" t="s">
        <v>74</v>
      </c>
      <c r="S2644" s="3" t="s">
        <v>48</v>
      </c>
    </row>
    <row r="2645" spans="1:19" x14ac:dyDescent="0.3">
      <c r="A2645" s="3">
        <v>2644</v>
      </c>
      <c r="B2645" s="3">
        <v>49</v>
      </c>
      <c r="C2645" s="3" t="s">
        <v>18</v>
      </c>
      <c r="D2645" s="3" t="s">
        <v>142</v>
      </c>
      <c r="E2645" s="3" t="s">
        <v>66</v>
      </c>
      <c r="F2645" s="3">
        <v>41</v>
      </c>
      <c r="G2645" s="3" t="s">
        <v>127</v>
      </c>
      <c r="H2645" s="3" t="s">
        <v>35</v>
      </c>
      <c r="I2645" s="3" t="s">
        <v>64</v>
      </c>
      <c r="J2645" s="3" t="s">
        <v>36</v>
      </c>
      <c r="K2645" s="3">
        <v>2.9</v>
      </c>
      <c r="L2645" s="3" t="s">
        <v>151</v>
      </c>
      <c r="M2645" s="3" t="s">
        <v>44</v>
      </c>
      <c r="N2645" s="3" t="s">
        <v>151</v>
      </c>
      <c r="O2645" s="3" t="s">
        <v>151</v>
      </c>
      <c r="P2645" s="13">
        <v>37</v>
      </c>
      <c r="Q2645" s="13">
        <f>Table1[[#This Row],[Purchase Amount (USD)]]-Table1[[#This Row],[Previous Purchases]]</f>
        <v>4</v>
      </c>
      <c r="R2645" s="3" t="s">
        <v>32</v>
      </c>
      <c r="S2645" s="3" t="s">
        <v>87</v>
      </c>
    </row>
    <row r="2646" spans="1:19" x14ac:dyDescent="0.3">
      <c r="A2646" s="2">
        <v>2645</v>
      </c>
      <c r="B2646" s="2">
        <v>25</v>
      </c>
      <c r="C2646" s="2" t="s">
        <v>18</v>
      </c>
      <c r="D2646" s="2" t="s">
        <v>94</v>
      </c>
      <c r="E2646" s="2" t="s">
        <v>20</v>
      </c>
      <c r="F2646" s="2">
        <v>83</v>
      </c>
      <c r="G2646" s="2" t="s">
        <v>129</v>
      </c>
      <c r="H2646" s="2" t="s">
        <v>43</v>
      </c>
      <c r="I2646" s="2" t="s">
        <v>47</v>
      </c>
      <c r="J2646" s="2" t="s">
        <v>36</v>
      </c>
      <c r="K2646" s="2">
        <v>3.3</v>
      </c>
      <c r="L2646" s="2" t="s">
        <v>151</v>
      </c>
      <c r="M2646" s="2" t="s">
        <v>53</v>
      </c>
      <c r="N2646" s="2" t="s">
        <v>151</v>
      </c>
      <c r="O2646" s="2" t="s">
        <v>151</v>
      </c>
      <c r="P2646" s="12">
        <v>4</v>
      </c>
      <c r="Q2646" s="12">
        <f>Table1[[#This Row],[Purchase Amount (USD)]]-Table1[[#This Row],[Previous Purchases]]</f>
        <v>79</v>
      </c>
      <c r="R2646" s="2" t="s">
        <v>74</v>
      </c>
      <c r="S2646" s="2" t="s">
        <v>96</v>
      </c>
    </row>
    <row r="2647" spans="1:19" x14ac:dyDescent="0.3">
      <c r="A2647" s="2">
        <v>2646</v>
      </c>
      <c r="B2647" s="2">
        <v>23</v>
      </c>
      <c r="C2647" s="2" t="s">
        <v>18</v>
      </c>
      <c r="D2647" s="2" t="s">
        <v>118</v>
      </c>
      <c r="E2647" s="2" t="s">
        <v>66</v>
      </c>
      <c r="F2647" s="2">
        <v>81</v>
      </c>
      <c r="G2647" s="2" t="s">
        <v>59</v>
      </c>
      <c r="H2647" s="2" t="s">
        <v>22</v>
      </c>
      <c r="I2647" s="2" t="s">
        <v>77</v>
      </c>
      <c r="J2647" s="2" t="s">
        <v>36</v>
      </c>
      <c r="K2647" s="2">
        <v>4</v>
      </c>
      <c r="L2647" s="2" t="s">
        <v>151</v>
      </c>
      <c r="M2647" s="2" t="s">
        <v>73</v>
      </c>
      <c r="N2647" s="2" t="s">
        <v>151</v>
      </c>
      <c r="O2647" s="2" t="s">
        <v>151</v>
      </c>
      <c r="P2647" s="12">
        <v>24</v>
      </c>
      <c r="Q2647" s="12">
        <f>Table1[[#This Row],[Purchase Amount (USD)]]-Table1[[#This Row],[Previous Purchases]]</f>
        <v>57</v>
      </c>
      <c r="R2647" s="2" t="s">
        <v>74</v>
      </c>
      <c r="S2647" s="2" t="s">
        <v>75</v>
      </c>
    </row>
    <row r="2648" spans="1:19" x14ac:dyDescent="0.3">
      <c r="A2648" s="3">
        <v>2647</v>
      </c>
      <c r="B2648" s="3">
        <v>33</v>
      </c>
      <c r="C2648" s="3" t="s">
        <v>18</v>
      </c>
      <c r="D2648" s="3" t="s">
        <v>112</v>
      </c>
      <c r="E2648" s="3" t="s">
        <v>20</v>
      </c>
      <c r="F2648" s="3">
        <v>56</v>
      </c>
      <c r="G2648" s="3" t="s">
        <v>129</v>
      </c>
      <c r="H2648" s="3" t="s">
        <v>35</v>
      </c>
      <c r="I2648" s="3" t="s">
        <v>92</v>
      </c>
      <c r="J2648" s="3" t="s">
        <v>52</v>
      </c>
      <c r="K2648" s="3">
        <v>3.9</v>
      </c>
      <c r="L2648" s="3" t="s">
        <v>151</v>
      </c>
      <c r="M2648" s="3" t="s">
        <v>44</v>
      </c>
      <c r="N2648" s="3" t="s">
        <v>151</v>
      </c>
      <c r="O2648" s="3" t="s">
        <v>151</v>
      </c>
      <c r="P2648" s="13">
        <v>4</v>
      </c>
      <c r="Q2648" s="13">
        <f>Table1[[#This Row],[Purchase Amount (USD)]]-Table1[[#This Row],[Previous Purchases]]</f>
        <v>52</v>
      </c>
      <c r="R2648" s="3" t="s">
        <v>85</v>
      </c>
      <c r="S2648" s="3" t="s">
        <v>96</v>
      </c>
    </row>
    <row r="2649" spans="1:19" x14ac:dyDescent="0.3">
      <c r="A2649" s="3">
        <v>2648</v>
      </c>
      <c r="B2649" s="3">
        <v>60</v>
      </c>
      <c r="C2649" s="3" t="s">
        <v>18</v>
      </c>
      <c r="D2649" s="3" t="s">
        <v>70</v>
      </c>
      <c r="E2649" s="3" t="s">
        <v>41</v>
      </c>
      <c r="F2649" s="3">
        <v>58</v>
      </c>
      <c r="G2649" s="3" t="s">
        <v>130</v>
      </c>
      <c r="H2649" s="3" t="s">
        <v>43</v>
      </c>
      <c r="I2649" s="3" t="s">
        <v>107</v>
      </c>
      <c r="J2649" s="3" t="s">
        <v>52</v>
      </c>
      <c r="K2649" s="3">
        <v>3.3</v>
      </c>
      <c r="L2649" s="3" t="s">
        <v>151</v>
      </c>
      <c r="M2649" s="3" t="s">
        <v>69</v>
      </c>
      <c r="N2649" s="3" t="s">
        <v>151</v>
      </c>
      <c r="O2649" s="3" t="s">
        <v>151</v>
      </c>
      <c r="P2649" s="13">
        <v>25</v>
      </c>
      <c r="Q2649" s="13">
        <f>Table1[[#This Row],[Purchase Amount (USD)]]-Table1[[#This Row],[Previous Purchases]]</f>
        <v>33</v>
      </c>
      <c r="R2649" s="3" t="s">
        <v>85</v>
      </c>
      <c r="S2649" s="3" t="s">
        <v>48</v>
      </c>
    </row>
    <row r="2650" spans="1:19" x14ac:dyDescent="0.3">
      <c r="A2650" s="2">
        <v>2649</v>
      </c>
      <c r="B2650" s="2">
        <v>51</v>
      </c>
      <c r="C2650" s="2" t="s">
        <v>18</v>
      </c>
      <c r="D2650" s="2" t="s">
        <v>94</v>
      </c>
      <c r="E2650" s="2" t="s">
        <v>20</v>
      </c>
      <c r="F2650" s="2">
        <v>84</v>
      </c>
      <c r="G2650" s="2" t="s">
        <v>114</v>
      </c>
      <c r="H2650" s="2" t="s">
        <v>43</v>
      </c>
      <c r="I2650" s="2" t="s">
        <v>23</v>
      </c>
      <c r="J2650" s="2" t="s">
        <v>36</v>
      </c>
      <c r="K2650" s="2">
        <v>3.9</v>
      </c>
      <c r="L2650" s="2" t="s">
        <v>151</v>
      </c>
      <c r="M2650" s="2" t="s">
        <v>44</v>
      </c>
      <c r="N2650" s="2" t="s">
        <v>151</v>
      </c>
      <c r="O2650" s="2" t="s">
        <v>151</v>
      </c>
      <c r="P2650" s="12">
        <v>14</v>
      </c>
      <c r="Q2650" s="12">
        <f>Table1[[#This Row],[Purchase Amount (USD)]]-Table1[[#This Row],[Previous Purchases]]</f>
        <v>70</v>
      </c>
      <c r="R2650" s="2" t="s">
        <v>45</v>
      </c>
      <c r="S2650" s="2" t="s">
        <v>75</v>
      </c>
    </row>
    <row r="2651" spans="1:19" x14ac:dyDescent="0.3">
      <c r="A2651" s="2">
        <v>2650</v>
      </c>
      <c r="B2651" s="2">
        <v>23</v>
      </c>
      <c r="C2651" s="2" t="s">
        <v>18</v>
      </c>
      <c r="D2651" s="2" t="s">
        <v>142</v>
      </c>
      <c r="E2651" s="2" t="s">
        <v>66</v>
      </c>
      <c r="F2651" s="2">
        <v>21</v>
      </c>
      <c r="G2651" s="2" t="s">
        <v>147</v>
      </c>
      <c r="H2651" s="2" t="s">
        <v>43</v>
      </c>
      <c r="I2651" s="2" t="s">
        <v>135</v>
      </c>
      <c r="J2651" s="2" t="s">
        <v>56</v>
      </c>
      <c r="K2651" s="2">
        <v>3.9</v>
      </c>
      <c r="L2651" s="2" t="s">
        <v>151</v>
      </c>
      <c r="M2651" s="2" t="s">
        <v>73</v>
      </c>
      <c r="N2651" s="2" t="s">
        <v>151</v>
      </c>
      <c r="O2651" s="2" t="s">
        <v>151</v>
      </c>
      <c r="P2651" s="12">
        <v>14</v>
      </c>
      <c r="Q2651" s="12">
        <f>Table1[[#This Row],[Purchase Amount (USD)]]-Table1[[#This Row],[Previous Purchases]]</f>
        <v>7</v>
      </c>
      <c r="R2651" s="2" t="s">
        <v>74</v>
      </c>
      <c r="S2651" s="2" t="s">
        <v>28</v>
      </c>
    </row>
    <row r="2652" spans="1:19" x14ac:dyDescent="0.3">
      <c r="A2652" s="3">
        <v>2651</v>
      </c>
      <c r="B2652" s="3">
        <v>20</v>
      </c>
      <c r="C2652" s="3" t="s">
        <v>18</v>
      </c>
      <c r="D2652" s="3" t="s">
        <v>124</v>
      </c>
      <c r="E2652" s="3" t="s">
        <v>20</v>
      </c>
      <c r="F2652" s="3">
        <v>35</v>
      </c>
      <c r="G2652" s="3" t="s">
        <v>46</v>
      </c>
      <c r="H2652" s="3" t="s">
        <v>22</v>
      </c>
      <c r="I2652" s="3" t="s">
        <v>31</v>
      </c>
      <c r="J2652" s="3" t="s">
        <v>52</v>
      </c>
      <c r="K2652" s="3">
        <v>4.2</v>
      </c>
      <c r="L2652" s="3" t="s">
        <v>151</v>
      </c>
      <c r="M2652" s="3" t="s">
        <v>53</v>
      </c>
      <c r="N2652" s="3" t="s">
        <v>151</v>
      </c>
      <c r="O2652" s="3" t="s">
        <v>151</v>
      </c>
      <c r="P2652" s="13">
        <v>46</v>
      </c>
      <c r="Q2652" s="13">
        <f>Table1[[#This Row],[Purchase Amount (USD)]]-Table1[[#This Row],[Previous Purchases]]</f>
        <v>-11</v>
      </c>
      <c r="R2652" s="3" t="s">
        <v>38</v>
      </c>
      <c r="S2652" s="3" t="s">
        <v>96</v>
      </c>
    </row>
    <row r="2653" spans="1:19" x14ac:dyDescent="0.3">
      <c r="A2653" s="3">
        <v>2652</v>
      </c>
      <c r="B2653" s="3">
        <v>51</v>
      </c>
      <c r="C2653" s="3" t="s">
        <v>18</v>
      </c>
      <c r="D2653" s="3" t="s">
        <v>49</v>
      </c>
      <c r="E2653" s="3" t="s">
        <v>41</v>
      </c>
      <c r="F2653" s="3">
        <v>43</v>
      </c>
      <c r="G2653" s="3" t="s">
        <v>121</v>
      </c>
      <c r="H2653" s="3" t="s">
        <v>43</v>
      </c>
      <c r="I2653" s="3" t="s">
        <v>108</v>
      </c>
      <c r="J2653" s="3" t="s">
        <v>52</v>
      </c>
      <c r="K2653" s="3">
        <v>4.5999999999999996</v>
      </c>
      <c r="L2653" s="3" t="s">
        <v>151</v>
      </c>
      <c r="M2653" s="3" t="s">
        <v>73</v>
      </c>
      <c r="N2653" s="3" t="s">
        <v>151</v>
      </c>
      <c r="O2653" s="3" t="s">
        <v>151</v>
      </c>
      <c r="P2653" s="13">
        <v>27</v>
      </c>
      <c r="Q2653" s="13">
        <f>Table1[[#This Row],[Purchase Amount (USD)]]-Table1[[#This Row],[Previous Purchases]]</f>
        <v>16</v>
      </c>
      <c r="R2653" s="3" t="s">
        <v>45</v>
      </c>
      <c r="S2653" s="3" t="s">
        <v>57</v>
      </c>
    </row>
    <row r="2654" spans="1:19" x14ac:dyDescent="0.3">
      <c r="A2654" s="2">
        <v>2653</v>
      </c>
      <c r="B2654" s="2">
        <v>23</v>
      </c>
      <c r="C2654" s="2" t="s">
        <v>152</v>
      </c>
      <c r="D2654" s="2" t="s">
        <v>58</v>
      </c>
      <c r="E2654" s="2" t="s">
        <v>20</v>
      </c>
      <c r="F2654" s="2">
        <v>20</v>
      </c>
      <c r="G2654" s="2" t="s">
        <v>127</v>
      </c>
      <c r="H2654" s="2" t="s">
        <v>22</v>
      </c>
      <c r="I2654" s="2" t="s">
        <v>108</v>
      </c>
      <c r="J2654" s="2" t="s">
        <v>52</v>
      </c>
      <c r="K2654" s="2">
        <v>3.3</v>
      </c>
      <c r="L2654" s="2" t="s">
        <v>151</v>
      </c>
      <c r="M2654" s="2" t="s">
        <v>69</v>
      </c>
      <c r="N2654" s="2" t="s">
        <v>151</v>
      </c>
      <c r="O2654" s="2" t="s">
        <v>151</v>
      </c>
      <c r="P2654" s="12">
        <v>46</v>
      </c>
      <c r="Q2654" s="12">
        <f>Table1[[#This Row],[Purchase Amount (USD)]]-Table1[[#This Row],[Previous Purchases]]</f>
        <v>-26</v>
      </c>
      <c r="R2654" s="2" t="s">
        <v>38</v>
      </c>
      <c r="S2654" s="2" t="s">
        <v>87</v>
      </c>
    </row>
    <row r="2655" spans="1:19" x14ac:dyDescent="0.3">
      <c r="A2655" s="2">
        <v>2654</v>
      </c>
      <c r="B2655" s="2">
        <v>67</v>
      </c>
      <c r="C2655" s="2" t="s">
        <v>152</v>
      </c>
      <c r="D2655" s="2" t="s">
        <v>19</v>
      </c>
      <c r="E2655" s="2" t="s">
        <v>20</v>
      </c>
      <c r="F2655" s="2">
        <v>36</v>
      </c>
      <c r="G2655" s="2" t="s">
        <v>149</v>
      </c>
      <c r="H2655" s="2" t="s">
        <v>22</v>
      </c>
      <c r="I2655" s="2" t="s">
        <v>92</v>
      </c>
      <c r="J2655" s="2" t="s">
        <v>56</v>
      </c>
      <c r="K2655" s="2">
        <v>4.8</v>
      </c>
      <c r="L2655" s="2" t="s">
        <v>151</v>
      </c>
      <c r="M2655" s="2" t="s">
        <v>26</v>
      </c>
      <c r="N2655" s="2" t="s">
        <v>151</v>
      </c>
      <c r="O2655" s="2" t="s">
        <v>151</v>
      </c>
      <c r="P2655" s="12">
        <v>24</v>
      </c>
      <c r="Q2655" s="12">
        <f>Table1[[#This Row],[Purchase Amount (USD)]]-Table1[[#This Row],[Previous Purchases]]</f>
        <v>12</v>
      </c>
      <c r="R2655" s="2" t="s">
        <v>27</v>
      </c>
      <c r="S2655" s="2" t="s">
        <v>96</v>
      </c>
    </row>
    <row r="2656" spans="1:19" x14ac:dyDescent="0.3">
      <c r="A2656" s="3">
        <v>2655</v>
      </c>
      <c r="B2656" s="3">
        <v>23</v>
      </c>
      <c r="C2656" s="3" t="s">
        <v>152</v>
      </c>
      <c r="D2656" s="3" t="s">
        <v>61</v>
      </c>
      <c r="E2656" s="3" t="s">
        <v>62</v>
      </c>
      <c r="F2656" s="3">
        <v>70</v>
      </c>
      <c r="G2656" s="3" t="s">
        <v>134</v>
      </c>
      <c r="H2656" s="3" t="s">
        <v>35</v>
      </c>
      <c r="I2656" s="3" t="s">
        <v>68</v>
      </c>
      <c r="J2656" s="3" t="s">
        <v>56</v>
      </c>
      <c r="K2656" s="3">
        <v>4.0999999999999996</v>
      </c>
      <c r="L2656" s="3" t="s">
        <v>151</v>
      </c>
      <c r="M2656" s="3" t="s">
        <v>44</v>
      </c>
      <c r="N2656" s="3" t="s">
        <v>151</v>
      </c>
      <c r="O2656" s="3" t="s">
        <v>151</v>
      </c>
      <c r="P2656" s="13">
        <v>4</v>
      </c>
      <c r="Q2656" s="13">
        <f>Table1[[#This Row],[Purchase Amount (USD)]]-Table1[[#This Row],[Previous Purchases]]</f>
        <v>66</v>
      </c>
      <c r="R2656" s="3" t="s">
        <v>45</v>
      </c>
      <c r="S2656" s="3" t="s">
        <v>48</v>
      </c>
    </row>
    <row r="2657" spans="1:19" x14ac:dyDescent="0.3">
      <c r="A2657" s="3">
        <v>2656</v>
      </c>
      <c r="B2657" s="3">
        <v>26</v>
      </c>
      <c r="C2657" s="3" t="s">
        <v>152</v>
      </c>
      <c r="D2657" s="3" t="s">
        <v>88</v>
      </c>
      <c r="E2657" s="3" t="s">
        <v>66</v>
      </c>
      <c r="F2657" s="3">
        <v>83</v>
      </c>
      <c r="G2657" s="3" t="s">
        <v>50</v>
      </c>
      <c r="H2657" s="3" t="s">
        <v>43</v>
      </c>
      <c r="I2657" s="3" t="s">
        <v>23</v>
      </c>
      <c r="J2657" s="3" t="s">
        <v>52</v>
      </c>
      <c r="K2657" s="3">
        <v>3.4</v>
      </c>
      <c r="L2657" s="3" t="s">
        <v>151</v>
      </c>
      <c r="M2657" s="3" t="s">
        <v>53</v>
      </c>
      <c r="N2657" s="3" t="s">
        <v>151</v>
      </c>
      <c r="O2657" s="3" t="s">
        <v>151</v>
      </c>
      <c r="P2657" s="13">
        <v>2</v>
      </c>
      <c r="Q2657" s="13">
        <f>Table1[[#This Row],[Purchase Amount (USD)]]-Table1[[#This Row],[Previous Purchases]]</f>
        <v>81</v>
      </c>
      <c r="R2657" s="3" t="s">
        <v>38</v>
      </c>
      <c r="S2657" s="3" t="s">
        <v>28</v>
      </c>
    </row>
    <row r="2658" spans="1:19" x14ac:dyDescent="0.3">
      <c r="A2658" s="2">
        <v>2657</v>
      </c>
      <c r="B2658" s="2">
        <v>52</v>
      </c>
      <c r="C2658" s="2" t="s">
        <v>152</v>
      </c>
      <c r="D2658" s="2" t="s">
        <v>58</v>
      </c>
      <c r="E2658" s="2" t="s">
        <v>20</v>
      </c>
      <c r="F2658" s="2">
        <v>76</v>
      </c>
      <c r="G2658" s="2" t="s">
        <v>115</v>
      </c>
      <c r="H2658" s="2" t="s">
        <v>22</v>
      </c>
      <c r="I2658" s="2" t="s">
        <v>133</v>
      </c>
      <c r="J2658" s="2" t="s">
        <v>24</v>
      </c>
      <c r="K2658" s="2">
        <v>3.6</v>
      </c>
      <c r="L2658" s="2" t="s">
        <v>151</v>
      </c>
      <c r="M2658" s="2" t="s">
        <v>26</v>
      </c>
      <c r="N2658" s="2" t="s">
        <v>151</v>
      </c>
      <c r="O2658" s="2" t="s">
        <v>151</v>
      </c>
      <c r="P2658" s="12">
        <v>29</v>
      </c>
      <c r="Q2658" s="12">
        <f>Table1[[#This Row],[Purchase Amount (USD)]]-Table1[[#This Row],[Previous Purchases]]</f>
        <v>47</v>
      </c>
      <c r="R2658" s="2" t="s">
        <v>74</v>
      </c>
      <c r="S2658" s="2" t="s">
        <v>28</v>
      </c>
    </row>
    <row r="2659" spans="1:19" x14ac:dyDescent="0.3">
      <c r="A2659" s="2">
        <v>2658</v>
      </c>
      <c r="B2659" s="2">
        <v>52</v>
      </c>
      <c r="C2659" s="2" t="s">
        <v>152</v>
      </c>
      <c r="D2659" s="2" t="s">
        <v>80</v>
      </c>
      <c r="E2659" s="2" t="s">
        <v>20</v>
      </c>
      <c r="F2659" s="2">
        <v>81</v>
      </c>
      <c r="G2659" s="2" t="s">
        <v>104</v>
      </c>
      <c r="H2659" s="2" t="s">
        <v>43</v>
      </c>
      <c r="I2659" s="2" t="s">
        <v>68</v>
      </c>
      <c r="J2659" s="2" t="s">
        <v>52</v>
      </c>
      <c r="K2659" s="2">
        <v>2.7</v>
      </c>
      <c r="L2659" s="2" t="s">
        <v>151</v>
      </c>
      <c r="M2659" s="2" t="s">
        <v>26</v>
      </c>
      <c r="N2659" s="2" t="s">
        <v>151</v>
      </c>
      <c r="O2659" s="2" t="s">
        <v>151</v>
      </c>
      <c r="P2659" s="12">
        <v>7</v>
      </c>
      <c r="Q2659" s="12">
        <f>Table1[[#This Row],[Purchase Amount (USD)]]-Table1[[#This Row],[Previous Purchases]]</f>
        <v>74</v>
      </c>
      <c r="R2659" s="2" t="s">
        <v>38</v>
      </c>
      <c r="S2659" s="2" t="s">
        <v>28</v>
      </c>
    </row>
    <row r="2660" spans="1:19" x14ac:dyDescent="0.3">
      <c r="A2660" s="3">
        <v>2659</v>
      </c>
      <c r="B2660" s="3">
        <v>52</v>
      </c>
      <c r="C2660" s="3" t="s">
        <v>152</v>
      </c>
      <c r="D2660" s="3" t="s">
        <v>65</v>
      </c>
      <c r="E2660" s="3" t="s">
        <v>66</v>
      </c>
      <c r="F2660" s="3">
        <v>47</v>
      </c>
      <c r="G2660" s="3" t="s">
        <v>122</v>
      </c>
      <c r="H2660" s="3" t="s">
        <v>91</v>
      </c>
      <c r="I2660" s="3" t="s">
        <v>125</v>
      </c>
      <c r="J2660" s="3" t="s">
        <v>52</v>
      </c>
      <c r="K2660" s="3">
        <v>3.2</v>
      </c>
      <c r="L2660" s="3" t="s">
        <v>151</v>
      </c>
      <c r="M2660" s="3" t="s">
        <v>44</v>
      </c>
      <c r="N2660" s="3" t="s">
        <v>151</v>
      </c>
      <c r="O2660" s="3" t="s">
        <v>151</v>
      </c>
      <c r="P2660" s="13">
        <v>39</v>
      </c>
      <c r="Q2660" s="13">
        <f>Table1[[#This Row],[Purchase Amount (USD)]]-Table1[[#This Row],[Previous Purchases]]</f>
        <v>8</v>
      </c>
      <c r="R2660" s="3" t="s">
        <v>45</v>
      </c>
      <c r="S2660" s="3" t="s">
        <v>87</v>
      </c>
    </row>
    <row r="2661" spans="1:19" x14ac:dyDescent="0.3">
      <c r="A2661" s="3">
        <v>2660</v>
      </c>
      <c r="B2661" s="3">
        <v>35</v>
      </c>
      <c r="C2661" s="3" t="s">
        <v>152</v>
      </c>
      <c r="D2661" s="3" t="s">
        <v>136</v>
      </c>
      <c r="E2661" s="3" t="s">
        <v>41</v>
      </c>
      <c r="F2661" s="3">
        <v>35</v>
      </c>
      <c r="G2661" s="3" t="s">
        <v>110</v>
      </c>
      <c r="H2661" s="3" t="s">
        <v>22</v>
      </c>
      <c r="I2661" s="3" t="s">
        <v>23</v>
      </c>
      <c r="J2661" s="3" t="s">
        <v>52</v>
      </c>
      <c r="K2661" s="3">
        <v>4.4000000000000004</v>
      </c>
      <c r="L2661" s="3" t="s">
        <v>151</v>
      </c>
      <c r="M2661" s="3" t="s">
        <v>69</v>
      </c>
      <c r="N2661" s="3" t="s">
        <v>151</v>
      </c>
      <c r="O2661" s="3" t="s">
        <v>151</v>
      </c>
      <c r="P2661" s="13">
        <v>46</v>
      </c>
      <c r="Q2661" s="13">
        <f>Table1[[#This Row],[Purchase Amount (USD)]]-Table1[[#This Row],[Previous Purchases]]</f>
        <v>-11</v>
      </c>
      <c r="R2661" s="3" t="s">
        <v>38</v>
      </c>
      <c r="S2661" s="3" t="s">
        <v>28</v>
      </c>
    </row>
    <row r="2662" spans="1:19" x14ac:dyDescent="0.3">
      <c r="A2662" s="2">
        <v>2661</v>
      </c>
      <c r="B2662" s="2">
        <v>24</v>
      </c>
      <c r="C2662" s="2" t="s">
        <v>152</v>
      </c>
      <c r="D2662" s="2" t="s">
        <v>94</v>
      </c>
      <c r="E2662" s="2" t="s">
        <v>20</v>
      </c>
      <c r="F2662" s="2">
        <v>85</v>
      </c>
      <c r="G2662" s="2" t="s">
        <v>130</v>
      </c>
      <c r="H2662" s="2" t="s">
        <v>22</v>
      </c>
      <c r="I2662" s="2" t="s">
        <v>133</v>
      </c>
      <c r="J2662" s="2" t="s">
        <v>36</v>
      </c>
      <c r="K2662" s="2">
        <v>4.9000000000000004</v>
      </c>
      <c r="L2662" s="2" t="s">
        <v>151</v>
      </c>
      <c r="M2662" s="2" t="s">
        <v>26</v>
      </c>
      <c r="N2662" s="2" t="s">
        <v>151</v>
      </c>
      <c r="O2662" s="2" t="s">
        <v>151</v>
      </c>
      <c r="P2662" s="12">
        <v>44</v>
      </c>
      <c r="Q2662" s="12">
        <f>Table1[[#This Row],[Purchase Amount (USD)]]-Table1[[#This Row],[Previous Purchases]]</f>
        <v>41</v>
      </c>
      <c r="R2662" s="2" t="s">
        <v>27</v>
      </c>
      <c r="S2662" s="2" t="s">
        <v>48</v>
      </c>
    </row>
    <row r="2663" spans="1:19" x14ac:dyDescent="0.3">
      <c r="A2663" s="2">
        <v>2662</v>
      </c>
      <c r="B2663" s="2">
        <v>43</v>
      </c>
      <c r="C2663" s="2" t="s">
        <v>152</v>
      </c>
      <c r="D2663" s="2" t="s">
        <v>136</v>
      </c>
      <c r="E2663" s="2" t="s">
        <v>41</v>
      </c>
      <c r="F2663" s="2">
        <v>96</v>
      </c>
      <c r="G2663" s="2" t="s">
        <v>150</v>
      </c>
      <c r="H2663" s="2" t="s">
        <v>91</v>
      </c>
      <c r="I2663" s="2" t="s">
        <v>77</v>
      </c>
      <c r="J2663" s="2" t="s">
        <v>56</v>
      </c>
      <c r="K2663" s="2">
        <v>4.8</v>
      </c>
      <c r="L2663" s="2" t="s">
        <v>151</v>
      </c>
      <c r="M2663" s="2" t="s">
        <v>26</v>
      </c>
      <c r="N2663" s="2" t="s">
        <v>151</v>
      </c>
      <c r="O2663" s="2" t="s">
        <v>151</v>
      </c>
      <c r="P2663" s="12">
        <v>20</v>
      </c>
      <c r="Q2663" s="12">
        <f>Table1[[#This Row],[Purchase Amount (USD)]]-Table1[[#This Row],[Previous Purchases]]</f>
        <v>76</v>
      </c>
      <c r="R2663" s="2" t="s">
        <v>74</v>
      </c>
      <c r="S2663" s="2" t="s">
        <v>48</v>
      </c>
    </row>
    <row r="2664" spans="1:19" x14ac:dyDescent="0.3">
      <c r="A2664" s="3">
        <v>2663</v>
      </c>
      <c r="B2664" s="3">
        <v>25</v>
      </c>
      <c r="C2664" s="3" t="s">
        <v>152</v>
      </c>
      <c r="D2664" s="3" t="s">
        <v>86</v>
      </c>
      <c r="E2664" s="3" t="s">
        <v>20</v>
      </c>
      <c r="F2664" s="3">
        <v>98</v>
      </c>
      <c r="G2664" s="3" t="s">
        <v>144</v>
      </c>
      <c r="H2664" s="3" t="s">
        <v>43</v>
      </c>
      <c r="I2664" s="3" t="s">
        <v>108</v>
      </c>
      <c r="J2664" s="3" t="s">
        <v>52</v>
      </c>
      <c r="K2664" s="3">
        <v>2.8</v>
      </c>
      <c r="L2664" s="3" t="s">
        <v>151</v>
      </c>
      <c r="M2664" s="3" t="s">
        <v>69</v>
      </c>
      <c r="N2664" s="3" t="s">
        <v>151</v>
      </c>
      <c r="O2664" s="3" t="s">
        <v>151</v>
      </c>
      <c r="P2664" s="13">
        <v>44</v>
      </c>
      <c r="Q2664" s="13">
        <f>Table1[[#This Row],[Purchase Amount (USD)]]-Table1[[#This Row],[Previous Purchases]]</f>
        <v>54</v>
      </c>
      <c r="R2664" s="3" t="s">
        <v>45</v>
      </c>
      <c r="S2664" s="3" t="s">
        <v>28</v>
      </c>
    </row>
    <row r="2665" spans="1:19" x14ac:dyDescent="0.3">
      <c r="A2665" s="3">
        <v>2664</v>
      </c>
      <c r="B2665" s="3">
        <v>46</v>
      </c>
      <c r="C2665" s="3" t="s">
        <v>152</v>
      </c>
      <c r="D2665" s="3" t="s">
        <v>49</v>
      </c>
      <c r="E2665" s="3" t="s">
        <v>41</v>
      </c>
      <c r="F2665" s="3">
        <v>52</v>
      </c>
      <c r="G2665" s="3" t="s">
        <v>149</v>
      </c>
      <c r="H2665" s="3" t="s">
        <v>22</v>
      </c>
      <c r="I2665" s="3" t="s">
        <v>64</v>
      </c>
      <c r="J2665" s="3" t="s">
        <v>56</v>
      </c>
      <c r="K2665" s="3">
        <v>2.9</v>
      </c>
      <c r="L2665" s="3" t="s">
        <v>151</v>
      </c>
      <c r="M2665" s="3" t="s">
        <v>37</v>
      </c>
      <c r="N2665" s="3" t="s">
        <v>151</v>
      </c>
      <c r="O2665" s="3" t="s">
        <v>151</v>
      </c>
      <c r="P2665" s="13">
        <v>23</v>
      </c>
      <c r="Q2665" s="13">
        <f>Table1[[#This Row],[Purchase Amount (USD)]]-Table1[[#This Row],[Previous Purchases]]</f>
        <v>29</v>
      </c>
      <c r="R2665" s="3" t="s">
        <v>74</v>
      </c>
      <c r="S2665" s="3" t="s">
        <v>48</v>
      </c>
    </row>
    <row r="2666" spans="1:19" x14ac:dyDescent="0.3">
      <c r="A2666" s="2">
        <v>2665</v>
      </c>
      <c r="B2666" s="2">
        <v>22</v>
      </c>
      <c r="C2666" s="2" t="s">
        <v>152</v>
      </c>
      <c r="D2666" s="2" t="s">
        <v>105</v>
      </c>
      <c r="E2666" s="2" t="s">
        <v>66</v>
      </c>
      <c r="F2666" s="2">
        <v>84</v>
      </c>
      <c r="G2666" s="2" t="s">
        <v>114</v>
      </c>
      <c r="H2666" s="2" t="s">
        <v>22</v>
      </c>
      <c r="I2666" s="2" t="s">
        <v>64</v>
      </c>
      <c r="J2666" s="2" t="s">
        <v>24</v>
      </c>
      <c r="K2666" s="2">
        <v>3.2</v>
      </c>
      <c r="L2666" s="2" t="s">
        <v>151</v>
      </c>
      <c r="M2666" s="2" t="s">
        <v>73</v>
      </c>
      <c r="N2666" s="2" t="s">
        <v>151</v>
      </c>
      <c r="O2666" s="2" t="s">
        <v>151</v>
      </c>
      <c r="P2666" s="12">
        <v>37</v>
      </c>
      <c r="Q2666" s="12">
        <f>Table1[[#This Row],[Purchase Amount (USD)]]-Table1[[#This Row],[Previous Purchases]]</f>
        <v>47</v>
      </c>
      <c r="R2666" s="2" t="s">
        <v>45</v>
      </c>
      <c r="S2666" s="2" t="s">
        <v>39</v>
      </c>
    </row>
    <row r="2667" spans="1:19" x14ac:dyDescent="0.3">
      <c r="A2667" s="2">
        <v>2666</v>
      </c>
      <c r="B2667" s="2">
        <v>70</v>
      </c>
      <c r="C2667" s="2" t="s">
        <v>152</v>
      </c>
      <c r="D2667" s="2" t="s">
        <v>112</v>
      </c>
      <c r="E2667" s="2" t="s">
        <v>20</v>
      </c>
      <c r="F2667" s="2">
        <v>71</v>
      </c>
      <c r="G2667" s="2" t="s">
        <v>59</v>
      </c>
      <c r="H2667" s="2" t="s">
        <v>22</v>
      </c>
      <c r="I2667" s="2" t="s">
        <v>107</v>
      </c>
      <c r="J2667" s="2" t="s">
        <v>24</v>
      </c>
      <c r="K2667" s="2">
        <v>3.5</v>
      </c>
      <c r="L2667" s="2" t="s">
        <v>151</v>
      </c>
      <c r="M2667" s="2" t="s">
        <v>73</v>
      </c>
      <c r="N2667" s="2" t="s">
        <v>151</v>
      </c>
      <c r="O2667" s="2" t="s">
        <v>151</v>
      </c>
      <c r="P2667" s="12">
        <v>4</v>
      </c>
      <c r="Q2667" s="12">
        <f>Table1[[#This Row],[Purchase Amount (USD)]]-Table1[[#This Row],[Previous Purchases]]</f>
        <v>67</v>
      </c>
      <c r="R2667" s="2" t="s">
        <v>27</v>
      </c>
      <c r="S2667" s="2" t="s">
        <v>39</v>
      </c>
    </row>
    <row r="2668" spans="1:19" x14ac:dyDescent="0.3">
      <c r="A2668" s="3">
        <v>2667</v>
      </c>
      <c r="B2668" s="3">
        <v>49</v>
      </c>
      <c r="C2668" s="3" t="s">
        <v>152</v>
      </c>
      <c r="D2668" s="3" t="s">
        <v>40</v>
      </c>
      <c r="E2668" s="3" t="s">
        <v>41</v>
      </c>
      <c r="F2668" s="3">
        <v>95</v>
      </c>
      <c r="G2668" s="3" t="s">
        <v>122</v>
      </c>
      <c r="H2668" s="3" t="s">
        <v>35</v>
      </c>
      <c r="I2668" s="3" t="s">
        <v>109</v>
      </c>
      <c r="J2668" s="3" t="s">
        <v>24</v>
      </c>
      <c r="K2668" s="3">
        <v>4.0999999999999996</v>
      </c>
      <c r="L2668" s="3" t="s">
        <v>151</v>
      </c>
      <c r="M2668" s="3" t="s">
        <v>73</v>
      </c>
      <c r="N2668" s="3" t="s">
        <v>151</v>
      </c>
      <c r="O2668" s="3" t="s">
        <v>151</v>
      </c>
      <c r="P2668" s="13">
        <v>14</v>
      </c>
      <c r="Q2668" s="13">
        <f>Table1[[#This Row],[Purchase Amount (USD)]]-Table1[[#This Row],[Previous Purchases]]</f>
        <v>81</v>
      </c>
      <c r="R2668" s="3" t="s">
        <v>27</v>
      </c>
      <c r="S2668" s="3" t="s">
        <v>28</v>
      </c>
    </row>
    <row r="2669" spans="1:19" x14ac:dyDescent="0.3">
      <c r="A2669" s="3">
        <v>2668</v>
      </c>
      <c r="B2669" s="3">
        <v>48</v>
      </c>
      <c r="C2669" s="3" t="s">
        <v>152</v>
      </c>
      <c r="D2669" s="3" t="s">
        <v>136</v>
      </c>
      <c r="E2669" s="3" t="s">
        <v>41</v>
      </c>
      <c r="F2669" s="3">
        <v>47</v>
      </c>
      <c r="G2669" s="3" t="s">
        <v>127</v>
      </c>
      <c r="H2669" s="3" t="s">
        <v>43</v>
      </c>
      <c r="I2669" s="3" t="s">
        <v>120</v>
      </c>
      <c r="J2669" s="3" t="s">
        <v>52</v>
      </c>
      <c r="K2669" s="3">
        <v>4.0999999999999996</v>
      </c>
      <c r="L2669" s="3" t="s">
        <v>151</v>
      </c>
      <c r="M2669" s="3" t="s">
        <v>37</v>
      </c>
      <c r="N2669" s="3" t="s">
        <v>151</v>
      </c>
      <c r="O2669" s="3" t="s">
        <v>151</v>
      </c>
      <c r="P2669" s="13">
        <v>31</v>
      </c>
      <c r="Q2669" s="13">
        <f>Table1[[#This Row],[Purchase Amount (USD)]]-Table1[[#This Row],[Previous Purchases]]</f>
        <v>16</v>
      </c>
      <c r="R2669" s="3" t="s">
        <v>32</v>
      </c>
      <c r="S2669" s="3" t="s">
        <v>28</v>
      </c>
    </row>
    <row r="2670" spans="1:19" x14ac:dyDescent="0.3">
      <c r="A2670" s="2">
        <v>2669</v>
      </c>
      <c r="B2670" s="2">
        <v>59</v>
      </c>
      <c r="C2670" s="2" t="s">
        <v>152</v>
      </c>
      <c r="D2670" s="2" t="s">
        <v>61</v>
      </c>
      <c r="E2670" s="2" t="s">
        <v>62</v>
      </c>
      <c r="F2670" s="2">
        <v>75</v>
      </c>
      <c r="G2670" s="2" t="s">
        <v>104</v>
      </c>
      <c r="H2670" s="2" t="s">
        <v>43</v>
      </c>
      <c r="I2670" s="2" t="s">
        <v>93</v>
      </c>
      <c r="J2670" s="2" t="s">
        <v>52</v>
      </c>
      <c r="K2670" s="2">
        <v>4.8</v>
      </c>
      <c r="L2670" s="2" t="s">
        <v>151</v>
      </c>
      <c r="M2670" s="2" t="s">
        <v>44</v>
      </c>
      <c r="N2670" s="2" t="s">
        <v>151</v>
      </c>
      <c r="O2670" s="2" t="s">
        <v>151</v>
      </c>
      <c r="P2670" s="12">
        <v>9</v>
      </c>
      <c r="Q2670" s="12">
        <f>Table1[[#This Row],[Purchase Amount (USD)]]-Table1[[#This Row],[Previous Purchases]]</f>
        <v>66</v>
      </c>
      <c r="R2670" s="2" t="s">
        <v>45</v>
      </c>
      <c r="S2670" s="2" t="s">
        <v>57</v>
      </c>
    </row>
    <row r="2671" spans="1:19" x14ac:dyDescent="0.3">
      <c r="A2671" s="2">
        <v>2670</v>
      </c>
      <c r="B2671" s="2">
        <v>39</v>
      </c>
      <c r="C2671" s="2" t="s">
        <v>152</v>
      </c>
      <c r="D2671" s="2" t="s">
        <v>132</v>
      </c>
      <c r="E2671" s="2" t="s">
        <v>66</v>
      </c>
      <c r="F2671" s="2">
        <v>28</v>
      </c>
      <c r="G2671" s="2" t="s">
        <v>114</v>
      </c>
      <c r="H2671" s="2" t="s">
        <v>22</v>
      </c>
      <c r="I2671" s="2" t="s">
        <v>84</v>
      </c>
      <c r="J2671" s="2" t="s">
        <v>36</v>
      </c>
      <c r="K2671" s="2">
        <v>2.8</v>
      </c>
      <c r="L2671" s="2" t="s">
        <v>151</v>
      </c>
      <c r="M2671" s="2" t="s">
        <v>37</v>
      </c>
      <c r="N2671" s="2" t="s">
        <v>151</v>
      </c>
      <c r="O2671" s="2" t="s">
        <v>151</v>
      </c>
      <c r="P2671" s="12">
        <v>31</v>
      </c>
      <c r="Q2671" s="12">
        <f>Table1[[#This Row],[Purchase Amount (USD)]]-Table1[[#This Row],[Previous Purchases]]</f>
        <v>-3</v>
      </c>
      <c r="R2671" s="2" t="s">
        <v>38</v>
      </c>
      <c r="S2671" s="2" t="s">
        <v>39</v>
      </c>
    </row>
    <row r="2672" spans="1:19" x14ac:dyDescent="0.3">
      <c r="A2672" s="3">
        <v>2671</v>
      </c>
      <c r="B2672" s="3">
        <v>30</v>
      </c>
      <c r="C2672" s="3" t="s">
        <v>152</v>
      </c>
      <c r="D2672" s="3" t="s">
        <v>88</v>
      </c>
      <c r="E2672" s="3" t="s">
        <v>66</v>
      </c>
      <c r="F2672" s="3">
        <v>44</v>
      </c>
      <c r="G2672" s="3" t="s">
        <v>137</v>
      </c>
      <c r="H2672" s="3" t="s">
        <v>43</v>
      </c>
      <c r="I2672" s="3" t="s">
        <v>133</v>
      </c>
      <c r="J2672" s="3" t="s">
        <v>56</v>
      </c>
      <c r="K2672" s="3">
        <v>4.7</v>
      </c>
      <c r="L2672" s="3" t="s">
        <v>151</v>
      </c>
      <c r="M2672" s="3" t="s">
        <v>26</v>
      </c>
      <c r="N2672" s="3" t="s">
        <v>151</v>
      </c>
      <c r="O2672" s="3" t="s">
        <v>151</v>
      </c>
      <c r="P2672" s="13">
        <v>26</v>
      </c>
      <c r="Q2672" s="13">
        <f>Table1[[#This Row],[Purchase Amount (USD)]]-Table1[[#This Row],[Previous Purchases]]</f>
        <v>18</v>
      </c>
      <c r="R2672" s="3" t="s">
        <v>74</v>
      </c>
      <c r="S2672" s="3" t="s">
        <v>75</v>
      </c>
    </row>
    <row r="2673" spans="1:19" x14ac:dyDescent="0.3">
      <c r="A2673" s="3">
        <v>2672</v>
      </c>
      <c r="B2673" s="3">
        <v>37</v>
      </c>
      <c r="C2673" s="3" t="s">
        <v>152</v>
      </c>
      <c r="D2673" s="3" t="s">
        <v>40</v>
      </c>
      <c r="E2673" s="3" t="s">
        <v>41</v>
      </c>
      <c r="F2673" s="3">
        <v>64</v>
      </c>
      <c r="G2673" s="3" t="s">
        <v>89</v>
      </c>
      <c r="H2673" s="3" t="s">
        <v>91</v>
      </c>
      <c r="I2673" s="3" t="s">
        <v>23</v>
      </c>
      <c r="J2673" s="3" t="s">
        <v>24</v>
      </c>
      <c r="K2673" s="3">
        <v>4.8</v>
      </c>
      <c r="L2673" s="3" t="s">
        <v>151</v>
      </c>
      <c r="M2673" s="3" t="s">
        <v>69</v>
      </c>
      <c r="N2673" s="3" t="s">
        <v>151</v>
      </c>
      <c r="O2673" s="3" t="s">
        <v>151</v>
      </c>
      <c r="P2673" s="13">
        <v>41</v>
      </c>
      <c r="Q2673" s="13">
        <f>Table1[[#This Row],[Purchase Amount (USD)]]-Table1[[#This Row],[Previous Purchases]]</f>
        <v>23</v>
      </c>
      <c r="R2673" s="3" t="s">
        <v>45</v>
      </c>
      <c r="S2673" s="3" t="s">
        <v>96</v>
      </c>
    </row>
    <row r="2674" spans="1:19" x14ac:dyDescent="0.3">
      <c r="A2674" s="2">
        <v>2673</v>
      </c>
      <c r="B2674" s="2">
        <v>56</v>
      </c>
      <c r="C2674" s="2" t="s">
        <v>152</v>
      </c>
      <c r="D2674" s="2" t="s">
        <v>136</v>
      </c>
      <c r="E2674" s="2" t="s">
        <v>41</v>
      </c>
      <c r="F2674" s="2">
        <v>28</v>
      </c>
      <c r="G2674" s="2" t="s">
        <v>63</v>
      </c>
      <c r="H2674" s="2" t="s">
        <v>43</v>
      </c>
      <c r="I2674" s="2" t="s">
        <v>31</v>
      </c>
      <c r="J2674" s="2" t="s">
        <v>36</v>
      </c>
      <c r="K2674" s="2">
        <v>2.9</v>
      </c>
      <c r="L2674" s="2" t="s">
        <v>151</v>
      </c>
      <c r="M2674" s="2" t="s">
        <v>53</v>
      </c>
      <c r="N2674" s="2" t="s">
        <v>151</v>
      </c>
      <c r="O2674" s="2" t="s">
        <v>151</v>
      </c>
      <c r="P2674" s="12">
        <v>13</v>
      </c>
      <c r="Q2674" s="12">
        <f>Table1[[#This Row],[Purchase Amount (USD)]]-Table1[[#This Row],[Previous Purchases]]</f>
        <v>15</v>
      </c>
      <c r="R2674" s="2" t="s">
        <v>32</v>
      </c>
      <c r="S2674" s="2" t="s">
        <v>48</v>
      </c>
    </row>
    <row r="2675" spans="1:19" x14ac:dyDescent="0.3">
      <c r="A2675" s="2">
        <v>2674</v>
      </c>
      <c r="B2675" s="2">
        <v>67</v>
      </c>
      <c r="C2675" s="2" t="s">
        <v>152</v>
      </c>
      <c r="D2675" s="2" t="s">
        <v>103</v>
      </c>
      <c r="E2675" s="2" t="s">
        <v>20</v>
      </c>
      <c r="F2675" s="2">
        <v>21</v>
      </c>
      <c r="G2675" s="2" t="s">
        <v>106</v>
      </c>
      <c r="H2675" s="2" t="s">
        <v>43</v>
      </c>
      <c r="I2675" s="2" t="s">
        <v>77</v>
      </c>
      <c r="J2675" s="2" t="s">
        <v>52</v>
      </c>
      <c r="K2675" s="2">
        <v>2.6</v>
      </c>
      <c r="L2675" s="2" t="s">
        <v>151</v>
      </c>
      <c r="M2675" s="2" t="s">
        <v>69</v>
      </c>
      <c r="N2675" s="2" t="s">
        <v>151</v>
      </c>
      <c r="O2675" s="2" t="s">
        <v>151</v>
      </c>
      <c r="P2675" s="12">
        <v>4</v>
      </c>
      <c r="Q2675" s="12">
        <f>Table1[[#This Row],[Purchase Amount (USD)]]-Table1[[#This Row],[Previous Purchases]]</f>
        <v>17</v>
      </c>
      <c r="R2675" s="2" t="s">
        <v>32</v>
      </c>
      <c r="S2675" s="2" t="s">
        <v>87</v>
      </c>
    </row>
    <row r="2676" spans="1:19" x14ac:dyDescent="0.3">
      <c r="A2676" s="3">
        <v>2675</v>
      </c>
      <c r="B2676" s="3">
        <v>40</v>
      </c>
      <c r="C2676" s="3" t="s">
        <v>152</v>
      </c>
      <c r="D2676" s="3" t="s">
        <v>123</v>
      </c>
      <c r="E2676" s="3" t="s">
        <v>66</v>
      </c>
      <c r="F2676" s="3">
        <v>41</v>
      </c>
      <c r="G2676" s="3" t="s">
        <v>102</v>
      </c>
      <c r="H2676" s="3" t="s">
        <v>35</v>
      </c>
      <c r="I2676" s="3" t="s">
        <v>60</v>
      </c>
      <c r="J2676" s="3" t="s">
        <v>56</v>
      </c>
      <c r="K2676" s="3">
        <v>3.3</v>
      </c>
      <c r="L2676" s="3" t="s">
        <v>151</v>
      </c>
      <c r="M2676" s="3" t="s">
        <v>26</v>
      </c>
      <c r="N2676" s="3" t="s">
        <v>151</v>
      </c>
      <c r="O2676" s="3" t="s">
        <v>151</v>
      </c>
      <c r="P2676" s="13">
        <v>15</v>
      </c>
      <c r="Q2676" s="13">
        <f>Table1[[#This Row],[Purchase Amount (USD)]]-Table1[[#This Row],[Previous Purchases]]</f>
        <v>26</v>
      </c>
      <c r="R2676" s="3" t="s">
        <v>32</v>
      </c>
      <c r="S2676" s="3" t="s">
        <v>96</v>
      </c>
    </row>
    <row r="2677" spans="1:19" x14ac:dyDescent="0.3">
      <c r="A2677" s="3">
        <v>2676</v>
      </c>
      <c r="B2677" s="3">
        <v>24</v>
      </c>
      <c r="C2677" s="3" t="s">
        <v>152</v>
      </c>
      <c r="D2677" s="3" t="s">
        <v>58</v>
      </c>
      <c r="E2677" s="3" t="s">
        <v>20</v>
      </c>
      <c r="F2677" s="3">
        <v>38</v>
      </c>
      <c r="G2677" s="3" t="s">
        <v>140</v>
      </c>
      <c r="H2677" s="3" t="s">
        <v>43</v>
      </c>
      <c r="I2677" s="3" t="s">
        <v>99</v>
      </c>
      <c r="J2677" s="3" t="s">
        <v>24</v>
      </c>
      <c r="K2677" s="3">
        <v>3.4</v>
      </c>
      <c r="L2677" s="3" t="s">
        <v>151</v>
      </c>
      <c r="M2677" s="3" t="s">
        <v>37</v>
      </c>
      <c r="N2677" s="3" t="s">
        <v>151</v>
      </c>
      <c r="O2677" s="3" t="s">
        <v>151</v>
      </c>
      <c r="P2677" s="13">
        <v>38</v>
      </c>
      <c r="Q2677" s="13">
        <f>Table1[[#This Row],[Purchase Amount (USD)]]-Table1[[#This Row],[Previous Purchases]]</f>
        <v>0</v>
      </c>
      <c r="R2677" s="3" t="s">
        <v>32</v>
      </c>
      <c r="S2677" s="3" t="s">
        <v>75</v>
      </c>
    </row>
    <row r="2678" spans="1:19" x14ac:dyDescent="0.3">
      <c r="A2678" s="2">
        <v>2677</v>
      </c>
      <c r="B2678" s="2">
        <v>43</v>
      </c>
      <c r="C2678" s="2" t="s">
        <v>152</v>
      </c>
      <c r="D2678" s="2" t="s">
        <v>131</v>
      </c>
      <c r="E2678" s="2" t="s">
        <v>66</v>
      </c>
      <c r="F2678" s="2">
        <v>77</v>
      </c>
      <c r="G2678" s="2" t="s">
        <v>21</v>
      </c>
      <c r="H2678" s="2" t="s">
        <v>43</v>
      </c>
      <c r="I2678" s="2" t="s">
        <v>31</v>
      </c>
      <c r="J2678" s="2" t="s">
        <v>36</v>
      </c>
      <c r="K2678" s="2">
        <v>3.6</v>
      </c>
      <c r="L2678" s="2" t="s">
        <v>151</v>
      </c>
      <c r="M2678" s="2" t="s">
        <v>37</v>
      </c>
      <c r="N2678" s="2" t="s">
        <v>151</v>
      </c>
      <c r="O2678" s="2" t="s">
        <v>151</v>
      </c>
      <c r="P2678" s="12">
        <v>3</v>
      </c>
      <c r="Q2678" s="12">
        <f>Table1[[#This Row],[Purchase Amount (USD)]]-Table1[[#This Row],[Previous Purchases]]</f>
        <v>74</v>
      </c>
      <c r="R2678" s="2" t="s">
        <v>32</v>
      </c>
      <c r="S2678" s="2" t="s">
        <v>28</v>
      </c>
    </row>
    <row r="2679" spans="1:19" x14ac:dyDescent="0.3">
      <c r="A2679" s="2">
        <v>2678</v>
      </c>
      <c r="B2679" s="2">
        <v>45</v>
      </c>
      <c r="C2679" s="2" t="s">
        <v>152</v>
      </c>
      <c r="D2679" s="2" t="s">
        <v>58</v>
      </c>
      <c r="E2679" s="2" t="s">
        <v>20</v>
      </c>
      <c r="F2679" s="2">
        <v>43</v>
      </c>
      <c r="G2679" s="2" t="s">
        <v>138</v>
      </c>
      <c r="H2679" s="2" t="s">
        <v>22</v>
      </c>
      <c r="I2679" s="2" t="s">
        <v>77</v>
      </c>
      <c r="J2679" s="2" t="s">
        <v>36</v>
      </c>
      <c r="K2679" s="2">
        <v>3.8</v>
      </c>
      <c r="L2679" s="2" t="s">
        <v>151</v>
      </c>
      <c r="M2679" s="2" t="s">
        <v>44</v>
      </c>
      <c r="N2679" s="2" t="s">
        <v>151</v>
      </c>
      <c r="O2679" s="2" t="s">
        <v>151</v>
      </c>
      <c r="P2679" s="12">
        <v>6</v>
      </c>
      <c r="Q2679" s="12">
        <f>Table1[[#This Row],[Purchase Amount (USD)]]-Table1[[#This Row],[Previous Purchases]]</f>
        <v>37</v>
      </c>
      <c r="R2679" s="2" t="s">
        <v>45</v>
      </c>
      <c r="S2679" s="2" t="s">
        <v>96</v>
      </c>
    </row>
    <row r="2680" spans="1:19" x14ac:dyDescent="0.3">
      <c r="A2680" s="3">
        <v>2679</v>
      </c>
      <c r="B2680" s="3">
        <v>33</v>
      </c>
      <c r="C2680" s="3" t="s">
        <v>152</v>
      </c>
      <c r="D2680" s="3" t="s">
        <v>132</v>
      </c>
      <c r="E2680" s="3" t="s">
        <v>66</v>
      </c>
      <c r="F2680" s="3">
        <v>91</v>
      </c>
      <c r="G2680" s="3" t="s">
        <v>55</v>
      </c>
      <c r="H2680" s="3" t="s">
        <v>43</v>
      </c>
      <c r="I2680" s="3" t="s">
        <v>135</v>
      </c>
      <c r="J2680" s="3" t="s">
        <v>36</v>
      </c>
      <c r="K2680" s="3">
        <v>3.4</v>
      </c>
      <c r="L2680" s="3" t="s">
        <v>151</v>
      </c>
      <c r="M2680" s="3" t="s">
        <v>69</v>
      </c>
      <c r="N2680" s="3" t="s">
        <v>151</v>
      </c>
      <c r="O2680" s="3" t="s">
        <v>151</v>
      </c>
      <c r="P2680" s="13">
        <v>34</v>
      </c>
      <c r="Q2680" s="13">
        <f>Table1[[#This Row],[Purchase Amount (USD)]]-Table1[[#This Row],[Previous Purchases]]</f>
        <v>57</v>
      </c>
      <c r="R2680" s="3" t="s">
        <v>38</v>
      </c>
      <c r="S2680" s="3" t="s">
        <v>75</v>
      </c>
    </row>
    <row r="2681" spans="1:19" x14ac:dyDescent="0.3">
      <c r="A2681" s="3">
        <v>2680</v>
      </c>
      <c r="B2681" s="3">
        <v>53</v>
      </c>
      <c r="C2681" s="3" t="s">
        <v>152</v>
      </c>
      <c r="D2681" s="3" t="s">
        <v>58</v>
      </c>
      <c r="E2681" s="3" t="s">
        <v>20</v>
      </c>
      <c r="F2681" s="3">
        <v>68</v>
      </c>
      <c r="G2681" s="3" t="s">
        <v>55</v>
      </c>
      <c r="H2681" s="3" t="s">
        <v>35</v>
      </c>
      <c r="I2681" s="3" t="s">
        <v>133</v>
      </c>
      <c r="J2681" s="3" t="s">
        <v>36</v>
      </c>
      <c r="K2681" s="3">
        <v>3.8</v>
      </c>
      <c r="L2681" s="3" t="s">
        <v>151</v>
      </c>
      <c r="M2681" s="3" t="s">
        <v>26</v>
      </c>
      <c r="N2681" s="3" t="s">
        <v>151</v>
      </c>
      <c r="O2681" s="3" t="s">
        <v>151</v>
      </c>
      <c r="P2681" s="13">
        <v>7</v>
      </c>
      <c r="Q2681" s="13">
        <f>Table1[[#This Row],[Purchase Amount (USD)]]-Table1[[#This Row],[Previous Purchases]]</f>
        <v>61</v>
      </c>
      <c r="R2681" s="3" t="s">
        <v>85</v>
      </c>
      <c r="S2681" s="3" t="s">
        <v>57</v>
      </c>
    </row>
    <row r="2682" spans="1:19" x14ac:dyDescent="0.3">
      <c r="A2682" s="2">
        <v>2681</v>
      </c>
      <c r="B2682" s="2">
        <v>44</v>
      </c>
      <c r="C2682" s="2" t="s">
        <v>152</v>
      </c>
      <c r="D2682" s="2" t="s">
        <v>124</v>
      </c>
      <c r="E2682" s="2" t="s">
        <v>20</v>
      </c>
      <c r="F2682" s="2">
        <v>37</v>
      </c>
      <c r="G2682" s="2" t="s">
        <v>144</v>
      </c>
      <c r="H2682" s="2" t="s">
        <v>22</v>
      </c>
      <c r="I2682" s="2" t="s">
        <v>125</v>
      </c>
      <c r="J2682" s="2" t="s">
        <v>56</v>
      </c>
      <c r="K2682" s="2">
        <v>3.3</v>
      </c>
      <c r="L2682" s="2" t="s">
        <v>151</v>
      </c>
      <c r="M2682" s="2" t="s">
        <v>44</v>
      </c>
      <c r="N2682" s="2" t="s">
        <v>151</v>
      </c>
      <c r="O2682" s="2" t="s">
        <v>151</v>
      </c>
      <c r="P2682" s="12">
        <v>21</v>
      </c>
      <c r="Q2682" s="12">
        <f>Table1[[#This Row],[Purchase Amount (USD)]]-Table1[[#This Row],[Previous Purchases]]</f>
        <v>16</v>
      </c>
      <c r="R2682" s="2" t="s">
        <v>27</v>
      </c>
      <c r="S2682" s="2" t="s">
        <v>48</v>
      </c>
    </row>
    <row r="2683" spans="1:19" x14ac:dyDescent="0.3">
      <c r="A2683" s="2">
        <v>2682</v>
      </c>
      <c r="B2683" s="2">
        <v>23</v>
      </c>
      <c r="C2683" s="2" t="s">
        <v>152</v>
      </c>
      <c r="D2683" s="2" t="s">
        <v>70</v>
      </c>
      <c r="E2683" s="2" t="s">
        <v>41</v>
      </c>
      <c r="F2683" s="2">
        <v>23</v>
      </c>
      <c r="G2683" s="2" t="s">
        <v>34</v>
      </c>
      <c r="H2683" s="2" t="s">
        <v>22</v>
      </c>
      <c r="I2683" s="2" t="s">
        <v>77</v>
      </c>
      <c r="J2683" s="2" t="s">
        <v>52</v>
      </c>
      <c r="K2683" s="2">
        <v>4.8</v>
      </c>
      <c r="L2683" s="2" t="s">
        <v>151</v>
      </c>
      <c r="M2683" s="2" t="s">
        <v>53</v>
      </c>
      <c r="N2683" s="2" t="s">
        <v>151</v>
      </c>
      <c r="O2683" s="2" t="s">
        <v>151</v>
      </c>
      <c r="P2683" s="12">
        <v>17</v>
      </c>
      <c r="Q2683" s="12">
        <f>Table1[[#This Row],[Purchase Amount (USD)]]-Table1[[#This Row],[Previous Purchases]]</f>
        <v>6</v>
      </c>
      <c r="R2683" s="2" t="s">
        <v>85</v>
      </c>
      <c r="S2683" s="2" t="s">
        <v>87</v>
      </c>
    </row>
    <row r="2684" spans="1:19" x14ac:dyDescent="0.3">
      <c r="A2684" s="3">
        <v>2683</v>
      </c>
      <c r="B2684" s="3">
        <v>59</v>
      </c>
      <c r="C2684" s="3" t="s">
        <v>152</v>
      </c>
      <c r="D2684" s="3" t="s">
        <v>49</v>
      </c>
      <c r="E2684" s="3" t="s">
        <v>41</v>
      </c>
      <c r="F2684" s="3">
        <v>65</v>
      </c>
      <c r="G2684" s="3" t="s">
        <v>97</v>
      </c>
      <c r="H2684" s="3" t="s">
        <v>22</v>
      </c>
      <c r="I2684" s="3" t="s">
        <v>31</v>
      </c>
      <c r="J2684" s="3" t="s">
        <v>24</v>
      </c>
      <c r="K2684" s="3">
        <v>3.9</v>
      </c>
      <c r="L2684" s="3" t="s">
        <v>151</v>
      </c>
      <c r="M2684" s="3" t="s">
        <v>69</v>
      </c>
      <c r="N2684" s="3" t="s">
        <v>151</v>
      </c>
      <c r="O2684" s="3" t="s">
        <v>151</v>
      </c>
      <c r="P2684" s="13">
        <v>5</v>
      </c>
      <c r="Q2684" s="13">
        <f>Table1[[#This Row],[Purchase Amount (USD)]]-Table1[[#This Row],[Previous Purchases]]</f>
        <v>60</v>
      </c>
      <c r="R2684" s="3" t="s">
        <v>27</v>
      </c>
      <c r="S2684" s="3" t="s">
        <v>96</v>
      </c>
    </row>
    <row r="2685" spans="1:19" x14ac:dyDescent="0.3">
      <c r="A2685" s="3">
        <v>2684</v>
      </c>
      <c r="B2685" s="3">
        <v>68</v>
      </c>
      <c r="C2685" s="3" t="s">
        <v>152</v>
      </c>
      <c r="D2685" s="3" t="s">
        <v>131</v>
      </c>
      <c r="E2685" s="3" t="s">
        <v>66</v>
      </c>
      <c r="F2685" s="3">
        <v>30</v>
      </c>
      <c r="G2685" s="3" t="s">
        <v>55</v>
      </c>
      <c r="H2685" s="3" t="s">
        <v>43</v>
      </c>
      <c r="I2685" s="3" t="s">
        <v>125</v>
      </c>
      <c r="J2685" s="3" t="s">
        <v>52</v>
      </c>
      <c r="K2685" s="3">
        <v>4.2</v>
      </c>
      <c r="L2685" s="3" t="s">
        <v>151</v>
      </c>
      <c r="M2685" s="3" t="s">
        <v>44</v>
      </c>
      <c r="N2685" s="3" t="s">
        <v>151</v>
      </c>
      <c r="O2685" s="3" t="s">
        <v>151</v>
      </c>
      <c r="P2685" s="13">
        <v>21</v>
      </c>
      <c r="Q2685" s="13">
        <f>Table1[[#This Row],[Purchase Amount (USD)]]-Table1[[#This Row],[Previous Purchases]]</f>
        <v>9</v>
      </c>
      <c r="R2685" s="3" t="s">
        <v>32</v>
      </c>
      <c r="S2685" s="3" t="s">
        <v>28</v>
      </c>
    </row>
    <row r="2686" spans="1:19" x14ac:dyDescent="0.3">
      <c r="A2686" s="2">
        <v>2685</v>
      </c>
      <c r="B2686" s="2">
        <v>46</v>
      </c>
      <c r="C2686" s="2" t="s">
        <v>152</v>
      </c>
      <c r="D2686" s="2" t="s">
        <v>80</v>
      </c>
      <c r="E2686" s="2" t="s">
        <v>20</v>
      </c>
      <c r="F2686" s="2">
        <v>45</v>
      </c>
      <c r="G2686" s="2" t="s">
        <v>148</v>
      </c>
      <c r="H2686" s="2" t="s">
        <v>43</v>
      </c>
      <c r="I2686" s="2" t="s">
        <v>23</v>
      </c>
      <c r="J2686" s="2" t="s">
        <v>52</v>
      </c>
      <c r="K2686" s="2">
        <v>4.7</v>
      </c>
      <c r="L2686" s="2" t="s">
        <v>151</v>
      </c>
      <c r="M2686" s="2" t="s">
        <v>37</v>
      </c>
      <c r="N2686" s="2" t="s">
        <v>151</v>
      </c>
      <c r="O2686" s="2" t="s">
        <v>151</v>
      </c>
      <c r="P2686" s="12">
        <v>42</v>
      </c>
      <c r="Q2686" s="12">
        <f>Table1[[#This Row],[Purchase Amount (USD)]]-Table1[[#This Row],[Previous Purchases]]</f>
        <v>3</v>
      </c>
      <c r="R2686" s="2" t="s">
        <v>38</v>
      </c>
      <c r="S2686" s="2" t="s">
        <v>75</v>
      </c>
    </row>
    <row r="2687" spans="1:19" x14ac:dyDescent="0.3">
      <c r="A2687" s="2">
        <v>2686</v>
      </c>
      <c r="B2687" s="2">
        <v>56</v>
      </c>
      <c r="C2687" s="2" t="s">
        <v>152</v>
      </c>
      <c r="D2687" s="2" t="s">
        <v>136</v>
      </c>
      <c r="E2687" s="2" t="s">
        <v>41</v>
      </c>
      <c r="F2687" s="2">
        <v>25</v>
      </c>
      <c r="G2687" s="2" t="s">
        <v>140</v>
      </c>
      <c r="H2687" s="2" t="s">
        <v>43</v>
      </c>
      <c r="I2687" s="2" t="s">
        <v>23</v>
      </c>
      <c r="J2687" s="2" t="s">
        <v>24</v>
      </c>
      <c r="K2687" s="2">
        <v>2.7</v>
      </c>
      <c r="L2687" s="2" t="s">
        <v>151</v>
      </c>
      <c r="M2687" s="2" t="s">
        <v>26</v>
      </c>
      <c r="N2687" s="2" t="s">
        <v>151</v>
      </c>
      <c r="O2687" s="2" t="s">
        <v>151</v>
      </c>
      <c r="P2687" s="12">
        <v>49</v>
      </c>
      <c r="Q2687" s="12">
        <f>Table1[[#This Row],[Purchase Amount (USD)]]-Table1[[#This Row],[Previous Purchases]]</f>
        <v>-24</v>
      </c>
      <c r="R2687" s="2" t="s">
        <v>38</v>
      </c>
      <c r="S2687" s="2" t="s">
        <v>57</v>
      </c>
    </row>
    <row r="2688" spans="1:19" x14ac:dyDescent="0.3">
      <c r="A2688" s="3">
        <v>2687</v>
      </c>
      <c r="B2688" s="3">
        <v>40</v>
      </c>
      <c r="C2688" s="3" t="s">
        <v>152</v>
      </c>
      <c r="D2688" s="3" t="s">
        <v>124</v>
      </c>
      <c r="E2688" s="3" t="s">
        <v>20</v>
      </c>
      <c r="F2688" s="3">
        <v>72</v>
      </c>
      <c r="G2688" s="3" t="s">
        <v>141</v>
      </c>
      <c r="H2688" s="3" t="s">
        <v>43</v>
      </c>
      <c r="I2688" s="3" t="s">
        <v>93</v>
      </c>
      <c r="J2688" s="3" t="s">
        <v>24</v>
      </c>
      <c r="K2688" s="3">
        <v>3.8</v>
      </c>
      <c r="L2688" s="3" t="s">
        <v>151</v>
      </c>
      <c r="M2688" s="3" t="s">
        <v>69</v>
      </c>
      <c r="N2688" s="3" t="s">
        <v>151</v>
      </c>
      <c r="O2688" s="3" t="s">
        <v>151</v>
      </c>
      <c r="P2688" s="13">
        <v>33</v>
      </c>
      <c r="Q2688" s="13">
        <f>Table1[[#This Row],[Purchase Amount (USD)]]-Table1[[#This Row],[Previous Purchases]]</f>
        <v>39</v>
      </c>
      <c r="R2688" s="3" t="s">
        <v>32</v>
      </c>
      <c r="S2688" s="3" t="s">
        <v>28</v>
      </c>
    </row>
    <row r="2689" spans="1:19" x14ac:dyDescent="0.3">
      <c r="A2689" s="3">
        <v>2688</v>
      </c>
      <c r="B2689" s="3">
        <v>61</v>
      </c>
      <c r="C2689" s="3" t="s">
        <v>152</v>
      </c>
      <c r="D2689" s="3" t="s">
        <v>80</v>
      </c>
      <c r="E2689" s="3" t="s">
        <v>20</v>
      </c>
      <c r="F2689" s="3">
        <v>75</v>
      </c>
      <c r="G2689" s="3" t="s">
        <v>78</v>
      </c>
      <c r="H2689" s="3" t="s">
        <v>43</v>
      </c>
      <c r="I2689" s="3" t="s">
        <v>51</v>
      </c>
      <c r="J2689" s="3" t="s">
        <v>56</v>
      </c>
      <c r="K2689" s="3">
        <v>3.6</v>
      </c>
      <c r="L2689" s="3" t="s">
        <v>151</v>
      </c>
      <c r="M2689" s="3" t="s">
        <v>69</v>
      </c>
      <c r="N2689" s="3" t="s">
        <v>151</v>
      </c>
      <c r="O2689" s="3" t="s">
        <v>151</v>
      </c>
      <c r="P2689" s="13">
        <v>12</v>
      </c>
      <c r="Q2689" s="13">
        <f>Table1[[#This Row],[Purchase Amount (USD)]]-Table1[[#This Row],[Previous Purchases]]</f>
        <v>63</v>
      </c>
      <c r="R2689" s="3" t="s">
        <v>85</v>
      </c>
      <c r="S2689" s="3" t="s">
        <v>75</v>
      </c>
    </row>
    <row r="2690" spans="1:19" x14ac:dyDescent="0.3">
      <c r="A2690" s="2">
        <v>2689</v>
      </c>
      <c r="B2690" s="2">
        <v>53</v>
      </c>
      <c r="C2690" s="2" t="s">
        <v>152</v>
      </c>
      <c r="D2690" s="2" t="s">
        <v>65</v>
      </c>
      <c r="E2690" s="2" t="s">
        <v>66</v>
      </c>
      <c r="F2690" s="2">
        <v>63</v>
      </c>
      <c r="G2690" s="2" t="s">
        <v>63</v>
      </c>
      <c r="H2690" s="2" t="s">
        <v>91</v>
      </c>
      <c r="I2690" s="2" t="s">
        <v>47</v>
      </c>
      <c r="J2690" s="2" t="s">
        <v>36</v>
      </c>
      <c r="K2690" s="2">
        <v>2.9</v>
      </c>
      <c r="L2690" s="2" t="s">
        <v>151</v>
      </c>
      <c r="M2690" s="2" t="s">
        <v>69</v>
      </c>
      <c r="N2690" s="2" t="s">
        <v>151</v>
      </c>
      <c r="O2690" s="2" t="s">
        <v>151</v>
      </c>
      <c r="P2690" s="12">
        <v>18</v>
      </c>
      <c r="Q2690" s="12">
        <f>Table1[[#This Row],[Purchase Amount (USD)]]-Table1[[#This Row],[Previous Purchases]]</f>
        <v>45</v>
      </c>
      <c r="R2690" s="2" t="s">
        <v>38</v>
      </c>
      <c r="S2690" s="2" t="s">
        <v>96</v>
      </c>
    </row>
    <row r="2691" spans="1:19" x14ac:dyDescent="0.3">
      <c r="A2691" s="2">
        <v>2690</v>
      </c>
      <c r="B2691" s="2">
        <v>29</v>
      </c>
      <c r="C2691" s="2" t="s">
        <v>152</v>
      </c>
      <c r="D2691" s="2" t="s">
        <v>19</v>
      </c>
      <c r="E2691" s="2" t="s">
        <v>20</v>
      </c>
      <c r="F2691" s="2">
        <v>35</v>
      </c>
      <c r="G2691" s="2" t="s">
        <v>50</v>
      </c>
      <c r="H2691" s="2" t="s">
        <v>43</v>
      </c>
      <c r="I2691" s="2" t="s">
        <v>120</v>
      </c>
      <c r="J2691" s="2" t="s">
        <v>56</v>
      </c>
      <c r="K2691" s="2">
        <v>3.9</v>
      </c>
      <c r="L2691" s="2" t="s">
        <v>151</v>
      </c>
      <c r="M2691" s="2" t="s">
        <v>53</v>
      </c>
      <c r="N2691" s="2" t="s">
        <v>151</v>
      </c>
      <c r="O2691" s="2" t="s">
        <v>151</v>
      </c>
      <c r="P2691" s="12">
        <v>47</v>
      </c>
      <c r="Q2691" s="12">
        <f>Table1[[#This Row],[Purchase Amount (USD)]]-Table1[[#This Row],[Previous Purchases]]</f>
        <v>-12</v>
      </c>
      <c r="R2691" s="2" t="s">
        <v>45</v>
      </c>
      <c r="S2691" s="2" t="s">
        <v>57</v>
      </c>
    </row>
    <row r="2692" spans="1:19" x14ac:dyDescent="0.3">
      <c r="A2692" s="3">
        <v>2691</v>
      </c>
      <c r="B2692" s="3">
        <v>44</v>
      </c>
      <c r="C2692" s="3" t="s">
        <v>152</v>
      </c>
      <c r="D2692" s="3" t="s">
        <v>132</v>
      </c>
      <c r="E2692" s="3" t="s">
        <v>66</v>
      </c>
      <c r="F2692" s="3">
        <v>32</v>
      </c>
      <c r="G2692" s="3" t="s">
        <v>129</v>
      </c>
      <c r="H2692" s="3" t="s">
        <v>22</v>
      </c>
      <c r="I2692" s="3" t="s">
        <v>133</v>
      </c>
      <c r="J2692" s="3" t="s">
        <v>52</v>
      </c>
      <c r="K2692" s="3">
        <v>4.7</v>
      </c>
      <c r="L2692" s="3" t="s">
        <v>151</v>
      </c>
      <c r="M2692" s="3" t="s">
        <v>37</v>
      </c>
      <c r="N2692" s="3" t="s">
        <v>151</v>
      </c>
      <c r="O2692" s="3" t="s">
        <v>151</v>
      </c>
      <c r="P2692" s="13">
        <v>18</v>
      </c>
      <c r="Q2692" s="13">
        <f>Table1[[#This Row],[Purchase Amount (USD)]]-Table1[[#This Row],[Previous Purchases]]</f>
        <v>14</v>
      </c>
      <c r="R2692" s="3" t="s">
        <v>74</v>
      </c>
      <c r="S2692" s="3" t="s">
        <v>39</v>
      </c>
    </row>
    <row r="2693" spans="1:19" x14ac:dyDescent="0.3">
      <c r="A2693" s="3">
        <v>2692</v>
      </c>
      <c r="B2693" s="3">
        <v>43</v>
      </c>
      <c r="C2693" s="3" t="s">
        <v>152</v>
      </c>
      <c r="D2693" s="3" t="s">
        <v>94</v>
      </c>
      <c r="E2693" s="3" t="s">
        <v>20</v>
      </c>
      <c r="F2693" s="3">
        <v>25</v>
      </c>
      <c r="G2693" s="3" t="s">
        <v>144</v>
      </c>
      <c r="H2693" s="3" t="s">
        <v>22</v>
      </c>
      <c r="I2693" s="3" t="s">
        <v>143</v>
      </c>
      <c r="J2693" s="3" t="s">
        <v>24</v>
      </c>
      <c r="K2693" s="3">
        <v>3.3</v>
      </c>
      <c r="L2693" s="3" t="s">
        <v>151</v>
      </c>
      <c r="M2693" s="3" t="s">
        <v>69</v>
      </c>
      <c r="N2693" s="3" t="s">
        <v>151</v>
      </c>
      <c r="O2693" s="3" t="s">
        <v>151</v>
      </c>
      <c r="P2693" s="13">
        <v>48</v>
      </c>
      <c r="Q2693" s="13">
        <f>Table1[[#This Row],[Purchase Amount (USD)]]-Table1[[#This Row],[Previous Purchases]]</f>
        <v>-23</v>
      </c>
      <c r="R2693" s="3" t="s">
        <v>32</v>
      </c>
      <c r="S2693" s="3" t="s">
        <v>87</v>
      </c>
    </row>
    <row r="2694" spans="1:19" x14ac:dyDescent="0.3">
      <c r="A2694" s="2">
        <v>2693</v>
      </c>
      <c r="B2694" s="2">
        <v>40</v>
      </c>
      <c r="C2694" s="2" t="s">
        <v>152</v>
      </c>
      <c r="D2694" s="2" t="s">
        <v>49</v>
      </c>
      <c r="E2694" s="2" t="s">
        <v>41</v>
      </c>
      <c r="F2694" s="2">
        <v>90</v>
      </c>
      <c r="G2694" s="2" t="s">
        <v>148</v>
      </c>
      <c r="H2694" s="2" t="s">
        <v>91</v>
      </c>
      <c r="I2694" s="2" t="s">
        <v>82</v>
      </c>
      <c r="J2694" s="2" t="s">
        <v>36</v>
      </c>
      <c r="K2694" s="2">
        <v>4.2</v>
      </c>
      <c r="L2694" s="2" t="s">
        <v>151</v>
      </c>
      <c r="M2694" s="2" t="s">
        <v>37</v>
      </c>
      <c r="N2694" s="2" t="s">
        <v>151</v>
      </c>
      <c r="O2694" s="2" t="s">
        <v>151</v>
      </c>
      <c r="P2694" s="12">
        <v>18</v>
      </c>
      <c r="Q2694" s="12">
        <f>Table1[[#This Row],[Purchase Amount (USD)]]-Table1[[#This Row],[Previous Purchases]]</f>
        <v>72</v>
      </c>
      <c r="R2694" s="2" t="s">
        <v>85</v>
      </c>
      <c r="S2694" s="2" t="s">
        <v>96</v>
      </c>
    </row>
    <row r="2695" spans="1:19" x14ac:dyDescent="0.3">
      <c r="A2695" s="2">
        <v>2694</v>
      </c>
      <c r="B2695" s="2">
        <v>55</v>
      </c>
      <c r="C2695" s="2" t="s">
        <v>152</v>
      </c>
      <c r="D2695" s="2" t="s">
        <v>136</v>
      </c>
      <c r="E2695" s="2" t="s">
        <v>41</v>
      </c>
      <c r="F2695" s="2">
        <v>70</v>
      </c>
      <c r="G2695" s="2" t="s">
        <v>76</v>
      </c>
      <c r="H2695" s="2" t="s">
        <v>22</v>
      </c>
      <c r="I2695" s="2" t="s">
        <v>92</v>
      </c>
      <c r="J2695" s="2" t="s">
        <v>52</v>
      </c>
      <c r="K2695" s="2">
        <v>2.6</v>
      </c>
      <c r="L2695" s="2" t="s">
        <v>151</v>
      </c>
      <c r="M2695" s="2" t="s">
        <v>53</v>
      </c>
      <c r="N2695" s="2" t="s">
        <v>151</v>
      </c>
      <c r="O2695" s="2" t="s">
        <v>151</v>
      </c>
      <c r="P2695" s="12">
        <v>46</v>
      </c>
      <c r="Q2695" s="12">
        <f>Table1[[#This Row],[Purchase Amount (USD)]]-Table1[[#This Row],[Previous Purchases]]</f>
        <v>24</v>
      </c>
      <c r="R2695" s="2" t="s">
        <v>32</v>
      </c>
      <c r="S2695" s="2" t="s">
        <v>57</v>
      </c>
    </row>
    <row r="2696" spans="1:19" x14ac:dyDescent="0.3">
      <c r="A2696" s="3">
        <v>2695</v>
      </c>
      <c r="B2696" s="3">
        <v>66</v>
      </c>
      <c r="C2696" s="3" t="s">
        <v>152</v>
      </c>
      <c r="D2696" s="3" t="s">
        <v>88</v>
      </c>
      <c r="E2696" s="3" t="s">
        <v>66</v>
      </c>
      <c r="F2696" s="3">
        <v>27</v>
      </c>
      <c r="G2696" s="3" t="s">
        <v>59</v>
      </c>
      <c r="H2696" s="3" t="s">
        <v>43</v>
      </c>
      <c r="I2696" s="3" t="s">
        <v>77</v>
      </c>
      <c r="J2696" s="3" t="s">
        <v>36</v>
      </c>
      <c r="K2696" s="3">
        <v>4.9000000000000004</v>
      </c>
      <c r="L2696" s="3" t="s">
        <v>151</v>
      </c>
      <c r="M2696" s="3" t="s">
        <v>26</v>
      </c>
      <c r="N2696" s="3" t="s">
        <v>151</v>
      </c>
      <c r="O2696" s="3" t="s">
        <v>151</v>
      </c>
      <c r="P2696" s="13">
        <v>34</v>
      </c>
      <c r="Q2696" s="13">
        <f>Table1[[#This Row],[Purchase Amount (USD)]]-Table1[[#This Row],[Previous Purchases]]</f>
        <v>-7</v>
      </c>
      <c r="R2696" s="3" t="s">
        <v>38</v>
      </c>
      <c r="S2696" s="3" t="s">
        <v>96</v>
      </c>
    </row>
    <row r="2697" spans="1:19" x14ac:dyDescent="0.3">
      <c r="A2697" s="3">
        <v>2696</v>
      </c>
      <c r="B2697" s="3">
        <v>50</v>
      </c>
      <c r="C2697" s="3" t="s">
        <v>152</v>
      </c>
      <c r="D2697" s="3" t="s">
        <v>123</v>
      </c>
      <c r="E2697" s="3" t="s">
        <v>66</v>
      </c>
      <c r="F2697" s="3">
        <v>92</v>
      </c>
      <c r="G2697" s="3" t="s">
        <v>121</v>
      </c>
      <c r="H2697" s="3" t="s">
        <v>43</v>
      </c>
      <c r="I2697" s="3" t="s">
        <v>120</v>
      </c>
      <c r="J2697" s="3" t="s">
        <v>56</v>
      </c>
      <c r="K2697" s="3">
        <v>3.6</v>
      </c>
      <c r="L2697" s="3" t="s">
        <v>151</v>
      </c>
      <c r="M2697" s="3" t="s">
        <v>53</v>
      </c>
      <c r="N2697" s="3" t="s">
        <v>151</v>
      </c>
      <c r="O2697" s="3" t="s">
        <v>151</v>
      </c>
      <c r="P2697" s="13">
        <v>10</v>
      </c>
      <c r="Q2697" s="13">
        <f>Table1[[#This Row],[Purchase Amount (USD)]]-Table1[[#This Row],[Previous Purchases]]</f>
        <v>82</v>
      </c>
      <c r="R2697" s="3" t="s">
        <v>45</v>
      </c>
      <c r="S2697" s="3" t="s">
        <v>75</v>
      </c>
    </row>
    <row r="2698" spans="1:19" x14ac:dyDescent="0.3">
      <c r="A2698" s="2">
        <v>2697</v>
      </c>
      <c r="B2698" s="2">
        <v>57</v>
      </c>
      <c r="C2698" s="2" t="s">
        <v>152</v>
      </c>
      <c r="D2698" s="2" t="s">
        <v>61</v>
      </c>
      <c r="E2698" s="2" t="s">
        <v>62</v>
      </c>
      <c r="F2698" s="2">
        <v>20</v>
      </c>
      <c r="G2698" s="2" t="s">
        <v>146</v>
      </c>
      <c r="H2698" s="2" t="s">
        <v>43</v>
      </c>
      <c r="I2698" s="2" t="s">
        <v>51</v>
      </c>
      <c r="J2698" s="2" t="s">
        <v>36</v>
      </c>
      <c r="K2698" s="2">
        <v>4.7</v>
      </c>
      <c r="L2698" s="2" t="s">
        <v>151</v>
      </c>
      <c r="M2698" s="2" t="s">
        <v>37</v>
      </c>
      <c r="N2698" s="2" t="s">
        <v>151</v>
      </c>
      <c r="O2698" s="2" t="s">
        <v>151</v>
      </c>
      <c r="P2698" s="12">
        <v>12</v>
      </c>
      <c r="Q2698" s="12">
        <f>Table1[[#This Row],[Purchase Amount (USD)]]-Table1[[#This Row],[Previous Purchases]]</f>
        <v>8</v>
      </c>
      <c r="R2698" s="2" t="s">
        <v>85</v>
      </c>
      <c r="S2698" s="2" t="s">
        <v>87</v>
      </c>
    </row>
    <row r="2699" spans="1:19" x14ac:dyDescent="0.3">
      <c r="A2699" s="2">
        <v>2698</v>
      </c>
      <c r="B2699" s="2">
        <v>42</v>
      </c>
      <c r="C2699" s="2" t="s">
        <v>152</v>
      </c>
      <c r="D2699" s="2" t="s">
        <v>101</v>
      </c>
      <c r="E2699" s="2" t="s">
        <v>62</v>
      </c>
      <c r="F2699" s="2">
        <v>52</v>
      </c>
      <c r="G2699" s="2" t="s">
        <v>78</v>
      </c>
      <c r="H2699" s="2" t="s">
        <v>22</v>
      </c>
      <c r="I2699" s="2" t="s">
        <v>107</v>
      </c>
      <c r="J2699" s="2" t="s">
        <v>24</v>
      </c>
      <c r="K2699" s="2">
        <v>3.2</v>
      </c>
      <c r="L2699" s="2" t="s">
        <v>151</v>
      </c>
      <c r="M2699" s="2" t="s">
        <v>53</v>
      </c>
      <c r="N2699" s="2" t="s">
        <v>151</v>
      </c>
      <c r="O2699" s="2" t="s">
        <v>151</v>
      </c>
      <c r="P2699" s="12">
        <v>36</v>
      </c>
      <c r="Q2699" s="12">
        <f>Table1[[#This Row],[Purchase Amount (USD)]]-Table1[[#This Row],[Previous Purchases]]</f>
        <v>16</v>
      </c>
      <c r="R2699" s="2" t="s">
        <v>74</v>
      </c>
      <c r="S2699" s="2" t="s">
        <v>57</v>
      </c>
    </row>
    <row r="2700" spans="1:19" x14ac:dyDescent="0.3">
      <c r="A2700" s="3">
        <v>2699</v>
      </c>
      <c r="B2700" s="3">
        <v>55</v>
      </c>
      <c r="C2700" s="3" t="s">
        <v>152</v>
      </c>
      <c r="D2700" s="3" t="s">
        <v>103</v>
      </c>
      <c r="E2700" s="3" t="s">
        <v>20</v>
      </c>
      <c r="F2700" s="3">
        <v>57</v>
      </c>
      <c r="G2700" s="3" t="s">
        <v>140</v>
      </c>
      <c r="H2700" s="3" t="s">
        <v>43</v>
      </c>
      <c r="I2700" s="3" t="s">
        <v>135</v>
      </c>
      <c r="J2700" s="3" t="s">
        <v>52</v>
      </c>
      <c r="K2700" s="3">
        <v>3.6</v>
      </c>
      <c r="L2700" s="3" t="s">
        <v>151</v>
      </c>
      <c r="M2700" s="3" t="s">
        <v>73</v>
      </c>
      <c r="N2700" s="3" t="s">
        <v>151</v>
      </c>
      <c r="O2700" s="3" t="s">
        <v>151</v>
      </c>
      <c r="P2700" s="13">
        <v>34</v>
      </c>
      <c r="Q2700" s="13">
        <f>Table1[[#This Row],[Purchase Amount (USD)]]-Table1[[#This Row],[Previous Purchases]]</f>
        <v>23</v>
      </c>
      <c r="R2700" s="3" t="s">
        <v>27</v>
      </c>
      <c r="S2700" s="3" t="s">
        <v>57</v>
      </c>
    </row>
    <row r="2701" spans="1:19" x14ac:dyDescent="0.3">
      <c r="A2701" s="3">
        <v>2700</v>
      </c>
      <c r="B2701" s="3">
        <v>25</v>
      </c>
      <c r="C2701" s="3" t="s">
        <v>152</v>
      </c>
      <c r="D2701" s="3" t="s">
        <v>136</v>
      </c>
      <c r="E2701" s="3" t="s">
        <v>41</v>
      </c>
      <c r="F2701" s="3">
        <v>96</v>
      </c>
      <c r="G2701" s="3" t="s">
        <v>139</v>
      </c>
      <c r="H2701" s="3" t="s">
        <v>43</v>
      </c>
      <c r="I2701" s="3" t="s">
        <v>82</v>
      </c>
      <c r="J2701" s="3" t="s">
        <v>56</v>
      </c>
      <c r="K2701" s="3">
        <v>3.6</v>
      </c>
      <c r="L2701" s="3" t="s">
        <v>151</v>
      </c>
      <c r="M2701" s="3" t="s">
        <v>69</v>
      </c>
      <c r="N2701" s="3" t="s">
        <v>151</v>
      </c>
      <c r="O2701" s="3" t="s">
        <v>151</v>
      </c>
      <c r="P2701" s="13">
        <v>49</v>
      </c>
      <c r="Q2701" s="13">
        <f>Table1[[#This Row],[Purchase Amount (USD)]]-Table1[[#This Row],[Previous Purchases]]</f>
        <v>47</v>
      </c>
      <c r="R2701" s="3" t="s">
        <v>85</v>
      </c>
      <c r="S2701" s="3" t="s">
        <v>48</v>
      </c>
    </row>
    <row r="2702" spans="1:19" x14ac:dyDescent="0.3">
      <c r="A2702" s="2">
        <v>2701</v>
      </c>
      <c r="B2702" s="2">
        <v>22</v>
      </c>
      <c r="C2702" s="2" t="s">
        <v>152</v>
      </c>
      <c r="D2702" s="2" t="s">
        <v>112</v>
      </c>
      <c r="E2702" s="2" t="s">
        <v>20</v>
      </c>
      <c r="F2702" s="2">
        <v>68</v>
      </c>
      <c r="G2702" s="2" t="s">
        <v>98</v>
      </c>
      <c r="H2702" s="2" t="s">
        <v>91</v>
      </c>
      <c r="I2702" s="2" t="s">
        <v>77</v>
      </c>
      <c r="J2702" s="2" t="s">
        <v>24</v>
      </c>
      <c r="K2702" s="2">
        <v>3.2</v>
      </c>
      <c r="L2702" s="2" t="s">
        <v>151</v>
      </c>
      <c r="M2702" s="2" t="s">
        <v>53</v>
      </c>
      <c r="N2702" s="2" t="s">
        <v>151</v>
      </c>
      <c r="O2702" s="2" t="s">
        <v>151</v>
      </c>
      <c r="P2702" s="12">
        <v>36</v>
      </c>
      <c r="Q2702" s="12">
        <f>Table1[[#This Row],[Purchase Amount (USD)]]-Table1[[#This Row],[Previous Purchases]]</f>
        <v>32</v>
      </c>
      <c r="R2702" s="2" t="s">
        <v>32</v>
      </c>
      <c r="S2702" s="2" t="s">
        <v>39</v>
      </c>
    </row>
    <row r="2703" spans="1:19" x14ac:dyDescent="0.3">
      <c r="A2703" s="2">
        <v>2702</v>
      </c>
      <c r="B2703" s="2">
        <v>49</v>
      </c>
      <c r="C2703" s="2" t="s">
        <v>152</v>
      </c>
      <c r="D2703" s="2" t="s">
        <v>29</v>
      </c>
      <c r="E2703" s="2" t="s">
        <v>20</v>
      </c>
      <c r="F2703" s="2">
        <v>30</v>
      </c>
      <c r="G2703" s="2" t="s">
        <v>134</v>
      </c>
      <c r="H2703" s="2" t="s">
        <v>22</v>
      </c>
      <c r="I2703" s="2" t="s">
        <v>64</v>
      </c>
      <c r="J2703" s="2" t="s">
        <v>52</v>
      </c>
      <c r="K2703" s="2">
        <v>2.8</v>
      </c>
      <c r="L2703" s="2" t="s">
        <v>151</v>
      </c>
      <c r="M2703" s="2" t="s">
        <v>73</v>
      </c>
      <c r="N2703" s="2" t="s">
        <v>151</v>
      </c>
      <c r="O2703" s="2" t="s">
        <v>151</v>
      </c>
      <c r="P2703" s="12">
        <v>18</v>
      </c>
      <c r="Q2703" s="12">
        <f>Table1[[#This Row],[Purchase Amount (USD)]]-Table1[[#This Row],[Previous Purchases]]</f>
        <v>12</v>
      </c>
      <c r="R2703" s="2" t="s">
        <v>74</v>
      </c>
      <c r="S2703" s="2" t="s">
        <v>28</v>
      </c>
    </row>
    <row r="2704" spans="1:19" x14ac:dyDescent="0.3">
      <c r="A2704" s="3">
        <v>2703</v>
      </c>
      <c r="B2704" s="3">
        <v>70</v>
      </c>
      <c r="C2704" s="3" t="s">
        <v>152</v>
      </c>
      <c r="D2704" s="3" t="s">
        <v>70</v>
      </c>
      <c r="E2704" s="3" t="s">
        <v>41</v>
      </c>
      <c r="F2704" s="3">
        <v>37</v>
      </c>
      <c r="G2704" s="3" t="s">
        <v>104</v>
      </c>
      <c r="H2704" s="3" t="s">
        <v>22</v>
      </c>
      <c r="I2704" s="3" t="s">
        <v>23</v>
      </c>
      <c r="J2704" s="3" t="s">
        <v>56</v>
      </c>
      <c r="K2704" s="3">
        <v>4</v>
      </c>
      <c r="L2704" s="3" t="s">
        <v>151</v>
      </c>
      <c r="M2704" s="3" t="s">
        <v>44</v>
      </c>
      <c r="N2704" s="3" t="s">
        <v>151</v>
      </c>
      <c r="O2704" s="3" t="s">
        <v>151</v>
      </c>
      <c r="P2704" s="13">
        <v>39</v>
      </c>
      <c r="Q2704" s="13">
        <f>Table1[[#This Row],[Purchase Amount (USD)]]-Table1[[#This Row],[Previous Purchases]]</f>
        <v>-2</v>
      </c>
      <c r="R2704" s="3" t="s">
        <v>85</v>
      </c>
      <c r="S2704" s="3" t="s">
        <v>28</v>
      </c>
    </row>
    <row r="2705" spans="1:19" x14ac:dyDescent="0.3">
      <c r="A2705" s="3">
        <v>2704</v>
      </c>
      <c r="B2705" s="3">
        <v>56</v>
      </c>
      <c r="C2705" s="3" t="s">
        <v>152</v>
      </c>
      <c r="D2705" s="3" t="s">
        <v>118</v>
      </c>
      <c r="E2705" s="3" t="s">
        <v>66</v>
      </c>
      <c r="F2705" s="3">
        <v>42</v>
      </c>
      <c r="G2705" s="3" t="s">
        <v>121</v>
      </c>
      <c r="H2705" s="3" t="s">
        <v>91</v>
      </c>
      <c r="I2705" s="3" t="s">
        <v>77</v>
      </c>
      <c r="J2705" s="3" t="s">
        <v>24</v>
      </c>
      <c r="K2705" s="3">
        <v>4.4000000000000004</v>
      </c>
      <c r="L2705" s="3" t="s">
        <v>151</v>
      </c>
      <c r="M2705" s="3" t="s">
        <v>37</v>
      </c>
      <c r="N2705" s="3" t="s">
        <v>151</v>
      </c>
      <c r="O2705" s="3" t="s">
        <v>151</v>
      </c>
      <c r="P2705" s="13">
        <v>34</v>
      </c>
      <c r="Q2705" s="13">
        <f>Table1[[#This Row],[Purchase Amount (USD)]]-Table1[[#This Row],[Previous Purchases]]</f>
        <v>8</v>
      </c>
      <c r="R2705" s="3" t="s">
        <v>45</v>
      </c>
      <c r="S2705" s="3" t="s">
        <v>39</v>
      </c>
    </row>
    <row r="2706" spans="1:19" x14ac:dyDescent="0.3">
      <c r="A2706" s="2">
        <v>2705</v>
      </c>
      <c r="B2706" s="2">
        <v>52</v>
      </c>
      <c r="C2706" s="2" t="s">
        <v>152</v>
      </c>
      <c r="D2706" s="2" t="s">
        <v>80</v>
      </c>
      <c r="E2706" s="2" t="s">
        <v>20</v>
      </c>
      <c r="F2706" s="2">
        <v>54</v>
      </c>
      <c r="G2706" s="2" t="s">
        <v>121</v>
      </c>
      <c r="H2706" s="2" t="s">
        <v>22</v>
      </c>
      <c r="I2706" s="2" t="s">
        <v>117</v>
      </c>
      <c r="J2706" s="2" t="s">
        <v>36</v>
      </c>
      <c r="K2706" s="2">
        <v>3.4</v>
      </c>
      <c r="L2706" s="2" t="s">
        <v>151</v>
      </c>
      <c r="M2706" s="2" t="s">
        <v>44</v>
      </c>
      <c r="N2706" s="2" t="s">
        <v>151</v>
      </c>
      <c r="O2706" s="2" t="s">
        <v>151</v>
      </c>
      <c r="P2706" s="12">
        <v>35</v>
      </c>
      <c r="Q2706" s="12">
        <f>Table1[[#This Row],[Purchase Amount (USD)]]-Table1[[#This Row],[Previous Purchases]]</f>
        <v>19</v>
      </c>
      <c r="R2706" s="2" t="s">
        <v>85</v>
      </c>
      <c r="S2706" s="2" t="s">
        <v>39</v>
      </c>
    </row>
    <row r="2707" spans="1:19" x14ac:dyDescent="0.3">
      <c r="A2707" s="2">
        <v>2706</v>
      </c>
      <c r="B2707" s="2">
        <v>65</v>
      </c>
      <c r="C2707" s="2" t="s">
        <v>152</v>
      </c>
      <c r="D2707" s="2" t="s">
        <v>101</v>
      </c>
      <c r="E2707" s="2" t="s">
        <v>62</v>
      </c>
      <c r="F2707" s="2">
        <v>81</v>
      </c>
      <c r="G2707" s="2" t="s">
        <v>148</v>
      </c>
      <c r="H2707" s="2" t="s">
        <v>35</v>
      </c>
      <c r="I2707" s="2" t="s">
        <v>47</v>
      </c>
      <c r="J2707" s="2" t="s">
        <v>36</v>
      </c>
      <c r="K2707" s="2">
        <v>5</v>
      </c>
      <c r="L2707" s="2" t="s">
        <v>151</v>
      </c>
      <c r="M2707" s="2" t="s">
        <v>73</v>
      </c>
      <c r="N2707" s="2" t="s">
        <v>151</v>
      </c>
      <c r="O2707" s="2" t="s">
        <v>151</v>
      </c>
      <c r="P2707" s="12">
        <v>1</v>
      </c>
      <c r="Q2707" s="12">
        <f>Table1[[#This Row],[Purchase Amount (USD)]]-Table1[[#This Row],[Previous Purchases]]</f>
        <v>80</v>
      </c>
      <c r="R2707" s="2" t="s">
        <v>38</v>
      </c>
      <c r="S2707" s="2" t="s">
        <v>75</v>
      </c>
    </row>
    <row r="2708" spans="1:19" x14ac:dyDescent="0.3">
      <c r="A2708" s="3">
        <v>2707</v>
      </c>
      <c r="B2708" s="3">
        <v>24</v>
      </c>
      <c r="C2708" s="3" t="s">
        <v>152</v>
      </c>
      <c r="D2708" s="3" t="s">
        <v>70</v>
      </c>
      <c r="E2708" s="3" t="s">
        <v>41</v>
      </c>
      <c r="F2708" s="3">
        <v>40</v>
      </c>
      <c r="G2708" s="3" t="s">
        <v>89</v>
      </c>
      <c r="H2708" s="3" t="s">
        <v>35</v>
      </c>
      <c r="I2708" s="3" t="s">
        <v>143</v>
      </c>
      <c r="J2708" s="3" t="s">
        <v>36</v>
      </c>
      <c r="K2708" s="3">
        <v>3.1</v>
      </c>
      <c r="L2708" s="3" t="s">
        <v>151</v>
      </c>
      <c r="M2708" s="3" t="s">
        <v>26</v>
      </c>
      <c r="N2708" s="3" t="s">
        <v>151</v>
      </c>
      <c r="O2708" s="3" t="s">
        <v>151</v>
      </c>
      <c r="P2708" s="13">
        <v>48</v>
      </c>
      <c r="Q2708" s="13">
        <f>Table1[[#This Row],[Purchase Amount (USD)]]-Table1[[#This Row],[Previous Purchases]]</f>
        <v>-8</v>
      </c>
      <c r="R2708" s="3" t="s">
        <v>85</v>
      </c>
      <c r="S2708" s="3" t="s">
        <v>57</v>
      </c>
    </row>
    <row r="2709" spans="1:19" x14ac:dyDescent="0.3">
      <c r="A2709" s="3">
        <v>2708</v>
      </c>
      <c r="B2709" s="3">
        <v>32</v>
      </c>
      <c r="C2709" s="3" t="s">
        <v>152</v>
      </c>
      <c r="D2709" s="3" t="s">
        <v>131</v>
      </c>
      <c r="E2709" s="3" t="s">
        <v>66</v>
      </c>
      <c r="F2709" s="3">
        <v>88</v>
      </c>
      <c r="G2709" s="3" t="s">
        <v>144</v>
      </c>
      <c r="H2709" s="3" t="s">
        <v>43</v>
      </c>
      <c r="I2709" s="3" t="s">
        <v>68</v>
      </c>
      <c r="J2709" s="3" t="s">
        <v>56</v>
      </c>
      <c r="K2709" s="3">
        <v>4.2</v>
      </c>
      <c r="L2709" s="3" t="s">
        <v>151</v>
      </c>
      <c r="M2709" s="3" t="s">
        <v>53</v>
      </c>
      <c r="N2709" s="3" t="s">
        <v>151</v>
      </c>
      <c r="O2709" s="3" t="s">
        <v>151</v>
      </c>
      <c r="P2709" s="13">
        <v>19</v>
      </c>
      <c r="Q2709" s="13">
        <f>Table1[[#This Row],[Purchase Amount (USD)]]-Table1[[#This Row],[Previous Purchases]]</f>
        <v>69</v>
      </c>
      <c r="R2709" s="3" t="s">
        <v>32</v>
      </c>
      <c r="S2709" s="3" t="s">
        <v>39</v>
      </c>
    </row>
    <row r="2710" spans="1:19" x14ac:dyDescent="0.3">
      <c r="A2710" s="2">
        <v>2709</v>
      </c>
      <c r="B2710" s="2">
        <v>57</v>
      </c>
      <c r="C2710" s="2" t="s">
        <v>152</v>
      </c>
      <c r="D2710" s="2" t="s">
        <v>80</v>
      </c>
      <c r="E2710" s="2" t="s">
        <v>20</v>
      </c>
      <c r="F2710" s="2">
        <v>94</v>
      </c>
      <c r="G2710" s="2" t="s">
        <v>89</v>
      </c>
      <c r="H2710" s="2" t="s">
        <v>43</v>
      </c>
      <c r="I2710" s="2" t="s">
        <v>84</v>
      </c>
      <c r="J2710" s="2" t="s">
        <v>52</v>
      </c>
      <c r="K2710" s="2">
        <v>3.3</v>
      </c>
      <c r="L2710" s="2" t="s">
        <v>151</v>
      </c>
      <c r="M2710" s="2" t="s">
        <v>73</v>
      </c>
      <c r="N2710" s="2" t="s">
        <v>151</v>
      </c>
      <c r="O2710" s="2" t="s">
        <v>151</v>
      </c>
      <c r="P2710" s="12">
        <v>44</v>
      </c>
      <c r="Q2710" s="12">
        <f>Table1[[#This Row],[Purchase Amount (USD)]]-Table1[[#This Row],[Previous Purchases]]</f>
        <v>50</v>
      </c>
      <c r="R2710" s="2" t="s">
        <v>85</v>
      </c>
      <c r="S2710" s="2" t="s">
        <v>39</v>
      </c>
    </row>
    <row r="2711" spans="1:19" x14ac:dyDescent="0.3">
      <c r="A2711" s="2">
        <v>2710</v>
      </c>
      <c r="B2711" s="2">
        <v>35</v>
      </c>
      <c r="C2711" s="2" t="s">
        <v>152</v>
      </c>
      <c r="D2711" s="2" t="s">
        <v>54</v>
      </c>
      <c r="E2711" s="2" t="s">
        <v>20</v>
      </c>
      <c r="F2711" s="2">
        <v>54</v>
      </c>
      <c r="G2711" s="2" t="s">
        <v>114</v>
      </c>
      <c r="H2711" s="2" t="s">
        <v>35</v>
      </c>
      <c r="I2711" s="2" t="s">
        <v>108</v>
      </c>
      <c r="J2711" s="2" t="s">
        <v>24</v>
      </c>
      <c r="K2711" s="2">
        <v>2.9</v>
      </c>
      <c r="L2711" s="2" t="s">
        <v>151</v>
      </c>
      <c r="M2711" s="2" t="s">
        <v>53</v>
      </c>
      <c r="N2711" s="2" t="s">
        <v>151</v>
      </c>
      <c r="O2711" s="2" t="s">
        <v>151</v>
      </c>
      <c r="P2711" s="12">
        <v>9</v>
      </c>
      <c r="Q2711" s="12">
        <f>Table1[[#This Row],[Purchase Amount (USD)]]-Table1[[#This Row],[Previous Purchases]]</f>
        <v>45</v>
      </c>
      <c r="R2711" s="2" t="s">
        <v>38</v>
      </c>
      <c r="S2711" s="2" t="s">
        <v>75</v>
      </c>
    </row>
    <row r="2712" spans="1:19" x14ac:dyDescent="0.3">
      <c r="A2712" s="3">
        <v>2711</v>
      </c>
      <c r="B2712" s="3">
        <v>69</v>
      </c>
      <c r="C2712" s="3" t="s">
        <v>152</v>
      </c>
      <c r="D2712" s="3" t="s">
        <v>101</v>
      </c>
      <c r="E2712" s="3" t="s">
        <v>62</v>
      </c>
      <c r="F2712" s="3">
        <v>51</v>
      </c>
      <c r="G2712" s="3" t="s">
        <v>149</v>
      </c>
      <c r="H2712" s="3" t="s">
        <v>22</v>
      </c>
      <c r="I2712" s="3" t="s">
        <v>72</v>
      </c>
      <c r="J2712" s="3" t="s">
        <v>52</v>
      </c>
      <c r="K2712" s="3">
        <v>4.7</v>
      </c>
      <c r="L2712" s="3" t="s">
        <v>151</v>
      </c>
      <c r="M2712" s="3" t="s">
        <v>53</v>
      </c>
      <c r="N2712" s="3" t="s">
        <v>151</v>
      </c>
      <c r="O2712" s="3" t="s">
        <v>151</v>
      </c>
      <c r="P2712" s="13">
        <v>3</v>
      </c>
      <c r="Q2712" s="13">
        <f>Table1[[#This Row],[Purchase Amount (USD)]]-Table1[[#This Row],[Previous Purchases]]</f>
        <v>48</v>
      </c>
      <c r="R2712" s="3" t="s">
        <v>74</v>
      </c>
      <c r="S2712" s="3" t="s">
        <v>28</v>
      </c>
    </row>
    <row r="2713" spans="1:19" x14ac:dyDescent="0.3">
      <c r="A2713" s="3">
        <v>2712</v>
      </c>
      <c r="B2713" s="3">
        <v>30</v>
      </c>
      <c r="C2713" s="3" t="s">
        <v>152</v>
      </c>
      <c r="D2713" s="3" t="s">
        <v>88</v>
      </c>
      <c r="E2713" s="3" t="s">
        <v>66</v>
      </c>
      <c r="F2713" s="3">
        <v>22</v>
      </c>
      <c r="G2713" s="3" t="s">
        <v>144</v>
      </c>
      <c r="H2713" s="3" t="s">
        <v>22</v>
      </c>
      <c r="I2713" s="3" t="s">
        <v>107</v>
      </c>
      <c r="J2713" s="3" t="s">
        <v>36</v>
      </c>
      <c r="K2713" s="3">
        <v>4</v>
      </c>
      <c r="L2713" s="3" t="s">
        <v>151</v>
      </c>
      <c r="M2713" s="3" t="s">
        <v>53</v>
      </c>
      <c r="N2713" s="3" t="s">
        <v>151</v>
      </c>
      <c r="O2713" s="3" t="s">
        <v>151</v>
      </c>
      <c r="P2713" s="13">
        <v>50</v>
      </c>
      <c r="Q2713" s="13">
        <f>Table1[[#This Row],[Purchase Amount (USD)]]-Table1[[#This Row],[Previous Purchases]]</f>
        <v>-28</v>
      </c>
      <c r="R2713" s="3" t="s">
        <v>27</v>
      </c>
      <c r="S2713" s="3" t="s">
        <v>87</v>
      </c>
    </row>
    <row r="2714" spans="1:19" x14ac:dyDescent="0.3">
      <c r="A2714" s="2">
        <v>2713</v>
      </c>
      <c r="B2714" s="2">
        <v>37</v>
      </c>
      <c r="C2714" s="2" t="s">
        <v>152</v>
      </c>
      <c r="D2714" s="2" t="s">
        <v>101</v>
      </c>
      <c r="E2714" s="2" t="s">
        <v>62</v>
      </c>
      <c r="F2714" s="2">
        <v>95</v>
      </c>
      <c r="G2714" s="2" t="s">
        <v>113</v>
      </c>
      <c r="H2714" s="2" t="s">
        <v>22</v>
      </c>
      <c r="I2714" s="2" t="s">
        <v>109</v>
      </c>
      <c r="J2714" s="2" t="s">
        <v>56</v>
      </c>
      <c r="K2714" s="2">
        <v>4.5999999999999996</v>
      </c>
      <c r="L2714" s="2" t="s">
        <v>151</v>
      </c>
      <c r="M2714" s="2" t="s">
        <v>53</v>
      </c>
      <c r="N2714" s="2" t="s">
        <v>151</v>
      </c>
      <c r="O2714" s="2" t="s">
        <v>151</v>
      </c>
      <c r="P2714" s="12">
        <v>7</v>
      </c>
      <c r="Q2714" s="12">
        <f>Table1[[#This Row],[Purchase Amount (USD)]]-Table1[[#This Row],[Previous Purchases]]</f>
        <v>88</v>
      </c>
      <c r="R2714" s="2" t="s">
        <v>85</v>
      </c>
      <c r="S2714" s="2" t="s">
        <v>57</v>
      </c>
    </row>
    <row r="2715" spans="1:19" x14ac:dyDescent="0.3">
      <c r="A2715" s="2">
        <v>2714</v>
      </c>
      <c r="B2715" s="2">
        <v>19</v>
      </c>
      <c r="C2715" s="2" t="s">
        <v>152</v>
      </c>
      <c r="D2715" s="2" t="s">
        <v>61</v>
      </c>
      <c r="E2715" s="2" t="s">
        <v>62</v>
      </c>
      <c r="F2715" s="2">
        <v>57</v>
      </c>
      <c r="G2715" s="2" t="s">
        <v>90</v>
      </c>
      <c r="H2715" s="2" t="s">
        <v>43</v>
      </c>
      <c r="I2715" s="2" t="s">
        <v>135</v>
      </c>
      <c r="J2715" s="2" t="s">
        <v>56</v>
      </c>
      <c r="K2715" s="2">
        <v>3.8</v>
      </c>
      <c r="L2715" s="2" t="s">
        <v>151</v>
      </c>
      <c r="M2715" s="2" t="s">
        <v>69</v>
      </c>
      <c r="N2715" s="2" t="s">
        <v>151</v>
      </c>
      <c r="O2715" s="2" t="s">
        <v>151</v>
      </c>
      <c r="P2715" s="12">
        <v>20</v>
      </c>
      <c r="Q2715" s="12">
        <f>Table1[[#This Row],[Purchase Amount (USD)]]-Table1[[#This Row],[Previous Purchases]]</f>
        <v>37</v>
      </c>
      <c r="R2715" s="2" t="s">
        <v>85</v>
      </c>
      <c r="S2715" s="2" t="s">
        <v>48</v>
      </c>
    </row>
    <row r="2716" spans="1:19" x14ac:dyDescent="0.3">
      <c r="A2716" s="3">
        <v>2715</v>
      </c>
      <c r="B2716" s="3">
        <v>53</v>
      </c>
      <c r="C2716" s="3" t="s">
        <v>152</v>
      </c>
      <c r="D2716" s="3" t="s">
        <v>29</v>
      </c>
      <c r="E2716" s="3" t="s">
        <v>20</v>
      </c>
      <c r="F2716" s="3">
        <v>45</v>
      </c>
      <c r="G2716" s="3" t="s">
        <v>145</v>
      </c>
      <c r="H2716" s="3" t="s">
        <v>35</v>
      </c>
      <c r="I2716" s="3" t="s">
        <v>77</v>
      </c>
      <c r="J2716" s="3" t="s">
        <v>24</v>
      </c>
      <c r="K2716" s="3">
        <v>3.6</v>
      </c>
      <c r="L2716" s="3" t="s">
        <v>151</v>
      </c>
      <c r="M2716" s="3" t="s">
        <v>73</v>
      </c>
      <c r="N2716" s="3" t="s">
        <v>151</v>
      </c>
      <c r="O2716" s="3" t="s">
        <v>151</v>
      </c>
      <c r="P2716" s="13">
        <v>16</v>
      </c>
      <c r="Q2716" s="13">
        <f>Table1[[#This Row],[Purchase Amount (USD)]]-Table1[[#This Row],[Previous Purchases]]</f>
        <v>29</v>
      </c>
      <c r="R2716" s="3" t="s">
        <v>38</v>
      </c>
      <c r="S2716" s="3" t="s">
        <v>75</v>
      </c>
    </row>
    <row r="2717" spans="1:19" x14ac:dyDescent="0.3">
      <c r="A2717" s="3">
        <v>2716</v>
      </c>
      <c r="B2717" s="3">
        <v>25</v>
      </c>
      <c r="C2717" s="3" t="s">
        <v>152</v>
      </c>
      <c r="D2717" s="3" t="s">
        <v>49</v>
      </c>
      <c r="E2717" s="3" t="s">
        <v>41</v>
      </c>
      <c r="F2717" s="3">
        <v>92</v>
      </c>
      <c r="G2717" s="3" t="s">
        <v>90</v>
      </c>
      <c r="H2717" s="3" t="s">
        <v>91</v>
      </c>
      <c r="I2717" s="3" t="s">
        <v>68</v>
      </c>
      <c r="J2717" s="3" t="s">
        <v>24</v>
      </c>
      <c r="K2717" s="3">
        <v>4.0999999999999996</v>
      </c>
      <c r="L2717" s="3" t="s">
        <v>151</v>
      </c>
      <c r="M2717" s="3" t="s">
        <v>26</v>
      </c>
      <c r="N2717" s="3" t="s">
        <v>151</v>
      </c>
      <c r="O2717" s="3" t="s">
        <v>151</v>
      </c>
      <c r="P2717" s="13">
        <v>29</v>
      </c>
      <c r="Q2717" s="13">
        <f>Table1[[#This Row],[Purchase Amount (USD)]]-Table1[[#This Row],[Previous Purchases]]</f>
        <v>63</v>
      </c>
      <c r="R2717" s="3" t="s">
        <v>45</v>
      </c>
      <c r="S2717" s="3" t="s">
        <v>28</v>
      </c>
    </row>
    <row r="2718" spans="1:19" x14ac:dyDescent="0.3">
      <c r="A2718" s="2">
        <v>2717</v>
      </c>
      <c r="B2718" s="2">
        <v>47</v>
      </c>
      <c r="C2718" s="2" t="s">
        <v>152</v>
      </c>
      <c r="D2718" s="2" t="s">
        <v>70</v>
      </c>
      <c r="E2718" s="2" t="s">
        <v>41</v>
      </c>
      <c r="F2718" s="2">
        <v>40</v>
      </c>
      <c r="G2718" s="2" t="s">
        <v>111</v>
      </c>
      <c r="H2718" s="2" t="s">
        <v>22</v>
      </c>
      <c r="I2718" s="2" t="s">
        <v>93</v>
      </c>
      <c r="J2718" s="2" t="s">
        <v>36</v>
      </c>
      <c r="K2718" s="2">
        <v>2.7</v>
      </c>
      <c r="L2718" s="2" t="s">
        <v>151</v>
      </c>
      <c r="M2718" s="2" t="s">
        <v>73</v>
      </c>
      <c r="N2718" s="2" t="s">
        <v>151</v>
      </c>
      <c r="O2718" s="2" t="s">
        <v>151</v>
      </c>
      <c r="P2718" s="12">
        <v>21</v>
      </c>
      <c r="Q2718" s="12">
        <f>Table1[[#This Row],[Purchase Amount (USD)]]-Table1[[#This Row],[Previous Purchases]]</f>
        <v>19</v>
      </c>
      <c r="R2718" s="2" t="s">
        <v>85</v>
      </c>
      <c r="S2718" s="2" t="s">
        <v>39</v>
      </c>
    </row>
    <row r="2719" spans="1:19" x14ac:dyDescent="0.3">
      <c r="A2719" s="2">
        <v>2718</v>
      </c>
      <c r="B2719" s="2">
        <v>18</v>
      </c>
      <c r="C2719" s="2" t="s">
        <v>152</v>
      </c>
      <c r="D2719" s="2" t="s">
        <v>88</v>
      </c>
      <c r="E2719" s="2" t="s">
        <v>66</v>
      </c>
      <c r="F2719" s="2">
        <v>62</v>
      </c>
      <c r="G2719" s="2" t="s">
        <v>144</v>
      </c>
      <c r="H2719" s="2" t="s">
        <v>91</v>
      </c>
      <c r="I2719" s="2" t="s">
        <v>117</v>
      </c>
      <c r="J2719" s="2" t="s">
        <v>24</v>
      </c>
      <c r="K2719" s="2">
        <v>4.3</v>
      </c>
      <c r="L2719" s="2" t="s">
        <v>151</v>
      </c>
      <c r="M2719" s="2" t="s">
        <v>37</v>
      </c>
      <c r="N2719" s="2" t="s">
        <v>151</v>
      </c>
      <c r="O2719" s="2" t="s">
        <v>151</v>
      </c>
      <c r="P2719" s="12">
        <v>19</v>
      </c>
      <c r="Q2719" s="12">
        <f>Table1[[#This Row],[Purchase Amount (USD)]]-Table1[[#This Row],[Previous Purchases]]</f>
        <v>43</v>
      </c>
      <c r="R2719" s="2" t="s">
        <v>38</v>
      </c>
      <c r="S2719" s="2" t="s">
        <v>96</v>
      </c>
    </row>
    <row r="2720" spans="1:19" x14ac:dyDescent="0.3">
      <c r="A2720" s="3">
        <v>2719</v>
      </c>
      <c r="B2720" s="3">
        <v>22</v>
      </c>
      <c r="C2720" s="3" t="s">
        <v>152</v>
      </c>
      <c r="D2720" s="3" t="s">
        <v>58</v>
      </c>
      <c r="E2720" s="3" t="s">
        <v>20</v>
      </c>
      <c r="F2720" s="3">
        <v>90</v>
      </c>
      <c r="G2720" s="3" t="s">
        <v>140</v>
      </c>
      <c r="H2720" s="3" t="s">
        <v>43</v>
      </c>
      <c r="I2720" s="3" t="s">
        <v>99</v>
      </c>
      <c r="J2720" s="3" t="s">
        <v>24</v>
      </c>
      <c r="K2720" s="3">
        <v>4.9000000000000004</v>
      </c>
      <c r="L2720" s="3" t="s">
        <v>151</v>
      </c>
      <c r="M2720" s="3" t="s">
        <v>44</v>
      </c>
      <c r="N2720" s="3" t="s">
        <v>151</v>
      </c>
      <c r="O2720" s="3" t="s">
        <v>151</v>
      </c>
      <c r="P2720" s="13">
        <v>10</v>
      </c>
      <c r="Q2720" s="13">
        <f>Table1[[#This Row],[Purchase Amount (USD)]]-Table1[[#This Row],[Previous Purchases]]</f>
        <v>80</v>
      </c>
      <c r="R2720" s="3" t="s">
        <v>27</v>
      </c>
      <c r="S2720" s="3" t="s">
        <v>75</v>
      </c>
    </row>
    <row r="2721" spans="1:19" x14ac:dyDescent="0.3">
      <c r="A2721" s="3">
        <v>2720</v>
      </c>
      <c r="B2721" s="3">
        <v>69</v>
      </c>
      <c r="C2721" s="3" t="s">
        <v>152</v>
      </c>
      <c r="D2721" s="3" t="s">
        <v>103</v>
      </c>
      <c r="E2721" s="3" t="s">
        <v>20</v>
      </c>
      <c r="F2721" s="3">
        <v>82</v>
      </c>
      <c r="G2721" s="3" t="s">
        <v>59</v>
      </c>
      <c r="H2721" s="3" t="s">
        <v>35</v>
      </c>
      <c r="I2721" s="3" t="s">
        <v>99</v>
      </c>
      <c r="J2721" s="3" t="s">
        <v>56</v>
      </c>
      <c r="K2721" s="3">
        <v>4.2</v>
      </c>
      <c r="L2721" s="3" t="s">
        <v>151</v>
      </c>
      <c r="M2721" s="3" t="s">
        <v>37</v>
      </c>
      <c r="N2721" s="3" t="s">
        <v>151</v>
      </c>
      <c r="O2721" s="3" t="s">
        <v>151</v>
      </c>
      <c r="P2721" s="13">
        <v>4</v>
      </c>
      <c r="Q2721" s="13">
        <f>Table1[[#This Row],[Purchase Amount (USD)]]-Table1[[#This Row],[Previous Purchases]]</f>
        <v>78</v>
      </c>
      <c r="R2721" s="3" t="s">
        <v>74</v>
      </c>
      <c r="S2721" s="3" t="s">
        <v>87</v>
      </c>
    </row>
    <row r="2722" spans="1:19" x14ac:dyDescent="0.3">
      <c r="A2722" s="2">
        <v>2721</v>
      </c>
      <c r="B2722" s="2">
        <v>55</v>
      </c>
      <c r="C2722" s="2" t="s">
        <v>152</v>
      </c>
      <c r="D2722" s="2" t="s">
        <v>118</v>
      </c>
      <c r="E2722" s="2" t="s">
        <v>66</v>
      </c>
      <c r="F2722" s="2">
        <v>52</v>
      </c>
      <c r="G2722" s="2" t="s">
        <v>127</v>
      </c>
      <c r="H2722" s="2" t="s">
        <v>43</v>
      </c>
      <c r="I2722" s="2" t="s">
        <v>99</v>
      </c>
      <c r="J2722" s="2" t="s">
        <v>36</v>
      </c>
      <c r="K2722" s="2">
        <v>2.8</v>
      </c>
      <c r="L2722" s="2" t="s">
        <v>151</v>
      </c>
      <c r="M2722" s="2" t="s">
        <v>73</v>
      </c>
      <c r="N2722" s="2" t="s">
        <v>151</v>
      </c>
      <c r="O2722" s="2" t="s">
        <v>151</v>
      </c>
      <c r="P2722" s="12">
        <v>45</v>
      </c>
      <c r="Q2722" s="12">
        <f>Table1[[#This Row],[Purchase Amount (USD)]]-Table1[[#This Row],[Previous Purchases]]</f>
        <v>7</v>
      </c>
      <c r="R2722" s="2" t="s">
        <v>74</v>
      </c>
      <c r="S2722" s="2" t="s">
        <v>57</v>
      </c>
    </row>
    <row r="2723" spans="1:19" x14ac:dyDescent="0.3">
      <c r="A2723" s="2">
        <v>2722</v>
      </c>
      <c r="B2723" s="2">
        <v>19</v>
      </c>
      <c r="C2723" s="2" t="s">
        <v>152</v>
      </c>
      <c r="D2723" s="2" t="s">
        <v>40</v>
      </c>
      <c r="E2723" s="2" t="s">
        <v>41</v>
      </c>
      <c r="F2723" s="2">
        <v>70</v>
      </c>
      <c r="G2723" s="2" t="s">
        <v>147</v>
      </c>
      <c r="H2723" s="2" t="s">
        <v>35</v>
      </c>
      <c r="I2723" s="2" t="s">
        <v>84</v>
      </c>
      <c r="J2723" s="2" t="s">
        <v>36</v>
      </c>
      <c r="K2723" s="2">
        <v>4.9000000000000004</v>
      </c>
      <c r="L2723" s="2" t="s">
        <v>151</v>
      </c>
      <c r="M2723" s="2" t="s">
        <v>37</v>
      </c>
      <c r="N2723" s="2" t="s">
        <v>151</v>
      </c>
      <c r="O2723" s="2" t="s">
        <v>151</v>
      </c>
      <c r="P2723" s="12">
        <v>17</v>
      </c>
      <c r="Q2723" s="12">
        <f>Table1[[#This Row],[Purchase Amount (USD)]]-Table1[[#This Row],[Previous Purchases]]</f>
        <v>53</v>
      </c>
      <c r="R2723" s="2" t="s">
        <v>45</v>
      </c>
      <c r="S2723" s="2" t="s">
        <v>28</v>
      </c>
    </row>
    <row r="2724" spans="1:19" x14ac:dyDescent="0.3">
      <c r="A2724" s="3">
        <v>2723</v>
      </c>
      <c r="B2724" s="3">
        <v>23</v>
      </c>
      <c r="C2724" s="3" t="s">
        <v>152</v>
      </c>
      <c r="D2724" s="3" t="s">
        <v>123</v>
      </c>
      <c r="E2724" s="3" t="s">
        <v>66</v>
      </c>
      <c r="F2724" s="3">
        <v>83</v>
      </c>
      <c r="G2724" s="3" t="s">
        <v>30</v>
      </c>
      <c r="H2724" s="3" t="s">
        <v>43</v>
      </c>
      <c r="I2724" s="3" t="s">
        <v>95</v>
      </c>
      <c r="J2724" s="3" t="s">
        <v>36</v>
      </c>
      <c r="K2724" s="3">
        <v>2.8</v>
      </c>
      <c r="L2724" s="3" t="s">
        <v>151</v>
      </c>
      <c r="M2724" s="3" t="s">
        <v>69</v>
      </c>
      <c r="N2724" s="3" t="s">
        <v>151</v>
      </c>
      <c r="O2724" s="3" t="s">
        <v>151</v>
      </c>
      <c r="P2724" s="13">
        <v>22</v>
      </c>
      <c r="Q2724" s="13">
        <f>Table1[[#This Row],[Purchase Amount (USD)]]-Table1[[#This Row],[Previous Purchases]]</f>
        <v>61</v>
      </c>
      <c r="R2724" s="3" t="s">
        <v>45</v>
      </c>
      <c r="S2724" s="3" t="s">
        <v>28</v>
      </c>
    </row>
    <row r="2725" spans="1:19" x14ac:dyDescent="0.3">
      <c r="A2725" s="3">
        <v>2724</v>
      </c>
      <c r="B2725" s="3">
        <v>54</v>
      </c>
      <c r="C2725" s="3" t="s">
        <v>152</v>
      </c>
      <c r="D2725" s="3" t="s">
        <v>70</v>
      </c>
      <c r="E2725" s="3" t="s">
        <v>41</v>
      </c>
      <c r="F2725" s="3">
        <v>49</v>
      </c>
      <c r="G2725" s="3" t="s">
        <v>104</v>
      </c>
      <c r="H2725" s="3" t="s">
        <v>91</v>
      </c>
      <c r="I2725" s="3" t="s">
        <v>109</v>
      </c>
      <c r="J2725" s="3" t="s">
        <v>52</v>
      </c>
      <c r="K2725" s="3">
        <v>2.9</v>
      </c>
      <c r="L2725" s="3" t="s">
        <v>151</v>
      </c>
      <c r="M2725" s="3" t="s">
        <v>73</v>
      </c>
      <c r="N2725" s="3" t="s">
        <v>151</v>
      </c>
      <c r="O2725" s="3" t="s">
        <v>151</v>
      </c>
      <c r="P2725" s="13">
        <v>3</v>
      </c>
      <c r="Q2725" s="13">
        <f>Table1[[#This Row],[Purchase Amount (USD)]]-Table1[[#This Row],[Previous Purchases]]</f>
        <v>46</v>
      </c>
      <c r="R2725" s="3" t="s">
        <v>45</v>
      </c>
      <c r="S2725" s="3" t="s">
        <v>96</v>
      </c>
    </row>
    <row r="2726" spans="1:19" x14ac:dyDescent="0.3">
      <c r="A2726" s="2">
        <v>2725</v>
      </c>
      <c r="B2726" s="2">
        <v>52</v>
      </c>
      <c r="C2726" s="2" t="s">
        <v>152</v>
      </c>
      <c r="D2726" s="2" t="s">
        <v>49</v>
      </c>
      <c r="E2726" s="2" t="s">
        <v>41</v>
      </c>
      <c r="F2726" s="2">
        <v>91</v>
      </c>
      <c r="G2726" s="2" t="s">
        <v>67</v>
      </c>
      <c r="H2726" s="2" t="s">
        <v>43</v>
      </c>
      <c r="I2726" s="2" t="s">
        <v>109</v>
      </c>
      <c r="J2726" s="2" t="s">
        <v>36</v>
      </c>
      <c r="K2726" s="2">
        <v>2.5</v>
      </c>
      <c r="L2726" s="2" t="s">
        <v>151</v>
      </c>
      <c r="M2726" s="2" t="s">
        <v>44</v>
      </c>
      <c r="N2726" s="2" t="s">
        <v>151</v>
      </c>
      <c r="O2726" s="2" t="s">
        <v>151</v>
      </c>
      <c r="P2726" s="12">
        <v>11</v>
      </c>
      <c r="Q2726" s="12">
        <f>Table1[[#This Row],[Purchase Amount (USD)]]-Table1[[#This Row],[Previous Purchases]]</f>
        <v>80</v>
      </c>
      <c r="R2726" s="2" t="s">
        <v>85</v>
      </c>
      <c r="S2726" s="2" t="s">
        <v>28</v>
      </c>
    </row>
    <row r="2727" spans="1:19" x14ac:dyDescent="0.3">
      <c r="A2727" s="2">
        <v>2726</v>
      </c>
      <c r="B2727" s="2">
        <v>64</v>
      </c>
      <c r="C2727" s="2" t="s">
        <v>152</v>
      </c>
      <c r="D2727" s="2" t="s">
        <v>131</v>
      </c>
      <c r="E2727" s="2" t="s">
        <v>66</v>
      </c>
      <c r="F2727" s="2">
        <v>99</v>
      </c>
      <c r="G2727" s="2" t="s">
        <v>90</v>
      </c>
      <c r="H2727" s="2" t="s">
        <v>35</v>
      </c>
      <c r="I2727" s="2" t="s">
        <v>82</v>
      </c>
      <c r="J2727" s="2" t="s">
        <v>52</v>
      </c>
      <c r="K2727" s="2">
        <v>2.7</v>
      </c>
      <c r="L2727" s="2" t="s">
        <v>151</v>
      </c>
      <c r="M2727" s="2" t="s">
        <v>37</v>
      </c>
      <c r="N2727" s="2" t="s">
        <v>151</v>
      </c>
      <c r="O2727" s="2" t="s">
        <v>151</v>
      </c>
      <c r="P2727" s="12">
        <v>4</v>
      </c>
      <c r="Q2727" s="12">
        <f>Table1[[#This Row],[Purchase Amount (USD)]]-Table1[[#This Row],[Previous Purchases]]</f>
        <v>95</v>
      </c>
      <c r="R2727" s="2" t="s">
        <v>85</v>
      </c>
      <c r="S2727" s="2" t="s">
        <v>48</v>
      </c>
    </row>
    <row r="2728" spans="1:19" x14ac:dyDescent="0.3">
      <c r="A2728" s="3">
        <v>2727</v>
      </c>
      <c r="B2728" s="3">
        <v>33</v>
      </c>
      <c r="C2728" s="3" t="s">
        <v>152</v>
      </c>
      <c r="D2728" s="3" t="s">
        <v>132</v>
      </c>
      <c r="E2728" s="3" t="s">
        <v>66</v>
      </c>
      <c r="F2728" s="3">
        <v>92</v>
      </c>
      <c r="G2728" s="3" t="s">
        <v>150</v>
      </c>
      <c r="H2728" s="3" t="s">
        <v>22</v>
      </c>
      <c r="I2728" s="3" t="s">
        <v>143</v>
      </c>
      <c r="J2728" s="3" t="s">
        <v>24</v>
      </c>
      <c r="K2728" s="3">
        <v>3.3</v>
      </c>
      <c r="L2728" s="3" t="s">
        <v>151</v>
      </c>
      <c r="M2728" s="3" t="s">
        <v>37</v>
      </c>
      <c r="N2728" s="3" t="s">
        <v>151</v>
      </c>
      <c r="O2728" s="3" t="s">
        <v>151</v>
      </c>
      <c r="P2728" s="13">
        <v>11</v>
      </c>
      <c r="Q2728" s="13">
        <f>Table1[[#This Row],[Purchase Amount (USD)]]-Table1[[#This Row],[Previous Purchases]]</f>
        <v>81</v>
      </c>
      <c r="R2728" s="3" t="s">
        <v>45</v>
      </c>
      <c r="S2728" s="3" t="s">
        <v>75</v>
      </c>
    </row>
    <row r="2729" spans="1:19" x14ac:dyDescent="0.3">
      <c r="A2729" s="3">
        <v>2728</v>
      </c>
      <c r="B2729" s="3">
        <v>40</v>
      </c>
      <c r="C2729" s="3" t="s">
        <v>152</v>
      </c>
      <c r="D2729" s="3" t="s">
        <v>54</v>
      </c>
      <c r="E2729" s="3" t="s">
        <v>20</v>
      </c>
      <c r="F2729" s="3">
        <v>87</v>
      </c>
      <c r="G2729" s="3" t="s">
        <v>111</v>
      </c>
      <c r="H2729" s="3" t="s">
        <v>22</v>
      </c>
      <c r="I2729" s="3" t="s">
        <v>60</v>
      </c>
      <c r="J2729" s="3" t="s">
        <v>24</v>
      </c>
      <c r="K2729" s="3">
        <v>3.7</v>
      </c>
      <c r="L2729" s="3" t="s">
        <v>151</v>
      </c>
      <c r="M2729" s="3" t="s">
        <v>69</v>
      </c>
      <c r="N2729" s="3" t="s">
        <v>151</v>
      </c>
      <c r="O2729" s="3" t="s">
        <v>151</v>
      </c>
      <c r="P2729" s="13">
        <v>47</v>
      </c>
      <c r="Q2729" s="13">
        <f>Table1[[#This Row],[Purchase Amount (USD)]]-Table1[[#This Row],[Previous Purchases]]</f>
        <v>40</v>
      </c>
      <c r="R2729" s="3" t="s">
        <v>38</v>
      </c>
      <c r="S2729" s="3" t="s">
        <v>28</v>
      </c>
    </row>
    <row r="2730" spans="1:19" x14ac:dyDescent="0.3">
      <c r="A2730" s="2">
        <v>2729</v>
      </c>
      <c r="B2730" s="2">
        <v>26</v>
      </c>
      <c r="C2730" s="2" t="s">
        <v>152</v>
      </c>
      <c r="D2730" s="2" t="s">
        <v>86</v>
      </c>
      <c r="E2730" s="2" t="s">
        <v>20</v>
      </c>
      <c r="F2730" s="2">
        <v>28</v>
      </c>
      <c r="G2730" s="2" t="s">
        <v>102</v>
      </c>
      <c r="H2730" s="2" t="s">
        <v>43</v>
      </c>
      <c r="I2730" s="2" t="s">
        <v>68</v>
      </c>
      <c r="J2730" s="2" t="s">
        <v>24</v>
      </c>
      <c r="K2730" s="2">
        <v>4</v>
      </c>
      <c r="L2730" s="2" t="s">
        <v>151</v>
      </c>
      <c r="M2730" s="2" t="s">
        <v>26</v>
      </c>
      <c r="N2730" s="2" t="s">
        <v>151</v>
      </c>
      <c r="O2730" s="2" t="s">
        <v>151</v>
      </c>
      <c r="P2730" s="12">
        <v>17</v>
      </c>
      <c r="Q2730" s="12">
        <f>Table1[[#This Row],[Purchase Amount (USD)]]-Table1[[#This Row],[Previous Purchases]]</f>
        <v>11</v>
      </c>
      <c r="R2730" s="2" t="s">
        <v>85</v>
      </c>
      <c r="S2730" s="2" t="s">
        <v>39</v>
      </c>
    </row>
    <row r="2731" spans="1:19" x14ac:dyDescent="0.3">
      <c r="A2731" s="2">
        <v>2730</v>
      </c>
      <c r="B2731" s="2">
        <v>31</v>
      </c>
      <c r="C2731" s="2" t="s">
        <v>152</v>
      </c>
      <c r="D2731" s="2" t="s">
        <v>142</v>
      </c>
      <c r="E2731" s="2" t="s">
        <v>66</v>
      </c>
      <c r="F2731" s="2">
        <v>71</v>
      </c>
      <c r="G2731" s="2" t="s">
        <v>55</v>
      </c>
      <c r="H2731" s="2" t="s">
        <v>35</v>
      </c>
      <c r="I2731" s="2" t="s">
        <v>82</v>
      </c>
      <c r="J2731" s="2" t="s">
        <v>52</v>
      </c>
      <c r="K2731" s="2">
        <v>4.0999999999999996</v>
      </c>
      <c r="L2731" s="2" t="s">
        <v>151</v>
      </c>
      <c r="M2731" s="2" t="s">
        <v>37</v>
      </c>
      <c r="N2731" s="2" t="s">
        <v>151</v>
      </c>
      <c r="O2731" s="2" t="s">
        <v>151</v>
      </c>
      <c r="P2731" s="12">
        <v>32</v>
      </c>
      <c r="Q2731" s="12">
        <f>Table1[[#This Row],[Purchase Amount (USD)]]-Table1[[#This Row],[Previous Purchases]]</f>
        <v>39</v>
      </c>
      <c r="R2731" s="2" t="s">
        <v>38</v>
      </c>
      <c r="S2731" s="2" t="s">
        <v>87</v>
      </c>
    </row>
    <row r="2732" spans="1:19" x14ac:dyDescent="0.3">
      <c r="A2732" s="3">
        <v>2731</v>
      </c>
      <c r="B2732" s="3">
        <v>23</v>
      </c>
      <c r="C2732" s="3" t="s">
        <v>152</v>
      </c>
      <c r="D2732" s="3" t="s">
        <v>142</v>
      </c>
      <c r="E2732" s="3" t="s">
        <v>66</v>
      </c>
      <c r="F2732" s="3">
        <v>32</v>
      </c>
      <c r="G2732" s="3" t="s">
        <v>149</v>
      </c>
      <c r="H2732" s="3" t="s">
        <v>43</v>
      </c>
      <c r="I2732" s="3" t="s">
        <v>84</v>
      </c>
      <c r="J2732" s="3" t="s">
        <v>24</v>
      </c>
      <c r="K2732" s="3">
        <v>4.0999999999999996</v>
      </c>
      <c r="L2732" s="3" t="s">
        <v>151</v>
      </c>
      <c r="M2732" s="3" t="s">
        <v>73</v>
      </c>
      <c r="N2732" s="3" t="s">
        <v>151</v>
      </c>
      <c r="O2732" s="3" t="s">
        <v>151</v>
      </c>
      <c r="P2732" s="13">
        <v>37</v>
      </c>
      <c r="Q2732" s="13">
        <f>Table1[[#This Row],[Purchase Amount (USD)]]-Table1[[#This Row],[Previous Purchases]]</f>
        <v>-5</v>
      </c>
      <c r="R2732" s="3" t="s">
        <v>74</v>
      </c>
      <c r="S2732" s="3" t="s">
        <v>48</v>
      </c>
    </row>
    <row r="2733" spans="1:19" x14ac:dyDescent="0.3">
      <c r="A2733" s="3">
        <v>2732</v>
      </c>
      <c r="B2733" s="3">
        <v>52</v>
      </c>
      <c r="C2733" s="3" t="s">
        <v>152</v>
      </c>
      <c r="D2733" s="3" t="s">
        <v>65</v>
      </c>
      <c r="E2733" s="3" t="s">
        <v>66</v>
      </c>
      <c r="F2733" s="3">
        <v>33</v>
      </c>
      <c r="G2733" s="3" t="s">
        <v>149</v>
      </c>
      <c r="H2733" s="3" t="s">
        <v>43</v>
      </c>
      <c r="I2733" s="3" t="s">
        <v>107</v>
      </c>
      <c r="J2733" s="3" t="s">
        <v>52</v>
      </c>
      <c r="K2733" s="3">
        <v>2.5</v>
      </c>
      <c r="L2733" s="3" t="s">
        <v>151</v>
      </c>
      <c r="M2733" s="3" t="s">
        <v>69</v>
      </c>
      <c r="N2733" s="3" t="s">
        <v>151</v>
      </c>
      <c r="O2733" s="3" t="s">
        <v>151</v>
      </c>
      <c r="P2733" s="13">
        <v>44</v>
      </c>
      <c r="Q2733" s="13">
        <f>Table1[[#This Row],[Purchase Amount (USD)]]-Table1[[#This Row],[Previous Purchases]]</f>
        <v>-11</v>
      </c>
      <c r="R2733" s="3" t="s">
        <v>74</v>
      </c>
      <c r="S2733" s="3" t="s">
        <v>57</v>
      </c>
    </row>
    <row r="2734" spans="1:19" x14ac:dyDescent="0.3">
      <c r="A2734" s="2">
        <v>2733</v>
      </c>
      <c r="B2734" s="2">
        <v>21</v>
      </c>
      <c r="C2734" s="2" t="s">
        <v>152</v>
      </c>
      <c r="D2734" s="2" t="s">
        <v>124</v>
      </c>
      <c r="E2734" s="2" t="s">
        <v>20</v>
      </c>
      <c r="F2734" s="2">
        <v>75</v>
      </c>
      <c r="G2734" s="2" t="s">
        <v>78</v>
      </c>
      <c r="H2734" s="2" t="s">
        <v>22</v>
      </c>
      <c r="I2734" s="2" t="s">
        <v>120</v>
      </c>
      <c r="J2734" s="2" t="s">
        <v>24</v>
      </c>
      <c r="K2734" s="2">
        <v>4.2</v>
      </c>
      <c r="L2734" s="2" t="s">
        <v>151</v>
      </c>
      <c r="M2734" s="2" t="s">
        <v>73</v>
      </c>
      <c r="N2734" s="2" t="s">
        <v>151</v>
      </c>
      <c r="O2734" s="2" t="s">
        <v>151</v>
      </c>
      <c r="P2734" s="12">
        <v>27</v>
      </c>
      <c r="Q2734" s="12">
        <f>Table1[[#This Row],[Purchase Amount (USD)]]-Table1[[#This Row],[Previous Purchases]]</f>
        <v>48</v>
      </c>
      <c r="R2734" s="2" t="s">
        <v>85</v>
      </c>
      <c r="S2734" s="2" t="s">
        <v>96</v>
      </c>
    </row>
    <row r="2735" spans="1:19" x14ac:dyDescent="0.3">
      <c r="A2735" s="2">
        <v>2734</v>
      </c>
      <c r="B2735" s="2">
        <v>31</v>
      </c>
      <c r="C2735" s="2" t="s">
        <v>152</v>
      </c>
      <c r="D2735" s="2" t="s">
        <v>131</v>
      </c>
      <c r="E2735" s="2" t="s">
        <v>66</v>
      </c>
      <c r="F2735" s="2">
        <v>83</v>
      </c>
      <c r="G2735" s="2" t="s">
        <v>97</v>
      </c>
      <c r="H2735" s="2" t="s">
        <v>43</v>
      </c>
      <c r="I2735" s="2" t="s">
        <v>135</v>
      </c>
      <c r="J2735" s="2" t="s">
        <v>52</v>
      </c>
      <c r="K2735" s="2">
        <v>4.7</v>
      </c>
      <c r="L2735" s="2" t="s">
        <v>151</v>
      </c>
      <c r="M2735" s="2" t="s">
        <v>26</v>
      </c>
      <c r="N2735" s="2" t="s">
        <v>151</v>
      </c>
      <c r="O2735" s="2" t="s">
        <v>151</v>
      </c>
      <c r="P2735" s="12">
        <v>46</v>
      </c>
      <c r="Q2735" s="12">
        <f>Table1[[#This Row],[Purchase Amount (USD)]]-Table1[[#This Row],[Previous Purchases]]</f>
        <v>37</v>
      </c>
      <c r="R2735" s="2" t="s">
        <v>45</v>
      </c>
      <c r="S2735" s="2" t="s">
        <v>48</v>
      </c>
    </row>
    <row r="2736" spans="1:19" x14ac:dyDescent="0.3">
      <c r="A2736" s="3">
        <v>2735</v>
      </c>
      <c r="B2736" s="3">
        <v>63</v>
      </c>
      <c r="C2736" s="3" t="s">
        <v>152</v>
      </c>
      <c r="D2736" s="3" t="s">
        <v>33</v>
      </c>
      <c r="E2736" s="3" t="s">
        <v>20</v>
      </c>
      <c r="F2736" s="3">
        <v>93</v>
      </c>
      <c r="G2736" s="3" t="s">
        <v>83</v>
      </c>
      <c r="H2736" s="3" t="s">
        <v>91</v>
      </c>
      <c r="I2736" s="3" t="s">
        <v>133</v>
      </c>
      <c r="J2736" s="3" t="s">
        <v>52</v>
      </c>
      <c r="K2736" s="3">
        <v>2.7</v>
      </c>
      <c r="L2736" s="3" t="s">
        <v>151</v>
      </c>
      <c r="M2736" s="3" t="s">
        <v>69</v>
      </c>
      <c r="N2736" s="3" t="s">
        <v>151</v>
      </c>
      <c r="O2736" s="3" t="s">
        <v>151</v>
      </c>
      <c r="P2736" s="13">
        <v>13</v>
      </c>
      <c r="Q2736" s="13">
        <f>Table1[[#This Row],[Purchase Amount (USD)]]-Table1[[#This Row],[Previous Purchases]]</f>
        <v>80</v>
      </c>
      <c r="R2736" s="3" t="s">
        <v>32</v>
      </c>
      <c r="S2736" s="3" t="s">
        <v>75</v>
      </c>
    </row>
    <row r="2737" spans="1:19" x14ac:dyDescent="0.3">
      <c r="A2737" s="3">
        <v>2736</v>
      </c>
      <c r="B2737" s="3">
        <v>46</v>
      </c>
      <c r="C2737" s="3" t="s">
        <v>152</v>
      </c>
      <c r="D2737" s="3" t="s">
        <v>86</v>
      </c>
      <c r="E2737" s="3" t="s">
        <v>20</v>
      </c>
      <c r="F2737" s="3">
        <v>29</v>
      </c>
      <c r="G2737" s="3" t="s">
        <v>98</v>
      </c>
      <c r="H2737" s="3" t="s">
        <v>43</v>
      </c>
      <c r="I2737" s="3" t="s">
        <v>133</v>
      </c>
      <c r="J2737" s="3" t="s">
        <v>36</v>
      </c>
      <c r="K2737" s="3">
        <v>3</v>
      </c>
      <c r="L2737" s="3" t="s">
        <v>151</v>
      </c>
      <c r="M2737" s="3" t="s">
        <v>26</v>
      </c>
      <c r="N2737" s="3" t="s">
        <v>151</v>
      </c>
      <c r="O2737" s="3" t="s">
        <v>151</v>
      </c>
      <c r="P2737" s="13">
        <v>2</v>
      </c>
      <c r="Q2737" s="13">
        <f>Table1[[#This Row],[Purchase Amount (USD)]]-Table1[[#This Row],[Previous Purchases]]</f>
        <v>27</v>
      </c>
      <c r="R2737" s="3" t="s">
        <v>45</v>
      </c>
      <c r="S2737" s="3" t="s">
        <v>75</v>
      </c>
    </row>
    <row r="2738" spans="1:19" x14ac:dyDescent="0.3">
      <c r="A2738" s="2">
        <v>2737</v>
      </c>
      <c r="B2738" s="2">
        <v>44</v>
      </c>
      <c r="C2738" s="2" t="s">
        <v>152</v>
      </c>
      <c r="D2738" s="2" t="s">
        <v>103</v>
      </c>
      <c r="E2738" s="2" t="s">
        <v>20</v>
      </c>
      <c r="F2738" s="2">
        <v>25</v>
      </c>
      <c r="G2738" s="2" t="s">
        <v>55</v>
      </c>
      <c r="H2738" s="2" t="s">
        <v>43</v>
      </c>
      <c r="I2738" s="2" t="s">
        <v>68</v>
      </c>
      <c r="J2738" s="2" t="s">
        <v>36</v>
      </c>
      <c r="K2738" s="2">
        <v>4.8</v>
      </c>
      <c r="L2738" s="2" t="s">
        <v>151</v>
      </c>
      <c r="M2738" s="2" t="s">
        <v>73</v>
      </c>
      <c r="N2738" s="2" t="s">
        <v>151</v>
      </c>
      <c r="O2738" s="2" t="s">
        <v>151</v>
      </c>
      <c r="P2738" s="12">
        <v>45</v>
      </c>
      <c r="Q2738" s="12">
        <f>Table1[[#This Row],[Purchase Amount (USD)]]-Table1[[#This Row],[Previous Purchases]]</f>
        <v>-20</v>
      </c>
      <c r="R2738" s="2" t="s">
        <v>38</v>
      </c>
      <c r="S2738" s="2" t="s">
        <v>48</v>
      </c>
    </row>
    <row r="2739" spans="1:19" x14ac:dyDescent="0.3">
      <c r="A2739" s="2">
        <v>2738</v>
      </c>
      <c r="B2739" s="2">
        <v>57</v>
      </c>
      <c r="C2739" s="2" t="s">
        <v>152</v>
      </c>
      <c r="D2739" s="2" t="s">
        <v>105</v>
      </c>
      <c r="E2739" s="2" t="s">
        <v>66</v>
      </c>
      <c r="F2739" s="2">
        <v>76</v>
      </c>
      <c r="G2739" s="2" t="s">
        <v>97</v>
      </c>
      <c r="H2739" s="2" t="s">
        <v>35</v>
      </c>
      <c r="I2739" s="2" t="s">
        <v>125</v>
      </c>
      <c r="J2739" s="2" t="s">
        <v>36</v>
      </c>
      <c r="K2739" s="2">
        <v>4.4000000000000004</v>
      </c>
      <c r="L2739" s="2" t="s">
        <v>151</v>
      </c>
      <c r="M2739" s="2" t="s">
        <v>37</v>
      </c>
      <c r="N2739" s="2" t="s">
        <v>151</v>
      </c>
      <c r="O2739" s="2" t="s">
        <v>151</v>
      </c>
      <c r="P2739" s="12">
        <v>35</v>
      </c>
      <c r="Q2739" s="12">
        <f>Table1[[#This Row],[Purchase Amount (USD)]]-Table1[[#This Row],[Previous Purchases]]</f>
        <v>41</v>
      </c>
      <c r="R2739" s="2" t="s">
        <v>32</v>
      </c>
      <c r="S2739" s="2" t="s">
        <v>96</v>
      </c>
    </row>
    <row r="2740" spans="1:19" x14ac:dyDescent="0.3">
      <c r="A2740" s="3">
        <v>2739</v>
      </c>
      <c r="B2740" s="3">
        <v>50</v>
      </c>
      <c r="C2740" s="3" t="s">
        <v>152</v>
      </c>
      <c r="D2740" s="3" t="s">
        <v>49</v>
      </c>
      <c r="E2740" s="3" t="s">
        <v>41</v>
      </c>
      <c r="F2740" s="3">
        <v>81</v>
      </c>
      <c r="G2740" s="3" t="s">
        <v>122</v>
      </c>
      <c r="H2740" s="3" t="s">
        <v>43</v>
      </c>
      <c r="I2740" s="3" t="s">
        <v>60</v>
      </c>
      <c r="J2740" s="3" t="s">
        <v>52</v>
      </c>
      <c r="K2740" s="3">
        <v>4.3</v>
      </c>
      <c r="L2740" s="3" t="s">
        <v>151</v>
      </c>
      <c r="M2740" s="3" t="s">
        <v>69</v>
      </c>
      <c r="N2740" s="3" t="s">
        <v>151</v>
      </c>
      <c r="O2740" s="3" t="s">
        <v>151</v>
      </c>
      <c r="P2740" s="13">
        <v>39</v>
      </c>
      <c r="Q2740" s="13">
        <f>Table1[[#This Row],[Purchase Amount (USD)]]-Table1[[#This Row],[Previous Purchases]]</f>
        <v>42</v>
      </c>
      <c r="R2740" s="3" t="s">
        <v>27</v>
      </c>
      <c r="S2740" s="3" t="s">
        <v>96</v>
      </c>
    </row>
    <row r="2741" spans="1:19" x14ac:dyDescent="0.3">
      <c r="A2741" s="3">
        <v>2740</v>
      </c>
      <c r="B2741" s="3">
        <v>33</v>
      </c>
      <c r="C2741" s="3" t="s">
        <v>152</v>
      </c>
      <c r="D2741" s="3" t="s">
        <v>54</v>
      </c>
      <c r="E2741" s="3" t="s">
        <v>20</v>
      </c>
      <c r="F2741" s="3">
        <v>80</v>
      </c>
      <c r="G2741" s="3" t="s">
        <v>119</v>
      </c>
      <c r="H2741" s="3" t="s">
        <v>91</v>
      </c>
      <c r="I2741" s="3" t="s">
        <v>143</v>
      </c>
      <c r="J2741" s="3" t="s">
        <v>24</v>
      </c>
      <c r="K2741" s="3">
        <v>2.5</v>
      </c>
      <c r="L2741" s="3" t="s">
        <v>151</v>
      </c>
      <c r="M2741" s="3" t="s">
        <v>73</v>
      </c>
      <c r="N2741" s="3" t="s">
        <v>151</v>
      </c>
      <c r="O2741" s="3" t="s">
        <v>151</v>
      </c>
      <c r="P2741" s="13">
        <v>39</v>
      </c>
      <c r="Q2741" s="13">
        <f>Table1[[#This Row],[Purchase Amount (USD)]]-Table1[[#This Row],[Previous Purchases]]</f>
        <v>41</v>
      </c>
      <c r="R2741" s="3" t="s">
        <v>38</v>
      </c>
      <c r="S2741" s="3" t="s">
        <v>96</v>
      </c>
    </row>
    <row r="2742" spans="1:19" x14ac:dyDescent="0.3">
      <c r="A2742" s="2">
        <v>2741</v>
      </c>
      <c r="B2742" s="2">
        <v>19</v>
      </c>
      <c r="C2742" s="2" t="s">
        <v>152</v>
      </c>
      <c r="D2742" s="2" t="s">
        <v>88</v>
      </c>
      <c r="E2742" s="2" t="s">
        <v>66</v>
      </c>
      <c r="F2742" s="2">
        <v>70</v>
      </c>
      <c r="G2742" s="2" t="s">
        <v>137</v>
      </c>
      <c r="H2742" s="2" t="s">
        <v>43</v>
      </c>
      <c r="I2742" s="2" t="s">
        <v>92</v>
      </c>
      <c r="J2742" s="2" t="s">
        <v>52</v>
      </c>
      <c r="K2742" s="2">
        <v>4.9000000000000004</v>
      </c>
      <c r="L2742" s="2" t="s">
        <v>151</v>
      </c>
      <c r="M2742" s="2" t="s">
        <v>37</v>
      </c>
      <c r="N2742" s="2" t="s">
        <v>151</v>
      </c>
      <c r="O2742" s="2" t="s">
        <v>151</v>
      </c>
      <c r="P2742" s="12">
        <v>34</v>
      </c>
      <c r="Q2742" s="12">
        <f>Table1[[#This Row],[Purchase Amount (USD)]]-Table1[[#This Row],[Previous Purchases]]</f>
        <v>36</v>
      </c>
      <c r="R2742" s="2" t="s">
        <v>74</v>
      </c>
      <c r="S2742" s="2" t="s">
        <v>28</v>
      </c>
    </row>
    <row r="2743" spans="1:19" x14ac:dyDescent="0.3">
      <c r="A2743" s="2">
        <v>2742</v>
      </c>
      <c r="B2743" s="2">
        <v>68</v>
      </c>
      <c r="C2743" s="2" t="s">
        <v>152</v>
      </c>
      <c r="D2743" s="2" t="s">
        <v>80</v>
      </c>
      <c r="E2743" s="2" t="s">
        <v>20</v>
      </c>
      <c r="F2743" s="2">
        <v>81</v>
      </c>
      <c r="G2743" s="2" t="s">
        <v>30</v>
      </c>
      <c r="H2743" s="2" t="s">
        <v>22</v>
      </c>
      <c r="I2743" s="2" t="s">
        <v>133</v>
      </c>
      <c r="J2743" s="2" t="s">
        <v>56</v>
      </c>
      <c r="K2743" s="2">
        <v>4.9000000000000004</v>
      </c>
      <c r="L2743" s="2" t="s">
        <v>151</v>
      </c>
      <c r="M2743" s="2" t="s">
        <v>69</v>
      </c>
      <c r="N2743" s="2" t="s">
        <v>151</v>
      </c>
      <c r="O2743" s="2" t="s">
        <v>151</v>
      </c>
      <c r="P2743" s="12">
        <v>41</v>
      </c>
      <c r="Q2743" s="12">
        <f>Table1[[#This Row],[Purchase Amount (USD)]]-Table1[[#This Row],[Previous Purchases]]</f>
        <v>40</v>
      </c>
      <c r="R2743" s="2" t="s">
        <v>27</v>
      </c>
      <c r="S2743" s="2" t="s">
        <v>87</v>
      </c>
    </row>
    <row r="2744" spans="1:19" x14ac:dyDescent="0.3">
      <c r="A2744" s="3">
        <v>2743</v>
      </c>
      <c r="B2744" s="3">
        <v>27</v>
      </c>
      <c r="C2744" s="3" t="s">
        <v>152</v>
      </c>
      <c r="D2744" s="3" t="s">
        <v>70</v>
      </c>
      <c r="E2744" s="3" t="s">
        <v>41</v>
      </c>
      <c r="F2744" s="3">
        <v>86</v>
      </c>
      <c r="G2744" s="3" t="s">
        <v>104</v>
      </c>
      <c r="H2744" s="3" t="s">
        <v>43</v>
      </c>
      <c r="I2744" s="3" t="s">
        <v>93</v>
      </c>
      <c r="J2744" s="3" t="s">
        <v>36</v>
      </c>
      <c r="K2744" s="3">
        <v>3.9</v>
      </c>
      <c r="L2744" s="3" t="s">
        <v>151</v>
      </c>
      <c r="M2744" s="3" t="s">
        <v>37</v>
      </c>
      <c r="N2744" s="3" t="s">
        <v>151</v>
      </c>
      <c r="O2744" s="3" t="s">
        <v>151</v>
      </c>
      <c r="P2744" s="13">
        <v>47</v>
      </c>
      <c r="Q2744" s="13">
        <f>Table1[[#This Row],[Purchase Amount (USD)]]-Table1[[#This Row],[Previous Purchases]]</f>
        <v>39</v>
      </c>
      <c r="R2744" s="3" t="s">
        <v>85</v>
      </c>
      <c r="S2744" s="3" t="s">
        <v>48</v>
      </c>
    </row>
    <row r="2745" spans="1:19" x14ac:dyDescent="0.3">
      <c r="A2745" s="3">
        <v>2744</v>
      </c>
      <c r="B2745" s="3">
        <v>61</v>
      </c>
      <c r="C2745" s="3" t="s">
        <v>152</v>
      </c>
      <c r="D2745" s="3" t="s">
        <v>132</v>
      </c>
      <c r="E2745" s="3" t="s">
        <v>66</v>
      </c>
      <c r="F2745" s="3">
        <v>94</v>
      </c>
      <c r="G2745" s="3" t="s">
        <v>126</v>
      </c>
      <c r="H2745" s="3" t="s">
        <v>35</v>
      </c>
      <c r="I2745" s="3" t="s">
        <v>117</v>
      </c>
      <c r="J2745" s="3" t="s">
        <v>56</v>
      </c>
      <c r="K2745" s="3">
        <v>4.0999999999999996</v>
      </c>
      <c r="L2745" s="3" t="s">
        <v>151</v>
      </c>
      <c r="M2745" s="3" t="s">
        <v>69</v>
      </c>
      <c r="N2745" s="3" t="s">
        <v>151</v>
      </c>
      <c r="O2745" s="3" t="s">
        <v>151</v>
      </c>
      <c r="P2745" s="13">
        <v>17</v>
      </c>
      <c r="Q2745" s="13">
        <f>Table1[[#This Row],[Purchase Amount (USD)]]-Table1[[#This Row],[Previous Purchases]]</f>
        <v>77</v>
      </c>
      <c r="R2745" s="3" t="s">
        <v>27</v>
      </c>
      <c r="S2745" s="3" t="s">
        <v>57</v>
      </c>
    </row>
    <row r="2746" spans="1:19" x14ac:dyDescent="0.3">
      <c r="A2746" s="2">
        <v>2745</v>
      </c>
      <c r="B2746" s="2">
        <v>38</v>
      </c>
      <c r="C2746" s="2" t="s">
        <v>152</v>
      </c>
      <c r="D2746" s="2" t="s">
        <v>54</v>
      </c>
      <c r="E2746" s="2" t="s">
        <v>20</v>
      </c>
      <c r="F2746" s="2">
        <v>66</v>
      </c>
      <c r="G2746" s="2" t="s">
        <v>50</v>
      </c>
      <c r="H2746" s="2" t="s">
        <v>43</v>
      </c>
      <c r="I2746" s="2" t="s">
        <v>64</v>
      </c>
      <c r="J2746" s="2" t="s">
        <v>24</v>
      </c>
      <c r="K2746" s="2">
        <v>3.3</v>
      </c>
      <c r="L2746" s="2" t="s">
        <v>151</v>
      </c>
      <c r="M2746" s="2" t="s">
        <v>73</v>
      </c>
      <c r="N2746" s="2" t="s">
        <v>151</v>
      </c>
      <c r="O2746" s="2" t="s">
        <v>151</v>
      </c>
      <c r="P2746" s="12">
        <v>40</v>
      </c>
      <c r="Q2746" s="12">
        <f>Table1[[#This Row],[Purchase Amount (USD)]]-Table1[[#This Row],[Previous Purchases]]</f>
        <v>26</v>
      </c>
      <c r="R2746" s="2" t="s">
        <v>38</v>
      </c>
      <c r="S2746" s="2" t="s">
        <v>87</v>
      </c>
    </row>
    <row r="2747" spans="1:19" x14ac:dyDescent="0.3">
      <c r="A2747" s="2">
        <v>2746</v>
      </c>
      <c r="B2747" s="2">
        <v>28</v>
      </c>
      <c r="C2747" s="2" t="s">
        <v>152</v>
      </c>
      <c r="D2747" s="2" t="s">
        <v>136</v>
      </c>
      <c r="E2747" s="2" t="s">
        <v>41</v>
      </c>
      <c r="F2747" s="2">
        <v>98</v>
      </c>
      <c r="G2747" s="2" t="s">
        <v>150</v>
      </c>
      <c r="H2747" s="2" t="s">
        <v>43</v>
      </c>
      <c r="I2747" s="2" t="s">
        <v>135</v>
      </c>
      <c r="J2747" s="2" t="s">
        <v>52</v>
      </c>
      <c r="K2747" s="2">
        <v>4.0999999999999996</v>
      </c>
      <c r="L2747" s="2" t="s">
        <v>151</v>
      </c>
      <c r="M2747" s="2" t="s">
        <v>53</v>
      </c>
      <c r="N2747" s="2" t="s">
        <v>151</v>
      </c>
      <c r="O2747" s="2" t="s">
        <v>151</v>
      </c>
      <c r="P2747" s="12">
        <v>44</v>
      </c>
      <c r="Q2747" s="12">
        <f>Table1[[#This Row],[Purchase Amount (USD)]]-Table1[[#This Row],[Previous Purchases]]</f>
        <v>54</v>
      </c>
      <c r="R2747" s="2" t="s">
        <v>45</v>
      </c>
      <c r="S2747" s="2" t="s">
        <v>75</v>
      </c>
    </row>
    <row r="2748" spans="1:19" x14ac:dyDescent="0.3">
      <c r="A2748" s="3">
        <v>2747</v>
      </c>
      <c r="B2748" s="3">
        <v>39</v>
      </c>
      <c r="C2748" s="3" t="s">
        <v>152</v>
      </c>
      <c r="D2748" s="3" t="s">
        <v>103</v>
      </c>
      <c r="E2748" s="3" t="s">
        <v>20</v>
      </c>
      <c r="F2748" s="3">
        <v>25</v>
      </c>
      <c r="G2748" s="3" t="s">
        <v>122</v>
      </c>
      <c r="H2748" s="3" t="s">
        <v>43</v>
      </c>
      <c r="I2748" s="3" t="s">
        <v>120</v>
      </c>
      <c r="J2748" s="3" t="s">
        <v>56</v>
      </c>
      <c r="K2748" s="3">
        <v>3.7</v>
      </c>
      <c r="L2748" s="3" t="s">
        <v>151</v>
      </c>
      <c r="M2748" s="3" t="s">
        <v>53</v>
      </c>
      <c r="N2748" s="3" t="s">
        <v>151</v>
      </c>
      <c r="O2748" s="3" t="s">
        <v>151</v>
      </c>
      <c r="P2748" s="13">
        <v>21</v>
      </c>
      <c r="Q2748" s="13">
        <f>Table1[[#This Row],[Purchase Amount (USD)]]-Table1[[#This Row],[Previous Purchases]]</f>
        <v>4</v>
      </c>
      <c r="R2748" s="3" t="s">
        <v>45</v>
      </c>
      <c r="S2748" s="3" t="s">
        <v>96</v>
      </c>
    </row>
    <row r="2749" spans="1:19" x14ac:dyDescent="0.3">
      <c r="A2749" s="3">
        <v>2748</v>
      </c>
      <c r="B2749" s="3">
        <v>18</v>
      </c>
      <c r="C2749" s="3" t="s">
        <v>152</v>
      </c>
      <c r="D2749" s="3" t="s">
        <v>33</v>
      </c>
      <c r="E2749" s="3" t="s">
        <v>20</v>
      </c>
      <c r="F2749" s="3">
        <v>62</v>
      </c>
      <c r="G2749" s="3" t="s">
        <v>63</v>
      </c>
      <c r="H2749" s="3" t="s">
        <v>43</v>
      </c>
      <c r="I2749" s="3" t="s">
        <v>84</v>
      </c>
      <c r="J2749" s="3" t="s">
        <v>24</v>
      </c>
      <c r="K2749" s="3">
        <v>3.1</v>
      </c>
      <c r="L2749" s="3" t="s">
        <v>151</v>
      </c>
      <c r="M2749" s="3" t="s">
        <v>37</v>
      </c>
      <c r="N2749" s="3" t="s">
        <v>151</v>
      </c>
      <c r="O2749" s="3" t="s">
        <v>151</v>
      </c>
      <c r="P2749" s="13">
        <v>21</v>
      </c>
      <c r="Q2749" s="13">
        <f>Table1[[#This Row],[Purchase Amount (USD)]]-Table1[[#This Row],[Previous Purchases]]</f>
        <v>41</v>
      </c>
      <c r="R2749" s="3" t="s">
        <v>38</v>
      </c>
      <c r="S2749" s="3" t="s">
        <v>96</v>
      </c>
    </row>
    <row r="2750" spans="1:19" x14ac:dyDescent="0.3">
      <c r="A2750" s="2">
        <v>2749</v>
      </c>
      <c r="B2750" s="2">
        <v>24</v>
      </c>
      <c r="C2750" s="2" t="s">
        <v>152</v>
      </c>
      <c r="D2750" s="2" t="s">
        <v>101</v>
      </c>
      <c r="E2750" s="2" t="s">
        <v>62</v>
      </c>
      <c r="F2750" s="2">
        <v>98</v>
      </c>
      <c r="G2750" s="2" t="s">
        <v>140</v>
      </c>
      <c r="H2750" s="2" t="s">
        <v>22</v>
      </c>
      <c r="I2750" s="2" t="s">
        <v>47</v>
      </c>
      <c r="J2750" s="2" t="s">
        <v>36</v>
      </c>
      <c r="K2750" s="2">
        <v>3</v>
      </c>
      <c r="L2750" s="2" t="s">
        <v>151</v>
      </c>
      <c r="M2750" s="2" t="s">
        <v>37</v>
      </c>
      <c r="N2750" s="2" t="s">
        <v>151</v>
      </c>
      <c r="O2750" s="2" t="s">
        <v>151</v>
      </c>
      <c r="P2750" s="12">
        <v>16</v>
      </c>
      <c r="Q2750" s="12">
        <f>Table1[[#This Row],[Purchase Amount (USD)]]-Table1[[#This Row],[Previous Purchases]]</f>
        <v>82</v>
      </c>
      <c r="R2750" s="2" t="s">
        <v>27</v>
      </c>
      <c r="S2750" s="2" t="s">
        <v>48</v>
      </c>
    </row>
    <row r="2751" spans="1:19" x14ac:dyDescent="0.3">
      <c r="A2751" s="2">
        <v>2750</v>
      </c>
      <c r="B2751" s="2">
        <v>64</v>
      </c>
      <c r="C2751" s="2" t="s">
        <v>152</v>
      </c>
      <c r="D2751" s="2" t="s">
        <v>101</v>
      </c>
      <c r="E2751" s="2" t="s">
        <v>62</v>
      </c>
      <c r="F2751" s="2">
        <v>53</v>
      </c>
      <c r="G2751" s="2" t="s">
        <v>128</v>
      </c>
      <c r="H2751" s="2" t="s">
        <v>43</v>
      </c>
      <c r="I2751" s="2" t="s">
        <v>108</v>
      </c>
      <c r="J2751" s="2" t="s">
        <v>36</v>
      </c>
      <c r="K2751" s="2">
        <v>3.4</v>
      </c>
      <c r="L2751" s="2" t="s">
        <v>151</v>
      </c>
      <c r="M2751" s="2" t="s">
        <v>53</v>
      </c>
      <c r="N2751" s="2" t="s">
        <v>151</v>
      </c>
      <c r="O2751" s="2" t="s">
        <v>151</v>
      </c>
      <c r="P2751" s="12">
        <v>15</v>
      </c>
      <c r="Q2751" s="12">
        <f>Table1[[#This Row],[Purchase Amount (USD)]]-Table1[[#This Row],[Previous Purchases]]</f>
        <v>38</v>
      </c>
      <c r="R2751" s="2" t="s">
        <v>74</v>
      </c>
      <c r="S2751" s="2" t="s">
        <v>48</v>
      </c>
    </row>
    <row r="2752" spans="1:19" x14ac:dyDescent="0.3">
      <c r="A2752" s="3">
        <v>2751</v>
      </c>
      <c r="B2752" s="3">
        <v>51</v>
      </c>
      <c r="C2752" s="3" t="s">
        <v>152</v>
      </c>
      <c r="D2752" s="3" t="s">
        <v>40</v>
      </c>
      <c r="E2752" s="3" t="s">
        <v>41</v>
      </c>
      <c r="F2752" s="3">
        <v>66</v>
      </c>
      <c r="G2752" s="3" t="s">
        <v>119</v>
      </c>
      <c r="H2752" s="3" t="s">
        <v>22</v>
      </c>
      <c r="I2752" s="3" t="s">
        <v>68</v>
      </c>
      <c r="J2752" s="3" t="s">
        <v>36</v>
      </c>
      <c r="K2752" s="3">
        <v>2.7</v>
      </c>
      <c r="L2752" s="3" t="s">
        <v>151</v>
      </c>
      <c r="M2752" s="3" t="s">
        <v>69</v>
      </c>
      <c r="N2752" s="3" t="s">
        <v>151</v>
      </c>
      <c r="O2752" s="3" t="s">
        <v>151</v>
      </c>
      <c r="P2752" s="13">
        <v>26</v>
      </c>
      <c r="Q2752" s="13">
        <f>Table1[[#This Row],[Purchase Amount (USD)]]-Table1[[#This Row],[Previous Purchases]]</f>
        <v>40</v>
      </c>
      <c r="R2752" s="3" t="s">
        <v>45</v>
      </c>
      <c r="S2752" s="3" t="s">
        <v>96</v>
      </c>
    </row>
    <row r="2753" spans="1:19" x14ac:dyDescent="0.3">
      <c r="A2753" s="3">
        <v>2752</v>
      </c>
      <c r="B2753" s="3">
        <v>27</v>
      </c>
      <c r="C2753" s="3" t="s">
        <v>152</v>
      </c>
      <c r="D2753" s="3" t="s">
        <v>80</v>
      </c>
      <c r="E2753" s="3" t="s">
        <v>20</v>
      </c>
      <c r="F2753" s="3">
        <v>52</v>
      </c>
      <c r="G2753" s="3" t="s">
        <v>147</v>
      </c>
      <c r="H2753" s="3" t="s">
        <v>35</v>
      </c>
      <c r="I2753" s="3" t="s">
        <v>125</v>
      </c>
      <c r="J2753" s="3" t="s">
        <v>56</v>
      </c>
      <c r="K2753" s="3">
        <v>3.1</v>
      </c>
      <c r="L2753" s="3" t="s">
        <v>151</v>
      </c>
      <c r="M2753" s="3" t="s">
        <v>37</v>
      </c>
      <c r="N2753" s="3" t="s">
        <v>151</v>
      </c>
      <c r="O2753" s="3" t="s">
        <v>151</v>
      </c>
      <c r="P2753" s="13">
        <v>50</v>
      </c>
      <c r="Q2753" s="13">
        <f>Table1[[#This Row],[Purchase Amount (USD)]]-Table1[[#This Row],[Previous Purchases]]</f>
        <v>2</v>
      </c>
      <c r="R2753" s="3" t="s">
        <v>27</v>
      </c>
      <c r="S2753" s="3" t="s">
        <v>87</v>
      </c>
    </row>
    <row r="2754" spans="1:19" x14ac:dyDescent="0.3">
      <c r="A2754" s="2">
        <v>2753</v>
      </c>
      <c r="B2754" s="2">
        <v>48</v>
      </c>
      <c r="C2754" s="2" t="s">
        <v>152</v>
      </c>
      <c r="D2754" s="2" t="s">
        <v>29</v>
      </c>
      <c r="E2754" s="2" t="s">
        <v>20</v>
      </c>
      <c r="F2754" s="2">
        <v>64</v>
      </c>
      <c r="G2754" s="2" t="s">
        <v>111</v>
      </c>
      <c r="H2754" s="2" t="s">
        <v>35</v>
      </c>
      <c r="I2754" s="2" t="s">
        <v>99</v>
      </c>
      <c r="J2754" s="2" t="s">
        <v>24</v>
      </c>
      <c r="K2754" s="2">
        <v>4</v>
      </c>
      <c r="L2754" s="2" t="s">
        <v>151</v>
      </c>
      <c r="M2754" s="2" t="s">
        <v>37</v>
      </c>
      <c r="N2754" s="2" t="s">
        <v>151</v>
      </c>
      <c r="O2754" s="2" t="s">
        <v>151</v>
      </c>
      <c r="P2754" s="12">
        <v>30</v>
      </c>
      <c r="Q2754" s="12">
        <f>Table1[[#This Row],[Purchase Amount (USD)]]-Table1[[#This Row],[Previous Purchases]]</f>
        <v>34</v>
      </c>
      <c r="R2754" s="2" t="s">
        <v>27</v>
      </c>
      <c r="S2754" s="2" t="s">
        <v>75</v>
      </c>
    </row>
    <row r="2755" spans="1:19" x14ac:dyDescent="0.3">
      <c r="A2755" s="2">
        <v>2754</v>
      </c>
      <c r="B2755" s="2">
        <v>69</v>
      </c>
      <c r="C2755" s="2" t="s">
        <v>152</v>
      </c>
      <c r="D2755" s="2" t="s">
        <v>142</v>
      </c>
      <c r="E2755" s="2" t="s">
        <v>66</v>
      </c>
      <c r="F2755" s="2">
        <v>59</v>
      </c>
      <c r="G2755" s="2" t="s">
        <v>42</v>
      </c>
      <c r="H2755" s="2" t="s">
        <v>43</v>
      </c>
      <c r="I2755" s="2" t="s">
        <v>117</v>
      </c>
      <c r="J2755" s="2" t="s">
        <v>36</v>
      </c>
      <c r="K2755" s="2">
        <v>3.6</v>
      </c>
      <c r="L2755" s="2" t="s">
        <v>151</v>
      </c>
      <c r="M2755" s="2" t="s">
        <v>44</v>
      </c>
      <c r="N2755" s="2" t="s">
        <v>151</v>
      </c>
      <c r="O2755" s="2" t="s">
        <v>151</v>
      </c>
      <c r="P2755" s="12">
        <v>48</v>
      </c>
      <c r="Q2755" s="12">
        <f>Table1[[#This Row],[Purchase Amount (USD)]]-Table1[[#This Row],[Previous Purchases]]</f>
        <v>11</v>
      </c>
      <c r="R2755" s="2" t="s">
        <v>45</v>
      </c>
      <c r="S2755" s="2" t="s">
        <v>57</v>
      </c>
    </row>
    <row r="2756" spans="1:19" x14ac:dyDescent="0.3">
      <c r="A2756" s="3">
        <v>2755</v>
      </c>
      <c r="B2756" s="3">
        <v>59</v>
      </c>
      <c r="C2756" s="3" t="s">
        <v>152</v>
      </c>
      <c r="D2756" s="3" t="s">
        <v>88</v>
      </c>
      <c r="E2756" s="3" t="s">
        <v>66</v>
      </c>
      <c r="F2756" s="3">
        <v>61</v>
      </c>
      <c r="G2756" s="3" t="s">
        <v>126</v>
      </c>
      <c r="H2756" s="3" t="s">
        <v>22</v>
      </c>
      <c r="I2756" s="3" t="s">
        <v>79</v>
      </c>
      <c r="J2756" s="3" t="s">
        <v>52</v>
      </c>
      <c r="K2756" s="3">
        <v>3.6</v>
      </c>
      <c r="L2756" s="3" t="s">
        <v>151</v>
      </c>
      <c r="M2756" s="3" t="s">
        <v>37</v>
      </c>
      <c r="N2756" s="3" t="s">
        <v>151</v>
      </c>
      <c r="O2756" s="3" t="s">
        <v>151</v>
      </c>
      <c r="P2756" s="13">
        <v>21</v>
      </c>
      <c r="Q2756" s="13">
        <f>Table1[[#This Row],[Purchase Amount (USD)]]-Table1[[#This Row],[Previous Purchases]]</f>
        <v>40</v>
      </c>
      <c r="R2756" s="3" t="s">
        <v>27</v>
      </c>
      <c r="S2756" s="3" t="s">
        <v>75</v>
      </c>
    </row>
    <row r="2757" spans="1:19" x14ac:dyDescent="0.3">
      <c r="A2757" s="3">
        <v>2756</v>
      </c>
      <c r="B2757" s="3">
        <v>59</v>
      </c>
      <c r="C2757" s="3" t="s">
        <v>152</v>
      </c>
      <c r="D2757" s="3" t="s">
        <v>132</v>
      </c>
      <c r="E2757" s="3" t="s">
        <v>66</v>
      </c>
      <c r="F2757" s="3">
        <v>97</v>
      </c>
      <c r="G2757" s="3" t="s">
        <v>106</v>
      </c>
      <c r="H2757" s="3" t="s">
        <v>43</v>
      </c>
      <c r="I2757" s="3" t="s">
        <v>125</v>
      </c>
      <c r="J2757" s="3" t="s">
        <v>24</v>
      </c>
      <c r="K2757" s="3">
        <v>3.3</v>
      </c>
      <c r="L2757" s="3" t="s">
        <v>151</v>
      </c>
      <c r="M2757" s="3" t="s">
        <v>73</v>
      </c>
      <c r="N2757" s="3" t="s">
        <v>151</v>
      </c>
      <c r="O2757" s="3" t="s">
        <v>151</v>
      </c>
      <c r="P2757" s="13">
        <v>18</v>
      </c>
      <c r="Q2757" s="13">
        <f>Table1[[#This Row],[Purchase Amount (USD)]]-Table1[[#This Row],[Previous Purchases]]</f>
        <v>79</v>
      </c>
      <c r="R2757" s="3" t="s">
        <v>38</v>
      </c>
      <c r="S2757" s="3" t="s">
        <v>48</v>
      </c>
    </row>
    <row r="2758" spans="1:19" x14ac:dyDescent="0.3">
      <c r="A2758" s="2">
        <v>2757</v>
      </c>
      <c r="B2758" s="2">
        <v>42</v>
      </c>
      <c r="C2758" s="2" t="s">
        <v>152</v>
      </c>
      <c r="D2758" s="2" t="s">
        <v>123</v>
      </c>
      <c r="E2758" s="2" t="s">
        <v>66</v>
      </c>
      <c r="F2758" s="2">
        <v>23</v>
      </c>
      <c r="G2758" s="2" t="s">
        <v>147</v>
      </c>
      <c r="H2758" s="2" t="s">
        <v>22</v>
      </c>
      <c r="I2758" s="2" t="s">
        <v>82</v>
      </c>
      <c r="J2758" s="2" t="s">
        <v>24</v>
      </c>
      <c r="K2758" s="2">
        <v>4.0999999999999996</v>
      </c>
      <c r="L2758" s="2" t="s">
        <v>151</v>
      </c>
      <c r="M2758" s="2" t="s">
        <v>37</v>
      </c>
      <c r="N2758" s="2" t="s">
        <v>151</v>
      </c>
      <c r="O2758" s="2" t="s">
        <v>151</v>
      </c>
      <c r="P2758" s="12">
        <v>41</v>
      </c>
      <c r="Q2758" s="12">
        <f>Table1[[#This Row],[Purchase Amount (USD)]]-Table1[[#This Row],[Previous Purchases]]</f>
        <v>-18</v>
      </c>
      <c r="R2758" s="2" t="s">
        <v>45</v>
      </c>
      <c r="S2758" s="2" t="s">
        <v>87</v>
      </c>
    </row>
    <row r="2759" spans="1:19" x14ac:dyDescent="0.3">
      <c r="A2759" s="2">
        <v>2758</v>
      </c>
      <c r="B2759" s="2">
        <v>39</v>
      </c>
      <c r="C2759" s="2" t="s">
        <v>152</v>
      </c>
      <c r="D2759" s="2" t="s">
        <v>123</v>
      </c>
      <c r="E2759" s="2" t="s">
        <v>66</v>
      </c>
      <c r="F2759" s="2">
        <v>98</v>
      </c>
      <c r="G2759" s="2" t="s">
        <v>78</v>
      </c>
      <c r="H2759" s="2" t="s">
        <v>91</v>
      </c>
      <c r="I2759" s="2" t="s">
        <v>109</v>
      </c>
      <c r="J2759" s="2" t="s">
        <v>56</v>
      </c>
      <c r="K2759" s="2">
        <v>4.3</v>
      </c>
      <c r="L2759" s="2" t="s">
        <v>151</v>
      </c>
      <c r="M2759" s="2" t="s">
        <v>44</v>
      </c>
      <c r="N2759" s="2" t="s">
        <v>151</v>
      </c>
      <c r="O2759" s="2" t="s">
        <v>151</v>
      </c>
      <c r="P2759" s="12">
        <v>11</v>
      </c>
      <c r="Q2759" s="12">
        <f>Table1[[#This Row],[Purchase Amount (USD)]]-Table1[[#This Row],[Previous Purchases]]</f>
        <v>87</v>
      </c>
      <c r="R2759" s="2" t="s">
        <v>27</v>
      </c>
      <c r="S2759" s="2" t="s">
        <v>87</v>
      </c>
    </row>
    <row r="2760" spans="1:19" x14ac:dyDescent="0.3">
      <c r="A2760" s="3">
        <v>2759</v>
      </c>
      <c r="B2760" s="3">
        <v>32</v>
      </c>
      <c r="C2760" s="3" t="s">
        <v>152</v>
      </c>
      <c r="D2760" s="3" t="s">
        <v>19</v>
      </c>
      <c r="E2760" s="3" t="s">
        <v>20</v>
      </c>
      <c r="F2760" s="3">
        <v>98</v>
      </c>
      <c r="G2760" s="3" t="s">
        <v>114</v>
      </c>
      <c r="H2760" s="3" t="s">
        <v>43</v>
      </c>
      <c r="I2760" s="3" t="s">
        <v>72</v>
      </c>
      <c r="J2760" s="3" t="s">
        <v>52</v>
      </c>
      <c r="K2760" s="3">
        <v>3.2</v>
      </c>
      <c r="L2760" s="3" t="s">
        <v>151</v>
      </c>
      <c r="M2760" s="3" t="s">
        <v>53</v>
      </c>
      <c r="N2760" s="3" t="s">
        <v>151</v>
      </c>
      <c r="O2760" s="3" t="s">
        <v>151</v>
      </c>
      <c r="P2760" s="13">
        <v>8</v>
      </c>
      <c r="Q2760" s="13">
        <f>Table1[[#This Row],[Purchase Amount (USD)]]-Table1[[#This Row],[Previous Purchases]]</f>
        <v>90</v>
      </c>
      <c r="R2760" s="3" t="s">
        <v>74</v>
      </c>
      <c r="S2760" s="3" t="s">
        <v>75</v>
      </c>
    </row>
    <row r="2761" spans="1:19" x14ac:dyDescent="0.3">
      <c r="A2761" s="3">
        <v>2760</v>
      </c>
      <c r="B2761" s="3">
        <v>68</v>
      </c>
      <c r="C2761" s="3" t="s">
        <v>152</v>
      </c>
      <c r="D2761" s="3" t="s">
        <v>70</v>
      </c>
      <c r="E2761" s="3" t="s">
        <v>41</v>
      </c>
      <c r="F2761" s="3">
        <v>59</v>
      </c>
      <c r="G2761" s="3" t="s">
        <v>148</v>
      </c>
      <c r="H2761" s="3" t="s">
        <v>43</v>
      </c>
      <c r="I2761" s="3" t="s">
        <v>47</v>
      </c>
      <c r="J2761" s="3" t="s">
        <v>52</v>
      </c>
      <c r="K2761" s="3">
        <v>3.9</v>
      </c>
      <c r="L2761" s="3" t="s">
        <v>151</v>
      </c>
      <c r="M2761" s="3" t="s">
        <v>37</v>
      </c>
      <c r="N2761" s="3" t="s">
        <v>151</v>
      </c>
      <c r="O2761" s="3" t="s">
        <v>151</v>
      </c>
      <c r="P2761" s="13">
        <v>42</v>
      </c>
      <c r="Q2761" s="13">
        <f>Table1[[#This Row],[Purchase Amount (USD)]]-Table1[[#This Row],[Previous Purchases]]</f>
        <v>17</v>
      </c>
      <c r="R2761" s="3" t="s">
        <v>32</v>
      </c>
      <c r="S2761" s="3" t="s">
        <v>96</v>
      </c>
    </row>
    <row r="2762" spans="1:19" x14ac:dyDescent="0.3">
      <c r="A2762" s="2">
        <v>2761</v>
      </c>
      <c r="B2762" s="2">
        <v>41</v>
      </c>
      <c r="C2762" s="2" t="s">
        <v>152</v>
      </c>
      <c r="D2762" s="2" t="s">
        <v>86</v>
      </c>
      <c r="E2762" s="2" t="s">
        <v>20</v>
      </c>
      <c r="F2762" s="2">
        <v>82</v>
      </c>
      <c r="G2762" s="2" t="s">
        <v>119</v>
      </c>
      <c r="H2762" s="2" t="s">
        <v>35</v>
      </c>
      <c r="I2762" s="2" t="s">
        <v>82</v>
      </c>
      <c r="J2762" s="2" t="s">
        <v>56</v>
      </c>
      <c r="K2762" s="2">
        <v>5</v>
      </c>
      <c r="L2762" s="2" t="s">
        <v>151</v>
      </c>
      <c r="M2762" s="2" t="s">
        <v>44</v>
      </c>
      <c r="N2762" s="2" t="s">
        <v>151</v>
      </c>
      <c r="O2762" s="2" t="s">
        <v>151</v>
      </c>
      <c r="P2762" s="12">
        <v>41</v>
      </c>
      <c r="Q2762" s="12">
        <f>Table1[[#This Row],[Purchase Amount (USD)]]-Table1[[#This Row],[Previous Purchases]]</f>
        <v>41</v>
      </c>
      <c r="R2762" s="2" t="s">
        <v>38</v>
      </c>
      <c r="S2762" s="2" t="s">
        <v>75</v>
      </c>
    </row>
    <row r="2763" spans="1:19" x14ac:dyDescent="0.3">
      <c r="A2763" s="2">
        <v>2762</v>
      </c>
      <c r="B2763" s="2">
        <v>31</v>
      </c>
      <c r="C2763" s="2" t="s">
        <v>152</v>
      </c>
      <c r="D2763" s="2" t="s">
        <v>49</v>
      </c>
      <c r="E2763" s="2" t="s">
        <v>41</v>
      </c>
      <c r="F2763" s="2">
        <v>82</v>
      </c>
      <c r="G2763" s="2" t="s">
        <v>150</v>
      </c>
      <c r="H2763" s="2" t="s">
        <v>43</v>
      </c>
      <c r="I2763" s="2" t="s">
        <v>72</v>
      </c>
      <c r="J2763" s="2" t="s">
        <v>56</v>
      </c>
      <c r="K2763" s="2">
        <v>3.4</v>
      </c>
      <c r="L2763" s="2" t="s">
        <v>151</v>
      </c>
      <c r="M2763" s="2" t="s">
        <v>44</v>
      </c>
      <c r="N2763" s="2" t="s">
        <v>151</v>
      </c>
      <c r="O2763" s="2" t="s">
        <v>151</v>
      </c>
      <c r="P2763" s="12">
        <v>3</v>
      </c>
      <c r="Q2763" s="12">
        <f>Table1[[#This Row],[Purchase Amount (USD)]]-Table1[[#This Row],[Previous Purchases]]</f>
        <v>79</v>
      </c>
      <c r="R2763" s="2" t="s">
        <v>38</v>
      </c>
      <c r="S2763" s="2" t="s">
        <v>96</v>
      </c>
    </row>
    <row r="2764" spans="1:19" x14ac:dyDescent="0.3">
      <c r="A2764" s="3">
        <v>2763</v>
      </c>
      <c r="B2764" s="3">
        <v>58</v>
      </c>
      <c r="C2764" s="3" t="s">
        <v>152</v>
      </c>
      <c r="D2764" s="3" t="s">
        <v>112</v>
      </c>
      <c r="E2764" s="3" t="s">
        <v>20</v>
      </c>
      <c r="F2764" s="3">
        <v>41</v>
      </c>
      <c r="G2764" s="3" t="s">
        <v>141</v>
      </c>
      <c r="H2764" s="3" t="s">
        <v>43</v>
      </c>
      <c r="I2764" s="3" t="s">
        <v>60</v>
      </c>
      <c r="J2764" s="3" t="s">
        <v>56</v>
      </c>
      <c r="K2764" s="3">
        <v>3.8</v>
      </c>
      <c r="L2764" s="3" t="s">
        <v>151</v>
      </c>
      <c r="M2764" s="3" t="s">
        <v>73</v>
      </c>
      <c r="N2764" s="3" t="s">
        <v>151</v>
      </c>
      <c r="O2764" s="3" t="s">
        <v>151</v>
      </c>
      <c r="P2764" s="13">
        <v>10</v>
      </c>
      <c r="Q2764" s="13">
        <f>Table1[[#This Row],[Purchase Amount (USD)]]-Table1[[#This Row],[Previous Purchases]]</f>
        <v>31</v>
      </c>
      <c r="R2764" s="3" t="s">
        <v>85</v>
      </c>
      <c r="S2764" s="3" t="s">
        <v>96</v>
      </c>
    </row>
    <row r="2765" spans="1:19" x14ac:dyDescent="0.3">
      <c r="A2765" s="3">
        <v>2764</v>
      </c>
      <c r="B2765" s="3">
        <v>28</v>
      </c>
      <c r="C2765" s="3" t="s">
        <v>152</v>
      </c>
      <c r="D2765" s="3" t="s">
        <v>65</v>
      </c>
      <c r="E2765" s="3" t="s">
        <v>66</v>
      </c>
      <c r="F2765" s="3">
        <v>52</v>
      </c>
      <c r="G2765" s="3" t="s">
        <v>63</v>
      </c>
      <c r="H2765" s="3" t="s">
        <v>43</v>
      </c>
      <c r="I2765" s="3" t="s">
        <v>95</v>
      </c>
      <c r="J2765" s="3" t="s">
        <v>56</v>
      </c>
      <c r="K2765" s="3">
        <v>2.9</v>
      </c>
      <c r="L2765" s="3" t="s">
        <v>151</v>
      </c>
      <c r="M2765" s="3" t="s">
        <v>69</v>
      </c>
      <c r="N2765" s="3" t="s">
        <v>151</v>
      </c>
      <c r="O2765" s="3" t="s">
        <v>151</v>
      </c>
      <c r="P2765" s="13">
        <v>35</v>
      </c>
      <c r="Q2765" s="13">
        <f>Table1[[#This Row],[Purchase Amount (USD)]]-Table1[[#This Row],[Previous Purchases]]</f>
        <v>17</v>
      </c>
      <c r="R2765" s="3" t="s">
        <v>27</v>
      </c>
      <c r="S2765" s="3" t="s">
        <v>57</v>
      </c>
    </row>
    <row r="2766" spans="1:19" x14ac:dyDescent="0.3">
      <c r="A2766" s="2">
        <v>2765</v>
      </c>
      <c r="B2766" s="2">
        <v>63</v>
      </c>
      <c r="C2766" s="2" t="s">
        <v>152</v>
      </c>
      <c r="D2766" s="2" t="s">
        <v>29</v>
      </c>
      <c r="E2766" s="2" t="s">
        <v>20</v>
      </c>
      <c r="F2766" s="2">
        <v>41</v>
      </c>
      <c r="G2766" s="2" t="s">
        <v>116</v>
      </c>
      <c r="H2766" s="2" t="s">
        <v>91</v>
      </c>
      <c r="I2766" s="2" t="s">
        <v>51</v>
      </c>
      <c r="J2766" s="2" t="s">
        <v>36</v>
      </c>
      <c r="K2766" s="2">
        <v>2.6</v>
      </c>
      <c r="L2766" s="2" t="s">
        <v>151</v>
      </c>
      <c r="M2766" s="2" t="s">
        <v>44</v>
      </c>
      <c r="N2766" s="2" t="s">
        <v>151</v>
      </c>
      <c r="O2766" s="2" t="s">
        <v>151</v>
      </c>
      <c r="P2766" s="12">
        <v>2</v>
      </c>
      <c r="Q2766" s="12">
        <f>Table1[[#This Row],[Purchase Amount (USD)]]-Table1[[#This Row],[Previous Purchases]]</f>
        <v>39</v>
      </c>
      <c r="R2766" s="2" t="s">
        <v>85</v>
      </c>
      <c r="S2766" s="2" t="s">
        <v>39</v>
      </c>
    </row>
    <row r="2767" spans="1:19" x14ac:dyDescent="0.3">
      <c r="A2767" s="2">
        <v>2766</v>
      </c>
      <c r="B2767" s="2">
        <v>64</v>
      </c>
      <c r="C2767" s="2" t="s">
        <v>152</v>
      </c>
      <c r="D2767" s="2" t="s">
        <v>142</v>
      </c>
      <c r="E2767" s="2" t="s">
        <v>66</v>
      </c>
      <c r="F2767" s="2">
        <v>70</v>
      </c>
      <c r="G2767" s="2" t="s">
        <v>111</v>
      </c>
      <c r="H2767" s="2" t="s">
        <v>43</v>
      </c>
      <c r="I2767" s="2" t="s">
        <v>72</v>
      </c>
      <c r="J2767" s="2" t="s">
        <v>52</v>
      </c>
      <c r="K2767" s="2">
        <v>4.3</v>
      </c>
      <c r="L2767" s="2" t="s">
        <v>151</v>
      </c>
      <c r="M2767" s="2" t="s">
        <v>69</v>
      </c>
      <c r="N2767" s="2" t="s">
        <v>151</v>
      </c>
      <c r="O2767" s="2" t="s">
        <v>151</v>
      </c>
      <c r="P2767" s="12">
        <v>24</v>
      </c>
      <c r="Q2767" s="12">
        <f>Table1[[#This Row],[Purchase Amount (USD)]]-Table1[[#This Row],[Previous Purchases]]</f>
        <v>46</v>
      </c>
      <c r="R2767" s="2" t="s">
        <v>38</v>
      </c>
      <c r="S2767" s="2" t="s">
        <v>57</v>
      </c>
    </row>
    <row r="2768" spans="1:19" x14ac:dyDescent="0.3">
      <c r="A2768" s="3">
        <v>2767</v>
      </c>
      <c r="B2768" s="3">
        <v>66</v>
      </c>
      <c r="C2768" s="3" t="s">
        <v>152</v>
      </c>
      <c r="D2768" s="3" t="s">
        <v>80</v>
      </c>
      <c r="E2768" s="3" t="s">
        <v>20</v>
      </c>
      <c r="F2768" s="3">
        <v>91</v>
      </c>
      <c r="G2768" s="3" t="s">
        <v>121</v>
      </c>
      <c r="H2768" s="3" t="s">
        <v>43</v>
      </c>
      <c r="I2768" s="3" t="s">
        <v>108</v>
      </c>
      <c r="J2768" s="3" t="s">
        <v>24</v>
      </c>
      <c r="K2768" s="3">
        <v>2.8</v>
      </c>
      <c r="L2768" s="3" t="s">
        <v>151</v>
      </c>
      <c r="M2768" s="3" t="s">
        <v>53</v>
      </c>
      <c r="N2768" s="3" t="s">
        <v>151</v>
      </c>
      <c r="O2768" s="3" t="s">
        <v>151</v>
      </c>
      <c r="P2768" s="13">
        <v>47</v>
      </c>
      <c r="Q2768" s="13">
        <f>Table1[[#This Row],[Purchase Amount (USD)]]-Table1[[#This Row],[Previous Purchases]]</f>
        <v>44</v>
      </c>
      <c r="R2768" s="3" t="s">
        <v>38</v>
      </c>
      <c r="S2768" s="3" t="s">
        <v>87</v>
      </c>
    </row>
    <row r="2769" spans="1:19" x14ac:dyDescent="0.3">
      <c r="A2769" s="3">
        <v>2768</v>
      </c>
      <c r="B2769" s="3">
        <v>31</v>
      </c>
      <c r="C2769" s="3" t="s">
        <v>152</v>
      </c>
      <c r="D2769" s="3" t="s">
        <v>80</v>
      </c>
      <c r="E2769" s="3" t="s">
        <v>20</v>
      </c>
      <c r="F2769" s="3">
        <v>95</v>
      </c>
      <c r="G2769" s="3" t="s">
        <v>145</v>
      </c>
      <c r="H2769" s="3" t="s">
        <v>43</v>
      </c>
      <c r="I2769" s="3" t="s">
        <v>95</v>
      </c>
      <c r="J2769" s="3" t="s">
        <v>36</v>
      </c>
      <c r="K2769" s="3">
        <v>4.5</v>
      </c>
      <c r="L2769" s="3" t="s">
        <v>151</v>
      </c>
      <c r="M2769" s="3" t="s">
        <v>37</v>
      </c>
      <c r="N2769" s="3" t="s">
        <v>151</v>
      </c>
      <c r="O2769" s="3" t="s">
        <v>151</v>
      </c>
      <c r="P2769" s="13">
        <v>31</v>
      </c>
      <c r="Q2769" s="13">
        <f>Table1[[#This Row],[Purchase Amount (USD)]]-Table1[[#This Row],[Previous Purchases]]</f>
        <v>64</v>
      </c>
      <c r="R2769" s="3" t="s">
        <v>32</v>
      </c>
      <c r="S2769" s="3" t="s">
        <v>87</v>
      </c>
    </row>
    <row r="2770" spans="1:19" x14ac:dyDescent="0.3">
      <c r="A2770" s="2">
        <v>2769</v>
      </c>
      <c r="B2770" s="2">
        <v>55</v>
      </c>
      <c r="C2770" s="2" t="s">
        <v>152</v>
      </c>
      <c r="D2770" s="2" t="s">
        <v>19</v>
      </c>
      <c r="E2770" s="2" t="s">
        <v>20</v>
      </c>
      <c r="F2770" s="2">
        <v>25</v>
      </c>
      <c r="G2770" s="2" t="s">
        <v>110</v>
      </c>
      <c r="H2770" s="2" t="s">
        <v>43</v>
      </c>
      <c r="I2770" s="2" t="s">
        <v>117</v>
      </c>
      <c r="J2770" s="2" t="s">
        <v>36</v>
      </c>
      <c r="K2770" s="2">
        <v>3.8</v>
      </c>
      <c r="L2770" s="2" t="s">
        <v>151</v>
      </c>
      <c r="M2770" s="2" t="s">
        <v>69</v>
      </c>
      <c r="N2770" s="2" t="s">
        <v>151</v>
      </c>
      <c r="O2770" s="2" t="s">
        <v>151</v>
      </c>
      <c r="P2770" s="12">
        <v>28</v>
      </c>
      <c r="Q2770" s="12">
        <f>Table1[[#This Row],[Purchase Amount (USD)]]-Table1[[#This Row],[Previous Purchases]]</f>
        <v>-3</v>
      </c>
      <c r="R2770" s="2" t="s">
        <v>45</v>
      </c>
      <c r="S2770" s="2" t="s">
        <v>75</v>
      </c>
    </row>
    <row r="2771" spans="1:19" x14ac:dyDescent="0.3">
      <c r="A2771" s="2">
        <v>2770</v>
      </c>
      <c r="B2771" s="2">
        <v>32</v>
      </c>
      <c r="C2771" s="2" t="s">
        <v>152</v>
      </c>
      <c r="D2771" s="2" t="s">
        <v>54</v>
      </c>
      <c r="E2771" s="2" t="s">
        <v>20</v>
      </c>
      <c r="F2771" s="2">
        <v>89</v>
      </c>
      <c r="G2771" s="2" t="s">
        <v>100</v>
      </c>
      <c r="H2771" s="2" t="s">
        <v>22</v>
      </c>
      <c r="I2771" s="2" t="s">
        <v>92</v>
      </c>
      <c r="J2771" s="2" t="s">
        <v>56</v>
      </c>
      <c r="K2771" s="2">
        <v>3</v>
      </c>
      <c r="L2771" s="2" t="s">
        <v>151</v>
      </c>
      <c r="M2771" s="2" t="s">
        <v>53</v>
      </c>
      <c r="N2771" s="2" t="s">
        <v>151</v>
      </c>
      <c r="O2771" s="2" t="s">
        <v>151</v>
      </c>
      <c r="P2771" s="12">
        <v>13</v>
      </c>
      <c r="Q2771" s="12">
        <f>Table1[[#This Row],[Purchase Amount (USD)]]-Table1[[#This Row],[Previous Purchases]]</f>
        <v>76</v>
      </c>
      <c r="R2771" s="2" t="s">
        <v>32</v>
      </c>
      <c r="S2771" s="2" t="s">
        <v>39</v>
      </c>
    </row>
    <row r="2772" spans="1:19" x14ac:dyDescent="0.3">
      <c r="A2772" s="3">
        <v>2771</v>
      </c>
      <c r="B2772" s="3">
        <v>50</v>
      </c>
      <c r="C2772" s="3" t="s">
        <v>152</v>
      </c>
      <c r="D2772" s="3" t="s">
        <v>136</v>
      </c>
      <c r="E2772" s="3" t="s">
        <v>41</v>
      </c>
      <c r="F2772" s="3">
        <v>44</v>
      </c>
      <c r="G2772" s="3" t="s">
        <v>144</v>
      </c>
      <c r="H2772" s="3" t="s">
        <v>35</v>
      </c>
      <c r="I2772" s="3" t="s">
        <v>143</v>
      </c>
      <c r="J2772" s="3" t="s">
        <v>56</v>
      </c>
      <c r="K2772" s="3">
        <v>3.3</v>
      </c>
      <c r="L2772" s="3" t="s">
        <v>151</v>
      </c>
      <c r="M2772" s="3" t="s">
        <v>26</v>
      </c>
      <c r="N2772" s="3" t="s">
        <v>151</v>
      </c>
      <c r="O2772" s="3" t="s">
        <v>151</v>
      </c>
      <c r="P2772" s="13">
        <v>22</v>
      </c>
      <c r="Q2772" s="13">
        <f>Table1[[#This Row],[Purchase Amount (USD)]]-Table1[[#This Row],[Previous Purchases]]</f>
        <v>22</v>
      </c>
      <c r="R2772" s="3" t="s">
        <v>74</v>
      </c>
      <c r="S2772" s="3" t="s">
        <v>57</v>
      </c>
    </row>
    <row r="2773" spans="1:19" x14ac:dyDescent="0.3">
      <c r="A2773" s="3">
        <v>2772</v>
      </c>
      <c r="B2773" s="3">
        <v>58</v>
      </c>
      <c r="C2773" s="3" t="s">
        <v>152</v>
      </c>
      <c r="D2773" s="3" t="s">
        <v>101</v>
      </c>
      <c r="E2773" s="3" t="s">
        <v>62</v>
      </c>
      <c r="F2773" s="3">
        <v>52</v>
      </c>
      <c r="G2773" s="3" t="s">
        <v>127</v>
      </c>
      <c r="H2773" s="3" t="s">
        <v>35</v>
      </c>
      <c r="I2773" s="3" t="s">
        <v>117</v>
      </c>
      <c r="J2773" s="3" t="s">
        <v>52</v>
      </c>
      <c r="K2773" s="3">
        <v>3.1</v>
      </c>
      <c r="L2773" s="3" t="s">
        <v>151</v>
      </c>
      <c r="M2773" s="3" t="s">
        <v>69</v>
      </c>
      <c r="N2773" s="3" t="s">
        <v>151</v>
      </c>
      <c r="O2773" s="3" t="s">
        <v>151</v>
      </c>
      <c r="P2773" s="13">
        <v>12</v>
      </c>
      <c r="Q2773" s="13">
        <f>Table1[[#This Row],[Purchase Amount (USD)]]-Table1[[#This Row],[Previous Purchases]]</f>
        <v>40</v>
      </c>
      <c r="R2773" s="3" t="s">
        <v>74</v>
      </c>
      <c r="S2773" s="3" t="s">
        <v>28</v>
      </c>
    </row>
    <row r="2774" spans="1:19" x14ac:dyDescent="0.3">
      <c r="A2774" s="2">
        <v>2773</v>
      </c>
      <c r="B2774" s="2">
        <v>18</v>
      </c>
      <c r="C2774" s="2" t="s">
        <v>152</v>
      </c>
      <c r="D2774" s="2" t="s">
        <v>131</v>
      </c>
      <c r="E2774" s="2" t="s">
        <v>66</v>
      </c>
      <c r="F2774" s="2">
        <v>94</v>
      </c>
      <c r="G2774" s="2" t="s">
        <v>137</v>
      </c>
      <c r="H2774" s="2" t="s">
        <v>22</v>
      </c>
      <c r="I2774" s="2" t="s">
        <v>143</v>
      </c>
      <c r="J2774" s="2" t="s">
        <v>36</v>
      </c>
      <c r="K2774" s="2">
        <v>3.5</v>
      </c>
      <c r="L2774" s="2" t="s">
        <v>151</v>
      </c>
      <c r="M2774" s="2" t="s">
        <v>73</v>
      </c>
      <c r="N2774" s="2" t="s">
        <v>151</v>
      </c>
      <c r="O2774" s="2" t="s">
        <v>151</v>
      </c>
      <c r="P2774" s="12">
        <v>10</v>
      </c>
      <c r="Q2774" s="12">
        <f>Table1[[#This Row],[Purchase Amount (USD)]]-Table1[[#This Row],[Previous Purchases]]</f>
        <v>84</v>
      </c>
      <c r="R2774" s="2" t="s">
        <v>74</v>
      </c>
      <c r="S2774" s="2" t="s">
        <v>96</v>
      </c>
    </row>
    <row r="2775" spans="1:19" x14ac:dyDescent="0.3">
      <c r="A2775" s="2">
        <v>2774</v>
      </c>
      <c r="B2775" s="2">
        <v>39</v>
      </c>
      <c r="C2775" s="2" t="s">
        <v>152</v>
      </c>
      <c r="D2775" s="2" t="s">
        <v>94</v>
      </c>
      <c r="E2775" s="2" t="s">
        <v>20</v>
      </c>
      <c r="F2775" s="2">
        <v>98</v>
      </c>
      <c r="G2775" s="2" t="s">
        <v>116</v>
      </c>
      <c r="H2775" s="2" t="s">
        <v>35</v>
      </c>
      <c r="I2775" s="2" t="s">
        <v>31</v>
      </c>
      <c r="J2775" s="2" t="s">
        <v>36</v>
      </c>
      <c r="K2775" s="2">
        <v>4.5999999999999996</v>
      </c>
      <c r="L2775" s="2" t="s">
        <v>151</v>
      </c>
      <c r="M2775" s="2" t="s">
        <v>26</v>
      </c>
      <c r="N2775" s="2" t="s">
        <v>151</v>
      </c>
      <c r="O2775" s="2" t="s">
        <v>151</v>
      </c>
      <c r="P2775" s="12">
        <v>45</v>
      </c>
      <c r="Q2775" s="12">
        <f>Table1[[#This Row],[Purchase Amount (USD)]]-Table1[[#This Row],[Previous Purchases]]</f>
        <v>53</v>
      </c>
      <c r="R2775" s="2" t="s">
        <v>74</v>
      </c>
      <c r="S2775" s="2" t="s">
        <v>57</v>
      </c>
    </row>
    <row r="2776" spans="1:19" x14ac:dyDescent="0.3">
      <c r="A2776" s="3">
        <v>2775</v>
      </c>
      <c r="B2776" s="3">
        <v>56</v>
      </c>
      <c r="C2776" s="3" t="s">
        <v>152</v>
      </c>
      <c r="D2776" s="3" t="s">
        <v>136</v>
      </c>
      <c r="E2776" s="3" t="s">
        <v>41</v>
      </c>
      <c r="F2776" s="3">
        <v>40</v>
      </c>
      <c r="G2776" s="3" t="s">
        <v>100</v>
      </c>
      <c r="H2776" s="3" t="s">
        <v>22</v>
      </c>
      <c r="I2776" s="3" t="s">
        <v>133</v>
      </c>
      <c r="J2776" s="3" t="s">
        <v>56</v>
      </c>
      <c r="K2776" s="3">
        <v>4.0999999999999996</v>
      </c>
      <c r="L2776" s="3" t="s">
        <v>151</v>
      </c>
      <c r="M2776" s="3" t="s">
        <v>53</v>
      </c>
      <c r="N2776" s="3" t="s">
        <v>151</v>
      </c>
      <c r="O2776" s="3" t="s">
        <v>151</v>
      </c>
      <c r="P2776" s="13">
        <v>42</v>
      </c>
      <c r="Q2776" s="13">
        <f>Table1[[#This Row],[Purchase Amount (USD)]]-Table1[[#This Row],[Previous Purchases]]</f>
        <v>-2</v>
      </c>
      <c r="R2776" s="3" t="s">
        <v>38</v>
      </c>
      <c r="S2776" s="3" t="s">
        <v>57</v>
      </c>
    </row>
    <row r="2777" spans="1:19" x14ac:dyDescent="0.3">
      <c r="A2777" s="3">
        <v>2776</v>
      </c>
      <c r="B2777" s="3">
        <v>37</v>
      </c>
      <c r="C2777" s="3" t="s">
        <v>152</v>
      </c>
      <c r="D2777" s="3" t="s">
        <v>124</v>
      </c>
      <c r="E2777" s="3" t="s">
        <v>20</v>
      </c>
      <c r="F2777" s="3">
        <v>25</v>
      </c>
      <c r="G2777" s="3" t="s">
        <v>55</v>
      </c>
      <c r="H2777" s="3" t="s">
        <v>22</v>
      </c>
      <c r="I2777" s="3" t="s">
        <v>107</v>
      </c>
      <c r="J2777" s="3" t="s">
        <v>56</v>
      </c>
      <c r="K2777" s="3">
        <v>3.6</v>
      </c>
      <c r="L2777" s="3" t="s">
        <v>151</v>
      </c>
      <c r="M2777" s="3" t="s">
        <v>37</v>
      </c>
      <c r="N2777" s="3" t="s">
        <v>151</v>
      </c>
      <c r="O2777" s="3" t="s">
        <v>151</v>
      </c>
      <c r="P2777" s="13">
        <v>16</v>
      </c>
      <c r="Q2777" s="13">
        <f>Table1[[#This Row],[Purchase Amount (USD)]]-Table1[[#This Row],[Previous Purchases]]</f>
        <v>9</v>
      </c>
      <c r="R2777" s="3" t="s">
        <v>85</v>
      </c>
      <c r="S2777" s="3" t="s">
        <v>39</v>
      </c>
    </row>
    <row r="2778" spans="1:19" x14ac:dyDescent="0.3">
      <c r="A2778" s="2">
        <v>2777</v>
      </c>
      <c r="B2778" s="2">
        <v>46</v>
      </c>
      <c r="C2778" s="2" t="s">
        <v>152</v>
      </c>
      <c r="D2778" s="2" t="s">
        <v>118</v>
      </c>
      <c r="E2778" s="2" t="s">
        <v>66</v>
      </c>
      <c r="F2778" s="2">
        <v>62</v>
      </c>
      <c r="G2778" s="2" t="s">
        <v>50</v>
      </c>
      <c r="H2778" s="2" t="s">
        <v>22</v>
      </c>
      <c r="I2778" s="2" t="s">
        <v>95</v>
      </c>
      <c r="J2778" s="2" t="s">
        <v>56</v>
      </c>
      <c r="K2778" s="2">
        <v>2.9</v>
      </c>
      <c r="L2778" s="2" t="s">
        <v>151</v>
      </c>
      <c r="M2778" s="2" t="s">
        <v>37</v>
      </c>
      <c r="N2778" s="2" t="s">
        <v>151</v>
      </c>
      <c r="O2778" s="2" t="s">
        <v>151</v>
      </c>
      <c r="P2778" s="12">
        <v>6</v>
      </c>
      <c r="Q2778" s="12">
        <f>Table1[[#This Row],[Purchase Amount (USD)]]-Table1[[#This Row],[Previous Purchases]]</f>
        <v>56</v>
      </c>
      <c r="R2778" s="2" t="s">
        <v>74</v>
      </c>
      <c r="S2778" s="2" t="s">
        <v>48</v>
      </c>
    </row>
    <row r="2779" spans="1:19" x14ac:dyDescent="0.3">
      <c r="A2779" s="2">
        <v>2778</v>
      </c>
      <c r="B2779" s="2">
        <v>52</v>
      </c>
      <c r="C2779" s="2" t="s">
        <v>152</v>
      </c>
      <c r="D2779" s="2" t="s">
        <v>19</v>
      </c>
      <c r="E2779" s="2" t="s">
        <v>20</v>
      </c>
      <c r="F2779" s="2">
        <v>24</v>
      </c>
      <c r="G2779" s="2" t="s">
        <v>134</v>
      </c>
      <c r="H2779" s="2" t="s">
        <v>43</v>
      </c>
      <c r="I2779" s="2" t="s">
        <v>135</v>
      </c>
      <c r="J2779" s="2" t="s">
        <v>56</v>
      </c>
      <c r="K2779" s="2">
        <v>4.8</v>
      </c>
      <c r="L2779" s="2" t="s">
        <v>151</v>
      </c>
      <c r="M2779" s="2" t="s">
        <v>53</v>
      </c>
      <c r="N2779" s="2" t="s">
        <v>151</v>
      </c>
      <c r="O2779" s="2" t="s">
        <v>151</v>
      </c>
      <c r="P2779" s="12">
        <v>28</v>
      </c>
      <c r="Q2779" s="12">
        <f>Table1[[#This Row],[Purchase Amount (USD)]]-Table1[[#This Row],[Previous Purchases]]</f>
        <v>-4</v>
      </c>
      <c r="R2779" s="2" t="s">
        <v>38</v>
      </c>
      <c r="S2779" s="2" t="s">
        <v>96</v>
      </c>
    </row>
    <row r="2780" spans="1:19" x14ac:dyDescent="0.3">
      <c r="A2780" s="3">
        <v>2779</v>
      </c>
      <c r="B2780" s="3">
        <v>70</v>
      </c>
      <c r="C2780" s="3" t="s">
        <v>152</v>
      </c>
      <c r="D2780" s="3" t="s">
        <v>132</v>
      </c>
      <c r="E2780" s="3" t="s">
        <v>66</v>
      </c>
      <c r="F2780" s="3">
        <v>57</v>
      </c>
      <c r="G2780" s="3" t="s">
        <v>137</v>
      </c>
      <c r="H2780" s="3" t="s">
        <v>22</v>
      </c>
      <c r="I2780" s="3" t="s">
        <v>133</v>
      </c>
      <c r="J2780" s="3" t="s">
        <v>36</v>
      </c>
      <c r="K2780" s="3">
        <v>3.2</v>
      </c>
      <c r="L2780" s="3" t="s">
        <v>151</v>
      </c>
      <c r="M2780" s="3" t="s">
        <v>53</v>
      </c>
      <c r="N2780" s="3" t="s">
        <v>151</v>
      </c>
      <c r="O2780" s="3" t="s">
        <v>151</v>
      </c>
      <c r="P2780" s="13">
        <v>24</v>
      </c>
      <c r="Q2780" s="13">
        <f>Table1[[#This Row],[Purchase Amount (USD)]]-Table1[[#This Row],[Previous Purchases]]</f>
        <v>33</v>
      </c>
      <c r="R2780" s="3" t="s">
        <v>38</v>
      </c>
      <c r="S2780" s="3" t="s">
        <v>75</v>
      </c>
    </row>
    <row r="2781" spans="1:19" x14ac:dyDescent="0.3">
      <c r="A2781" s="3">
        <v>2780</v>
      </c>
      <c r="B2781" s="3">
        <v>61</v>
      </c>
      <c r="C2781" s="3" t="s">
        <v>152</v>
      </c>
      <c r="D2781" s="3" t="s">
        <v>88</v>
      </c>
      <c r="E2781" s="3" t="s">
        <v>66</v>
      </c>
      <c r="F2781" s="3">
        <v>66</v>
      </c>
      <c r="G2781" s="3" t="s">
        <v>55</v>
      </c>
      <c r="H2781" s="3" t="s">
        <v>22</v>
      </c>
      <c r="I2781" s="3" t="s">
        <v>143</v>
      </c>
      <c r="J2781" s="3" t="s">
        <v>24</v>
      </c>
      <c r="K2781" s="3">
        <v>4.3</v>
      </c>
      <c r="L2781" s="3" t="s">
        <v>151</v>
      </c>
      <c r="M2781" s="3" t="s">
        <v>26</v>
      </c>
      <c r="N2781" s="3" t="s">
        <v>151</v>
      </c>
      <c r="O2781" s="3" t="s">
        <v>151</v>
      </c>
      <c r="P2781" s="13">
        <v>14</v>
      </c>
      <c r="Q2781" s="13">
        <f>Table1[[#This Row],[Purchase Amount (USD)]]-Table1[[#This Row],[Previous Purchases]]</f>
        <v>52</v>
      </c>
      <c r="R2781" s="3" t="s">
        <v>38</v>
      </c>
      <c r="S2781" s="3" t="s">
        <v>28</v>
      </c>
    </row>
    <row r="2782" spans="1:19" x14ac:dyDescent="0.3">
      <c r="A2782" s="2">
        <v>2781</v>
      </c>
      <c r="B2782" s="2">
        <v>33</v>
      </c>
      <c r="C2782" s="2" t="s">
        <v>152</v>
      </c>
      <c r="D2782" s="2" t="s">
        <v>136</v>
      </c>
      <c r="E2782" s="2" t="s">
        <v>41</v>
      </c>
      <c r="F2782" s="2">
        <v>70</v>
      </c>
      <c r="G2782" s="2" t="s">
        <v>122</v>
      </c>
      <c r="H2782" s="2" t="s">
        <v>43</v>
      </c>
      <c r="I2782" s="2" t="s">
        <v>60</v>
      </c>
      <c r="J2782" s="2" t="s">
        <v>24</v>
      </c>
      <c r="K2782" s="2">
        <v>4.0999999999999996</v>
      </c>
      <c r="L2782" s="2" t="s">
        <v>151</v>
      </c>
      <c r="M2782" s="2" t="s">
        <v>44</v>
      </c>
      <c r="N2782" s="2" t="s">
        <v>151</v>
      </c>
      <c r="O2782" s="2" t="s">
        <v>151</v>
      </c>
      <c r="P2782" s="12">
        <v>29</v>
      </c>
      <c r="Q2782" s="12">
        <f>Table1[[#This Row],[Purchase Amount (USD)]]-Table1[[#This Row],[Previous Purchases]]</f>
        <v>41</v>
      </c>
      <c r="R2782" s="2" t="s">
        <v>45</v>
      </c>
      <c r="S2782" s="2" t="s">
        <v>28</v>
      </c>
    </row>
    <row r="2783" spans="1:19" x14ac:dyDescent="0.3">
      <c r="A2783" s="2">
        <v>2782</v>
      </c>
      <c r="B2783" s="2">
        <v>65</v>
      </c>
      <c r="C2783" s="2" t="s">
        <v>152</v>
      </c>
      <c r="D2783" s="2" t="s">
        <v>40</v>
      </c>
      <c r="E2783" s="2" t="s">
        <v>41</v>
      </c>
      <c r="F2783" s="2">
        <v>39</v>
      </c>
      <c r="G2783" s="2" t="s">
        <v>90</v>
      </c>
      <c r="H2783" s="2" t="s">
        <v>43</v>
      </c>
      <c r="I2783" s="2" t="s">
        <v>143</v>
      </c>
      <c r="J2783" s="2" t="s">
        <v>36</v>
      </c>
      <c r="K2783" s="2">
        <v>4.5999999999999996</v>
      </c>
      <c r="L2783" s="2" t="s">
        <v>151</v>
      </c>
      <c r="M2783" s="2" t="s">
        <v>53</v>
      </c>
      <c r="N2783" s="2" t="s">
        <v>151</v>
      </c>
      <c r="O2783" s="2" t="s">
        <v>151</v>
      </c>
      <c r="P2783" s="12">
        <v>33</v>
      </c>
      <c r="Q2783" s="12">
        <f>Table1[[#This Row],[Purchase Amount (USD)]]-Table1[[#This Row],[Previous Purchases]]</f>
        <v>6</v>
      </c>
      <c r="R2783" s="2" t="s">
        <v>45</v>
      </c>
      <c r="S2783" s="2" t="s">
        <v>39</v>
      </c>
    </row>
    <row r="2784" spans="1:19" x14ac:dyDescent="0.3">
      <c r="A2784" s="3">
        <v>2783</v>
      </c>
      <c r="B2784" s="3">
        <v>41</v>
      </c>
      <c r="C2784" s="3" t="s">
        <v>152</v>
      </c>
      <c r="D2784" s="3" t="s">
        <v>142</v>
      </c>
      <c r="E2784" s="3" t="s">
        <v>66</v>
      </c>
      <c r="F2784" s="3">
        <v>34</v>
      </c>
      <c r="G2784" s="3" t="s">
        <v>134</v>
      </c>
      <c r="H2784" s="3" t="s">
        <v>35</v>
      </c>
      <c r="I2784" s="3" t="s">
        <v>108</v>
      </c>
      <c r="J2784" s="3" t="s">
        <v>36</v>
      </c>
      <c r="K2784" s="3">
        <v>3.8</v>
      </c>
      <c r="L2784" s="3" t="s">
        <v>151</v>
      </c>
      <c r="M2784" s="3" t="s">
        <v>37</v>
      </c>
      <c r="N2784" s="3" t="s">
        <v>151</v>
      </c>
      <c r="O2784" s="3" t="s">
        <v>151</v>
      </c>
      <c r="P2784" s="13">
        <v>30</v>
      </c>
      <c r="Q2784" s="13">
        <f>Table1[[#This Row],[Purchase Amount (USD)]]-Table1[[#This Row],[Previous Purchases]]</f>
        <v>4</v>
      </c>
      <c r="R2784" s="3" t="s">
        <v>45</v>
      </c>
      <c r="S2784" s="3" t="s">
        <v>48</v>
      </c>
    </row>
    <row r="2785" spans="1:19" x14ac:dyDescent="0.3">
      <c r="A2785" s="3">
        <v>2784</v>
      </c>
      <c r="B2785" s="3">
        <v>19</v>
      </c>
      <c r="C2785" s="3" t="s">
        <v>152</v>
      </c>
      <c r="D2785" s="3" t="s">
        <v>86</v>
      </c>
      <c r="E2785" s="3" t="s">
        <v>20</v>
      </c>
      <c r="F2785" s="3">
        <v>38</v>
      </c>
      <c r="G2785" s="3" t="s">
        <v>140</v>
      </c>
      <c r="H2785" s="3" t="s">
        <v>43</v>
      </c>
      <c r="I2785" s="3" t="s">
        <v>64</v>
      </c>
      <c r="J2785" s="3" t="s">
        <v>36</v>
      </c>
      <c r="K2785" s="3">
        <v>4.5</v>
      </c>
      <c r="L2785" s="3" t="s">
        <v>151</v>
      </c>
      <c r="M2785" s="3" t="s">
        <v>44</v>
      </c>
      <c r="N2785" s="3" t="s">
        <v>151</v>
      </c>
      <c r="O2785" s="3" t="s">
        <v>151</v>
      </c>
      <c r="P2785" s="13">
        <v>26</v>
      </c>
      <c r="Q2785" s="13">
        <f>Table1[[#This Row],[Purchase Amount (USD)]]-Table1[[#This Row],[Previous Purchases]]</f>
        <v>12</v>
      </c>
      <c r="R2785" s="3" t="s">
        <v>38</v>
      </c>
      <c r="S2785" s="3" t="s">
        <v>57</v>
      </c>
    </row>
    <row r="2786" spans="1:19" x14ac:dyDescent="0.3">
      <c r="A2786" s="2">
        <v>2785</v>
      </c>
      <c r="B2786" s="2">
        <v>33</v>
      </c>
      <c r="C2786" s="2" t="s">
        <v>152</v>
      </c>
      <c r="D2786" s="2" t="s">
        <v>86</v>
      </c>
      <c r="E2786" s="2" t="s">
        <v>20</v>
      </c>
      <c r="F2786" s="2">
        <v>70</v>
      </c>
      <c r="G2786" s="2" t="s">
        <v>134</v>
      </c>
      <c r="H2786" s="2" t="s">
        <v>43</v>
      </c>
      <c r="I2786" s="2" t="s">
        <v>93</v>
      </c>
      <c r="J2786" s="2" t="s">
        <v>24</v>
      </c>
      <c r="K2786" s="2">
        <v>3.1</v>
      </c>
      <c r="L2786" s="2" t="s">
        <v>151</v>
      </c>
      <c r="M2786" s="2" t="s">
        <v>26</v>
      </c>
      <c r="N2786" s="2" t="s">
        <v>151</v>
      </c>
      <c r="O2786" s="2" t="s">
        <v>151</v>
      </c>
      <c r="P2786" s="12">
        <v>12</v>
      </c>
      <c r="Q2786" s="12">
        <f>Table1[[#This Row],[Purchase Amount (USD)]]-Table1[[#This Row],[Previous Purchases]]</f>
        <v>58</v>
      </c>
      <c r="R2786" s="2" t="s">
        <v>45</v>
      </c>
      <c r="S2786" s="2" t="s">
        <v>96</v>
      </c>
    </row>
    <row r="2787" spans="1:19" x14ac:dyDescent="0.3">
      <c r="A2787" s="2">
        <v>2786</v>
      </c>
      <c r="B2787" s="2">
        <v>53</v>
      </c>
      <c r="C2787" s="2" t="s">
        <v>152</v>
      </c>
      <c r="D2787" s="2" t="s">
        <v>19</v>
      </c>
      <c r="E2787" s="2" t="s">
        <v>20</v>
      </c>
      <c r="F2787" s="2">
        <v>80</v>
      </c>
      <c r="G2787" s="2" t="s">
        <v>59</v>
      </c>
      <c r="H2787" s="2" t="s">
        <v>35</v>
      </c>
      <c r="I2787" s="2" t="s">
        <v>95</v>
      </c>
      <c r="J2787" s="2" t="s">
        <v>52</v>
      </c>
      <c r="K2787" s="2">
        <v>2.9</v>
      </c>
      <c r="L2787" s="2" t="s">
        <v>151</v>
      </c>
      <c r="M2787" s="2" t="s">
        <v>44</v>
      </c>
      <c r="N2787" s="2" t="s">
        <v>151</v>
      </c>
      <c r="O2787" s="2" t="s">
        <v>151</v>
      </c>
      <c r="P2787" s="12">
        <v>13</v>
      </c>
      <c r="Q2787" s="12">
        <f>Table1[[#This Row],[Purchase Amount (USD)]]-Table1[[#This Row],[Previous Purchases]]</f>
        <v>67</v>
      </c>
      <c r="R2787" s="2" t="s">
        <v>74</v>
      </c>
      <c r="S2787" s="2" t="s">
        <v>87</v>
      </c>
    </row>
    <row r="2788" spans="1:19" x14ac:dyDescent="0.3">
      <c r="A2788" s="3">
        <v>2787</v>
      </c>
      <c r="B2788" s="3">
        <v>54</v>
      </c>
      <c r="C2788" s="3" t="s">
        <v>152</v>
      </c>
      <c r="D2788" s="3" t="s">
        <v>65</v>
      </c>
      <c r="E2788" s="3" t="s">
        <v>66</v>
      </c>
      <c r="F2788" s="3">
        <v>51</v>
      </c>
      <c r="G2788" s="3" t="s">
        <v>111</v>
      </c>
      <c r="H2788" s="3" t="s">
        <v>43</v>
      </c>
      <c r="I2788" s="3" t="s">
        <v>82</v>
      </c>
      <c r="J2788" s="3" t="s">
        <v>36</v>
      </c>
      <c r="K2788" s="3">
        <v>3.8</v>
      </c>
      <c r="L2788" s="3" t="s">
        <v>151</v>
      </c>
      <c r="M2788" s="3" t="s">
        <v>44</v>
      </c>
      <c r="N2788" s="3" t="s">
        <v>151</v>
      </c>
      <c r="O2788" s="3" t="s">
        <v>151</v>
      </c>
      <c r="P2788" s="13">
        <v>41</v>
      </c>
      <c r="Q2788" s="13">
        <f>Table1[[#This Row],[Purchase Amount (USD)]]-Table1[[#This Row],[Previous Purchases]]</f>
        <v>10</v>
      </c>
      <c r="R2788" s="3" t="s">
        <v>85</v>
      </c>
      <c r="S2788" s="3" t="s">
        <v>96</v>
      </c>
    </row>
    <row r="2789" spans="1:19" x14ac:dyDescent="0.3">
      <c r="A2789" s="3">
        <v>2788</v>
      </c>
      <c r="B2789" s="3">
        <v>36</v>
      </c>
      <c r="C2789" s="3" t="s">
        <v>152</v>
      </c>
      <c r="D2789" s="3" t="s">
        <v>136</v>
      </c>
      <c r="E2789" s="3" t="s">
        <v>41</v>
      </c>
      <c r="F2789" s="3">
        <v>79</v>
      </c>
      <c r="G2789" s="3" t="s">
        <v>63</v>
      </c>
      <c r="H2789" s="3" t="s">
        <v>91</v>
      </c>
      <c r="I2789" s="3" t="s">
        <v>68</v>
      </c>
      <c r="J2789" s="3" t="s">
        <v>36</v>
      </c>
      <c r="K2789" s="3">
        <v>4.0999999999999996</v>
      </c>
      <c r="L2789" s="3" t="s">
        <v>151</v>
      </c>
      <c r="M2789" s="3" t="s">
        <v>44</v>
      </c>
      <c r="N2789" s="3" t="s">
        <v>151</v>
      </c>
      <c r="O2789" s="3" t="s">
        <v>151</v>
      </c>
      <c r="P2789" s="13">
        <v>4</v>
      </c>
      <c r="Q2789" s="13">
        <f>Table1[[#This Row],[Purchase Amount (USD)]]-Table1[[#This Row],[Previous Purchases]]</f>
        <v>75</v>
      </c>
      <c r="R2789" s="3" t="s">
        <v>27</v>
      </c>
      <c r="S2789" s="3" t="s">
        <v>28</v>
      </c>
    </row>
    <row r="2790" spans="1:19" x14ac:dyDescent="0.3">
      <c r="A2790" s="2">
        <v>2789</v>
      </c>
      <c r="B2790" s="2">
        <v>56</v>
      </c>
      <c r="C2790" s="2" t="s">
        <v>152</v>
      </c>
      <c r="D2790" s="2" t="s">
        <v>136</v>
      </c>
      <c r="E2790" s="2" t="s">
        <v>41</v>
      </c>
      <c r="F2790" s="2">
        <v>92</v>
      </c>
      <c r="G2790" s="2" t="s">
        <v>42</v>
      </c>
      <c r="H2790" s="2" t="s">
        <v>43</v>
      </c>
      <c r="I2790" s="2" t="s">
        <v>77</v>
      </c>
      <c r="J2790" s="2" t="s">
        <v>52</v>
      </c>
      <c r="K2790" s="2">
        <v>3.1</v>
      </c>
      <c r="L2790" s="2" t="s">
        <v>151</v>
      </c>
      <c r="M2790" s="2" t="s">
        <v>37</v>
      </c>
      <c r="N2790" s="2" t="s">
        <v>151</v>
      </c>
      <c r="O2790" s="2" t="s">
        <v>151</v>
      </c>
      <c r="P2790" s="12">
        <v>2</v>
      </c>
      <c r="Q2790" s="12">
        <f>Table1[[#This Row],[Purchase Amount (USD)]]-Table1[[#This Row],[Previous Purchases]]</f>
        <v>90</v>
      </c>
      <c r="R2790" s="2" t="s">
        <v>38</v>
      </c>
      <c r="S2790" s="2" t="s">
        <v>48</v>
      </c>
    </row>
    <row r="2791" spans="1:19" x14ac:dyDescent="0.3">
      <c r="A2791" s="2">
        <v>2790</v>
      </c>
      <c r="B2791" s="2">
        <v>28</v>
      </c>
      <c r="C2791" s="2" t="s">
        <v>152</v>
      </c>
      <c r="D2791" s="2" t="s">
        <v>29</v>
      </c>
      <c r="E2791" s="2" t="s">
        <v>20</v>
      </c>
      <c r="F2791" s="2">
        <v>85</v>
      </c>
      <c r="G2791" s="2" t="s">
        <v>97</v>
      </c>
      <c r="H2791" s="2" t="s">
        <v>22</v>
      </c>
      <c r="I2791" s="2" t="s">
        <v>120</v>
      </c>
      <c r="J2791" s="2" t="s">
        <v>56</v>
      </c>
      <c r="K2791" s="2">
        <v>5</v>
      </c>
      <c r="L2791" s="2" t="s">
        <v>151</v>
      </c>
      <c r="M2791" s="2" t="s">
        <v>26</v>
      </c>
      <c r="N2791" s="2" t="s">
        <v>151</v>
      </c>
      <c r="O2791" s="2" t="s">
        <v>151</v>
      </c>
      <c r="P2791" s="12">
        <v>28</v>
      </c>
      <c r="Q2791" s="12">
        <f>Table1[[#This Row],[Purchase Amount (USD)]]-Table1[[#This Row],[Previous Purchases]]</f>
        <v>57</v>
      </c>
      <c r="R2791" s="2" t="s">
        <v>38</v>
      </c>
      <c r="S2791" s="2" t="s">
        <v>75</v>
      </c>
    </row>
    <row r="2792" spans="1:19" x14ac:dyDescent="0.3">
      <c r="A2792" s="3">
        <v>2791</v>
      </c>
      <c r="B2792" s="3">
        <v>34</v>
      </c>
      <c r="C2792" s="3" t="s">
        <v>152</v>
      </c>
      <c r="D2792" s="3" t="s">
        <v>124</v>
      </c>
      <c r="E2792" s="3" t="s">
        <v>20</v>
      </c>
      <c r="F2792" s="3">
        <v>63</v>
      </c>
      <c r="G2792" s="3" t="s">
        <v>30</v>
      </c>
      <c r="H2792" s="3" t="s">
        <v>43</v>
      </c>
      <c r="I2792" s="3" t="s">
        <v>93</v>
      </c>
      <c r="J2792" s="3" t="s">
        <v>36</v>
      </c>
      <c r="K2792" s="3">
        <v>4.5</v>
      </c>
      <c r="L2792" s="3" t="s">
        <v>151</v>
      </c>
      <c r="M2792" s="3" t="s">
        <v>37</v>
      </c>
      <c r="N2792" s="3" t="s">
        <v>151</v>
      </c>
      <c r="O2792" s="3" t="s">
        <v>151</v>
      </c>
      <c r="P2792" s="13">
        <v>24</v>
      </c>
      <c r="Q2792" s="13">
        <f>Table1[[#This Row],[Purchase Amount (USD)]]-Table1[[#This Row],[Previous Purchases]]</f>
        <v>39</v>
      </c>
      <c r="R2792" s="3" t="s">
        <v>85</v>
      </c>
      <c r="S2792" s="3" t="s">
        <v>48</v>
      </c>
    </row>
    <row r="2793" spans="1:19" x14ac:dyDescent="0.3">
      <c r="A2793" s="3">
        <v>2792</v>
      </c>
      <c r="B2793" s="3">
        <v>43</v>
      </c>
      <c r="C2793" s="3" t="s">
        <v>152</v>
      </c>
      <c r="D2793" s="3" t="s">
        <v>142</v>
      </c>
      <c r="E2793" s="3" t="s">
        <v>66</v>
      </c>
      <c r="F2793" s="3">
        <v>60</v>
      </c>
      <c r="G2793" s="3" t="s">
        <v>145</v>
      </c>
      <c r="H2793" s="3" t="s">
        <v>43</v>
      </c>
      <c r="I2793" s="3" t="s">
        <v>133</v>
      </c>
      <c r="J2793" s="3" t="s">
        <v>56</v>
      </c>
      <c r="K2793" s="3">
        <v>2.8</v>
      </c>
      <c r="L2793" s="3" t="s">
        <v>151</v>
      </c>
      <c r="M2793" s="3" t="s">
        <v>26</v>
      </c>
      <c r="N2793" s="3" t="s">
        <v>151</v>
      </c>
      <c r="O2793" s="3" t="s">
        <v>151</v>
      </c>
      <c r="P2793" s="13">
        <v>14</v>
      </c>
      <c r="Q2793" s="13">
        <f>Table1[[#This Row],[Purchase Amount (USD)]]-Table1[[#This Row],[Previous Purchases]]</f>
        <v>46</v>
      </c>
      <c r="R2793" s="3" t="s">
        <v>27</v>
      </c>
      <c r="S2793" s="3" t="s">
        <v>28</v>
      </c>
    </row>
    <row r="2794" spans="1:19" x14ac:dyDescent="0.3">
      <c r="A2794" s="2">
        <v>2793</v>
      </c>
      <c r="B2794" s="2">
        <v>54</v>
      </c>
      <c r="C2794" s="2" t="s">
        <v>152</v>
      </c>
      <c r="D2794" s="2" t="s">
        <v>58</v>
      </c>
      <c r="E2794" s="2" t="s">
        <v>20</v>
      </c>
      <c r="F2794" s="2">
        <v>44</v>
      </c>
      <c r="G2794" s="2" t="s">
        <v>21</v>
      </c>
      <c r="H2794" s="2" t="s">
        <v>22</v>
      </c>
      <c r="I2794" s="2" t="s">
        <v>82</v>
      </c>
      <c r="J2794" s="2" t="s">
        <v>24</v>
      </c>
      <c r="K2794" s="2">
        <v>3.2</v>
      </c>
      <c r="L2794" s="2" t="s">
        <v>151</v>
      </c>
      <c r="M2794" s="2" t="s">
        <v>26</v>
      </c>
      <c r="N2794" s="2" t="s">
        <v>151</v>
      </c>
      <c r="O2794" s="2" t="s">
        <v>151</v>
      </c>
      <c r="P2794" s="12">
        <v>11</v>
      </c>
      <c r="Q2794" s="12">
        <f>Table1[[#This Row],[Purchase Amount (USD)]]-Table1[[#This Row],[Previous Purchases]]</f>
        <v>33</v>
      </c>
      <c r="R2794" s="2" t="s">
        <v>38</v>
      </c>
      <c r="S2794" s="2" t="s">
        <v>39</v>
      </c>
    </row>
    <row r="2795" spans="1:19" x14ac:dyDescent="0.3">
      <c r="A2795" s="2">
        <v>2794</v>
      </c>
      <c r="B2795" s="2">
        <v>37</v>
      </c>
      <c r="C2795" s="2" t="s">
        <v>152</v>
      </c>
      <c r="D2795" s="2" t="s">
        <v>136</v>
      </c>
      <c r="E2795" s="2" t="s">
        <v>41</v>
      </c>
      <c r="F2795" s="2">
        <v>57</v>
      </c>
      <c r="G2795" s="2" t="s">
        <v>34</v>
      </c>
      <c r="H2795" s="2" t="s">
        <v>43</v>
      </c>
      <c r="I2795" s="2" t="s">
        <v>64</v>
      </c>
      <c r="J2795" s="2" t="s">
        <v>36</v>
      </c>
      <c r="K2795" s="2">
        <v>3.1</v>
      </c>
      <c r="L2795" s="2" t="s">
        <v>151</v>
      </c>
      <c r="M2795" s="2" t="s">
        <v>53</v>
      </c>
      <c r="N2795" s="2" t="s">
        <v>151</v>
      </c>
      <c r="O2795" s="2" t="s">
        <v>151</v>
      </c>
      <c r="P2795" s="12">
        <v>27</v>
      </c>
      <c r="Q2795" s="12">
        <f>Table1[[#This Row],[Purchase Amount (USD)]]-Table1[[#This Row],[Previous Purchases]]</f>
        <v>30</v>
      </c>
      <c r="R2795" s="2" t="s">
        <v>85</v>
      </c>
      <c r="S2795" s="2" t="s">
        <v>75</v>
      </c>
    </row>
    <row r="2796" spans="1:19" x14ac:dyDescent="0.3">
      <c r="A2796" s="3">
        <v>2795</v>
      </c>
      <c r="B2796" s="3">
        <v>33</v>
      </c>
      <c r="C2796" s="3" t="s">
        <v>152</v>
      </c>
      <c r="D2796" s="3" t="s">
        <v>101</v>
      </c>
      <c r="E2796" s="3" t="s">
        <v>62</v>
      </c>
      <c r="F2796" s="3">
        <v>24</v>
      </c>
      <c r="G2796" s="3" t="s">
        <v>83</v>
      </c>
      <c r="H2796" s="3" t="s">
        <v>43</v>
      </c>
      <c r="I2796" s="3" t="s">
        <v>79</v>
      </c>
      <c r="J2796" s="3" t="s">
        <v>56</v>
      </c>
      <c r="K2796" s="3">
        <v>3.3</v>
      </c>
      <c r="L2796" s="3" t="s">
        <v>151</v>
      </c>
      <c r="M2796" s="3" t="s">
        <v>53</v>
      </c>
      <c r="N2796" s="3" t="s">
        <v>151</v>
      </c>
      <c r="O2796" s="3" t="s">
        <v>151</v>
      </c>
      <c r="P2796" s="13">
        <v>7</v>
      </c>
      <c r="Q2796" s="13">
        <f>Table1[[#This Row],[Purchase Amount (USD)]]-Table1[[#This Row],[Previous Purchases]]</f>
        <v>17</v>
      </c>
      <c r="R2796" s="3" t="s">
        <v>32</v>
      </c>
      <c r="S2796" s="3" t="s">
        <v>28</v>
      </c>
    </row>
    <row r="2797" spans="1:19" x14ac:dyDescent="0.3">
      <c r="A2797" s="3">
        <v>2796</v>
      </c>
      <c r="B2797" s="3">
        <v>33</v>
      </c>
      <c r="C2797" s="3" t="s">
        <v>152</v>
      </c>
      <c r="D2797" s="3" t="s">
        <v>118</v>
      </c>
      <c r="E2797" s="3" t="s">
        <v>66</v>
      </c>
      <c r="F2797" s="3">
        <v>35</v>
      </c>
      <c r="G2797" s="3" t="s">
        <v>144</v>
      </c>
      <c r="H2797" s="3" t="s">
        <v>43</v>
      </c>
      <c r="I2797" s="3" t="s">
        <v>135</v>
      </c>
      <c r="J2797" s="3" t="s">
        <v>24</v>
      </c>
      <c r="K2797" s="3">
        <v>3.4</v>
      </c>
      <c r="L2797" s="3" t="s">
        <v>151</v>
      </c>
      <c r="M2797" s="3" t="s">
        <v>73</v>
      </c>
      <c r="N2797" s="3" t="s">
        <v>151</v>
      </c>
      <c r="O2797" s="3" t="s">
        <v>151</v>
      </c>
      <c r="P2797" s="13">
        <v>49</v>
      </c>
      <c r="Q2797" s="13">
        <f>Table1[[#This Row],[Purchase Amount (USD)]]-Table1[[#This Row],[Previous Purchases]]</f>
        <v>-14</v>
      </c>
      <c r="R2797" s="3" t="s">
        <v>45</v>
      </c>
      <c r="S2797" s="3" t="s">
        <v>48</v>
      </c>
    </row>
    <row r="2798" spans="1:19" x14ac:dyDescent="0.3">
      <c r="A2798" s="2">
        <v>2797</v>
      </c>
      <c r="B2798" s="2">
        <v>55</v>
      </c>
      <c r="C2798" s="2" t="s">
        <v>152</v>
      </c>
      <c r="D2798" s="2" t="s">
        <v>101</v>
      </c>
      <c r="E2798" s="2" t="s">
        <v>62</v>
      </c>
      <c r="F2798" s="2">
        <v>73</v>
      </c>
      <c r="G2798" s="2" t="s">
        <v>100</v>
      </c>
      <c r="H2798" s="2" t="s">
        <v>43</v>
      </c>
      <c r="I2798" s="2" t="s">
        <v>107</v>
      </c>
      <c r="J2798" s="2" t="s">
        <v>24</v>
      </c>
      <c r="K2798" s="2">
        <v>3.8</v>
      </c>
      <c r="L2798" s="2" t="s">
        <v>151</v>
      </c>
      <c r="M2798" s="2" t="s">
        <v>73</v>
      </c>
      <c r="N2798" s="2" t="s">
        <v>151</v>
      </c>
      <c r="O2798" s="2" t="s">
        <v>151</v>
      </c>
      <c r="P2798" s="12">
        <v>21</v>
      </c>
      <c r="Q2798" s="12">
        <f>Table1[[#This Row],[Purchase Amount (USD)]]-Table1[[#This Row],[Previous Purchases]]</f>
        <v>52</v>
      </c>
      <c r="R2798" s="2" t="s">
        <v>32</v>
      </c>
      <c r="S2798" s="2" t="s">
        <v>48</v>
      </c>
    </row>
    <row r="2799" spans="1:19" x14ac:dyDescent="0.3">
      <c r="A2799" s="2">
        <v>2798</v>
      </c>
      <c r="B2799" s="2">
        <v>63</v>
      </c>
      <c r="C2799" s="2" t="s">
        <v>152</v>
      </c>
      <c r="D2799" s="2" t="s">
        <v>105</v>
      </c>
      <c r="E2799" s="2" t="s">
        <v>66</v>
      </c>
      <c r="F2799" s="2">
        <v>42</v>
      </c>
      <c r="G2799" s="2" t="s">
        <v>100</v>
      </c>
      <c r="H2799" s="2" t="s">
        <v>43</v>
      </c>
      <c r="I2799" s="2" t="s">
        <v>95</v>
      </c>
      <c r="J2799" s="2" t="s">
        <v>24</v>
      </c>
      <c r="K2799" s="2">
        <v>3.5</v>
      </c>
      <c r="L2799" s="2" t="s">
        <v>151</v>
      </c>
      <c r="M2799" s="2" t="s">
        <v>26</v>
      </c>
      <c r="N2799" s="2" t="s">
        <v>151</v>
      </c>
      <c r="O2799" s="2" t="s">
        <v>151</v>
      </c>
      <c r="P2799" s="12">
        <v>10</v>
      </c>
      <c r="Q2799" s="12">
        <f>Table1[[#This Row],[Purchase Amount (USD)]]-Table1[[#This Row],[Previous Purchases]]</f>
        <v>32</v>
      </c>
      <c r="R2799" s="2" t="s">
        <v>27</v>
      </c>
      <c r="S2799" s="2" t="s">
        <v>96</v>
      </c>
    </row>
    <row r="2800" spans="1:19" x14ac:dyDescent="0.3">
      <c r="A2800" s="3">
        <v>2799</v>
      </c>
      <c r="B2800" s="3">
        <v>52</v>
      </c>
      <c r="C2800" s="3" t="s">
        <v>152</v>
      </c>
      <c r="D2800" s="3" t="s">
        <v>103</v>
      </c>
      <c r="E2800" s="3" t="s">
        <v>20</v>
      </c>
      <c r="F2800" s="3">
        <v>20</v>
      </c>
      <c r="G2800" s="3" t="s">
        <v>42</v>
      </c>
      <c r="H2800" s="3" t="s">
        <v>91</v>
      </c>
      <c r="I2800" s="3" t="s">
        <v>107</v>
      </c>
      <c r="J2800" s="3" t="s">
        <v>24</v>
      </c>
      <c r="K2800" s="3">
        <v>4.8</v>
      </c>
      <c r="L2800" s="3" t="s">
        <v>151</v>
      </c>
      <c r="M2800" s="3" t="s">
        <v>73</v>
      </c>
      <c r="N2800" s="3" t="s">
        <v>151</v>
      </c>
      <c r="O2800" s="3" t="s">
        <v>151</v>
      </c>
      <c r="P2800" s="13">
        <v>37</v>
      </c>
      <c r="Q2800" s="13">
        <f>Table1[[#This Row],[Purchase Amount (USD)]]-Table1[[#This Row],[Previous Purchases]]</f>
        <v>-17</v>
      </c>
      <c r="R2800" s="3" t="s">
        <v>45</v>
      </c>
      <c r="S2800" s="3" t="s">
        <v>39</v>
      </c>
    </row>
    <row r="2801" spans="1:19" x14ac:dyDescent="0.3">
      <c r="A2801" s="3">
        <v>2800</v>
      </c>
      <c r="B2801" s="3">
        <v>23</v>
      </c>
      <c r="C2801" s="3" t="s">
        <v>152</v>
      </c>
      <c r="D2801" s="3" t="s">
        <v>112</v>
      </c>
      <c r="E2801" s="3" t="s">
        <v>20</v>
      </c>
      <c r="F2801" s="3">
        <v>89</v>
      </c>
      <c r="G2801" s="3" t="s">
        <v>30</v>
      </c>
      <c r="H2801" s="3" t="s">
        <v>22</v>
      </c>
      <c r="I2801" s="3" t="s">
        <v>68</v>
      </c>
      <c r="J2801" s="3" t="s">
        <v>36</v>
      </c>
      <c r="K2801" s="3">
        <v>3.9</v>
      </c>
      <c r="L2801" s="3" t="s">
        <v>151</v>
      </c>
      <c r="M2801" s="3" t="s">
        <v>37</v>
      </c>
      <c r="N2801" s="3" t="s">
        <v>151</v>
      </c>
      <c r="O2801" s="3" t="s">
        <v>151</v>
      </c>
      <c r="P2801" s="13">
        <v>9</v>
      </c>
      <c r="Q2801" s="13">
        <f>Table1[[#This Row],[Purchase Amount (USD)]]-Table1[[#This Row],[Previous Purchases]]</f>
        <v>80</v>
      </c>
      <c r="R2801" s="3" t="s">
        <v>74</v>
      </c>
      <c r="S2801" s="3" t="s">
        <v>96</v>
      </c>
    </row>
    <row r="2802" spans="1:19" x14ac:dyDescent="0.3">
      <c r="A2802" s="2">
        <v>2801</v>
      </c>
      <c r="B2802" s="2">
        <v>70</v>
      </c>
      <c r="C2802" s="2" t="s">
        <v>152</v>
      </c>
      <c r="D2802" s="2" t="s">
        <v>54</v>
      </c>
      <c r="E2802" s="2" t="s">
        <v>20</v>
      </c>
      <c r="F2802" s="2">
        <v>76</v>
      </c>
      <c r="G2802" s="2" t="s">
        <v>71</v>
      </c>
      <c r="H2802" s="2" t="s">
        <v>22</v>
      </c>
      <c r="I2802" s="2" t="s">
        <v>82</v>
      </c>
      <c r="J2802" s="2" t="s">
        <v>56</v>
      </c>
      <c r="K2802" s="2">
        <v>3.4</v>
      </c>
      <c r="L2802" s="2" t="s">
        <v>151</v>
      </c>
      <c r="M2802" s="2" t="s">
        <v>37</v>
      </c>
      <c r="N2802" s="2" t="s">
        <v>151</v>
      </c>
      <c r="O2802" s="2" t="s">
        <v>151</v>
      </c>
      <c r="P2802" s="12">
        <v>14</v>
      </c>
      <c r="Q2802" s="12">
        <f>Table1[[#This Row],[Purchase Amount (USD)]]-Table1[[#This Row],[Previous Purchases]]</f>
        <v>62</v>
      </c>
      <c r="R2802" s="2" t="s">
        <v>32</v>
      </c>
      <c r="S2802" s="2" t="s">
        <v>75</v>
      </c>
    </row>
    <row r="2803" spans="1:19" x14ac:dyDescent="0.3">
      <c r="A2803" s="2">
        <v>2802</v>
      </c>
      <c r="B2803" s="2">
        <v>64</v>
      </c>
      <c r="C2803" s="2" t="s">
        <v>152</v>
      </c>
      <c r="D2803" s="2" t="s">
        <v>54</v>
      </c>
      <c r="E2803" s="2" t="s">
        <v>20</v>
      </c>
      <c r="F2803" s="2">
        <v>56</v>
      </c>
      <c r="G2803" s="2" t="s">
        <v>129</v>
      </c>
      <c r="H2803" s="2" t="s">
        <v>43</v>
      </c>
      <c r="I2803" s="2" t="s">
        <v>125</v>
      </c>
      <c r="J2803" s="2" t="s">
        <v>24</v>
      </c>
      <c r="K2803" s="2">
        <v>2.6</v>
      </c>
      <c r="L2803" s="2" t="s">
        <v>151</v>
      </c>
      <c r="M2803" s="2" t="s">
        <v>26</v>
      </c>
      <c r="N2803" s="2" t="s">
        <v>151</v>
      </c>
      <c r="O2803" s="2" t="s">
        <v>151</v>
      </c>
      <c r="P2803" s="12">
        <v>30</v>
      </c>
      <c r="Q2803" s="12">
        <f>Table1[[#This Row],[Purchase Amount (USD)]]-Table1[[#This Row],[Previous Purchases]]</f>
        <v>26</v>
      </c>
      <c r="R2803" s="2" t="s">
        <v>45</v>
      </c>
      <c r="S2803" s="2" t="s">
        <v>48</v>
      </c>
    </row>
    <row r="2804" spans="1:19" x14ac:dyDescent="0.3">
      <c r="A2804" s="3">
        <v>2803</v>
      </c>
      <c r="B2804" s="3">
        <v>22</v>
      </c>
      <c r="C2804" s="3" t="s">
        <v>152</v>
      </c>
      <c r="D2804" s="3" t="s">
        <v>61</v>
      </c>
      <c r="E2804" s="3" t="s">
        <v>62</v>
      </c>
      <c r="F2804" s="3">
        <v>100</v>
      </c>
      <c r="G2804" s="3" t="s">
        <v>76</v>
      </c>
      <c r="H2804" s="3" t="s">
        <v>22</v>
      </c>
      <c r="I2804" s="3" t="s">
        <v>107</v>
      </c>
      <c r="J2804" s="3" t="s">
        <v>56</v>
      </c>
      <c r="K2804" s="3">
        <v>3.1</v>
      </c>
      <c r="L2804" s="3" t="s">
        <v>151</v>
      </c>
      <c r="M2804" s="3" t="s">
        <v>73</v>
      </c>
      <c r="N2804" s="3" t="s">
        <v>151</v>
      </c>
      <c r="O2804" s="3" t="s">
        <v>151</v>
      </c>
      <c r="P2804" s="13">
        <v>42</v>
      </c>
      <c r="Q2804" s="13">
        <f>Table1[[#This Row],[Purchase Amount (USD)]]-Table1[[#This Row],[Previous Purchases]]</f>
        <v>58</v>
      </c>
      <c r="R2804" s="3" t="s">
        <v>38</v>
      </c>
      <c r="S2804" s="3" t="s">
        <v>28</v>
      </c>
    </row>
    <row r="2805" spans="1:19" x14ac:dyDescent="0.3">
      <c r="A2805" s="3">
        <v>2804</v>
      </c>
      <c r="B2805" s="3">
        <v>46</v>
      </c>
      <c r="C2805" s="3" t="s">
        <v>152</v>
      </c>
      <c r="D2805" s="3" t="s">
        <v>112</v>
      </c>
      <c r="E2805" s="3" t="s">
        <v>20</v>
      </c>
      <c r="F2805" s="3">
        <v>44</v>
      </c>
      <c r="G2805" s="3" t="s">
        <v>134</v>
      </c>
      <c r="H2805" s="3" t="s">
        <v>43</v>
      </c>
      <c r="I2805" s="3" t="s">
        <v>82</v>
      </c>
      <c r="J2805" s="3" t="s">
        <v>24</v>
      </c>
      <c r="K2805" s="3">
        <v>3.3</v>
      </c>
      <c r="L2805" s="3" t="s">
        <v>151</v>
      </c>
      <c r="M2805" s="3" t="s">
        <v>37</v>
      </c>
      <c r="N2805" s="3" t="s">
        <v>151</v>
      </c>
      <c r="O2805" s="3" t="s">
        <v>151</v>
      </c>
      <c r="P2805" s="13">
        <v>31</v>
      </c>
      <c r="Q2805" s="13">
        <f>Table1[[#This Row],[Purchase Amount (USD)]]-Table1[[#This Row],[Previous Purchases]]</f>
        <v>13</v>
      </c>
      <c r="R2805" s="3" t="s">
        <v>74</v>
      </c>
      <c r="S2805" s="3" t="s">
        <v>87</v>
      </c>
    </row>
    <row r="2806" spans="1:19" x14ac:dyDescent="0.3">
      <c r="A2806" s="2">
        <v>2805</v>
      </c>
      <c r="B2806" s="2">
        <v>65</v>
      </c>
      <c r="C2806" s="2" t="s">
        <v>152</v>
      </c>
      <c r="D2806" s="2" t="s">
        <v>103</v>
      </c>
      <c r="E2806" s="2" t="s">
        <v>20</v>
      </c>
      <c r="F2806" s="2">
        <v>76</v>
      </c>
      <c r="G2806" s="2" t="s">
        <v>130</v>
      </c>
      <c r="H2806" s="2" t="s">
        <v>43</v>
      </c>
      <c r="I2806" s="2" t="s">
        <v>108</v>
      </c>
      <c r="J2806" s="2" t="s">
        <v>36</v>
      </c>
      <c r="K2806" s="2">
        <v>2.8</v>
      </c>
      <c r="L2806" s="2" t="s">
        <v>151</v>
      </c>
      <c r="M2806" s="2" t="s">
        <v>53</v>
      </c>
      <c r="N2806" s="2" t="s">
        <v>151</v>
      </c>
      <c r="O2806" s="2" t="s">
        <v>151</v>
      </c>
      <c r="P2806" s="12">
        <v>48</v>
      </c>
      <c r="Q2806" s="12">
        <f>Table1[[#This Row],[Purchase Amount (USD)]]-Table1[[#This Row],[Previous Purchases]]</f>
        <v>28</v>
      </c>
      <c r="R2806" s="2" t="s">
        <v>74</v>
      </c>
      <c r="S2806" s="2" t="s">
        <v>96</v>
      </c>
    </row>
    <row r="2807" spans="1:19" x14ac:dyDescent="0.3">
      <c r="A2807" s="2">
        <v>2806</v>
      </c>
      <c r="B2807" s="2">
        <v>18</v>
      </c>
      <c r="C2807" s="2" t="s">
        <v>152</v>
      </c>
      <c r="D2807" s="2" t="s">
        <v>88</v>
      </c>
      <c r="E2807" s="2" t="s">
        <v>66</v>
      </c>
      <c r="F2807" s="2">
        <v>97</v>
      </c>
      <c r="G2807" s="2" t="s">
        <v>106</v>
      </c>
      <c r="H2807" s="2" t="s">
        <v>35</v>
      </c>
      <c r="I2807" s="2" t="s">
        <v>93</v>
      </c>
      <c r="J2807" s="2" t="s">
        <v>56</v>
      </c>
      <c r="K2807" s="2">
        <v>4.3</v>
      </c>
      <c r="L2807" s="2" t="s">
        <v>151</v>
      </c>
      <c r="M2807" s="2" t="s">
        <v>53</v>
      </c>
      <c r="N2807" s="2" t="s">
        <v>151</v>
      </c>
      <c r="O2807" s="2" t="s">
        <v>151</v>
      </c>
      <c r="P2807" s="12">
        <v>48</v>
      </c>
      <c r="Q2807" s="12">
        <f>Table1[[#This Row],[Purchase Amount (USD)]]-Table1[[#This Row],[Previous Purchases]]</f>
        <v>49</v>
      </c>
      <c r="R2807" s="2" t="s">
        <v>32</v>
      </c>
      <c r="S2807" s="2" t="s">
        <v>57</v>
      </c>
    </row>
    <row r="2808" spans="1:19" x14ac:dyDescent="0.3">
      <c r="A2808" s="3">
        <v>2807</v>
      </c>
      <c r="B2808" s="3">
        <v>45</v>
      </c>
      <c r="C2808" s="3" t="s">
        <v>152</v>
      </c>
      <c r="D2808" s="3" t="s">
        <v>19</v>
      </c>
      <c r="E2808" s="3" t="s">
        <v>20</v>
      </c>
      <c r="F2808" s="3">
        <v>39</v>
      </c>
      <c r="G2808" s="3" t="s">
        <v>130</v>
      </c>
      <c r="H2808" s="3" t="s">
        <v>22</v>
      </c>
      <c r="I2808" s="3" t="s">
        <v>72</v>
      </c>
      <c r="J2808" s="3" t="s">
        <v>36</v>
      </c>
      <c r="K2808" s="3">
        <v>2.7</v>
      </c>
      <c r="L2808" s="3" t="s">
        <v>151</v>
      </c>
      <c r="M2808" s="3" t="s">
        <v>53</v>
      </c>
      <c r="N2808" s="3" t="s">
        <v>151</v>
      </c>
      <c r="O2808" s="3" t="s">
        <v>151</v>
      </c>
      <c r="P2808" s="13">
        <v>50</v>
      </c>
      <c r="Q2808" s="13">
        <f>Table1[[#This Row],[Purchase Amount (USD)]]-Table1[[#This Row],[Previous Purchases]]</f>
        <v>-11</v>
      </c>
      <c r="R2808" s="3" t="s">
        <v>38</v>
      </c>
      <c r="S2808" s="3" t="s">
        <v>48</v>
      </c>
    </row>
    <row r="2809" spans="1:19" x14ac:dyDescent="0.3">
      <c r="A2809" s="3">
        <v>2808</v>
      </c>
      <c r="B2809" s="3">
        <v>56</v>
      </c>
      <c r="C2809" s="3" t="s">
        <v>152</v>
      </c>
      <c r="D2809" s="3" t="s">
        <v>103</v>
      </c>
      <c r="E2809" s="3" t="s">
        <v>20</v>
      </c>
      <c r="F2809" s="3">
        <v>100</v>
      </c>
      <c r="G2809" s="3" t="s">
        <v>127</v>
      </c>
      <c r="H2809" s="3" t="s">
        <v>43</v>
      </c>
      <c r="I2809" s="3" t="s">
        <v>60</v>
      </c>
      <c r="J2809" s="3" t="s">
        <v>36</v>
      </c>
      <c r="K2809" s="3">
        <v>4.4000000000000004</v>
      </c>
      <c r="L2809" s="3" t="s">
        <v>151</v>
      </c>
      <c r="M2809" s="3" t="s">
        <v>69</v>
      </c>
      <c r="N2809" s="3" t="s">
        <v>151</v>
      </c>
      <c r="O2809" s="3" t="s">
        <v>151</v>
      </c>
      <c r="P2809" s="13">
        <v>10</v>
      </c>
      <c r="Q2809" s="13">
        <f>Table1[[#This Row],[Purchase Amount (USD)]]-Table1[[#This Row],[Previous Purchases]]</f>
        <v>90</v>
      </c>
      <c r="R2809" s="3" t="s">
        <v>85</v>
      </c>
      <c r="S2809" s="3" t="s">
        <v>28</v>
      </c>
    </row>
    <row r="2810" spans="1:19" x14ac:dyDescent="0.3">
      <c r="A2810" s="2">
        <v>2809</v>
      </c>
      <c r="B2810" s="2">
        <v>49</v>
      </c>
      <c r="C2810" s="2" t="s">
        <v>152</v>
      </c>
      <c r="D2810" s="2" t="s">
        <v>86</v>
      </c>
      <c r="E2810" s="2" t="s">
        <v>20</v>
      </c>
      <c r="F2810" s="2">
        <v>62</v>
      </c>
      <c r="G2810" s="2" t="s">
        <v>121</v>
      </c>
      <c r="H2810" s="2" t="s">
        <v>43</v>
      </c>
      <c r="I2810" s="2" t="s">
        <v>117</v>
      </c>
      <c r="J2810" s="2" t="s">
        <v>36</v>
      </c>
      <c r="K2810" s="2">
        <v>3.9</v>
      </c>
      <c r="L2810" s="2" t="s">
        <v>151</v>
      </c>
      <c r="M2810" s="2" t="s">
        <v>37</v>
      </c>
      <c r="N2810" s="2" t="s">
        <v>151</v>
      </c>
      <c r="O2810" s="2" t="s">
        <v>151</v>
      </c>
      <c r="P2810" s="12">
        <v>45</v>
      </c>
      <c r="Q2810" s="12">
        <f>Table1[[#This Row],[Purchase Amount (USD)]]-Table1[[#This Row],[Previous Purchases]]</f>
        <v>17</v>
      </c>
      <c r="R2810" s="2" t="s">
        <v>45</v>
      </c>
      <c r="S2810" s="2" t="s">
        <v>96</v>
      </c>
    </row>
    <row r="2811" spans="1:19" x14ac:dyDescent="0.3">
      <c r="A2811" s="2">
        <v>2810</v>
      </c>
      <c r="B2811" s="2">
        <v>66</v>
      </c>
      <c r="C2811" s="2" t="s">
        <v>152</v>
      </c>
      <c r="D2811" s="2" t="s">
        <v>58</v>
      </c>
      <c r="E2811" s="2" t="s">
        <v>20</v>
      </c>
      <c r="F2811" s="2">
        <v>98</v>
      </c>
      <c r="G2811" s="2" t="s">
        <v>71</v>
      </c>
      <c r="H2811" s="2" t="s">
        <v>91</v>
      </c>
      <c r="I2811" s="2" t="s">
        <v>84</v>
      </c>
      <c r="J2811" s="2" t="s">
        <v>52</v>
      </c>
      <c r="K2811" s="2">
        <v>3</v>
      </c>
      <c r="L2811" s="2" t="s">
        <v>151</v>
      </c>
      <c r="M2811" s="2" t="s">
        <v>53</v>
      </c>
      <c r="N2811" s="2" t="s">
        <v>151</v>
      </c>
      <c r="O2811" s="2" t="s">
        <v>151</v>
      </c>
      <c r="P2811" s="12">
        <v>27</v>
      </c>
      <c r="Q2811" s="12">
        <f>Table1[[#This Row],[Purchase Amount (USD)]]-Table1[[#This Row],[Previous Purchases]]</f>
        <v>71</v>
      </c>
      <c r="R2811" s="2" t="s">
        <v>85</v>
      </c>
      <c r="S2811" s="2" t="s">
        <v>57</v>
      </c>
    </row>
    <row r="2812" spans="1:19" x14ac:dyDescent="0.3">
      <c r="A2812" s="3">
        <v>2811</v>
      </c>
      <c r="B2812" s="3">
        <v>27</v>
      </c>
      <c r="C2812" s="3" t="s">
        <v>152</v>
      </c>
      <c r="D2812" s="3" t="s">
        <v>33</v>
      </c>
      <c r="E2812" s="3" t="s">
        <v>20</v>
      </c>
      <c r="F2812" s="3">
        <v>31</v>
      </c>
      <c r="G2812" s="3" t="s">
        <v>116</v>
      </c>
      <c r="H2812" s="3" t="s">
        <v>43</v>
      </c>
      <c r="I2812" s="3" t="s">
        <v>72</v>
      </c>
      <c r="J2812" s="3" t="s">
        <v>52</v>
      </c>
      <c r="K2812" s="3">
        <v>4</v>
      </c>
      <c r="L2812" s="3" t="s">
        <v>151</v>
      </c>
      <c r="M2812" s="3" t="s">
        <v>53</v>
      </c>
      <c r="N2812" s="3" t="s">
        <v>151</v>
      </c>
      <c r="O2812" s="3" t="s">
        <v>151</v>
      </c>
      <c r="P2812" s="13">
        <v>10</v>
      </c>
      <c r="Q2812" s="13">
        <f>Table1[[#This Row],[Purchase Amount (USD)]]-Table1[[#This Row],[Previous Purchases]]</f>
        <v>21</v>
      </c>
      <c r="R2812" s="3" t="s">
        <v>85</v>
      </c>
      <c r="S2812" s="3" t="s">
        <v>28</v>
      </c>
    </row>
    <row r="2813" spans="1:19" x14ac:dyDescent="0.3">
      <c r="A2813" s="3">
        <v>2812</v>
      </c>
      <c r="B2813" s="3">
        <v>69</v>
      </c>
      <c r="C2813" s="3" t="s">
        <v>152</v>
      </c>
      <c r="D2813" s="3" t="s">
        <v>101</v>
      </c>
      <c r="E2813" s="3" t="s">
        <v>62</v>
      </c>
      <c r="F2813" s="3">
        <v>89</v>
      </c>
      <c r="G2813" s="3" t="s">
        <v>122</v>
      </c>
      <c r="H2813" s="3" t="s">
        <v>43</v>
      </c>
      <c r="I2813" s="3" t="s">
        <v>143</v>
      </c>
      <c r="J2813" s="3" t="s">
        <v>56</v>
      </c>
      <c r="K2813" s="3">
        <v>3.7</v>
      </c>
      <c r="L2813" s="3" t="s">
        <v>151</v>
      </c>
      <c r="M2813" s="3" t="s">
        <v>73</v>
      </c>
      <c r="N2813" s="3" t="s">
        <v>151</v>
      </c>
      <c r="O2813" s="3" t="s">
        <v>151</v>
      </c>
      <c r="P2813" s="13">
        <v>19</v>
      </c>
      <c r="Q2813" s="13">
        <f>Table1[[#This Row],[Purchase Amount (USD)]]-Table1[[#This Row],[Previous Purchases]]</f>
        <v>70</v>
      </c>
      <c r="R2813" s="3" t="s">
        <v>38</v>
      </c>
      <c r="S2813" s="3" t="s">
        <v>57</v>
      </c>
    </row>
    <row r="2814" spans="1:19" x14ac:dyDescent="0.3">
      <c r="A2814" s="2">
        <v>2813</v>
      </c>
      <c r="B2814" s="2">
        <v>66</v>
      </c>
      <c r="C2814" s="2" t="s">
        <v>152</v>
      </c>
      <c r="D2814" s="2" t="s">
        <v>103</v>
      </c>
      <c r="E2814" s="2" t="s">
        <v>20</v>
      </c>
      <c r="F2814" s="2">
        <v>91</v>
      </c>
      <c r="G2814" s="2" t="s">
        <v>113</v>
      </c>
      <c r="H2814" s="2" t="s">
        <v>91</v>
      </c>
      <c r="I2814" s="2" t="s">
        <v>135</v>
      </c>
      <c r="J2814" s="2" t="s">
        <v>56</v>
      </c>
      <c r="K2814" s="2">
        <v>3.8</v>
      </c>
      <c r="L2814" s="2" t="s">
        <v>151</v>
      </c>
      <c r="M2814" s="2" t="s">
        <v>73</v>
      </c>
      <c r="N2814" s="2" t="s">
        <v>151</v>
      </c>
      <c r="O2814" s="2" t="s">
        <v>151</v>
      </c>
      <c r="P2814" s="12">
        <v>1</v>
      </c>
      <c r="Q2814" s="12">
        <f>Table1[[#This Row],[Purchase Amount (USD)]]-Table1[[#This Row],[Previous Purchases]]</f>
        <v>90</v>
      </c>
      <c r="R2814" s="2" t="s">
        <v>38</v>
      </c>
      <c r="S2814" s="2" t="s">
        <v>96</v>
      </c>
    </row>
    <row r="2815" spans="1:19" x14ac:dyDescent="0.3">
      <c r="A2815" s="2">
        <v>2814</v>
      </c>
      <c r="B2815" s="2">
        <v>45</v>
      </c>
      <c r="C2815" s="2" t="s">
        <v>152</v>
      </c>
      <c r="D2815" s="2" t="s">
        <v>54</v>
      </c>
      <c r="E2815" s="2" t="s">
        <v>20</v>
      </c>
      <c r="F2815" s="2">
        <v>50</v>
      </c>
      <c r="G2815" s="2" t="s">
        <v>128</v>
      </c>
      <c r="H2815" s="2" t="s">
        <v>35</v>
      </c>
      <c r="I2815" s="2" t="s">
        <v>31</v>
      </c>
      <c r="J2815" s="2" t="s">
        <v>52</v>
      </c>
      <c r="K2815" s="2">
        <v>3.3</v>
      </c>
      <c r="L2815" s="2" t="s">
        <v>151</v>
      </c>
      <c r="M2815" s="2" t="s">
        <v>69</v>
      </c>
      <c r="N2815" s="2" t="s">
        <v>151</v>
      </c>
      <c r="O2815" s="2" t="s">
        <v>151</v>
      </c>
      <c r="P2815" s="12">
        <v>39</v>
      </c>
      <c r="Q2815" s="12">
        <f>Table1[[#This Row],[Purchase Amount (USD)]]-Table1[[#This Row],[Previous Purchases]]</f>
        <v>11</v>
      </c>
      <c r="R2815" s="2" t="s">
        <v>85</v>
      </c>
      <c r="S2815" s="2" t="s">
        <v>57</v>
      </c>
    </row>
    <row r="2816" spans="1:19" x14ac:dyDescent="0.3">
      <c r="A2816" s="3">
        <v>2815</v>
      </c>
      <c r="B2816" s="3">
        <v>31</v>
      </c>
      <c r="C2816" s="3" t="s">
        <v>152</v>
      </c>
      <c r="D2816" s="3" t="s">
        <v>112</v>
      </c>
      <c r="E2816" s="3" t="s">
        <v>20</v>
      </c>
      <c r="F2816" s="3">
        <v>32</v>
      </c>
      <c r="G2816" s="3" t="s">
        <v>147</v>
      </c>
      <c r="H2816" s="3" t="s">
        <v>22</v>
      </c>
      <c r="I2816" s="3" t="s">
        <v>79</v>
      </c>
      <c r="J2816" s="3" t="s">
        <v>24</v>
      </c>
      <c r="K2816" s="3">
        <v>3.6</v>
      </c>
      <c r="L2816" s="3" t="s">
        <v>151</v>
      </c>
      <c r="M2816" s="3" t="s">
        <v>53</v>
      </c>
      <c r="N2816" s="3" t="s">
        <v>151</v>
      </c>
      <c r="O2816" s="3" t="s">
        <v>151</v>
      </c>
      <c r="P2816" s="13">
        <v>14</v>
      </c>
      <c r="Q2816" s="13">
        <f>Table1[[#This Row],[Purchase Amount (USD)]]-Table1[[#This Row],[Previous Purchases]]</f>
        <v>18</v>
      </c>
      <c r="R2816" s="3" t="s">
        <v>74</v>
      </c>
      <c r="S2816" s="3" t="s">
        <v>87</v>
      </c>
    </row>
    <row r="2817" spans="1:19" x14ac:dyDescent="0.3">
      <c r="A2817" s="3">
        <v>2816</v>
      </c>
      <c r="B2817" s="3">
        <v>33</v>
      </c>
      <c r="C2817" s="3" t="s">
        <v>152</v>
      </c>
      <c r="D2817" s="3" t="s">
        <v>19</v>
      </c>
      <c r="E2817" s="3" t="s">
        <v>20</v>
      </c>
      <c r="F2817" s="3">
        <v>67</v>
      </c>
      <c r="G2817" s="3" t="s">
        <v>134</v>
      </c>
      <c r="H2817" s="3" t="s">
        <v>22</v>
      </c>
      <c r="I2817" s="3" t="s">
        <v>93</v>
      </c>
      <c r="J2817" s="3" t="s">
        <v>56</v>
      </c>
      <c r="K2817" s="3">
        <v>3.9</v>
      </c>
      <c r="L2817" s="3" t="s">
        <v>151</v>
      </c>
      <c r="M2817" s="3" t="s">
        <v>37</v>
      </c>
      <c r="N2817" s="3" t="s">
        <v>151</v>
      </c>
      <c r="O2817" s="3" t="s">
        <v>151</v>
      </c>
      <c r="P2817" s="13">
        <v>40</v>
      </c>
      <c r="Q2817" s="13">
        <f>Table1[[#This Row],[Purchase Amount (USD)]]-Table1[[#This Row],[Previous Purchases]]</f>
        <v>27</v>
      </c>
      <c r="R2817" s="3" t="s">
        <v>27</v>
      </c>
      <c r="S2817" s="3" t="s">
        <v>96</v>
      </c>
    </row>
    <row r="2818" spans="1:19" x14ac:dyDescent="0.3">
      <c r="A2818" s="2">
        <v>2817</v>
      </c>
      <c r="B2818" s="2">
        <v>43</v>
      </c>
      <c r="C2818" s="2" t="s">
        <v>152</v>
      </c>
      <c r="D2818" s="2" t="s">
        <v>86</v>
      </c>
      <c r="E2818" s="2" t="s">
        <v>20</v>
      </c>
      <c r="F2818" s="2">
        <v>28</v>
      </c>
      <c r="G2818" s="2" t="s">
        <v>127</v>
      </c>
      <c r="H2818" s="2" t="s">
        <v>43</v>
      </c>
      <c r="I2818" s="2" t="s">
        <v>93</v>
      </c>
      <c r="J2818" s="2" t="s">
        <v>36</v>
      </c>
      <c r="K2818" s="2">
        <v>3.5</v>
      </c>
      <c r="L2818" s="2" t="s">
        <v>151</v>
      </c>
      <c r="M2818" s="2" t="s">
        <v>37</v>
      </c>
      <c r="N2818" s="2" t="s">
        <v>151</v>
      </c>
      <c r="O2818" s="2" t="s">
        <v>151</v>
      </c>
      <c r="P2818" s="12">
        <v>45</v>
      </c>
      <c r="Q2818" s="12">
        <f>Table1[[#This Row],[Purchase Amount (USD)]]-Table1[[#This Row],[Previous Purchases]]</f>
        <v>-17</v>
      </c>
      <c r="R2818" s="2" t="s">
        <v>27</v>
      </c>
      <c r="S2818" s="2" t="s">
        <v>39</v>
      </c>
    </row>
    <row r="2819" spans="1:19" x14ac:dyDescent="0.3">
      <c r="A2819" s="2">
        <v>2818</v>
      </c>
      <c r="B2819" s="2">
        <v>25</v>
      </c>
      <c r="C2819" s="2" t="s">
        <v>152</v>
      </c>
      <c r="D2819" s="2" t="s">
        <v>131</v>
      </c>
      <c r="E2819" s="2" t="s">
        <v>66</v>
      </c>
      <c r="F2819" s="2">
        <v>65</v>
      </c>
      <c r="G2819" s="2" t="s">
        <v>130</v>
      </c>
      <c r="H2819" s="2" t="s">
        <v>91</v>
      </c>
      <c r="I2819" s="2" t="s">
        <v>133</v>
      </c>
      <c r="J2819" s="2" t="s">
        <v>24</v>
      </c>
      <c r="K2819" s="2">
        <v>3.4</v>
      </c>
      <c r="L2819" s="2" t="s">
        <v>151</v>
      </c>
      <c r="M2819" s="2" t="s">
        <v>53</v>
      </c>
      <c r="N2819" s="2" t="s">
        <v>151</v>
      </c>
      <c r="O2819" s="2" t="s">
        <v>151</v>
      </c>
      <c r="P2819" s="12">
        <v>6</v>
      </c>
      <c r="Q2819" s="12">
        <f>Table1[[#This Row],[Purchase Amount (USD)]]-Table1[[#This Row],[Previous Purchases]]</f>
        <v>59</v>
      </c>
      <c r="R2819" s="2" t="s">
        <v>27</v>
      </c>
      <c r="S2819" s="2" t="s">
        <v>39</v>
      </c>
    </row>
    <row r="2820" spans="1:19" x14ac:dyDescent="0.3">
      <c r="A2820" s="3">
        <v>2819</v>
      </c>
      <c r="B2820" s="3">
        <v>46</v>
      </c>
      <c r="C2820" s="3" t="s">
        <v>152</v>
      </c>
      <c r="D2820" s="3" t="s">
        <v>58</v>
      </c>
      <c r="E2820" s="3" t="s">
        <v>20</v>
      </c>
      <c r="F2820" s="3">
        <v>73</v>
      </c>
      <c r="G2820" s="3" t="s">
        <v>98</v>
      </c>
      <c r="H2820" s="3" t="s">
        <v>43</v>
      </c>
      <c r="I2820" s="3" t="s">
        <v>47</v>
      </c>
      <c r="J2820" s="3" t="s">
        <v>56</v>
      </c>
      <c r="K2820" s="3">
        <v>4.7</v>
      </c>
      <c r="L2820" s="3" t="s">
        <v>151</v>
      </c>
      <c r="M2820" s="3" t="s">
        <v>44</v>
      </c>
      <c r="N2820" s="3" t="s">
        <v>151</v>
      </c>
      <c r="O2820" s="3" t="s">
        <v>151</v>
      </c>
      <c r="P2820" s="13">
        <v>12</v>
      </c>
      <c r="Q2820" s="13">
        <f>Table1[[#This Row],[Purchase Amount (USD)]]-Table1[[#This Row],[Previous Purchases]]</f>
        <v>61</v>
      </c>
      <c r="R2820" s="3" t="s">
        <v>85</v>
      </c>
      <c r="S2820" s="3" t="s">
        <v>48</v>
      </c>
    </row>
    <row r="2821" spans="1:19" x14ac:dyDescent="0.3">
      <c r="A2821" s="3">
        <v>2820</v>
      </c>
      <c r="B2821" s="3">
        <v>67</v>
      </c>
      <c r="C2821" s="3" t="s">
        <v>152</v>
      </c>
      <c r="D2821" s="3" t="s">
        <v>54</v>
      </c>
      <c r="E2821" s="3" t="s">
        <v>20</v>
      </c>
      <c r="F2821" s="3">
        <v>27</v>
      </c>
      <c r="G2821" s="3" t="s">
        <v>141</v>
      </c>
      <c r="H2821" s="3" t="s">
        <v>22</v>
      </c>
      <c r="I2821" s="3" t="s">
        <v>92</v>
      </c>
      <c r="J2821" s="3" t="s">
        <v>36</v>
      </c>
      <c r="K2821" s="3">
        <v>3</v>
      </c>
      <c r="L2821" s="3" t="s">
        <v>151</v>
      </c>
      <c r="M2821" s="3" t="s">
        <v>37</v>
      </c>
      <c r="N2821" s="3" t="s">
        <v>151</v>
      </c>
      <c r="O2821" s="3" t="s">
        <v>151</v>
      </c>
      <c r="P2821" s="13">
        <v>19</v>
      </c>
      <c r="Q2821" s="13">
        <f>Table1[[#This Row],[Purchase Amount (USD)]]-Table1[[#This Row],[Previous Purchases]]</f>
        <v>8</v>
      </c>
      <c r="R2821" s="3" t="s">
        <v>32</v>
      </c>
      <c r="S2821" s="3" t="s">
        <v>87</v>
      </c>
    </row>
    <row r="2822" spans="1:19" x14ac:dyDescent="0.3">
      <c r="A2822" s="2">
        <v>2821</v>
      </c>
      <c r="B2822" s="2">
        <v>26</v>
      </c>
      <c r="C2822" s="2" t="s">
        <v>152</v>
      </c>
      <c r="D2822" s="2" t="s">
        <v>131</v>
      </c>
      <c r="E2822" s="2" t="s">
        <v>66</v>
      </c>
      <c r="F2822" s="2">
        <v>89</v>
      </c>
      <c r="G2822" s="2" t="s">
        <v>128</v>
      </c>
      <c r="H2822" s="2" t="s">
        <v>22</v>
      </c>
      <c r="I2822" s="2" t="s">
        <v>133</v>
      </c>
      <c r="J2822" s="2" t="s">
        <v>52</v>
      </c>
      <c r="K2822" s="2">
        <v>3.9</v>
      </c>
      <c r="L2822" s="2" t="s">
        <v>151</v>
      </c>
      <c r="M2822" s="2" t="s">
        <v>37</v>
      </c>
      <c r="N2822" s="2" t="s">
        <v>151</v>
      </c>
      <c r="O2822" s="2" t="s">
        <v>151</v>
      </c>
      <c r="P2822" s="12">
        <v>5</v>
      </c>
      <c r="Q2822" s="12">
        <f>Table1[[#This Row],[Purchase Amount (USD)]]-Table1[[#This Row],[Previous Purchases]]</f>
        <v>84</v>
      </c>
      <c r="R2822" s="2" t="s">
        <v>32</v>
      </c>
      <c r="S2822" s="2" t="s">
        <v>75</v>
      </c>
    </row>
    <row r="2823" spans="1:19" x14ac:dyDescent="0.3">
      <c r="A2823" s="2">
        <v>2822</v>
      </c>
      <c r="B2823" s="2">
        <v>35</v>
      </c>
      <c r="C2823" s="2" t="s">
        <v>152</v>
      </c>
      <c r="D2823" s="2" t="s">
        <v>70</v>
      </c>
      <c r="E2823" s="2" t="s">
        <v>41</v>
      </c>
      <c r="F2823" s="2">
        <v>72</v>
      </c>
      <c r="G2823" s="2" t="s">
        <v>141</v>
      </c>
      <c r="H2823" s="2" t="s">
        <v>22</v>
      </c>
      <c r="I2823" s="2" t="s">
        <v>77</v>
      </c>
      <c r="J2823" s="2" t="s">
        <v>52</v>
      </c>
      <c r="K2823" s="2">
        <v>4.5</v>
      </c>
      <c r="L2823" s="2" t="s">
        <v>151</v>
      </c>
      <c r="M2823" s="2" t="s">
        <v>53</v>
      </c>
      <c r="N2823" s="2" t="s">
        <v>151</v>
      </c>
      <c r="O2823" s="2" t="s">
        <v>151</v>
      </c>
      <c r="P2823" s="12">
        <v>37</v>
      </c>
      <c r="Q2823" s="12">
        <f>Table1[[#This Row],[Purchase Amount (USD)]]-Table1[[#This Row],[Previous Purchases]]</f>
        <v>35</v>
      </c>
      <c r="R2823" s="2" t="s">
        <v>27</v>
      </c>
      <c r="S2823" s="2" t="s">
        <v>87</v>
      </c>
    </row>
    <row r="2824" spans="1:19" x14ac:dyDescent="0.3">
      <c r="A2824" s="3">
        <v>2823</v>
      </c>
      <c r="B2824" s="3">
        <v>61</v>
      </c>
      <c r="C2824" s="3" t="s">
        <v>152</v>
      </c>
      <c r="D2824" s="3" t="s">
        <v>86</v>
      </c>
      <c r="E2824" s="3" t="s">
        <v>20</v>
      </c>
      <c r="F2824" s="3">
        <v>37</v>
      </c>
      <c r="G2824" s="3" t="s">
        <v>126</v>
      </c>
      <c r="H2824" s="3" t="s">
        <v>35</v>
      </c>
      <c r="I2824" s="3" t="s">
        <v>109</v>
      </c>
      <c r="J2824" s="3" t="s">
        <v>56</v>
      </c>
      <c r="K2824" s="3">
        <v>4.0999999999999996</v>
      </c>
      <c r="L2824" s="3" t="s">
        <v>151</v>
      </c>
      <c r="M2824" s="3" t="s">
        <v>53</v>
      </c>
      <c r="N2824" s="3" t="s">
        <v>151</v>
      </c>
      <c r="O2824" s="3" t="s">
        <v>151</v>
      </c>
      <c r="P2824" s="13">
        <v>33</v>
      </c>
      <c r="Q2824" s="13">
        <f>Table1[[#This Row],[Purchase Amount (USD)]]-Table1[[#This Row],[Previous Purchases]]</f>
        <v>4</v>
      </c>
      <c r="R2824" s="3" t="s">
        <v>45</v>
      </c>
      <c r="S2824" s="3" t="s">
        <v>57</v>
      </c>
    </row>
    <row r="2825" spans="1:19" x14ac:dyDescent="0.3">
      <c r="A2825" s="3">
        <v>2824</v>
      </c>
      <c r="B2825" s="3">
        <v>26</v>
      </c>
      <c r="C2825" s="3" t="s">
        <v>152</v>
      </c>
      <c r="D2825" s="3" t="s">
        <v>80</v>
      </c>
      <c r="E2825" s="3" t="s">
        <v>20</v>
      </c>
      <c r="F2825" s="3">
        <v>63</v>
      </c>
      <c r="G2825" s="3" t="s">
        <v>139</v>
      </c>
      <c r="H2825" s="3" t="s">
        <v>43</v>
      </c>
      <c r="I2825" s="3" t="s">
        <v>77</v>
      </c>
      <c r="J2825" s="3" t="s">
        <v>52</v>
      </c>
      <c r="K2825" s="3">
        <v>4.5</v>
      </c>
      <c r="L2825" s="3" t="s">
        <v>151</v>
      </c>
      <c r="M2825" s="3" t="s">
        <v>53</v>
      </c>
      <c r="N2825" s="3" t="s">
        <v>151</v>
      </c>
      <c r="O2825" s="3" t="s">
        <v>151</v>
      </c>
      <c r="P2825" s="13">
        <v>47</v>
      </c>
      <c r="Q2825" s="13">
        <f>Table1[[#This Row],[Purchase Amount (USD)]]-Table1[[#This Row],[Previous Purchases]]</f>
        <v>16</v>
      </c>
      <c r="R2825" s="3" t="s">
        <v>85</v>
      </c>
      <c r="S2825" s="3" t="s">
        <v>75</v>
      </c>
    </row>
    <row r="2826" spans="1:19" x14ac:dyDescent="0.3">
      <c r="A2826" s="2">
        <v>2825</v>
      </c>
      <c r="B2826" s="2">
        <v>39</v>
      </c>
      <c r="C2826" s="2" t="s">
        <v>152</v>
      </c>
      <c r="D2826" s="2" t="s">
        <v>123</v>
      </c>
      <c r="E2826" s="2" t="s">
        <v>66</v>
      </c>
      <c r="F2826" s="2">
        <v>90</v>
      </c>
      <c r="G2826" s="2" t="s">
        <v>139</v>
      </c>
      <c r="H2826" s="2" t="s">
        <v>43</v>
      </c>
      <c r="I2826" s="2" t="s">
        <v>72</v>
      </c>
      <c r="J2826" s="2" t="s">
        <v>56</v>
      </c>
      <c r="K2826" s="2">
        <v>4</v>
      </c>
      <c r="L2826" s="2" t="s">
        <v>151</v>
      </c>
      <c r="M2826" s="2" t="s">
        <v>37</v>
      </c>
      <c r="N2826" s="2" t="s">
        <v>151</v>
      </c>
      <c r="O2826" s="2" t="s">
        <v>151</v>
      </c>
      <c r="P2826" s="12">
        <v>49</v>
      </c>
      <c r="Q2826" s="12">
        <f>Table1[[#This Row],[Purchase Amount (USD)]]-Table1[[#This Row],[Previous Purchases]]</f>
        <v>41</v>
      </c>
      <c r="R2826" s="2" t="s">
        <v>85</v>
      </c>
      <c r="S2826" s="2" t="s">
        <v>57</v>
      </c>
    </row>
    <row r="2827" spans="1:19" x14ac:dyDescent="0.3">
      <c r="A2827" s="2">
        <v>2826</v>
      </c>
      <c r="B2827" s="2">
        <v>69</v>
      </c>
      <c r="C2827" s="2" t="s">
        <v>152</v>
      </c>
      <c r="D2827" s="2" t="s">
        <v>65</v>
      </c>
      <c r="E2827" s="2" t="s">
        <v>66</v>
      </c>
      <c r="F2827" s="2">
        <v>62</v>
      </c>
      <c r="G2827" s="2" t="s">
        <v>97</v>
      </c>
      <c r="H2827" s="2" t="s">
        <v>43</v>
      </c>
      <c r="I2827" s="2" t="s">
        <v>133</v>
      </c>
      <c r="J2827" s="2" t="s">
        <v>24</v>
      </c>
      <c r="K2827" s="2">
        <v>4.3</v>
      </c>
      <c r="L2827" s="2" t="s">
        <v>151</v>
      </c>
      <c r="M2827" s="2" t="s">
        <v>69</v>
      </c>
      <c r="N2827" s="2" t="s">
        <v>151</v>
      </c>
      <c r="O2827" s="2" t="s">
        <v>151</v>
      </c>
      <c r="P2827" s="12">
        <v>28</v>
      </c>
      <c r="Q2827" s="12">
        <f>Table1[[#This Row],[Purchase Amount (USD)]]-Table1[[#This Row],[Previous Purchases]]</f>
        <v>34</v>
      </c>
      <c r="R2827" s="2" t="s">
        <v>74</v>
      </c>
      <c r="S2827" s="2" t="s">
        <v>48</v>
      </c>
    </row>
    <row r="2828" spans="1:19" x14ac:dyDescent="0.3">
      <c r="A2828" s="3">
        <v>2827</v>
      </c>
      <c r="B2828" s="3">
        <v>32</v>
      </c>
      <c r="C2828" s="3" t="s">
        <v>152</v>
      </c>
      <c r="D2828" s="3" t="s">
        <v>65</v>
      </c>
      <c r="E2828" s="3" t="s">
        <v>66</v>
      </c>
      <c r="F2828" s="3">
        <v>43</v>
      </c>
      <c r="G2828" s="3" t="s">
        <v>102</v>
      </c>
      <c r="H2828" s="3" t="s">
        <v>22</v>
      </c>
      <c r="I2828" s="3" t="s">
        <v>109</v>
      </c>
      <c r="J2828" s="3" t="s">
        <v>56</v>
      </c>
      <c r="K2828" s="3">
        <v>3.6</v>
      </c>
      <c r="L2828" s="3" t="s">
        <v>151</v>
      </c>
      <c r="M2828" s="3" t="s">
        <v>26</v>
      </c>
      <c r="N2828" s="3" t="s">
        <v>151</v>
      </c>
      <c r="O2828" s="3" t="s">
        <v>151</v>
      </c>
      <c r="P2828" s="13">
        <v>23</v>
      </c>
      <c r="Q2828" s="13">
        <f>Table1[[#This Row],[Purchase Amount (USD)]]-Table1[[#This Row],[Previous Purchases]]</f>
        <v>20</v>
      </c>
      <c r="R2828" s="3" t="s">
        <v>27</v>
      </c>
      <c r="S2828" s="3" t="s">
        <v>48</v>
      </c>
    </row>
    <row r="2829" spans="1:19" x14ac:dyDescent="0.3">
      <c r="A2829" s="3">
        <v>2828</v>
      </c>
      <c r="B2829" s="3">
        <v>20</v>
      </c>
      <c r="C2829" s="3" t="s">
        <v>152</v>
      </c>
      <c r="D2829" s="3" t="s">
        <v>19</v>
      </c>
      <c r="E2829" s="3" t="s">
        <v>20</v>
      </c>
      <c r="F2829" s="3">
        <v>96</v>
      </c>
      <c r="G2829" s="3" t="s">
        <v>149</v>
      </c>
      <c r="H2829" s="3" t="s">
        <v>43</v>
      </c>
      <c r="I2829" s="3" t="s">
        <v>135</v>
      </c>
      <c r="J2829" s="3" t="s">
        <v>56</v>
      </c>
      <c r="K2829" s="3">
        <v>3.1</v>
      </c>
      <c r="L2829" s="3" t="s">
        <v>151</v>
      </c>
      <c r="M2829" s="3" t="s">
        <v>44</v>
      </c>
      <c r="N2829" s="3" t="s">
        <v>151</v>
      </c>
      <c r="O2829" s="3" t="s">
        <v>151</v>
      </c>
      <c r="P2829" s="13">
        <v>11</v>
      </c>
      <c r="Q2829" s="13">
        <f>Table1[[#This Row],[Purchase Amount (USD)]]-Table1[[#This Row],[Previous Purchases]]</f>
        <v>85</v>
      </c>
      <c r="R2829" s="3" t="s">
        <v>74</v>
      </c>
      <c r="S2829" s="3" t="s">
        <v>75</v>
      </c>
    </row>
    <row r="2830" spans="1:19" x14ac:dyDescent="0.3">
      <c r="A2830" s="2">
        <v>2829</v>
      </c>
      <c r="B2830" s="2">
        <v>25</v>
      </c>
      <c r="C2830" s="2" t="s">
        <v>152</v>
      </c>
      <c r="D2830" s="2" t="s">
        <v>118</v>
      </c>
      <c r="E2830" s="2" t="s">
        <v>66</v>
      </c>
      <c r="F2830" s="2">
        <v>83</v>
      </c>
      <c r="G2830" s="2" t="s">
        <v>121</v>
      </c>
      <c r="H2830" s="2" t="s">
        <v>22</v>
      </c>
      <c r="I2830" s="2" t="s">
        <v>92</v>
      </c>
      <c r="J2830" s="2" t="s">
        <v>56</v>
      </c>
      <c r="K2830" s="2">
        <v>2.6</v>
      </c>
      <c r="L2830" s="2" t="s">
        <v>151</v>
      </c>
      <c r="M2830" s="2" t="s">
        <v>53</v>
      </c>
      <c r="N2830" s="2" t="s">
        <v>151</v>
      </c>
      <c r="O2830" s="2" t="s">
        <v>151</v>
      </c>
      <c r="P2830" s="12">
        <v>33</v>
      </c>
      <c r="Q2830" s="12">
        <f>Table1[[#This Row],[Purchase Amount (USD)]]-Table1[[#This Row],[Previous Purchases]]</f>
        <v>50</v>
      </c>
      <c r="R2830" s="2" t="s">
        <v>45</v>
      </c>
      <c r="S2830" s="2" t="s">
        <v>57</v>
      </c>
    </row>
    <row r="2831" spans="1:19" x14ac:dyDescent="0.3">
      <c r="A2831" s="2">
        <v>2830</v>
      </c>
      <c r="B2831" s="2">
        <v>56</v>
      </c>
      <c r="C2831" s="2" t="s">
        <v>152</v>
      </c>
      <c r="D2831" s="2" t="s">
        <v>105</v>
      </c>
      <c r="E2831" s="2" t="s">
        <v>66</v>
      </c>
      <c r="F2831" s="2">
        <v>67</v>
      </c>
      <c r="G2831" s="2" t="s">
        <v>116</v>
      </c>
      <c r="H2831" s="2" t="s">
        <v>91</v>
      </c>
      <c r="I2831" s="2" t="s">
        <v>84</v>
      </c>
      <c r="J2831" s="2" t="s">
        <v>56</v>
      </c>
      <c r="K2831" s="2">
        <v>3.4</v>
      </c>
      <c r="L2831" s="2" t="s">
        <v>151</v>
      </c>
      <c r="M2831" s="2" t="s">
        <v>44</v>
      </c>
      <c r="N2831" s="2" t="s">
        <v>151</v>
      </c>
      <c r="O2831" s="2" t="s">
        <v>151</v>
      </c>
      <c r="P2831" s="12">
        <v>47</v>
      </c>
      <c r="Q2831" s="12">
        <f>Table1[[#This Row],[Purchase Amount (USD)]]-Table1[[#This Row],[Previous Purchases]]</f>
        <v>20</v>
      </c>
      <c r="R2831" s="2" t="s">
        <v>32</v>
      </c>
      <c r="S2831" s="2" t="s">
        <v>39</v>
      </c>
    </row>
    <row r="2832" spans="1:19" x14ac:dyDescent="0.3">
      <c r="A2832" s="3">
        <v>2831</v>
      </c>
      <c r="B2832" s="3">
        <v>63</v>
      </c>
      <c r="C2832" s="3" t="s">
        <v>152</v>
      </c>
      <c r="D2832" s="3" t="s">
        <v>86</v>
      </c>
      <c r="E2832" s="3" t="s">
        <v>20</v>
      </c>
      <c r="F2832" s="3">
        <v>90</v>
      </c>
      <c r="G2832" s="3" t="s">
        <v>46</v>
      </c>
      <c r="H2832" s="3" t="s">
        <v>22</v>
      </c>
      <c r="I2832" s="3" t="s">
        <v>108</v>
      </c>
      <c r="J2832" s="3" t="s">
        <v>36</v>
      </c>
      <c r="K2832" s="3">
        <v>2.9</v>
      </c>
      <c r="L2832" s="3" t="s">
        <v>151</v>
      </c>
      <c r="M2832" s="3" t="s">
        <v>73</v>
      </c>
      <c r="N2832" s="3" t="s">
        <v>151</v>
      </c>
      <c r="O2832" s="3" t="s">
        <v>151</v>
      </c>
      <c r="P2832" s="13">
        <v>13</v>
      </c>
      <c r="Q2832" s="13">
        <f>Table1[[#This Row],[Purchase Amount (USD)]]-Table1[[#This Row],[Previous Purchases]]</f>
        <v>77</v>
      </c>
      <c r="R2832" s="3" t="s">
        <v>27</v>
      </c>
      <c r="S2832" s="3" t="s">
        <v>96</v>
      </c>
    </row>
    <row r="2833" spans="1:19" x14ac:dyDescent="0.3">
      <c r="A2833" s="3">
        <v>2832</v>
      </c>
      <c r="B2833" s="3">
        <v>34</v>
      </c>
      <c r="C2833" s="3" t="s">
        <v>152</v>
      </c>
      <c r="D2833" s="3" t="s">
        <v>103</v>
      </c>
      <c r="E2833" s="3" t="s">
        <v>20</v>
      </c>
      <c r="F2833" s="3">
        <v>53</v>
      </c>
      <c r="G2833" s="3" t="s">
        <v>140</v>
      </c>
      <c r="H2833" s="3" t="s">
        <v>22</v>
      </c>
      <c r="I2833" s="3" t="s">
        <v>68</v>
      </c>
      <c r="J2833" s="3" t="s">
        <v>24</v>
      </c>
      <c r="K2833" s="3">
        <v>5</v>
      </c>
      <c r="L2833" s="3" t="s">
        <v>151</v>
      </c>
      <c r="M2833" s="3" t="s">
        <v>26</v>
      </c>
      <c r="N2833" s="3" t="s">
        <v>151</v>
      </c>
      <c r="O2833" s="3" t="s">
        <v>151</v>
      </c>
      <c r="P2833" s="13">
        <v>4</v>
      </c>
      <c r="Q2833" s="13">
        <f>Table1[[#This Row],[Purchase Amount (USD)]]-Table1[[#This Row],[Previous Purchases]]</f>
        <v>49</v>
      </c>
      <c r="R2833" s="3" t="s">
        <v>38</v>
      </c>
      <c r="S2833" s="3" t="s">
        <v>39</v>
      </c>
    </row>
    <row r="2834" spans="1:19" x14ac:dyDescent="0.3">
      <c r="A2834" s="2">
        <v>2833</v>
      </c>
      <c r="B2834" s="2">
        <v>29</v>
      </c>
      <c r="C2834" s="2" t="s">
        <v>152</v>
      </c>
      <c r="D2834" s="2" t="s">
        <v>118</v>
      </c>
      <c r="E2834" s="2" t="s">
        <v>66</v>
      </c>
      <c r="F2834" s="2">
        <v>37</v>
      </c>
      <c r="G2834" s="2" t="s">
        <v>127</v>
      </c>
      <c r="H2834" s="2" t="s">
        <v>43</v>
      </c>
      <c r="I2834" s="2" t="s">
        <v>135</v>
      </c>
      <c r="J2834" s="2" t="s">
        <v>52</v>
      </c>
      <c r="K2834" s="2">
        <v>4.5999999999999996</v>
      </c>
      <c r="L2834" s="2" t="s">
        <v>151</v>
      </c>
      <c r="M2834" s="2" t="s">
        <v>53</v>
      </c>
      <c r="N2834" s="2" t="s">
        <v>151</v>
      </c>
      <c r="O2834" s="2" t="s">
        <v>151</v>
      </c>
      <c r="P2834" s="12">
        <v>40</v>
      </c>
      <c r="Q2834" s="12">
        <f>Table1[[#This Row],[Purchase Amount (USD)]]-Table1[[#This Row],[Previous Purchases]]</f>
        <v>-3</v>
      </c>
      <c r="R2834" s="2" t="s">
        <v>45</v>
      </c>
      <c r="S2834" s="2" t="s">
        <v>57</v>
      </c>
    </row>
    <row r="2835" spans="1:19" x14ac:dyDescent="0.3">
      <c r="A2835" s="2">
        <v>2834</v>
      </c>
      <c r="B2835" s="2">
        <v>43</v>
      </c>
      <c r="C2835" s="2" t="s">
        <v>152</v>
      </c>
      <c r="D2835" s="2" t="s">
        <v>33</v>
      </c>
      <c r="E2835" s="2" t="s">
        <v>20</v>
      </c>
      <c r="F2835" s="2">
        <v>56</v>
      </c>
      <c r="G2835" s="2" t="s">
        <v>71</v>
      </c>
      <c r="H2835" s="2" t="s">
        <v>43</v>
      </c>
      <c r="I2835" s="2" t="s">
        <v>84</v>
      </c>
      <c r="J2835" s="2" t="s">
        <v>56</v>
      </c>
      <c r="K2835" s="2">
        <v>3.3</v>
      </c>
      <c r="L2835" s="2" t="s">
        <v>151</v>
      </c>
      <c r="M2835" s="2" t="s">
        <v>37</v>
      </c>
      <c r="N2835" s="2" t="s">
        <v>151</v>
      </c>
      <c r="O2835" s="2" t="s">
        <v>151</v>
      </c>
      <c r="P2835" s="12">
        <v>19</v>
      </c>
      <c r="Q2835" s="12">
        <f>Table1[[#This Row],[Purchase Amount (USD)]]-Table1[[#This Row],[Previous Purchases]]</f>
        <v>37</v>
      </c>
      <c r="R2835" s="2" t="s">
        <v>32</v>
      </c>
      <c r="S2835" s="2" t="s">
        <v>87</v>
      </c>
    </row>
    <row r="2836" spans="1:19" x14ac:dyDescent="0.3">
      <c r="A2836" s="3">
        <v>2835</v>
      </c>
      <c r="B2836" s="3">
        <v>39</v>
      </c>
      <c r="C2836" s="3" t="s">
        <v>152</v>
      </c>
      <c r="D2836" s="3" t="s">
        <v>101</v>
      </c>
      <c r="E2836" s="3" t="s">
        <v>62</v>
      </c>
      <c r="F2836" s="3">
        <v>43</v>
      </c>
      <c r="G2836" s="3" t="s">
        <v>104</v>
      </c>
      <c r="H2836" s="3" t="s">
        <v>43</v>
      </c>
      <c r="I2836" s="3" t="s">
        <v>125</v>
      </c>
      <c r="J2836" s="3" t="s">
        <v>56</v>
      </c>
      <c r="K2836" s="3">
        <v>2.9</v>
      </c>
      <c r="L2836" s="3" t="s">
        <v>151</v>
      </c>
      <c r="M2836" s="3" t="s">
        <v>69</v>
      </c>
      <c r="N2836" s="3" t="s">
        <v>151</v>
      </c>
      <c r="O2836" s="3" t="s">
        <v>151</v>
      </c>
      <c r="P2836" s="13">
        <v>17</v>
      </c>
      <c r="Q2836" s="13">
        <f>Table1[[#This Row],[Purchase Amount (USD)]]-Table1[[#This Row],[Previous Purchases]]</f>
        <v>26</v>
      </c>
      <c r="R2836" s="3" t="s">
        <v>38</v>
      </c>
      <c r="S2836" s="3" t="s">
        <v>39</v>
      </c>
    </row>
    <row r="2837" spans="1:19" x14ac:dyDescent="0.3">
      <c r="A2837" s="3">
        <v>2836</v>
      </c>
      <c r="B2837" s="3">
        <v>33</v>
      </c>
      <c r="C2837" s="3" t="s">
        <v>152</v>
      </c>
      <c r="D2837" s="3" t="s">
        <v>112</v>
      </c>
      <c r="E2837" s="3" t="s">
        <v>20</v>
      </c>
      <c r="F2837" s="3">
        <v>84</v>
      </c>
      <c r="G2837" s="3" t="s">
        <v>128</v>
      </c>
      <c r="H2837" s="3" t="s">
        <v>35</v>
      </c>
      <c r="I2837" s="3" t="s">
        <v>68</v>
      </c>
      <c r="J2837" s="3" t="s">
        <v>24</v>
      </c>
      <c r="K2837" s="3">
        <v>4.9000000000000004</v>
      </c>
      <c r="L2837" s="3" t="s">
        <v>151</v>
      </c>
      <c r="M2837" s="3" t="s">
        <v>37</v>
      </c>
      <c r="N2837" s="3" t="s">
        <v>151</v>
      </c>
      <c r="O2837" s="3" t="s">
        <v>151</v>
      </c>
      <c r="P2837" s="13">
        <v>7</v>
      </c>
      <c r="Q2837" s="13">
        <f>Table1[[#This Row],[Purchase Amount (USD)]]-Table1[[#This Row],[Previous Purchases]]</f>
        <v>77</v>
      </c>
      <c r="R2837" s="3" t="s">
        <v>27</v>
      </c>
      <c r="S2837" s="3" t="s">
        <v>48</v>
      </c>
    </row>
    <row r="2838" spans="1:19" x14ac:dyDescent="0.3">
      <c r="A2838" s="2">
        <v>2837</v>
      </c>
      <c r="B2838" s="2">
        <v>51</v>
      </c>
      <c r="C2838" s="2" t="s">
        <v>152</v>
      </c>
      <c r="D2838" s="2" t="s">
        <v>94</v>
      </c>
      <c r="E2838" s="2" t="s">
        <v>20</v>
      </c>
      <c r="F2838" s="2">
        <v>50</v>
      </c>
      <c r="G2838" s="2" t="s">
        <v>50</v>
      </c>
      <c r="H2838" s="2" t="s">
        <v>43</v>
      </c>
      <c r="I2838" s="2" t="s">
        <v>60</v>
      </c>
      <c r="J2838" s="2" t="s">
        <v>24</v>
      </c>
      <c r="K2838" s="2">
        <v>5</v>
      </c>
      <c r="L2838" s="2" t="s">
        <v>151</v>
      </c>
      <c r="M2838" s="2" t="s">
        <v>69</v>
      </c>
      <c r="N2838" s="2" t="s">
        <v>151</v>
      </c>
      <c r="O2838" s="2" t="s">
        <v>151</v>
      </c>
      <c r="P2838" s="12">
        <v>21</v>
      </c>
      <c r="Q2838" s="12">
        <f>Table1[[#This Row],[Purchase Amount (USD)]]-Table1[[#This Row],[Previous Purchases]]</f>
        <v>29</v>
      </c>
      <c r="R2838" s="2" t="s">
        <v>32</v>
      </c>
      <c r="S2838" s="2" t="s">
        <v>75</v>
      </c>
    </row>
    <row r="2839" spans="1:19" x14ac:dyDescent="0.3">
      <c r="A2839" s="2">
        <v>2838</v>
      </c>
      <c r="B2839" s="2">
        <v>65</v>
      </c>
      <c r="C2839" s="2" t="s">
        <v>152</v>
      </c>
      <c r="D2839" s="2" t="s">
        <v>70</v>
      </c>
      <c r="E2839" s="2" t="s">
        <v>41</v>
      </c>
      <c r="F2839" s="2">
        <v>88</v>
      </c>
      <c r="G2839" s="2" t="s">
        <v>89</v>
      </c>
      <c r="H2839" s="2" t="s">
        <v>43</v>
      </c>
      <c r="I2839" s="2" t="s">
        <v>109</v>
      </c>
      <c r="J2839" s="2" t="s">
        <v>52</v>
      </c>
      <c r="K2839" s="2">
        <v>4.5</v>
      </c>
      <c r="L2839" s="2" t="s">
        <v>151</v>
      </c>
      <c r="M2839" s="2" t="s">
        <v>26</v>
      </c>
      <c r="N2839" s="2" t="s">
        <v>151</v>
      </c>
      <c r="O2839" s="2" t="s">
        <v>151</v>
      </c>
      <c r="P2839" s="12">
        <v>44</v>
      </c>
      <c r="Q2839" s="12">
        <f>Table1[[#This Row],[Purchase Amount (USD)]]-Table1[[#This Row],[Previous Purchases]]</f>
        <v>44</v>
      </c>
      <c r="R2839" s="2" t="s">
        <v>45</v>
      </c>
      <c r="S2839" s="2" t="s">
        <v>39</v>
      </c>
    </row>
    <row r="2840" spans="1:19" x14ac:dyDescent="0.3">
      <c r="A2840" s="3">
        <v>2839</v>
      </c>
      <c r="B2840" s="3">
        <v>51</v>
      </c>
      <c r="C2840" s="3" t="s">
        <v>152</v>
      </c>
      <c r="D2840" s="3" t="s">
        <v>101</v>
      </c>
      <c r="E2840" s="3" t="s">
        <v>62</v>
      </c>
      <c r="F2840" s="3">
        <v>50</v>
      </c>
      <c r="G2840" s="3" t="s">
        <v>30</v>
      </c>
      <c r="H2840" s="3" t="s">
        <v>43</v>
      </c>
      <c r="I2840" s="3" t="s">
        <v>143</v>
      </c>
      <c r="J2840" s="3" t="s">
        <v>56</v>
      </c>
      <c r="K2840" s="3">
        <v>3.7</v>
      </c>
      <c r="L2840" s="3" t="s">
        <v>151</v>
      </c>
      <c r="M2840" s="3" t="s">
        <v>37</v>
      </c>
      <c r="N2840" s="3" t="s">
        <v>151</v>
      </c>
      <c r="O2840" s="3" t="s">
        <v>151</v>
      </c>
      <c r="P2840" s="13">
        <v>2</v>
      </c>
      <c r="Q2840" s="13">
        <f>Table1[[#This Row],[Purchase Amount (USD)]]-Table1[[#This Row],[Previous Purchases]]</f>
        <v>48</v>
      </c>
      <c r="R2840" s="3" t="s">
        <v>74</v>
      </c>
      <c r="S2840" s="3" t="s">
        <v>39</v>
      </c>
    </row>
    <row r="2841" spans="1:19" x14ac:dyDescent="0.3">
      <c r="A2841" s="3">
        <v>2840</v>
      </c>
      <c r="B2841" s="3">
        <v>70</v>
      </c>
      <c r="C2841" s="3" t="s">
        <v>152</v>
      </c>
      <c r="D2841" s="3" t="s">
        <v>118</v>
      </c>
      <c r="E2841" s="3" t="s">
        <v>66</v>
      </c>
      <c r="F2841" s="3">
        <v>80</v>
      </c>
      <c r="G2841" s="3" t="s">
        <v>146</v>
      </c>
      <c r="H2841" s="3" t="s">
        <v>22</v>
      </c>
      <c r="I2841" s="3" t="s">
        <v>84</v>
      </c>
      <c r="J2841" s="3" t="s">
        <v>52</v>
      </c>
      <c r="K2841" s="3">
        <v>2.8</v>
      </c>
      <c r="L2841" s="3" t="s">
        <v>151</v>
      </c>
      <c r="M2841" s="3" t="s">
        <v>73</v>
      </c>
      <c r="N2841" s="3" t="s">
        <v>151</v>
      </c>
      <c r="O2841" s="3" t="s">
        <v>151</v>
      </c>
      <c r="P2841" s="13">
        <v>30</v>
      </c>
      <c r="Q2841" s="13">
        <f>Table1[[#This Row],[Purchase Amount (USD)]]-Table1[[#This Row],[Previous Purchases]]</f>
        <v>50</v>
      </c>
      <c r="R2841" s="3" t="s">
        <v>74</v>
      </c>
      <c r="S2841" s="3" t="s">
        <v>87</v>
      </c>
    </row>
    <row r="2842" spans="1:19" x14ac:dyDescent="0.3">
      <c r="A2842" s="2">
        <v>2841</v>
      </c>
      <c r="B2842" s="2">
        <v>40</v>
      </c>
      <c r="C2842" s="2" t="s">
        <v>152</v>
      </c>
      <c r="D2842" s="2" t="s">
        <v>112</v>
      </c>
      <c r="E2842" s="2" t="s">
        <v>20</v>
      </c>
      <c r="F2842" s="2">
        <v>47</v>
      </c>
      <c r="G2842" s="2" t="s">
        <v>63</v>
      </c>
      <c r="H2842" s="2" t="s">
        <v>22</v>
      </c>
      <c r="I2842" s="2" t="s">
        <v>68</v>
      </c>
      <c r="J2842" s="2" t="s">
        <v>36</v>
      </c>
      <c r="K2842" s="2">
        <v>3.5</v>
      </c>
      <c r="L2842" s="2" t="s">
        <v>151</v>
      </c>
      <c r="M2842" s="2" t="s">
        <v>73</v>
      </c>
      <c r="N2842" s="2" t="s">
        <v>151</v>
      </c>
      <c r="O2842" s="2" t="s">
        <v>151</v>
      </c>
      <c r="P2842" s="12">
        <v>41</v>
      </c>
      <c r="Q2842" s="12">
        <f>Table1[[#This Row],[Purchase Amount (USD)]]-Table1[[#This Row],[Previous Purchases]]</f>
        <v>6</v>
      </c>
      <c r="R2842" s="2" t="s">
        <v>32</v>
      </c>
      <c r="S2842" s="2" t="s">
        <v>48</v>
      </c>
    </row>
    <row r="2843" spans="1:19" x14ac:dyDescent="0.3">
      <c r="A2843" s="2">
        <v>2842</v>
      </c>
      <c r="B2843" s="2">
        <v>19</v>
      </c>
      <c r="C2843" s="2" t="s">
        <v>152</v>
      </c>
      <c r="D2843" s="2" t="s">
        <v>80</v>
      </c>
      <c r="E2843" s="2" t="s">
        <v>20</v>
      </c>
      <c r="F2843" s="2">
        <v>33</v>
      </c>
      <c r="G2843" s="2" t="s">
        <v>122</v>
      </c>
      <c r="H2843" s="2" t="s">
        <v>91</v>
      </c>
      <c r="I2843" s="2" t="s">
        <v>135</v>
      </c>
      <c r="J2843" s="2" t="s">
        <v>24</v>
      </c>
      <c r="K2843" s="2">
        <v>3</v>
      </c>
      <c r="L2843" s="2" t="s">
        <v>151</v>
      </c>
      <c r="M2843" s="2" t="s">
        <v>69</v>
      </c>
      <c r="N2843" s="2" t="s">
        <v>151</v>
      </c>
      <c r="O2843" s="2" t="s">
        <v>151</v>
      </c>
      <c r="P2843" s="12">
        <v>31</v>
      </c>
      <c r="Q2843" s="12">
        <f>Table1[[#This Row],[Purchase Amount (USD)]]-Table1[[#This Row],[Previous Purchases]]</f>
        <v>2</v>
      </c>
      <c r="R2843" s="2" t="s">
        <v>32</v>
      </c>
      <c r="S2843" s="2" t="s">
        <v>39</v>
      </c>
    </row>
    <row r="2844" spans="1:19" x14ac:dyDescent="0.3">
      <c r="A2844" s="3">
        <v>2843</v>
      </c>
      <c r="B2844" s="3">
        <v>28</v>
      </c>
      <c r="C2844" s="3" t="s">
        <v>152</v>
      </c>
      <c r="D2844" s="3" t="s">
        <v>61</v>
      </c>
      <c r="E2844" s="3" t="s">
        <v>62</v>
      </c>
      <c r="F2844" s="3">
        <v>100</v>
      </c>
      <c r="G2844" s="3" t="s">
        <v>116</v>
      </c>
      <c r="H2844" s="3" t="s">
        <v>22</v>
      </c>
      <c r="I2844" s="3" t="s">
        <v>95</v>
      </c>
      <c r="J2844" s="3" t="s">
        <v>56</v>
      </c>
      <c r="K2844" s="3">
        <v>4.3</v>
      </c>
      <c r="L2844" s="3" t="s">
        <v>151</v>
      </c>
      <c r="M2844" s="3" t="s">
        <v>53</v>
      </c>
      <c r="N2844" s="3" t="s">
        <v>151</v>
      </c>
      <c r="O2844" s="3" t="s">
        <v>151</v>
      </c>
      <c r="P2844" s="13">
        <v>48</v>
      </c>
      <c r="Q2844" s="13">
        <f>Table1[[#This Row],[Purchase Amount (USD)]]-Table1[[#This Row],[Previous Purchases]]</f>
        <v>52</v>
      </c>
      <c r="R2844" s="3" t="s">
        <v>85</v>
      </c>
      <c r="S2844" s="3" t="s">
        <v>57</v>
      </c>
    </row>
    <row r="2845" spans="1:19" x14ac:dyDescent="0.3">
      <c r="A2845" s="3">
        <v>2844</v>
      </c>
      <c r="B2845" s="3">
        <v>51</v>
      </c>
      <c r="C2845" s="3" t="s">
        <v>152</v>
      </c>
      <c r="D2845" s="3" t="s">
        <v>29</v>
      </c>
      <c r="E2845" s="3" t="s">
        <v>20</v>
      </c>
      <c r="F2845" s="3">
        <v>26</v>
      </c>
      <c r="G2845" s="3" t="s">
        <v>122</v>
      </c>
      <c r="H2845" s="3" t="s">
        <v>43</v>
      </c>
      <c r="I2845" s="3" t="s">
        <v>51</v>
      </c>
      <c r="J2845" s="3" t="s">
        <v>52</v>
      </c>
      <c r="K2845" s="3">
        <v>3.6</v>
      </c>
      <c r="L2845" s="3" t="s">
        <v>151</v>
      </c>
      <c r="M2845" s="3" t="s">
        <v>73</v>
      </c>
      <c r="N2845" s="3" t="s">
        <v>151</v>
      </c>
      <c r="O2845" s="3" t="s">
        <v>151</v>
      </c>
      <c r="P2845" s="13">
        <v>41</v>
      </c>
      <c r="Q2845" s="13">
        <f>Table1[[#This Row],[Purchase Amount (USD)]]-Table1[[#This Row],[Previous Purchases]]</f>
        <v>-15</v>
      </c>
      <c r="R2845" s="3" t="s">
        <v>27</v>
      </c>
      <c r="S2845" s="3" t="s">
        <v>39</v>
      </c>
    </row>
    <row r="2846" spans="1:19" x14ac:dyDescent="0.3">
      <c r="A2846" s="2">
        <v>2845</v>
      </c>
      <c r="B2846" s="2">
        <v>32</v>
      </c>
      <c r="C2846" s="2" t="s">
        <v>152</v>
      </c>
      <c r="D2846" s="2" t="s">
        <v>123</v>
      </c>
      <c r="E2846" s="2" t="s">
        <v>66</v>
      </c>
      <c r="F2846" s="2">
        <v>79</v>
      </c>
      <c r="G2846" s="2" t="s">
        <v>129</v>
      </c>
      <c r="H2846" s="2" t="s">
        <v>43</v>
      </c>
      <c r="I2846" s="2" t="s">
        <v>125</v>
      </c>
      <c r="J2846" s="2" t="s">
        <v>52</v>
      </c>
      <c r="K2846" s="2">
        <v>4.4000000000000004</v>
      </c>
      <c r="L2846" s="2" t="s">
        <v>151</v>
      </c>
      <c r="M2846" s="2" t="s">
        <v>53</v>
      </c>
      <c r="N2846" s="2" t="s">
        <v>151</v>
      </c>
      <c r="O2846" s="2" t="s">
        <v>151</v>
      </c>
      <c r="P2846" s="12">
        <v>42</v>
      </c>
      <c r="Q2846" s="12">
        <f>Table1[[#This Row],[Purchase Amount (USD)]]-Table1[[#This Row],[Previous Purchases]]</f>
        <v>37</v>
      </c>
      <c r="R2846" s="2" t="s">
        <v>27</v>
      </c>
      <c r="S2846" s="2" t="s">
        <v>48</v>
      </c>
    </row>
    <row r="2847" spans="1:19" x14ac:dyDescent="0.3">
      <c r="A2847" s="2">
        <v>2846</v>
      </c>
      <c r="B2847" s="2">
        <v>26</v>
      </c>
      <c r="C2847" s="2" t="s">
        <v>152</v>
      </c>
      <c r="D2847" s="2" t="s">
        <v>131</v>
      </c>
      <c r="E2847" s="2" t="s">
        <v>66</v>
      </c>
      <c r="F2847" s="2">
        <v>77</v>
      </c>
      <c r="G2847" s="2" t="s">
        <v>146</v>
      </c>
      <c r="H2847" s="2" t="s">
        <v>22</v>
      </c>
      <c r="I2847" s="2" t="s">
        <v>92</v>
      </c>
      <c r="J2847" s="2" t="s">
        <v>52</v>
      </c>
      <c r="K2847" s="2">
        <v>4.0999999999999996</v>
      </c>
      <c r="L2847" s="2" t="s">
        <v>151</v>
      </c>
      <c r="M2847" s="2" t="s">
        <v>26</v>
      </c>
      <c r="N2847" s="2" t="s">
        <v>151</v>
      </c>
      <c r="O2847" s="2" t="s">
        <v>151</v>
      </c>
      <c r="P2847" s="12">
        <v>39</v>
      </c>
      <c r="Q2847" s="12">
        <f>Table1[[#This Row],[Purchase Amount (USD)]]-Table1[[#This Row],[Previous Purchases]]</f>
        <v>38</v>
      </c>
      <c r="R2847" s="2" t="s">
        <v>85</v>
      </c>
      <c r="S2847" s="2" t="s">
        <v>96</v>
      </c>
    </row>
    <row r="2848" spans="1:19" x14ac:dyDescent="0.3">
      <c r="A2848" s="3">
        <v>2847</v>
      </c>
      <c r="B2848" s="3">
        <v>50</v>
      </c>
      <c r="C2848" s="3" t="s">
        <v>152</v>
      </c>
      <c r="D2848" s="3" t="s">
        <v>124</v>
      </c>
      <c r="E2848" s="3" t="s">
        <v>20</v>
      </c>
      <c r="F2848" s="3">
        <v>36</v>
      </c>
      <c r="G2848" s="3" t="s">
        <v>100</v>
      </c>
      <c r="H2848" s="3" t="s">
        <v>91</v>
      </c>
      <c r="I2848" s="3" t="s">
        <v>93</v>
      </c>
      <c r="J2848" s="3" t="s">
        <v>56</v>
      </c>
      <c r="K2848" s="3">
        <v>2.8</v>
      </c>
      <c r="L2848" s="3" t="s">
        <v>151</v>
      </c>
      <c r="M2848" s="3" t="s">
        <v>44</v>
      </c>
      <c r="N2848" s="3" t="s">
        <v>151</v>
      </c>
      <c r="O2848" s="3" t="s">
        <v>151</v>
      </c>
      <c r="P2848" s="13">
        <v>15</v>
      </c>
      <c r="Q2848" s="13">
        <f>Table1[[#This Row],[Purchase Amount (USD)]]-Table1[[#This Row],[Previous Purchases]]</f>
        <v>21</v>
      </c>
      <c r="R2848" s="3" t="s">
        <v>45</v>
      </c>
      <c r="S2848" s="3" t="s">
        <v>75</v>
      </c>
    </row>
    <row r="2849" spans="1:19" x14ac:dyDescent="0.3">
      <c r="A2849" s="3">
        <v>2848</v>
      </c>
      <c r="B2849" s="3">
        <v>68</v>
      </c>
      <c r="C2849" s="3" t="s">
        <v>152</v>
      </c>
      <c r="D2849" s="3" t="s">
        <v>105</v>
      </c>
      <c r="E2849" s="3" t="s">
        <v>66</v>
      </c>
      <c r="F2849" s="3">
        <v>21</v>
      </c>
      <c r="G2849" s="3" t="s">
        <v>138</v>
      </c>
      <c r="H2849" s="3" t="s">
        <v>22</v>
      </c>
      <c r="I2849" s="3" t="s">
        <v>60</v>
      </c>
      <c r="J2849" s="3" t="s">
        <v>24</v>
      </c>
      <c r="K2849" s="3">
        <v>2.8</v>
      </c>
      <c r="L2849" s="3" t="s">
        <v>151</v>
      </c>
      <c r="M2849" s="3" t="s">
        <v>37</v>
      </c>
      <c r="N2849" s="3" t="s">
        <v>151</v>
      </c>
      <c r="O2849" s="3" t="s">
        <v>151</v>
      </c>
      <c r="P2849" s="13">
        <v>3</v>
      </c>
      <c r="Q2849" s="13">
        <f>Table1[[#This Row],[Purchase Amount (USD)]]-Table1[[#This Row],[Previous Purchases]]</f>
        <v>18</v>
      </c>
      <c r="R2849" s="3" t="s">
        <v>45</v>
      </c>
      <c r="S2849" s="3" t="s">
        <v>96</v>
      </c>
    </row>
    <row r="2850" spans="1:19" x14ac:dyDescent="0.3">
      <c r="A2850" s="2">
        <v>2849</v>
      </c>
      <c r="B2850" s="2">
        <v>33</v>
      </c>
      <c r="C2850" s="2" t="s">
        <v>152</v>
      </c>
      <c r="D2850" s="2" t="s">
        <v>136</v>
      </c>
      <c r="E2850" s="2" t="s">
        <v>41</v>
      </c>
      <c r="F2850" s="2">
        <v>72</v>
      </c>
      <c r="G2850" s="2" t="s">
        <v>149</v>
      </c>
      <c r="H2850" s="2" t="s">
        <v>22</v>
      </c>
      <c r="I2850" s="2" t="s">
        <v>23</v>
      </c>
      <c r="J2850" s="2" t="s">
        <v>56</v>
      </c>
      <c r="K2850" s="2">
        <v>4.9000000000000004</v>
      </c>
      <c r="L2850" s="2" t="s">
        <v>151</v>
      </c>
      <c r="M2850" s="2" t="s">
        <v>73</v>
      </c>
      <c r="N2850" s="2" t="s">
        <v>151</v>
      </c>
      <c r="O2850" s="2" t="s">
        <v>151</v>
      </c>
      <c r="P2850" s="12">
        <v>28</v>
      </c>
      <c r="Q2850" s="12">
        <f>Table1[[#This Row],[Purchase Amount (USD)]]-Table1[[#This Row],[Previous Purchases]]</f>
        <v>44</v>
      </c>
      <c r="R2850" s="2" t="s">
        <v>74</v>
      </c>
      <c r="S2850" s="2" t="s">
        <v>57</v>
      </c>
    </row>
    <row r="2851" spans="1:19" x14ac:dyDescent="0.3">
      <c r="A2851" s="2">
        <v>2850</v>
      </c>
      <c r="B2851" s="2">
        <v>56</v>
      </c>
      <c r="C2851" s="2" t="s">
        <v>152</v>
      </c>
      <c r="D2851" s="2" t="s">
        <v>61</v>
      </c>
      <c r="E2851" s="2" t="s">
        <v>62</v>
      </c>
      <c r="F2851" s="2">
        <v>25</v>
      </c>
      <c r="G2851" s="2" t="s">
        <v>81</v>
      </c>
      <c r="H2851" s="2" t="s">
        <v>43</v>
      </c>
      <c r="I2851" s="2" t="s">
        <v>79</v>
      </c>
      <c r="J2851" s="2" t="s">
        <v>36</v>
      </c>
      <c r="K2851" s="2">
        <v>4.0999999999999996</v>
      </c>
      <c r="L2851" s="2" t="s">
        <v>151</v>
      </c>
      <c r="M2851" s="2" t="s">
        <v>26</v>
      </c>
      <c r="N2851" s="2" t="s">
        <v>151</v>
      </c>
      <c r="O2851" s="2" t="s">
        <v>151</v>
      </c>
      <c r="P2851" s="12">
        <v>27</v>
      </c>
      <c r="Q2851" s="12">
        <f>Table1[[#This Row],[Purchase Amount (USD)]]-Table1[[#This Row],[Previous Purchases]]</f>
        <v>-2</v>
      </c>
      <c r="R2851" s="2" t="s">
        <v>45</v>
      </c>
      <c r="S2851" s="2" t="s">
        <v>75</v>
      </c>
    </row>
    <row r="2852" spans="1:19" x14ac:dyDescent="0.3">
      <c r="A2852" s="3">
        <v>2851</v>
      </c>
      <c r="B2852" s="3">
        <v>57</v>
      </c>
      <c r="C2852" s="3" t="s">
        <v>152</v>
      </c>
      <c r="D2852" s="3" t="s">
        <v>29</v>
      </c>
      <c r="E2852" s="3" t="s">
        <v>20</v>
      </c>
      <c r="F2852" s="3">
        <v>79</v>
      </c>
      <c r="G2852" s="3" t="s">
        <v>144</v>
      </c>
      <c r="H2852" s="3" t="s">
        <v>43</v>
      </c>
      <c r="I2852" s="3" t="s">
        <v>64</v>
      </c>
      <c r="J2852" s="3" t="s">
        <v>36</v>
      </c>
      <c r="K2852" s="3">
        <v>3</v>
      </c>
      <c r="L2852" s="3" t="s">
        <v>151</v>
      </c>
      <c r="M2852" s="3" t="s">
        <v>73</v>
      </c>
      <c r="N2852" s="3" t="s">
        <v>151</v>
      </c>
      <c r="O2852" s="3" t="s">
        <v>151</v>
      </c>
      <c r="P2852" s="13">
        <v>36</v>
      </c>
      <c r="Q2852" s="13">
        <f>Table1[[#This Row],[Purchase Amount (USD)]]-Table1[[#This Row],[Previous Purchases]]</f>
        <v>43</v>
      </c>
      <c r="R2852" s="3" t="s">
        <v>85</v>
      </c>
      <c r="S2852" s="3" t="s">
        <v>48</v>
      </c>
    </row>
    <row r="2853" spans="1:19" x14ac:dyDescent="0.3">
      <c r="A2853" s="3">
        <v>2852</v>
      </c>
      <c r="B2853" s="3">
        <v>58</v>
      </c>
      <c r="C2853" s="3" t="s">
        <v>152</v>
      </c>
      <c r="D2853" s="3" t="s">
        <v>19</v>
      </c>
      <c r="E2853" s="3" t="s">
        <v>20</v>
      </c>
      <c r="F2853" s="3">
        <v>73</v>
      </c>
      <c r="G2853" s="3" t="s">
        <v>106</v>
      </c>
      <c r="H2853" s="3" t="s">
        <v>22</v>
      </c>
      <c r="I2853" s="3" t="s">
        <v>84</v>
      </c>
      <c r="J2853" s="3" t="s">
        <v>52</v>
      </c>
      <c r="K2853" s="3">
        <v>3</v>
      </c>
      <c r="L2853" s="3" t="s">
        <v>151</v>
      </c>
      <c r="M2853" s="3" t="s">
        <v>73</v>
      </c>
      <c r="N2853" s="3" t="s">
        <v>151</v>
      </c>
      <c r="O2853" s="3" t="s">
        <v>151</v>
      </c>
      <c r="P2853" s="13">
        <v>42</v>
      </c>
      <c r="Q2853" s="13">
        <f>Table1[[#This Row],[Purchase Amount (USD)]]-Table1[[#This Row],[Previous Purchases]]</f>
        <v>31</v>
      </c>
      <c r="R2853" s="3" t="s">
        <v>85</v>
      </c>
      <c r="S2853" s="3" t="s">
        <v>87</v>
      </c>
    </row>
    <row r="2854" spans="1:19" x14ac:dyDescent="0.3">
      <c r="A2854" s="2">
        <v>2853</v>
      </c>
      <c r="B2854" s="2">
        <v>40</v>
      </c>
      <c r="C2854" s="2" t="s">
        <v>152</v>
      </c>
      <c r="D2854" s="2" t="s">
        <v>132</v>
      </c>
      <c r="E2854" s="2" t="s">
        <v>66</v>
      </c>
      <c r="F2854" s="2">
        <v>71</v>
      </c>
      <c r="G2854" s="2" t="s">
        <v>83</v>
      </c>
      <c r="H2854" s="2" t="s">
        <v>43</v>
      </c>
      <c r="I2854" s="2" t="s">
        <v>135</v>
      </c>
      <c r="J2854" s="2" t="s">
        <v>36</v>
      </c>
      <c r="K2854" s="2">
        <v>3</v>
      </c>
      <c r="L2854" s="2" t="s">
        <v>151</v>
      </c>
      <c r="M2854" s="2" t="s">
        <v>73</v>
      </c>
      <c r="N2854" s="2" t="s">
        <v>151</v>
      </c>
      <c r="O2854" s="2" t="s">
        <v>151</v>
      </c>
      <c r="P2854" s="12">
        <v>30</v>
      </c>
      <c r="Q2854" s="12">
        <f>Table1[[#This Row],[Purchase Amount (USD)]]-Table1[[#This Row],[Previous Purchases]]</f>
        <v>41</v>
      </c>
      <c r="R2854" s="2" t="s">
        <v>27</v>
      </c>
      <c r="S2854" s="2" t="s">
        <v>39</v>
      </c>
    </row>
    <row r="2855" spans="1:19" x14ac:dyDescent="0.3">
      <c r="A2855" s="2">
        <v>2854</v>
      </c>
      <c r="B2855" s="2">
        <v>37</v>
      </c>
      <c r="C2855" s="2" t="s">
        <v>152</v>
      </c>
      <c r="D2855" s="2" t="s">
        <v>123</v>
      </c>
      <c r="E2855" s="2" t="s">
        <v>66</v>
      </c>
      <c r="F2855" s="2">
        <v>48</v>
      </c>
      <c r="G2855" s="2" t="s">
        <v>137</v>
      </c>
      <c r="H2855" s="2" t="s">
        <v>43</v>
      </c>
      <c r="I2855" s="2" t="s">
        <v>135</v>
      </c>
      <c r="J2855" s="2" t="s">
        <v>24</v>
      </c>
      <c r="K2855" s="2">
        <v>3.2</v>
      </c>
      <c r="L2855" s="2" t="s">
        <v>151</v>
      </c>
      <c r="M2855" s="2" t="s">
        <v>44</v>
      </c>
      <c r="N2855" s="2" t="s">
        <v>151</v>
      </c>
      <c r="O2855" s="2" t="s">
        <v>151</v>
      </c>
      <c r="P2855" s="12">
        <v>9</v>
      </c>
      <c r="Q2855" s="12">
        <f>Table1[[#This Row],[Purchase Amount (USD)]]-Table1[[#This Row],[Previous Purchases]]</f>
        <v>39</v>
      </c>
      <c r="R2855" s="2" t="s">
        <v>45</v>
      </c>
      <c r="S2855" s="2" t="s">
        <v>39</v>
      </c>
    </row>
    <row r="2856" spans="1:19" x14ac:dyDescent="0.3">
      <c r="A2856" s="3">
        <v>2855</v>
      </c>
      <c r="B2856" s="3">
        <v>36</v>
      </c>
      <c r="C2856" s="3" t="s">
        <v>152</v>
      </c>
      <c r="D2856" s="3" t="s">
        <v>40</v>
      </c>
      <c r="E2856" s="3" t="s">
        <v>41</v>
      </c>
      <c r="F2856" s="3">
        <v>28</v>
      </c>
      <c r="G2856" s="3" t="s">
        <v>78</v>
      </c>
      <c r="H2856" s="3" t="s">
        <v>43</v>
      </c>
      <c r="I2856" s="3" t="s">
        <v>117</v>
      </c>
      <c r="J2856" s="3" t="s">
        <v>56</v>
      </c>
      <c r="K2856" s="3">
        <v>2.7</v>
      </c>
      <c r="L2856" s="3" t="s">
        <v>151</v>
      </c>
      <c r="M2856" s="3" t="s">
        <v>73</v>
      </c>
      <c r="N2856" s="3" t="s">
        <v>151</v>
      </c>
      <c r="O2856" s="3" t="s">
        <v>151</v>
      </c>
      <c r="P2856" s="13">
        <v>25</v>
      </c>
      <c r="Q2856" s="13">
        <f>Table1[[#This Row],[Purchase Amount (USD)]]-Table1[[#This Row],[Previous Purchases]]</f>
        <v>3</v>
      </c>
      <c r="R2856" s="3" t="s">
        <v>27</v>
      </c>
      <c r="S2856" s="3" t="s">
        <v>87</v>
      </c>
    </row>
    <row r="2857" spans="1:19" x14ac:dyDescent="0.3">
      <c r="A2857" s="3">
        <v>2856</v>
      </c>
      <c r="B2857" s="3">
        <v>29</v>
      </c>
      <c r="C2857" s="3" t="s">
        <v>152</v>
      </c>
      <c r="D2857" s="3" t="s">
        <v>136</v>
      </c>
      <c r="E2857" s="3" t="s">
        <v>41</v>
      </c>
      <c r="F2857" s="3">
        <v>95</v>
      </c>
      <c r="G2857" s="3" t="s">
        <v>90</v>
      </c>
      <c r="H2857" s="3" t="s">
        <v>35</v>
      </c>
      <c r="I2857" s="3" t="s">
        <v>31</v>
      </c>
      <c r="J2857" s="3" t="s">
        <v>24</v>
      </c>
      <c r="K2857" s="3">
        <v>3.8</v>
      </c>
      <c r="L2857" s="3" t="s">
        <v>151</v>
      </c>
      <c r="M2857" s="3" t="s">
        <v>69</v>
      </c>
      <c r="N2857" s="3" t="s">
        <v>151</v>
      </c>
      <c r="O2857" s="3" t="s">
        <v>151</v>
      </c>
      <c r="P2857" s="13">
        <v>33</v>
      </c>
      <c r="Q2857" s="13">
        <f>Table1[[#This Row],[Purchase Amount (USD)]]-Table1[[#This Row],[Previous Purchases]]</f>
        <v>62</v>
      </c>
      <c r="R2857" s="3" t="s">
        <v>45</v>
      </c>
      <c r="S2857" s="3" t="s">
        <v>57</v>
      </c>
    </row>
    <row r="2858" spans="1:19" x14ac:dyDescent="0.3">
      <c r="A2858" s="2">
        <v>2857</v>
      </c>
      <c r="B2858" s="2">
        <v>65</v>
      </c>
      <c r="C2858" s="2" t="s">
        <v>152</v>
      </c>
      <c r="D2858" s="2" t="s">
        <v>101</v>
      </c>
      <c r="E2858" s="2" t="s">
        <v>62</v>
      </c>
      <c r="F2858" s="2">
        <v>48</v>
      </c>
      <c r="G2858" s="2" t="s">
        <v>145</v>
      </c>
      <c r="H2858" s="2" t="s">
        <v>43</v>
      </c>
      <c r="I2858" s="2" t="s">
        <v>125</v>
      </c>
      <c r="J2858" s="2" t="s">
        <v>24</v>
      </c>
      <c r="K2858" s="2">
        <v>3.5</v>
      </c>
      <c r="L2858" s="2" t="s">
        <v>151</v>
      </c>
      <c r="M2858" s="2" t="s">
        <v>69</v>
      </c>
      <c r="N2858" s="2" t="s">
        <v>151</v>
      </c>
      <c r="O2858" s="2" t="s">
        <v>151</v>
      </c>
      <c r="P2858" s="12">
        <v>31</v>
      </c>
      <c r="Q2858" s="12">
        <f>Table1[[#This Row],[Purchase Amount (USD)]]-Table1[[#This Row],[Previous Purchases]]</f>
        <v>17</v>
      </c>
      <c r="R2858" s="2" t="s">
        <v>38</v>
      </c>
      <c r="S2858" s="2" t="s">
        <v>87</v>
      </c>
    </row>
    <row r="2859" spans="1:19" x14ac:dyDescent="0.3">
      <c r="A2859" s="2">
        <v>2858</v>
      </c>
      <c r="B2859" s="2">
        <v>44</v>
      </c>
      <c r="C2859" s="2" t="s">
        <v>152</v>
      </c>
      <c r="D2859" s="2" t="s">
        <v>80</v>
      </c>
      <c r="E2859" s="2" t="s">
        <v>20</v>
      </c>
      <c r="F2859" s="2">
        <v>93</v>
      </c>
      <c r="G2859" s="2" t="s">
        <v>139</v>
      </c>
      <c r="H2859" s="2" t="s">
        <v>35</v>
      </c>
      <c r="I2859" s="2" t="s">
        <v>31</v>
      </c>
      <c r="J2859" s="2" t="s">
        <v>36</v>
      </c>
      <c r="K2859" s="2">
        <v>3.8</v>
      </c>
      <c r="L2859" s="2" t="s">
        <v>151</v>
      </c>
      <c r="M2859" s="2" t="s">
        <v>44</v>
      </c>
      <c r="N2859" s="2" t="s">
        <v>151</v>
      </c>
      <c r="O2859" s="2" t="s">
        <v>151</v>
      </c>
      <c r="P2859" s="12">
        <v>35</v>
      </c>
      <c r="Q2859" s="12">
        <f>Table1[[#This Row],[Purchase Amount (USD)]]-Table1[[#This Row],[Previous Purchases]]</f>
        <v>58</v>
      </c>
      <c r="R2859" s="2" t="s">
        <v>85</v>
      </c>
      <c r="S2859" s="2" t="s">
        <v>87</v>
      </c>
    </row>
    <row r="2860" spans="1:19" x14ac:dyDescent="0.3">
      <c r="A2860" s="3">
        <v>2859</v>
      </c>
      <c r="B2860" s="3">
        <v>34</v>
      </c>
      <c r="C2860" s="3" t="s">
        <v>152</v>
      </c>
      <c r="D2860" s="3" t="s">
        <v>33</v>
      </c>
      <c r="E2860" s="3" t="s">
        <v>20</v>
      </c>
      <c r="F2860" s="3">
        <v>87</v>
      </c>
      <c r="G2860" s="3" t="s">
        <v>127</v>
      </c>
      <c r="H2860" s="3" t="s">
        <v>22</v>
      </c>
      <c r="I2860" s="3" t="s">
        <v>84</v>
      </c>
      <c r="J2860" s="3" t="s">
        <v>52</v>
      </c>
      <c r="K2860" s="3">
        <v>3.8</v>
      </c>
      <c r="L2860" s="3" t="s">
        <v>151</v>
      </c>
      <c r="M2860" s="3" t="s">
        <v>69</v>
      </c>
      <c r="N2860" s="3" t="s">
        <v>151</v>
      </c>
      <c r="O2860" s="3" t="s">
        <v>151</v>
      </c>
      <c r="P2860" s="13">
        <v>46</v>
      </c>
      <c r="Q2860" s="13">
        <f>Table1[[#This Row],[Purchase Amount (USD)]]-Table1[[#This Row],[Previous Purchases]]</f>
        <v>41</v>
      </c>
      <c r="R2860" s="3" t="s">
        <v>74</v>
      </c>
      <c r="S2860" s="3" t="s">
        <v>87</v>
      </c>
    </row>
    <row r="2861" spans="1:19" x14ac:dyDescent="0.3">
      <c r="A2861" s="3">
        <v>2860</v>
      </c>
      <c r="B2861" s="3">
        <v>31</v>
      </c>
      <c r="C2861" s="3" t="s">
        <v>152</v>
      </c>
      <c r="D2861" s="3" t="s">
        <v>58</v>
      </c>
      <c r="E2861" s="3" t="s">
        <v>20</v>
      </c>
      <c r="F2861" s="3">
        <v>32</v>
      </c>
      <c r="G2861" s="3" t="s">
        <v>139</v>
      </c>
      <c r="H2861" s="3" t="s">
        <v>22</v>
      </c>
      <c r="I2861" s="3" t="s">
        <v>133</v>
      </c>
      <c r="J2861" s="3" t="s">
        <v>56</v>
      </c>
      <c r="K2861" s="3">
        <v>3.4</v>
      </c>
      <c r="L2861" s="3" t="s">
        <v>151</v>
      </c>
      <c r="M2861" s="3" t="s">
        <v>26</v>
      </c>
      <c r="N2861" s="3" t="s">
        <v>151</v>
      </c>
      <c r="O2861" s="3" t="s">
        <v>151</v>
      </c>
      <c r="P2861" s="13">
        <v>29</v>
      </c>
      <c r="Q2861" s="13">
        <f>Table1[[#This Row],[Purchase Amount (USD)]]-Table1[[#This Row],[Previous Purchases]]</f>
        <v>3</v>
      </c>
      <c r="R2861" s="3" t="s">
        <v>74</v>
      </c>
      <c r="S2861" s="3" t="s">
        <v>48</v>
      </c>
    </row>
    <row r="2862" spans="1:19" x14ac:dyDescent="0.3">
      <c r="A2862" s="2">
        <v>2861</v>
      </c>
      <c r="B2862" s="2">
        <v>28</v>
      </c>
      <c r="C2862" s="2" t="s">
        <v>152</v>
      </c>
      <c r="D2862" s="2" t="s">
        <v>54</v>
      </c>
      <c r="E2862" s="2" t="s">
        <v>20</v>
      </c>
      <c r="F2862" s="2">
        <v>38</v>
      </c>
      <c r="G2862" s="2" t="s">
        <v>42</v>
      </c>
      <c r="H2862" s="2" t="s">
        <v>43</v>
      </c>
      <c r="I2862" s="2" t="s">
        <v>79</v>
      </c>
      <c r="J2862" s="2" t="s">
        <v>36</v>
      </c>
      <c r="K2862" s="2">
        <v>2.9</v>
      </c>
      <c r="L2862" s="2" t="s">
        <v>151</v>
      </c>
      <c r="M2862" s="2" t="s">
        <v>44</v>
      </c>
      <c r="N2862" s="2" t="s">
        <v>151</v>
      </c>
      <c r="O2862" s="2" t="s">
        <v>151</v>
      </c>
      <c r="P2862" s="12">
        <v>49</v>
      </c>
      <c r="Q2862" s="12">
        <f>Table1[[#This Row],[Purchase Amount (USD)]]-Table1[[#This Row],[Previous Purchases]]</f>
        <v>-11</v>
      </c>
      <c r="R2862" s="2" t="s">
        <v>74</v>
      </c>
      <c r="S2862" s="2" t="s">
        <v>39</v>
      </c>
    </row>
    <row r="2863" spans="1:19" x14ac:dyDescent="0.3">
      <c r="A2863" s="2">
        <v>2862</v>
      </c>
      <c r="B2863" s="2">
        <v>66</v>
      </c>
      <c r="C2863" s="2" t="s">
        <v>152</v>
      </c>
      <c r="D2863" s="2" t="s">
        <v>61</v>
      </c>
      <c r="E2863" s="2" t="s">
        <v>62</v>
      </c>
      <c r="F2863" s="2">
        <v>54</v>
      </c>
      <c r="G2863" s="2" t="s">
        <v>127</v>
      </c>
      <c r="H2863" s="2" t="s">
        <v>43</v>
      </c>
      <c r="I2863" s="2" t="s">
        <v>84</v>
      </c>
      <c r="J2863" s="2" t="s">
        <v>56</v>
      </c>
      <c r="K2863" s="2">
        <v>3.4</v>
      </c>
      <c r="L2863" s="2" t="s">
        <v>151</v>
      </c>
      <c r="M2863" s="2" t="s">
        <v>37</v>
      </c>
      <c r="N2863" s="2" t="s">
        <v>151</v>
      </c>
      <c r="O2863" s="2" t="s">
        <v>151</v>
      </c>
      <c r="P2863" s="12">
        <v>27</v>
      </c>
      <c r="Q2863" s="12">
        <f>Table1[[#This Row],[Purchase Amount (USD)]]-Table1[[#This Row],[Previous Purchases]]</f>
        <v>27</v>
      </c>
      <c r="R2863" s="2" t="s">
        <v>38</v>
      </c>
      <c r="S2863" s="2" t="s">
        <v>87</v>
      </c>
    </row>
    <row r="2864" spans="1:19" x14ac:dyDescent="0.3">
      <c r="A2864" s="3">
        <v>2863</v>
      </c>
      <c r="B2864" s="3">
        <v>68</v>
      </c>
      <c r="C2864" s="3" t="s">
        <v>152</v>
      </c>
      <c r="D2864" s="3" t="s">
        <v>61</v>
      </c>
      <c r="E2864" s="3" t="s">
        <v>62</v>
      </c>
      <c r="F2864" s="3">
        <v>75</v>
      </c>
      <c r="G2864" s="3" t="s">
        <v>76</v>
      </c>
      <c r="H2864" s="3" t="s">
        <v>35</v>
      </c>
      <c r="I2864" s="3" t="s">
        <v>82</v>
      </c>
      <c r="J2864" s="3" t="s">
        <v>52</v>
      </c>
      <c r="K2864" s="3">
        <v>4.7</v>
      </c>
      <c r="L2864" s="3" t="s">
        <v>151</v>
      </c>
      <c r="M2864" s="3" t="s">
        <v>73</v>
      </c>
      <c r="N2864" s="3" t="s">
        <v>151</v>
      </c>
      <c r="O2864" s="3" t="s">
        <v>151</v>
      </c>
      <c r="P2864" s="13">
        <v>5</v>
      </c>
      <c r="Q2864" s="13">
        <f>Table1[[#This Row],[Purchase Amount (USD)]]-Table1[[#This Row],[Previous Purchases]]</f>
        <v>70</v>
      </c>
      <c r="R2864" s="3" t="s">
        <v>74</v>
      </c>
      <c r="S2864" s="3" t="s">
        <v>96</v>
      </c>
    </row>
    <row r="2865" spans="1:19" x14ac:dyDescent="0.3">
      <c r="A2865" s="3">
        <v>2864</v>
      </c>
      <c r="B2865" s="3">
        <v>37</v>
      </c>
      <c r="C2865" s="3" t="s">
        <v>152</v>
      </c>
      <c r="D2865" s="3" t="s">
        <v>112</v>
      </c>
      <c r="E2865" s="3" t="s">
        <v>20</v>
      </c>
      <c r="F2865" s="3">
        <v>56</v>
      </c>
      <c r="G2865" s="3" t="s">
        <v>138</v>
      </c>
      <c r="H2865" s="3" t="s">
        <v>43</v>
      </c>
      <c r="I2865" s="3" t="s">
        <v>133</v>
      </c>
      <c r="J2865" s="3" t="s">
        <v>56</v>
      </c>
      <c r="K2865" s="3">
        <v>3.9</v>
      </c>
      <c r="L2865" s="3" t="s">
        <v>151</v>
      </c>
      <c r="M2865" s="3" t="s">
        <v>69</v>
      </c>
      <c r="N2865" s="3" t="s">
        <v>151</v>
      </c>
      <c r="O2865" s="3" t="s">
        <v>151</v>
      </c>
      <c r="P2865" s="13">
        <v>18</v>
      </c>
      <c r="Q2865" s="13">
        <f>Table1[[#This Row],[Purchase Amount (USD)]]-Table1[[#This Row],[Previous Purchases]]</f>
        <v>38</v>
      </c>
      <c r="R2865" s="3" t="s">
        <v>27</v>
      </c>
      <c r="S2865" s="3" t="s">
        <v>87</v>
      </c>
    </row>
    <row r="2866" spans="1:19" x14ac:dyDescent="0.3">
      <c r="A2866" s="2">
        <v>2865</v>
      </c>
      <c r="B2866" s="2">
        <v>58</v>
      </c>
      <c r="C2866" s="2" t="s">
        <v>152</v>
      </c>
      <c r="D2866" s="2" t="s">
        <v>29</v>
      </c>
      <c r="E2866" s="2" t="s">
        <v>20</v>
      </c>
      <c r="F2866" s="2">
        <v>43</v>
      </c>
      <c r="G2866" s="2" t="s">
        <v>114</v>
      </c>
      <c r="H2866" s="2" t="s">
        <v>35</v>
      </c>
      <c r="I2866" s="2" t="s">
        <v>31</v>
      </c>
      <c r="J2866" s="2" t="s">
        <v>56</v>
      </c>
      <c r="K2866" s="2">
        <v>3.6</v>
      </c>
      <c r="L2866" s="2" t="s">
        <v>151</v>
      </c>
      <c r="M2866" s="2" t="s">
        <v>73</v>
      </c>
      <c r="N2866" s="2" t="s">
        <v>151</v>
      </c>
      <c r="O2866" s="2" t="s">
        <v>151</v>
      </c>
      <c r="P2866" s="12">
        <v>31</v>
      </c>
      <c r="Q2866" s="12">
        <f>Table1[[#This Row],[Purchase Amount (USD)]]-Table1[[#This Row],[Previous Purchases]]</f>
        <v>12</v>
      </c>
      <c r="R2866" s="2" t="s">
        <v>27</v>
      </c>
      <c r="S2866" s="2" t="s">
        <v>39</v>
      </c>
    </row>
    <row r="2867" spans="1:19" x14ac:dyDescent="0.3">
      <c r="A2867" s="2">
        <v>2866</v>
      </c>
      <c r="B2867" s="2">
        <v>28</v>
      </c>
      <c r="C2867" s="2" t="s">
        <v>152</v>
      </c>
      <c r="D2867" s="2" t="s">
        <v>86</v>
      </c>
      <c r="E2867" s="2" t="s">
        <v>20</v>
      </c>
      <c r="F2867" s="2">
        <v>97</v>
      </c>
      <c r="G2867" s="2" t="s">
        <v>98</v>
      </c>
      <c r="H2867" s="2" t="s">
        <v>43</v>
      </c>
      <c r="I2867" s="2" t="s">
        <v>64</v>
      </c>
      <c r="J2867" s="2" t="s">
        <v>56</v>
      </c>
      <c r="K2867" s="2">
        <v>3.7</v>
      </c>
      <c r="L2867" s="2" t="s">
        <v>151</v>
      </c>
      <c r="M2867" s="2" t="s">
        <v>37</v>
      </c>
      <c r="N2867" s="2" t="s">
        <v>151</v>
      </c>
      <c r="O2867" s="2" t="s">
        <v>151</v>
      </c>
      <c r="P2867" s="12">
        <v>27</v>
      </c>
      <c r="Q2867" s="12">
        <f>Table1[[#This Row],[Purchase Amount (USD)]]-Table1[[#This Row],[Previous Purchases]]</f>
        <v>70</v>
      </c>
      <c r="R2867" s="2" t="s">
        <v>32</v>
      </c>
      <c r="S2867" s="2" t="s">
        <v>28</v>
      </c>
    </row>
    <row r="2868" spans="1:19" x14ac:dyDescent="0.3">
      <c r="A2868" s="3">
        <v>2867</v>
      </c>
      <c r="B2868" s="3">
        <v>54</v>
      </c>
      <c r="C2868" s="3" t="s">
        <v>152</v>
      </c>
      <c r="D2868" s="3" t="s">
        <v>19</v>
      </c>
      <c r="E2868" s="3" t="s">
        <v>20</v>
      </c>
      <c r="F2868" s="3">
        <v>75</v>
      </c>
      <c r="G2868" s="3" t="s">
        <v>138</v>
      </c>
      <c r="H2868" s="3" t="s">
        <v>35</v>
      </c>
      <c r="I2868" s="3" t="s">
        <v>82</v>
      </c>
      <c r="J2868" s="3" t="s">
        <v>52</v>
      </c>
      <c r="K2868" s="3">
        <v>3.1</v>
      </c>
      <c r="L2868" s="3" t="s">
        <v>151</v>
      </c>
      <c r="M2868" s="3" t="s">
        <v>37</v>
      </c>
      <c r="N2868" s="3" t="s">
        <v>151</v>
      </c>
      <c r="O2868" s="3" t="s">
        <v>151</v>
      </c>
      <c r="P2868" s="13">
        <v>19</v>
      </c>
      <c r="Q2868" s="13">
        <f>Table1[[#This Row],[Purchase Amount (USD)]]-Table1[[#This Row],[Previous Purchases]]</f>
        <v>56</v>
      </c>
      <c r="R2868" s="3" t="s">
        <v>32</v>
      </c>
      <c r="S2868" s="3" t="s">
        <v>48</v>
      </c>
    </row>
    <row r="2869" spans="1:19" x14ac:dyDescent="0.3">
      <c r="A2869" s="3">
        <v>2868</v>
      </c>
      <c r="B2869" s="3">
        <v>21</v>
      </c>
      <c r="C2869" s="3" t="s">
        <v>152</v>
      </c>
      <c r="D2869" s="3" t="s">
        <v>49</v>
      </c>
      <c r="E2869" s="3" t="s">
        <v>41</v>
      </c>
      <c r="F2869" s="3">
        <v>55</v>
      </c>
      <c r="G2869" s="3" t="s">
        <v>111</v>
      </c>
      <c r="H2869" s="3" t="s">
        <v>22</v>
      </c>
      <c r="I2869" s="3" t="s">
        <v>51</v>
      </c>
      <c r="J2869" s="3" t="s">
        <v>52</v>
      </c>
      <c r="K2869" s="3">
        <v>4.9000000000000004</v>
      </c>
      <c r="L2869" s="3" t="s">
        <v>151</v>
      </c>
      <c r="M2869" s="3" t="s">
        <v>44</v>
      </c>
      <c r="N2869" s="3" t="s">
        <v>151</v>
      </c>
      <c r="O2869" s="3" t="s">
        <v>151</v>
      </c>
      <c r="P2869" s="13">
        <v>33</v>
      </c>
      <c r="Q2869" s="13">
        <f>Table1[[#This Row],[Purchase Amount (USD)]]-Table1[[#This Row],[Previous Purchases]]</f>
        <v>22</v>
      </c>
      <c r="R2869" s="3" t="s">
        <v>32</v>
      </c>
      <c r="S2869" s="3" t="s">
        <v>28</v>
      </c>
    </row>
    <row r="2870" spans="1:19" x14ac:dyDescent="0.3">
      <c r="A2870" s="2">
        <v>2869</v>
      </c>
      <c r="B2870" s="2">
        <v>45</v>
      </c>
      <c r="C2870" s="2" t="s">
        <v>152</v>
      </c>
      <c r="D2870" s="2" t="s">
        <v>131</v>
      </c>
      <c r="E2870" s="2" t="s">
        <v>66</v>
      </c>
      <c r="F2870" s="2">
        <v>49</v>
      </c>
      <c r="G2870" s="2" t="s">
        <v>111</v>
      </c>
      <c r="H2870" s="2" t="s">
        <v>43</v>
      </c>
      <c r="I2870" s="2" t="s">
        <v>93</v>
      </c>
      <c r="J2870" s="2" t="s">
        <v>24</v>
      </c>
      <c r="K2870" s="2">
        <v>2.6</v>
      </c>
      <c r="L2870" s="2" t="s">
        <v>151</v>
      </c>
      <c r="M2870" s="2" t="s">
        <v>44</v>
      </c>
      <c r="N2870" s="2" t="s">
        <v>151</v>
      </c>
      <c r="O2870" s="2" t="s">
        <v>151</v>
      </c>
      <c r="P2870" s="12">
        <v>42</v>
      </c>
      <c r="Q2870" s="12">
        <f>Table1[[#This Row],[Purchase Amount (USD)]]-Table1[[#This Row],[Previous Purchases]]</f>
        <v>7</v>
      </c>
      <c r="R2870" s="2" t="s">
        <v>45</v>
      </c>
      <c r="S2870" s="2" t="s">
        <v>96</v>
      </c>
    </row>
    <row r="2871" spans="1:19" x14ac:dyDescent="0.3">
      <c r="A2871" s="2">
        <v>2870</v>
      </c>
      <c r="B2871" s="2">
        <v>57</v>
      </c>
      <c r="C2871" s="2" t="s">
        <v>152</v>
      </c>
      <c r="D2871" s="2" t="s">
        <v>124</v>
      </c>
      <c r="E2871" s="2" t="s">
        <v>20</v>
      </c>
      <c r="F2871" s="2">
        <v>58</v>
      </c>
      <c r="G2871" s="2" t="s">
        <v>141</v>
      </c>
      <c r="H2871" s="2" t="s">
        <v>43</v>
      </c>
      <c r="I2871" s="2" t="s">
        <v>51</v>
      </c>
      <c r="J2871" s="2" t="s">
        <v>52</v>
      </c>
      <c r="K2871" s="2">
        <v>4.2</v>
      </c>
      <c r="L2871" s="2" t="s">
        <v>151</v>
      </c>
      <c r="M2871" s="2" t="s">
        <v>53</v>
      </c>
      <c r="N2871" s="2" t="s">
        <v>151</v>
      </c>
      <c r="O2871" s="2" t="s">
        <v>151</v>
      </c>
      <c r="P2871" s="12">
        <v>16</v>
      </c>
      <c r="Q2871" s="12">
        <f>Table1[[#This Row],[Purchase Amount (USD)]]-Table1[[#This Row],[Previous Purchases]]</f>
        <v>42</v>
      </c>
      <c r="R2871" s="2" t="s">
        <v>74</v>
      </c>
      <c r="S2871" s="2" t="s">
        <v>39</v>
      </c>
    </row>
    <row r="2872" spans="1:19" x14ac:dyDescent="0.3">
      <c r="A2872" s="3">
        <v>2871</v>
      </c>
      <c r="B2872" s="3">
        <v>47</v>
      </c>
      <c r="C2872" s="3" t="s">
        <v>152</v>
      </c>
      <c r="D2872" s="3" t="s">
        <v>105</v>
      </c>
      <c r="E2872" s="3" t="s">
        <v>66</v>
      </c>
      <c r="F2872" s="3">
        <v>34</v>
      </c>
      <c r="G2872" s="3" t="s">
        <v>113</v>
      </c>
      <c r="H2872" s="3" t="s">
        <v>43</v>
      </c>
      <c r="I2872" s="3" t="s">
        <v>143</v>
      </c>
      <c r="J2872" s="3" t="s">
        <v>24</v>
      </c>
      <c r="K2872" s="3">
        <v>4.8</v>
      </c>
      <c r="L2872" s="3" t="s">
        <v>151</v>
      </c>
      <c r="M2872" s="3" t="s">
        <v>37</v>
      </c>
      <c r="N2872" s="3" t="s">
        <v>151</v>
      </c>
      <c r="O2872" s="3" t="s">
        <v>151</v>
      </c>
      <c r="P2872" s="13">
        <v>49</v>
      </c>
      <c r="Q2872" s="13">
        <f>Table1[[#This Row],[Purchase Amount (USD)]]-Table1[[#This Row],[Previous Purchases]]</f>
        <v>-15</v>
      </c>
      <c r="R2872" s="3" t="s">
        <v>85</v>
      </c>
      <c r="S2872" s="3" t="s">
        <v>96</v>
      </c>
    </row>
    <row r="2873" spans="1:19" x14ac:dyDescent="0.3">
      <c r="A2873" s="3">
        <v>2872</v>
      </c>
      <c r="B2873" s="3">
        <v>46</v>
      </c>
      <c r="C2873" s="3" t="s">
        <v>152</v>
      </c>
      <c r="D2873" s="3" t="s">
        <v>58</v>
      </c>
      <c r="E2873" s="3" t="s">
        <v>20</v>
      </c>
      <c r="F2873" s="3">
        <v>43</v>
      </c>
      <c r="G2873" s="3" t="s">
        <v>134</v>
      </c>
      <c r="H2873" s="3" t="s">
        <v>35</v>
      </c>
      <c r="I2873" s="3" t="s">
        <v>93</v>
      </c>
      <c r="J2873" s="3" t="s">
        <v>52</v>
      </c>
      <c r="K2873" s="3">
        <v>2.7</v>
      </c>
      <c r="L2873" s="3" t="s">
        <v>151</v>
      </c>
      <c r="M2873" s="3" t="s">
        <v>69</v>
      </c>
      <c r="N2873" s="3" t="s">
        <v>151</v>
      </c>
      <c r="O2873" s="3" t="s">
        <v>151</v>
      </c>
      <c r="P2873" s="13">
        <v>40</v>
      </c>
      <c r="Q2873" s="13">
        <f>Table1[[#This Row],[Purchase Amount (USD)]]-Table1[[#This Row],[Previous Purchases]]</f>
        <v>3</v>
      </c>
      <c r="R2873" s="3" t="s">
        <v>27</v>
      </c>
      <c r="S2873" s="3" t="s">
        <v>75</v>
      </c>
    </row>
    <row r="2874" spans="1:19" x14ac:dyDescent="0.3">
      <c r="A2874" s="2">
        <v>2873</v>
      </c>
      <c r="B2874" s="2">
        <v>63</v>
      </c>
      <c r="C2874" s="2" t="s">
        <v>152</v>
      </c>
      <c r="D2874" s="2" t="s">
        <v>105</v>
      </c>
      <c r="E2874" s="2" t="s">
        <v>66</v>
      </c>
      <c r="F2874" s="2">
        <v>48</v>
      </c>
      <c r="G2874" s="2" t="s">
        <v>138</v>
      </c>
      <c r="H2874" s="2" t="s">
        <v>22</v>
      </c>
      <c r="I2874" s="2" t="s">
        <v>77</v>
      </c>
      <c r="J2874" s="2" t="s">
        <v>56</v>
      </c>
      <c r="K2874" s="2">
        <v>2.6</v>
      </c>
      <c r="L2874" s="2" t="s">
        <v>151</v>
      </c>
      <c r="M2874" s="2" t="s">
        <v>44</v>
      </c>
      <c r="N2874" s="2" t="s">
        <v>151</v>
      </c>
      <c r="O2874" s="2" t="s">
        <v>151</v>
      </c>
      <c r="P2874" s="12">
        <v>5</v>
      </c>
      <c r="Q2874" s="12">
        <f>Table1[[#This Row],[Purchase Amount (USD)]]-Table1[[#This Row],[Previous Purchases]]</f>
        <v>43</v>
      </c>
      <c r="R2874" s="2" t="s">
        <v>32</v>
      </c>
      <c r="S2874" s="2" t="s">
        <v>48</v>
      </c>
    </row>
    <row r="2875" spans="1:19" x14ac:dyDescent="0.3">
      <c r="A2875" s="2">
        <v>2874</v>
      </c>
      <c r="B2875" s="2">
        <v>44</v>
      </c>
      <c r="C2875" s="2" t="s">
        <v>152</v>
      </c>
      <c r="D2875" s="2" t="s">
        <v>29</v>
      </c>
      <c r="E2875" s="2" t="s">
        <v>20</v>
      </c>
      <c r="F2875" s="2">
        <v>40</v>
      </c>
      <c r="G2875" s="2" t="s">
        <v>55</v>
      </c>
      <c r="H2875" s="2" t="s">
        <v>43</v>
      </c>
      <c r="I2875" s="2" t="s">
        <v>84</v>
      </c>
      <c r="J2875" s="2" t="s">
        <v>36</v>
      </c>
      <c r="K2875" s="2">
        <v>2.6</v>
      </c>
      <c r="L2875" s="2" t="s">
        <v>151</v>
      </c>
      <c r="M2875" s="2" t="s">
        <v>37</v>
      </c>
      <c r="N2875" s="2" t="s">
        <v>151</v>
      </c>
      <c r="O2875" s="2" t="s">
        <v>151</v>
      </c>
      <c r="P2875" s="12">
        <v>8</v>
      </c>
      <c r="Q2875" s="12">
        <f>Table1[[#This Row],[Purchase Amount (USD)]]-Table1[[#This Row],[Previous Purchases]]</f>
        <v>32</v>
      </c>
      <c r="R2875" s="2" t="s">
        <v>74</v>
      </c>
      <c r="S2875" s="2" t="s">
        <v>87</v>
      </c>
    </row>
    <row r="2876" spans="1:19" x14ac:dyDescent="0.3">
      <c r="A2876" s="3">
        <v>2875</v>
      </c>
      <c r="B2876" s="3">
        <v>36</v>
      </c>
      <c r="C2876" s="3" t="s">
        <v>152</v>
      </c>
      <c r="D2876" s="3" t="s">
        <v>54</v>
      </c>
      <c r="E2876" s="3" t="s">
        <v>20</v>
      </c>
      <c r="F2876" s="3">
        <v>29</v>
      </c>
      <c r="G2876" s="3" t="s">
        <v>111</v>
      </c>
      <c r="H2876" s="3" t="s">
        <v>22</v>
      </c>
      <c r="I2876" s="3" t="s">
        <v>64</v>
      </c>
      <c r="J2876" s="3" t="s">
        <v>52</v>
      </c>
      <c r="K2876" s="3">
        <v>3.1</v>
      </c>
      <c r="L2876" s="3" t="s">
        <v>151</v>
      </c>
      <c r="M2876" s="3" t="s">
        <v>53</v>
      </c>
      <c r="N2876" s="3" t="s">
        <v>151</v>
      </c>
      <c r="O2876" s="3" t="s">
        <v>151</v>
      </c>
      <c r="P2876" s="13">
        <v>2</v>
      </c>
      <c r="Q2876" s="13">
        <f>Table1[[#This Row],[Purchase Amount (USD)]]-Table1[[#This Row],[Previous Purchases]]</f>
        <v>27</v>
      </c>
      <c r="R2876" s="3" t="s">
        <v>85</v>
      </c>
      <c r="S2876" s="3" t="s">
        <v>48</v>
      </c>
    </row>
    <row r="2877" spans="1:19" x14ac:dyDescent="0.3">
      <c r="A2877" s="3">
        <v>2876</v>
      </c>
      <c r="B2877" s="3">
        <v>24</v>
      </c>
      <c r="C2877" s="3" t="s">
        <v>152</v>
      </c>
      <c r="D2877" s="3" t="s">
        <v>94</v>
      </c>
      <c r="E2877" s="3" t="s">
        <v>20</v>
      </c>
      <c r="F2877" s="3">
        <v>81</v>
      </c>
      <c r="G2877" s="3" t="s">
        <v>21</v>
      </c>
      <c r="H2877" s="3" t="s">
        <v>43</v>
      </c>
      <c r="I2877" s="3" t="s">
        <v>68</v>
      </c>
      <c r="J2877" s="3" t="s">
        <v>56</v>
      </c>
      <c r="K2877" s="3">
        <v>2.6</v>
      </c>
      <c r="L2877" s="3" t="s">
        <v>151</v>
      </c>
      <c r="M2877" s="3" t="s">
        <v>37</v>
      </c>
      <c r="N2877" s="3" t="s">
        <v>151</v>
      </c>
      <c r="O2877" s="3" t="s">
        <v>151</v>
      </c>
      <c r="P2877" s="13">
        <v>14</v>
      </c>
      <c r="Q2877" s="13">
        <f>Table1[[#This Row],[Purchase Amount (USD)]]-Table1[[#This Row],[Previous Purchases]]</f>
        <v>67</v>
      </c>
      <c r="R2877" s="3" t="s">
        <v>85</v>
      </c>
      <c r="S2877" s="3" t="s">
        <v>39</v>
      </c>
    </row>
    <row r="2878" spans="1:19" x14ac:dyDescent="0.3">
      <c r="A2878" s="2">
        <v>2877</v>
      </c>
      <c r="B2878" s="2">
        <v>65</v>
      </c>
      <c r="C2878" s="2" t="s">
        <v>152</v>
      </c>
      <c r="D2878" s="2" t="s">
        <v>103</v>
      </c>
      <c r="E2878" s="2" t="s">
        <v>20</v>
      </c>
      <c r="F2878" s="2">
        <v>84</v>
      </c>
      <c r="G2878" s="2" t="s">
        <v>129</v>
      </c>
      <c r="H2878" s="2" t="s">
        <v>43</v>
      </c>
      <c r="I2878" s="2" t="s">
        <v>60</v>
      </c>
      <c r="J2878" s="2" t="s">
        <v>36</v>
      </c>
      <c r="K2878" s="2">
        <v>3.4</v>
      </c>
      <c r="L2878" s="2" t="s">
        <v>151</v>
      </c>
      <c r="M2878" s="2" t="s">
        <v>69</v>
      </c>
      <c r="N2878" s="2" t="s">
        <v>151</v>
      </c>
      <c r="O2878" s="2" t="s">
        <v>151</v>
      </c>
      <c r="P2878" s="12">
        <v>5</v>
      </c>
      <c r="Q2878" s="12">
        <f>Table1[[#This Row],[Purchase Amount (USD)]]-Table1[[#This Row],[Previous Purchases]]</f>
        <v>79</v>
      </c>
      <c r="R2878" s="2" t="s">
        <v>74</v>
      </c>
      <c r="S2878" s="2" t="s">
        <v>28</v>
      </c>
    </row>
    <row r="2879" spans="1:19" x14ac:dyDescent="0.3">
      <c r="A2879" s="2">
        <v>2878</v>
      </c>
      <c r="B2879" s="2">
        <v>32</v>
      </c>
      <c r="C2879" s="2" t="s">
        <v>152</v>
      </c>
      <c r="D2879" s="2" t="s">
        <v>124</v>
      </c>
      <c r="E2879" s="2" t="s">
        <v>20</v>
      </c>
      <c r="F2879" s="2">
        <v>46</v>
      </c>
      <c r="G2879" s="2" t="s">
        <v>126</v>
      </c>
      <c r="H2879" s="2" t="s">
        <v>43</v>
      </c>
      <c r="I2879" s="2" t="s">
        <v>64</v>
      </c>
      <c r="J2879" s="2" t="s">
        <v>52</v>
      </c>
      <c r="K2879" s="2">
        <v>3.6</v>
      </c>
      <c r="L2879" s="2" t="s">
        <v>151</v>
      </c>
      <c r="M2879" s="2" t="s">
        <v>53</v>
      </c>
      <c r="N2879" s="2" t="s">
        <v>151</v>
      </c>
      <c r="O2879" s="2" t="s">
        <v>151</v>
      </c>
      <c r="P2879" s="12">
        <v>34</v>
      </c>
      <c r="Q2879" s="12">
        <f>Table1[[#This Row],[Purchase Amount (USD)]]-Table1[[#This Row],[Previous Purchases]]</f>
        <v>12</v>
      </c>
      <c r="R2879" s="2" t="s">
        <v>27</v>
      </c>
      <c r="S2879" s="2" t="s">
        <v>87</v>
      </c>
    </row>
    <row r="2880" spans="1:19" x14ac:dyDescent="0.3">
      <c r="A2880" s="3">
        <v>2879</v>
      </c>
      <c r="B2880" s="3">
        <v>63</v>
      </c>
      <c r="C2880" s="3" t="s">
        <v>152</v>
      </c>
      <c r="D2880" s="3" t="s">
        <v>80</v>
      </c>
      <c r="E2880" s="3" t="s">
        <v>20</v>
      </c>
      <c r="F2880" s="3">
        <v>86</v>
      </c>
      <c r="G2880" s="3" t="s">
        <v>98</v>
      </c>
      <c r="H2880" s="3" t="s">
        <v>22</v>
      </c>
      <c r="I2880" s="3" t="s">
        <v>47</v>
      </c>
      <c r="J2880" s="3" t="s">
        <v>52</v>
      </c>
      <c r="K2880" s="3">
        <v>4.3</v>
      </c>
      <c r="L2880" s="3" t="s">
        <v>151</v>
      </c>
      <c r="M2880" s="3" t="s">
        <v>44</v>
      </c>
      <c r="N2880" s="3" t="s">
        <v>151</v>
      </c>
      <c r="O2880" s="3" t="s">
        <v>151</v>
      </c>
      <c r="P2880" s="13">
        <v>13</v>
      </c>
      <c r="Q2880" s="13">
        <f>Table1[[#This Row],[Purchase Amount (USD)]]-Table1[[#This Row],[Previous Purchases]]</f>
        <v>73</v>
      </c>
      <c r="R2880" s="3" t="s">
        <v>74</v>
      </c>
      <c r="S2880" s="3" t="s">
        <v>48</v>
      </c>
    </row>
    <row r="2881" spans="1:19" x14ac:dyDescent="0.3">
      <c r="A2881" s="3">
        <v>2880</v>
      </c>
      <c r="B2881" s="3">
        <v>62</v>
      </c>
      <c r="C2881" s="3" t="s">
        <v>152</v>
      </c>
      <c r="D2881" s="3" t="s">
        <v>19</v>
      </c>
      <c r="E2881" s="3" t="s">
        <v>20</v>
      </c>
      <c r="F2881" s="3">
        <v>57</v>
      </c>
      <c r="G2881" s="3" t="s">
        <v>113</v>
      </c>
      <c r="H2881" s="3" t="s">
        <v>91</v>
      </c>
      <c r="I2881" s="3" t="s">
        <v>47</v>
      </c>
      <c r="J2881" s="3" t="s">
        <v>24</v>
      </c>
      <c r="K2881" s="3">
        <v>4.9000000000000004</v>
      </c>
      <c r="L2881" s="3" t="s">
        <v>151</v>
      </c>
      <c r="M2881" s="3" t="s">
        <v>37</v>
      </c>
      <c r="N2881" s="3" t="s">
        <v>151</v>
      </c>
      <c r="O2881" s="3" t="s">
        <v>151</v>
      </c>
      <c r="P2881" s="13">
        <v>31</v>
      </c>
      <c r="Q2881" s="13">
        <f>Table1[[#This Row],[Purchase Amount (USD)]]-Table1[[#This Row],[Previous Purchases]]</f>
        <v>26</v>
      </c>
      <c r="R2881" s="3" t="s">
        <v>27</v>
      </c>
      <c r="S2881" s="3" t="s">
        <v>48</v>
      </c>
    </row>
    <row r="2882" spans="1:19" x14ac:dyDescent="0.3">
      <c r="A2882" s="2">
        <v>2881</v>
      </c>
      <c r="B2882" s="2">
        <v>19</v>
      </c>
      <c r="C2882" s="2" t="s">
        <v>152</v>
      </c>
      <c r="D2882" s="2" t="s">
        <v>86</v>
      </c>
      <c r="E2882" s="2" t="s">
        <v>20</v>
      </c>
      <c r="F2882" s="2">
        <v>61</v>
      </c>
      <c r="G2882" s="2" t="s">
        <v>102</v>
      </c>
      <c r="H2882" s="2" t="s">
        <v>22</v>
      </c>
      <c r="I2882" s="2" t="s">
        <v>117</v>
      </c>
      <c r="J2882" s="2" t="s">
        <v>24</v>
      </c>
      <c r="K2882" s="2">
        <v>4.8</v>
      </c>
      <c r="L2882" s="2" t="s">
        <v>151</v>
      </c>
      <c r="M2882" s="2" t="s">
        <v>73</v>
      </c>
      <c r="N2882" s="2" t="s">
        <v>151</v>
      </c>
      <c r="O2882" s="2" t="s">
        <v>151</v>
      </c>
      <c r="P2882" s="12">
        <v>43</v>
      </c>
      <c r="Q2882" s="12">
        <f>Table1[[#This Row],[Purchase Amount (USD)]]-Table1[[#This Row],[Previous Purchases]]</f>
        <v>18</v>
      </c>
      <c r="R2882" s="2" t="s">
        <v>45</v>
      </c>
      <c r="S2882" s="2" t="s">
        <v>57</v>
      </c>
    </row>
    <row r="2883" spans="1:19" x14ac:dyDescent="0.3">
      <c r="A2883" s="2">
        <v>2882</v>
      </c>
      <c r="B2883" s="2">
        <v>38</v>
      </c>
      <c r="C2883" s="2" t="s">
        <v>152</v>
      </c>
      <c r="D2883" s="2" t="s">
        <v>131</v>
      </c>
      <c r="E2883" s="2" t="s">
        <v>66</v>
      </c>
      <c r="F2883" s="2">
        <v>90</v>
      </c>
      <c r="G2883" s="2" t="s">
        <v>104</v>
      </c>
      <c r="H2883" s="2" t="s">
        <v>43</v>
      </c>
      <c r="I2883" s="2" t="s">
        <v>108</v>
      </c>
      <c r="J2883" s="2" t="s">
        <v>24</v>
      </c>
      <c r="K2883" s="2">
        <v>4.2</v>
      </c>
      <c r="L2883" s="2" t="s">
        <v>151</v>
      </c>
      <c r="M2883" s="2" t="s">
        <v>37</v>
      </c>
      <c r="N2883" s="2" t="s">
        <v>151</v>
      </c>
      <c r="O2883" s="2" t="s">
        <v>151</v>
      </c>
      <c r="P2883" s="12">
        <v>6</v>
      </c>
      <c r="Q2883" s="12">
        <f>Table1[[#This Row],[Purchase Amount (USD)]]-Table1[[#This Row],[Previous Purchases]]</f>
        <v>84</v>
      </c>
      <c r="R2883" s="2" t="s">
        <v>74</v>
      </c>
      <c r="S2883" s="2" t="s">
        <v>48</v>
      </c>
    </row>
    <row r="2884" spans="1:19" x14ac:dyDescent="0.3">
      <c r="A2884" s="3">
        <v>2883</v>
      </c>
      <c r="B2884" s="3">
        <v>59</v>
      </c>
      <c r="C2884" s="3" t="s">
        <v>152</v>
      </c>
      <c r="D2884" s="3" t="s">
        <v>19</v>
      </c>
      <c r="E2884" s="3" t="s">
        <v>20</v>
      </c>
      <c r="F2884" s="3">
        <v>51</v>
      </c>
      <c r="G2884" s="3" t="s">
        <v>100</v>
      </c>
      <c r="H2884" s="3" t="s">
        <v>22</v>
      </c>
      <c r="I2884" s="3" t="s">
        <v>79</v>
      </c>
      <c r="J2884" s="3" t="s">
        <v>24</v>
      </c>
      <c r="K2884" s="3">
        <v>2.6</v>
      </c>
      <c r="L2884" s="3" t="s">
        <v>151</v>
      </c>
      <c r="M2884" s="3" t="s">
        <v>73</v>
      </c>
      <c r="N2884" s="3" t="s">
        <v>151</v>
      </c>
      <c r="O2884" s="3" t="s">
        <v>151</v>
      </c>
      <c r="P2884" s="13">
        <v>23</v>
      </c>
      <c r="Q2884" s="13">
        <f>Table1[[#This Row],[Purchase Amount (USD)]]-Table1[[#This Row],[Previous Purchases]]</f>
        <v>28</v>
      </c>
      <c r="R2884" s="3" t="s">
        <v>38</v>
      </c>
      <c r="S2884" s="3" t="s">
        <v>75</v>
      </c>
    </row>
    <row r="2885" spans="1:19" x14ac:dyDescent="0.3">
      <c r="A2885" s="3">
        <v>2884</v>
      </c>
      <c r="B2885" s="3">
        <v>22</v>
      </c>
      <c r="C2885" s="3" t="s">
        <v>152</v>
      </c>
      <c r="D2885" s="3" t="s">
        <v>124</v>
      </c>
      <c r="E2885" s="3" t="s">
        <v>20</v>
      </c>
      <c r="F2885" s="3">
        <v>48</v>
      </c>
      <c r="G2885" s="3" t="s">
        <v>42</v>
      </c>
      <c r="H2885" s="3" t="s">
        <v>91</v>
      </c>
      <c r="I2885" s="3" t="s">
        <v>64</v>
      </c>
      <c r="J2885" s="3" t="s">
        <v>36</v>
      </c>
      <c r="K2885" s="3">
        <v>3.2</v>
      </c>
      <c r="L2885" s="3" t="s">
        <v>151</v>
      </c>
      <c r="M2885" s="3" t="s">
        <v>53</v>
      </c>
      <c r="N2885" s="3" t="s">
        <v>151</v>
      </c>
      <c r="O2885" s="3" t="s">
        <v>151</v>
      </c>
      <c r="P2885" s="13">
        <v>10</v>
      </c>
      <c r="Q2885" s="13">
        <f>Table1[[#This Row],[Purchase Amount (USD)]]-Table1[[#This Row],[Previous Purchases]]</f>
        <v>38</v>
      </c>
      <c r="R2885" s="3" t="s">
        <v>45</v>
      </c>
      <c r="S2885" s="3" t="s">
        <v>39</v>
      </c>
    </row>
    <row r="2886" spans="1:19" x14ac:dyDescent="0.3">
      <c r="A2886" s="2">
        <v>2885</v>
      </c>
      <c r="B2886" s="2">
        <v>55</v>
      </c>
      <c r="C2886" s="2" t="s">
        <v>152</v>
      </c>
      <c r="D2886" s="2" t="s">
        <v>136</v>
      </c>
      <c r="E2886" s="2" t="s">
        <v>41</v>
      </c>
      <c r="F2886" s="2">
        <v>50</v>
      </c>
      <c r="G2886" s="2" t="s">
        <v>71</v>
      </c>
      <c r="H2886" s="2" t="s">
        <v>43</v>
      </c>
      <c r="I2886" s="2" t="s">
        <v>72</v>
      </c>
      <c r="J2886" s="2" t="s">
        <v>52</v>
      </c>
      <c r="K2886" s="2">
        <v>3.4</v>
      </c>
      <c r="L2886" s="2" t="s">
        <v>151</v>
      </c>
      <c r="M2886" s="2" t="s">
        <v>69</v>
      </c>
      <c r="N2886" s="2" t="s">
        <v>151</v>
      </c>
      <c r="O2886" s="2" t="s">
        <v>151</v>
      </c>
      <c r="P2886" s="12">
        <v>47</v>
      </c>
      <c r="Q2886" s="12">
        <f>Table1[[#This Row],[Purchase Amount (USD)]]-Table1[[#This Row],[Previous Purchases]]</f>
        <v>3</v>
      </c>
      <c r="R2886" s="2" t="s">
        <v>38</v>
      </c>
      <c r="S2886" s="2" t="s">
        <v>96</v>
      </c>
    </row>
    <row r="2887" spans="1:19" x14ac:dyDescent="0.3">
      <c r="A2887" s="2">
        <v>2886</v>
      </c>
      <c r="B2887" s="2">
        <v>29</v>
      </c>
      <c r="C2887" s="2" t="s">
        <v>152</v>
      </c>
      <c r="D2887" s="2" t="s">
        <v>131</v>
      </c>
      <c r="E2887" s="2" t="s">
        <v>66</v>
      </c>
      <c r="F2887" s="2">
        <v>82</v>
      </c>
      <c r="G2887" s="2" t="s">
        <v>106</v>
      </c>
      <c r="H2887" s="2" t="s">
        <v>43</v>
      </c>
      <c r="I2887" s="2" t="s">
        <v>133</v>
      </c>
      <c r="J2887" s="2" t="s">
        <v>52</v>
      </c>
      <c r="K2887" s="2">
        <v>3.5</v>
      </c>
      <c r="L2887" s="2" t="s">
        <v>151</v>
      </c>
      <c r="M2887" s="2" t="s">
        <v>44</v>
      </c>
      <c r="N2887" s="2" t="s">
        <v>151</v>
      </c>
      <c r="O2887" s="2" t="s">
        <v>151</v>
      </c>
      <c r="P2887" s="12">
        <v>14</v>
      </c>
      <c r="Q2887" s="12">
        <f>Table1[[#This Row],[Purchase Amount (USD)]]-Table1[[#This Row],[Previous Purchases]]</f>
        <v>68</v>
      </c>
      <c r="R2887" s="2" t="s">
        <v>38</v>
      </c>
      <c r="S2887" s="2" t="s">
        <v>75</v>
      </c>
    </row>
    <row r="2888" spans="1:19" x14ac:dyDescent="0.3">
      <c r="A2888" s="3">
        <v>2887</v>
      </c>
      <c r="B2888" s="3">
        <v>42</v>
      </c>
      <c r="C2888" s="3" t="s">
        <v>152</v>
      </c>
      <c r="D2888" s="3" t="s">
        <v>123</v>
      </c>
      <c r="E2888" s="3" t="s">
        <v>66</v>
      </c>
      <c r="F2888" s="3">
        <v>33</v>
      </c>
      <c r="G2888" s="3" t="s">
        <v>139</v>
      </c>
      <c r="H2888" s="3" t="s">
        <v>22</v>
      </c>
      <c r="I2888" s="3" t="s">
        <v>143</v>
      </c>
      <c r="J2888" s="3" t="s">
        <v>36</v>
      </c>
      <c r="K2888" s="3">
        <v>4.2</v>
      </c>
      <c r="L2888" s="3" t="s">
        <v>151</v>
      </c>
      <c r="M2888" s="3" t="s">
        <v>37</v>
      </c>
      <c r="N2888" s="3" t="s">
        <v>151</v>
      </c>
      <c r="O2888" s="3" t="s">
        <v>151</v>
      </c>
      <c r="P2888" s="13">
        <v>29</v>
      </c>
      <c r="Q2888" s="13">
        <f>Table1[[#This Row],[Purchase Amount (USD)]]-Table1[[#This Row],[Previous Purchases]]</f>
        <v>4</v>
      </c>
      <c r="R2888" s="3" t="s">
        <v>45</v>
      </c>
      <c r="S2888" s="3" t="s">
        <v>39</v>
      </c>
    </row>
    <row r="2889" spans="1:19" x14ac:dyDescent="0.3">
      <c r="A2889" s="3">
        <v>2888</v>
      </c>
      <c r="B2889" s="3">
        <v>23</v>
      </c>
      <c r="C2889" s="3" t="s">
        <v>152</v>
      </c>
      <c r="D2889" s="3" t="s">
        <v>40</v>
      </c>
      <c r="E2889" s="3" t="s">
        <v>41</v>
      </c>
      <c r="F2889" s="3">
        <v>28</v>
      </c>
      <c r="G2889" s="3" t="s">
        <v>21</v>
      </c>
      <c r="H2889" s="3" t="s">
        <v>22</v>
      </c>
      <c r="I2889" s="3" t="s">
        <v>143</v>
      </c>
      <c r="J2889" s="3" t="s">
        <v>24</v>
      </c>
      <c r="K2889" s="3">
        <v>2.8</v>
      </c>
      <c r="L2889" s="3" t="s">
        <v>151</v>
      </c>
      <c r="M2889" s="3" t="s">
        <v>26</v>
      </c>
      <c r="N2889" s="3" t="s">
        <v>151</v>
      </c>
      <c r="O2889" s="3" t="s">
        <v>151</v>
      </c>
      <c r="P2889" s="13">
        <v>12</v>
      </c>
      <c r="Q2889" s="13">
        <f>Table1[[#This Row],[Purchase Amount (USD)]]-Table1[[#This Row],[Previous Purchases]]</f>
        <v>16</v>
      </c>
      <c r="R2889" s="3" t="s">
        <v>32</v>
      </c>
      <c r="S2889" s="3" t="s">
        <v>75</v>
      </c>
    </row>
    <row r="2890" spans="1:19" x14ac:dyDescent="0.3">
      <c r="A2890" s="2">
        <v>2889</v>
      </c>
      <c r="B2890" s="2">
        <v>70</v>
      </c>
      <c r="C2890" s="2" t="s">
        <v>152</v>
      </c>
      <c r="D2890" s="2" t="s">
        <v>103</v>
      </c>
      <c r="E2890" s="2" t="s">
        <v>20</v>
      </c>
      <c r="F2890" s="2">
        <v>42</v>
      </c>
      <c r="G2890" s="2" t="s">
        <v>149</v>
      </c>
      <c r="H2890" s="2" t="s">
        <v>22</v>
      </c>
      <c r="I2890" s="2" t="s">
        <v>95</v>
      </c>
      <c r="J2890" s="2" t="s">
        <v>36</v>
      </c>
      <c r="K2890" s="2">
        <v>5</v>
      </c>
      <c r="L2890" s="2" t="s">
        <v>151</v>
      </c>
      <c r="M2890" s="2" t="s">
        <v>69</v>
      </c>
      <c r="N2890" s="2" t="s">
        <v>151</v>
      </c>
      <c r="O2890" s="2" t="s">
        <v>151</v>
      </c>
      <c r="P2890" s="12">
        <v>25</v>
      </c>
      <c r="Q2890" s="12">
        <f>Table1[[#This Row],[Purchase Amount (USD)]]-Table1[[#This Row],[Previous Purchases]]</f>
        <v>17</v>
      </c>
      <c r="R2890" s="2" t="s">
        <v>85</v>
      </c>
      <c r="S2890" s="2" t="s">
        <v>57</v>
      </c>
    </row>
    <row r="2891" spans="1:19" x14ac:dyDescent="0.3">
      <c r="A2891" s="2">
        <v>2890</v>
      </c>
      <c r="B2891" s="2">
        <v>64</v>
      </c>
      <c r="C2891" s="2" t="s">
        <v>152</v>
      </c>
      <c r="D2891" s="2" t="s">
        <v>88</v>
      </c>
      <c r="E2891" s="2" t="s">
        <v>66</v>
      </c>
      <c r="F2891" s="2">
        <v>43</v>
      </c>
      <c r="G2891" s="2" t="s">
        <v>147</v>
      </c>
      <c r="H2891" s="2" t="s">
        <v>43</v>
      </c>
      <c r="I2891" s="2" t="s">
        <v>60</v>
      </c>
      <c r="J2891" s="2" t="s">
        <v>56</v>
      </c>
      <c r="K2891" s="2">
        <v>3.3</v>
      </c>
      <c r="L2891" s="2" t="s">
        <v>151</v>
      </c>
      <c r="M2891" s="2" t="s">
        <v>73</v>
      </c>
      <c r="N2891" s="2" t="s">
        <v>151</v>
      </c>
      <c r="O2891" s="2" t="s">
        <v>151</v>
      </c>
      <c r="P2891" s="12">
        <v>21</v>
      </c>
      <c r="Q2891" s="12">
        <f>Table1[[#This Row],[Purchase Amount (USD)]]-Table1[[#This Row],[Previous Purchases]]</f>
        <v>22</v>
      </c>
      <c r="R2891" s="2" t="s">
        <v>27</v>
      </c>
      <c r="S2891" s="2" t="s">
        <v>48</v>
      </c>
    </row>
    <row r="2892" spans="1:19" x14ac:dyDescent="0.3">
      <c r="A2892" s="3">
        <v>2891</v>
      </c>
      <c r="B2892" s="3">
        <v>39</v>
      </c>
      <c r="C2892" s="3" t="s">
        <v>152</v>
      </c>
      <c r="D2892" s="3" t="s">
        <v>33</v>
      </c>
      <c r="E2892" s="3" t="s">
        <v>20</v>
      </c>
      <c r="F2892" s="3">
        <v>55</v>
      </c>
      <c r="G2892" s="3" t="s">
        <v>113</v>
      </c>
      <c r="H2892" s="3" t="s">
        <v>43</v>
      </c>
      <c r="I2892" s="3" t="s">
        <v>82</v>
      </c>
      <c r="J2892" s="3" t="s">
        <v>24</v>
      </c>
      <c r="K2892" s="3">
        <v>3.7</v>
      </c>
      <c r="L2892" s="3" t="s">
        <v>151</v>
      </c>
      <c r="M2892" s="3" t="s">
        <v>37</v>
      </c>
      <c r="N2892" s="3" t="s">
        <v>151</v>
      </c>
      <c r="O2892" s="3" t="s">
        <v>151</v>
      </c>
      <c r="P2892" s="13">
        <v>23</v>
      </c>
      <c r="Q2892" s="13">
        <f>Table1[[#This Row],[Purchase Amount (USD)]]-Table1[[#This Row],[Previous Purchases]]</f>
        <v>32</v>
      </c>
      <c r="R2892" s="3" t="s">
        <v>38</v>
      </c>
      <c r="S2892" s="3" t="s">
        <v>87</v>
      </c>
    </row>
    <row r="2893" spans="1:19" x14ac:dyDescent="0.3">
      <c r="A2893" s="3">
        <v>2892</v>
      </c>
      <c r="B2893" s="3">
        <v>47</v>
      </c>
      <c r="C2893" s="3" t="s">
        <v>152</v>
      </c>
      <c r="D2893" s="3" t="s">
        <v>112</v>
      </c>
      <c r="E2893" s="3" t="s">
        <v>20</v>
      </c>
      <c r="F2893" s="3">
        <v>73</v>
      </c>
      <c r="G2893" s="3" t="s">
        <v>122</v>
      </c>
      <c r="H2893" s="3" t="s">
        <v>91</v>
      </c>
      <c r="I2893" s="3" t="s">
        <v>93</v>
      </c>
      <c r="J2893" s="3" t="s">
        <v>24</v>
      </c>
      <c r="K2893" s="3">
        <v>2.5</v>
      </c>
      <c r="L2893" s="3" t="s">
        <v>151</v>
      </c>
      <c r="M2893" s="3" t="s">
        <v>37</v>
      </c>
      <c r="N2893" s="3" t="s">
        <v>151</v>
      </c>
      <c r="O2893" s="3" t="s">
        <v>151</v>
      </c>
      <c r="P2893" s="13">
        <v>10</v>
      </c>
      <c r="Q2893" s="13">
        <f>Table1[[#This Row],[Purchase Amount (USD)]]-Table1[[#This Row],[Previous Purchases]]</f>
        <v>63</v>
      </c>
      <c r="R2893" s="3" t="s">
        <v>45</v>
      </c>
      <c r="S2893" s="3" t="s">
        <v>87</v>
      </c>
    </row>
    <row r="2894" spans="1:19" x14ac:dyDescent="0.3">
      <c r="A2894" s="2">
        <v>2893</v>
      </c>
      <c r="B2894" s="2">
        <v>22</v>
      </c>
      <c r="C2894" s="2" t="s">
        <v>152</v>
      </c>
      <c r="D2894" s="2" t="s">
        <v>80</v>
      </c>
      <c r="E2894" s="2" t="s">
        <v>20</v>
      </c>
      <c r="F2894" s="2">
        <v>39</v>
      </c>
      <c r="G2894" s="2" t="s">
        <v>106</v>
      </c>
      <c r="H2894" s="2" t="s">
        <v>43</v>
      </c>
      <c r="I2894" s="2" t="s">
        <v>84</v>
      </c>
      <c r="J2894" s="2" t="s">
        <v>36</v>
      </c>
      <c r="K2894" s="2">
        <v>3.2</v>
      </c>
      <c r="L2894" s="2" t="s">
        <v>151</v>
      </c>
      <c r="M2894" s="2" t="s">
        <v>53</v>
      </c>
      <c r="N2894" s="2" t="s">
        <v>151</v>
      </c>
      <c r="O2894" s="2" t="s">
        <v>151</v>
      </c>
      <c r="P2894" s="12">
        <v>47</v>
      </c>
      <c r="Q2894" s="12">
        <f>Table1[[#This Row],[Purchase Amount (USD)]]-Table1[[#This Row],[Previous Purchases]]</f>
        <v>-8</v>
      </c>
      <c r="R2894" s="2" t="s">
        <v>38</v>
      </c>
      <c r="S2894" s="2" t="s">
        <v>87</v>
      </c>
    </row>
    <row r="2895" spans="1:19" x14ac:dyDescent="0.3">
      <c r="A2895" s="2">
        <v>2894</v>
      </c>
      <c r="B2895" s="2">
        <v>69</v>
      </c>
      <c r="C2895" s="2" t="s">
        <v>152</v>
      </c>
      <c r="D2895" s="2" t="s">
        <v>132</v>
      </c>
      <c r="E2895" s="2" t="s">
        <v>66</v>
      </c>
      <c r="F2895" s="2">
        <v>20</v>
      </c>
      <c r="G2895" s="2" t="s">
        <v>21</v>
      </c>
      <c r="H2895" s="2" t="s">
        <v>35</v>
      </c>
      <c r="I2895" s="2" t="s">
        <v>120</v>
      </c>
      <c r="J2895" s="2" t="s">
        <v>36</v>
      </c>
      <c r="K2895" s="2">
        <v>3.1</v>
      </c>
      <c r="L2895" s="2" t="s">
        <v>151</v>
      </c>
      <c r="M2895" s="2" t="s">
        <v>37</v>
      </c>
      <c r="N2895" s="2" t="s">
        <v>151</v>
      </c>
      <c r="O2895" s="2" t="s">
        <v>151</v>
      </c>
      <c r="P2895" s="12">
        <v>44</v>
      </c>
      <c r="Q2895" s="12">
        <f>Table1[[#This Row],[Purchase Amount (USD)]]-Table1[[#This Row],[Previous Purchases]]</f>
        <v>-24</v>
      </c>
      <c r="R2895" s="2" t="s">
        <v>85</v>
      </c>
      <c r="S2895" s="2" t="s">
        <v>96</v>
      </c>
    </row>
    <row r="2896" spans="1:19" x14ac:dyDescent="0.3">
      <c r="A2896" s="3">
        <v>2895</v>
      </c>
      <c r="B2896" s="3">
        <v>35</v>
      </c>
      <c r="C2896" s="3" t="s">
        <v>152</v>
      </c>
      <c r="D2896" s="3" t="s">
        <v>105</v>
      </c>
      <c r="E2896" s="3" t="s">
        <v>66</v>
      </c>
      <c r="F2896" s="3">
        <v>32</v>
      </c>
      <c r="G2896" s="3" t="s">
        <v>21</v>
      </c>
      <c r="H2896" s="3" t="s">
        <v>35</v>
      </c>
      <c r="I2896" s="3" t="s">
        <v>109</v>
      </c>
      <c r="J2896" s="3" t="s">
        <v>36</v>
      </c>
      <c r="K2896" s="3">
        <v>3.5</v>
      </c>
      <c r="L2896" s="3" t="s">
        <v>151</v>
      </c>
      <c r="M2896" s="3" t="s">
        <v>53</v>
      </c>
      <c r="N2896" s="3" t="s">
        <v>151</v>
      </c>
      <c r="O2896" s="3" t="s">
        <v>151</v>
      </c>
      <c r="P2896" s="13">
        <v>41</v>
      </c>
      <c r="Q2896" s="13">
        <f>Table1[[#This Row],[Purchase Amount (USD)]]-Table1[[#This Row],[Previous Purchases]]</f>
        <v>-9</v>
      </c>
      <c r="R2896" s="3" t="s">
        <v>27</v>
      </c>
      <c r="S2896" s="3" t="s">
        <v>48</v>
      </c>
    </row>
    <row r="2897" spans="1:19" x14ac:dyDescent="0.3">
      <c r="A2897" s="3">
        <v>2896</v>
      </c>
      <c r="B2897" s="3">
        <v>56</v>
      </c>
      <c r="C2897" s="3" t="s">
        <v>152</v>
      </c>
      <c r="D2897" s="3" t="s">
        <v>103</v>
      </c>
      <c r="E2897" s="3" t="s">
        <v>20</v>
      </c>
      <c r="F2897" s="3">
        <v>86</v>
      </c>
      <c r="G2897" s="3" t="s">
        <v>55</v>
      </c>
      <c r="H2897" s="3" t="s">
        <v>22</v>
      </c>
      <c r="I2897" s="3" t="s">
        <v>95</v>
      </c>
      <c r="J2897" s="3" t="s">
        <v>52</v>
      </c>
      <c r="K2897" s="3">
        <v>4.5999999999999996</v>
      </c>
      <c r="L2897" s="3" t="s">
        <v>151</v>
      </c>
      <c r="M2897" s="3" t="s">
        <v>53</v>
      </c>
      <c r="N2897" s="3" t="s">
        <v>151</v>
      </c>
      <c r="O2897" s="3" t="s">
        <v>151</v>
      </c>
      <c r="P2897" s="13">
        <v>29</v>
      </c>
      <c r="Q2897" s="13">
        <f>Table1[[#This Row],[Purchase Amount (USD)]]-Table1[[#This Row],[Previous Purchases]]</f>
        <v>57</v>
      </c>
      <c r="R2897" s="3" t="s">
        <v>74</v>
      </c>
      <c r="S2897" s="3" t="s">
        <v>87</v>
      </c>
    </row>
    <row r="2898" spans="1:19" x14ac:dyDescent="0.3">
      <c r="A2898" s="2">
        <v>2897</v>
      </c>
      <c r="B2898" s="2">
        <v>30</v>
      </c>
      <c r="C2898" s="2" t="s">
        <v>152</v>
      </c>
      <c r="D2898" s="2" t="s">
        <v>19</v>
      </c>
      <c r="E2898" s="2" t="s">
        <v>20</v>
      </c>
      <c r="F2898" s="2">
        <v>91</v>
      </c>
      <c r="G2898" s="2" t="s">
        <v>78</v>
      </c>
      <c r="H2898" s="2" t="s">
        <v>43</v>
      </c>
      <c r="I2898" s="2" t="s">
        <v>64</v>
      </c>
      <c r="J2898" s="2" t="s">
        <v>52</v>
      </c>
      <c r="K2898" s="2">
        <v>3.3</v>
      </c>
      <c r="L2898" s="2" t="s">
        <v>151</v>
      </c>
      <c r="M2898" s="2" t="s">
        <v>37</v>
      </c>
      <c r="N2898" s="2" t="s">
        <v>151</v>
      </c>
      <c r="O2898" s="2" t="s">
        <v>151</v>
      </c>
      <c r="P2898" s="12">
        <v>2</v>
      </c>
      <c r="Q2898" s="12">
        <f>Table1[[#This Row],[Purchase Amount (USD)]]-Table1[[#This Row],[Previous Purchases]]</f>
        <v>89</v>
      </c>
      <c r="R2898" s="2" t="s">
        <v>27</v>
      </c>
      <c r="S2898" s="2" t="s">
        <v>96</v>
      </c>
    </row>
    <row r="2899" spans="1:19" x14ac:dyDescent="0.3">
      <c r="A2899" s="2">
        <v>2898</v>
      </c>
      <c r="B2899" s="2">
        <v>43</v>
      </c>
      <c r="C2899" s="2" t="s">
        <v>152</v>
      </c>
      <c r="D2899" s="2" t="s">
        <v>101</v>
      </c>
      <c r="E2899" s="2" t="s">
        <v>62</v>
      </c>
      <c r="F2899" s="2">
        <v>59</v>
      </c>
      <c r="G2899" s="2" t="s">
        <v>55</v>
      </c>
      <c r="H2899" s="2" t="s">
        <v>22</v>
      </c>
      <c r="I2899" s="2" t="s">
        <v>82</v>
      </c>
      <c r="J2899" s="2" t="s">
        <v>56</v>
      </c>
      <c r="K2899" s="2">
        <v>2.5</v>
      </c>
      <c r="L2899" s="2" t="s">
        <v>151</v>
      </c>
      <c r="M2899" s="2" t="s">
        <v>37</v>
      </c>
      <c r="N2899" s="2" t="s">
        <v>151</v>
      </c>
      <c r="O2899" s="2" t="s">
        <v>151</v>
      </c>
      <c r="P2899" s="12">
        <v>2</v>
      </c>
      <c r="Q2899" s="12">
        <f>Table1[[#This Row],[Purchase Amount (USD)]]-Table1[[#This Row],[Previous Purchases]]</f>
        <v>57</v>
      </c>
      <c r="R2899" s="2" t="s">
        <v>32</v>
      </c>
      <c r="S2899" s="2" t="s">
        <v>28</v>
      </c>
    </row>
    <row r="2900" spans="1:19" x14ac:dyDescent="0.3">
      <c r="A2900" s="3">
        <v>2899</v>
      </c>
      <c r="B2900" s="3">
        <v>23</v>
      </c>
      <c r="C2900" s="3" t="s">
        <v>152</v>
      </c>
      <c r="D2900" s="3" t="s">
        <v>49</v>
      </c>
      <c r="E2900" s="3" t="s">
        <v>41</v>
      </c>
      <c r="F2900" s="3">
        <v>33</v>
      </c>
      <c r="G2900" s="3" t="s">
        <v>126</v>
      </c>
      <c r="H2900" s="3" t="s">
        <v>91</v>
      </c>
      <c r="I2900" s="3" t="s">
        <v>99</v>
      </c>
      <c r="J2900" s="3" t="s">
        <v>52</v>
      </c>
      <c r="K2900" s="3">
        <v>4.5999999999999996</v>
      </c>
      <c r="L2900" s="3" t="s">
        <v>151</v>
      </c>
      <c r="M2900" s="3" t="s">
        <v>26</v>
      </c>
      <c r="N2900" s="3" t="s">
        <v>151</v>
      </c>
      <c r="O2900" s="3" t="s">
        <v>151</v>
      </c>
      <c r="P2900" s="13">
        <v>29</v>
      </c>
      <c r="Q2900" s="13">
        <f>Table1[[#This Row],[Purchase Amount (USD)]]-Table1[[#This Row],[Previous Purchases]]</f>
        <v>4</v>
      </c>
      <c r="R2900" s="3" t="s">
        <v>38</v>
      </c>
      <c r="S2900" s="3" t="s">
        <v>48</v>
      </c>
    </row>
    <row r="2901" spans="1:19" x14ac:dyDescent="0.3">
      <c r="A2901" s="3">
        <v>2900</v>
      </c>
      <c r="B2901" s="3">
        <v>50</v>
      </c>
      <c r="C2901" s="3" t="s">
        <v>152</v>
      </c>
      <c r="D2901" s="3" t="s">
        <v>136</v>
      </c>
      <c r="E2901" s="3" t="s">
        <v>41</v>
      </c>
      <c r="F2901" s="3">
        <v>64</v>
      </c>
      <c r="G2901" s="3" t="s">
        <v>144</v>
      </c>
      <c r="H2901" s="3" t="s">
        <v>43</v>
      </c>
      <c r="I2901" s="3" t="s">
        <v>79</v>
      </c>
      <c r="J2901" s="3" t="s">
        <v>36</v>
      </c>
      <c r="K2901" s="3">
        <v>4.2</v>
      </c>
      <c r="L2901" s="3" t="s">
        <v>151</v>
      </c>
      <c r="M2901" s="3" t="s">
        <v>69</v>
      </c>
      <c r="N2901" s="3" t="s">
        <v>151</v>
      </c>
      <c r="O2901" s="3" t="s">
        <v>151</v>
      </c>
      <c r="P2901" s="13">
        <v>22</v>
      </c>
      <c r="Q2901" s="13">
        <f>Table1[[#This Row],[Purchase Amount (USD)]]-Table1[[#This Row],[Previous Purchases]]</f>
        <v>42</v>
      </c>
      <c r="R2901" s="3" t="s">
        <v>74</v>
      </c>
      <c r="S2901" s="3" t="s">
        <v>28</v>
      </c>
    </row>
    <row r="2902" spans="1:19" x14ac:dyDescent="0.3">
      <c r="A2902" s="2">
        <v>2901</v>
      </c>
      <c r="B2902" s="2">
        <v>41</v>
      </c>
      <c r="C2902" s="2" t="s">
        <v>152</v>
      </c>
      <c r="D2902" s="2" t="s">
        <v>19</v>
      </c>
      <c r="E2902" s="2" t="s">
        <v>20</v>
      </c>
      <c r="F2902" s="2">
        <v>67</v>
      </c>
      <c r="G2902" s="2" t="s">
        <v>127</v>
      </c>
      <c r="H2902" s="2" t="s">
        <v>91</v>
      </c>
      <c r="I2902" s="2" t="s">
        <v>82</v>
      </c>
      <c r="J2902" s="2" t="s">
        <v>24</v>
      </c>
      <c r="K2902" s="2">
        <v>4</v>
      </c>
      <c r="L2902" s="2" t="s">
        <v>151</v>
      </c>
      <c r="M2902" s="2" t="s">
        <v>53</v>
      </c>
      <c r="N2902" s="2" t="s">
        <v>151</v>
      </c>
      <c r="O2902" s="2" t="s">
        <v>151</v>
      </c>
      <c r="P2902" s="12">
        <v>23</v>
      </c>
      <c r="Q2902" s="12">
        <f>Table1[[#This Row],[Purchase Amount (USD)]]-Table1[[#This Row],[Previous Purchases]]</f>
        <v>44</v>
      </c>
      <c r="R2902" s="2" t="s">
        <v>32</v>
      </c>
      <c r="S2902" s="2" t="s">
        <v>75</v>
      </c>
    </row>
    <row r="2903" spans="1:19" x14ac:dyDescent="0.3">
      <c r="A2903" s="2">
        <v>2902</v>
      </c>
      <c r="B2903" s="2">
        <v>41</v>
      </c>
      <c r="C2903" s="2" t="s">
        <v>152</v>
      </c>
      <c r="D2903" s="2" t="s">
        <v>19</v>
      </c>
      <c r="E2903" s="2" t="s">
        <v>20</v>
      </c>
      <c r="F2903" s="2">
        <v>43</v>
      </c>
      <c r="G2903" s="2" t="s">
        <v>89</v>
      </c>
      <c r="H2903" s="2" t="s">
        <v>22</v>
      </c>
      <c r="I2903" s="2" t="s">
        <v>77</v>
      </c>
      <c r="J2903" s="2" t="s">
        <v>24</v>
      </c>
      <c r="K2903" s="2">
        <v>2.6</v>
      </c>
      <c r="L2903" s="2" t="s">
        <v>151</v>
      </c>
      <c r="M2903" s="2" t="s">
        <v>37</v>
      </c>
      <c r="N2903" s="2" t="s">
        <v>151</v>
      </c>
      <c r="O2903" s="2" t="s">
        <v>151</v>
      </c>
      <c r="P2903" s="12">
        <v>46</v>
      </c>
      <c r="Q2903" s="12">
        <f>Table1[[#This Row],[Purchase Amount (USD)]]-Table1[[#This Row],[Previous Purchases]]</f>
        <v>-3</v>
      </c>
      <c r="R2903" s="2" t="s">
        <v>38</v>
      </c>
      <c r="S2903" s="2" t="s">
        <v>57</v>
      </c>
    </row>
    <row r="2904" spans="1:19" x14ac:dyDescent="0.3">
      <c r="A2904" s="3">
        <v>2903</v>
      </c>
      <c r="B2904" s="3">
        <v>27</v>
      </c>
      <c r="C2904" s="3" t="s">
        <v>152</v>
      </c>
      <c r="D2904" s="3" t="s">
        <v>136</v>
      </c>
      <c r="E2904" s="3" t="s">
        <v>41</v>
      </c>
      <c r="F2904" s="3">
        <v>32</v>
      </c>
      <c r="G2904" s="3" t="s">
        <v>97</v>
      </c>
      <c r="H2904" s="3" t="s">
        <v>35</v>
      </c>
      <c r="I2904" s="3" t="s">
        <v>120</v>
      </c>
      <c r="J2904" s="3" t="s">
        <v>36</v>
      </c>
      <c r="K2904" s="3">
        <v>4.5999999999999996</v>
      </c>
      <c r="L2904" s="3" t="s">
        <v>151</v>
      </c>
      <c r="M2904" s="3" t="s">
        <v>53</v>
      </c>
      <c r="N2904" s="3" t="s">
        <v>151</v>
      </c>
      <c r="O2904" s="3" t="s">
        <v>151</v>
      </c>
      <c r="P2904" s="13">
        <v>19</v>
      </c>
      <c r="Q2904" s="13">
        <f>Table1[[#This Row],[Purchase Amount (USD)]]-Table1[[#This Row],[Previous Purchases]]</f>
        <v>13</v>
      </c>
      <c r="R2904" s="3" t="s">
        <v>45</v>
      </c>
      <c r="S2904" s="3" t="s">
        <v>75</v>
      </c>
    </row>
    <row r="2905" spans="1:19" x14ac:dyDescent="0.3">
      <c r="A2905" s="3">
        <v>2904</v>
      </c>
      <c r="B2905" s="3">
        <v>38</v>
      </c>
      <c r="C2905" s="3" t="s">
        <v>152</v>
      </c>
      <c r="D2905" s="3" t="s">
        <v>118</v>
      </c>
      <c r="E2905" s="3" t="s">
        <v>66</v>
      </c>
      <c r="F2905" s="3">
        <v>39</v>
      </c>
      <c r="G2905" s="3" t="s">
        <v>78</v>
      </c>
      <c r="H2905" s="3" t="s">
        <v>35</v>
      </c>
      <c r="I2905" s="3" t="s">
        <v>84</v>
      </c>
      <c r="J2905" s="3" t="s">
        <v>36</v>
      </c>
      <c r="K2905" s="3">
        <v>3.5</v>
      </c>
      <c r="L2905" s="3" t="s">
        <v>151</v>
      </c>
      <c r="M2905" s="3" t="s">
        <v>69</v>
      </c>
      <c r="N2905" s="3" t="s">
        <v>151</v>
      </c>
      <c r="O2905" s="3" t="s">
        <v>151</v>
      </c>
      <c r="P2905" s="13">
        <v>24</v>
      </c>
      <c r="Q2905" s="13">
        <f>Table1[[#This Row],[Purchase Amount (USD)]]-Table1[[#This Row],[Previous Purchases]]</f>
        <v>15</v>
      </c>
      <c r="R2905" s="3" t="s">
        <v>38</v>
      </c>
      <c r="S2905" s="3" t="s">
        <v>96</v>
      </c>
    </row>
    <row r="2906" spans="1:19" x14ac:dyDescent="0.3">
      <c r="A2906" s="2">
        <v>2905</v>
      </c>
      <c r="B2906" s="2">
        <v>41</v>
      </c>
      <c r="C2906" s="2" t="s">
        <v>152</v>
      </c>
      <c r="D2906" s="2" t="s">
        <v>40</v>
      </c>
      <c r="E2906" s="2" t="s">
        <v>41</v>
      </c>
      <c r="F2906" s="2">
        <v>41</v>
      </c>
      <c r="G2906" s="2" t="s">
        <v>145</v>
      </c>
      <c r="H2906" s="2" t="s">
        <v>43</v>
      </c>
      <c r="I2906" s="2" t="s">
        <v>23</v>
      </c>
      <c r="J2906" s="2" t="s">
        <v>36</v>
      </c>
      <c r="K2906" s="2">
        <v>4</v>
      </c>
      <c r="L2906" s="2" t="s">
        <v>151</v>
      </c>
      <c r="M2906" s="2" t="s">
        <v>69</v>
      </c>
      <c r="N2906" s="2" t="s">
        <v>151</v>
      </c>
      <c r="O2906" s="2" t="s">
        <v>151</v>
      </c>
      <c r="P2906" s="12">
        <v>43</v>
      </c>
      <c r="Q2906" s="12">
        <f>Table1[[#This Row],[Purchase Amount (USD)]]-Table1[[#This Row],[Previous Purchases]]</f>
        <v>-2</v>
      </c>
      <c r="R2906" s="2" t="s">
        <v>27</v>
      </c>
      <c r="S2906" s="2" t="s">
        <v>87</v>
      </c>
    </row>
    <row r="2907" spans="1:19" x14ac:dyDescent="0.3">
      <c r="A2907" s="2">
        <v>2906</v>
      </c>
      <c r="B2907" s="2">
        <v>58</v>
      </c>
      <c r="C2907" s="2" t="s">
        <v>152</v>
      </c>
      <c r="D2907" s="2" t="s">
        <v>88</v>
      </c>
      <c r="E2907" s="2" t="s">
        <v>66</v>
      </c>
      <c r="F2907" s="2">
        <v>53</v>
      </c>
      <c r="G2907" s="2" t="s">
        <v>83</v>
      </c>
      <c r="H2907" s="2" t="s">
        <v>22</v>
      </c>
      <c r="I2907" s="2" t="s">
        <v>93</v>
      </c>
      <c r="J2907" s="2" t="s">
        <v>24</v>
      </c>
      <c r="K2907" s="2">
        <v>4.8</v>
      </c>
      <c r="L2907" s="2" t="s">
        <v>151</v>
      </c>
      <c r="M2907" s="2" t="s">
        <v>53</v>
      </c>
      <c r="N2907" s="2" t="s">
        <v>151</v>
      </c>
      <c r="O2907" s="2" t="s">
        <v>151</v>
      </c>
      <c r="P2907" s="12">
        <v>14</v>
      </c>
      <c r="Q2907" s="12">
        <f>Table1[[#This Row],[Purchase Amount (USD)]]-Table1[[#This Row],[Previous Purchases]]</f>
        <v>39</v>
      </c>
      <c r="R2907" s="2" t="s">
        <v>85</v>
      </c>
      <c r="S2907" s="2" t="s">
        <v>28</v>
      </c>
    </row>
    <row r="2908" spans="1:19" x14ac:dyDescent="0.3">
      <c r="A2908" s="3">
        <v>2907</v>
      </c>
      <c r="B2908" s="3">
        <v>58</v>
      </c>
      <c r="C2908" s="3" t="s">
        <v>152</v>
      </c>
      <c r="D2908" s="3" t="s">
        <v>61</v>
      </c>
      <c r="E2908" s="3" t="s">
        <v>62</v>
      </c>
      <c r="F2908" s="3">
        <v>27</v>
      </c>
      <c r="G2908" s="3" t="s">
        <v>140</v>
      </c>
      <c r="H2908" s="3" t="s">
        <v>43</v>
      </c>
      <c r="I2908" s="3" t="s">
        <v>125</v>
      </c>
      <c r="J2908" s="3" t="s">
        <v>36</v>
      </c>
      <c r="K2908" s="3">
        <v>3.9</v>
      </c>
      <c r="L2908" s="3" t="s">
        <v>151</v>
      </c>
      <c r="M2908" s="3" t="s">
        <v>53</v>
      </c>
      <c r="N2908" s="3" t="s">
        <v>151</v>
      </c>
      <c r="O2908" s="3" t="s">
        <v>151</v>
      </c>
      <c r="P2908" s="13">
        <v>7</v>
      </c>
      <c r="Q2908" s="13">
        <f>Table1[[#This Row],[Purchase Amount (USD)]]-Table1[[#This Row],[Previous Purchases]]</f>
        <v>20</v>
      </c>
      <c r="R2908" s="3" t="s">
        <v>27</v>
      </c>
      <c r="S2908" s="3" t="s">
        <v>48</v>
      </c>
    </row>
    <row r="2909" spans="1:19" x14ac:dyDescent="0.3">
      <c r="A2909" s="3">
        <v>2908</v>
      </c>
      <c r="B2909" s="3">
        <v>19</v>
      </c>
      <c r="C2909" s="3" t="s">
        <v>152</v>
      </c>
      <c r="D2909" s="3" t="s">
        <v>88</v>
      </c>
      <c r="E2909" s="3" t="s">
        <v>66</v>
      </c>
      <c r="F2909" s="3">
        <v>82</v>
      </c>
      <c r="G2909" s="3" t="s">
        <v>127</v>
      </c>
      <c r="H2909" s="3" t="s">
        <v>91</v>
      </c>
      <c r="I2909" s="3" t="s">
        <v>92</v>
      </c>
      <c r="J2909" s="3" t="s">
        <v>52</v>
      </c>
      <c r="K2909" s="3">
        <v>3.7</v>
      </c>
      <c r="L2909" s="3" t="s">
        <v>151</v>
      </c>
      <c r="M2909" s="3" t="s">
        <v>44</v>
      </c>
      <c r="N2909" s="3" t="s">
        <v>151</v>
      </c>
      <c r="O2909" s="3" t="s">
        <v>151</v>
      </c>
      <c r="P2909" s="13">
        <v>50</v>
      </c>
      <c r="Q2909" s="13">
        <f>Table1[[#This Row],[Purchase Amount (USD)]]-Table1[[#This Row],[Previous Purchases]]</f>
        <v>32</v>
      </c>
      <c r="R2909" s="3" t="s">
        <v>45</v>
      </c>
      <c r="S2909" s="3" t="s">
        <v>75</v>
      </c>
    </row>
    <row r="2910" spans="1:19" x14ac:dyDescent="0.3">
      <c r="A2910" s="2">
        <v>2909</v>
      </c>
      <c r="B2910" s="2">
        <v>43</v>
      </c>
      <c r="C2910" s="2" t="s">
        <v>152</v>
      </c>
      <c r="D2910" s="2" t="s">
        <v>19</v>
      </c>
      <c r="E2910" s="2" t="s">
        <v>20</v>
      </c>
      <c r="F2910" s="2">
        <v>87</v>
      </c>
      <c r="G2910" s="2" t="s">
        <v>104</v>
      </c>
      <c r="H2910" s="2" t="s">
        <v>43</v>
      </c>
      <c r="I2910" s="2" t="s">
        <v>117</v>
      </c>
      <c r="J2910" s="2" t="s">
        <v>24</v>
      </c>
      <c r="K2910" s="2">
        <v>3.1</v>
      </c>
      <c r="L2910" s="2" t="s">
        <v>151</v>
      </c>
      <c r="M2910" s="2" t="s">
        <v>73</v>
      </c>
      <c r="N2910" s="2" t="s">
        <v>151</v>
      </c>
      <c r="O2910" s="2" t="s">
        <v>151</v>
      </c>
      <c r="P2910" s="12">
        <v>15</v>
      </c>
      <c r="Q2910" s="12">
        <f>Table1[[#This Row],[Purchase Amount (USD)]]-Table1[[#This Row],[Previous Purchases]]</f>
        <v>72</v>
      </c>
      <c r="R2910" s="2" t="s">
        <v>85</v>
      </c>
      <c r="S2910" s="2" t="s">
        <v>96</v>
      </c>
    </row>
    <row r="2911" spans="1:19" x14ac:dyDescent="0.3">
      <c r="A2911" s="2">
        <v>2910</v>
      </c>
      <c r="B2911" s="2">
        <v>27</v>
      </c>
      <c r="C2911" s="2" t="s">
        <v>152</v>
      </c>
      <c r="D2911" s="2" t="s">
        <v>131</v>
      </c>
      <c r="E2911" s="2" t="s">
        <v>66</v>
      </c>
      <c r="F2911" s="2">
        <v>78</v>
      </c>
      <c r="G2911" s="2" t="s">
        <v>59</v>
      </c>
      <c r="H2911" s="2" t="s">
        <v>43</v>
      </c>
      <c r="I2911" s="2" t="s">
        <v>125</v>
      </c>
      <c r="J2911" s="2" t="s">
        <v>24</v>
      </c>
      <c r="K2911" s="2">
        <v>3</v>
      </c>
      <c r="L2911" s="2" t="s">
        <v>151</v>
      </c>
      <c r="M2911" s="2" t="s">
        <v>44</v>
      </c>
      <c r="N2911" s="2" t="s">
        <v>151</v>
      </c>
      <c r="O2911" s="2" t="s">
        <v>151</v>
      </c>
      <c r="P2911" s="12">
        <v>40</v>
      </c>
      <c r="Q2911" s="12">
        <f>Table1[[#This Row],[Purchase Amount (USD)]]-Table1[[#This Row],[Previous Purchases]]</f>
        <v>38</v>
      </c>
      <c r="R2911" s="2" t="s">
        <v>38</v>
      </c>
      <c r="S2911" s="2" t="s">
        <v>96</v>
      </c>
    </row>
    <row r="2912" spans="1:19" x14ac:dyDescent="0.3">
      <c r="A2912" s="3">
        <v>2911</v>
      </c>
      <c r="B2912" s="3">
        <v>32</v>
      </c>
      <c r="C2912" s="3" t="s">
        <v>152</v>
      </c>
      <c r="D2912" s="3" t="s">
        <v>132</v>
      </c>
      <c r="E2912" s="3" t="s">
        <v>66</v>
      </c>
      <c r="F2912" s="3">
        <v>32</v>
      </c>
      <c r="G2912" s="3" t="s">
        <v>90</v>
      </c>
      <c r="H2912" s="3" t="s">
        <v>43</v>
      </c>
      <c r="I2912" s="3" t="s">
        <v>143</v>
      </c>
      <c r="J2912" s="3" t="s">
        <v>52</v>
      </c>
      <c r="K2912" s="3">
        <v>2.9</v>
      </c>
      <c r="L2912" s="3" t="s">
        <v>151</v>
      </c>
      <c r="M2912" s="3" t="s">
        <v>73</v>
      </c>
      <c r="N2912" s="3" t="s">
        <v>151</v>
      </c>
      <c r="O2912" s="3" t="s">
        <v>151</v>
      </c>
      <c r="P2912" s="13">
        <v>41</v>
      </c>
      <c r="Q2912" s="13">
        <f>Table1[[#This Row],[Purchase Amount (USD)]]-Table1[[#This Row],[Previous Purchases]]</f>
        <v>-9</v>
      </c>
      <c r="R2912" s="3" t="s">
        <v>38</v>
      </c>
      <c r="S2912" s="3" t="s">
        <v>87</v>
      </c>
    </row>
    <row r="2913" spans="1:19" x14ac:dyDescent="0.3">
      <c r="A2913" s="3">
        <v>2912</v>
      </c>
      <c r="B2913" s="3">
        <v>28</v>
      </c>
      <c r="C2913" s="3" t="s">
        <v>152</v>
      </c>
      <c r="D2913" s="3" t="s">
        <v>124</v>
      </c>
      <c r="E2913" s="3" t="s">
        <v>20</v>
      </c>
      <c r="F2913" s="3">
        <v>38</v>
      </c>
      <c r="G2913" s="3" t="s">
        <v>122</v>
      </c>
      <c r="H2913" s="3" t="s">
        <v>91</v>
      </c>
      <c r="I2913" s="3" t="s">
        <v>120</v>
      </c>
      <c r="J2913" s="3" t="s">
        <v>56</v>
      </c>
      <c r="K2913" s="3">
        <v>2.9</v>
      </c>
      <c r="L2913" s="3" t="s">
        <v>151</v>
      </c>
      <c r="M2913" s="3" t="s">
        <v>44</v>
      </c>
      <c r="N2913" s="3" t="s">
        <v>151</v>
      </c>
      <c r="O2913" s="3" t="s">
        <v>151</v>
      </c>
      <c r="P2913" s="13">
        <v>34</v>
      </c>
      <c r="Q2913" s="13">
        <f>Table1[[#This Row],[Purchase Amount (USD)]]-Table1[[#This Row],[Previous Purchases]]</f>
        <v>4</v>
      </c>
      <c r="R2913" s="3" t="s">
        <v>27</v>
      </c>
      <c r="S2913" s="3" t="s">
        <v>57</v>
      </c>
    </row>
    <row r="2914" spans="1:19" x14ac:dyDescent="0.3">
      <c r="A2914" s="2">
        <v>2913</v>
      </c>
      <c r="B2914" s="2">
        <v>48</v>
      </c>
      <c r="C2914" s="2" t="s">
        <v>152</v>
      </c>
      <c r="D2914" s="2" t="s">
        <v>70</v>
      </c>
      <c r="E2914" s="2" t="s">
        <v>41</v>
      </c>
      <c r="F2914" s="2">
        <v>37</v>
      </c>
      <c r="G2914" s="2" t="s">
        <v>46</v>
      </c>
      <c r="H2914" s="2" t="s">
        <v>43</v>
      </c>
      <c r="I2914" s="2" t="s">
        <v>133</v>
      </c>
      <c r="J2914" s="2" t="s">
        <v>24</v>
      </c>
      <c r="K2914" s="2">
        <v>4</v>
      </c>
      <c r="L2914" s="2" t="s">
        <v>151</v>
      </c>
      <c r="M2914" s="2" t="s">
        <v>53</v>
      </c>
      <c r="N2914" s="2" t="s">
        <v>151</v>
      </c>
      <c r="O2914" s="2" t="s">
        <v>151</v>
      </c>
      <c r="P2914" s="12">
        <v>27</v>
      </c>
      <c r="Q2914" s="12">
        <f>Table1[[#This Row],[Purchase Amount (USD)]]-Table1[[#This Row],[Previous Purchases]]</f>
        <v>10</v>
      </c>
      <c r="R2914" s="2" t="s">
        <v>32</v>
      </c>
      <c r="S2914" s="2" t="s">
        <v>75</v>
      </c>
    </row>
    <row r="2915" spans="1:19" x14ac:dyDescent="0.3">
      <c r="A2915" s="2">
        <v>2914</v>
      </c>
      <c r="B2915" s="2">
        <v>43</v>
      </c>
      <c r="C2915" s="2" t="s">
        <v>152</v>
      </c>
      <c r="D2915" s="2" t="s">
        <v>61</v>
      </c>
      <c r="E2915" s="2" t="s">
        <v>62</v>
      </c>
      <c r="F2915" s="2">
        <v>83</v>
      </c>
      <c r="G2915" s="2" t="s">
        <v>50</v>
      </c>
      <c r="H2915" s="2" t="s">
        <v>22</v>
      </c>
      <c r="I2915" s="2" t="s">
        <v>108</v>
      </c>
      <c r="J2915" s="2" t="s">
        <v>24</v>
      </c>
      <c r="K2915" s="2">
        <v>3.5</v>
      </c>
      <c r="L2915" s="2" t="s">
        <v>151</v>
      </c>
      <c r="M2915" s="2" t="s">
        <v>26</v>
      </c>
      <c r="N2915" s="2" t="s">
        <v>151</v>
      </c>
      <c r="O2915" s="2" t="s">
        <v>151</v>
      </c>
      <c r="P2915" s="12">
        <v>12</v>
      </c>
      <c r="Q2915" s="12">
        <f>Table1[[#This Row],[Purchase Amount (USD)]]-Table1[[#This Row],[Previous Purchases]]</f>
        <v>71</v>
      </c>
      <c r="R2915" s="2" t="s">
        <v>32</v>
      </c>
      <c r="S2915" s="2" t="s">
        <v>96</v>
      </c>
    </row>
    <row r="2916" spans="1:19" x14ac:dyDescent="0.3">
      <c r="A2916" s="3">
        <v>2915</v>
      </c>
      <c r="B2916" s="3">
        <v>45</v>
      </c>
      <c r="C2916" s="3" t="s">
        <v>152</v>
      </c>
      <c r="D2916" s="3" t="s">
        <v>29</v>
      </c>
      <c r="E2916" s="3" t="s">
        <v>20</v>
      </c>
      <c r="F2916" s="3">
        <v>72</v>
      </c>
      <c r="G2916" s="3" t="s">
        <v>137</v>
      </c>
      <c r="H2916" s="3" t="s">
        <v>43</v>
      </c>
      <c r="I2916" s="3" t="s">
        <v>133</v>
      </c>
      <c r="J2916" s="3" t="s">
        <v>56</v>
      </c>
      <c r="K2916" s="3">
        <v>3.8</v>
      </c>
      <c r="L2916" s="3" t="s">
        <v>151</v>
      </c>
      <c r="M2916" s="3" t="s">
        <v>26</v>
      </c>
      <c r="N2916" s="3" t="s">
        <v>151</v>
      </c>
      <c r="O2916" s="3" t="s">
        <v>151</v>
      </c>
      <c r="P2916" s="13">
        <v>1</v>
      </c>
      <c r="Q2916" s="13">
        <f>Table1[[#This Row],[Purchase Amount (USD)]]-Table1[[#This Row],[Previous Purchases]]</f>
        <v>71</v>
      </c>
      <c r="R2916" s="3" t="s">
        <v>85</v>
      </c>
      <c r="S2916" s="3" t="s">
        <v>75</v>
      </c>
    </row>
    <row r="2917" spans="1:19" x14ac:dyDescent="0.3">
      <c r="A2917" s="3">
        <v>2916</v>
      </c>
      <c r="B2917" s="3">
        <v>26</v>
      </c>
      <c r="C2917" s="3" t="s">
        <v>152</v>
      </c>
      <c r="D2917" s="3" t="s">
        <v>54</v>
      </c>
      <c r="E2917" s="3" t="s">
        <v>20</v>
      </c>
      <c r="F2917" s="3">
        <v>30</v>
      </c>
      <c r="G2917" s="3" t="s">
        <v>46</v>
      </c>
      <c r="H2917" s="3" t="s">
        <v>43</v>
      </c>
      <c r="I2917" s="3" t="s">
        <v>108</v>
      </c>
      <c r="J2917" s="3" t="s">
        <v>56</v>
      </c>
      <c r="K2917" s="3">
        <v>4.5</v>
      </c>
      <c r="L2917" s="3" t="s">
        <v>151</v>
      </c>
      <c r="M2917" s="3" t="s">
        <v>26</v>
      </c>
      <c r="N2917" s="3" t="s">
        <v>151</v>
      </c>
      <c r="O2917" s="3" t="s">
        <v>151</v>
      </c>
      <c r="P2917" s="13">
        <v>39</v>
      </c>
      <c r="Q2917" s="13">
        <f>Table1[[#This Row],[Purchase Amount (USD)]]-Table1[[#This Row],[Previous Purchases]]</f>
        <v>-9</v>
      </c>
      <c r="R2917" s="3" t="s">
        <v>85</v>
      </c>
      <c r="S2917" s="3" t="s">
        <v>75</v>
      </c>
    </row>
    <row r="2918" spans="1:19" x14ac:dyDescent="0.3">
      <c r="A2918" s="2">
        <v>2917</v>
      </c>
      <c r="B2918" s="2">
        <v>62</v>
      </c>
      <c r="C2918" s="2" t="s">
        <v>152</v>
      </c>
      <c r="D2918" s="2" t="s">
        <v>58</v>
      </c>
      <c r="E2918" s="2" t="s">
        <v>20</v>
      </c>
      <c r="F2918" s="2">
        <v>66</v>
      </c>
      <c r="G2918" s="2" t="s">
        <v>100</v>
      </c>
      <c r="H2918" s="2" t="s">
        <v>43</v>
      </c>
      <c r="I2918" s="2" t="s">
        <v>95</v>
      </c>
      <c r="J2918" s="2" t="s">
        <v>24</v>
      </c>
      <c r="K2918" s="2">
        <v>2.7</v>
      </c>
      <c r="L2918" s="2" t="s">
        <v>151</v>
      </c>
      <c r="M2918" s="2" t="s">
        <v>26</v>
      </c>
      <c r="N2918" s="2" t="s">
        <v>151</v>
      </c>
      <c r="O2918" s="2" t="s">
        <v>151</v>
      </c>
      <c r="P2918" s="12">
        <v>13</v>
      </c>
      <c r="Q2918" s="12">
        <f>Table1[[#This Row],[Purchase Amount (USD)]]-Table1[[#This Row],[Previous Purchases]]</f>
        <v>53</v>
      </c>
      <c r="R2918" s="2" t="s">
        <v>38</v>
      </c>
      <c r="S2918" s="2" t="s">
        <v>75</v>
      </c>
    </row>
    <row r="2919" spans="1:19" x14ac:dyDescent="0.3">
      <c r="A2919" s="2">
        <v>2918</v>
      </c>
      <c r="B2919" s="2">
        <v>58</v>
      </c>
      <c r="C2919" s="2" t="s">
        <v>152</v>
      </c>
      <c r="D2919" s="2" t="s">
        <v>54</v>
      </c>
      <c r="E2919" s="2" t="s">
        <v>20</v>
      </c>
      <c r="F2919" s="2">
        <v>45</v>
      </c>
      <c r="G2919" s="2" t="s">
        <v>111</v>
      </c>
      <c r="H2919" s="2" t="s">
        <v>91</v>
      </c>
      <c r="I2919" s="2" t="s">
        <v>51</v>
      </c>
      <c r="J2919" s="2" t="s">
        <v>24</v>
      </c>
      <c r="K2919" s="2">
        <v>2.9</v>
      </c>
      <c r="L2919" s="2" t="s">
        <v>151</v>
      </c>
      <c r="M2919" s="2" t="s">
        <v>73</v>
      </c>
      <c r="N2919" s="2" t="s">
        <v>151</v>
      </c>
      <c r="O2919" s="2" t="s">
        <v>151</v>
      </c>
      <c r="P2919" s="12">
        <v>50</v>
      </c>
      <c r="Q2919" s="12">
        <f>Table1[[#This Row],[Purchase Amount (USD)]]-Table1[[#This Row],[Previous Purchases]]</f>
        <v>-5</v>
      </c>
      <c r="R2919" s="2" t="s">
        <v>27</v>
      </c>
      <c r="S2919" s="2" t="s">
        <v>48</v>
      </c>
    </row>
    <row r="2920" spans="1:19" x14ac:dyDescent="0.3">
      <c r="A2920" s="3">
        <v>2919</v>
      </c>
      <c r="B2920" s="3">
        <v>19</v>
      </c>
      <c r="C2920" s="3" t="s">
        <v>152</v>
      </c>
      <c r="D2920" s="3" t="s">
        <v>88</v>
      </c>
      <c r="E2920" s="3" t="s">
        <v>66</v>
      </c>
      <c r="F2920" s="3">
        <v>73</v>
      </c>
      <c r="G2920" s="3" t="s">
        <v>83</v>
      </c>
      <c r="H2920" s="3" t="s">
        <v>35</v>
      </c>
      <c r="I2920" s="3" t="s">
        <v>93</v>
      </c>
      <c r="J2920" s="3" t="s">
        <v>56</v>
      </c>
      <c r="K2920" s="3">
        <v>4.9000000000000004</v>
      </c>
      <c r="L2920" s="3" t="s">
        <v>151</v>
      </c>
      <c r="M2920" s="3" t="s">
        <v>37</v>
      </c>
      <c r="N2920" s="3" t="s">
        <v>151</v>
      </c>
      <c r="O2920" s="3" t="s">
        <v>151</v>
      </c>
      <c r="P2920" s="13">
        <v>36</v>
      </c>
      <c r="Q2920" s="13">
        <f>Table1[[#This Row],[Purchase Amount (USD)]]-Table1[[#This Row],[Previous Purchases]]</f>
        <v>37</v>
      </c>
      <c r="R2920" s="3" t="s">
        <v>32</v>
      </c>
      <c r="S2920" s="3" t="s">
        <v>39</v>
      </c>
    </row>
    <row r="2921" spans="1:19" x14ac:dyDescent="0.3">
      <c r="A2921" s="3">
        <v>2920</v>
      </c>
      <c r="B2921" s="3">
        <v>64</v>
      </c>
      <c r="C2921" s="3" t="s">
        <v>152</v>
      </c>
      <c r="D2921" s="3" t="s">
        <v>70</v>
      </c>
      <c r="E2921" s="3" t="s">
        <v>41</v>
      </c>
      <c r="F2921" s="3">
        <v>67</v>
      </c>
      <c r="G2921" s="3" t="s">
        <v>147</v>
      </c>
      <c r="H2921" s="3" t="s">
        <v>22</v>
      </c>
      <c r="I2921" s="3" t="s">
        <v>60</v>
      </c>
      <c r="J2921" s="3" t="s">
        <v>24</v>
      </c>
      <c r="K2921" s="3">
        <v>3.8</v>
      </c>
      <c r="L2921" s="3" t="s">
        <v>151</v>
      </c>
      <c r="M2921" s="3" t="s">
        <v>53</v>
      </c>
      <c r="N2921" s="3" t="s">
        <v>151</v>
      </c>
      <c r="O2921" s="3" t="s">
        <v>151</v>
      </c>
      <c r="P2921" s="13">
        <v>31</v>
      </c>
      <c r="Q2921" s="13">
        <f>Table1[[#This Row],[Purchase Amount (USD)]]-Table1[[#This Row],[Previous Purchases]]</f>
        <v>36</v>
      </c>
      <c r="R2921" s="3" t="s">
        <v>85</v>
      </c>
      <c r="S2921" s="3" t="s">
        <v>87</v>
      </c>
    </row>
    <row r="2922" spans="1:19" x14ac:dyDescent="0.3">
      <c r="A2922" s="2">
        <v>2921</v>
      </c>
      <c r="B2922" s="2">
        <v>33</v>
      </c>
      <c r="C2922" s="2" t="s">
        <v>152</v>
      </c>
      <c r="D2922" s="2" t="s">
        <v>88</v>
      </c>
      <c r="E2922" s="2" t="s">
        <v>66</v>
      </c>
      <c r="F2922" s="2">
        <v>72</v>
      </c>
      <c r="G2922" s="2" t="s">
        <v>104</v>
      </c>
      <c r="H2922" s="2" t="s">
        <v>91</v>
      </c>
      <c r="I2922" s="2" t="s">
        <v>109</v>
      </c>
      <c r="J2922" s="2" t="s">
        <v>36</v>
      </c>
      <c r="K2922" s="2">
        <v>4.9000000000000004</v>
      </c>
      <c r="L2922" s="2" t="s">
        <v>151</v>
      </c>
      <c r="M2922" s="2" t="s">
        <v>37</v>
      </c>
      <c r="N2922" s="2" t="s">
        <v>151</v>
      </c>
      <c r="O2922" s="2" t="s">
        <v>151</v>
      </c>
      <c r="P2922" s="12">
        <v>3</v>
      </c>
      <c r="Q2922" s="12">
        <f>Table1[[#This Row],[Purchase Amount (USD)]]-Table1[[#This Row],[Previous Purchases]]</f>
        <v>69</v>
      </c>
      <c r="R2922" s="2" t="s">
        <v>85</v>
      </c>
      <c r="S2922" s="2" t="s">
        <v>75</v>
      </c>
    </row>
    <row r="2923" spans="1:19" x14ac:dyDescent="0.3">
      <c r="A2923" s="2">
        <v>2922</v>
      </c>
      <c r="B2923" s="2">
        <v>20</v>
      </c>
      <c r="C2923" s="2" t="s">
        <v>152</v>
      </c>
      <c r="D2923" s="2" t="s">
        <v>65</v>
      </c>
      <c r="E2923" s="2" t="s">
        <v>66</v>
      </c>
      <c r="F2923" s="2">
        <v>24</v>
      </c>
      <c r="G2923" s="2" t="s">
        <v>149</v>
      </c>
      <c r="H2923" s="2" t="s">
        <v>43</v>
      </c>
      <c r="I2923" s="2" t="s">
        <v>108</v>
      </c>
      <c r="J2923" s="2" t="s">
        <v>56</v>
      </c>
      <c r="K2923" s="2">
        <v>4.5999999999999996</v>
      </c>
      <c r="L2923" s="2" t="s">
        <v>151</v>
      </c>
      <c r="M2923" s="2" t="s">
        <v>53</v>
      </c>
      <c r="N2923" s="2" t="s">
        <v>151</v>
      </c>
      <c r="O2923" s="2" t="s">
        <v>151</v>
      </c>
      <c r="P2923" s="12">
        <v>11</v>
      </c>
      <c r="Q2923" s="12">
        <f>Table1[[#This Row],[Purchase Amount (USD)]]-Table1[[#This Row],[Previous Purchases]]</f>
        <v>13</v>
      </c>
      <c r="R2923" s="2" t="s">
        <v>32</v>
      </c>
      <c r="S2923" s="2" t="s">
        <v>28</v>
      </c>
    </row>
    <row r="2924" spans="1:19" x14ac:dyDescent="0.3">
      <c r="A2924" s="3">
        <v>2923</v>
      </c>
      <c r="B2924" s="3">
        <v>45</v>
      </c>
      <c r="C2924" s="3" t="s">
        <v>152</v>
      </c>
      <c r="D2924" s="3" t="s">
        <v>88</v>
      </c>
      <c r="E2924" s="3" t="s">
        <v>66</v>
      </c>
      <c r="F2924" s="3">
        <v>68</v>
      </c>
      <c r="G2924" s="3" t="s">
        <v>21</v>
      </c>
      <c r="H2924" s="3" t="s">
        <v>22</v>
      </c>
      <c r="I2924" s="3" t="s">
        <v>117</v>
      </c>
      <c r="J2924" s="3" t="s">
        <v>24</v>
      </c>
      <c r="K2924" s="3">
        <v>3.5</v>
      </c>
      <c r="L2924" s="3" t="s">
        <v>151</v>
      </c>
      <c r="M2924" s="3" t="s">
        <v>26</v>
      </c>
      <c r="N2924" s="3" t="s">
        <v>151</v>
      </c>
      <c r="O2924" s="3" t="s">
        <v>151</v>
      </c>
      <c r="P2924" s="13">
        <v>16</v>
      </c>
      <c r="Q2924" s="13">
        <f>Table1[[#This Row],[Purchase Amount (USD)]]-Table1[[#This Row],[Previous Purchases]]</f>
        <v>52</v>
      </c>
      <c r="R2924" s="3" t="s">
        <v>45</v>
      </c>
      <c r="S2924" s="3" t="s">
        <v>57</v>
      </c>
    </row>
    <row r="2925" spans="1:19" x14ac:dyDescent="0.3">
      <c r="A2925" s="3">
        <v>2924</v>
      </c>
      <c r="B2925" s="3">
        <v>28</v>
      </c>
      <c r="C2925" s="3" t="s">
        <v>152</v>
      </c>
      <c r="D2925" s="3" t="s">
        <v>54</v>
      </c>
      <c r="E2925" s="3" t="s">
        <v>20</v>
      </c>
      <c r="F2925" s="3">
        <v>70</v>
      </c>
      <c r="G2925" s="3" t="s">
        <v>137</v>
      </c>
      <c r="H2925" s="3" t="s">
        <v>43</v>
      </c>
      <c r="I2925" s="3" t="s">
        <v>135</v>
      </c>
      <c r="J2925" s="3" t="s">
        <v>36</v>
      </c>
      <c r="K2925" s="3">
        <v>4.2</v>
      </c>
      <c r="L2925" s="3" t="s">
        <v>151</v>
      </c>
      <c r="M2925" s="3" t="s">
        <v>69</v>
      </c>
      <c r="N2925" s="3" t="s">
        <v>151</v>
      </c>
      <c r="O2925" s="3" t="s">
        <v>151</v>
      </c>
      <c r="P2925" s="13">
        <v>12</v>
      </c>
      <c r="Q2925" s="13">
        <f>Table1[[#This Row],[Purchase Amount (USD)]]-Table1[[#This Row],[Previous Purchases]]</f>
        <v>58</v>
      </c>
      <c r="R2925" s="3" t="s">
        <v>32</v>
      </c>
      <c r="S2925" s="3" t="s">
        <v>57</v>
      </c>
    </row>
    <row r="2926" spans="1:19" x14ac:dyDescent="0.3">
      <c r="A2926" s="2">
        <v>2925</v>
      </c>
      <c r="B2926" s="2">
        <v>47</v>
      </c>
      <c r="C2926" s="2" t="s">
        <v>152</v>
      </c>
      <c r="D2926" s="2" t="s">
        <v>54</v>
      </c>
      <c r="E2926" s="2" t="s">
        <v>20</v>
      </c>
      <c r="F2926" s="2">
        <v>64</v>
      </c>
      <c r="G2926" s="2" t="s">
        <v>42</v>
      </c>
      <c r="H2926" s="2" t="s">
        <v>22</v>
      </c>
      <c r="I2926" s="2" t="s">
        <v>125</v>
      </c>
      <c r="J2926" s="2" t="s">
        <v>24</v>
      </c>
      <c r="K2926" s="2">
        <v>3.7</v>
      </c>
      <c r="L2926" s="2" t="s">
        <v>151</v>
      </c>
      <c r="M2926" s="2" t="s">
        <v>37</v>
      </c>
      <c r="N2926" s="2" t="s">
        <v>151</v>
      </c>
      <c r="O2926" s="2" t="s">
        <v>151</v>
      </c>
      <c r="P2926" s="12">
        <v>37</v>
      </c>
      <c r="Q2926" s="12">
        <f>Table1[[#This Row],[Purchase Amount (USD)]]-Table1[[#This Row],[Previous Purchases]]</f>
        <v>27</v>
      </c>
      <c r="R2926" s="2" t="s">
        <v>85</v>
      </c>
      <c r="S2926" s="2" t="s">
        <v>96</v>
      </c>
    </row>
    <row r="2927" spans="1:19" x14ac:dyDescent="0.3">
      <c r="A2927" s="2">
        <v>2926</v>
      </c>
      <c r="B2927" s="2">
        <v>54</v>
      </c>
      <c r="C2927" s="2" t="s">
        <v>152</v>
      </c>
      <c r="D2927" s="2" t="s">
        <v>29</v>
      </c>
      <c r="E2927" s="2" t="s">
        <v>20</v>
      </c>
      <c r="F2927" s="2">
        <v>91</v>
      </c>
      <c r="G2927" s="2" t="s">
        <v>114</v>
      </c>
      <c r="H2927" s="2" t="s">
        <v>43</v>
      </c>
      <c r="I2927" s="2" t="s">
        <v>31</v>
      </c>
      <c r="J2927" s="2" t="s">
        <v>36</v>
      </c>
      <c r="K2927" s="2">
        <v>2.8</v>
      </c>
      <c r="L2927" s="2" t="s">
        <v>151</v>
      </c>
      <c r="M2927" s="2" t="s">
        <v>73</v>
      </c>
      <c r="N2927" s="2" t="s">
        <v>151</v>
      </c>
      <c r="O2927" s="2" t="s">
        <v>151</v>
      </c>
      <c r="P2927" s="12">
        <v>43</v>
      </c>
      <c r="Q2927" s="12">
        <f>Table1[[#This Row],[Purchase Amount (USD)]]-Table1[[#This Row],[Previous Purchases]]</f>
        <v>48</v>
      </c>
      <c r="R2927" s="2" t="s">
        <v>38</v>
      </c>
      <c r="S2927" s="2" t="s">
        <v>96</v>
      </c>
    </row>
    <row r="2928" spans="1:19" x14ac:dyDescent="0.3">
      <c r="A2928" s="3">
        <v>2927</v>
      </c>
      <c r="B2928" s="3">
        <v>64</v>
      </c>
      <c r="C2928" s="3" t="s">
        <v>152</v>
      </c>
      <c r="D2928" s="3" t="s">
        <v>65</v>
      </c>
      <c r="E2928" s="3" t="s">
        <v>66</v>
      </c>
      <c r="F2928" s="3">
        <v>82</v>
      </c>
      <c r="G2928" s="3" t="s">
        <v>127</v>
      </c>
      <c r="H2928" s="3" t="s">
        <v>43</v>
      </c>
      <c r="I2928" s="3" t="s">
        <v>23</v>
      </c>
      <c r="J2928" s="3" t="s">
        <v>24</v>
      </c>
      <c r="K2928" s="3">
        <v>4.8</v>
      </c>
      <c r="L2928" s="3" t="s">
        <v>151</v>
      </c>
      <c r="M2928" s="3" t="s">
        <v>69</v>
      </c>
      <c r="N2928" s="3" t="s">
        <v>151</v>
      </c>
      <c r="O2928" s="3" t="s">
        <v>151</v>
      </c>
      <c r="P2928" s="13">
        <v>9</v>
      </c>
      <c r="Q2928" s="13">
        <f>Table1[[#This Row],[Purchase Amount (USD)]]-Table1[[#This Row],[Previous Purchases]]</f>
        <v>73</v>
      </c>
      <c r="R2928" s="3" t="s">
        <v>32</v>
      </c>
      <c r="S2928" s="3" t="s">
        <v>39</v>
      </c>
    </row>
    <row r="2929" spans="1:19" x14ac:dyDescent="0.3">
      <c r="A2929" s="3">
        <v>2928</v>
      </c>
      <c r="B2929" s="3">
        <v>45</v>
      </c>
      <c r="C2929" s="3" t="s">
        <v>152</v>
      </c>
      <c r="D2929" s="3" t="s">
        <v>54</v>
      </c>
      <c r="E2929" s="3" t="s">
        <v>20</v>
      </c>
      <c r="F2929" s="3">
        <v>24</v>
      </c>
      <c r="G2929" s="3" t="s">
        <v>67</v>
      </c>
      <c r="H2929" s="3" t="s">
        <v>43</v>
      </c>
      <c r="I2929" s="3" t="s">
        <v>93</v>
      </c>
      <c r="J2929" s="3" t="s">
        <v>52</v>
      </c>
      <c r="K2929" s="3">
        <v>2.7</v>
      </c>
      <c r="L2929" s="3" t="s">
        <v>151</v>
      </c>
      <c r="M2929" s="3" t="s">
        <v>26</v>
      </c>
      <c r="N2929" s="3" t="s">
        <v>151</v>
      </c>
      <c r="O2929" s="3" t="s">
        <v>151</v>
      </c>
      <c r="P2929" s="13">
        <v>15</v>
      </c>
      <c r="Q2929" s="13">
        <f>Table1[[#This Row],[Purchase Amount (USD)]]-Table1[[#This Row],[Previous Purchases]]</f>
        <v>9</v>
      </c>
      <c r="R2929" s="3" t="s">
        <v>27</v>
      </c>
      <c r="S2929" s="3" t="s">
        <v>75</v>
      </c>
    </row>
    <row r="2930" spans="1:19" x14ac:dyDescent="0.3">
      <c r="A2930" s="2">
        <v>2929</v>
      </c>
      <c r="B2930" s="2">
        <v>40</v>
      </c>
      <c r="C2930" s="2" t="s">
        <v>152</v>
      </c>
      <c r="D2930" s="2" t="s">
        <v>105</v>
      </c>
      <c r="E2930" s="2" t="s">
        <v>66</v>
      </c>
      <c r="F2930" s="2">
        <v>80</v>
      </c>
      <c r="G2930" s="2" t="s">
        <v>89</v>
      </c>
      <c r="H2930" s="2" t="s">
        <v>22</v>
      </c>
      <c r="I2930" s="2" t="s">
        <v>133</v>
      </c>
      <c r="J2930" s="2" t="s">
        <v>36</v>
      </c>
      <c r="K2930" s="2">
        <v>3.6</v>
      </c>
      <c r="L2930" s="2" t="s">
        <v>151</v>
      </c>
      <c r="M2930" s="2" t="s">
        <v>73</v>
      </c>
      <c r="N2930" s="2" t="s">
        <v>151</v>
      </c>
      <c r="O2930" s="2" t="s">
        <v>151</v>
      </c>
      <c r="P2930" s="12">
        <v>17</v>
      </c>
      <c r="Q2930" s="12">
        <f>Table1[[#This Row],[Purchase Amount (USD)]]-Table1[[#This Row],[Previous Purchases]]</f>
        <v>63</v>
      </c>
      <c r="R2930" s="2" t="s">
        <v>38</v>
      </c>
      <c r="S2930" s="2" t="s">
        <v>39</v>
      </c>
    </row>
    <row r="2931" spans="1:19" x14ac:dyDescent="0.3">
      <c r="A2931" s="2">
        <v>2930</v>
      </c>
      <c r="B2931" s="2">
        <v>31</v>
      </c>
      <c r="C2931" s="2" t="s">
        <v>152</v>
      </c>
      <c r="D2931" s="2" t="s">
        <v>124</v>
      </c>
      <c r="E2931" s="2" t="s">
        <v>20</v>
      </c>
      <c r="F2931" s="2">
        <v>53</v>
      </c>
      <c r="G2931" s="2" t="s">
        <v>30</v>
      </c>
      <c r="H2931" s="2" t="s">
        <v>91</v>
      </c>
      <c r="I2931" s="2" t="s">
        <v>51</v>
      </c>
      <c r="J2931" s="2" t="s">
        <v>24</v>
      </c>
      <c r="K2931" s="2">
        <v>4.5</v>
      </c>
      <c r="L2931" s="2" t="s">
        <v>151</v>
      </c>
      <c r="M2931" s="2" t="s">
        <v>44</v>
      </c>
      <c r="N2931" s="2" t="s">
        <v>151</v>
      </c>
      <c r="O2931" s="2" t="s">
        <v>151</v>
      </c>
      <c r="P2931" s="12">
        <v>42</v>
      </c>
      <c r="Q2931" s="12">
        <f>Table1[[#This Row],[Purchase Amount (USD)]]-Table1[[#This Row],[Previous Purchases]]</f>
        <v>11</v>
      </c>
      <c r="R2931" s="2" t="s">
        <v>27</v>
      </c>
      <c r="S2931" s="2" t="s">
        <v>28</v>
      </c>
    </row>
    <row r="2932" spans="1:19" x14ac:dyDescent="0.3">
      <c r="A2932" s="3">
        <v>2931</v>
      </c>
      <c r="B2932" s="3">
        <v>38</v>
      </c>
      <c r="C2932" s="3" t="s">
        <v>152</v>
      </c>
      <c r="D2932" s="3" t="s">
        <v>112</v>
      </c>
      <c r="E2932" s="3" t="s">
        <v>20</v>
      </c>
      <c r="F2932" s="3">
        <v>50</v>
      </c>
      <c r="G2932" s="3" t="s">
        <v>90</v>
      </c>
      <c r="H2932" s="3" t="s">
        <v>43</v>
      </c>
      <c r="I2932" s="3" t="s">
        <v>120</v>
      </c>
      <c r="J2932" s="3" t="s">
        <v>36</v>
      </c>
      <c r="K2932" s="3">
        <v>4</v>
      </c>
      <c r="L2932" s="3" t="s">
        <v>151</v>
      </c>
      <c r="M2932" s="3" t="s">
        <v>37</v>
      </c>
      <c r="N2932" s="3" t="s">
        <v>151</v>
      </c>
      <c r="O2932" s="3" t="s">
        <v>151</v>
      </c>
      <c r="P2932" s="13">
        <v>14</v>
      </c>
      <c r="Q2932" s="13">
        <f>Table1[[#This Row],[Purchase Amount (USD)]]-Table1[[#This Row],[Previous Purchases]]</f>
        <v>36</v>
      </c>
      <c r="R2932" s="3" t="s">
        <v>27</v>
      </c>
      <c r="S2932" s="3" t="s">
        <v>87</v>
      </c>
    </row>
    <row r="2933" spans="1:19" x14ac:dyDescent="0.3">
      <c r="A2933" s="3">
        <v>2932</v>
      </c>
      <c r="B2933" s="3">
        <v>36</v>
      </c>
      <c r="C2933" s="3" t="s">
        <v>152</v>
      </c>
      <c r="D2933" s="3" t="s">
        <v>105</v>
      </c>
      <c r="E2933" s="3" t="s">
        <v>66</v>
      </c>
      <c r="F2933" s="3">
        <v>31</v>
      </c>
      <c r="G2933" s="3" t="s">
        <v>89</v>
      </c>
      <c r="H2933" s="3" t="s">
        <v>43</v>
      </c>
      <c r="I2933" s="3" t="s">
        <v>135</v>
      </c>
      <c r="J2933" s="3" t="s">
        <v>56</v>
      </c>
      <c r="K2933" s="3">
        <v>4.5</v>
      </c>
      <c r="L2933" s="3" t="s">
        <v>151</v>
      </c>
      <c r="M2933" s="3" t="s">
        <v>69</v>
      </c>
      <c r="N2933" s="3" t="s">
        <v>151</v>
      </c>
      <c r="O2933" s="3" t="s">
        <v>151</v>
      </c>
      <c r="P2933" s="13">
        <v>49</v>
      </c>
      <c r="Q2933" s="13">
        <f>Table1[[#This Row],[Purchase Amount (USD)]]-Table1[[#This Row],[Previous Purchases]]</f>
        <v>-18</v>
      </c>
      <c r="R2933" s="3" t="s">
        <v>38</v>
      </c>
      <c r="S2933" s="3" t="s">
        <v>75</v>
      </c>
    </row>
    <row r="2934" spans="1:19" x14ac:dyDescent="0.3">
      <c r="A2934" s="2">
        <v>2933</v>
      </c>
      <c r="B2934" s="2">
        <v>65</v>
      </c>
      <c r="C2934" s="2" t="s">
        <v>152</v>
      </c>
      <c r="D2934" s="2" t="s">
        <v>131</v>
      </c>
      <c r="E2934" s="2" t="s">
        <v>66</v>
      </c>
      <c r="F2934" s="2">
        <v>88</v>
      </c>
      <c r="G2934" s="2" t="s">
        <v>119</v>
      </c>
      <c r="H2934" s="2" t="s">
        <v>22</v>
      </c>
      <c r="I2934" s="2" t="s">
        <v>93</v>
      </c>
      <c r="J2934" s="2" t="s">
        <v>36</v>
      </c>
      <c r="K2934" s="2">
        <v>3.9</v>
      </c>
      <c r="L2934" s="2" t="s">
        <v>151</v>
      </c>
      <c r="M2934" s="2" t="s">
        <v>26</v>
      </c>
      <c r="N2934" s="2" t="s">
        <v>151</v>
      </c>
      <c r="O2934" s="2" t="s">
        <v>151</v>
      </c>
      <c r="P2934" s="12">
        <v>3</v>
      </c>
      <c r="Q2934" s="12">
        <f>Table1[[#This Row],[Purchase Amount (USD)]]-Table1[[#This Row],[Previous Purchases]]</f>
        <v>85</v>
      </c>
      <c r="R2934" s="2" t="s">
        <v>45</v>
      </c>
      <c r="S2934" s="2" t="s">
        <v>57</v>
      </c>
    </row>
    <row r="2935" spans="1:19" x14ac:dyDescent="0.3">
      <c r="A2935" s="2">
        <v>2934</v>
      </c>
      <c r="B2935" s="2">
        <v>27</v>
      </c>
      <c r="C2935" s="2" t="s">
        <v>152</v>
      </c>
      <c r="D2935" s="2" t="s">
        <v>123</v>
      </c>
      <c r="E2935" s="2" t="s">
        <v>66</v>
      </c>
      <c r="F2935" s="2">
        <v>52</v>
      </c>
      <c r="G2935" s="2" t="s">
        <v>114</v>
      </c>
      <c r="H2935" s="2" t="s">
        <v>43</v>
      </c>
      <c r="I2935" s="2" t="s">
        <v>109</v>
      </c>
      <c r="J2935" s="2" t="s">
        <v>52</v>
      </c>
      <c r="K2935" s="2">
        <v>3.8</v>
      </c>
      <c r="L2935" s="2" t="s">
        <v>151</v>
      </c>
      <c r="M2935" s="2" t="s">
        <v>53</v>
      </c>
      <c r="N2935" s="2" t="s">
        <v>151</v>
      </c>
      <c r="O2935" s="2" t="s">
        <v>151</v>
      </c>
      <c r="P2935" s="12">
        <v>28</v>
      </c>
      <c r="Q2935" s="12">
        <f>Table1[[#This Row],[Purchase Amount (USD)]]-Table1[[#This Row],[Previous Purchases]]</f>
        <v>24</v>
      </c>
      <c r="R2935" s="2" t="s">
        <v>27</v>
      </c>
      <c r="S2935" s="2" t="s">
        <v>87</v>
      </c>
    </row>
    <row r="2936" spans="1:19" x14ac:dyDescent="0.3">
      <c r="A2936" s="3">
        <v>2935</v>
      </c>
      <c r="B2936" s="3">
        <v>38</v>
      </c>
      <c r="C2936" s="3" t="s">
        <v>152</v>
      </c>
      <c r="D2936" s="3" t="s">
        <v>142</v>
      </c>
      <c r="E2936" s="3" t="s">
        <v>66</v>
      </c>
      <c r="F2936" s="3">
        <v>22</v>
      </c>
      <c r="G2936" s="3" t="s">
        <v>134</v>
      </c>
      <c r="H2936" s="3" t="s">
        <v>43</v>
      </c>
      <c r="I2936" s="3" t="s">
        <v>120</v>
      </c>
      <c r="J2936" s="3" t="s">
        <v>56</v>
      </c>
      <c r="K2936" s="3">
        <v>4.7</v>
      </c>
      <c r="L2936" s="3" t="s">
        <v>151</v>
      </c>
      <c r="M2936" s="3" t="s">
        <v>44</v>
      </c>
      <c r="N2936" s="3" t="s">
        <v>151</v>
      </c>
      <c r="O2936" s="3" t="s">
        <v>151</v>
      </c>
      <c r="P2936" s="13">
        <v>41</v>
      </c>
      <c r="Q2936" s="13">
        <f>Table1[[#This Row],[Purchase Amount (USD)]]-Table1[[#This Row],[Previous Purchases]]</f>
        <v>-19</v>
      </c>
      <c r="R2936" s="3" t="s">
        <v>74</v>
      </c>
      <c r="S2936" s="3" t="s">
        <v>57</v>
      </c>
    </row>
    <row r="2937" spans="1:19" x14ac:dyDescent="0.3">
      <c r="A2937" s="3">
        <v>2936</v>
      </c>
      <c r="B2937" s="3">
        <v>58</v>
      </c>
      <c r="C2937" s="3" t="s">
        <v>152</v>
      </c>
      <c r="D2937" s="3" t="s">
        <v>49</v>
      </c>
      <c r="E2937" s="3" t="s">
        <v>41</v>
      </c>
      <c r="F2937" s="3">
        <v>27</v>
      </c>
      <c r="G2937" s="3" t="s">
        <v>97</v>
      </c>
      <c r="H2937" s="3" t="s">
        <v>91</v>
      </c>
      <c r="I2937" s="3" t="s">
        <v>23</v>
      </c>
      <c r="J2937" s="3" t="s">
        <v>36</v>
      </c>
      <c r="K2937" s="3">
        <v>4.5999999999999996</v>
      </c>
      <c r="L2937" s="3" t="s">
        <v>151</v>
      </c>
      <c r="M2937" s="3" t="s">
        <v>53</v>
      </c>
      <c r="N2937" s="3" t="s">
        <v>151</v>
      </c>
      <c r="O2937" s="3" t="s">
        <v>151</v>
      </c>
      <c r="P2937" s="13">
        <v>11</v>
      </c>
      <c r="Q2937" s="13">
        <f>Table1[[#This Row],[Purchase Amount (USD)]]-Table1[[#This Row],[Previous Purchases]]</f>
        <v>16</v>
      </c>
      <c r="R2937" s="3" t="s">
        <v>27</v>
      </c>
      <c r="S2937" s="3" t="s">
        <v>39</v>
      </c>
    </row>
    <row r="2938" spans="1:19" x14ac:dyDescent="0.3">
      <c r="A2938" s="2">
        <v>2937</v>
      </c>
      <c r="B2938" s="2">
        <v>31</v>
      </c>
      <c r="C2938" s="2" t="s">
        <v>152</v>
      </c>
      <c r="D2938" s="2" t="s">
        <v>86</v>
      </c>
      <c r="E2938" s="2" t="s">
        <v>20</v>
      </c>
      <c r="F2938" s="2">
        <v>34</v>
      </c>
      <c r="G2938" s="2" t="s">
        <v>148</v>
      </c>
      <c r="H2938" s="2" t="s">
        <v>43</v>
      </c>
      <c r="I2938" s="2" t="s">
        <v>51</v>
      </c>
      <c r="J2938" s="2" t="s">
        <v>36</v>
      </c>
      <c r="K2938" s="2">
        <v>3.6</v>
      </c>
      <c r="L2938" s="2" t="s">
        <v>151</v>
      </c>
      <c r="M2938" s="2" t="s">
        <v>26</v>
      </c>
      <c r="N2938" s="2" t="s">
        <v>151</v>
      </c>
      <c r="O2938" s="2" t="s">
        <v>151</v>
      </c>
      <c r="P2938" s="12">
        <v>46</v>
      </c>
      <c r="Q2938" s="12">
        <f>Table1[[#This Row],[Purchase Amount (USD)]]-Table1[[#This Row],[Previous Purchases]]</f>
        <v>-12</v>
      </c>
      <c r="R2938" s="2" t="s">
        <v>45</v>
      </c>
      <c r="S2938" s="2" t="s">
        <v>39</v>
      </c>
    </row>
    <row r="2939" spans="1:19" x14ac:dyDescent="0.3">
      <c r="A2939" s="2">
        <v>2938</v>
      </c>
      <c r="B2939" s="2">
        <v>28</v>
      </c>
      <c r="C2939" s="2" t="s">
        <v>152</v>
      </c>
      <c r="D2939" s="2" t="s">
        <v>65</v>
      </c>
      <c r="E2939" s="2" t="s">
        <v>66</v>
      </c>
      <c r="F2939" s="2">
        <v>39</v>
      </c>
      <c r="G2939" s="2" t="s">
        <v>63</v>
      </c>
      <c r="H2939" s="2" t="s">
        <v>43</v>
      </c>
      <c r="I2939" s="2" t="s">
        <v>51</v>
      </c>
      <c r="J2939" s="2" t="s">
        <v>36</v>
      </c>
      <c r="K2939" s="2">
        <v>4.3</v>
      </c>
      <c r="L2939" s="2" t="s">
        <v>151</v>
      </c>
      <c r="M2939" s="2" t="s">
        <v>69</v>
      </c>
      <c r="N2939" s="2" t="s">
        <v>151</v>
      </c>
      <c r="O2939" s="2" t="s">
        <v>151</v>
      </c>
      <c r="P2939" s="12">
        <v>15</v>
      </c>
      <c r="Q2939" s="12">
        <f>Table1[[#This Row],[Purchase Amount (USD)]]-Table1[[#This Row],[Previous Purchases]]</f>
        <v>24</v>
      </c>
      <c r="R2939" s="2" t="s">
        <v>38</v>
      </c>
      <c r="S2939" s="2" t="s">
        <v>39</v>
      </c>
    </row>
    <row r="2940" spans="1:19" x14ac:dyDescent="0.3">
      <c r="A2940" s="3">
        <v>2939</v>
      </c>
      <c r="B2940" s="3">
        <v>28</v>
      </c>
      <c r="C2940" s="3" t="s">
        <v>152</v>
      </c>
      <c r="D2940" s="3" t="s">
        <v>88</v>
      </c>
      <c r="E2940" s="3" t="s">
        <v>66</v>
      </c>
      <c r="F2940" s="3">
        <v>53</v>
      </c>
      <c r="G2940" s="3" t="s">
        <v>30</v>
      </c>
      <c r="H2940" s="3" t="s">
        <v>43</v>
      </c>
      <c r="I2940" s="3" t="s">
        <v>82</v>
      </c>
      <c r="J2940" s="3" t="s">
        <v>56</v>
      </c>
      <c r="K2940" s="3">
        <v>3</v>
      </c>
      <c r="L2940" s="3" t="s">
        <v>151</v>
      </c>
      <c r="M2940" s="3" t="s">
        <v>53</v>
      </c>
      <c r="N2940" s="3" t="s">
        <v>151</v>
      </c>
      <c r="O2940" s="3" t="s">
        <v>151</v>
      </c>
      <c r="P2940" s="13">
        <v>15</v>
      </c>
      <c r="Q2940" s="13">
        <f>Table1[[#This Row],[Purchase Amount (USD)]]-Table1[[#This Row],[Previous Purchases]]</f>
        <v>38</v>
      </c>
      <c r="R2940" s="3" t="s">
        <v>32</v>
      </c>
      <c r="S2940" s="3" t="s">
        <v>87</v>
      </c>
    </row>
    <row r="2941" spans="1:19" x14ac:dyDescent="0.3">
      <c r="A2941" s="3">
        <v>2940</v>
      </c>
      <c r="B2941" s="3">
        <v>32</v>
      </c>
      <c r="C2941" s="3" t="s">
        <v>152</v>
      </c>
      <c r="D2941" s="3" t="s">
        <v>29</v>
      </c>
      <c r="E2941" s="3" t="s">
        <v>20</v>
      </c>
      <c r="F2941" s="3">
        <v>46</v>
      </c>
      <c r="G2941" s="3" t="s">
        <v>21</v>
      </c>
      <c r="H2941" s="3" t="s">
        <v>43</v>
      </c>
      <c r="I2941" s="3" t="s">
        <v>117</v>
      </c>
      <c r="J2941" s="3" t="s">
        <v>24</v>
      </c>
      <c r="K2941" s="3">
        <v>4.3</v>
      </c>
      <c r="L2941" s="3" t="s">
        <v>151</v>
      </c>
      <c r="M2941" s="3" t="s">
        <v>26</v>
      </c>
      <c r="N2941" s="3" t="s">
        <v>151</v>
      </c>
      <c r="O2941" s="3" t="s">
        <v>151</v>
      </c>
      <c r="P2941" s="13">
        <v>34</v>
      </c>
      <c r="Q2941" s="13">
        <f>Table1[[#This Row],[Purchase Amount (USD)]]-Table1[[#This Row],[Previous Purchases]]</f>
        <v>12</v>
      </c>
      <c r="R2941" s="3" t="s">
        <v>27</v>
      </c>
      <c r="S2941" s="3" t="s">
        <v>39</v>
      </c>
    </row>
    <row r="2942" spans="1:19" x14ac:dyDescent="0.3">
      <c r="A2942" s="2">
        <v>2941</v>
      </c>
      <c r="B2942" s="2">
        <v>61</v>
      </c>
      <c r="C2942" s="2" t="s">
        <v>152</v>
      </c>
      <c r="D2942" s="2" t="s">
        <v>65</v>
      </c>
      <c r="E2942" s="2" t="s">
        <v>66</v>
      </c>
      <c r="F2942" s="2">
        <v>85</v>
      </c>
      <c r="G2942" s="2" t="s">
        <v>34</v>
      </c>
      <c r="H2942" s="2" t="s">
        <v>22</v>
      </c>
      <c r="I2942" s="2" t="s">
        <v>117</v>
      </c>
      <c r="J2942" s="2" t="s">
        <v>52</v>
      </c>
      <c r="K2942" s="2">
        <v>4.8</v>
      </c>
      <c r="L2942" s="2" t="s">
        <v>151</v>
      </c>
      <c r="M2942" s="2" t="s">
        <v>44</v>
      </c>
      <c r="N2942" s="2" t="s">
        <v>151</v>
      </c>
      <c r="O2942" s="2" t="s">
        <v>151</v>
      </c>
      <c r="P2942" s="12">
        <v>13</v>
      </c>
      <c r="Q2942" s="12">
        <f>Table1[[#This Row],[Purchase Amount (USD)]]-Table1[[#This Row],[Previous Purchases]]</f>
        <v>72</v>
      </c>
      <c r="R2942" s="2" t="s">
        <v>32</v>
      </c>
      <c r="S2942" s="2" t="s">
        <v>87</v>
      </c>
    </row>
    <row r="2943" spans="1:19" x14ac:dyDescent="0.3">
      <c r="A2943" s="2">
        <v>2942</v>
      </c>
      <c r="B2943" s="2">
        <v>38</v>
      </c>
      <c r="C2943" s="2" t="s">
        <v>152</v>
      </c>
      <c r="D2943" s="2" t="s">
        <v>86</v>
      </c>
      <c r="E2943" s="2" t="s">
        <v>20</v>
      </c>
      <c r="F2943" s="2">
        <v>86</v>
      </c>
      <c r="G2943" s="2" t="s">
        <v>137</v>
      </c>
      <c r="H2943" s="2" t="s">
        <v>22</v>
      </c>
      <c r="I2943" s="2" t="s">
        <v>72</v>
      </c>
      <c r="J2943" s="2" t="s">
        <v>36</v>
      </c>
      <c r="K2943" s="2">
        <v>3.7</v>
      </c>
      <c r="L2943" s="2" t="s">
        <v>151</v>
      </c>
      <c r="M2943" s="2" t="s">
        <v>37</v>
      </c>
      <c r="N2943" s="2" t="s">
        <v>151</v>
      </c>
      <c r="O2943" s="2" t="s">
        <v>151</v>
      </c>
      <c r="P2943" s="12">
        <v>27</v>
      </c>
      <c r="Q2943" s="12">
        <f>Table1[[#This Row],[Purchase Amount (USD)]]-Table1[[#This Row],[Previous Purchases]]</f>
        <v>59</v>
      </c>
      <c r="R2943" s="2" t="s">
        <v>45</v>
      </c>
      <c r="S2943" s="2" t="s">
        <v>87</v>
      </c>
    </row>
    <row r="2944" spans="1:19" x14ac:dyDescent="0.3">
      <c r="A2944" s="3">
        <v>2943</v>
      </c>
      <c r="B2944" s="3">
        <v>54</v>
      </c>
      <c r="C2944" s="3" t="s">
        <v>152</v>
      </c>
      <c r="D2944" s="3" t="s">
        <v>124</v>
      </c>
      <c r="E2944" s="3" t="s">
        <v>20</v>
      </c>
      <c r="F2944" s="3">
        <v>63</v>
      </c>
      <c r="G2944" s="3" t="s">
        <v>76</v>
      </c>
      <c r="H2944" s="3" t="s">
        <v>43</v>
      </c>
      <c r="I2944" s="3" t="s">
        <v>109</v>
      </c>
      <c r="J2944" s="3" t="s">
        <v>52</v>
      </c>
      <c r="K2944" s="3">
        <v>2.6</v>
      </c>
      <c r="L2944" s="3" t="s">
        <v>151</v>
      </c>
      <c r="M2944" s="3" t="s">
        <v>37</v>
      </c>
      <c r="N2944" s="3" t="s">
        <v>151</v>
      </c>
      <c r="O2944" s="3" t="s">
        <v>151</v>
      </c>
      <c r="P2944" s="13">
        <v>37</v>
      </c>
      <c r="Q2944" s="13">
        <f>Table1[[#This Row],[Purchase Amount (USD)]]-Table1[[#This Row],[Previous Purchases]]</f>
        <v>26</v>
      </c>
      <c r="R2944" s="3" t="s">
        <v>74</v>
      </c>
      <c r="S2944" s="3" t="s">
        <v>39</v>
      </c>
    </row>
    <row r="2945" spans="1:19" x14ac:dyDescent="0.3">
      <c r="A2945" s="3">
        <v>2944</v>
      </c>
      <c r="B2945" s="3">
        <v>29</v>
      </c>
      <c r="C2945" s="3" t="s">
        <v>152</v>
      </c>
      <c r="D2945" s="3" t="s">
        <v>54</v>
      </c>
      <c r="E2945" s="3" t="s">
        <v>20</v>
      </c>
      <c r="F2945" s="3">
        <v>44</v>
      </c>
      <c r="G2945" s="3" t="s">
        <v>140</v>
      </c>
      <c r="H2945" s="3" t="s">
        <v>43</v>
      </c>
      <c r="I2945" s="3" t="s">
        <v>120</v>
      </c>
      <c r="J2945" s="3" t="s">
        <v>36</v>
      </c>
      <c r="K2945" s="3">
        <v>3.4</v>
      </c>
      <c r="L2945" s="3" t="s">
        <v>151</v>
      </c>
      <c r="M2945" s="3" t="s">
        <v>53</v>
      </c>
      <c r="N2945" s="3" t="s">
        <v>151</v>
      </c>
      <c r="O2945" s="3" t="s">
        <v>151</v>
      </c>
      <c r="P2945" s="13">
        <v>37</v>
      </c>
      <c r="Q2945" s="13">
        <f>Table1[[#This Row],[Purchase Amount (USD)]]-Table1[[#This Row],[Previous Purchases]]</f>
        <v>7</v>
      </c>
      <c r="R2945" s="3" t="s">
        <v>38</v>
      </c>
      <c r="S2945" s="3" t="s">
        <v>87</v>
      </c>
    </row>
    <row r="2946" spans="1:19" x14ac:dyDescent="0.3">
      <c r="A2946" s="2">
        <v>2945</v>
      </c>
      <c r="B2946" s="2">
        <v>50</v>
      </c>
      <c r="C2946" s="2" t="s">
        <v>152</v>
      </c>
      <c r="D2946" s="2" t="s">
        <v>49</v>
      </c>
      <c r="E2946" s="2" t="s">
        <v>41</v>
      </c>
      <c r="F2946" s="2">
        <v>95</v>
      </c>
      <c r="G2946" s="2" t="s">
        <v>83</v>
      </c>
      <c r="H2946" s="2" t="s">
        <v>91</v>
      </c>
      <c r="I2946" s="2" t="s">
        <v>108</v>
      </c>
      <c r="J2946" s="2" t="s">
        <v>52</v>
      </c>
      <c r="K2946" s="2">
        <v>3.9</v>
      </c>
      <c r="L2946" s="2" t="s">
        <v>151</v>
      </c>
      <c r="M2946" s="2" t="s">
        <v>37</v>
      </c>
      <c r="N2946" s="2" t="s">
        <v>151</v>
      </c>
      <c r="O2946" s="2" t="s">
        <v>151</v>
      </c>
      <c r="P2946" s="12">
        <v>4</v>
      </c>
      <c r="Q2946" s="12">
        <f>Table1[[#This Row],[Purchase Amount (USD)]]-Table1[[#This Row],[Previous Purchases]]</f>
        <v>91</v>
      </c>
      <c r="R2946" s="2" t="s">
        <v>27</v>
      </c>
      <c r="S2946" s="2" t="s">
        <v>96</v>
      </c>
    </row>
    <row r="2947" spans="1:19" x14ac:dyDescent="0.3">
      <c r="A2947" s="2">
        <v>2946</v>
      </c>
      <c r="B2947" s="2">
        <v>32</v>
      </c>
      <c r="C2947" s="2" t="s">
        <v>152</v>
      </c>
      <c r="D2947" s="2" t="s">
        <v>132</v>
      </c>
      <c r="E2947" s="2" t="s">
        <v>66</v>
      </c>
      <c r="F2947" s="2">
        <v>49</v>
      </c>
      <c r="G2947" s="2" t="s">
        <v>78</v>
      </c>
      <c r="H2947" s="2" t="s">
        <v>43</v>
      </c>
      <c r="I2947" s="2" t="s">
        <v>60</v>
      </c>
      <c r="J2947" s="2" t="s">
        <v>52</v>
      </c>
      <c r="K2947" s="2">
        <v>4.8</v>
      </c>
      <c r="L2947" s="2" t="s">
        <v>151</v>
      </c>
      <c r="M2947" s="2" t="s">
        <v>37</v>
      </c>
      <c r="N2947" s="2" t="s">
        <v>151</v>
      </c>
      <c r="O2947" s="2" t="s">
        <v>151</v>
      </c>
      <c r="P2947" s="12">
        <v>1</v>
      </c>
      <c r="Q2947" s="12">
        <f>Table1[[#This Row],[Purchase Amount (USD)]]-Table1[[#This Row],[Previous Purchases]]</f>
        <v>48</v>
      </c>
      <c r="R2947" s="2" t="s">
        <v>38</v>
      </c>
      <c r="S2947" s="2" t="s">
        <v>96</v>
      </c>
    </row>
    <row r="2948" spans="1:19" x14ac:dyDescent="0.3">
      <c r="A2948" s="3">
        <v>2947</v>
      </c>
      <c r="B2948" s="3">
        <v>38</v>
      </c>
      <c r="C2948" s="3" t="s">
        <v>152</v>
      </c>
      <c r="D2948" s="3" t="s">
        <v>94</v>
      </c>
      <c r="E2948" s="3" t="s">
        <v>20</v>
      </c>
      <c r="F2948" s="3">
        <v>77</v>
      </c>
      <c r="G2948" s="3" t="s">
        <v>76</v>
      </c>
      <c r="H2948" s="3" t="s">
        <v>22</v>
      </c>
      <c r="I2948" s="3" t="s">
        <v>72</v>
      </c>
      <c r="J2948" s="3" t="s">
        <v>36</v>
      </c>
      <c r="K2948" s="3">
        <v>2.8</v>
      </c>
      <c r="L2948" s="3" t="s">
        <v>151</v>
      </c>
      <c r="M2948" s="3" t="s">
        <v>37</v>
      </c>
      <c r="N2948" s="3" t="s">
        <v>151</v>
      </c>
      <c r="O2948" s="3" t="s">
        <v>151</v>
      </c>
      <c r="P2948" s="13">
        <v>29</v>
      </c>
      <c r="Q2948" s="13">
        <f>Table1[[#This Row],[Purchase Amount (USD)]]-Table1[[#This Row],[Previous Purchases]]</f>
        <v>48</v>
      </c>
      <c r="R2948" s="3" t="s">
        <v>74</v>
      </c>
      <c r="S2948" s="3" t="s">
        <v>57</v>
      </c>
    </row>
    <row r="2949" spans="1:19" x14ac:dyDescent="0.3">
      <c r="A2949" s="3">
        <v>2948</v>
      </c>
      <c r="B2949" s="3">
        <v>52</v>
      </c>
      <c r="C2949" s="3" t="s">
        <v>152</v>
      </c>
      <c r="D2949" s="3" t="s">
        <v>105</v>
      </c>
      <c r="E2949" s="3" t="s">
        <v>66</v>
      </c>
      <c r="F2949" s="3">
        <v>63</v>
      </c>
      <c r="G2949" s="3" t="s">
        <v>144</v>
      </c>
      <c r="H2949" s="3" t="s">
        <v>22</v>
      </c>
      <c r="I2949" s="3" t="s">
        <v>99</v>
      </c>
      <c r="J2949" s="3" t="s">
        <v>36</v>
      </c>
      <c r="K2949" s="3">
        <v>4.4000000000000004</v>
      </c>
      <c r="L2949" s="3" t="s">
        <v>151</v>
      </c>
      <c r="M2949" s="3" t="s">
        <v>53</v>
      </c>
      <c r="N2949" s="3" t="s">
        <v>151</v>
      </c>
      <c r="O2949" s="3" t="s">
        <v>151</v>
      </c>
      <c r="P2949" s="13">
        <v>50</v>
      </c>
      <c r="Q2949" s="13">
        <f>Table1[[#This Row],[Purchase Amount (USD)]]-Table1[[#This Row],[Previous Purchases]]</f>
        <v>13</v>
      </c>
      <c r="R2949" s="3" t="s">
        <v>27</v>
      </c>
      <c r="S2949" s="3" t="s">
        <v>48</v>
      </c>
    </row>
    <row r="2950" spans="1:19" x14ac:dyDescent="0.3">
      <c r="A2950" s="2">
        <v>2949</v>
      </c>
      <c r="B2950" s="2">
        <v>61</v>
      </c>
      <c r="C2950" s="2" t="s">
        <v>152</v>
      </c>
      <c r="D2950" s="2" t="s">
        <v>94</v>
      </c>
      <c r="E2950" s="2" t="s">
        <v>20</v>
      </c>
      <c r="F2950" s="2">
        <v>83</v>
      </c>
      <c r="G2950" s="2" t="s">
        <v>128</v>
      </c>
      <c r="H2950" s="2" t="s">
        <v>43</v>
      </c>
      <c r="I2950" s="2" t="s">
        <v>82</v>
      </c>
      <c r="J2950" s="2" t="s">
        <v>24</v>
      </c>
      <c r="K2950" s="2">
        <v>3.1</v>
      </c>
      <c r="L2950" s="2" t="s">
        <v>151</v>
      </c>
      <c r="M2950" s="2" t="s">
        <v>53</v>
      </c>
      <c r="N2950" s="2" t="s">
        <v>151</v>
      </c>
      <c r="O2950" s="2" t="s">
        <v>151</v>
      </c>
      <c r="P2950" s="12">
        <v>38</v>
      </c>
      <c r="Q2950" s="12">
        <f>Table1[[#This Row],[Purchase Amount (USD)]]-Table1[[#This Row],[Previous Purchases]]</f>
        <v>45</v>
      </c>
      <c r="R2950" s="2" t="s">
        <v>85</v>
      </c>
      <c r="S2950" s="2" t="s">
        <v>75</v>
      </c>
    </row>
    <row r="2951" spans="1:19" x14ac:dyDescent="0.3">
      <c r="A2951" s="2">
        <v>2950</v>
      </c>
      <c r="B2951" s="2">
        <v>25</v>
      </c>
      <c r="C2951" s="2" t="s">
        <v>152</v>
      </c>
      <c r="D2951" s="2" t="s">
        <v>105</v>
      </c>
      <c r="E2951" s="2" t="s">
        <v>66</v>
      </c>
      <c r="F2951" s="2">
        <v>93</v>
      </c>
      <c r="G2951" s="2" t="s">
        <v>145</v>
      </c>
      <c r="H2951" s="2" t="s">
        <v>43</v>
      </c>
      <c r="I2951" s="2" t="s">
        <v>99</v>
      </c>
      <c r="J2951" s="2" t="s">
        <v>36</v>
      </c>
      <c r="K2951" s="2">
        <v>3.8</v>
      </c>
      <c r="L2951" s="2" t="s">
        <v>151</v>
      </c>
      <c r="M2951" s="2" t="s">
        <v>73</v>
      </c>
      <c r="N2951" s="2" t="s">
        <v>151</v>
      </c>
      <c r="O2951" s="2" t="s">
        <v>151</v>
      </c>
      <c r="P2951" s="12">
        <v>15</v>
      </c>
      <c r="Q2951" s="12">
        <f>Table1[[#This Row],[Purchase Amount (USD)]]-Table1[[#This Row],[Previous Purchases]]</f>
        <v>78</v>
      </c>
      <c r="R2951" s="2" t="s">
        <v>45</v>
      </c>
      <c r="S2951" s="2" t="s">
        <v>48</v>
      </c>
    </row>
    <row r="2952" spans="1:19" x14ac:dyDescent="0.3">
      <c r="A2952" s="3">
        <v>2951</v>
      </c>
      <c r="B2952" s="3">
        <v>22</v>
      </c>
      <c r="C2952" s="3" t="s">
        <v>152</v>
      </c>
      <c r="D2952" s="3" t="s">
        <v>33</v>
      </c>
      <c r="E2952" s="3" t="s">
        <v>20</v>
      </c>
      <c r="F2952" s="3">
        <v>91</v>
      </c>
      <c r="G2952" s="3" t="s">
        <v>145</v>
      </c>
      <c r="H2952" s="3" t="s">
        <v>35</v>
      </c>
      <c r="I2952" s="3" t="s">
        <v>31</v>
      </c>
      <c r="J2952" s="3" t="s">
        <v>24</v>
      </c>
      <c r="K2952" s="3">
        <v>4.0999999999999996</v>
      </c>
      <c r="L2952" s="3" t="s">
        <v>151</v>
      </c>
      <c r="M2952" s="3" t="s">
        <v>69</v>
      </c>
      <c r="N2952" s="3" t="s">
        <v>151</v>
      </c>
      <c r="O2952" s="3" t="s">
        <v>151</v>
      </c>
      <c r="P2952" s="13">
        <v>44</v>
      </c>
      <c r="Q2952" s="13">
        <f>Table1[[#This Row],[Purchase Amount (USD)]]-Table1[[#This Row],[Previous Purchases]]</f>
        <v>47</v>
      </c>
      <c r="R2952" s="3" t="s">
        <v>85</v>
      </c>
      <c r="S2952" s="3" t="s">
        <v>96</v>
      </c>
    </row>
    <row r="2953" spans="1:19" x14ac:dyDescent="0.3">
      <c r="A2953" s="3">
        <v>2952</v>
      </c>
      <c r="B2953" s="3">
        <v>47</v>
      </c>
      <c r="C2953" s="3" t="s">
        <v>152</v>
      </c>
      <c r="D2953" s="3" t="s">
        <v>118</v>
      </c>
      <c r="E2953" s="3" t="s">
        <v>66</v>
      </c>
      <c r="F2953" s="3">
        <v>99</v>
      </c>
      <c r="G2953" s="3" t="s">
        <v>71</v>
      </c>
      <c r="H2953" s="3" t="s">
        <v>22</v>
      </c>
      <c r="I2953" s="3" t="s">
        <v>31</v>
      </c>
      <c r="J2953" s="3" t="s">
        <v>56</v>
      </c>
      <c r="K2953" s="3">
        <v>4.5999999999999996</v>
      </c>
      <c r="L2953" s="3" t="s">
        <v>151</v>
      </c>
      <c r="M2953" s="3" t="s">
        <v>37</v>
      </c>
      <c r="N2953" s="3" t="s">
        <v>151</v>
      </c>
      <c r="O2953" s="3" t="s">
        <v>151</v>
      </c>
      <c r="P2953" s="13">
        <v>14</v>
      </c>
      <c r="Q2953" s="13">
        <f>Table1[[#This Row],[Purchase Amount (USD)]]-Table1[[#This Row],[Previous Purchases]]</f>
        <v>85</v>
      </c>
      <c r="R2953" s="3" t="s">
        <v>32</v>
      </c>
      <c r="S2953" s="3" t="s">
        <v>39</v>
      </c>
    </row>
    <row r="2954" spans="1:19" x14ac:dyDescent="0.3">
      <c r="A2954" s="2">
        <v>2953</v>
      </c>
      <c r="B2954" s="2">
        <v>50</v>
      </c>
      <c r="C2954" s="2" t="s">
        <v>152</v>
      </c>
      <c r="D2954" s="2" t="s">
        <v>132</v>
      </c>
      <c r="E2954" s="2" t="s">
        <v>66</v>
      </c>
      <c r="F2954" s="2">
        <v>24</v>
      </c>
      <c r="G2954" s="2" t="s">
        <v>89</v>
      </c>
      <c r="H2954" s="2" t="s">
        <v>43</v>
      </c>
      <c r="I2954" s="2" t="s">
        <v>99</v>
      </c>
      <c r="J2954" s="2" t="s">
        <v>36</v>
      </c>
      <c r="K2954" s="2">
        <v>4.9000000000000004</v>
      </c>
      <c r="L2954" s="2" t="s">
        <v>151</v>
      </c>
      <c r="M2954" s="2" t="s">
        <v>44</v>
      </c>
      <c r="N2954" s="2" t="s">
        <v>151</v>
      </c>
      <c r="O2954" s="2" t="s">
        <v>151</v>
      </c>
      <c r="P2954" s="12">
        <v>5</v>
      </c>
      <c r="Q2954" s="12">
        <f>Table1[[#This Row],[Purchase Amount (USD)]]-Table1[[#This Row],[Previous Purchases]]</f>
        <v>19</v>
      </c>
      <c r="R2954" s="2" t="s">
        <v>85</v>
      </c>
      <c r="S2954" s="2" t="s">
        <v>87</v>
      </c>
    </row>
    <row r="2955" spans="1:19" x14ac:dyDescent="0.3">
      <c r="A2955" s="2">
        <v>2954</v>
      </c>
      <c r="B2955" s="2">
        <v>45</v>
      </c>
      <c r="C2955" s="2" t="s">
        <v>152</v>
      </c>
      <c r="D2955" s="2" t="s">
        <v>80</v>
      </c>
      <c r="E2955" s="2" t="s">
        <v>20</v>
      </c>
      <c r="F2955" s="2">
        <v>82</v>
      </c>
      <c r="G2955" s="2" t="s">
        <v>127</v>
      </c>
      <c r="H2955" s="2" t="s">
        <v>43</v>
      </c>
      <c r="I2955" s="2" t="s">
        <v>64</v>
      </c>
      <c r="J2955" s="2" t="s">
        <v>52</v>
      </c>
      <c r="K2955" s="2">
        <v>4.8</v>
      </c>
      <c r="L2955" s="2" t="s">
        <v>151</v>
      </c>
      <c r="M2955" s="2" t="s">
        <v>44</v>
      </c>
      <c r="N2955" s="2" t="s">
        <v>151</v>
      </c>
      <c r="O2955" s="2" t="s">
        <v>151</v>
      </c>
      <c r="P2955" s="12">
        <v>11</v>
      </c>
      <c r="Q2955" s="12">
        <f>Table1[[#This Row],[Purchase Amount (USD)]]-Table1[[#This Row],[Previous Purchases]]</f>
        <v>71</v>
      </c>
      <c r="R2955" s="2" t="s">
        <v>38</v>
      </c>
      <c r="S2955" s="2" t="s">
        <v>48</v>
      </c>
    </row>
    <row r="2956" spans="1:19" x14ac:dyDescent="0.3">
      <c r="A2956" s="3">
        <v>2955</v>
      </c>
      <c r="B2956" s="3">
        <v>33</v>
      </c>
      <c r="C2956" s="3" t="s">
        <v>152</v>
      </c>
      <c r="D2956" s="3" t="s">
        <v>112</v>
      </c>
      <c r="E2956" s="3" t="s">
        <v>20</v>
      </c>
      <c r="F2956" s="3">
        <v>28</v>
      </c>
      <c r="G2956" s="3" t="s">
        <v>146</v>
      </c>
      <c r="H2956" s="3" t="s">
        <v>43</v>
      </c>
      <c r="I2956" s="3" t="s">
        <v>125</v>
      </c>
      <c r="J2956" s="3" t="s">
        <v>24</v>
      </c>
      <c r="K2956" s="3">
        <v>3.9</v>
      </c>
      <c r="L2956" s="3" t="s">
        <v>151</v>
      </c>
      <c r="M2956" s="3" t="s">
        <v>26</v>
      </c>
      <c r="N2956" s="3" t="s">
        <v>151</v>
      </c>
      <c r="O2956" s="3" t="s">
        <v>151</v>
      </c>
      <c r="P2956" s="13">
        <v>15</v>
      </c>
      <c r="Q2956" s="13">
        <f>Table1[[#This Row],[Purchase Amount (USD)]]-Table1[[#This Row],[Previous Purchases]]</f>
        <v>13</v>
      </c>
      <c r="R2956" s="3" t="s">
        <v>38</v>
      </c>
      <c r="S2956" s="3" t="s">
        <v>48</v>
      </c>
    </row>
    <row r="2957" spans="1:19" x14ac:dyDescent="0.3">
      <c r="A2957" s="3">
        <v>2956</v>
      </c>
      <c r="B2957" s="3">
        <v>42</v>
      </c>
      <c r="C2957" s="3" t="s">
        <v>152</v>
      </c>
      <c r="D2957" s="3" t="s">
        <v>136</v>
      </c>
      <c r="E2957" s="3" t="s">
        <v>41</v>
      </c>
      <c r="F2957" s="3">
        <v>67</v>
      </c>
      <c r="G2957" s="3" t="s">
        <v>128</v>
      </c>
      <c r="H2957" s="3" t="s">
        <v>43</v>
      </c>
      <c r="I2957" s="3" t="s">
        <v>64</v>
      </c>
      <c r="J2957" s="3" t="s">
        <v>24</v>
      </c>
      <c r="K2957" s="3">
        <v>2.6</v>
      </c>
      <c r="L2957" s="3" t="s">
        <v>151</v>
      </c>
      <c r="M2957" s="3" t="s">
        <v>37</v>
      </c>
      <c r="N2957" s="3" t="s">
        <v>151</v>
      </c>
      <c r="O2957" s="3" t="s">
        <v>151</v>
      </c>
      <c r="P2957" s="13">
        <v>46</v>
      </c>
      <c r="Q2957" s="13">
        <f>Table1[[#This Row],[Purchase Amount (USD)]]-Table1[[#This Row],[Previous Purchases]]</f>
        <v>21</v>
      </c>
      <c r="R2957" s="3" t="s">
        <v>38</v>
      </c>
      <c r="S2957" s="3" t="s">
        <v>48</v>
      </c>
    </row>
    <row r="2958" spans="1:19" x14ac:dyDescent="0.3">
      <c r="A2958" s="2">
        <v>2957</v>
      </c>
      <c r="B2958" s="2">
        <v>52</v>
      </c>
      <c r="C2958" s="2" t="s">
        <v>152</v>
      </c>
      <c r="D2958" s="2" t="s">
        <v>80</v>
      </c>
      <c r="E2958" s="2" t="s">
        <v>20</v>
      </c>
      <c r="F2958" s="2">
        <v>88</v>
      </c>
      <c r="G2958" s="2" t="s">
        <v>55</v>
      </c>
      <c r="H2958" s="2" t="s">
        <v>43</v>
      </c>
      <c r="I2958" s="2" t="s">
        <v>77</v>
      </c>
      <c r="J2958" s="2" t="s">
        <v>56</v>
      </c>
      <c r="K2958" s="2">
        <v>3.7</v>
      </c>
      <c r="L2958" s="2" t="s">
        <v>151</v>
      </c>
      <c r="M2958" s="2" t="s">
        <v>53</v>
      </c>
      <c r="N2958" s="2" t="s">
        <v>151</v>
      </c>
      <c r="O2958" s="2" t="s">
        <v>151</v>
      </c>
      <c r="P2958" s="12">
        <v>30</v>
      </c>
      <c r="Q2958" s="12">
        <f>Table1[[#This Row],[Purchase Amount (USD)]]-Table1[[#This Row],[Previous Purchases]]</f>
        <v>58</v>
      </c>
      <c r="R2958" s="2" t="s">
        <v>27</v>
      </c>
      <c r="S2958" s="2" t="s">
        <v>87</v>
      </c>
    </row>
    <row r="2959" spans="1:19" x14ac:dyDescent="0.3">
      <c r="A2959" s="2">
        <v>2958</v>
      </c>
      <c r="B2959" s="2">
        <v>69</v>
      </c>
      <c r="C2959" s="2" t="s">
        <v>152</v>
      </c>
      <c r="D2959" s="2" t="s">
        <v>105</v>
      </c>
      <c r="E2959" s="2" t="s">
        <v>66</v>
      </c>
      <c r="F2959" s="2">
        <v>70</v>
      </c>
      <c r="G2959" s="2" t="s">
        <v>146</v>
      </c>
      <c r="H2959" s="2" t="s">
        <v>35</v>
      </c>
      <c r="I2959" s="2" t="s">
        <v>23</v>
      </c>
      <c r="J2959" s="2" t="s">
        <v>56</v>
      </c>
      <c r="K2959" s="2">
        <v>4.7</v>
      </c>
      <c r="L2959" s="2" t="s">
        <v>151</v>
      </c>
      <c r="M2959" s="2" t="s">
        <v>53</v>
      </c>
      <c r="N2959" s="2" t="s">
        <v>151</v>
      </c>
      <c r="O2959" s="2" t="s">
        <v>151</v>
      </c>
      <c r="P2959" s="12">
        <v>2</v>
      </c>
      <c r="Q2959" s="12">
        <f>Table1[[#This Row],[Purchase Amount (USD)]]-Table1[[#This Row],[Previous Purchases]]</f>
        <v>68</v>
      </c>
      <c r="R2959" s="2" t="s">
        <v>32</v>
      </c>
      <c r="S2959" s="2" t="s">
        <v>48</v>
      </c>
    </row>
    <row r="2960" spans="1:19" x14ac:dyDescent="0.3">
      <c r="A2960" s="3">
        <v>2959</v>
      </c>
      <c r="B2960" s="3">
        <v>55</v>
      </c>
      <c r="C2960" s="3" t="s">
        <v>152</v>
      </c>
      <c r="D2960" s="3" t="s">
        <v>86</v>
      </c>
      <c r="E2960" s="3" t="s">
        <v>20</v>
      </c>
      <c r="F2960" s="3">
        <v>100</v>
      </c>
      <c r="G2960" s="3" t="s">
        <v>122</v>
      </c>
      <c r="H2960" s="3" t="s">
        <v>43</v>
      </c>
      <c r="I2960" s="3" t="s">
        <v>93</v>
      </c>
      <c r="J2960" s="3" t="s">
        <v>52</v>
      </c>
      <c r="K2960" s="3">
        <v>4.5</v>
      </c>
      <c r="L2960" s="3" t="s">
        <v>151</v>
      </c>
      <c r="M2960" s="3" t="s">
        <v>53</v>
      </c>
      <c r="N2960" s="3" t="s">
        <v>151</v>
      </c>
      <c r="O2960" s="3" t="s">
        <v>151</v>
      </c>
      <c r="P2960" s="13">
        <v>28</v>
      </c>
      <c r="Q2960" s="13">
        <f>Table1[[#This Row],[Purchase Amount (USD)]]-Table1[[#This Row],[Previous Purchases]]</f>
        <v>72</v>
      </c>
      <c r="R2960" s="3" t="s">
        <v>45</v>
      </c>
      <c r="S2960" s="3" t="s">
        <v>87</v>
      </c>
    </row>
    <row r="2961" spans="1:19" x14ac:dyDescent="0.3">
      <c r="A2961" s="3">
        <v>2960</v>
      </c>
      <c r="B2961" s="3">
        <v>38</v>
      </c>
      <c r="C2961" s="3" t="s">
        <v>152</v>
      </c>
      <c r="D2961" s="3" t="s">
        <v>65</v>
      </c>
      <c r="E2961" s="3" t="s">
        <v>66</v>
      </c>
      <c r="F2961" s="3">
        <v>28</v>
      </c>
      <c r="G2961" s="3" t="s">
        <v>104</v>
      </c>
      <c r="H2961" s="3" t="s">
        <v>22</v>
      </c>
      <c r="I2961" s="3" t="s">
        <v>31</v>
      </c>
      <c r="J2961" s="3" t="s">
        <v>52</v>
      </c>
      <c r="K2961" s="3">
        <v>4.7</v>
      </c>
      <c r="L2961" s="3" t="s">
        <v>151</v>
      </c>
      <c r="M2961" s="3" t="s">
        <v>37</v>
      </c>
      <c r="N2961" s="3" t="s">
        <v>151</v>
      </c>
      <c r="O2961" s="3" t="s">
        <v>151</v>
      </c>
      <c r="P2961" s="13">
        <v>9</v>
      </c>
      <c r="Q2961" s="13">
        <f>Table1[[#This Row],[Purchase Amount (USD)]]-Table1[[#This Row],[Previous Purchases]]</f>
        <v>19</v>
      </c>
      <c r="R2961" s="3" t="s">
        <v>45</v>
      </c>
      <c r="S2961" s="3" t="s">
        <v>57</v>
      </c>
    </row>
    <row r="2962" spans="1:19" x14ac:dyDescent="0.3">
      <c r="A2962" s="2">
        <v>2961</v>
      </c>
      <c r="B2962" s="2">
        <v>57</v>
      </c>
      <c r="C2962" s="2" t="s">
        <v>152</v>
      </c>
      <c r="D2962" s="2" t="s">
        <v>61</v>
      </c>
      <c r="E2962" s="2" t="s">
        <v>62</v>
      </c>
      <c r="F2962" s="2">
        <v>48</v>
      </c>
      <c r="G2962" s="2" t="s">
        <v>115</v>
      </c>
      <c r="H2962" s="2" t="s">
        <v>35</v>
      </c>
      <c r="I2962" s="2" t="s">
        <v>77</v>
      </c>
      <c r="J2962" s="2" t="s">
        <v>36</v>
      </c>
      <c r="K2962" s="2">
        <v>3.6</v>
      </c>
      <c r="L2962" s="2" t="s">
        <v>151</v>
      </c>
      <c r="M2962" s="2" t="s">
        <v>53</v>
      </c>
      <c r="N2962" s="2" t="s">
        <v>151</v>
      </c>
      <c r="O2962" s="2" t="s">
        <v>151</v>
      </c>
      <c r="P2962" s="12">
        <v>47</v>
      </c>
      <c r="Q2962" s="12">
        <f>Table1[[#This Row],[Purchase Amount (USD)]]-Table1[[#This Row],[Previous Purchases]]</f>
        <v>1</v>
      </c>
      <c r="R2962" s="2" t="s">
        <v>38</v>
      </c>
      <c r="S2962" s="2" t="s">
        <v>39</v>
      </c>
    </row>
    <row r="2963" spans="1:19" x14ac:dyDescent="0.3">
      <c r="A2963" s="2">
        <v>2962</v>
      </c>
      <c r="B2963" s="2">
        <v>33</v>
      </c>
      <c r="C2963" s="2" t="s">
        <v>152</v>
      </c>
      <c r="D2963" s="2" t="s">
        <v>103</v>
      </c>
      <c r="E2963" s="2" t="s">
        <v>20</v>
      </c>
      <c r="F2963" s="2">
        <v>43</v>
      </c>
      <c r="G2963" s="2" t="s">
        <v>81</v>
      </c>
      <c r="H2963" s="2" t="s">
        <v>35</v>
      </c>
      <c r="I2963" s="2" t="s">
        <v>79</v>
      </c>
      <c r="J2963" s="2" t="s">
        <v>56</v>
      </c>
      <c r="K2963" s="2">
        <v>2.8</v>
      </c>
      <c r="L2963" s="2" t="s">
        <v>151</v>
      </c>
      <c r="M2963" s="2" t="s">
        <v>37</v>
      </c>
      <c r="N2963" s="2" t="s">
        <v>151</v>
      </c>
      <c r="O2963" s="2" t="s">
        <v>151</v>
      </c>
      <c r="P2963" s="12">
        <v>21</v>
      </c>
      <c r="Q2963" s="12">
        <f>Table1[[#This Row],[Purchase Amount (USD)]]-Table1[[#This Row],[Previous Purchases]]</f>
        <v>22</v>
      </c>
      <c r="R2963" s="2" t="s">
        <v>85</v>
      </c>
      <c r="S2963" s="2" t="s">
        <v>75</v>
      </c>
    </row>
    <row r="2964" spans="1:19" x14ac:dyDescent="0.3">
      <c r="A2964" s="3">
        <v>2963</v>
      </c>
      <c r="B2964" s="3">
        <v>57</v>
      </c>
      <c r="C2964" s="3" t="s">
        <v>152</v>
      </c>
      <c r="D2964" s="3" t="s">
        <v>94</v>
      </c>
      <c r="E2964" s="3" t="s">
        <v>20</v>
      </c>
      <c r="F2964" s="3">
        <v>40</v>
      </c>
      <c r="G2964" s="3" t="s">
        <v>98</v>
      </c>
      <c r="H2964" s="3" t="s">
        <v>22</v>
      </c>
      <c r="I2964" s="3" t="s">
        <v>68</v>
      </c>
      <c r="J2964" s="3" t="s">
        <v>56</v>
      </c>
      <c r="K2964" s="3">
        <v>4</v>
      </c>
      <c r="L2964" s="3" t="s">
        <v>151</v>
      </c>
      <c r="M2964" s="3" t="s">
        <v>26</v>
      </c>
      <c r="N2964" s="3" t="s">
        <v>151</v>
      </c>
      <c r="O2964" s="3" t="s">
        <v>151</v>
      </c>
      <c r="P2964" s="13">
        <v>42</v>
      </c>
      <c r="Q2964" s="13">
        <f>Table1[[#This Row],[Purchase Amount (USD)]]-Table1[[#This Row],[Previous Purchases]]</f>
        <v>-2</v>
      </c>
      <c r="R2964" s="3" t="s">
        <v>38</v>
      </c>
      <c r="S2964" s="3" t="s">
        <v>96</v>
      </c>
    </row>
    <row r="2965" spans="1:19" x14ac:dyDescent="0.3">
      <c r="A2965" s="3">
        <v>2964</v>
      </c>
      <c r="B2965" s="3">
        <v>52</v>
      </c>
      <c r="C2965" s="3" t="s">
        <v>152</v>
      </c>
      <c r="D2965" s="3" t="s">
        <v>136</v>
      </c>
      <c r="E2965" s="3" t="s">
        <v>41</v>
      </c>
      <c r="F2965" s="3">
        <v>97</v>
      </c>
      <c r="G2965" s="3" t="s">
        <v>30</v>
      </c>
      <c r="H2965" s="3" t="s">
        <v>43</v>
      </c>
      <c r="I2965" s="3" t="s">
        <v>109</v>
      </c>
      <c r="J2965" s="3" t="s">
        <v>36</v>
      </c>
      <c r="K2965" s="3">
        <v>3.6</v>
      </c>
      <c r="L2965" s="3" t="s">
        <v>151</v>
      </c>
      <c r="M2965" s="3" t="s">
        <v>37</v>
      </c>
      <c r="N2965" s="3" t="s">
        <v>151</v>
      </c>
      <c r="O2965" s="3" t="s">
        <v>151</v>
      </c>
      <c r="P2965" s="13">
        <v>28</v>
      </c>
      <c r="Q2965" s="13">
        <f>Table1[[#This Row],[Purchase Amount (USD)]]-Table1[[#This Row],[Previous Purchases]]</f>
        <v>69</v>
      </c>
      <c r="R2965" s="3" t="s">
        <v>38</v>
      </c>
      <c r="S2965" s="3" t="s">
        <v>39</v>
      </c>
    </row>
    <row r="2966" spans="1:19" x14ac:dyDescent="0.3">
      <c r="A2966" s="2">
        <v>2965</v>
      </c>
      <c r="B2966" s="2">
        <v>44</v>
      </c>
      <c r="C2966" s="2" t="s">
        <v>152</v>
      </c>
      <c r="D2966" s="2" t="s">
        <v>61</v>
      </c>
      <c r="E2966" s="2" t="s">
        <v>62</v>
      </c>
      <c r="F2966" s="2">
        <v>25</v>
      </c>
      <c r="G2966" s="2" t="s">
        <v>122</v>
      </c>
      <c r="H2966" s="2" t="s">
        <v>35</v>
      </c>
      <c r="I2966" s="2" t="s">
        <v>51</v>
      </c>
      <c r="J2966" s="2" t="s">
        <v>56</v>
      </c>
      <c r="K2966" s="2">
        <v>3.8</v>
      </c>
      <c r="L2966" s="2" t="s">
        <v>151</v>
      </c>
      <c r="M2966" s="2" t="s">
        <v>69</v>
      </c>
      <c r="N2966" s="2" t="s">
        <v>151</v>
      </c>
      <c r="O2966" s="2" t="s">
        <v>151</v>
      </c>
      <c r="P2966" s="12">
        <v>13</v>
      </c>
      <c r="Q2966" s="12">
        <f>Table1[[#This Row],[Purchase Amount (USD)]]-Table1[[#This Row],[Previous Purchases]]</f>
        <v>12</v>
      </c>
      <c r="R2966" s="2" t="s">
        <v>27</v>
      </c>
      <c r="S2966" s="2" t="s">
        <v>28</v>
      </c>
    </row>
    <row r="2967" spans="1:19" x14ac:dyDescent="0.3">
      <c r="A2967" s="2">
        <v>2966</v>
      </c>
      <c r="B2967" s="2">
        <v>48</v>
      </c>
      <c r="C2967" s="2" t="s">
        <v>152</v>
      </c>
      <c r="D2967" s="2" t="s">
        <v>118</v>
      </c>
      <c r="E2967" s="2" t="s">
        <v>66</v>
      </c>
      <c r="F2967" s="2">
        <v>45</v>
      </c>
      <c r="G2967" s="2" t="s">
        <v>78</v>
      </c>
      <c r="H2967" s="2" t="s">
        <v>43</v>
      </c>
      <c r="I2967" s="2" t="s">
        <v>143</v>
      </c>
      <c r="J2967" s="2" t="s">
        <v>52</v>
      </c>
      <c r="K2967" s="2">
        <v>4.4000000000000004</v>
      </c>
      <c r="L2967" s="2" t="s">
        <v>151</v>
      </c>
      <c r="M2967" s="2" t="s">
        <v>53</v>
      </c>
      <c r="N2967" s="2" t="s">
        <v>151</v>
      </c>
      <c r="O2967" s="2" t="s">
        <v>151</v>
      </c>
      <c r="P2967" s="12">
        <v>25</v>
      </c>
      <c r="Q2967" s="12">
        <f>Table1[[#This Row],[Purchase Amount (USD)]]-Table1[[#This Row],[Previous Purchases]]</f>
        <v>20</v>
      </c>
      <c r="R2967" s="2" t="s">
        <v>45</v>
      </c>
      <c r="S2967" s="2" t="s">
        <v>28</v>
      </c>
    </row>
    <row r="2968" spans="1:19" x14ac:dyDescent="0.3">
      <c r="A2968" s="3">
        <v>2967</v>
      </c>
      <c r="B2968" s="3">
        <v>52</v>
      </c>
      <c r="C2968" s="3" t="s">
        <v>152</v>
      </c>
      <c r="D2968" s="3" t="s">
        <v>136</v>
      </c>
      <c r="E2968" s="3" t="s">
        <v>41</v>
      </c>
      <c r="F2968" s="3">
        <v>49</v>
      </c>
      <c r="G2968" s="3" t="s">
        <v>100</v>
      </c>
      <c r="H2968" s="3" t="s">
        <v>22</v>
      </c>
      <c r="I2968" s="3" t="s">
        <v>120</v>
      </c>
      <c r="J2968" s="3" t="s">
        <v>56</v>
      </c>
      <c r="K2968" s="3">
        <v>2.8</v>
      </c>
      <c r="L2968" s="3" t="s">
        <v>151</v>
      </c>
      <c r="M2968" s="3" t="s">
        <v>73</v>
      </c>
      <c r="N2968" s="3" t="s">
        <v>151</v>
      </c>
      <c r="O2968" s="3" t="s">
        <v>151</v>
      </c>
      <c r="P2968" s="13">
        <v>38</v>
      </c>
      <c r="Q2968" s="13">
        <f>Table1[[#This Row],[Purchase Amount (USD)]]-Table1[[#This Row],[Previous Purchases]]</f>
        <v>11</v>
      </c>
      <c r="R2968" s="3" t="s">
        <v>85</v>
      </c>
      <c r="S2968" s="3" t="s">
        <v>96</v>
      </c>
    </row>
    <row r="2969" spans="1:19" x14ac:dyDescent="0.3">
      <c r="A2969" s="3">
        <v>2968</v>
      </c>
      <c r="B2969" s="3">
        <v>34</v>
      </c>
      <c r="C2969" s="3" t="s">
        <v>152</v>
      </c>
      <c r="D2969" s="3" t="s">
        <v>49</v>
      </c>
      <c r="E2969" s="3" t="s">
        <v>41</v>
      </c>
      <c r="F2969" s="3">
        <v>36</v>
      </c>
      <c r="G2969" s="3" t="s">
        <v>115</v>
      </c>
      <c r="H2969" s="3" t="s">
        <v>22</v>
      </c>
      <c r="I2969" s="3" t="s">
        <v>64</v>
      </c>
      <c r="J2969" s="3" t="s">
        <v>52</v>
      </c>
      <c r="K2969" s="3">
        <v>3.4</v>
      </c>
      <c r="L2969" s="3" t="s">
        <v>151</v>
      </c>
      <c r="M2969" s="3" t="s">
        <v>37</v>
      </c>
      <c r="N2969" s="3" t="s">
        <v>151</v>
      </c>
      <c r="O2969" s="3" t="s">
        <v>151</v>
      </c>
      <c r="P2969" s="13">
        <v>40</v>
      </c>
      <c r="Q2969" s="13">
        <f>Table1[[#This Row],[Purchase Amount (USD)]]-Table1[[#This Row],[Previous Purchases]]</f>
        <v>-4</v>
      </c>
      <c r="R2969" s="3" t="s">
        <v>27</v>
      </c>
      <c r="S2969" s="3" t="s">
        <v>48</v>
      </c>
    </row>
    <row r="2970" spans="1:19" x14ac:dyDescent="0.3">
      <c r="A2970" s="2">
        <v>2969</v>
      </c>
      <c r="B2970" s="2">
        <v>26</v>
      </c>
      <c r="C2970" s="2" t="s">
        <v>152</v>
      </c>
      <c r="D2970" s="2" t="s">
        <v>29</v>
      </c>
      <c r="E2970" s="2" t="s">
        <v>20</v>
      </c>
      <c r="F2970" s="2">
        <v>48</v>
      </c>
      <c r="G2970" s="2" t="s">
        <v>130</v>
      </c>
      <c r="H2970" s="2" t="s">
        <v>35</v>
      </c>
      <c r="I2970" s="2" t="s">
        <v>23</v>
      </c>
      <c r="J2970" s="2" t="s">
        <v>56</v>
      </c>
      <c r="K2970" s="2">
        <v>4.9000000000000004</v>
      </c>
      <c r="L2970" s="2" t="s">
        <v>151</v>
      </c>
      <c r="M2970" s="2" t="s">
        <v>26</v>
      </c>
      <c r="N2970" s="2" t="s">
        <v>151</v>
      </c>
      <c r="O2970" s="2" t="s">
        <v>151</v>
      </c>
      <c r="P2970" s="12">
        <v>25</v>
      </c>
      <c r="Q2970" s="12">
        <f>Table1[[#This Row],[Purchase Amount (USD)]]-Table1[[#This Row],[Previous Purchases]]</f>
        <v>23</v>
      </c>
      <c r="R2970" s="2" t="s">
        <v>32</v>
      </c>
      <c r="S2970" s="2" t="s">
        <v>96</v>
      </c>
    </row>
    <row r="2971" spans="1:19" x14ac:dyDescent="0.3">
      <c r="A2971" s="2">
        <v>2970</v>
      </c>
      <c r="B2971" s="2">
        <v>36</v>
      </c>
      <c r="C2971" s="2" t="s">
        <v>152</v>
      </c>
      <c r="D2971" s="2" t="s">
        <v>132</v>
      </c>
      <c r="E2971" s="2" t="s">
        <v>66</v>
      </c>
      <c r="F2971" s="2">
        <v>62</v>
      </c>
      <c r="G2971" s="2" t="s">
        <v>128</v>
      </c>
      <c r="H2971" s="2" t="s">
        <v>35</v>
      </c>
      <c r="I2971" s="2" t="s">
        <v>143</v>
      </c>
      <c r="J2971" s="2" t="s">
        <v>56</v>
      </c>
      <c r="K2971" s="2">
        <v>4.3</v>
      </c>
      <c r="L2971" s="2" t="s">
        <v>151</v>
      </c>
      <c r="M2971" s="2" t="s">
        <v>44</v>
      </c>
      <c r="N2971" s="2" t="s">
        <v>151</v>
      </c>
      <c r="O2971" s="2" t="s">
        <v>151</v>
      </c>
      <c r="P2971" s="12">
        <v>20</v>
      </c>
      <c r="Q2971" s="12">
        <f>Table1[[#This Row],[Purchase Amount (USD)]]-Table1[[#This Row],[Previous Purchases]]</f>
        <v>42</v>
      </c>
      <c r="R2971" s="2" t="s">
        <v>32</v>
      </c>
      <c r="S2971" s="2" t="s">
        <v>96</v>
      </c>
    </row>
    <row r="2972" spans="1:19" x14ac:dyDescent="0.3">
      <c r="A2972" s="3">
        <v>2971</v>
      </c>
      <c r="B2972" s="3">
        <v>24</v>
      </c>
      <c r="C2972" s="3" t="s">
        <v>152</v>
      </c>
      <c r="D2972" s="3" t="s">
        <v>105</v>
      </c>
      <c r="E2972" s="3" t="s">
        <v>66</v>
      </c>
      <c r="F2972" s="3">
        <v>74</v>
      </c>
      <c r="G2972" s="3" t="s">
        <v>110</v>
      </c>
      <c r="H2972" s="3" t="s">
        <v>43</v>
      </c>
      <c r="I2972" s="3" t="s">
        <v>51</v>
      </c>
      <c r="J2972" s="3" t="s">
        <v>24</v>
      </c>
      <c r="K2972" s="3">
        <v>3.4</v>
      </c>
      <c r="L2972" s="3" t="s">
        <v>151</v>
      </c>
      <c r="M2972" s="3" t="s">
        <v>37</v>
      </c>
      <c r="N2972" s="3" t="s">
        <v>151</v>
      </c>
      <c r="O2972" s="3" t="s">
        <v>151</v>
      </c>
      <c r="P2972" s="13">
        <v>44</v>
      </c>
      <c r="Q2972" s="13">
        <f>Table1[[#This Row],[Purchase Amount (USD)]]-Table1[[#This Row],[Previous Purchases]]</f>
        <v>30</v>
      </c>
      <c r="R2972" s="3" t="s">
        <v>38</v>
      </c>
      <c r="S2972" s="3" t="s">
        <v>75</v>
      </c>
    </row>
    <row r="2973" spans="1:19" x14ac:dyDescent="0.3">
      <c r="A2973" s="3">
        <v>2972</v>
      </c>
      <c r="B2973" s="3">
        <v>30</v>
      </c>
      <c r="C2973" s="3" t="s">
        <v>152</v>
      </c>
      <c r="D2973" s="3" t="s">
        <v>65</v>
      </c>
      <c r="E2973" s="3" t="s">
        <v>66</v>
      </c>
      <c r="F2973" s="3">
        <v>100</v>
      </c>
      <c r="G2973" s="3" t="s">
        <v>139</v>
      </c>
      <c r="H2973" s="3" t="s">
        <v>22</v>
      </c>
      <c r="I2973" s="3" t="s">
        <v>133</v>
      </c>
      <c r="J2973" s="3" t="s">
        <v>56</v>
      </c>
      <c r="K2973" s="3">
        <v>3.9</v>
      </c>
      <c r="L2973" s="3" t="s">
        <v>151</v>
      </c>
      <c r="M2973" s="3" t="s">
        <v>44</v>
      </c>
      <c r="N2973" s="3" t="s">
        <v>151</v>
      </c>
      <c r="O2973" s="3" t="s">
        <v>151</v>
      </c>
      <c r="P2973" s="13">
        <v>9</v>
      </c>
      <c r="Q2973" s="13">
        <f>Table1[[#This Row],[Purchase Amount (USD)]]-Table1[[#This Row],[Previous Purchases]]</f>
        <v>91</v>
      </c>
      <c r="R2973" s="3" t="s">
        <v>45</v>
      </c>
      <c r="S2973" s="3" t="s">
        <v>96</v>
      </c>
    </row>
    <row r="2974" spans="1:19" x14ac:dyDescent="0.3">
      <c r="A2974" s="2">
        <v>2973</v>
      </c>
      <c r="B2974" s="2">
        <v>31</v>
      </c>
      <c r="C2974" s="2" t="s">
        <v>152</v>
      </c>
      <c r="D2974" s="2" t="s">
        <v>101</v>
      </c>
      <c r="E2974" s="2" t="s">
        <v>62</v>
      </c>
      <c r="F2974" s="2">
        <v>39</v>
      </c>
      <c r="G2974" s="2" t="s">
        <v>83</v>
      </c>
      <c r="H2974" s="2" t="s">
        <v>35</v>
      </c>
      <c r="I2974" s="2" t="s">
        <v>125</v>
      </c>
      <c r="J2974" s="2" t="s">
        <v>56</v>
      </c>
      <c r="K2974" s="2">
        <v>4.2</v>
      </c>
      <c r="L2974" s="2" t="s">
        <v>151</v>
      </c>
      <c r="M2974" s="2" t="s">
        <v>37</v>
      </c>
      <c r="N2974" s="2" t="s">
        <v>151</v>
      </c>
      <c r="O2974" s="2" t="s">
        <v>151</v>
      </c>
      <c r="P2974" s="12">
        <v>11</v>
      </c>
      <c r="Q2974" s="12">
        <f>Table1[[#This Row],[Purchase Amount (USD)]]-Table1[[#This Row],[Previous Purchases]]</f>
        <v>28</v>
      </c>
      <c r="R2974" s="2" t="s">
        <v>27</v>
      </c>
      <c r="S2974" s="2" t="s">
        <v>96</v>
      </c>
    </row>
    <row r="2975" spans="1:19" x14ac:dyDescent="0.3">
      <c r="A2975" s="2">
        <v>2974</v>
      </c>
      <c r="B2975" s="2">
        <v>25</v>
      </c>
      <c r="C2975" s="2" t="s">
        <v>152</v>
      </c>
      <c r="D2975" s="2" t="s">
        <v>136</v>
      </c>
      <c r="E2975" s="2" t="s">
        <v>41</v>
      </c>
      <c r="F2975" s="2">
        <v>65</v>
      </c>
      <c r="G2975" s="2" t="s">
        <v>115</v>
      </c>
      <c r="H2975" s="2" t="s">
        <v>43</v>
      </c>
      <c r="I2975" s="2" t="s">
        <v>143</v>
      </c>
      <c r="J2975" s="2" t="s">
        <v>52</v>
      </c>
      <c r="K2975" s="2">
        <v>2.7</v>
      </c>
      <c r="L2975" s="2" t="s">
        <v>151</v>
      </c>
      <c r="M2975" s="2" t="s">
        <v>73</v>
      </c>
      <c r="N2975" s="2" t="s">
        <v>151</v>
      </c>
      <c r="O2975" s="2" t="s">
        <v>151</v>
      </c>
      <c r="P2975" s="12">
        <v>3</v>
      </c>
      <c r="Q2975" s="12">
        <f>Table1[[#This Row],[Purchase Amount (USD)]]-Table1[[#This Row],[Previous Purchases]]</f>
        <v>62</v>
      </c>
      <c r="R2975" s="2" t="s">
        <v>74</v>
      </c>
      <c r="S2975" s="2" t="s">
        <v>28</v>
      </c>
    </row>
    <row r="2976" spans="1:19" x14ac:dyDescent="0.3">
      <c r="A2976" s="3">
        <v>2975</v>
      </c>
      <c r="B2976" s="3">
        <v>57</v>
      </c>
      <c r="C2976" s="3" t="s">
        <v>152</v>
      </c>
      <c r="D2976" s="3" t="s">
        <v>49</v>
      </c>
      <c r="E2976" s="3" t="s">
        <v>41</v>
      </c>
      <c r="F2976" s="3">
        <v>99</v>
      </c>
      <c r="G2976" s="3" t="s">
        <v>121</v>
      </c>
      <c r="H2976" s="3" t="s">
        <v>91</v>
      </c>
      <c r="I2976" s="3" t="s">
        <v>99</v>
      </c>
      <c r="J2976" s="3" t="s">
        <v>52</v>
      </c>
      <c r="K2976" s="3">
        <v>4.0999999999999996</v>
      </c>
      <c r="L2976" s="3" t="s">
        <v>151</v>
      </c>
      <c r="M2976" s="3" t="s">
        <v>73</v>
      </c>
      <c r="N2976" s="3" t="s">
        <v>151</v>
      </c>
      <c r="O2976" s="3" t="s">
        <v>151</v>
      </c>
      <c r="P2976" s="13">
        <v>34</v>
      </c>
      <c r="Q2976" s="13">
        <f>Table1[[#This Row],[Purchase Amount (USD)]]-Table1[[#This Row],[Previous Purchases]]</f>
        <v>65</v>
      </c>
      <c r="R2976" s="3" t="s">
        <v>38</v>
      </c>
      <c r="S2976" s="3" t="s">
        <v>39</v>
      </c>
    </row>
    <row r="2977" spans="1:19" x14ac:dyDescent="0.3">
      <c r="A2977" s="3">
        <v>2976</v>
      </c>
      <c r="B2977" s="3">
        <v>61</v>
      </c>
      <c r="C2977" s="3" t="s">
        <v>152</v>
      </c>
      <c r="D2977" s="3" t="s">
        <v>118</v>
      </c>
      <c r="E2977" s="3" t="s">
        <v>66</v>
      </c>
      <c r="F2977" s="3">
        <v>68</v>
      </c>
      <c r="G2977" s="3" t="s">
        <v>141</v>
      </c>
      <c r="H2977" s="3" t="s">
        <v>91</v>
      </c>
      <c r="I2977" s="3" t="s">
        <v>92</v>
      </c>
      <c r="J2977" s="3" t="s">
        <v>24</v>
      </c>
      <c r="K2977" s="3">
        <v>4.5</v>
      </c>
      <c r="L2977" s="3" t="s">
        <v>151</v>
      </c>
      <c r="M2977" s="3" t="s">
        <v>69</v>
      </c>
      <c r="N2977" s="3" t="s">
        <v>151</v>
      </c>
      <c r="O2977" s="3" t="s">
        <v>151</v>
      </c>
      <c r="P2977" s="13">
        <v>48</v>
      </c>
      <c r="Q2977" s="13">
        <f>Table1[[#This Row],[Purchase Amount (USD)]]-Table1[[#This Row],[Previous Purchases]]</f>
        <v>20</v>
      </c>
      <c r="R2977" s="3" t="s">
        <v>32</v>
      </c>
      <c r="S2977" s="3" t="s">
        <v>96</v>
      </c>
    </row>
    <row r="2978" spans="1:19" x14ac:dyDescent="0.3">
      <c r="A2978" s="2">
        <v>2977</v>
      </c>
      <c r="B2978" s="2">
        <v>30</v>
      </c>
      <c r="C2978" s="2" t="s">
        <v>152</v>
      </c>
      <c r="D2978" s="2" t="s">
        <v>61</v>
      </c>
      <c r="E2978" s="2" t="s">
        <v>62</v>
      </c>
      <c r="F2978" s="2">
        <v>97</v>
      </c>
      <c r="G2978" s="2" t="s">
        <v>144</v>
      </c>
      <c r="H2978" s="2" t="s">
        <v>43</v>
      </c>
      <c r="I2978" s="2" t="s">
        <v>64</v>
      </c>
      <c r="J2978" s="2" t="s">
        <v>52</v>
      </c>
      <c r="K2978" s="2">
        <v>2.8</v>
      </c>
      <c r="L2978" s="2" t="s">
        <v>151</v>
      </c>
      <c r="M2978" s="2" t="s">
        <v>26</v>
      </c>
      <c r="N2978" s="2" t="s">
        <v>151</v>
      </c>
      <c r="O2978" s="2" t="s">
        <v>151</v>
      </c>
      <c r="P2978" s="12">
        <v>28</v>
      </c>
      <c r="Q2978" s="12">
        <f>Table1[[#This Row],[Purchase Amount (USD)]]-Table1[[#This Row],[Previous Purchases]]</f>
        <v>69</v>
      </c>
      <c r="R2978" s="2" t="s">
        <v>32</v>
      </c>
      <c r="S2978" s="2" t="s">
        <v>28</v>
      </c>
    </row>
    <row r="2979" spans="1:19" x14ac:dyDescent="0.3">
      <c r="A2979" s="2">
        <v>2978</v>
      </c>
      <c r="B2979" s="2">
        <v>38</v>
      </c>
      <c r="C2979" s="2" t="s">
        <v>152</v>
      </c>
      <c r="D2979" s="2" t="s">
        <v>58</v>
      </c>
      <c r="E2979" s="2" t="s">
        <v>20</v>
      </c>
      <c r="F2979" s="2">
        <v>47</v>
      </c>
      <c r="G2979" s="2" t="s">
        <v>148</v>
      </c>
      <c r="H2979" s="2" t="s">
        <v>22</v>
      </c>
      <c r="I2979" s="2" t="s">
        <v>79</v>
      </c>
      <c r="J2979" s="2" t="s">
        <v>24</v>
      </c>
      <c r="K2979" s="2">
        <v>3.4</v>
      </c>
      <c r="L2979" s="2" t="s">
        <v>151</v>
      </c>
      <c r="M2979" s="2" t="s">
        <v>53</v>
      </c>
      <c r="N2979" s="2" t="s">
        <v>151</v>
      </c>
      <c r="O2979" s="2" t="s">
        <v>151</v>
      </c>
      <c r="P2979" s="12">
        <v>20</v>
      </c>
      <c r="Q2979" s="12">
        <f>Table1[[#This Row],[Purchase Amount (USD)]]-Table1[[#This Row],[Previous Purchases]]</f>
        <v>27</v>
      </c>
      <c r="R2979" s="2" t="s">
        <v>27</v>
      </c>
      <c r="S2979" s="2" t="s">
        <v>48</v>
      </c>
    </row>
    <row r="2980" spans="1:19" x14ac:dyDescent="0.3">
      <c r="A2980" s="3">
        <v>2979</v>
      </c>
      <c r="B2980" s="3">
        <v>53</v>
      </c>
      <c r="C2980" s="3" t="s">
        <v>152</v>
      </c>
      <c r="D2980" s="3" t="s">
        <v>58</v>
      </c>
      <c r="E2980" s="3" t="s">
        <v>20</v>
      </c>
      <c r="F2980" s="3">
        <v>56</v>
      </c>
      <c r="G2980" s="3" t="s">
        <v>134</v>
      </c>
      <c r="H2980" s="3" t="s">
        <v>35</v>
      </c>
      <c r="I2980" s="3" t="s">
        <v>108</v>
      </c>
      <c r="J2980" s="3" t="s">
        <v>36</v>
      </c>
      <c r="K2980" s="3">
        <v>3.9</v>
      </c>
      <c r="L2980" s="3" t="s">
        <v>151</v>
      </c>
      <c r="M2980" s="3" t="s">
        <v>37</v>
      </c>
      <c r="N2980" s="3" t="s">
        <v>151</v>
      </c>
      <c r="O2980" s="3" t="s">
        <v>151</v>
      </c>
      <c r="P2980" s="13">
        <v>49</v>
      </c>
      <c r="Q2980" s="13">
        <f>Table1[[#This Row],[Purchase Amount (USD)]]-Table1[[#This Row],[Previous Purchases]]</f>
        <v>7</v>
      </c>
      <c r="R2980" s="3" t="s">
        <v>74</v>
      </c>
      <c r="S2980" s="3" t="s">
        <v>28</v>
      </c>
    </row>
    <row r="2981" spans="1:19" x14ac:dyDescent="0.3">
      <c r="A2981" s="3">
        <v>2980</v>
      </c>
      <c r="B2981" s="3">
        <v>31</v>
      </c>
      <c r="C2981" s="3" t="s">
        <v>152</v>
      </c>
      <c r="D2981" s="3" t="s">
        <v>33</v>
      </c>
      <c r="E2981" s="3" t="s">
        <v>20</v>
      </c>
      <c r="F2981" s="3">
        <v>91</v>
      </c>
      <c r="G2981" s="3" t="s">
        <v>59</v>
      </c>
      <c r="H2981" s="3" t="s">
        <v>22</v>
      </c>
      <c r="I2981" s="3" t="s">
        <v>77</v>
      </c>
      <c r="J2981" s="3" t="s">
        <v>56</v>
      </c>
      <c r="K2981" s="3">
        <v>2.6</v>
      </c>
      <c r="L2981" s="3" t="s">
        <v>151</v>
      </c>
      <c r="M2981" s="3" t="s">
        <v>44</v>
      </c>
      <c r="N2981" s="3" t="s">
        <v>151</v>
      </c>
      <c r="O2981" s="3" t="s">
        <v>151</v>
      </c>
      <c r="P2981" s="13">
        <v>14</v>
      </c>
      <c r="Q2981" s="13">
        <f>Table1[[#This Row],[Purchase Amount (USD)]]-Table1[[#This Row],[Previous Purchases]]</f>
        <v>77</v>
      </c>
      <c r="R2981" s="3" t="s">
        <v>45</v>
      </c>
      <c r="S2981" s="3" t="s">
        <v>39</v>
      </c>
    </row>
    <row r="2982" spans="1:19" x14ac:dyDescent="0.3">
      <c r="A2982" s="2">
        <v>2981</v>
      </c>
      <c r="B2982" s="2">
        <v>70</v>
      </c>
      <c r="C2982" s="2" t="s">
        <v>152</v>
      </c>
      <c r="D2982" s="2" t="s">
        <v>142</v>
      </c>
      <c r="E2982" s="2" t="s">
        <v>66</v>
      </c>
      <c r="F2982" s="2">
        <v>93</v>
      </c>
      <c r="G2982" s="2" t="s">
        <v>126</v>
      </c>
      <c r="H2982" s="2" t="s">
        <v>22</v>
      </c>
      <c r="I2982" s="2" t="s">
        <v>84</v>
      </c>
      <c r="J2982" s="2" t="s">
        <v>56</v>
      </c>
      <c r="K2982" s="2">
        <v>4.4000000000000004</v>
      </c>
      <c r="L2982" s="2" t="s">
        <v>151</v>
      </c>
      <c r="M2982" s="2" t="s">
        <v>69</v>
      </c>
      <c r="N2982" s="2" t="s">
        <v>151</v>
      </c>
      <c r="O2982" s="2" t="s">
        <v>151</v>
      </c>
      <c r="P2982" s="12">
        <v>9</v>
      </c>
      <c r="Q2982" s="12">
        <f>Table1[[#This Row],[Purchase Amount (USD)]]-Table1[[#This Row],[Previous Purchases]]</f>
        <v>84</v>
      </c>
      <c r="R2982" s="2" t="s">
        <v>74</v>
      </c>
      <c r="S2982" s="2" t="s">
        <v>87</v>
      </c>
    </row>
    <row r="2983" spans="1:19" x14ac:dyDescent="0.3">
      <c r="A2983" s="2">
        <v>2982</v>
      </c>
      <c r="B2983" s="2">
        <v>21</v>
      </c>
      <c r="C2983" s="2" t="s">
        <v>152</v>
      </c>
      <c r="D2983" s="2" t="s">
        <v>94</v>
      </c>
      <c r="E2983" s="2" t="s">
        <v>20</v>
      </c>
      <c r="F2983" s="2">
        <v>36</v>
      </c>
      <c r="G2983" s="2" t="s">
        <v>78</v>
      </c>
      <c r="H2983" s="2" t="s">
        <v>22</v>
      </c>
      <c r="I2983" s="2" t="s">
        <v>68</v>
      </c>
      <c r="J2983" s="2" t="s">
        <v>24</v>
      </c>
      <c r="K2983" s="2">
        <v>4.9000000000000004</v>
      </c>
      <c r="L2983" s="2" t="s">
        <v>151</v>
      </c>
      <c r="M2983" s="2" t="s">
        <v>53</v>
      </c>
      <c r="N2983" s="2" t="s">
        <v>151</v>
      </c>
      <c r="O2983" s="2" t="s">
        <v>151</v>
      </c>
      <c r="P2983" s="12">
        <v>37</v>
      </c>
      <c r="Q2983" s="12">
        <f>Table1[[#This Row],[Purchase Amount (USD)]]-Table1[[#This Row],[Previous Purchases]]</f>
        <v>-1</v>
      </c>
      <c r="R2983" s="2" t="s">
        <v>27</v>
      </c>
      <c r="S2983" s="2" t="s">
        <v>48</v>
      </c>
    </row>
    <row r="2984" spans="1:19" x14ac:dyDescent="0.3">
      <c r="A2984" s="3">
        <v>2983</v>
      </c>
      <c r="B2984" s="3">
        <v>33</v>
      </c>
      <c r="C2984" s="3" t="s">
        <v>152</v>
      </c>
      <c r="D2984" s="3" t="s">
        <v>80</v>
      </c>
      <c r="E2984" s="3" t="s">
        <v>20</v>
      </c>
      <c r="F2984" s="3">
        <v>45</v>
      </c>
      <c r="G2984" s="3" t="s">
        <v>149</v>
      </c>
      <c r="H2984" s="3" t="s">
        <v>43</v>
      </c>
      <c r="I2984" s="3" t="s">
        <v>120</v>
      </c>
      <c r="J2984" s="3" t="s">
        <v>52</v>
      </c>
      <c r="K2984" s="3">
        <v>3.6</v>
      </c>
      <c r="L2984" s="3" t="s">
        <v>151</v>
      </c>
      <c r="M2984" s="3" t="s">
        <v>73</v>
      </c>
      <c r="N2984" s="3" t="s">
        <v>151</v>
      </c>
      <c r="O2984" s="3" t="s">
        <v>151</v>
      </c>
      <c r="P2984" s="13">
        <v>4</v>
      </c>
      <c r="Q2984" s="13">
        <f>Table1[[#This Row],[Purchase Amount (USD)]]-Table1[[#This Row],[Previous Purchases]]</f>
        <v>41</v>
      </c>
      <c r="R2984" s="3" t="s">
        <v>38</v>
      </c>
      <c r="S2984" s="3" t="s">
        <v>39</v>
      </c>
    </row>
    <row r="2985" spans="1:19" x14ac:dyDescent="0.3">
      <c r="A2985" s="3">
        <v>2984</v>
      </c>
      <c r="B2985" s="3">
        <v>60</v>
      </c>
      <c r="C2985" s="3" t="s">
        <v>152</v>
      </c>
      <c r="D2985" s="3" t="s">
        <v>94</v>
      </c>
      <c r="E2985" s="3" t="s">
        <v>20</v>
      </c>
      <c r="F2985" s="3">
        <v>44</v>
      </c>
      <c r="G2985" s="3" t="s">
        <v>63</v>
      </c>
      <c r="H2985" s="3" t="s">
        <v>43</v>
      </c>
      <c r="I2985" s="3" t="s">
        <v>60</v>
      </c>
      <c r="J2985" s="3" t="s">
        <v>24</v>
      </c>
      <c r="K2985" s="3">
        <v>2.8</v>
      </c>
      <c r="L2985" s="3" t="s">
        <v>151</v>
      </c>
      <c r="M2985" s="3" t="s">
        <v>69</v>
      </c>
      <c r="N2985" s="3" t="s">
        <v>151</v>
      </c>
      <c r="O2985" s="3" t="s">
        <v>151</v>
      </c>
      <c r="P2985" s="13">
        <v>1</v>
      </c>
      <c r="Q2985" s="13">
        <f>Table1[[#This Row],[Purchase Amount (USD)]]-Table1[[#This Row],[Previous Purchases]]</f>
        <v>43</v>
      </c>
      <c r="R2985" s="3" t="s">
        <v>38</v>
      </c>
      <c r="S2985" s="3" t="s">
        <v>57</v>
      </c>
    </row>
    <row r="2986" spans="1:19" x14ac:dyDescent="0.3">
      <c r="A2986" s="2">
        <v>2985</v>
      </c>
      <c r="B2986" s="2">
        <v>45</v>
      </c>
      <c r="C2986" s="2" t="s">
        <v>152</v>
      </c>
      <c r="D2986" s="2" t="s">
        <v>142</v>
      </c>
      <c r="E2986" s="2" t="s">
        <v>66</v>
      </c>
      <c r="F2986" s="2">
        <v>32</v>
      </c>
      <c r="G2986" s="2" t="s">
        <v>104</v>
      </c>
      <c r="H2986" s="2" t="s">
        <v>22</v>
      </c>
      <c r="I2986" s="2" t="s">
        <v>107</v>
      </c>
      <c r="J2986" s="2" t="s">
        <v>36</v>
      </c>
      <c r="K2986" s="2">
        <v>4.3</v>
      </c>
      <c r="L2986" s="2" t="s">
        <v>151</v>
      </c>
      <c r="M2986" s="2" t="s">
        <v>69</v>
      </c>
      <c r="N2986" s="2" t="s">
        <v>151</v>
      </c>
      <c r="O2986" s="2" t="s">
        <v>151</v>
      </c>
      <c r="P2986" s="12">
        <v>36</v>
      </c>
      <c r="Q2986" s="12">
        <f>Table1[[#This Row],[Purchase Amount (USD)]]-Table1[[#This Row],[Previous Purchases]]</f>
        <v>-4</v>
      </c>
      <c r="R2986" s="2" t="s">
        <v>85</v>
      </c>
      <c r="S2986" s="2" t="s">
        <v>75</v>
      </c>
    </row>
    <row r="2987" spans="1:19" x14ac:dyDescent="0.3">
      <c r="A2987" s="2">
        <v>2986</v>
      </c>
      <c r="B2987" s="2">
        <v>46</v>
      </c>
      <c r="C2987" s="2" t="s">
        <v>152</v>
      </c>
      <c r="D2987" s="2" t="s">
        <v>132</v>
      </c>
      <c r="E2987" s="2" t="s">
        <v>66</v>
      </c>
      <c r="F2987" s="2">
        <v>36</v>
      </c>
      <c r="G2987" s="2" t="s">
        <v>76</v>
      </c>
      <c r="H2987" s="2" t="s">
        <v>35</v>
      </c>
      <c r="I2987" s="2" t="s">
        <v>84</v>
      </c>
      <c r="J2987" s="2" t="s">
        <v>52</v>
      </c>
      <c r="K2987" s="2">
        <v>3</v>
      </c>
      <c r="L2987" s="2" t="s">
        <v>151</v>
      </c>
      <c r="M2987" s="2" t="s">
        <v>26</v>
      </c>
      <c r="N2987" s="2" t="s">
        <v>151</v>
      </c>
      <c r="O2987" s="2" t="s">
        <v>151</v>
      </c>
      <c r="P2987" s="12">
        <v>21</v>
      </c>
      <c r="Q2987" s="12">
        <f>Table1[[#This Row],[Purchase Amount (USD)]]-Table1[[#This Row],[Previous Purchases]]</f>
        <v>15</v>
      </c>
      <c r="R2987" s="2" t="s">
        <v>32</v>
      </c>
      <c r="S2987" s="2" t="s">
        <v>75</v>
      </c>
    </row>
    <row r="2988" spans="1:19" x14ac:dyDescent="0.3">
      <c r="A2988" s="3">
        <v>2987</v>
      </c>
      <c r="B2988" s="3">
        <v>62</v>
      </c>
      <c r="C2988" s="3" t="s">
        <v>152</v>
      </c>
      <c r="D2988" s="3" t="s">
        <v>132</v>
      </c>
      <c r="E2988" s="3" t="s">
        <v>66</v>
      </c>
      <c r="F2988" s="3">
        <v>85</v>
      </c>
      <c r="G2988" s="3" t="s">
        <v>116</v>
      </c>
      <c r="H2988" s="3" t="s">
        <v>35</v>
      </c>
      <c r="I2988" s="3" t="s">
        <v>64</v>
      </c>
      <c r="J2988" s="3" t="s">
        <v>52</v>
      </c>
      <c r="K2988" s="3">
        <v>3.3</v>
      </c>
      <c r="L2988" s="3" t="s">
        <v>151</v>
      </c>
      <c r="M2988" s="3" t="s">
        <v>69</v>
      </c>
      <c r="N2988" s="3" t="s">
        <v>151</v>
      </c>
      <c r="O2988" s="3" t="s">
        <v>151</v>
      </c>
      <c r="P2988" s="13">
        <v>16</v>
      </c>
      <c r="Q2988" s="13">
        <f>Table1[[#This Row],[Purchase Amount (USD)]]-Table1[[#This Row],[Previous Purchases]]</f>
        <v>69</v>
      </c>
      <c r="R2988" s="3" t="s">
        <v>38</v>
      </c>
      <c r="S2988" s="3" t="s">
        <v>87</v>
      </c>
    </row>
    <row r="2989" spans="1:19" x14ac:dyDescent="0.3">
      <c r="A2989" s="3">
        <v>2988</v>
      </c>
      <c r="B2989" s="3">
        <v>63</v>
      </c>
      <c r="C2989" s="3" t="s">
        <v>152</v>
      </c>
      <c r="D2989" s="3" t="s">
        <v>86</v>
      </c>
      <c r="E2989" s="3" t="s">
        <v>20</v>
      </c>
      <c r="F2989" s="3">
        <v>36</v>
      </c>
      <c r="G2989" s="3" t="s">
        <v>59</v>
      </c>
      <c r="H2989" s="3" t="s">
        <v>22</v>
      </c>
      <c r="I2989" s="3" t="s">
        <v>93</v>
      </c>
      <c r="J2989" s="3" t="s">
        <v>24</v>
      </c>
      <c r="K2989" s="3">
        <v>2.5</v>
      </c>
      <c r="L2989" s="3" t="s">
        <v>151</v>
      </c>
      <c r="M2989" s="3" t="s">
        <v>73</v>
      </c>
      <c r="N2989" s="3" t="s">
        <v>151</v>
      </c>
      <c r="O2989" s="3" t="s">
        <v>151</v>
      </c>
      <c r="P2989" s="13">
        <v>42</v>
      </c>
      <c r="Q2989" s="13">
        <f>Table1[[#This Row],[Purchase Amount (USD)]]-Table1[[#This Row],[Previous Purchases]]</f>
        <v>-6</v>
      </c>
      <c r="R2989" s="3" t="s">
        <v>32</v>
      </c>
      <c r="S2989" s="3" t="s">
        <v>87</v>
      </c>
    </row>
    <row r="2990" spans="1:19" x14ac:dyDescent="0.3">
      <c r="A2990" s="2">
        <v>2989</v>
      </c>
      <c r="B2990" s="2">
        <v>69</v>
      </c>
      <c r="C2990" s="2" t="s">
        <v>152</v>
      </c>
      <c r="D2990" s="2" t="s">
        <v>124</v>
      </c>
      <c r="E2990" s="2" t="s">
        <v>20</v>
      </c>
      <c r="F2990" s="2">
        <v>55</v>
      </c>
      <c r="G2990" s="2" t="s">
        <v>106</v>
      </c>
      <c r="H2990" s="2" t="s">
        <v>35</v>
      </c>
      <c r="I2990" s="2" t="s">
        <v>68</v>
      </c>
      <c r="J2990" s="2" t="s">
        <v>36</v>
      </c>
      <c r="K2990" s="2">
        <v>5</v>
      </c>
      <c r="L2990" s="2" t="s">
        <v>151</v>
      </c>
      <c r="M2990" s="2" t="s">
        <v>69</v>
      </c>
      <c r="N2990" s="2" t="s">
        <v>151</v>
      </c>
      <c r="O2990" s="2" t="s">
        <v>151</v>
      </c>
      <c r="P2990" s="12">
        <v>31</v>
      </c>
      <c r="Q2990" s="12">
        <f>Table1[[#This Row],[Purchase Amount (USD)]]-Table1[[#This Row],[Previous Purchases]]</f>
        <v>24</v>
      </c>
      <c r="R2990" s="2" t="s">
        <v>85</v>
      </c>
      <c r="S2990" s="2" t="s">
        <v>87</v>
      </c>
    </row>
    <row r="2991" spans="1:19" x14ac:dyDescent="0.3">
      <c r="A2991" s="2">
        <v>2990</v>
      </c>
      <c r="B2991" s="2">
        <v>46</v>
      </c>
      <c r="C2991" s="2" t="s">
        <v>152</v>
      </c>
      <c r="D2991" s="2" t="s">
        <v>132</v>
      </c>
      <c r="E2991" s="2" t="s">
        <v>66</v>
      </c>
      <c r="F2991" s="2">
        <v>20</v>
      </c>
      <c r="G2991" s="2" t="s">
        <v>42</v>
      </c>
      <c r="H2991" s="2" t="s">
        <v>91</v>
      </c>
      <c r="I2991" s="2" t="s">
        <v>84</v>
      </c>
      <c r="J2991" s="2" t="s">
        <v>52</v>
      </c>
      <c r="K2991" s="2">
        <v>4.3</v>
      </c>
      <c r="L2991" s="2" t="s">
        <v>151</v>
      </c>
      <c r="M2991" s="2" t="s">
        <v>69</v>
      </c>
      <c r="N2991" s="2" t="s">
        <v>151</v>
      </c>
      <c r="O2991" s="2" t="s">
        <v>151</v>
      </c>
      <c r="P2991" s="12">
        <v>6</v>
      </c>
      <c r="Q2991" s="12">
        <f>Table1[[#This Row],[Purchase Amount (USD)]]-Table1[[#This Row],[Previous Purchases]]</f>
        <v>14</v>
      </c>
      <c r="R2991" s="2" t="s">
        <v>38</v>
      </c>
      <c r="S2991" s="2" t="s">
        <v>39</v>
      </c>
    </row>
    <row r="2992" spans="1:19" x14ac:dyDescent="0.3">
      <c r="A2992" s="3">
        <v>2991</v>
      </c>
      <c r="B2992" s="3">
        <v>69</v>
      </c>
      <c r="C2992" s="3" t="s">
        <v>152</v>
      </c>
      <c r="D2992" s="3" t="s">
        <v>54</v>
      </c>
      <c r="E2992" s="3" t="s">
        <v>20</v>
      </c>
      <c r="F2992" s="3">
        <v>91</v>
      </c>
      <c r="G2992" s="3" t="s">
        <v>114</v>
      </c>
      <c r="H2992" s="3" t="s">
        <v>43</v>
      </c>
      <c r="I2992" s="3" t="s">
        <v>84</v>
      </c>
      <c r="J2992" s="3" t="s">
        <v>56</v>
      </c>
      <c r="K2992" s="3">
        <v>4.2</v>
      </c>
      <c r="L2992" s="3" t="s">
        <v>151</v>
      </c>
      <c r="M2992" s="3" t="s">
        <v>37</v>
      </c>
      <c r="N2992" s="3" t="s">
        <v>151</v>
      </c>
      <c r="O2992" s="3" t="s">
        <v>151</v>
      </c>
      <c r="P2992" s="13">
        <v>24</v>
      </c>
      <c r="Q2992" s="13">
        <f>Table1[[#This Row],[Purchase Amount (USD)]]-Table1[[#This Row],[Previous Purchases]]</f>
        <v>67</v>
      </c>
      <c r="R2992" s="3" t="s">
        <v>27</v>
      </c>
      <c r="S2992" s="3" t="s">
        <v>87</v>
      </c>
    </row>
    <row r="2993" spans="1:19" x14ac:dyDescent="0.3">
      <c r="A2993" s="3">
        <v>2992</v>
      </c>
      <c r="B2993" s="3">
        <v>66</v>
      </c>
      <c r="C2993" s="3" t="s">
        <v>152</v>
      </c>
      <c r="D2993" s="3" t="s">
        <v>80</v>
      </c>
      <c r="E2993" s="3" t="s">
        <v>20</v>
      </c>
      <c r="F2993" s="3">
        <v>71</v>
      </c>
      <c r="G2993" s="3" t="s">
        <v>139</v>
      </c>
      <c r="H2993" s="3" t="s">
        <v>22</v>
      </c>
      <c r="I2993" s="3" t="s">
        <v>95</v>
      </c>
      <c r="J2993" s="3" t="s">
        <v>52</v>
      </c>
      <c r="K2993" s="3">
        <v>3.9</v>
      </c>
      <c r="L2993" s="3" t="s">
        <v>151</v>
      </c>
      <c r="M2993" s="3" t="s">
        <v>53</v>
      </c>
      <c r="N2993" s="3" t="s">
        <v>151</v>
      </c>
      <c r="O2993" s="3" t="s">
        <v>151</v>
      </c>
      <c r="P2993" s="13">
        <v>7</v>
      </c>
      <c r="Q2993" s="13">
        <f>Table1[[#This Row],[Purchase Amount (USD)]]-Table1[[#This Row],[Previous Purchases]]</f>
        <v>64</v>
      </c>
      <c r="R2993" s="3" t="s">
        <v>45</v>
      </c>
      <c r="S2993" s="3" t="s">
        <v>75</v>
      </c>
    </row>
    <row r="2994" spans="1:19" x14ac:dyDescent="0.3">
      <c r="A2994" s="2">
        <v>2993</v>
      </c>
      <c r="B2994" s="2">
        <v>41</v>
      </c>
      <c r="C2994" s="2" t="s">
        <v>152</v>
      </c>
      <c r="D2994" s="2" t="s">
        <v>124</v>
      </c>
      <c r="E2994" s="2" t="s">
        <v>20</v>
      </c>
      <c r="F2994" s="2">
        <v>64</v>
      </c>
      <c r="G2994" s="2" t="s">
        <v>113</v>
      </c>
      <c r="H2994" s="2" t="s">
        <v>43</v>
      </c>
      <c r="I2994" s="2" t="s">
        <v>60</v>
      </c>
      <c r="J2994" s="2" t="s">
        <v>36</v>
      </c>
      <c r="K2994" s="2">
        <v>3.9</v>
      </c>
      <c r="L2994" s="2" t="s">
        <v>151</v>
      </c>
      <c r="M2994" s="2" t="s">
        <v>73</v>
      </c>
      <c r="N2994" s="2" t="s">
        <v>151</v>
      </c>
      <c r="O2994" s="2" t="s">
        <v>151</v>
      </c>
      <c r="P2994" s="12">
        <v>25</v>
      </c>
      <c r="Q2994" s="12">
        <f>Table1[[#This Row],[Purchase Amount (USD)]]-Table1[[#This Row],[Previous Purchases]]</f>
        <v>39</v>
      </c>
      <c r="R2994" s="2" t="s">
        <v>27</v>
      </c>
      <c r="S2994" s="2" t="s">
        <v>39</v>
      </c>
    </row>
    <row r="2995" spans="1:19" x14ac:dyDescent="0.3">
      <c r="A2995" s="2">
        <v>2994</v>
      </c>
      <c r="B2995" s="2">
        <v>32</v>
      </c>
      <c r="C2995" s="2" t="s">
        <v>152</v>
      </c>
      <c r="D2995" s="2" t="s">
        <v>101</v>
      </c>
      <c r="E2995" s="2" t="s">
        <v>62</v>
      </c>
      <c r="F2995" s="2">
        <v>21</v>
      </c>
      <c r="G2995" s="2" t="s">
        <v>110</v>
      </c>
      <c r="H2995" s="2" t="s">
        <v>22</v>
      </c>
      <c r="I2995" s="2" t="s">
        <v>125</v>
      </c>
      <c r="J2995" s="2" t="s">
        <v>36</v>
      </c>
      <c r="K2995" s="2">
        <v>4.2</v>
      </c>
      <c r="L2995" s="2" t="s">
        <v>151</v>
      </c>
      <c r="M2995" s="2" t="s">
        <v>37</v>
      </c>
      <c r="N2995" s="2" t="s">
        <v>151</v>
      </c>
      <c r="O2995" s="2" t="s">
        <v>151</v>
      </c>
      <c r="P2995" s="12">
        <v>18</v>
      </c>
      <c r="Q2995" s="12">
        <f>Table1[[#This Row],[Purchase Amount (USD)]]-Table1[[#This Row],[Previous Purchases]]</f>
        <v>3</v>
      </c>
      <c r="R2995" s="2" t="s">
        <v>32</v>
      </c>
      <c r="S2995" s="2" t="s">
        <v>75</v>
      </c>
    </row>
    <row r="2996" spans="1:19" x14ac:dyDescent="0.3">
      <c r="A2996" s="3">
        <v>2995</v>
      </c>
      <c r="B2996" s="3">
        <v>69</v>
      </c>
      <c r="C2996" s="3" t="s">
        <v>152</v>
      </c>
      <c r="D2996" s="3" t="s">
        <v>29</v>
      </c>
      <c r="E2996" s="3" t="s">
        <v>20</v>
      </c>
      <c r="F2996" s="3">
        <v>100</v>
      </c>
      <c r="G2996" s="3" t="s">
        <v>106</v>
      </c>
      <c r="H2996" s="3" t="s">
        <v>35</v>
      </c>
      <c r="I2996" s="3" t="s">
        <v>51</v>
      </c>
      <c r="J2996" s="3" t="s">
        <v>24</v>
      </c>
      <c r="K2996" s="3">
        <v>3.5</v>
      </c>
      <c r="L2996" s="3" t="s">
        <v>151</v>
      </c>
      <c r="M2996" s="3" t="s">
        <v>73</v>
      </c>
      <c r="N2996" s="3" t="s">
        <v>151</v>
      </c>
      <c r="O2996" s="3" t="s">
        <v>151</v>
      </c>
      <c r="P2996" s="13">
        <v>14</v>
      </c>
      <c r="Q2996" s="13">
        <f>Table1[[#This Row],[Purchase Amount (USD)]]-Table1[[#This Row],[Previous Purchases]]</f>
        <v>86</v>
      </c>
      <c r="R2996" s="3" t="s">
        <v>74</v>
      </c>
      <c r="S2996" s="3" t="s">
        <v>57</v>
      </c>
    </row>
    <row r="2997" spans="1:19" x14ac:dyDescent="0.3">
      <c r="A2997" s="3">
        <v>2996</v>
      </c>
      <c r="B2997" s="3">
        <v>29</v>
      </c>
      <c r="C2997" s="3" t="s">
        <v>152</v>
      </c>
      <c r="D2997" s="3" t="s">
        <v>33</v>
      </c>
      <c r="E2997" s="3" t="s">
        <v>20</v>
      </c>
      <c r="F2997" s="3">
        <v>96</v>
      </c>
      <c r="G2997" s="3" t="s">
        <v>140</v>
      </c>
      <c r="H2997" s="3" t="s">
        <v>43</v>
      </c>
      <c r="I2997" s="3" t="s">
        <v>120</v>
      </c>
      <c r="J2997" s="3" t="s">
        <v>52</v>
      </c>
      <c r="K2997" s="3">
        <v>2.5</v>
      </c>
      <c r="L2997" s="3" t="s">
        <v>151</v>
      </c>
      <c r="M2997" s="3" t="s">
        <v>53</v>
      </c>
      <c r="N2997" s="3" t="s">
        <v>151</v>
      </c>
      <c r="O2997" s="3" t="s">
        <v>151</v>
      </c>
      <c r="P2997" s="13">
        <v>42</v>
      </c>
      <c r="Q2997" s="13">
        <f>Table1[[#This Row],[Purchase Amount (USD)]]-Table1[[#This Row],[Previous Purchases]]</f>
        <v>54</v>
      </c>
      <c r="R2997" s="3" t="s">
        <v>85</v>
      </c>
      <c r="S2997" s="3" t="s">
        <v>75</v>
      </c>
    </row>
    <row r="2998" spans="1:19" x14ac:dyDescent="0.3">
      <c r="A2998" s="2">
        <v>2997</v>
      </c>
      <c r="B2998" s="2">
        <v>70</v>
      </c>
      <c r="C2998" s="2" t="s">
        <v>152</v>
      </c>
      <c r="D2998" s="2" t="s">
        <v>105</v>
      </c>
      <c r="E2998" s="2" t="s">
        <v>66</v>
      </c>
      <c r="F2998" s="2">
        <v>91</v>
      </c>
      <c r="G2998" s="2" t="s">
        <v>139</v>
      </c>
      <c r="H2998" s="2" t="s">
        <v>43</v>
      </c>
      <c r="I2998" s="2" t="s">
        <v>51</v>
      </c>
      <c r="J2998" s="2" t="s">
        <v>36</v>
      </c>
      <c r="K2998" s="2">
        <v>2.9</v>
      </c>
      <c r="L2998" s="2" t="s">
        <v>151</v>
      </c>
      <c r="M2998" s="2" t="s">
        <v>26</v>
      </c>
      <c r="N2998" s="2" t="s">
        <v>151</v>
      </c>
      <c r="O2998" s="2" t="s">
        <v>151</v>
      </c>
      <c r="P2998" s="12">
        <v>6</v>
      </c>
      <c r="Q2998" s="12">
        <f>Table1[[#This Row],[Purchase Amount (USD)]]-Table1[[#This Row],[Previous Purchases]]</f>
        <v>85</v>
      </c>
      <c r="R2998" s="2" t="s">
        <v>27</v>
      </c>
      <c r="S2998" s="2" t="s">
        <v>96</v>
      </c>
    </row>
    <row r="2999" spans="1:19" x14ac:dyDescent="0.3">
      <c r="A2999" s="2">
        <v>2998</v>
      </c>
      <c r="B2999" s="2">
        <v>41</v>
      </c>
      <c r="C2999" s="2" t="s">
        <v>152</v>
      </c>
      <c r="D2999" s="2" t="s">
        <v>29</v>
      </c>
      <c r="E2999" s="2" t="s">
        <v>20</v>
      </c>
      <c r="F2999" s="2">
        <v>40</v>
      </c>
      <c r="G2999" s="2" t="s">
        <v>134</v>
      </c>
      <c r="H2999" s="2" t="s">
        <v>35</v>
      </c>
      <c r="I2999" s="2" t="s">
        <v>133</v>
      </c>
      <c r="J2999" s="2" t="s">
        <v>36</v>
      </c>
      <c r="K2999" s="2">
        <v>2.7</v>
      </c>
      <c r="L2999" s="2" t="s">
        <v>151</v>
      </c>
      <c r="M2999" s="2" t="s">
        <v>44</v>
      </c>
      <c r="N2999" s="2" t="s">
        <v>151</v>
      </c>
      <c r="O2999" s="2" t="s">
        <v>151</v>
      </c>
      <c r="P2999" s="12">
        <v>14</v>
      </c>
      <c r="Q2999" s="12">
        <f>Table1[[#This Row],[Purchase Amount (USD)]]-Table1[[#This Row],[Previous Purchases]]</f>
        <v>26</v>
      </c>
      <c r="R2999" s="2" t="s">
        <v>27</v>
      </c>
      <c r="S2999" s="2" t="s">
        <v>96</v>
      </c>
    </row>
    <row r="3000" spans="1:19" x14ac:dyDescent="0.3">
      <c r="A3000" s="3">
        <v>2999</v>
      </c>
      <c r="B3000" s="3">
        <v>31</v>
      </c>
      <c r="C3000" s="3" t="s">
        <v>152</v>
      </c>
      <c r="D3000" s="3" t="s">
        <v>103</v>
      </c>
      <c r="E3000" s="3" t="s">
        <v>20</v>
      </c>
      <c r="F3000" s="3">
        <v>53</v>
      </c>
      <c r="G3000" s="3" t="s">
        <v>119</v>
      </c>
      <c r="H3000" s="3" t="s">
        <v>43</v>
      </c>
      <c r="I3000" s="3" t="s">
        <v>107</v>
      </c>
      <c r="J3000" s="3" t="s">
        <v>52</v>
      </c>
      <c r="K3000" s="3">
        <v>4.7</v>
      </c>
      <c r="L3000" s="3" t="s">
        <v>151</v>
      </c>
      <c r="M3000" s="3" t="s">
        <v>26</v>
      </c>
      <c r="N3000" s="3" t="s">
        <v>151</v>
      </c>
      <c r="O3000" s="3" t="s">
        <v>151</v>
      </c>
      <c r="P3000" s="13">
        <v>30</v>
      </c>
      <c r="Q3000" s="13">
        <f>Table1[[#This Row],[Purchase Amount (USD)]]-Table1[[#This Row],[Previous Purchases]]</f>
        <v>23</v>
      </c>
      <c r="R3000" s="3" t="s">
        <v>85</v>
      </c>
      <c r="S3000" s="3" t="s">
        <v>57</v>
      </c>
    </row>
    <row r="3001" spans="1:19" x14ac:dyDescent="0.3">
      <c r="A3001" s="3">
        <v>3000</v>
      </c>
      <c r="B3001" s="3">
        <v>31</v>
      </c>
      <c r="C3001" s="3" t="s">
        <v>152</v>
      </c>
      <c r="D3001" s="3" t="s">
        <v>88</v>
      </c>
      <c r="E3001" s="3" t="s">
        <v>66</v>
      </c>
      <c r="F3001" s="3">
        <v>48</v>
      </c>
      <c r="G3001" s="3" t="s">
        <v>81</v>
      </c>
      <c r="H3001" s="3" t="s">
        <v>35</v>
      </c>
      <c r="I3001" s="3" t="s">
        <v>60</v>
      </c>
      <c r="J3001" s="3" t="s">
        <v>24</v>
      </c>
      <c r="K3001" s="3">
        <v>3.8</v>
      </c>
      <c r="L3001" s="3" t="s">
        <v>151</v>
      </c>
      <c r="M3001" s="3" t="s">
        <v>53</v>
      </c>
      <c r="N3001" s="3" t="s">
        <v>151</v>
      </c>
      <c r="O3001" s="3" t="s">
        <v>151</v>
      </c>
      <c r="P3001" s="13">
        <v>10</v>
      </c>
      <c r="Q3001" s="13">
        <f>Table1[[#This Row],[Purchase Amount (USD)]]-Table1[[#This Row],[Previous Purchases]]</f>
        <v>38</v>
      </c>
      <c r="R3001" s="3" t="s">
        <v>32</v>
      </c>
      <c r="S3001" s="3" t="s">
        <v>87</v>
      </c>
    </row>
    <row r="3002" spans="1:19" x14ac:dyDescent="0.3">
      <c r="A3002" s="2">
        <v>3001</v>
      </c>
      <c r="B3002" s="2">
        <v>57</v>
      </c>
      <c r="C3002" s="2" t="s">
        <v>152</v>
      </c>
      <c r="D3002" s="2" t="s">
        <v>40</v>
      </c>
      <c r="E3002" s="2" t="s">
        <v>41</v>
      </c>
      <c r="F3002" s="2">
        <v>70</v>
      </c>
      <c r="G3002" s="2" t="s">
        <v>122</v>
      </c>
      <c r="H3002" s="2" t="s">
        <v>43</v>
      </c>
      <c r="I3002" s="2" t="s">
        <v>92</v>
      </c>
      <c r="J3002" s="2" t="s">
        <v>24</v>
      </c>
      <c r="K3002" s="2">
        <v>3.7</v>
      </c>
      <c r="L3002" s="2" t="s">
        <v>151</v>
      </c>
      <c r="M3002" s="2" t="s">
        <v>26</v>
      </c>
      <c r="N3002" s="2" t="s">
        <v>151</v>
      </c>
      <c r="O3002" s="2" t="s">
        <v>151</v>
      </c>
      <c r="P3002" s="12">
        <v>7</v>
      </c>
      <c r="Q3002" s="12">
        <f>Table1[[#This Row],[Purchase Amount (USD)]]-Table1[[#This Row],[Previous Purchases]]</f>
        <v>63</v>
      </c>
      <c r="R3002" s="2" t="s">
        <v>45</v>
      </c>
      <c r="S3002" s="2" t="s">
        <v>39</v>
      </c>
    </row>
    <row r="3003" spans="1:19" x14ac:dyDescent="0.3">
      <c r="A3003" s="2">
        <v>3002</v>
      </c>
      <c r="B3003" s="2">
        <v>29</v>
      </c>
      <c r="C3003" s="2" t="s">
        <v>152</v>
      </c>
      <c r="D3003" s="2" t="s">
        <v>61</v>
      </c>
      <c r="E3003" s="2" t="s">
        <v>62</v>
      </c>
      <c r="F3003" s="2">
        <v>29</v>
      </c>
      <c r="G3003" s="2" t="s">
        <v>55</v>
      </c>
      <c r="H3003" s="2" t="s">
        <v>22</v>
      </c>
      <c r="I3003" s="2" t="s">
        <v>60</v>
      </c>
      <c r="J3003" s="2" t="s">
        <v>52</v>
      </c>
      <c r="K3003" s="2">
        <v>4.7</v>
      </c>
      <c r="L3003" s="2" t="s">
        <v>151</v>
      </c>
      <c r="M3003" s="2" t="s">
        <v>26</v>
      </c>
      <c r="N3003" s="2" t="s">
        <v>151</v>
      </c>
      <c r="O3003" s="2" t="s">
        <v>151</v>
      </c>
      <c r="P3003" s="12">
        <v>28</v>
      </c>
      <c r="Q3003" s="12">
        <f>Table1[[#This Row],[Purchase Amount (USD)]]-Table1[[#This Row],[Previous Purchases]]</f>
        <v>1</v>
      </c>
      <c r="R3003" s="2" t="s">
        <v>38</v>
      </c>
      <c r="S3003" s="2" t="s">
        <v>57</v>
      </c>
    </row>
    <row r="3004" spans="1:19" x14ac:dyDescent="0.3">
      <c r="A3004" s="3">
        <v>3003</v>
      </c>
      <c r="B3004" s="3">
        <v>70</v>
      </c>
      <c r="C3004" s="3" t="s">
        <v>152</v>
      </c>
      <c r="D3004" s="3" t="s">
        <v>132</v>
      </c>
      <c r="E3004" s="3" t="s">
        <v>66</v>
      </c>
      <c r="F3004" s="3">
        <v>29</v>
      </c>
      <c r="G3004" s="3" t="s">
        <v>59</v>
      </c>
      <c r="H3004" s="3" t="s">
        <v>43</v>
      </c>
      <c r="I3004" s="3" t="s">
        <v>31</v>
      </c>
      <c r="J3004" s="3" t="s">
        <v>56</v>
      </c>
      <c r="K3004" s="3">
        <v>3.6</v>
      </c>
      <c r="L3004" s="3" t="s">
        <v>151</v>
      </c>
      <c r="M3004" s="3" t="s">
        <v>44</v>
      </c>
      <c r="N3004" s="3" t="s">
        <v>151</v>
      </c>
      <c r="O3004" s="3" t="s">
        <v>151</v>
      </c>
      <c r="P3004" s="13">
        <v>19</v>
      </c>
      <c r="Q3004" s="13">
        <f>Table1[[#This Row],[Purchase Amount (USD)]]-Table1[[#This Row],[Previous Purchases]]</f>
        <v>10</v>
      </c>
      <c r="R3004" s="3" t="s">
        <v>74</v>
      </c>
      <c r="S3004" s="3" t="s">
        <v>57</v>
      </c>
    </row>
    <row r="3005" spans="1:19" x14ac:dyDescent="0.3">
      <c r="A3005" s="3">
        <v>3004</v>
      </c>
      <c r="B3005" s="3">
        <v>51</v>
      </c>
      <c r="C3005" s="3" t="s">
        <v>152</v>
      </c>
      <c r="D3005" s="3" t="s">
        <v>19</v>
      </c>
      <c r="E3005" s="3" t="s">
        <v>20</v>
      </c>
      <c r="F3005" s="3">
        <v>53</v>
      </c>
      <c r="G3005" s="3" t="s">
        <v>46</v>
      </c>
      <c r="H3005" s="3" t="s">
        <v>43</v>
      </c>
      <c r="I3005" s="3" t="s">
        <v>109</v>
      </c>
      <c r="J3005" s="3" t="s">
        <v>56</v>
      </c>
      <c r="K3005" s="3">
        <v>2.8</v>
      </c>
      <c r="L3005" s="3" t="s">
        <v>151</v>
      </c>
      <c r="M3005" s="3" t="s">
        <v>26</v>
      </c>
      <c r="N3005" s="3" t="s">
        <v>151</v>
      </c>
      <c r="O3005" s="3" t="s">
        <v>151</v>
      </c>
      <c r="P3005" s="13">
        <v>13</v>
      </c>
      <c r="Q3005" s="13">
        <f>Table1[[#This Row],[Purchase Amount (USD)]]-Table1[[#This Row],[Previous Purchases]]</f>
        <v>40</v>
      </c>
      <c r="R3005" s="3" t="s">
        <v>38</v>
      </c>
      <c r="S3005" s="3" t="s">
        <v>96</v>
      </c>
    </row>
    <row r="3006" spans="1:19" x14ac:dyDescent="0.3">
      <c r="A3006" s="2">
        <v>3005</v>
      </c>
      <c r="B3006" s="2">
        <v>45</v>
      </c>
      <c r="C3006" s="2" t="s">
        <v>152</v>
      </c>
      <c r="D3006" s="2" t="s">
        <v>86</v>
      </c>
      <c r="E3006" s="2" t="s">
        <v>20</v>
      </c>
      <c r="F3006" s="2">
        <v>79</v>
      </c>
      <c r="G3006" s="2" t="s">
        <v>116</v>
      </c>
      <c r="H3006" s="2" t="s">
        <v>43</v>
      </c>
      <c r="I3006" s="2" t="s">
        <v>92</v>
      </c>
      <c r="J3006" s="2" t="s">
        <v>24</v>
      </c>
      <c r="K3006" s="2">
        <v>3.7</v>
      </c>
      <c r="L3006" s="2" t="s">
        <v>151</v>
      </c>
      <c r="M3006" s="2" t="s">
        <v>73</v>
      </c>
      <c r="N3006" s="2" t="s">
        <v>151</v>
      </c>
      <c r="O3006" s="2" t="s">
        <v>151</v>
      </c>
      <c r="P3006" s="12">
        <v>23</v>
      </c>
      <c r="Q3006" s="12">
        <f>Table1[[#This Row],[Purchase Amount (USD)]]-Table1[[#This Row],[Previous Purchases]]</f>
        <v>56</v>
      </c>
      <c r="R3006" s="2" t="s">
        <v>27</v>
      </c>
      <c r="S3006" s="2" t="s">
        <v>28</v>
      </c>
    </row>
    <row r="3007" spans="1:19" x14ac:dyDescent="0.3">
      <c r="A3007" s="2">
        <v>3006</v>
      </c>
      <c r="B3007" s="2">
        <v>18</v>
      </c>
      <c r="C3007" s="2" t="s">
        <v>152</v>
      </c>
      <c r="D3007" s="2" t="s">
        <v>58</v>
      </c>
      <c r="E3007" s="2" t="s">
        <v>20</v>
      </c>
      <c r="F3007" s="2">
        <v>65</v>
      </c>
      <c r="G3007" s="2" t="s">
        <v>119</v>
      </c>
      <c r="H3007" s="2" t="s">
        <v>91</v>
      </c>
      <c r="I3007" s="2" t="s">
        <v>109</v>
      </c>
      <c r="J3007" s="2" t="s">
        <v>36</v>
      </c>
      <c r="K3007" s="2">
        <v>3.5</v>
      </c>
      <c r="L3007" s="2" t="s">
        <v>151</v>
      </c>
      <c r="M3007" s="2" t="s">
        <v>26</v>
      </c>
      <c r="N3007" s="2" t="s">
        <v>151</v>
      </c>
      <c r="O3007" s="2" t="s">
        <v>151</v>
      </c>
      <c r="P3007" s="12">
        <v>5</v>
      </c>
      <c r="Q3007" s="12">
        <f>Table1[[#This Row],[Purchase Amount (USD)]]-Table1[[#This Row],[Previous Purchases]]</f>
        <v>60</v>
      </c>
      <c r="R3007" s="2" t="s">
        <v>27</v>
      </c>
      <c r="S3007" s="2" t="s">
        <v>39</v>
      </c>
    </row>
    <row r="3008" spans="1:19" x14ac:dyDescent="0.3">
      <c r="A3008" s="3">
        <v>3007</v>
      </c>
      <c r="B3008" s="3">
        <v>37</v>
      </c>
      <c r="C3008" s="3" t="s">
        <v>152</v>
      </c>
      <c r="D3008" s="3" t="s">
        <v>80</v>
      </c>
      <c r="E3008" s="3" t="s">
        <v>20</v>
      </c>
      <c r="F3008" s="3">
        <v>99</v>
      </c>
      <c r="G3008" s="3" t="s">
        <v>139</v>
      </c>
      <c r="H3008" s="3" t="s">
        <v>43</v>
      </c>
      <c r="I3008" s="3" t="s">
        <v>77</v>
      </c>
      <c r="J3008" s="3" t="s">
        <v>52</v>
      </c>
      <c r="K3008" s="3">
        <v>3.7</v>
      </c>
      <c r="L3008" s="3" t="s">
        <v>151</v>
      </c>
      <c r="M3008" s="3" t="s">
        <v>73</v>
      </c>
      <c r="N3008" s="3" t="s">
        <v>151</v>
      </c>
      <c r="O3008" s="3" t="s">
        <v>151</v>
      </c>
      <c r="P3008" s="13">
        <v>17</v>
      </c>
      <c r="Q3008" s="13">
        <f>Table1[[#This Row],[Purchase Amount (USD)]]-Table1[[#This Row],[Previous Purchases]]</f>
        <v>82</v>
      </c>
      <c r="R3008" s="3" t="s">
        <v>27</v>
      </c>
      <c r="S3008" s="3" t="s">
        <v>75</v>
      </c>
    </row>
    <row r="3009" spans="1:19" x14ac:dyDescent="0.3">
      <c r="A3009" s="3">
        <v>3008</v>
      </c>
      <c r="B3009" s="3">
        <v>23</v>
      </c>
      <c r="C3009" s="3" t="s">
        <v>152</v>
      </c>
      <c r="D3009" s="3" t="s">
        <v>88</v>
      </c>
      <c r="E3009" s="3" t="s">
        <v>66</v>
      </c>
      <c r="F3009" s="3">
        <v>60</v>
      </c>
      <c r="G3009" s="3" t="s">
        <v>83</v>
      </c>
      <c r="H3009" s="3" t="s">
        <v>22</v>
      </c>
      <c r="I3009" s="3" t="s">
        <v>92</v>
      </c>
      <c r="J3009" s="3" t="s">
        <v>24</v>
      </c>
      <c r="K3009" s="3">
        <v>3</v>
      </c>
      <c r="L3009" s="3" t="s">
        <v>151</v>
      </c>
      <c r="M3009" s="3" t="s">
        <v>44</v>
      </c>
      <c r="N3009" s="3" t="s">
        <v>151</v>
      </c>
      <c r="O3009" s="3" t="s">
        <v>151</v>
      </c>
      <c r="P3009" s="13">
        <v>31</v>
      </c>
      <c r="Q3009" s="13">
        <f>Table1[[#This Row],[Purchase Amount (USD)]]-Table1[[#This Row],[Previous Purchases]]</f>
        <v>29</v>
      </c>
      <c r="R3009" s="3" t="s">
        <v>27</v>
      </c>
      <c r="S3009" s="3" t="s">
        <v>39</v>
      </c>
    </row>
    <row r="3010" spans="1:19" x14ac:dyDescent="0.3">
      <c r="A3010" s="2">
        <v>3009</v>
      </c>
      <c r="B3010" s="2">
        <v>39</v>
      </c>
      <c r="C3010" s="2" t="s">
        <v>152</v>
      </c>
      <c r="D3010" s="2" t="s">
        <v>70</v>
      </c>
      <c r="E3010" s="2" t="s">
        <v>41</v>
      </c>
      <c r="F3010" s="2">
        <v>86</v>
      </c>
      <c r="G3010" s="2" t="s">
        <v>129</v>
      </c>
      <c r="H3010" s="2" t="s">
        <v>43</v>
      </c>
      <c r="I3010" s="2" t="s">
        <v>79</v>
      </c>
      <c r="J3010" s="2" t="s">
        <v>24</v>
      </c>
      <c r="K3010" s="2">
        <v>4.9000000000000004</v>
      </c>
      <c r="L3010" s="2" t="s">
        <v>151</v>
      </c>
      <c r="M3010" s="2" t="s">
        <v>37</v>
      </c>
      <c r="N3010" s="2" t="s">
        <v>151</v>
      </c>
      <c r="O3010" s="2" t="s">
        <v>151</v>
      </c>
      <c r="P3010" s="12">
        <v>19</v>
      </c>
      <c r="Q3010" s="12">
        <f>Table1[[#This Row],[Purchase Amount (USD)]]-Table1[[#This Row],[Previous Purchases]]</f>
        <v>67</v>
      </c>
      <c r="R3010" s="2" t="s">
        <v>45</v>
      </c>
      <c r="S3010" s="2" t="s">
        <v>39</v>
      </c>
    </row>
    <row r="3011" spans="1:19" x14ac:dyDescent="0.3">
      <c r="A3011" s="2">
        <v>3010</v>
      </c>
      <c r="B3011" s="2">
        <v>62</v>
      </c>
      <c r="C3011" s="2" t="s">
        <v>152</v>
      </c>
      <c r="D3011" s="2" t="s">
        <v>132</v>
      </c>
      <c r="E3011" s="2" t="s">
        <v>66</v>
      </c>
      <c r="F3011" s="2">
        <v>73</v>
      </c>
      <c r="G3011" s="2" t="s">
        <v>59</v>
      </c>
      <c r="H3011" s="2" t="s">
        <v>43</v>
      </c>
      <c r="I3011" s="2" t="s">
        <v>64</v>
      </c>
      <c r="J3011" s="2" t="s">
        <v>24</v>
      </c>
      <c r="K3011" s="2">
        <v>4.5999999999999996</v>
      </c>
      <c r="L3011" s="2" t="s">
        <v>151</v>
      </c>
      <c r="M3011" s="2" t="s">
        <v>37</v>
      </c>
      <c r="N3011" s="2" t="s">
        <v>151</v>
      </c>
      <c r="O3011" s="2" t="s">
        <v>151</v>
      </c>
      <c r="P3011" s="12">
        <v>8</v>
      </c>
      <c r="Q3011" s="12">
        <f>Table1[[#This Row],[Purchase Amount (USD)]]-Table1[[#This Row],[Previous Purchases]]</f>
        <v>65</v>
      </c>
      <c r="R3011" s="2" t="s">
        <v>27</v>
      </c>
      <c r="S3011" s="2" t="s">
        <v>28</v>
      </c>
    </row>
    <row r="3012" spans="1:19" x14ac:dyDescent="0.3">
      <c r="A3012" s="3">
        <v>3011</v>
      </c>
      <c r="B3012" s="3">
        <v>70</v>
      </c>
      <c r="C3012" s="3" t="s">
        <v>152</v>
      </c>
      <c r="D3012" s="3" t="s">
        <v>132</v>
      </c>
      <c r="E3012" s="3" t="s">
        <v>66</v>
      </c>
      <c r="F3012" s="3">
        <v>45</v>
      </c>
      <c r="G3012" s="3" t="s">
        <v>122</v>
      </c>
      <c r="H3012" s="3" t="s">
        <v>43</v>
      </c>
      <c r="I3012" s="3" t="s">
        <v>82</v>
      </c>
      <c r="J3012" s="3" t="s">
        <v>24</v>
      </c>
      <c r="K3012" s="3">
        <v>3.3</v>
      </c>
      <c r="L3012" s="3" t="s">
        <v>151</v>
      </c>
      <c r="M3012" s="3" t="s">
        <v>37</v>
      </c>
      <c r="N3012" s="3" t="s">
        <v>151</v>
      </c>
      <c r="O3012" s="3" t="s">
        <v>151</v>
      </c>
      <c r="P3012" s="13">
        <v>15</v>
      </c>
      <c r="Q3012" s="13">
        <f>Table1[[#This Row],[Purchase Amount (USD)]]-Table1[[#This Row],[Previous Purchases]]</f>
        <v>30</v>
      </c>
      <c r="R3012" s="3" t="s">
        <v>38</v>
      </c>
      <c r="S3012" s="3" t="s">
        <v>48</v>
      </c>
    </row>
    <row r="3013" spans="1:19" x14ac:dyDescent="0.3">
      <c r="A3013" s="3">
        <v>3012</v>
      </c>
      <c r="B3013" s="3">
        <v>20</v>
      </c>
      <c r="C3013" s="3" t="s">
        <v>152</v>
      </c>
      <c r="D3013" s="3" t="s">
        <v>132</v>
      </c>
      <c r="E3013" s="3" t="s">
        <v>66</v>
      </c>
      <c r="F3013" s="3">
        <v>70</v>
      </c>
      <c r="G3013" s="3" t="s">
        <v>106</v>
      </c>
      <c r="H3013" s="3" t="s">
        <v>35</v>
      </c>
      <c r="I3013" s="3" t="s">
        <v>109</v>
      </c>
      <c r="J3013" s="3" t="s">
        <v>52</v>
      </c>
      <c r="K3013" s="3">
        <v>3</v>
      </c>
      <c r="L3013" s="3" t="s">
        <v>151</v>
      </c>
      <c r="M3013" s="3" t="s">
        <v>44</v>
      </c>
      <c r="N3013" s="3" t="s">
        <v>151</v>
      </c>
      <c r="O3013" s="3" t="s">
        <v>151</v>
      </c>
      <c r="P3013" s="13">
        <v>18</v>
      </c>
      <c r="Q3013" s="13">
        <f>Table1[[#This Row],[Purchase Amount (USD)]]-Table1[[#This Row],[Previous Purchases]]</f>
        <v>52</v>
      </c>
      <c r="R3013" s="3" t="s">
        <v>38</v>
      </c>
      <c r="S3013" s="3" t="s">
        <v>96</v>
      </c>
    </row>
    <row r="3014" spans="1:19" x14ac:dyDescent="0.3">
      <c r="A3014" s="2">
        <v>3013</v>
      </c>
      <c r="B3014" s="2">
        <v>42</v>
      </c>
      <c r="C3014" s="2" t="s">
        <v>152</v>
      </c>
      <c r="D3014" s="2" t="s">
        <v>132</v>
      </c>
      <c r="E3014" s="2" t="s">
        <v>66</v>
      </c>
      <c r="F3014" s="2">
        <v>65</v>
      </c>
      <c r="G3014" s="2" t="s">
        <v>134</v>
      </c>
      <c r="H3014" s="2" t="s">
        <v>43</v>
      </c>
      <c r="I3014" s="2" t="s">
        <v>84</v>
      </c>
      <c r="J3014" s="2" t="s">
        <v>56</v>
      </c>
      <c r="K3014" s="2">
        <v>3.5</v>
      </c>
      <c r="L3014" s="2" t="s">
        <v>151</v>
      </c>
      <c r="M3014" s="2" t="s">
        <v>53</v>
      </c>
      <c r="N3014" s="2" t="s">
        <v>151</v>
      </c>
      <c r="O3014" s="2" t="s">
        <v>151</v>
      </c>
      <c r="P3014" s="12">
        <v>16</v>
      </c>
      <c r="Q3014" s="12">
        <f>Table1[[#This Row],[Purchase Amount (USD)]]-Table1[[#This Row],[Previous Purchases]]</f>
        <v>49</v>
      </c>
      <c r="R3014" s="2" t="s">
        <v>45</v>
      </c>
      <c r="S3014" s="2" t="s">
        <v>48</v>
      </c>
    </row>
    <row r="3015" spans="1:19" x14ac:dyDescent="0.3">
      <c r="A3015" s="2">
        <v>3014</v>
      </c>
      <c r="B3015" s="2">
        <v>41</v>
      </c>
      <c r="C3015" s="2" t="s">
        <v>152</v>
      </c>
      <c r="D3015" s="2" t="s">
        <v>86</v>
      </c>
      <c r="E3015" s="2" t="s">
        <v>20</v>
      </c>
      <c r="F3015" s="2">
        <v>55</v>
      </c>
      <c r="G3015" s="2" t="s">
        <v>116</v>
      </c>
      <c r="H3015" s="2" t="s">
        <v>22</v>
      </c>
      <c r="I3015" s="2" t="s">
        <v>99</v>
      </c>
      <c r="J3015" s="2" t="s">
        <v>52</v>
      </c>
      <c r="K3015" s="2">
        <v>4.2</v>
      </c>
      <c r="L3015" s="2" t="s">
        <v>151</v>
      </c>
      <c r="M3015" s="2" t="s">
        <v>73</v>
      </c>
      <c r="N3015" s="2" t="s">
        <v>151</v>
      </c>
      <c r="O3015" s="2" t="s">
        <v>151</v>
      </c>
      <c r="P3015" s="12">
        <v>13</v>
      </c>
      <c r="Q3015" s="12">
        <f>Table1[[#This Row],[Purchase Amount (USD)]]-Table1[[#This Row],[Previous Purchases]]</f>
        <v>42</v>
      </c>
      <c r="R3015" s="2" t="s">
        <v>32</v>
      </c>
      <c r="S3015" s="2" t="s">
        <v>87</v>
      </c>
    </row>
    <row r="3016" spans="1:19" x14ac:dyDescent="0.3">
      <c r="A3016" s="3">
        <v>3015</v>
      </c>
      <c r="B3016" s="3">
        <v>24</v>
      </c>
      <c r="C3016" s="3" t="s">
        <v>152</v>
      </c>
      <c r="D3016" s="3" t="s">
        <v>112</v>
      </c>
      <c r="E3016" s="3" t="s">
        <v>20</v>
      </c>
      <c r="F3016" s="3">
        <v>65</v>
      </c>
      <c r="G3016" s="3" t="s">
        <v>139</v>
      </c>
      <c r="H3016" s="3" t="s">
        <v>43</v>
      </c>
      <c r="I3016" s="3" t="s">
        <v>31</v>
      </c>
      <c r="J3016" s="3" t="s">
        <v>36</v>
      </c>
      <c r="K3016" s="3">
        <v>4.5</v>
      </c>
      <c r="L3016" s="3" t="s">
        <v>151</v>
      </c>
      <c r="M3016" s="3" t="s">
        <v>26</v>
      </c>
      <c r="N3016" s="3" t="s">
        <v>151</v>
      </c>
      <c r="O3016" s="3" t="s">
        <v>151</v>
      </c>
      <c r="P3016" s="13">
        <v>38</v>
      </c>
      <c r="Q3016" s="13">
        <f>Table1[[#This Row],[Purchase Amount (USD)]]-Table1[[#This Row],[Previous Purchases]]</f>
        <v>27</v>
      </c>
      <c r="R3016" s="3" t="s">
        <v>45</v>
      </c>
      <c r="S3016" s="3" t="s">
        <v>96</v>
      </c>
    </row>
    <row r="3017" spans="1:19" x14ac:dyDescent="0.3">
      <c r="A3017" s="3">
        <v>3016</v>
      </c>
      <c r="B3017" s="3">
        <v>37</v>
      </c>
      <c r="C3017" s="3" t="s">
        <v>152</v>
      </c>
      <c r="D3017" s="3" t="s">
        <v>118</v>
      </c>
      <c r="E3017" s="3" t="s">
        <v>66</v>
      </c>
      <c r="F3017" s="3">
        <v>21</v>
      </c>
      <c r="G3017" s="3" t="s">
        <v>50</v>
      </c>
      <c r="H3017" s="3" t="s">
        <v>91</v>
      </c>
      <c r="I3017" s="3" t="s">
        <v>92</v>
      </c>
      <c r="J3017" s="3" t="s">
        <v>36</v>
      </c>
      <c r="K3017" s="3">
        <v>2.8</v>
      </c>
      <c r="L3017" s="3" t="s">
        <v>151</v>
      </c>
      <c r="M3017" s="3" t="s">
        <v>26</v>
      </c>
      <c r="N3017" s="3" t="s">
        <v>151</v>
      </c>
      <c r="O3017" s="3" t="s">
        <v>151</v>
      </c>
      <c r="P3017" s="13">
        <v>27</v>
      </c>
      <c r="Q3017" s="13">
        <f>Table1[[#This Row],[Purchase Amount (USD)]]-Table1[[#This Row],[Previous Purchases]]</f>
        <v>-6</v>
      </c>
      <c r="R3017" s="3" t="s">
        <v>74</v>
      </c>
      <c r="S3017" s="3" t="s">
        <v>75</v>
      </c>
    </row>
    <row r="3018" spans="1:19" x14ac:dyDescent="0.3">
      <c r="A3018" s="2">
        <v>3017</v>
      </c>
      <c r="B3018" s="2">
        <v>30</v>
      </c>
      <c r="C3018" s="2" t="s">
        <v>152</v>
      </c>
      <c r="D3018" s="2" t="s">
        <v>19</v>
      </c>
      <c r="E3018" s="2" t="s">
        <v>20</v>
      </c>
      <c r="F3018" s="2">
        <v>26</v>
      </c>
      <c r="G3018" s="2" t="s">
        <v>115</v>
      </c>
      <c r="H3018" s="2" t="s">
        <v>22</v>
      </c>
      <c r="I3018" s="2" t="s">
        <v>92</v>
      </c>
      <c r="J3018" s="2" t="s">
        <v>52</v>
      </c>
      <c r="K3018" s="2">
        <v>4.9000000000000004</v>
      </c>
      <c r="L3018" s="2" t="s">
        <v>151</v>
      </c>
      <c r="M3018" s="2" t="s">
        <v>73</v>
      </c>
      <c r="N3018" s="2" t="s">
        <v>151</v>
      </c>
      <c r="O3018" s="2" t="s">
        <v>151</v>
      </c>
      <c r="P3018" s="12">
        <v>31</v>
      </c>
      <c r="Q3018" s="12">
        <f>Table1[[#This Row],[Purchase Amount (USD)]]-Table1[[#This Row],[Previous Purchases]]</f>
        <v>-5</v>
      </c>
      <c r="R3018" s="2" t="s">
        <v>74</v>
      </c>
      <c r="S3018" s="2" t="s">
        <v>57</v>
      </c>
    </row>
    <row r="3019" spans="1:19" x14ac:dyDescent="0.3">
      <c r="A3019" s="2">
        <v>3018</v>
      </c>
      <c r="B3019" s="2">
        <v>58</v>
      </c>
      <c r="C3019" s="2" t="s">
        <v>152</v>
      </c>
      <c r="D3019" s="2" t="s">
        <v>88</v>
      </c>
      <c r="E3019" s="2" t="s">
        <v>66</v>
      </c>
      <c r="F3019" s="2">
        <v>71</v>
      </c>
      <c r="G3019" s="2" t="s">
        <v>149</v>
      </c>
      <c r="H3019" s="2" t="s">
        <v>35</v>
      </c>
      <c r="I3019" s="2" t="s">
        <v>72</v>
      </c>
      <c r="J3019" s="2" t="s">
        <v>52</v>
      </c>
      <c r="K3019" s="2">
        <v>3.3</v>
      </c>
      <c r="L3019" s="2" t="s">
        <v>151</v>
      </c>
      <c r="M3019" s="2" t="s">
        <v>44</v>
      </c>
      <c r="N3019" s="2" t="s">
        <v>151</v>
      </c>
      <c r="O3019" s="2" t="s">
        <v>151</v>
      </c>
      <c r="P3019" s="12">
        <v>24</v>
      </c>
      <c r="Q3019" s="12">
        <f>Table1[[#This Row],[Purchase Amount (USD)]]-Table1[[#This Row],[Previous Purchases]]</f>
        <v>47</v>
      </c>
      <c r="R3019" s="2" t="s">
        <v>32</v>
      </c>
      <c r="S3019" s="2" t="s">
        <v>75</v>
      </c>
    </row>
    <row r="3020" spans="1:19" x14ac:dyDescent="0.3">
      <c r="A3020" s="3">
        <v>3019</v>
      </c>
      <c r="B3020" s="3">
        <v>43</v>
      </c>
      <c r="C3020" s="3" t="s">
        <v>152</v>
      </c>
      <c r="D3020" s="3" t="s">
        <v>136</v>
      </c>
      <c r="E3020" s="3" t="s">
        <v>41</v>
      </c>
      <c r="F3020" s="3">
        <v>41</v>
      </c>
      <c r="G3020" s="3" t="s">
        <v>104</v>
      </c>
      <c r="H3020" s="3" t="s">
        <v>43</v>
      </c>
      <c r="I3020" s="3" t="s">
        <v>95</v>
      </c>
      <c r="J3020" s="3" t="s">
        <v>52</v>
      </c>
      <c r="K3020" s="3">
        <v>3</v>
      </c>
      <c r="L3020" s="3" t="s">
        <v>151</v>
      </c>
      <c r="M3020" s="3" t="s">
        <v>37</v>
      </c>
      <c r="N3020" s="3" t="s">
        <v>151</v>
      </c>
      <c r="O3020" s="3" t="s">
        <v>151</v>
      </c>
      <c r="P3020" s="13">
        <v>21</v>
      </c>
      <c r="Q3020" s="13">
        <f>Table1[[#This Row],[Purchase Amount (USD)]]-Table1[[#This Row],[Previous Purchases]]</f>
        <v>20</v>
      </c>
      <c r="R3020" s="3" t="s">
        <v>85</v>
      </c>
      <c r="S3020" s="3" t="s">
        <v>75</v>
      </c>
    </row>
    <row r="3021" spans="1:19" x14ac:dyDescent="0.3">
      <c r="A3021" s="3">
        <v>3020</v>
      </c>
      <c r="B3021" s="3">
        <v>19</v>
      </c>
      <c r="C3021" s="3" t="s">
        <v>152</v>
      </c>
      <c r="D3021" s="3" t="s">
        <v>101</v>
      </c>
      <c r="E3021" s="3" t="s">
        <v>62</v>
      </c>
      <c r="F3021" s="3">
        <v>44</v>
      </c>
      <c r="G3021" s="3" t="s">
        <v>139</v>
      </c>
      <c r="H3021" s="3" t="s">
        <v>43</v>
      </c>
      <c r="I3021" s="3" t="s">
        <v>133</v>
      </c>
      <c r="J3021" s="3" t="s">
        <v>24</v>
      </c>
      <c r="K3021" s="3">
        <v>3.9</v>
      </c>
      <c r="L3021" s="3" t="s">
        <v>151</v>
      </c>
      <c r="M3021" s="3" t="s">
        <v>69</v>
      </c>
      <c r="N3021" s="3" t="s">
        <v>151</v>
      </c>
      <c r="O3021" s="3" t="s">
        <v>151</v>
      </c>
      <c r="P3021" s="13">
        <v>15</v>
      </c>
      <c r="Q3021" s="13">
        <f>Table1[[#This Row],[Purchase Amount (USD)]]-Table1[[#This Row],[Previous Purchases]]</f>
        <v>29</v>
      </c>
      <c r="R3021" s="3" t="s">
        <v>45</v>
      </c>
      <c r="S3021" s="3" t="s">
        <v>48</v>
      </c>
    </row>
    <row r="3022" spans="1:19" x14ac:dyDescent="0.3">
      <c r="A3022" s="2">
        <v>3021</v>
      </c>
      <c r="B3022" s="2">
        <v>23</v>
      </c>
      <c r="C3022" s="2" t="s">
        <v>152</v>
      </c>
      <c r="D3022" s="2" t="s">
        <v>33</v>
      </c>
      <c r="E3022" s="2" t="s">
        <v>20</v>
      </c>
      <c r="F3022" s="2">
        <v>81</v>
      </c>
      <c r="G3022" s="2" t="s">
        <v>71</v>
      </c>
      <c r="H3022" s="2" t="s">
        <v>35</v>
      </c>
      <c r="I3022" s="2" t="s">
        <v>60</v>
      </c>
      <c r="J3022" s="2" t="s">
        <v>56</v>
      </c>
      <c r="K3022" s="2">
        <v>2.8</v>
      </c>
      <c r="L3022" s="2" t="s">
        <v>151</v>
      </c>
      <c r="M3022" s="2" t="s">
        <v>73</v>
      </c>
      <c r="N3022" s="2" t="s">
        <v>151</v>
      </c>
      <c r="O3022" s="2" t="s">
        <v>151</v>
      </c>
      <c r="P3022" s="12">
        <v>48</v>
      </c>
      <c r="Q3022" s="12">
        <f>Table1[[#This Row],[Purchase Amount (USD)]]-Table1[[#This Row],[Previous Purchases]]</f>
        <v>33</v>
      </c>
      <c r="R3022" s="2" t="s">
        <v>27</v>
      </c>
      <c r="S3022" s="2" t="s">
        <v>96</v>
      </c>
    </row>
    <row r="3023" spans="1:19" x14ac:dyDescent="0.3">
      <c r="A3023" s="2">
        <v>3022</v>
      </c>
      <c r="B3023" s="2">
        <v>65</v>
      </c>
      <c r="C3023" s="2" t="s">
        <v>152</v>
      </c>
      <c r="D3023" s="2" t="s">
        <v>88</v>
      </c>
      <c r="E3023" s="2" t="s">
        <v>66</v>
      </c>
      <c r="F3023" s="2">
        <v>77</v>
      </c>
      <c r="G3023" s="2" t="s">
        <v>137</v>
      </c>
      <c r="H3023" s="2" t="s">
        <v>35</v>
      </c>
      <c r="I3023" s="2" t="s">
        <v>143</v>
      </c>
      <c r="J3023" s="2" t="s">
        <v>52</v>
      </c>
      <c r="K3023" s="2">
        <v>4.5</v>
      </c>
      <c r="L3023" s="2" t="s">
        <v>151</v>
      </c>
      <c r="M3023" s="2" t="s">
        <v>69</v>
      </c>
      <c r="N3023" s="2" t="s">
        <v>151</v>
      </c>
      <c r="O3023" s="2" t="s">
        <v>151</v>
      </c>
      <c r="P3023" s="12">
        <v>47</v>
      </c>
      <c r="Q3023" s="12">
        <f>Table1[[#This Row],[Purchase Amount (USD)]]-Table1[[#This Row],[Previous Purchases]]</f>
        <v>30</v>
      </c>
      <c r="R3023" s="2" t="s">
        <v>32</v>
      </c>
      <c r="S3023" s="2" t="s">
        <v>57</v>
      </c>
    </row>
    <row r="3024" spans="1:19" x14ac:dyDescent="0.3">
      <c r="A3024" s="3">
        <v>3023</v>
      </c>
      <c r="B3024" s="3">
        <v>58</v>
      </c>
      <c r="C3024" s="3" t="s">
        <v>152</v>
      </c>
      <c r="D3024" s="3" t="s">
        <v>40</v>
      </c>
      <c r="E3024" s="3" t="s">
        <v>41</v>
      </c>
      <c r="F3024" s="3">
        <v>26</v>
      </c>
      <c r="G3024" s="3" t="s">
        <v>141</v>
      </c>
      <c r="H3024" s="3" t="s">
        <v>43</v>
      </c>
      <c r="I3024" s="3" t="s">
        <v>92</v>
      </c>
      <c r="J3024" s="3" t="s">
        <v>56</v>
      </c>
      <c r="K3024" s="3">
        <v>4</v>
      </c>
      <c r="L3024" s="3" t="s">
        <v>151</v>
      </c>
      <c r="M3024" s="3" t="s">
        <v>37</v>
      </c>
      <c r="N3024" s="3" t="s">
        <v>151</v>
      </c>
      <c r="O3024" s="3" t="s">
        <v>151</v>
      </c>
      <c r="P3024" s="13">
        <v>23</v>
      </c>
      <c r="Q3024" s="13">
        <f>Table1[[#This Row],[Purchase Amount (USD)]]-Table1[[#This Row],[Previous Purchases]]</f>
        <v>3</v>
      </c>
      <c r="R3024" s="3" t="s">
        <v>45</v>
      </c>
      <c r="S3024" s="3" t="s">
        <v>39</v>
      </c>
    </row>
    <row r="3025" spans="1:19" x14ac:dyDescent="0.3">
      <c r="A3025" s="3">
        <v>3024</v>
      </c>
      <c r="B3025" s="3">
        <v>50</v>
      </c>
      <c r="C3025" s="3" t="s">
        <v>152</v>
      </c>
      <c r="D3025" s="3" t="s">
        <v>131</v>
      </c>
      <c r="E3025" s="3" t="s">
        <v>66</v>
      </c>
      <c r="F3025" s="3">
        <v>31</v>
      </c>
      <c r="G3025" s="3" t="s">
        <v>115</v>
      </c>
      <c r="H3025" s="3" t="s">
        <v>43</v>
      </c>
      <c r="I3025" s="3" t="s">
        <v>109</v>
      </c>
      <c r="J3025" s="3" t="s">
        <v>52</v>
      </c>
      <c r="K3025" s="3">
        <v>2.9</v>
      </c>
      <c r="L3025" s="3" t="s">
        <v>151</v>
      </c>
      <c r="M3025" s="3" t="s">
        <v>26</v>
      </c>
      <c r="N3025" s="3" t="s">
        <v>151</v>
      </c>
      <c r="O3025" s="3" t="s">
        <v>151</v>
      </c>
      <c r="P3025" s="13">
        <v>4</v>
      </c>
      <c r="Q3025" s="13">
        <f>Table1[[#This Row],[Purchase Amount (USD)]]-Table1[[#This Row],[Previous Purchases]]</f>
        <v>27</v>
      </c>
      <c r="R3025" s="3" t="s">
        <v>45</v>
      </c>
      <c r="S3025" s="3" t="s">
        <v>57</v>
      </c>
    </row>
    <row r="3026" spans="1:19" x14ac:dyDescent="0.3">
      <c r="A3026" s="2">
        <v>3025</v>
      </c>
      <c r="B3026" s="2">
        <v>67</v>
      </c>
      <c r="C3026" s="2" t="s">
        <v>152</v>
      </c>
      <c r="D3026" s="2" t="s">
        <v>19</v>
      </c>
      <c r="E3026" s="2" t="s">
        <v>20</v>
      </c>
      <c r="F3026" s="2">
        <v>82</v>
      </c>
      <c r="G3026" s="2" t="s">
        <v>134</v>
      </c>
      <c r="H3026" s="2" t="s">
        <v>35</v>
      </c>
      <c r="I3026" s="2" t="s">
        <v>51</v>
      </c>
      <c r="J3026" s="2" t="s">
        <v>36</v>
      </c>
      <c r="K3026" s="2">
        <v>4</v>
      </c>
      <c r="L3026" s="2" t="s">
        <v>151</v>
      </c>
      <c r="M3026" s="2" t="s">
        <v>37</v>
      </c>
      <c r="N3026" s="2" t="s">
        <v>151</v>
      </c>
      <c r="O3026" s="2" t="s">
        <v>151</v>
      </c>
      <c r="P3026" s="12">
        <v>47</v>
      </c>
      <c r="Q3026" s="12">
        <f>Table1[[#This Row],[Purchase Amount (USD)]]-Table1[[#This Row],[Previous Purchases]]</f>
        <v>35</v>
      </c>
      <c r="R3026" s="2" t="s">
        <v>38</v>
      </c>
      <c r="S3026" s="2" t="s">
        <v>96</v>
      </c>
    </row>
    <row r="3027" spans="1:19" x14ac:dyDescent="0.3">
      <c r="A3027" s="2">
        <v>3026</v>
      </c>
      <c r="B3027" s="2">
        <v>40</v>
      </c>
      <c r="C3027" s="2" t="s">
        <v>152</v>
      </c>
      <c r="D3027" s="2" t="s">
        <v>70</v>
      </c>
      <c r="E3027" s="2" t="s">
        <v>41</v>
      </c>
      <c r="F3027" s="2">
        <v>60</v>
      </c>
      <c r="G3027" s="2" t="s">
        <v>55</v>
      </c>
      <c r="H3027" s="2" t="s">
        <v>91</v>
      </c>
      <c r="I3027" s="2" t="s">
        <v>95</v>
      </c>
      <c r="J3027" s="2" t="s">
        <v>52</v>
      </c>
      <c r="K3027" s="2">
        <v>3.4</v>
      </c>
      <c r="L3027" s="2" t="s">
        <v>151</v>
      </c>
      <c r="M3027" s="2" t="s">
        <v>73</v>
      </c>
      <c r="N3027" s="2" t="s">
        <v>151</v>
      </c>
      <c r="O3027" s="2" t="s">
        <v>151</v>
      </c>
      <c r="P3027" s="12">
        <v>7</v>
      </c>
      <c r="Q3027" s="12">
        <f>Table1[[#This Row],[Purchase Amount (USD)]]-Table1[[#This Row],[Previous Purchases]]</f>
        <v>53</v>
      </c>
      <c r="R3027" s="2" t="s">
        <v>45</v>
      </c>
      <c r="S3027" s="2" t="s">
        <v>87</v>
      </c>
    </row>
    <row r="3028" spans="1:19" x14ac:dyDescent="0.3">
      <c r="A3028" s="3">
        <v>3027</v>
      </c>
      <c r="B3028" s="3">
        <v>55</v>
      </c>
      <c r="C3028" s="3" t="s">
        <v>152</v>
      </c>
      <c r="D3028" s="3" t="s">
        <v>54</v>
      </c>
      <c r="E3028" s="3" t="s">
        <v>20</v>
      </c>
      <c r="F3028" s="3">
        <v>70</v>
      </c>
      <c r="G3028" s="3" t="s">
        <v>121</v>
      </c>
      <c r="H3028" s="3" t="s">
        <v>22</v>
      </c>
      <c r="I3028" s="3" t="s">
        <v>135</v>
      </c>
      <c r="J3028" s="3" t="s">
        <v>56</v>
      </c>
      <c r="K3028" s="3">
        <v>2.5</v>
      </c>
      <c r="L3028" s="3" t="s">
        <v>151</v>
      </c>
      <c r="M3028" s="3" t="s">
        <v>37</v>
      </c>
      <c r="N3028" s="3" t="s">
        <v>151</v>
      </c>
      <c r="O3028" s="3" t="s">
        <v>151</v>
      </c>
      <c r="P3028" s="13">
        <v>6</v>
      </c>
      <c r="Q3028" s="13">
        <f>Table1[[#This Row],[Purchase Amount (USD)]]-Table1[[#This Row],[Previous Purchases]]</f>
        <v>64</v>
      </c>
      <c r="R3028" s="3" t="s">
        <v>38</v>
      </c>
      <c r="S3028" s="3" t="s">
        <v>48</v>
      </c>
    </row>
    <row r="3029" spans="1:19" x14ac:dyDescent="0.3">
      <c r="A3029" s="3">
        <v>3028</v>
      </c>
      <c r="B3029" s="3">
        <v>52</v>
      </c>
      <c r="C3029" s="3" t="s">
        <v>152</v>
      </c>
      <c r="D3029" s="3" t="s">
        <v>103</v>
      </c>
      <c r="E3029" s="3" t="s">
        <v>20</v>
      </c>
      <c r="F3029" s="3">
        <v>26</v>
      </c>
      <c r="G3029" s="3" t="s">
        <v>63</v>
      </c>
      <c r="H3029" s="3" t="s">
        <v>91</v>
      </c>
      <c r="I3029" s="3" t="s">
        <v>99</v>
      </c>
      <c r="J3029" s="3" t="s">
        <v>24</v>
      </c>
      <c r="K3029" s="3">
        <v>2.8</v>
      </c>
      <c r="L3029" s="3" t="s">
        <v>151</v>
      </c>
      <c r="M3029" s="3" t="s">
        <v>69</v>
      </c>
      <c r="N3029" s="3" t="s">
        <v>151</v>
      </c>
      <c r="O3029" s="3" t="s">
        <v>151</v>
      </c>
      <c r="P3029" s="13">
        <v>47</v>
      </c>
      <c r="Q3029" s="13">
        <f>Table1[[#This Row],[Purchase Amount (USD)]]-Table1[[#This Row],[Previous Purchases]]</f>
        <v>-21</v>
      </c>
      <c r="R3029" s="3" t="s">
        <v>38</v>
      </c>
      <c r="S3029" s="3" t="s">
        <v>57</v>
      </c>
    </row>
    <row r="3030" spans="1:19" x14ac:dyDescent="0.3">
      <c r="A3030" s="2">
        <v>3029</v>
      </c>
      <c r="B3030" s="2">
        <v>62</v>
      </c>
      <c r="C3030" s="2" t="s">
        <v>152</v>
      </c>
      <c r="D3030" s="2" t="s">
        <v>80</v>
      </c>
      <c r="E3030" s="2" t="s">
        <v>20</v>
      </c>
      <c r="F3030" s="2">
        <v>100</v>
      </c>
      <c r="G3030" s="2" t="s">
        <v>98</v>
      </c>
      <c r="H3030" s="2" t="s">
        <v>22</v>
      </c>
      <c r="I3030" s="2" t="s">
        <v>60</v>
      </c>
      <c r="J3030" s="2" t="s">
        <v>52</v>
      </c>
      <c r="K3030" s="2">
        <v>3</v>
      </c>
      <c r="L3030" s="2" t="s">
        <v>151</v>
      </c>
      <c r="M3030" s="2" t="s">
        <v>37</v>
      </c>
      <c r="N3030" s="2" t="s">
        <v>151</v>
      </c>
      <c r="O3030" s="2" t="s">
        <v>151</v>
      </c>
      <c r="P3030" s="12">
        <v>7</v>
      </c>
      <c r="Q3030" s="12">
        <f>Table1[[#This Row],[Purchase Amount (USD)]]-Table1[[#This Row],[Previous Purchases]]</f>
        <v>93</v>
      </c>
      <c r="R3030" s="2" t="s">
        <v>45</v>
      </c>
      <c r="S3030" s="2" t="s">
        <v>96</v>
      </c>
    </row>
    <row r="3031" spans="1:19" x14ac:dyDescent="0.3">
      <c r="A3031" s="2">
        <v>3030</v>
      </c>
      <c r="B3031" s="2">
        <v>64</v>
      </c>
      <c r="C3031" s="2" t="s">
        <v>152</v>
      </c>
      <c r="D3031" s="2" t="s">
        <v>80</v>
      </c>
      <c r="E3031" s="2" t="s">
        <v>20</v>
      </c>
      <c r="F3031" s="2">
        <v>82</v>
      </c>
      <c r="G3031" s="2" t="s">
        <v>141</v>
      </c>
      <c r="H3031" s="2" t="s">
        <v>43</v>
      </c>
      <c r="I3031" s="2" t="s">
        <v>79</v>
      </c>
      <c r="J3031" s="2" t="s">
        <v>52</v>
      </c>
      <c r="K3031" s="2">
        <v>3.1</v>
      </c>
      <c r="L3031" s="2" t="s">
        <v>151</v>
      </c>
      <c r="M3031" s="2" t="s">
        <v>37</v>
      </c>
      <c r="N3031" s="2" t="s">
        <v>151</v>
      </c>
      <c r="O3031" s="2" t="s">
        <v>151</v>
      </c>
      <c r="P3031" s="12">
        <v>1</v>
      </c>
      <c r="Q3031" s="12">
        <f>Table1[[#This Row],[Purchase Amount (USD)]]-Table1[[#This Row],[Previous Purchases]]</f>
        <v>81</v>
      </c>
      <c r="R3031" s="2" t="s">
        <v>85</v>
      </c>
      <c r="S3031" s="2" t="s">
        <v>57</v>
      </c>
    </row>
    <row r="3032" spans="1:19" x14ac:dyDescent="0.3">
      <c r="A3032" s="3">
        <v>3031</v>
      </c>
      <c r="B3032" s="3">
        <v>43</v>
      </c>
      <c r="C3032" s="3" t="s">
        <v>152</v>
      </c>
      <c r="D3032" s="3" t="s">
        <v>49</v>
      </c>
      <c r="E3032" s="3" t="s">
        <v>41</v>
      </c>
      <c r="F3032" s="3">
        <v>24</v>
      </c>
      <c r="G3032" s="3" t="s">
        <v>127</v>
      </c>
      <c r="H3032" s="3" t="s">
        <v>91</v>
      </c>
      <c r="I3032" s="3" t="s">
        <v>72</v>
      </c>
      <c r="J3032" s="3" t="s">
        <v>36</v>
      </c>
      <c r="K3032" s="3">
        <v>2.6</v>
      </c>
      <c r="L3032" s="3" t="s">
        <v>151</v>
      </c>
      <c r="M3032" s="3" t="s">
        <v>69</v>
      </c>
      <c r="N3032" s="3" t="s">
        <v>151</v>
      </c>
      <c r="O3032" s="3" t="s">
        <v>151</v>
      </c>
      <c r="P3032" s="13">
        <v>23</v>
      </c>
      <c r="Q3032" s="13">
        <f>Table1[[#This Row],[Purchase Amount (USD)]]-Table1[[#This Row],[Previous Purchases]]</f>
        <v>1</v>
      </c>
      <c r="R3032" s="3" t="s">
        <v>38</v>
      </c>
      <c r="S3032" s="3" t="s">
        <v>39</v>
      </c>
    </row>
    <row r="3033" spans="1:19" x14ac:dyDescent="0.3">
      <c r="A3033" s="3">
        <v>3032</v>
      </c>
      <c r="B3033" s="3">
        <v>61</v>
      </c>
      <c r="C3033" s="3" t="s">
        <v>152</v>
      </c>
      <c r="D3033" s="3" t="s">
        <v>19</v>
      </c>
      <c r="E3033" s="3" t="s">
        <v>20</v>
      </c>
      <c r="F3033" s="3">
        <v>74</v>
      </c>
      <c r="G3033" s="3" t="s">
        <v>134</v>
      </c>
      <c r="H3033" s="3" t="s">
        <v>22</v>
      </c>
      <c r="I3033" s="3" t="s">
        <v>84</v>
      </c>
      <c r="J3033" s="3" t="s">
        <v>52</v>
      </c>
      <c r="K3033" s="3">
        <v>4.9000000000000004</v>
      </c>
      <c r="L3033" s="3" t="s">
        <v>151</v>
      </c>
      <c r="M3033" s="3" t="s">
        <v>69</v>
      </c>
      <c r="N3033" s="3" t="s">
        <v>151</v>
      </c>
      <c r="O3033" s="3" t="s">
        <v>151</v>
      </c>
      <c r="P3033" s="13">
        <v>30</v>
      </c>
      <c r="Q3033" s="13">
        <f>Table1[[#This Row],[Purchase Amount (USD)]]-Table1[[#This Row],[Previous Purchases]]</f>
        <v>44</v>
      </c>
      <c r="R3033" s="3" t="s">
        <v>38</v>
      </c>
      <c r="S3033" s="3" t="s">
        <v>87</v>
      </c>
    </row>
    <row r="3034" spans="1:19" x14ac:dyDescent="0.3">
      <c r="A3034" s="2">
        <v>3033</v>
      </c>
      <c r="B3034" s="2">
        <v>26</v>
      </c>
      <c r="C3034" s="2" t="s">
        <v>152</v>
      </c>
      <c r="D3034" s="2" t="s">
        <v>131</v>
      </c>
      <c r="E3034" s="2" t="s">
        <v>66</v>
      </c>
      <c r="F3034" s="2">
        <v>58</v>
      </c>
      <c r="G3034" s="2" t="s">
        <v>98</v>
      </c>
      <c r="H3034" s="2" t="s">
        <v>91</v>
      </c>
      <c r="I3034" s="2" t="s">
        <v>95</v>
      </c>
      <c r="J3034" s="2" t="s">
        <v>52</v>
      </c>
      <c r="K3034" s="2">
        <v>3.5</v>
      </c>
      <c r="L3034" s="2" t="s">
        <v>151</v>
      </c>
      <c r="M3034" s="2" t="s">
        <v>44</v>
      </c>
      <c r="N3034" s="2" t="s">
        <v>151</v>
      </c>
      <c r="O3034" s="2" t="s">
        <v>151</v>
      </c>
      <c r="P3034" s="12">
        <v>24</v>
      </c>
      <c r="Q3034" s="12">
        <f>Table1[[#This Row],[Purchase Amount (USD)]]-Table1[[#This Row],[Previous Purchases]]</f>
        <v>34</v>
      </c>
      <c r="R3034" s="2" t="s">
        <v>38</v>
      </c>
      <c r="S3034" s="2" t="s">
        <v>57</v>
      </c>
    </row>
    <row r="3035" spans="1:19" x14ac:dyDescent="0.3">
      <c r="A3035" s="2">
        <v>3034</v>
      </c>
      <c r="B3035" s="2">
        <v>22</v>
      </c>
      <c r="C3035" s="2" t="s">
        <v>152</v>
      </c>
      <c r="D3035" s="2" t="s">
        <v>29</v>
      </c>
      <c r="E3035" s="2" t="s">
        <v>20</v>
      </c>
      <c r="F3035" s="2">
        <v>56</v>
      </c>
      <c r="G3035" s="2" t="s">
        <v>89</v>
      </c>
      <c r="H3035" s="2" t="s">
        <v>22</v>
      </c>
      <c r="I3035" s="2" t="s">
        <v>120</v>
      </c>
      <c r="J3035" s="2" t="s">
        <v>36</v>
      </c>
      <c r="K3035" s="2">
        <v>2.6</v>
      </c>
      <c r="L3035" s="2" t="s">
        <v>151</v>
      </c>
      <c r="M3035" s="2" t="s">
        <v>73</v>
      </c>
      <c r="N3035" s="2" t="s">
        <v>151</v>
      </c>
      <c r="O3035" s="2" t="s">
        <v>151</v>
      </c>
      <c r="P3035" s="12">
        <v>9</v>
      </c>
      <c r="Q3035" s="12">
        <f>Table1[[#This Row],[Purchase Amount (USD)]]-Table1[[#This Row],[Previous Purchases]]</f>
        <v>47</v>
      </c>
      <c r="R3035" s="2" t="s">
        <v>45</v>
      </c>
      <c r="S3035" s="2" t="s">
        <v>39</v>
      </c>
    </row>
    <row r="3036" spans="1:19" x14ac:dyDescent="0.3">
      <c r="A3036" s="3">
        <v>3035</v>
      </c>
      <c r="B3036" s="3">
        <v>51</v>
      </c>
      <c r="C3036" s="3" t="s">
        <v>152</v>
      </c>
      <c r="D3036" s="3" t="s">
        <v>136</v>
      </c>
      <c r="E3036" s="3" t="s">
        <v>41</v>
      </c>
      <c r="F3036" s="3">
        <v>37</v>
      </c>
      <c r="G3036" s="3" t="s">
        <v>139</v>
      </c>
      <c r="H3036" s="3" t="s">
        <v>22</v>
      </c>
      <c r="I3036" s="3" t="s">
        <v>99</v>
      </c>
      <c r="J3036" s="3" t="s">
        <v>36</v>
      </c>
      <c r="K3036" s="3">
        <v>3.5</v>
      </c>
      <c r="L3036" s="3" t="s">
        <v>151</v>
      </c>
      <c r="M3036" s="3" t="s">
        <v>69</v>
      </c>
      <c r="N3036" s="3" t="s">
        <v>151</v>
      </c>
      <c r="O3036" s="3" t="s">
        <v>151</v>
      </c>
      <c r="P3036" s="13">
        <v>25</v>
      </c>
      <c r="Q3036" s="13">
        <f>Table1[[#This Row],[Purchase Amount (USD)]]-Table1[[#This Row],[Previous Purchases]]</f>
        <v>12</v>
      </c>
      <c r="R3036" s="3" t="s">
        <v>38</v>
      </c>
      <c r="S3036" s="3" t="s">
        <v>57</v>
      </c>
    </row>
    <row r="3037" spans="1:19" x14ac:dyDescent="0.3">
      <c r="A3037" s="3">
        <v>3036</v>
      </c>
      <c r="B3037" s="3">
        <v>69</v>
      </c>
      <c r="C3037" s="3" t="s">
        <v>152</v>
      </c>
      <c r="D3037" s="3" t="s">
        <v>65</v>
      </c>
      <c r="E3037" s="3" t="s">
        <v>66</v>
      </c>
      <c r="F3037" s="3">
        <v>64</v>
      </c>
      <c r="G3037" s="3" t="s">
        <v>21</v>
      </c>
      <c r="H3037" s="3" t="s">
        <v>43</v>
      </c>
      <c r="I3037" s="3" t="s">
        <v>79</v>
      </c>
      <c r="J3037" s="3" t="s">
        <v>36</v>
      </c>
      <c r="K3037" s="3">
        <v>4.5</v>
      </c>
      <c r="L3037" s="3" t="s">
        <v>151</v>
      </c>
      <c r="M3037" s="3" t="s">
        <v>37</v>
      </c>
      <c r="N3037" s="3" t="s">
        <v>151</v>
      </c>
      <c r="O3037" s="3" t="s">
        <v>151</v>
      </c>
      <c r="P3037" s="13">
        <v>18</v>
      </c>
      <c r="Q3037" s="13">
        <f>Table1[[#This Row],[Purchase Amount (USD)]]-Table1[[#This Row],[Previous Purchases]]</f>
        <v>46</v>
      </c>
      <c r="R3037" s="3" t="s">
        <v>32</v>
      </c>
      <c r="S3037" s="3" t="s">
        <v>75</v>
      </c>
    </row>
    <row r="3038" spans="1:19" x14ac:dyDescent="0.3">
      <c r="A3038" s="2">
        <v>3037</v>
      </c>
      <c r="B3038" s="2">
        <v>50</v>
      </c>
      <c r="C3038" s="2" t="s">
        <v>152</v>
      </c>
      <c r="D3038" s="2" t="s">
        <v>103</v>
      </c>
      <c r="E3038" s="2" t="s">
        <v>20</v>
      </c>
      <c r="F3038" s="2">
        <v>58</v>
      </c>
      <c r="G3038" s="2" t="s">
        <v>128</v>
      </c>
      <c r="H3038" s="2" t="s">
        <v>35</v>
      </c>
      <c r="I3038" s="2" t="s">
        <v>82</v>
      </c>
      <c r="J3038" s="2" t="s">
        <v>36</v>
      </c>
      <c r="K3038" s="2">
        <v>4.3</v>
      </c>
      <c r="L3038" s="2" t="s">
        <v>151</v>
      </c>
      <c r="M3038" s="2" t="s">
        <v>44</v>
      </c>
      <c r="N3038" s="2" t="s">
        <v>151</v>
      </c>
      <c r="O3038" s="2" t="s">
        <v>151</v>
      </c>
      <c r="P3038" s="12">
        <v>7</v>
      </c>
      <c r="Q3038" s="12">
        <f>Table1[[#This Row],[Purchase Amount (USD)]]-Table1[[#This Row],[Previous Purchases]]</f>
        <v>51</v>
      </c>
      <c r="R3038" s="2" t="s">
        <v>27</v>
      </c>
      <c r="S3038" s="2" t="s">
        <v>28</v>
      </c>
    </row>
    <row r="3039" spans="1:19" x14ac:dyDescent="0.3">
      <c r="A3039" s="2">
        <v>3038</v>
      </c>
      <c r="B3039" s="2">
        <v>51</v>
      </c>
      <c r="C3039" s="2" t="s">
        <v>152</v>
      </c>
      <c r="D3039" s="2" t="s">
        <v>132</v>
      </c>
      <c r="E3039" s="2" t="s">
        <v>66</v>
      </c>
      <c r="F3039" s="2">
        <v>44</v>
      </c>
      <c r="G3039" s="2" t="s">
        <v>145</v>
      </c>
      <c r="H3039" s="2" t="s">
        <v>22</v>
      </c>
      <c r="I3039" s="2" t="s">
        <v>60</v>
      </c>
      <c r="J3039" s="2" t="s">
        <v>52</v>
      </c>
      <c r="K3039" s="2">
        <v>4.8</v>
      </c>
      <c r="L3039" s="2" t="s">
        <v>151</v>
      </c>
      <c r="M3039" s="2" t="s">
        <v>44</v>
      </c>
      <c r="N3039" s="2" t="s">
        <v>151</v>
      </c>
      <c r="O3039" s="2" t="s">
        <v>151</v>
      </c>
      <c r="P3039" s="12">
        <v>2</v>
      </c>
      <c r="Q3039" s="12">
        <f>Table1[[#This Row],[Purchase Amount (USD)]]-Table1[[#This Row],[Previous Purchases]]</f>
        <v>42</v>
      </c>
      <c r="R3039" s="2" t="s">
        <v>32</v>
      </c>
      <c r="S3039" s="2" t="s">
        <v>48</v>
      </c>
    </row>
    <row r="3040" spans="1:19" x14ac:dyDescent="0.3">
      <c r="A3040" s="3">
        <v>3039</v>
      </c>
      <c r="B3040" s="3">
        <v>56</v>
      </c>
      <c r="C3040" s="3" t="s">
        <v>152</v>
      </c>
      <c r="D3040" s="3" t="s">
        <v>105</v>
      </c>
      <c r="E3040" s="3" t="s">
        <v>66</v>
      </c>
      <c r="F3040" s="3">
        <v>39</v>
      </c>
      <c r="G3040" s="3" t="s">
        <v>141</v>
      </c>
      <c r="H3040" s="3" t="s">
        <v>43</v>
      </c>
      <c r="I3040" s="3" t="s">
        <v>109</v>
      </c>
      <c r="J3040" s="3" t="s">
        <v>52</v>
      </c>
      <c r="K3040" s="3">
        <v>4.2</v>
      </c>
      <c r="L3040" s="3" t="s">
        <v>151</v>
      </c>
      <c r="M3040" s="3" t="s">
        <v>37</v>
      </c>
      <c r="N3040" s="3" t="s">
        <v>151</v>
      </c>
      <c r="O3040" s="3" t="s">
        <v>151</v>
      </c>
      <c r="P3040" s="13">
        <v>36</v>
      </c>
      <c r="Q3040" s="13">
        <f>Table1[[#This Row],[Purchase Amount (USD)]]-Table1[[#This Row],[Previous Purchases]]</f>
        <v>3</v>
      </c>
      <c r="R3040" s="3" t="s">
        <v>85</v>
      </c>
      <c r="S3040" s="3" t="s">
        <v>48</v>
      </c>
    </row>
    <row r="3041" spans="1:19" x14ac:dyDescent="0.3">
      <c r="A3041" s="3">
        <v>3040</v>
      </c>
      <c r="B3041" s="3">
        <v>59</v>
      </c>
      <c r="C3041" s="3" t="s">
        <v>152</v>
      </c>
      <c r="D3041" s="3" t="s">
        <v>19</v>
      </c>
      <c r="E3041" s="3" t="s">
        <v>20</v>
      </c>
      <c r="F3041" s="3">
        <v>48</v>
      </c>
      <c r="G3041" s="3" t="s">
        <v>89</v>
      </c>
      <c r="H3041" s="3" t="s">
        <v>22</v>
      </c>
      <c r="I3041" s="3" t="s">
        <v>143</v>
      </c>
      <c r="J3041" s="3" t="s">
        <v>36</v>
      </c>
      <c r="K3041" s="3">
        <v>3.2</v>
      </c>
      <c r="L3041" s="3" t="s">
        <v>151</v>
      </c>
      <c r="M3041" s="3" t="s">
        <v>44</v>
      </c>
      <c r="N3041" s="3" t="s">
        <v>151</v>
      </c>
      <c r="O3041" s="3" t="s">
        <v>151</v>
      </c>
      <c r="P3041" s="13">
        <v>31</v>
      </c>
      <c r="Q3041" s="13">
        <f>Table1[[#This Row],[Purchase Amount (USD)]]-Table1[[#This Row],[Previous Purchases]]</f>
        <v>17</v>
      </c>
      <c r="R3041" s="3" t="s">
        <v>45</v>
      </c>
      <c r="S3041" s="3" t="s">
        <v>75</v>
      </c>
    </row>
    <row r="3042" spans="1:19" x14ac:dyDescent="0.3">
      <c r="A3042" s="2">
        <v>3041</v>
      </c>
      <c r="B3042" s="2">
        <v>18</v>
      </c>
      <c r="C3042" s="2" t="s">
        <v>152</v>
      </c>
      <c r="D3042" s="2" t="s">
        <v>65</v>
      </c>
      <c r="E3042" s="2" t="s">
        <v>66</v>
      </c>
      <c r="F3042" s="2">
        <v>32</v>
      </c>
      <c r="G3042" s="2" t="s">
        <v>144</v>
      </c>
      <c r="H3042" s="2" t="s">
        <v>43</v>
      </c>
      <c r="I3042" s="2" t="s">
        <v>79</v>
      </c>
      <c r="J3042" s="2" t="s">
        <v>56</v>
      </c>
      <c r="K3042" s="2">
        <v>4.0999999999999996</v>
      </c>
      <c r="L3042" s="2" t="s">
        <v>151</v>
      </c>
      <c r="M3042" s="2" t="s">
        <v>26</v>
      </c>
      <c r="N3042" s="2" t="s">
        <v>151</v>
      </c>
      <c r="O3042" s="2" t="s">
        <v>151</v>
      </c>
      <c r="P3042" s="12">
        <v>10</v>
      </c>
      <c r="Q3042" s="12">
        <f>Table1[[#This Row],[Purchase Amount (USD)]]-Table1[[#This Row],[Previous Purchases]]</f>
        <v>22</v>
      </c>
      <c r="R3042" s="2" t="s">
        <v>32</v>
      </c>
      <c r="S3042" s="2" t="s">
        <v>28</v>
      </c>
    </row>
    <row r="3043" spans="1:19" x14ac:dyDescent="0.3">
      <c r="A3043" s="2">
        <v>3042</v>
      </c>
      <c r="B3043" s="2">
        <v>48</v>
      </c>
      <c r="C3043" s="2" t="s">
        <v>152</v>
      </c>
      <c r="D3043" s="2" t="s">
        <v>65</v>
      </c>
      <c r="E3043" s="2" t="s">
        <v>66</v>
      </c>
      <c r="F3043" s="2">
        <v>79</v>
      </c>
      <c r="G3043" s="2" t="s">
        <v>42</v>
      </c>
      <c r="H3043" s="2" t="s">
        <v>43</v>
      </c>
      <c r="I3043" s="2" t="s">
        <v>120</v>
      </c>
      <c r="J3043" s="2" t="s">
        <v>24</v>
      </c>
      <c r="K3043" s="2">
        <v>4</v>
      </c>
      <c r="L3043" s="2" t="s">
        <v>151</v>
      </c>
      <c r="M3043" s="2" t="s">
        <v>26</v>
      </c>
      <c r="N3043" s="2" t="s">
        <v>151</v>
      </c>
      <c r="O3043" s="2" t="s">
        <v>151</v>
      </c>
      <c r="P3043" s="12">
        <v>27</v>
      </c>
      <c r="Q3043" s="12">
        <f>Table1[[#This Row],[Purchase Amount (USD)]]-Table1[[#This Row],[Previous Purchases]]</f>
        <v>52</v>
      </c>
      <c r="R3043" s="2" t="s">
        <v>45</v>
      </c>
      <c r="S3043" s="2" t="s">
        <v>87</v>
      </c>
    </row>
    <row r="3044" spans="1:19" x14ac:dyDescent="0.3">
      <c r="A3044" s="3">
        <v>3043</v>
      </c>
      <c r="B3044" s="3">
        <v>53</v>
      </c>
      <c r="C3044" s="3" t="s">
        <v>152</v>
      </c>
      <c r="D3044" s="3" t="s">
        <v>61</v>
      </c>
      <c r="E3044" s="3" t="s">
        <v>62</v>
      </c>
      <c r="F3044" s="3">
        <v>27</v>
      </c>
      <c r="G3044" s="3" t="s">
        <v>146</v>
      </c>
      <c r="H3044" s="3" t="s">
        <v>22</v>
      </c>
      <c r="I3044" s="3" t="s">
        <v>47</v>
      </c>
      <c r="J3044" s="3" t="s">
        <v>24</v>
      </c>
      <c r="K3044" s="3">
        <v>2.9</v>
      </c>
      <c r="L3044" s="3" t="s">
        <v>151</v>
      </c>
      <c r="M3044" s="3" t="s">
        <v>44</v>
      </c>
      <c r="N3044" s="3" t="s">
        <v>151</v>
      </c>
      <c r="O3044" s="3" t="s">
        <v>151</v>
      </c>
      <c r="P3044" s="13">
        <v>14</v>
      </c>
      <c r="Q3044" s="13">
        <f>Table1[[#This Row],[Purchase Amount (USD)]]-Table1[[#This Row],[Previous Purchases]]</f>
        <v>13</v>
      </c>
      <c r="R3044" s="3" t="s">
        <v>45</v>
      </c>
      <c r="S3044" s="3" t="s">
        <v>96</v>
      </c>
    </row>
    <row r="3045" spans="1:19" x14ac:dyDescent="0.3">
      <c r="A3045" s="3">
        <v>3044</v>
      </c>
      <c r="B3045" s="3">
        <v>45</v>
      </c>
      <c r="C3045" s="3" t="s">
        <v>152</v>
      </c>
      <c r="D3045" s="3" t="s">
        <v>132</v>
      </c>
      <c r="E3045" s="3" t="s">
        <v>66</v>
      </c>
      <c r="F3045" s="3">
        <v>98</v>
      </c>
      <c r="G3045" s="3" t="s">
        <v>114</v>
      </c>
      <c r="H3045" s="3" t="s">
        <v>35</v>
      </c>
      <c r="I3045" s="3" t="s">
        <v>99</v>
      </c>
      <c r="J3045" s="3" t="s">
        <v>56</v>
      </c>
      <c r="K3045" s="3">
        <v>2.6</v>
      </c>
      <c r="L3045" s="3" t="s">
        <v>151</v>
      </c>
      <c r="M3045" s="3" t="s">
        <v>73</v>
      </c>
      <c r="N3045" s="3" t="s">
        <v>151</v>
      </c>
      <c r="O3045" s="3" t="s">
        <v>151</v>
      </c>
      <c r="P3045" s="13">
        <v>17</v>
      </c>
      <c r="Q3045" s="13">
        <f>Table1[[#This Row],[Purchase Amount (USD)]]-Table1[[#This Row],[Previous Purchases]]</f>
        <v>81</v>
      </c>
      <c r="R3045" s="3" t="s">
        <v>38</v>
      </c>
      <c r="S3045" s="3" t="s">
        <v>87</v>
      </c>
    </row>
    <row r="3046" spans="1:19" x14ac:dyDescent="0.3">
      <c r="A3046" s="2">
        <v>3045</v>
      </c>
      <c r="B3046" s="2">
        <v>21</v>
      </c>
      <c r="C3046" s="2" t="s">
        <v>152</v>
      </c>
      <c r="D3046" s="2" t="s">
        <v>136</v>
      </c>
      <c r="E3046" s="2" t="s">
        <v>41</v>
      </c>
      <c r="F3046" s="2">
        <v>67</v>
      </c>
      <c r="G3046" s="2" t="s">
        <v>97</v>
      </c>
      <c r="H3046" s="2" t="s">
        <v>43</v>
      </c>
      <c r="I3046" s="2" t="s">
        <v>135</v>
      </c>
      <c r="J3046" s="2" t="s">
        <v>24</v>
      </c>
      <c r="K3046" s="2">
        <v>2.7</v>
      </c>
      <c r="L3046" s="2" t="s">
        <v>151</v>
      </c>
      <c r="M3046" s="2" t="s">
        <v>37</v>
      </c>
      <c r="N3046" s="2" t="s">
        <v>151</v>
      </c>
      <c r="O3046" s="2" t="s">
        <v>151</v>
      </c>
      <c r="P3046" s="12">
        <v>10</v>
      </c>
      <c r="Q3046" s="12">
        <f>Table1[[#This Row],[Purchase Amount (USD)]]-Table1[[#This Row],[Previous Purchases]]</f>
        <v>57</v>
      </c>
      <c r="R3046" s="2" t="s">
        <v>74</v>
      </c>
      <c r="S3046" s="2" t="s">
        <v>57</v>
      </c>
    </row>
    <row r="3047" spans="1:19" x14ac:dyDescent="0.3">
      <c r="A3047" s="2">
        <v>3046</v>
      </c>
      <c r="B3047" s="2">
        <v>42</v>
      </c>
      <c r="C3047" s="2" t="s">
        <v>152</v>
      </c>
      <c r="D3047" s="2" t="s">
        <v>124</v>
      </c>
      <c r="E3047" s="2" t="s">
        <v>20</v>
      </c>
      <c r="F3047" s="2">
        <v>37</v>
      </c>
      <c r="G3047" s="2" t="s">
        <v>102</v>
      </c>
      <c r="H3047" s="2" t="s">
        <v>22</v>
      </c>
      <c r="I3047" s="2" t="s">
        <v>93</v>
      </c>
      <c r="J3047" s="2" t="s">
        <v>24</v>
      </c>
      <c r="K3047" s="2">
        <v>4.5999999999999996</v>
      </c>
      <c r="L3047" s="2" t="s">
        <v>151</v>
      </c>
      <c r="M3047" s="2" t="s">
        <v>69</v>
      </c>
      <c r="N3047" s="2" t="s">
        <v>151</v>
      </c>
      <c r="O3047" s="2" t="s">
        <v>151</v>
      </c>
      <c r="P3047" s="12">
        <v>4</v>
      </c>
      <c r="Q3047" s="12">
        <f>Table1[[#This Row],[Purchase Amount (USD)]]-Table1[[#This Row],[Previous Purchases]]</f>
        <v>33</v>
      </c>
      <c r="R3047" s="2" t="s">
        <v>45</v>
      </c>
      <c r="S3047" s="2" t="s">
        <v>75</v>
      </c>
    </row>
    <row r="3048" spans="1:19" x14ac:dyDescent="0.3">
      <c r="A3048" s="3">
        <v>3047</v>
      </c>
      <c r="B3048" s="3">
        <v>60</v>
      </c>
      <c r="C3048" s="3" t="s">
        <v>152</v>
      </c>
      <c r="D3048" s="3" t="s">
        <v>70</v>
      </c>
      <c r="E3048" s="3" t="s">
        <v>41</v>
      </c>
      <c r="F3048" s="3">
        <v>49</v>
      </c>
      <c r="G3048" s="3" t="s">
        <v>137</v>
      </c>
      <c r="H3048" s="3" t="s">
        <v>43</v>
      </c>
      <c r="I3048" s="3" t="s">
        <v>51</v>
      </c>
      <c r="J3048" s="3" t="s">
        <v>36</v>
      </c>
      <c r="K3048" s="3">
        <v>3.2</v>
      </c>
      <c r="L3048" s="3" t="s">
        <v>151</v>
      </c>
      <c r="M3048" s="3" t="s">
        <v>73</v>
      </c>
      <c r="N3048" s="3" t="s">
        <v>151</v>
      </c>
      <c r="O3048" s="3" t="s">
        <v>151</v>
      </c>
      <c r="P3048" s="13">
        <v>25</v>
      </c>
      <c r="Q3048" s="13">
        <f>Table1[[#This Row],[Purchase Amount (USD)]]-Table1[[#This Row],[Previous Purchases]]</f>
        <v>24</v>
      </c>
      <c r="R3048" s="3" t="s">
        <v>32</v>
      </c>
      <c r="S3048" s="3" t="s">
        <v>96</v>
      </c>
    </row>
    <row r="3049" spans="1:19" x14ac:dyDescent="0.3">
      <c r="A3049" s="3">
        <v>3048</v>
      </c>
      <c r="B3049" s="3">
        <v>21</v>
      </c>
      <c r="C3049" s="3" t="s">
        <v>152</v>
      </c>
      <c r="D3049" s="3" t="s">
        <v>49</v>
      </c>
      <c r="E3049" s="3" t="s">
        <v>41</v>
      </c>
      <c r="F3049" s="3">
        <v>74</v>
      </c>
      <c r="G3049" s="3" t="s">
        <v>128</v>
      </c>
      <c r="H3049" s="3" t="s">
        <v>43</v>
      </c>
      <c r="I3049" s="3" t="s">
        <v>82</v>
      </c>
      <c r="J3049" s="3" t="s">
        <v>56</v>
      </c>
      <c r="K3049" s="3">
        <v>4.0999999999999996</v>
      </c>
      <c r="L3049" s="3" t="s">
        <v>151</v>
      </c>
      <c r="M3049" s="3" t="s">
        <v>69</v>
      </c>
      <c r="N3049" s="3" t="s">
        <v>151</v>
      </c>
      <c r="O3049" s="3" t="s">
        <v>151</v>
      </c>
      <c r="P3049" s="13">
        <v>3</v>
      </c>
      <c r="Q3049" s="13">
        <f>Table1[[#This Row],[Purchase Amount (USD)]]-Table1[[#This Row],[Previous Purchases]]</f>
        <v>71</v>
      </c>
      <c r="R3049" s="3" t="s">
        <v>45</v>
      </c>
      <c r="S3049" s="3" t="s">
        <v>75</v>
      </c>
    </row>
    <row r="3050" spans="1:19" x14ac:dyDescent="0.3">
      <c r="A3050" s="2">
        <v>3049</v>
      </c>
      <c r="B3050" s="2">
        <v>69</v>
      </c>
      <c r="C3050" s="2" t="s">
        <v>152</v>
      </c>
      <c r="D3050" s="2" t="s">
        <v>105</v>
      </c>
      <c r="E3050" s="2" t="s">
        <v>66</v>
      </c>
      <c r="F3050" s="2">
        <v>93</v>
      </c>
      <c r="G3050" s="2" t="s">
        <v>111</v>
      </c>
      <c r="H3050" s="2" t="s">
        <v>43</v>
      </c>
      <c r="I3050" s="2" t="s">
        <v>77</v>
      </c>
      <c r="J3050" s="2" t="s">
        <v>52</v>
      </c>
      <c r="K3050" s="2">
        <v>3.9</v>
      </c>
      <c r="L3050" s="2" t="s">
        <v>151</v>
      </c>
      <c r="M3050" s="2" t="s">
        <v>53</v>
      </c>
      <c r="N3050" s="2" t="s">
        <v>151</v>
      </c>
      <c r="O3050" s="2" t="s">
        <v>151</v>
      </c>
      <c r="P3050" s="12">
        <v>47</v>
      </c>
      <c r="Q3050" s="12">
        <f>Table1[[#This Row],[Purchase Amount (USD)]]-Table1[[#This Row],[Previous Purchases]]</f>
        <v>46</v>
      </c>
      <c r="R3050" s="2" t="s">
        <v>27</v>
      </c>
      <c r="S3050" s="2" t="s">
        <v>28</v>
      </c>
    </row>
    <row r="3051" spans="1:19" x14ac:dyDescent="0.3">
      <c r="A3051" s="2">
        <v>3050</v>
      </c>
      <c r="B3051" s="2">
        <v>40</v>
      </c>
      <c r="C3051" s="2" t="s">
        <v>152</v>
      </c>
      <c r="D3051" s="2" t="s">
        <v>65</v>
      </c>
      <c r="E3051" s="2" t="s">
        <v>66</v>
      </c>
      <c r="F3051" s="2">
        <v>60</v>
      </c>
      <c r="G3051" s="2" t="s">
        <v>139</v>
      </c>
      <c r="H3051" s="2" t="s">
        <v>22</v>
      </c>
      <c r="I3051" s="2" t="s">
        <v>107</v>
      </c>
      <c r="J3051" s="2" t="s">
        <v>52</v>
      </c>
      <c r="K3051" s="2">
        <v>3</v>
      </c>
      <c r="L3051" s="2" t="s">
        <v>151</v>
      </c>
      <c r="M3051" s="2" t="s">
        <v>44</v>
      </c>
      <c r="N3051" s="2" t="s">
        <v>151</v>
      </c>
      <c r="O3051" s="2" t="s">
        <v>151</v>
      </c>
      <c r="P3051" s="12">
        <v>41</v>
      </c>
      <c r="Q3051" s="12">
        <f>Table1[[#This Row],[Purchase Amount (USD)]]-Table1[[#This Row],[Previous Purchases]]</f>
        <v>19</v>
      </c>
      <c r="R3051" s="2" t="s">
        <v>74</v>
      </c>
      <c r="S3051" s="2" t="s">
        <v>75</v>
      </c>
    </row>
    <row r="3052" spans="1:19" x14ac:dyDescent="0.3">
      <c r="A3052" s="3">
        <v>3051</v>
      </c>
      <c r="B3052" s="3">
        <v>31</v>
      </c>
      <c r="C3052" s="3" t="s">
        <v>152</v>
      </c>
      <c r="D3052" s="3" t="s">
        <v>61</v>
      </c>
      <c r="E3052" s="3" t="s">
        <v>62</v>
      </c>
      <c r="F3052" s="3">
        <v>76</v>
      </c>
      <c r="G3052" s="3" t="s">
        <v>21</v>
      </c>
      <c r="H3052" s="3" t="s">
        <v>35</v>
      </c>
      <c r="I3052" s="3" t="s">
        <v>95</v>
      </c>
      <c r="J3052" s="3" t="s">
        <v>36</v>
      </c>
      <c r="K3052" s="3">
        <v>3.6</v>
      </c>
      <c r="L3052" s="3" t="s">
        <v>151</v>
      </c>
      <c r="M3052" s="3" t="s">
        <v>53</v>
      </c>
      <c r="N3052" s="3" t="s">
        <v>151</v>
      </c>
      <c r="O3052" s="3" t="s">
        <v>151</v>
      </c>
      <c r="P3052" s="13">
        <v>28</v>
      </c>
      <c r="Q3052" s="13">
        <f>Table1[[#This Row],[Purchase Amount (USD)]]-Table1[[#This Row],[Previous Purchases]]</f>
        <v>48</v>
      </c>
      <c r="R3052" s="3" t="s">
        <v>27</v>
      </c>
      <c r="S3052" s="3" t="s">
        <v>96</v>
      </c>
    </row>
    <row r="3053" spans="1:19" x14ac:dyDescent="0.3">
      <c r="A3053" s="3">
        <v>3052</v>
      </c>
      <c r="B3053" s="3">
        <v>44</v>
      </c>
      <c r="C3053" s="3" t="s">
        <v>152</v>
      </c>
      <c r="D3053" s="3" t="s">
        <v>88</v>
      </c>
      <c r="E3053" s="3" t="s">
        <v>66</v>
      </c>
      <c r="F3053" s="3">
        <v>64</v>
      </c>
      <c r="G3053" s="3" t="s">
        <v>50</v>
      </c>
      <c r="H3053" s="3" t="s">
        <v>22</v>
      </c>
      <c r="I3053" s="3" t="s">
        <v>79</v>
      </c>
      <c r="J3053" s="3" t="s">
        <v>52</v>
      </c>
      <c r="K3053" s="3">
        <v>4.5999999999999996</v>
      </c>
      <c r="L3053" s="3" t="s">
        <v>151</v>
      </c>
      <c r="M3053" s="3" t="s">
        <v>26</v>
      </c>
      <c r="N3053" s="3" t="s">
        <v>151</v>
      </c>
      <c r="O3053" s="3" t="s">
        <v>151</v>
      </c>
      <c r="P3053" s="13">
        <v>49</v>
      </c>
      <c r="Q3053" s="13">
        <f>Table1[[#This Row],[Purchase Amount (USD)]]-Table1[[#This Row],[Previous Purchases]]</f>
        <v>15</v>
      </c>
      <c r="R3053" s="3" t="s">
        <v>85</v>
      </c>
      <c r="S3053" s="3" t="s">
        <v>96</v>
      </c>
    </row>
    <row r="3054" spans="1:19" x14ac:dyDescent="0.3">
      <c r="A3054" s="2">
        <v>3053</v>
      </c>
      <c r="B3054" s="2">
        <v>48</v>
      </c>
      <c r="C3054" s="2" t="s">
        <v>152</v>
      </c>
      <c r="D3054" s="2" t="s">
        <v>70</v>
      </c>
      <c r="E3054" s="2" t="s">
        <v>41</v>
      </c>
      <c r="F3054" s="2">
        <v>38</v>
      </c>
      <c r="G3054" s="2" t="s">
        <v>30</v>
      </c>
      <c r="H3054" s="2" t="s">
        <v>91</v>
      </c>
      <c r="I3054" s="2" t="s">
        <v>77</v>
      </c>
      <c r="J3054" s="2" t="s">
        <v>36</v>
      </c>
      <c r="K3054" s="2">
        <v>4.5</v>
      </c>
      <c r="L3054" s="2" t="s">
        <v>151</v>
      </c>
      <c r="M3054" s="2" t="s">
        <v>73</v>
      </c>
      <c r="N3054" s="2" t="s">
        <v>151</v>
      </c>
      <c r="O3054" s="2" t="s">
        <v>151</v>
      </c>
      <c r="P3054" s="12">
        <v>7</v>
      </c>
      <c r="Q3054" s="12">
        <f>Table1[[#This Row],[Purchase Amount (USD)]]-Table1[[#This Row],[Previous Purchases]]</f>
        <v>31</v>
      </c>
      <c r="R3054" s="2" t="s">
        <v>74</v>
      </c>
      <c r="S3054" s="2" t="s">
        <v>28</v>
      </c>
    </row>
    <row r="3055" spans="1:19" x14ac:dyDescent="0.3">
      <c r="A3055" s="2">
        <v>3054</v>
      </c>
      <c r="B3055" s="2">
        <v>32</v>
      </c>
      <c r="C3055" s="2" t="s">
        <v>152</v>
      </c>
      <c r="D3055" s="2" t="s">
        <v>70</v>
      </c>
      <c r="E3055" s="2" t="s">
        <v>41</v>
      </c>
      <c r="F3055" s="2">
        <v>91</v>
      </c>
      <c r="G3055" s="2" t="s">
        <v>30</v>
      </c>
      <c r="H3055" s="2" t="s">
        <v>22</v>
      </c>
      <c r="I3055" s="2" t="s">
        <v>109</v>
      </c>
      <c r="J3055" s="2" t="s">
        <v>24</v>
      </c>
      <c r="K3055" s="2">
        <v>3.2</v>
      </c>
      <c r="L3055" s="2" t="s">
        <v>151</v>
      </c>
      <c r="M3055" s="2" t="s">
        <v>44</v>
      </c>
      <c r="N3055" s="2" t="s">
        <v>151</v>
      </c>
      <c r="O3055" s="2" t="s">
        <v>151</v>
      </c>
      <c r="P3055" s="12">
        <v>22</v>
      </c>
      <c r="Q3055" s="12">
        <f>Table1[[#This Row],[Purchase Amount (USD)]]-Table1[[#This Row],[Previous Purchases]]</f>
        <v>69</v>
      </c>
      <c r="R3055" s="2" t="s">
        <v>74</v>
      </c>
      <c r="S3055" s="2" t="s">
        <v>87</v>
      </c>
    </row>
    <row r="3056" spans="1:19" x14ac:dyDescent="0.3">
      <c r="A3056" s="3">
        <v>3055</v>
      </c>
      <c r="B3056" s="3">
        <v>42</v>
      </c>
      <c r="C3056" s="3" t="s">
        <v>152</v>
      </c>
      <c r="D3056" s="3" t="s">
        <v>136</v>
      </c>
      <c r="E3056" s="3" t="s">
        <v>41</v>
      </c>
      <c r="F3056" s="3">
        <v>70</v>
      </c>
      <c r="G3056" s="3" t="s">
        <v>81</v>
      </c>
      <c r="H3056" s="3" t="s">
        <v>35</v>
      </c>
      <c r="I3056" s="3" t="s">
        <v>135</v>
      </c>
      <c r="J3056" s="3" t="s">
        <v>52</v>
      </c>
      <c r="K3056" s="3">
        <v>4.9000000000000004</v>
      </c>
      <c r="L3056" s="3" t="s">
        <v>151</v>
      </c>
      <c r="M3056" s="3" t="s">
        <v>69</v>
      </c>
      <c r="N3056" s="3" t="s">
        <v>151</v>
      </c>
      <c r="O3056" s="3" t="s">
        <v>151</v>
      </c>
      <c r="P3056" s="13">
        <v>34</v>
      </c>
      <c r="Q3056" s="13">
        <f>Table1[[#This Row],[Purchase Amount (USD)]]-Table1[[#This Row],[Previous Purchases]]</f>
        <v>36</v>
      </c>
      <c r="R3056" s="3" t="s">
        <v>27</v>
      </c>
      <c r="S3056" s="3" t="s">
        <v>87</v>
      </c>
    </row>
    <row r="3057" spans="1:19" x14ac:dyDescent="0.3">
      <c r="A3057" s="3">
        <v>3056</v>
      </c>
      <c r="B3057" s="3">
        <v>27</v>
      </c>
      <c r="C3057" s="3" t="s">
        <v>152</v>
      </c>
      <c r="D3057" s="3" t="s">
        <v>40</v>
      </c>
      <c r="E3057" s="3" t="s">
        <v>41</v>
      </c>
      <c r="F3057" s="3">
        <v>22</v>
      </c>
      <c r="G3057" s="3" t="s">
        <v>110</v>
      </c>
      <c r="H3057" s="3" t="s">
        <v>43</v>
      </c>
      <c r="I3057" s="3" t="s">
        <v>82</v>
      </c>
      <c r="J3057" s="3" t="s">
        <v>56</v>
      </c>
      <c r="K3057" s="3">
        <v>5</v>
      </c>
      <c r="L3057" s="3" t="s">
        <v>151</v>
      </c>
      <c r="M3057" s="3" t="s">
        <v>53</v>
      </c>
      <c r="N3057" s="3" t="s">
        <v>151</v>
      </c>
      <c r="O3057" s="3" t="s">
        <v>151</v>
      </c>
      <c r="P3057" s="13">
        <v>5</v>
      </c>
      <c r="Q3057" s="13">
        <f>Table1[[#This Row],[Purchase Amount (USD)]]-Table1[[#This Row],[Previous Purchases]]</f>
        <v>17</v>
      </c>
      <c r="R3057" s="3" t="s">
        <v>85</v>
      </c>
      <c r="S3057" s="3" t="s">
        <v>75</v>
      </c>
    </row>
    <row r="3058" spans="1:19" x14ac:dyDescent="0.3">
      <c r="A3058" s="2">
        <v>3057</v>
      </c>
      <c r="B3058" s="2">
        <v>69</v>
      </c>
      <c r="C3058" s="2" t="s">
        <v>152</v>
      </c>
      <c r="D3058" s="2" t="s">
        <v>142</v>
      </c>
      <c r="E3058" s="2" t="s">
        <v>66</v>
      </c>
      <c r="F3058" s="2">
        <v>59</v>
      </c>
      <c r="G3058" s="2" t="s">
        <v>126</v>
      </c>
      <c r="H3058" s="2" t="s">
        <v>43</v>
      </c>
      <c r="I3058" s="2" t="s">
        <v>117</v>
      </c>
      <c r="J3058" s="2" t="s">
        <v>36</v>
      </c>
      <c r="K3058" s="2">
        <v>3.8</v>
      </c>
      <c r="L3058" s="2" t="s">
        <v>151</v>
      </c>
      <c r="M3058" s="2" t="s">
        <v>53</v>
      </c>
      <c r="N3058" s="2" t="s">
        <v>151</v>
      </c>
      <c r="O3058" s="2" t="s">
        <v>151</v>
      </c>
      <c r="P3058" s="12">
        <v>15</v>
      </c>
      <c r="Q3058" s="12">
        <f>Table1[[#This Row],[Purchase Amount (USD)]]-Table1[[#This Row],[Previous Purchases]]</f>
        <v>44</v>
      </c>
      <c r="R3058" s="2" t="s">
        <v>32</v>
      </c>
      <c r="S3058" s="2" t="s">
        <v>75</v>
      </c>
    </row>
    <row r="3059" spans="1:19" x14ac:dyDescent="0.3">
      <c r="A3059" s="2">
        <v>3058</v>
      </c>
      <c r="B3059" s="2">
        <v>67</v>
      </c>
      <c r="C3059" s="2" t="s">
        <v>152</v>
      </c>
      <c r="D3059" s="2" t="s">
        <v>131</v>
      </c>
      <c r="E3059" s="2" t="s">
        <v>66</v>
      </c>
      <c r="F3059" s="2">
        <v>22</v>
      </c>
      <c r="G3059" s="2" t="s">
        <v>97</v>
      </c>
      <c r="H3059" s="2" t="s">
        <v>43</v>
      </c>
      <c r="I3059" s="2" t="s">
        <v>143</v>
      </c>
      <c r="J3059" s="2" t="s">
        <v>36</v>
      </c>
      <c r="K3059" s="2">
        <v>3.4</v>
      </c>
      <c r="L3059" s="2" t="s">
        <v>151</v>
      </c>
      <c r="M3059" s="2" t="s">
        <v>44</v>
      </c>
      <c r="N3059" s="2" t="s">
        <v>151</v>
      </c>
      <c r="O3059" s="2" t="s">
        <v>151</v>
      </c>
      <c r="P3059" s="12">
        <v>26</v>
      </c>
      <c r="Q3059" s="12">
        <f>Table1[[#This Row],[Purchase Amount (USD)]]-Table1[[#This Row],[Previous Purchases]]</f>
        <v>-4</v>
      </c>
      <c r="R3059" s="2" t="s">
        <v>74</v>
      </c>
      <c r="S3059" s="2" t="s">
        <v>39</v>
      </c>
    </row>
    <row r="3060" spans="1:19" x14ac:dyDescent="0.3">
      <c r="A3060" s="3">
        <v>3059</v>
      </c>
      <c r="B3060" s="3">
        <v>41</v>
      </c>
      <c r="C3060" s="3" t="s">
        <v>152</v>
      </c>
      <c r="D3060" s="3" t="s">
        <v>65</v>
      </c>
      <c r="E3060" s="3" t="s">
        <v>66</v>
      </c>
      <c r="F3060" s="3">
        <v>74</v>
      </c>
      <c r="G3060" s="3" t="s">
        <v>63</v>
      </c>
      <c r="H3060" s="3" t="s">
        <v>35</v>
      </c>
      <c r="I3060" s="3" t="s">
        <v>120</v>
      </c>
      <c r="J3060" s="3" t="s">
        <v>24</v>
      </c>
      <c r="K3060" s="3">
        <v>3.8</v>
      </c>
      <c r="L3060" s="3" t="s">
        <v>151</v>
      </c>
      <c r="M3060" s="3" t="s">
        <v>73</v>
      </c>
      <c r="N3060" s="3" t="s">
        <v>151</v>
      </c>
      <c r="O3060" s="3" t="s">
        <v>151</v>
      </c>
      <c r="P3060" s="13">
        <v>3</v>
      </c>
      <c r="Q3060" s="13">
        <f>Table1[[#This Row],[Purchase Amount (USD)]]-Table1[[#This Row],[Previous Purchases]]</f>
        <v>71</v>
      </c>
      <c r="R3060" s="3" t="s">
        <v>74</v>
      </c>
      <c r="S3060" s="3" t="s">
        <v>28</v>
      </c>
    </row>
    <row r="3061" spans="1:19" x14ac:dyDescent="0.3">
      <c r="A3061" s="3">
        <v>3060</v>
      </c>
      <c r="B3061" s="3">
        <v>46</v>
      </c>
      <c r="C3061" s="3" t="s">
        <v>152</v>
      </c>
      <c r="D3061" s="3" t="s">
        <v>29</v>
      </c>
      <c r="E3061" s="3" t="s">
        <v>20</v>
      </c>
      <c r="F3061" s="3">
        <v>71</v>
      </c>
      <c r="G3061" s="3" t="s">
        <v>21</v>
      </c>
      <c r="H3061" s="3" t="s">
        <v>22</v>
      </c>
      <c r="I3061" s="3" t="s">
        <v>31</v>
      </c>
      <c r="J3061" s="3" t="s">
        <v>36</v>
      </c>
      <c r="K3061" s="3">
        <v>3.2</v>
      </c>
      <c r="L3061" s="3" t="s">
        <v>151</v>
      </c>
      <c r="M3061" s="3" t="s">
        <v>26</v>
      </c>
      <c r="N3061" s="3" t="s">
        <v>151</v>
      </c>
      <c r="O3061" s="3" t="s">
        <v>151</v>
      </c>
      <c r="P3061" s="13">
        <v>42</v>
      </c>
      <c r="Q3061" s="13">
        <f>Table1[[#This Row],[Purchase Amount (USD)]]-Table1[[#This Row],[Previous Purchases]]</f>
        <v>29</v>
      </c>
      <c r="R3061" s="3" t="s">
        <v>38</v>
      </c>
      <c r="S3061" s="3" t="s">
        <v>57</v>
      </c>
    </row>
    <row r="3062" spans="1:19" x14ac:dyDescent="0.3">
      <c r="A3062" s="2">
        <v>3061</v>
      </c>
      <c r="B3062" s="2">
        <v>47</v>
      </c>
      <c r="C3062" s="2" t="s">
        <v>152</v>
      </c>
      <c r="D3062" s="2" t="s">
        <v>61</v>
      </c>
      <c r="E3062" s="2" t="s">
        <v>62</v>
      </c>
      <c r="F3062" s="2">
        <v>80</v>
      </c>
      <c r="G3062" s="2" t="s">
        <v>98</v>
      </c>
      <c r="H3062" s="2" t="s">
        <v>35</v>
      </c>
      <c r="I3062" s="2" t="s">
        <v>60</v>
      </c>
      <c r="J3062" s="2" t="s">
        <v>52</v>
      </c>
      <c r="K3062" s="2">
        <v>4.7</v>
      </c>
      <c r="L3062" s="2" t="s">
        <v>151</v>
      </c>
      <c r="M3062" s="2" t="s">
        <v>73</v>
      </c>
      <c r="N3062" s="2" t="s">
        <v>151</v>
      </c>
      <c r="O3062" s="2" t="s">
        <v>151</v>
      </c>
      <c r="P3062" s="12">
        <v>1</v>
      </c>
      <c r="Q3062" s="12">
        <f>Table1[[#This Row],[Purchase Amount (USD)]]-Table1[[#This Row],[Previous Purchases]]</f>
        <v>79</v>
      </c>
      <c r="R3062" s="2" t="s">
        <v>27</v>
      </c>
      <c r="S3062" s="2" t="s">
        <v>87</v>
      </c>
    </row>
    <row r="3063" spans="1:19" x14ac:dyDescent="0.3">
      <c r="A3063" s="2">
        <v>3062</v>
      </c>
      <c r="B3063" s="2">
        <v>33</v>
      </c>
      <c r="C3063" s="2" t="s">
        <v>152</v>
      </c>
      <c r="D3063" s="2" t="s">
        <v>112</v>
      </c>
      <c r="E3063" s="2" t="s">
        <v>20</v>
      </c>
      <c r="F3063" s="2">
        <v>59</v>
      </c>
      <c r="G3063" s="2" t="s">
        <v>146</v>
      </c>
      <c r="H3063" s="2" t="s">
        <v>22</v>
      </c>
      <c r="I3063" s="2" t="s">
        <v>77</v>
      </c>
      <c r="J3063" s="2" t="s">
        <v>56</v>
      </c>
      <c r="K3063" s="2">
        <v>4.5</v>
      </c>
      <c r="L3063" s="2" t="s">
        <v>151</v>
      </c>
      <c r="M3063" s="2" t="s">
        <v>26</v>
      </c>
      <c r="N3063" s="2" t="s">
        <v>151</v>
      </c>
      <c r="O3063" s="2" t="s">
        <v>151</v>
      </c>
      <c r="P3063" s="12">
        <v>20</v>
      </c>
      <c r="Q3063" s="12">
        <f>Table1[[#This Row],[Purchase Amount (USD)]]-Table1[[#This Row],[Previous Purchases]]</f>
        <v>39</v>
      </c>
      <c r="R3063" s="2" t="s">
        <v>45</v>
      </c>
      <c r="S3063" s="2" t="s">
        <v>96</v>
      </c>
    </row>
    <row r="3064" spans="1:19" x14ac:dyDescent="0.3">
      <c r="A3064" s="3">
        <v>3063</v>
      </c>
      <c r="B3064" s="3">
        <v>51</v>
      </c>
      <c r="C3064" s="3" t="s">
        <v>152</v>
      </c>
      <c r="D3064" s="3" t="s">
        <v>131</v>
      </c>
      <c r="E3064" s="3" t="s">
        <v>66</v>
      </c>
      <c r="F3064" s="3">
        <v>96</v>
      </c>
      <c r="G3064" s="3" t="s">
        <v>98</v>
      </c>
      <c r="H3064" s="3" t="s">
        <v>22</v>
      </c>
      <c r="I3064" s="3" t="s">
        <v>95</v>
      </c>
      <c r="J3064" s="3" t="s">
        <v>56</v>
      </c>
      <c r="K3064" s="3">
        <v>3.3</v>
      </c>
      <c r="L3064" s="3" t="s">
        <v>151</v>
      </c>
      <c r="M3064" s="3" t="s">
        <v>53</v>
      </c>
      <c r="N3064" s="3" t="s">
        <v>151</v>
      </c>
      <c r="O3064" s="3" t="s">
        <v>151</v>
      </c>
      <c r="P3064" s="13">
        <v>39</v>
      </c>
      <c r="Q3064" s="13">
        <f>Table1[[#This Row],[Purchase Amount (USD)]]-Table1[[#This Row],[Previous Purchases]]</f>
        <v>57</v>
      </c>
      <c r="R3064" s="3" t="s">
        <v>45</v>
      </c>
      <c r="S3064" s="3" t="s">
        <v>87</v>
      </c>
    </row>
    <row r="3065" spans="1:19" x14ac:dyDescent="0.3">
      <c r="A3065" s="3">
        <v>3064</v>
      </c>
      <c r="B3065" s="3">
        <v>26</v>
      </c>
      <c r="C3065" s="3" t="s">
        <v>152</v>
      </c>
      <c r="D3065" s="3" t="s">
        <v>88</v>
      </c>
      <c r="E3065" s="3" t="s">
        <v>66</v>
      </c>
      <c r="F3065" s="3">
        <v>43</v>
      </c>
      <c r="G3065" s="3" t="s">
        <v>138</v>
      </c>
      <c r="H3065" s="3" t="s">
        <v>22</v>
      </c>
      <c r="I3065" s="3" t="s">
        <v>109</v>
      </c>
      <c r="J3065" s="3" t="s">
        <v>24</v>
      </c>
      <c r="K3065" s="3">
        <v>3.9</v>
      </c>
      <c r="L3065" s="3" t="s">
        <v>151</v>
      </c>
      <c r="M3065" s="3" t="s">
        <v>73</v>
      </c>
      <c r="N3065" s="3" t="s">
        <v>151</v>
      </c>
      <c r="O3065" s="3" t="s">
        <v>151</v>
      </c>
      <c r="P3065" s="13">
        <v>24</v>
      </c>
      <c r="Q3065" s="13">
        <f>Table1[[#This Row],[Purchase Amount (USD)]]-Table1[[#This Row],[Previous Purchases]]</f>
        <v>19</v>
      </c>
      <c r="R3065" s="3" t="s">
        <v>38</v>
      </c>
      <c r="S3065" s="3" t="s">
        <v>28</v>
      </c>
    </row>
    <row r="3066" spans="1:19" x14ac:dyDescent="0.3">
      <c r="A3066" s="2">
        <v>3065</v>
      </c>
      <c r="B3066" s="2">
        <v>22</v>
      </c>
      <c r="C3066" s="2" t="s">
        <v>152</v>
      </c>
      <c r="D3066" s="2" t="s">
        <v>132</v>
      </c>
      <c r="E3066" s="2" t="s">
        <v>66</v>
      </c>
      <c r="F3066" s="2">
        <v>76</v>
      </c>
      <c r="G3066" s="2" t="s">
        <v>134</v>
      </c>
      <c r="H3066" s="2" t="s">
        <v>35</v>
      </c>
      <c r="I3066" s="2" t="s">
        <v>108</v>
      </c>
      <c r="J3066" s="2" t="s">
        <v>24</v>
      </c>
      <c r="K3066" s="2">
        <v>3.6</v>
      </c>
      <c r="L3066" s="2" t="s">
        <v>151</v>
      </c>
      <c r="M3066" s="2" t="s">
        <v>26</v>
      </c>
      <c r="N3066" s="2" t="s">
        <v>151</v>
      </c>
      <c r="O3066" s="2" t="s">
        <v>151</v>
      </c>
      <c r="P3066" s="12">
        <v>49</v>
      </c>
      <c r="Q3066" s="12">
        <f>Table1[[#This Row],[Purchase Amount (USD)]]-Table1[[#This Row],[Previous Purchases]]</f>
        <v>27</v>
      </c>
      <c r="R3066" s="2" t="s">
        <v>74</v>
      </c>
      <c r="S3066" s="2" t="s">
        <v>57</v>
      </c>
    </row>
    <row r="3067" spans="1:19" x14ac:dyDescent="0.3">
      <c r="A3067" s="2">
        <v>3066</v>
      </c>
      <c r="B3067" s="2">
        <v>49</v>
      </c>
      <c r="C3067" s="2" t="s">
        <v>152</v>
      </c>
      <c r="D3067" s="2" t="s">
        <v>101</v>
      </c>
      <c r="E3067" s="2" t="s">
        <v>62</v>
      </c>
      <c r="F3067" s="2">
        <v>59</v>
      </c>
      <c r="G3067" s="2" t="s">
        <v>113</v>
      </c>
      <c r="H3067" s="2" t="s">
        <v>43</v>
      </c>
      <c r="I3067" s="2" t="s">
        <v>117</v>
      </c>
      <c r="J3067" s="2" t="s">
        <v>56</v>
      </c>
      <c r="K3067" s="2">
        <v>2.8</v>
      </c>
      <c r="L3067" s="2" t="s">
        <v>151</v>
      </c>
      <c r="M3067" s="2" t="s">
        <v>73</v>
      </c>
      <c r="N3067" s="2" t="s">
        <v>151</v>
      </c>
      <c r="O3067" s="2" t="s">
        <v>151</v>
      </c>
      <c r="P3067" s="12">
        <v>7</v>
      </c>
      <c r="Q3067" s="12">
        <f>Table1[[#This Row],[Purchase Amount (USD)]]-Table1[[#This Row],[Previous Purchases]]</f>
        <v>52</v>
      </c>
      <c r="R3067" s="2" t="s">
        <v>27</v>
      </c>
      <c r="S3067" s="2" t="s">
        <v>75</v>
      </c>
    </row>
    <row r="3068" spans="1:19" x14ac:dyDescent="0.3">
      <c r="A3068" s="3">
        <v>3067</v>
      </c>
      <c r="B3068" s="3">
        <v>58</v>
      </c>
      <c r="C3068" s="3" t="s">
        <v>152</v>
      </c>
      <c r="D3068" s="3" t="s">
        <v>86</v>
      </c>
      <c r="E3068" s="3" t="s">
        <v>20</v>
      </c>
      <c r="F3068" s="3">
        <v>48</v>
      </c>
      <c r="G3068" s="3" t="s">
        <v>150</v>
      </c>
      <c r="H3068" s="3" t="s">
        <v>22</v>
      </c>
      <c r="I3068" s="3" t="s">
        <v>84</v>
      </c>
      <c r="J3068" s="3" t="s">
        <v>52</v>
      </c>
      <c r="K3068" s="3">
        <v>4.3</v>
      </c>
      <c r="L3068" s="3" t="s">
        <v>151</v>
      </c>
      <c r="M3068" s="3" t="s">
        <v>37</v>
      </c>
      <c r="N3068" s="3" t="s">
        <v>151</v>
      </c>
      <c r="O3068" s="3" t="s">
        <v>151</v>
      </c>
      <c r="P3068" s="13">
        <v>13</v>
      </c>
      <c r="Q3068" s="13">
        <f>Table1[[#This Row],[Purchase Amount (USD)]]-Table1[[#This Row],[Previous Purchases]]</f>
        <v>35</v>
      </c>
      <c r="R3068" s="3" t="s">
        <v>27</v>
      </c>
      <c r="S3068" s="3" t="s">
        <v>96</v>
      </c>
    </row>
    <row r="3069" spans="1:19" x14ac:dyDescent="0.3">
      <c r="A3069" s="3">
        <v>3068</v>
      </c>
      <c r="B3069" s="3">
        <v>70</v>
      </c>
      <c r="C3069" s="3" t="s">
        <v>152</v>
      </c>
      <c r="D3069" s="3" t="s">
        <v>132</v>
      </c>
      <c r="E3069" s="3" t="s">
        <v>66</v>
      </c>
      <c r="F3069" s="3">
        <v>22</v>
      </c>
      <c r="G3069" s="3" t="s">
        <v>67</v>
      </c>
      <c r="H3069" s="3" t="s">
        <v>35</v>
      </c>
      <c r="I3069" s="3" t="s">
        <v>23</v>
      </c>
      <c r="J3069" s="3" t="s">
        <v>36</v>
      </c>
      <c r="K3069" s="3">
        <v>3.5</v>
      </c>
      <c r="L3069" s="3" t="s">
        <v>151</v>
      </c>
      <c r="M3069" s="3" t="s">
        <v>37</v>
      </c>
      <c r="N3069" s="3" t="s">
        <v>151</v>
      </c>
      <c r="O3069" s="3" t="s">
        <v>151</v>
      </c>
      <c r="P3069" s="13">
        <v>2</v>
      </c>
      <c r="Q3069" s="13">
        <f>Table1[[#This Row],[Purchase Amount (USD)]]-Table1[[#This Row],[Previous Purchases]]</f>
        <v>20</v>
      </c>
      <c r="R3069" s="3" t="s">
        <v>32</v>
      </c>
      <c r="S3069" s="3" t="s">
        <v>39</v>
      </c>
    </row>
    <row r="3070" spans="1:19" x14ac:dyDescent="0.3">
      <c r="A3070" s="2">
        <v>3069</v>
      </c>
      <c r="B3070" s="2">
        <v>32</v>
      </c>
      <c r="C3070" s="2" t="s">
        <v>152</v>
      </c>
      <c r="D3070" s="2" t="s">
        <v>136</v>
      </c>
      <c r="E3070" s="2" t="s">
        <v>41</v>
      </c>
      <c r="F3070" s="2">
        <v>40</v>
      </c>
      <c r="G3070" s="2" t="s">
        <v>98</v>
      </c>
      <c r="H3070" s="2" t="s">
        <v>43</v>
      </c>
      <c r="I3070" s="2" t="s">
        <v>125</v>
      </c>
      <c r="J3070" s="2" t="s">
        <v>24</v>
      </c>
      <c r="K3070" s="2">
        <v>4.2</v>
      </c>
      <c r="L3070" s="2" t="s">
        <v>151</v>
      </c>
      <c r="M3070" s="2" t="s">
        <v>26</v>
      </c>
      <c r="N3070" s="2" t="s">
        <v>151</v>
      </c>
      <c r="O3070" s="2" t="s">
        <v>151</v>
      </c>
      <c r="P3070" s="12">
        <v>4</v>
      </c>
      <c r="Q3070" s="12">
        <f>Table1[[#This Row],[Purchase Amount (USD)]]-Table1[[#This Row],[Previous Purchases]]</f>
        <v>36</v>
      </c>
      <c r="R3070" s="2" t="s">
        <v>85</v>
      </c>
      <c r="S3070" s="2" t="s">
        <v>39</v>
      </c>
    </row>
    <row r="3071" spans="1:19" x14ac:dyDescent="0.3">
      <c r="A3071" s="2">
        <v>3070</v>
      </c>
      <c r="B3071" s="2">
        <v>62</v>
      </c>
      <c r="C3071" s="2" t="s">
        <v>152</v>
      </c>
      <c r="D3071" s="2" t="s">
        <v>33</v>
      </c>
      <c r="E3071" s="2" t="s">
        <v>20</v>
      </c>
      <c r="F3071" s="2">
        <v>73</v>
      </c>
      <c r="G3071" s="2" t="s">
        <v>78</v>
      </c>
      <c r="H3071" s="2" t="s">
        <v>22</v>
      </c>
      <c r="I3071" s="2" t="s">
        <v>135</v>
      </c>
      <c r="J3071" s="2" t="s">
        <v>36</v>
      </c>
      <c r="K3071" s="2">
        <v>4.5999999999999996</v>
      </c>
      <c r="L3071" s="2" t="s">
        <v>151</v>
      </c>
      <c r="M3071" s="2" t="s">
        <v>26</v>
      </c>
      <c r="N3071" s="2" t="s">
        <v>151</v>
      </c>
      <c r="O3071" s="2" t="s">
        <v>151</v>
      </c>
      <c r="P3071" s="12">
        <v>17</v>
      </c>
      <c r="Q3071" s="12">
        <f>Table1[[#This Row],[Purchase Amount (USD)]]-Table1[[#This Row],[Previous Purchases]]</f>
        <v>56</v>
      </c>
      <c r="R3071" s="2" t="s">
        <v>85</v>
      </c>
      <c r="S3071" s="2" t="s">
        <v>57</v>
      </c>
    </row>
    <row r="3072" spans="1:19" x14ac:dyDescent="0.3">
      <c r="A3072" s="3">
        <v>3071</v>
      </c>
      <c r="B3072" s="3">
        <v>52</v>
      </c>
      <c r="C3072" s="3" t="s">
        <v>152</v>
      </c>
      <c r="D3072" s="3" t="s">
        <v>70</v>
      </c>
      <c r="E3072" s="3" t="s">
        <v>41</v>
      </c>
      <c r="F3072" s="3">
        <v>26</v>
      </c>
      <c r="G3072" s="3" t="s">
        <v>89</v>
      </c>
      <c r="H3072" s="3" t="s">
        <v>91</v>
      </c>
      <c r="I3072" s="3" t="s">
        <v>107</v>
      </c>
      <c r="J3072" s="3" t="s">
        <v>56</v>
      </c>
      <c r="K3072" s="3">
        <v>2.6</v>
      </c>
      <c r="L3072" s="3" t="s">
        <v>151</v>
      </c>
      <c r="M3072" s="3" t="s">
        <v>37</v>
      </c>
      <c r="N3072" s="3" t="s">
        <v>151</v>
      </c>
      <c r="O3072" s="3" t="s">
        <v>151</v>
      </c>
      <c r="P3072" s="13">
        <v>43</v>
      </c>
      <c r="Q3072" s="13">
        <f>Table1[[#This Row],[Purchase Amount (USD)]]-Table1[[#This Row],[Previous Purchases]]</f>
        <v>-17</v>
      </c>
      <c r="R3072" s="3" t="s">
        <v>45</v>
      </c>
      <c r="S3072" s="3" t="s">
        <v>75</v>
      </c>
    </row>
    <row r="3073" spans="1:19" x14ac:dyDescent="0.3">
      <c r="A3073" s="3">
        <v>3072</v>
      </c>
      <c r="B3073" s="3">
        <v>23</v>
      </c>
      <c r="C3073" s="3" t="s">
        <v>152</v>
      </c>
      <c r="D3073" s="3" t="s">
        <v>29</v>
      </c>
      <c r="E3073" s="3" t="s">
        <v>20</v>
      </c>
      <c r="F3073" s="3">
        <v>41</v>
      </c>
      <c r="G3073" s="3" t="s">
        <v>81</v>
      </c>
      <c r="H3073" s="3" t="s">
        <v>22</v>
      </c>
      <c r="I3073" s="3" t="s">
        <v>47</v>
      </c>
      <c r="J3073" s="3" t="s">
        <v>36</v>
      </c>
      <c r="K3073" s="3">
        <v>3.4</v>
      </c>
      <c r="L3073" s="3" t="s">
        <v>151</v>
      </c>
      <c r="M3073" s="3" t="s">
        <v>44</v>
      </c>
      <c r="N3073" s="3" t="s">
        <v>151</v>
      </c>
      <c r="O3073" s="3" t="s">
        <v>151</v>
      </c>
      <c r="P3073" s="13">
        <v>6</v>
      </c>
      <c r="Q3073" s="13">
        <f>Table1[[#This Row],[Purchase Amount (USD)]]-Table1[[#This Row],[Previous Purchases]]</f>
        <v>35</v>
      </c>
      <c r="R3073" s="3" t="s">
        <v>45</v>
      </c>
      <c r="S3073" s="3" t="s">
        <v>87</v>
      </c>
    </row>
    <row r="3074" spans="1:19" x14ac:dyDescent="0.3">
      <c r="A3074" s="2">
        <v>3073</v>
      </c>
      <c r="B3074" s="2">
        <v>26</v>
      </c>
      <c r="C3074" s="2" t="s">
        <v>152</v>
      </c>
      <c r="D3074" s="2" t="s">
        <v>105</v>
      </c>
      <c r="E3074" s="2" t="s">
        <v>66</v>
      </c>
      <c r="F3074" s="2">
        <v>98</v>
      </c>
      <c r="G3074" s="2" t="s">
        <v>83</v>
      </c>
      <c r="H3074" s="2" t="s">
        <v>22</v>
      </c>
      <c r="I3074" s="2" t="s">
        <v>99</v>
      </c>
      <c r="J3074" s="2" t="s">
        <v>36</v>
      </c>
      <c r="K3074" s="2">
        <v>3.1</v>
      </c>
      <c r="L3074" s="2" t="s">
        <v>151</v>
      </c>
      <c r="M3074" s="2" t="s">
        <v>53</v>
      </c>
      <c r="N3074" s="2" t="s">
        <v>151</v>
      </c>
      <c r="O3074" s="2" t="s">
        <v>151</v>
      </c>
      <c r="P3074" s="12">
        <v>46</v>
      </c>
      <c r="Q3074" s="12">
        <f>Table1[[#This Row],[Purchase Amount (USD)]]-Table1[[#This Row],[Previous Purchases]]</f>
        <v>52</v>
      </c>
      <c r="R3074" s="2" t="s">
        <v>45</v>
      </c>
      <c r="S3074" s="2" t="s">
        <v>57</v>
      </c>
    </row>
    <row r="3075" spans="1:19" x14ac:dyDescent="0.3">
      <c r="A3075" s="2">
        <v>3074</v>
      </c>
      <c r="B3075" s="2">
        <v>58</v>
      </c>
      <c r="C3075" s="2" t="s">
        <v>152</v>
      </c>
      <c r="D3075" s="2" t="s">
        <v>54</v>
      </c>
      <c r="E3075" s="2" t="s">
        <v>20</v>
      </c>
      <c r="F3075" s="2">
        <v>63</v>
      </c>
      <c r="G3075" s="2" t="s">
        <v>46</v>
      </c>
      <c r="H3075" s="2" t="s">
        <v>22</v>
      </c>
      <c r="I3075" s="2" t="s">
        <v>51</v>
      </c>
      <c r="J3075" s="2" t="s">
        <v>24</v>
      </c>
      <c r="K3075" s="2">
        <v>3.6</v>
      </c>
      <c r="L3075" s="2" t="s">
        <v>151</v>
      </c>
      <c r="M3075" s="2" t="s">
        <v>37</v>
      </c>
      <c r="N3075" s="2" t="s">
        <v>151</v>
      </c>
      <c r="O3075" s="2" t="s">
        <v>151</v>
      </c>
      <c r="P3075" s="12">
        <v>7</v>
      </c>
      <c r="Q3075" s="12">
        <f>Table1[[#This Row],[Purchase Amount (USD)]]-Table1[[#This Row],[Previous Purchases]]</f>
        <v>56</v>
      </c>
      <c r="R3075" s="2" t="s">
        <v>85</v>
      </c>
      <c r="S3075" s="2" t="s">
        <v>75</v>
      </c>
    </row>
    <row r="3076" spans="1:19" x14ac:dyDescent="0.3">
      <c r="A3076" s="3">
        <v>3075</v>
      </c>
      <c r="B3076" s="3">
        <v>26</v>
      </c>
      <c r="C3076" s="3" t="s">
        <v>152</v>
      </c>
      <c r="D3076" s="3" t="s">
        <v>136</v>
      </c>
      <c r="E3076" s="3" t="s">
        <v>41</v>
      </c>
      <c r="F3076" s="3">
        <v>55</v>
      </c>
      <c r="G3076" s="3" t="s">
        <v>34</v>
      </c>
      <c r="H3076" s="3" t="s">
        <v>22</v>
      </c>
      <c r="I3076" s="3" t="s">
        <v>31</v>
      </c>
      <c r="J3076" s="3" t="s">
        <v>24</v>
      </c>
      <c r="K3076" s="3">
        <v>4.2</v>
      </c>
      <c r="L3076" s="3" t="s">
        <v>151</v>
      </c>
      <c r="M3076" s="3" t="s">
        <v>44</v>
      </c>
      <c r="N3076" s="3" t="s">
        <v>151</v>
      </c>
      <c r="O3076" s="3" t="s">
        <v>151</v>
      </c>
      <c r="P3076" s="13">
        <v>34</v>
      </c>
      <c r="Q3076" s="13">
        <f>Table1[[#This Row],[Purchase Amount (USD)]]-Table1[[#This Row],[Previous Purchases]]</f>
        <v>21</v>
      </c>
      <c r="R3076" s="3" t="s">
        <v>85</v>
      </c>
      <c r="S3076" s="3" t="s">
        <v>28</v>
      </c>
    </row>
    <row r="3077" spans="1:19" x14ac:dyDescent="0.3">
      <c r="A3077" s="3">
        <v>3076</v>
      </c>
      <c r="B3077" s="3">
        <v>54</v>
      </c>
      <c r="C3077" s="3" t="s">
        <v>152</v>
      </c>
      <c r="D3077" s="3" t="s">
        <v>58</v>
      </c>
      <c r="E3077" s="3" t="s">
        <v>20</v>
      </c>
      <c r="F3077" s="3">
        <v>90</v>
      </c>
      <c r="G3077" s="3" t="s">
        <v>139</v>
      </c>
      <c r="H3077" s="3" t="s">
        <v>91</v>
      </c>
      <c r="I3077" s="3" t="s">
        <v>117</v>
      </c>
      <c r="J3077" s="3" t="s">
        <v>24</v>
      </c>
      <c r="K3077" s="3">
        <v>3.6</v>
      </c>
      <c r="L3077" s="3" t="s">
        <v>151</v>
      </c>
      <c r="M3077" s="3" t="s">
        <v>53</v>
      </c>
      <c r="N3077" s="3" t="s">
        <v>151</v>
      </c>
      <c r="O3077" s="3" t="s">
        <v>151</v>
      </c>
      <c r="P3077" s="13">
        <v>21</v>
      </c>
      <c r="Q3077" s="13">
        <f>Table1[[#This Row],[Purchase Amount (USD)]]-Table1[[#This Row],[Previous Purchases]]</f>
        <v>69</v>
      </c>
      <c r="R3077" s="3" t="s">
        <v>45</v>
      </c>
      <c r="S3077" s="3" t="s">
        <v>96</v>
      </c>
    </row>
    <row r="3078" spans="1:19" x14ac:dyDescent="0.3">
      <c r="A3078" s="2">
        <v>3077</v>
      </c>
      <c r="B3078" s="2">
        <v>66</v>
      </c>
      <c r="C3078" s="2" t="s">
        <v>152</v>
      </c>
      <c r="D3078" s="2" t="s">
        <v>65</v>
      </c>
      <c r="E3078" s="2" t="s">
        <v>66</v>
      </c>
      <c r="F3078" s="2">
        <v>46</v>
      </c>
      <c r="G3078" s="2" t="s">
        <v>81</v>
      </c>
      <c r="H3078" s="2" t="s">
        <v>43</v>
      </c>
      <c r="I3078" s="2" t="s">
        <v>143</v>
      </c>
      <c r="J3078" s="2" t="s">
        <v>52</v>
      </c>
      <c r="K3078" s="2">
        <v>3.6</v>
      </c>
      <c r="L3078" s="2" t="s">
        <v>151</v>
      </c>
      <c r="M3078" s="2" t="s">
        <v>26</v>
      </c>
      <c r="N3078" s="2" t="s">
        <v>151</v>
      </c>
      <c r="O3078" s="2" t="s">
        <v>151</v>
      </c>
      <c r="P3078" s="12">
        <v>13</v>
      </c>
      <c r="Q3078" s="12">
        <f>Table1[[#This Row],[Purchase Amount (USD)]]-Table1[[#This Row],[Previous Purchases]]</f>
        <v>33</v>
      </c>
      <c r="R3078" s="2" t="s">
        <v>27</v>
      </c>
      <c r="S3078" s="2" t="s">
        <v>75</v>
      </c>
    </row>
    <row r="3079" spans="1:19" x14ac:dyDescent="0.3">
      <c r="A3079" s="2">
        <v>3078</v>
      </c>
      <c r="B3079" s="2">
        <v>60</v>
      </c>
      <c r="C3079" s="2" t="s">
        <v>152</v>
      </c>
      <c r="D3079" s="2" t="s">
        <v>29</v>
      </c>
      <c r="E3079" s="2" t="s">
        <v>20</v>
      </c>
      <c r="F3079" s="2">
        <v>88</v>
      </c>
      <c r="G3079" s="2" t="s">
        <v>114</v>
      </c>
      <c r="H3079" s="2" t="s">
        <v>35</v>
      </c>
      <c r="I3079" s="2" t="s">
        <v>107</v>
      </c>
      <c r="J3079" s="2" t="s">
        <v>36</v>
      </c>
      <c r="K3079" s="2">
        <v>3</v>
      </c>
      <c r="L3079" s="2" t="s">
        <v>151</v>
      </c>
      <c r="M3079" s="2" t="s">
        <v>73</v>
      </c>
      <c r="N3079" s="2" t="s">
        <v>151</v>
      </c>
      <c r="O3079" s="2" t="s">
        <v>151</v>
      </c>
      <c r="P3079" s="12">
        <v>33</v>
      </c>
      <c r="Q3079" s="12">
        <f>Table1[[#This Row],[Purchase Amount (USD)]]-Table1[[#This Row],[Previous Purchases]]</f>
        <v>55</v>
      </c>
      <c r="R3079" s="2" t="s">
        <v>85</v>
      </c>
      <c r="S3079" s="2" t="s">
        <v>75</v>
      </c>
    </row>
    <row r="3080" spans="1:19" x14ac:dyDescent="0.3">
      <c r="A3080" s="3">
        <v>3079</v>
      </c>
      <c r="B3080" s="3">
        <v>32</v>
      </c>
      <c r="C3080" s="3" t="s">
        <v>152</v>
      </c>
      <c r="D3080" s="3" t="s">
        <v>132</v>
      </c>
      <c r="E3080" s="3" t="s">
        <v>66</v>
      </c>
      <c r="F3080" s="3">
        <v>95</v>
      </c>
      <c r="G3080" s="3" t="s">
        <v>119</v>
      </c>
      <c r="H3080" s="3" t="s">
        <v>43</v>
      </c>
      <c r="I3080" s="3" t="s">
        <v>143</v>
      </c>
      <c r="J3080" s="3" t="s">
        <v>36</v>
      </c>
      <c r="K3080" s="3">
        <v>2.5</v>
      </c>
      <c r="L3080" s="3" t="s">
        <v>151</v>
      </c>
      <c r="M3080" s="3" t="s">
        <v>69</v>
      </c>
      <c r="N3080" s="3" t="s">
        <v>151</v>
      </c>
      <c r="O3080" s="3" t="s">
        <v>151</v>
      </c>
      <c r="P3080" s="13">
        <v>24</v>
      </c>
      <c r="Q3080" s="13">
        <f>Table1[[#This Row],[Purchase Amount (USD)]]-Table1[[#This Row],[Previous Purchases]]</f>
        <v>71</v>
      </c>
      <c r="R3080" s="3" t="s">
        <v>74</v>
      </c>
      <c r="S3080" s="3" t="s">
        <v>75</v>
      </c>
    </row>
    <row r="3081" spans="1:19" x14ac:dyDescent="0.3">
      <c r="A3081" s="3">
        <v>3080</v>
      </c>
      <c r="B3081" s="3">
        <v>48</v>
      </c>
      <c r="C3081" s="3" t="s">
        <v>152</v>
      </c>
      <c r="D3081" s="3" t="s">
        <v>132</v>
      </c>
      <c r="E3081" s="3" t="s">
        <v>66</v>
      </c>
      <c r="F3081" s="3">
        <v>31</v>
      </c>
      <c r="G3081" s="3" t="s">
        <v>50</v>
      </c>
      <c r="H3081" s="3" t="s">
        <v>43</v>
      </c>
      <c r="I3081" s="3" t="s">
        <v>31</v>
      </c>
      <c r="J3081" s="3" t="s">
        <v>56</v>
      </c>
      <c r="K3081" s="3">
        <v>4</v>
      </c>
      <c r="L3081" s="3" t="s">
        <v>151</v>
      </c>
      <c r="M3081" s="3" t="s">
        <v>73</v>
      </c>
      <c r="N3081" s="3" t="s">
        <v>151</v>
      </c>
      <c r="O3081" s="3" t="s">
        <v>151</v>
      </c>
      <c r="P3081" s="13">
        <v>4</v>
      </c>
      <c r="Q3081" s="13">
        <f>Table1[[#This Row],[Purchase Amount (USD)]]-Table1[[#This Row],[Previous Purchases]]</f>
        <v>27</v>
      </c>
      <c r="R3081" s="3" t="s">
        <v>74</v>
      </c>
      <c r="S3081" s="3" t="s">
        <v>48</v>
      </c>
    </row>
    <row r="3082" spans="1:19" x14ac:dyDescent="0.3">
      <c r="A3082" s="2">
        <v>3081</v>
      </c>
      <c r="B3082" s="2">
        <v>69</v>
      </c>
      <c r="C3082" s="2" t="s">
        <v>152</v>
      </c>
      <c r="D3082" s="2" t="s">
        <v>103</v>
      </c>
      <c r="E3082" s="2" t="s">
        <v>20</v>
      </c>
      <c r="F3082" s="2">
        <v>42</v>
      </c>
      <c r="G3082" s="2" t="s">
        <v>111</v>
      </c>
      <c r="H3082" s="2" t="s">
        <v>22</v>
      </c>
      <c r="I3082" s="2" t="s">
        <v>133</v>
      </c>
      <c r="J3082" s="2" t="s">
        <v>36</v>
      </c>
      <c r="K3082" s="2">
        <v>4.0999999999999996</v>
      </c>
      <c r="L3082" s="2" t="s">
        <v>151</v>
      </c>
      <c r="M3082" s="2" t="s">
        <v>44</v>
      </c>
      <c r="N3082" s="2" t="s">
        <v>151</v>
      </c>
      <c r="O3082" s="2" t="s">
        <v>151</v>
      </c>
      <c r="P3082" s="12">
        <v>5</v>
      </c>
      <c r="Q3082" s="12">
        <f>Table1[[#This Row],[Purchase Amount (USD)]]-Table1[[#This Row],[Previous Purchases]]</f>
        <v>37</v>
      </c>
      <c r="R3082" s="2" t="s">
        <v>32</v>
      </c>
      <c r="S3082" s="2" t="s">
        <v>75</v>
      </c>
    </row>
    <row r="3083" spans="1:19" x14ac:dyDescent="0.3">
      <c r="A3083" s="2">
        <v>3082</v>
      </c>
      <c r="B3083" s="2">
        <v>64</v>
      </c>
      <c r="C3083" s="2" t="s">
        <v>152</v>
      </c>
      <c r="D3083" s="2" t="s">
        <v>49</v>
      </c>
      <c r="E3083" s="2" t="s">
        <v>41</v>
      </c>
      <c r="F3083" s="2">
        <v>44</v>
      </c>
      <c r="G3083" s="2" t="s">
        <v>128</v>
      </c>
      <c r="H3083" s="2" t="s">
        <v>22</v>
      </c>
      <c r="I3083" s="2" t="s">
        <v>68</v>
      </c>
      <c r="J3083" s="2" t="s">
        <v>24</v>
      </c>
      <c r="K3083" s="2">
        <v>4.9000000000000004</v>
      </c>
      <c r="L3083" s="2" t="s">
        <v>151</v>
      </c>
      <c r="M3083" s="2" t="s">
        <v>44</v>
      </c>
      <c r="N3083" s="2" t="s">
        <v>151</v>
      </c>
      <c r="O3083" s="2" t="s">
        <v>151</v>
      </c>
      <c r="P3083" s="12">
        <v>11</v>
      </c>
      <c r="Q3083" s="12">
        <f>Table1[[#This Row],[Purchase Amount (USD)]]-Table1[[#This Row],[Previous Purchases]]</f>
        <v>33</v>
      </c>
      <c r="R3083" s="2" t="s">
        <v>38</v>
      </c>
      <c r="S3083" s="2" t="s">
        <v>39</v>
      </c>
    </row>
    <row r="3084" spans="1:19" x14ac:dyDescent="0.3">
      <c r="A3084" s="3">
        <v>3083</v>
      </c>
      <c r="B3084" s="3">
        <v>56</v>
      </c>
      <c r="C3084" s="3" t="s">
        <v>152</v>
      </c>
      <c r="D3084" s="3" t="s">
        <v>112</v>
      </c>
      <c r="E3084" s="3" t="s">
        <v>20</v>
      </c>
      <c r="F3084" s="3">
        <v>99</v>
      </c>
      <c r="G3084" s="3" t="s">
        <v>139</v>
      </c>
      <c r="H3084" s="3" t="s">
        <v>43</v>
      </c>
      <c r="I3084" s="3" t="s">
        <v>31</v>
      </c>
      <c r="J3084" s="3" t="s">
        <v>36</v>
      </c>
      <c r="K3084" s="3">
        <v>4</v>
      </c>
      <c r="L3084" s="3" t="s">
        <v>151</v>
      </c>
      <c r="M3084" s="3" t="s">
        <v>44</v>
      </c>
      <c r="N3084" s="3" t="s">
        <v>151</v>
      </c>
      <c r="O3084" s="3" t="s">
        <v>151</v>
      </c>
      <c r="P3084" s="13">
        <v>20</v>
      </c>
      <c r="Q3084" s="13">
        <f>Table1[[#This Row],[Purchase Amount (USD)]]-Table1[[#This Row],[Previous Purchases]]</f>
        <v>79</v>
      </c>
      <c r="R3084" s="3" t="s">
        <v>74</v>
      </c>
      <c r="S3084" s="3" t="s">
        <v>48</v>
      </c>
    </row>
    <row r="3085" spans="1:19" x14ac:dyDescent="0.3">
      <c r="A3085" s="3">
        <v>3084</v>
      </c>
      <c r="B3085" s="3">
        <v>22</v>
      </c>
      <c r="C3085" s="3" t="s">
        <v>152</v>
      </c>
      <c r="D3085" s="3" t="s">
        <v>94</v>
      </c>
      <c r="E3085" s="3" t="s">
        <v>20</v>
      </c>
      <c r="F3085" s="3">
        <v>20</v>
      </c>
      <c r="G3085" s="3" t="s">
        <v>114</v>
      </c>
      <c r="H3085" s="3" t="s">
        <v>35</v>
      </c>
      <c r="I3085" s="3" t="s">
        <v>72</v>
      </c>
      <c r="J3085" s="3" t="s">
        <v>52</v>
      </c>
      <c r="K3085" s="3">
        <v>3.5</v>
      </c>
      <c r="L3085" s="3" t="s">
        <v>151</v>
      </c>
      <c r="M3085" s="3" t="s">
        <v>73</v>
      </c>
      <c r="N3085" s="3" t="s">
        <v>151</v>
      </c>
      <c r="O3085" s="3" t="s">
        <v>151</v>
      </c>
      <c r="P3085" s="13">
        <v>28</v>
      </c>
      <c r="Q3085" s="13">
        <f>Table1[[#This Row],[Purchase Amount (USD)]]-Table1[[#This Row],[Previous Purchases]]</f>
        <v>-8</v>
      </c>
      <c r="R3085" s="3" t="s">
        <v>45</v>
      </c>
      <c r="S3085" s="3" t="s">
        <v>57</v>
      </c>
    </row>
    <row r="3086" spans="1:19" x14ac:dyDescent="0.3">
      <c r="A3086" s="2">
        <v>3085</v>
      </c>
      <c r="B3086" s="2">
        <v>46</v>
      </c>
      <c r="C3086" s="2" t="s">
        <v>152</v>
      </c>
      <c r="D3086" s="2" t="s">
        <v>118</v>
      </c>
      <c r="E3086" s="2" t="s">
        <v>66</v>
      </c>
      <c r="F3086" s="2">
        <v>37</v>
      </c>
      <c r="G3086" s="2" t="s">
        <v>134</v>
      </c>
      <c r="H3086" s="2" t="s">
        <v>35</v>
      </c>
      <c r="I3086" s="2" t="s">
        <v>125</v>
      </c>
      <c r="J3086" s="2" t="s">
        <v>36</v>
      </c>
      <c r="K3086" s="2">
        <v>3.2</v>
      </c>
      <c r="L3086" s="2" t="s">
        <v>151</v>
      </c>
      <c r="M3086" s="2" t="s">
        <v>73</v>
      </c>
      <c r="N3086" s="2" t="s">
        <v>151</v>
      </c>
      <c r="O3086" s="2" t="s">
        <v>151</v>
      </c>
      <c r="P3086" s="12">
        <v>43</v>
      </c>
      <c r="Q3086" s="12">
        <f>Table1[[#This Row],[Purchase Amount (USD)]]-Table1[[#This Row],[Previous Purchases]]</f>
        <v>-6</v>
      </c>
      <c r="R3086" s="2" t="s">
        <v>45</v>
      </c>
      <c r="S3086" s="2" t="s">
        <v>87</v>
      </c>
    </row>
    <row r="3087" spans="1:19" x14ac:dyDescent="0.3">
      <c r="A3087" s="2">
        <v>3086</v>
      </c>
      <c r="B3087" s="2">
        <v>24</v>
      </c>
      <c r="C3087" s="2" t="s">
        <v>152</v>
      </c>
      <c r="D3087" s="2" t="s">
        <v>29</v>
      </c>
      <c r="E3087" s="2" t="s">
        <v>20</v>
      </c>
      <c r="F3087" s="2">
        <v>50</v>
      </c>
      <c r="G3087" s="2" t="s">
        <v>106</v>
      </c>
      <c r="H3087" s="2" t="s">
        <v>22</v>
      </c>
      <c r="I3087" s="2" t="s">
        <v>23</v>
      </c>
      <c r="J3087" s="2" t="s">
        <v>24</v>
      </c>
      <c r="K3087" s="2">
        <v>2.8</v>
      </c>
      <c r="L3087" s="2" t="s">
        <v>151</v>
      </c>
      <c r="M3087" s="2" t="s">
        <v>73</v>
      </c>
      <c r="N3087" s="2" t="s">
        <v>151</v>
      </c>
      <c r="O3087" s="2" t="s">
        <v>151</v>
      </c>
      <c r="P3087" s="12">
        <v>10</v>
      </c>
      <c r="Q3087" s="12">
        <f>Table1[[#This Row],[Purchase Amount (USD)]]-Table1[[#This Row],[Previous Purchases]]</f>
        <v>40</v>
      </c>
      <c r="R3087" s="2" t="s">
        <v>27</v>
      </c>
      <c r="S3087" s="2" t="s">
        <v>96</v>
      </c>
    </row>
    <row r="3088" spans="1:19" x14ac:dyDescent="0.3">
      <c r="A3088" s="3">
        <v>3087</v>
      </c>
      <c r="B3088" s="3">
        <v>47</v>
      </c>
      <c r="C3088" s="3" t="s">
        <v>152</v>
      </c>
      <c r="D3088" s="3" t="s">
        <v>65</v>
      </c>
      <c r="E3088" s="3" t="s">
        <v>66</v>
      </c>
      <c r="F3088" s="3">
        <v>73</v>
      </c>
      <c r="G3088" s="3" t="s">
        <v>139</v>
      </c>
      <c r="H3088" s="3" t="s">
        <v>43</v>
      </c>
      <c r="I3088" s="3" t="s">
        <v>92</v>
      </c>
      <c r="J3088" s="3" t="s">
        <v>52</v>
      </c>
      <c r="K3088" s="3">
        <v>3.5</v>
      </c>
      <c r="L3088" s="3" t="s">
        <v>151</v>
      </c>
      <c r="M3088" s="3" t="s">
        <v>44</v>
      </c>
      <c r="N3088" s="3" t="s">
        <v>151</v>
      </c>
      <c r="O3088" s="3" t="s">
        <v>151</v>
      </c>
      <c r="P3088" s="13">
        <v>26</v>
      </c>
      <c r="Q3088" s="13">
        <f>Table1[[#This Row],[Purchase Amount (USD)]]-Table1[[#This Row],[Previous Purchases]]</f>
        <v>47</v>
      </c>
      <c r="R3088" s="3" t="s">
        <v>27</v>
      </c>
      <c r="S3088" s="3" t="s">
        <v>96</v>
      </c>
    </row>
    <row r="3089" spans="1:19" x14ac:dyDescent="0.3">
      <c r="A3089" s="3">
        <v>3088</v>
      </c>
      <c r="B3089" s="3">
        <v>62</v>
      </c>
      <c r="C3089" s="3" t="s">
        <v>152</v>
      </c>
      <c r="D3089" s="3" t="s">
        <v>54</v>
      </c>
      <c r="E3089" s="3" t="s">
        <v>20</v>
      </c>
      <c r="F3089" s="3">
        <v>84</v>
      </c>
      <c r="G3089" s="3" t="s">
        <v>97</v>
      </c>
      <c r="H3089" s="3" t="s">
        <v>43</v>
      </c>
      <c r="I3089" s="3" t="s">
        <v>60</v>
      </c>
      <c r="J3089" s="3" t="s">
        <v>36</v>
      </c>
      <c r="K3089" s="3">
        <v>3.1</v>
      </c>
      <c r="L3089" s="3" t="s">
        <v>151</v>
      </c>
      <c r="M3089" s="3" t="s">
        <v>37</v>
      </c>
      <c r="N3089" s="3" t="s">
        <v>151</v>
      </c>
      <c r="O3089" s="3" t="s">
        <v>151</v>
      </c>
      <c r="P3089" s="13">
        <v>29</v>
      </c>
      <c r="Q3089" s="13">
        <f>Table1[[#This Row],[Purchase Amount (USD)]]-Table1[[#This Row],[Previous Purchases]]</f>
        <v>55</v>
      </c>
      <c r="R3089" s="3" t="s">
        <v>74</v>
      </c>
      <c r="S3089" s="3" t="s">
        <v>87</v>
      </c>
    </row>
    <row r="3090" spans="1:19" x14ac:dyDescent="0.3">
      <c r="A3090" s="2">
        <v>3089</v>
      </c>
      <c r="B3090" s="2">
        <v>34</v>
      </c>
      <c r="C3090" s="2" t="s">
        <v>152</v>
      </c>
      <c r="D3090" s="2" t="s">
        <v>80</v>
      </c>
      <c r="E3090" s="2" t="s">
        <v>20</v>
      </c>
      <c r="F3090" s="2">
        <v>64</v>
      </c>
      <c r="G3090" s="2" t="s">
        <v>71</v>
      </c>
      <c r="H3090" s="2" t="s">
        <v>43</v>
      </c>
      <c r="I3090" s="2" t="s">
        <v>84</v>
      </c>
      <c r="J3090" s="2" t="s">
        <v>36</v>
      </c>
      <c r="K3090" s="2">
        <v>3.3</v>
      </c>
      <c r="L3090" s="2" t="s">
        <v>151</v>
      </c>
      <c r="M3090" s="2" t="s">
        <v>73</v>
      </c>
      <c r="N3090" s="2" t="s">
        <v>151</v>
      </c>
      <c r="O3090" s="2" t="s">
        <v>151</v>
      </c>
      <c r="P3090" s="12">
        <v>35</v>
      </c>
      <c r="Q3090" s="12">
        <f>Table1[[#This Row],[Purchase Amount (USD)]]-Table1[[#This Row],[Previous Purchases]]</f>
        <v>29</v>
      </c>
      <c r="R3090" s="2" t="s">
        <v>74</v>
      </c>
      <c r="S3090" s="2" t="s">
        <v>57</v>
      </c>
    </row>
    <row r="3091" spans="1:19" x14ac:dyDescent="0.3">
      <c r="A3091" s="2">
        <v>3090</v>
      </c>
      <c r="B3091" s="2">
        <v>50</v>
      </c>
      <c r="C3091" s="2" t="s">
        <v>152</v>
      </c>
      <c r="D3091" s="2" t="s">
        <v>40</v>
      </c>
      <c r="E3091" s="2" t="s">
        <v>41</v>
      </c>
      <c r="F3091" s="2">
        <v>21</v>
      </c>
      <c r="G3091" s="2" t="s">
        <v>97</v>
      </c>
      <c r="H3091" s="2" t="s">
        <v>22</v>
      </c>
      <c r="I3091" s="2" t="s">
        <v>143</v>
      </c>
      <c r="J3091" s="2" t="s">
        <v>56</v>
      </c>
      <c r="K3091" s="2">
        <v>4.5999999999999996</v>
      </c>
      <c r="L3091" s="2" t="s">
        <v>151</v>
      </c>
      <c r="M3091" s="2" t="s">
        <v>37</v>
      </c>
      <c r="N3091" s="2" t="s">
        <v>151</v>
      </c>
      <c r="O3091" s="2" t="s">
        <v>151</v>
      </c>
      <c r="P3091" s="12">
        <v>23</v>
      </c>
      <c r="Q3091" s="12">
        <f>Table1[[#This Row],[Purchase Amount (USD)]]-Table1[[#This Row],[Previous Purchases]]</f>
        <v>-2</v>
      </c>
      <c r="R3091" s="2" t="s">
        <v>32</v>
      </c>
      <c r="S3091" s="2" t="s">
        <v>75</v>
      </c>
    </row>
    <row r="3092" spans="1:19" x14ac:dyDescent="0.3">
      <c r="A3092" s="3">
        <v>3091</v>
      </c>
      <c r="B3092" s="3">
        <v>29</v>
      </c>
      <c r="C3092" s="3" t="s">
        <v>152</v>
      </c>
      <c r="D3092" s="3" t="s">
        <v>54</v>
      </c>
      <c r="E3092" s="3" t="s">
        <v>20</v>
      </c>
      <c r="F3092" s="3">
        <v>36</v>
      </c>
      <c r="G3092" s="3" t="s">
        <v>104</v>
      </c>
      <c r="H3092" s="3" t="s">
        <v>43</v>
      </c>
      <c r="I3092" s="3" t="s">
        <v>99</v>
      </c>
      <c r="J3092" s="3" t="s">
        <v>52</v>
      </c>
      <c r="K3092" s="3">
        <v>4.9000000000000004</v>
      </c>
      <c r="L3092" s="3" t="s">
        <v>151</v>
      </c>
      <c r="M3092" s="3" t="s">
        <v>73</v>
      </c>
      <c r="N3092" s="3" t="s">
        <v>151</v>
      </c>
      <c r="O3092" s="3" t="s">
        <v>151</v>
      </c>
      <c r="P3092" s="13">
        <v>15</v>
      </c>
      <c r="Q3092" s="13">
        <f>Table1[[#This Row],[Purchase Amount (USD)]]-Table1[[#This Row],[Previous Purchases]]</f>
        <v>21</v>
      </c>
      <c r="R3092" s="3" t="s">
        <v>74</v>
      </c>
      <c r="S3092" s="3" t="s">
        <v>57</v>
      </c>
    </row>
    <row r="3093" spans="1:19" x14ac:dyDescent="0.3">
      <c r="A3093" s="3">
        <v>3092</v>
      </c>
      <c r="B3093" s="3">
        <v>68</v>
      </c>
      <c r="C3093" s="3" t="s">
        <v>152</v>
      </c>
      <c r="D3093" s="3" t="s">
        <v>80</v>
      </c>
      <c r="E3093" s="3" t="s">
        <v>20</v>
      </c>
      <c r="F3093" s="3">
        <v>81</v>
      </c>
      <c r="G3093" s="3" t="s">
        <v>106</v>
      </c>
      <c r="H3093" s="3" t="s">
        <v>22</v>
      </c>
      <c r="I3093" s="3" t="s">
        <v>120</v>
      </c>
      <c r="J3093" s="3" t="s">
        <v>24</v>
      </c>
      <c r="K3093" s="3">
        <v>3.4</v>
      </c>
      <c r="L3093" s="3" t="s">
        <v>151</v>
      </c>
      <c r="M3093" s="3" t="s">
        <v>69</v>
      </c>
      <c r="N3093" s="3" t="s">
        <v>151</v>
      </c>
      <c r="O3093" s="3" t="s">
        <v>151</v>
      </c>
      <c r="P3093" s="13">
        <v>46</v>
      </c>
      <c r="Q3093" s="13">
        <f>Table1[[#This Row],[Purchase Amount (USD)]]-Table1[[#This Row],[Previous Purchases]]</f>
        <v>35</v>
      </c>
      <c r="R3093" s="3" t="s">
        <v>38</v>
      </c>
      <c r="S3093" s="3" t="s">
        <v>48</v>
      </c>
    </row>
    <row r="3094" spans="1:19" x14ac:dyDescent="0.3">
      <c r="A3094" s="2">
        <v>3093</v>
      </c>
      <c r="B3094" s="2">
        <v>52</v>
      </c>
      <c r="C3094" s="2" t="s">
        <v>152</v>
      </c>
      <c r="D3094" s="2" t="s">
        <v>88</v>
      </c>
      <c r="E3094" s="2" t="s">
        <v>66</v>
      </c>
      <c r="F3094" s="2">
        <v>54</v>
      </c>
      <c r="G3094" s="2" t="s">
        <v>139</v>
      </c>
      <c r="H3094" s="2" t="s">
        <v>22</v>
      </c>
      <c r="I3094" s="2" t="s">
        <v>64</v>
      </c>
      <c r="J3094" s="2" t="s">
        <v>56</v>
      </c>
      <c r="K3094" s="2">
        <v>3.5</v>
      </c>
      <c r="L3094" s="2" t="s">
        <v>151</v>
      </c>
      <c r="M3094" s="2" t="s">
        <v>44</v>
      </c>
      <c r="N3094" s="2" t="s">
        <v>151</v>
      </c>
      <c r="O3094" s="2" t="s">
        <v>151</v>
      </c>
      <c r="P3094" s="12">
        <v>14</v>
      </c>
      <c r="Q3094" s="12">
        <f>Table1[[#This Row],[Purchase Amount (USD)]]-Table1[[#This Row],[Previous Purchases]]</f>
        <v>40</v>
      </c>
      <c r="R3094" s="2" t="s">
        <v>74</v>
      </c>
      <c r="S3094" s="2" t="s">
        <v>75</v>
      </c>
    </row>
    <row r="3095" spans="1:19" x14ac:dyDescent="0.3">
      <c r="A3095" s="2">
        <v>3094</v>
      </c>
      <c r="B3095" s="2">
        <v>29</v>
      </c>
      <c r="C3095" s="2" t="s">
        <v>152</v>
      </c>
      <c r="D3095" s="2" t="s">
        <v>124</v>
      </c>
      <c r="E3095" s="2" t="s">
        <v>20</v>
      </c>
      <c r="F3095" s="2">
        <v>63</v>
      </c>
      <c r="G3095" s="2" t="s">
        <v>137</v>
      </c>
      <c r="H3095" s="2" t="s">
        <v>22</v>
      </c>
      <c r="I3095" s="2" t="s">
        <v>107</v>
      </c>
      <c r="J3095" s="2" t="s">
        <v>52</v>
      </c>
      <c r="K3095" s="2">
        <v>4.8</v>
      </c>
      <c r="L3095" s="2" t="s">
        <v>151</v>
      </c>
      <c r="M3095" s="2" t="s">
        <v>73</v>
      </c>
      <c r="N3095" s="2" t="s">
        <v>151</v>
      </c>
      <c r="O3095" s="2" t="s">
        <v>151</v>
      </c>
      <c r="P3095" s="12">
        <v>17</v>
      </c>
      <c r="Q3095" s="12">
        <f>Table1[[#This Row],[Purchase Amount (USD)]]-Table1[[#This Row],[Previous Purchases]]</f>
        <v>46</v>
      </c>
      <c r="R3095" s="2" t="s">
        <v>32</v>
      </c>
      <c r="S3095" s="2" t="s">
        <v>96</v>
      </c>
    </row>
    <row r="3096" spans="1:19" x14ac:dyDescent="0.3">
      <c r="A3096" s="3">
        <v>3095</v>
      </c>
      <c r="B3096" s="3">
        <v>22</v>
      </c>
      <c r="C3096" s="3" t="s">
        <v>152</v>
      </c>
      <c r="D3096" s="3" t="s">
        <v>40</v>
      </c>
      <c r="E3096" s="3" t="s">
        <v>41</v>
      </c>
      <c r="F3096" s="3">
        <v>59</v>
      </c>
      <c r="G3096" s="3" t="s">
        <v>141</v>
      </c>
      <c r="H3096" s="3" t="s">
        <v>43</v>
      </c>
      <c r="I3096" s="3" t="s">
        <v>23</v>
      </c>
      <c r="J3096" s="3" t="s">
        <v>52</v>
      </c>
      <c r="K3096" s="3">
        <v>2.7</v>
      </c>
      <c r="L3096" s="3" t="s">
        <v>151</v>
      </c>
      <c r="M3096" s="3" t="s">
        <v>73</v>
      </c>
      <c r="N3096" s="3" t="s">
        <v>151</v>
      </c>
      <c r="O3096" s="3" t="s">
        <v>151</v>
      </c>
      <c r="P3096" s="13">
        <v>9</v>
      </c>
      <c r="Q3096" s="13">
        <f>Table1[[#This Row],[Purchase Amount (USD)]]-Table1[[#This Row],[Previous Purchases]]</f>
        <v>50</v>
      </c>
      <c r="R3096" s="3" t="s">
        <v>32</v>
      </c>
      <c r="S3096" s="3" t="s">
        <v>39</v>
      </c>
    </row>
    <row r="3097" spans="1:19" x14ac:dyDescent="0.3">
      <c r="A3097" s="3">
        <v>3096</v>
      </c>
      <c r="B3097" s="3">
        <v>62</v>
      </c>
      <c r="C3097" s="3" t="s">
        <v>152</v>
      </c>
      <c r="D3097" s="3" t="s">
        <v>123</v>
      </c>
      <c r="E3097" s="3" t="s">
        <v>66</v>
      </c>
      <c r="F3097" s="3">
        <v>53</v>
      </c>
      <c r="G3097" s="3" t="s">
        <v>147</v>
      </c>
      <c r="H3097" s="3" t="s">
        <v>35</v>
      </c>
      <c r="I3097" s="3" t="s">
        <v>117</v>
      </c>
      <c r="J3097" s="3" t="s">
        <v>56</v>
      </c>
      <c r="K3097" s="3">
        <v>3.4</v>
      </c>
      <c r="L3097" s="3" t="s">
        <v>151</v>
      </c>
      <c r="M3097" s="3" t="s">
        <v>53</v>
      </c>
      <c r="N3097" s="3" t="s">
        <v>151</v>
      </c>
      <c r="O3097" s="3" t="s">
        <v>151</v>
      </c>
      <c r="P3097" s="13">
        <v>13</v>
      </c>
      <c r="Q3097" s="13">
        <f>Table1[[#This Row],[Purchase Amount (USD)]]-Table1[[#This Row],[Previous Purchases]]</f>
        <v>40</v>
      </c>
      <c r="R3097" s="3" t="s">
        <v>27</v>
      </c>
      <c r="S3097" s="3" t="s">
        <v>28</v>
      </c>
    </row>
    <row r="3098" spans="1:19" x14ac:dyDescent="0.3">
      <c r="A3098" s="2">
        <v>3097</v>
      </c>
      <c r="B3098" s="2">
        <v>69</v>
      </c>
      <c r="C3098" s="2" t="s">
        <v>152</v>
      </c>
      <c r="D3098" s="2" t="s">
        <v>54</v>
      </c>
      <c r="E3098" s="2" t="s">
        <v>20</v>
      </c>
      <c r="F3098" s="2">
        <v>63</v>
      </c>
      <c r="G3098" s="2" t="s">
        <v>110</v>
      </c>
      <c r="H3098" s="2" t="s">
        <v>22</v>
      </c>
      <c r="I3098" s="2" t="s">
        <v>51</v>
      </c>
      <c r="J3098" s="2" t="s">
        <v>24</v>
      </c>
      <c r="K3098" s="2">
        <v>3.5</v>
      </c>
      <c r="L3098" s="2" t="s">
        <v>151</v>
      </c>
      <c r="M3098" s="2" t="s">
        <v>44</v>
      </c>
      <c r="N3098" s="2" t="s">
        <v>151</v>
      </c>
      <c r="O3098" s="2" t="s">
        <v>151</v>
      </c>
      <c r="P3098" s="12">
        <v>20</v>
      </c>
      <c r="Q3098" s="12">
        <f>Table1[[#This Row],[Purchase Amount (USD)]]-Table1[[#This Row],[Previous Purchases]]</f>
        <v>43</v>
      </c>
      <c r="R3098" s="2" t="s">
        <v>74</v>
      </c>
      <c r="S3098" s="2" t="s">
        <v>87</v>
      </c>
    </row>
    <row r="3099" spans="1:19" x14ac:dyDescent="0.3">
      <c r="A3099" s="2">
        <v>3098</v>
      </c>
      <c r="B3099" s="2">
        <v>48</v>
      </c>
      <c r="C3099" s="2" t="s">
        <v>152</v>
      </c>
      <c r="D3099" s="2" t="s">
        <v>70</v>
      </c>
      <c r="E3099" s="2" t="s">
        <v>41</v>
      </c>
      <c r="F3099" s="2">
        <v>33</v>
      </c>
      <c r="G3099" s="2" t="s">
        <v>78</v>
      </c>
      <c r="H3099" s="2" t="s">
        <v>43</v>
      </c>
      <c r="I3099" s="2" t="s">
        <v>64</v>
      </c>
      <c r="J3099" s="2" t="s">
        <v>56</v>
      </c>
      <c r="K3099" s="2">
        <v>3.7</v>
      </c>
      <c r="L3099" s="2" t="s">
        <v>151</v>
      </c>
      <c r="M3099" s="2" t="s">
        <v>37</v>
      </c>
      <c r="N3099" s="2" t="s">
        <v>151</v>
      </c>
      <c r="O3099" s="2" t="s">
        <v>151</v>
      </c>
      <c r="P3099" s="12">
        <v>39</v>
      </c>
      <c r="Q3099" s="12">
        <f>Table1[[#This Row],[Purchase Amount (USD)]]-Table1[[#This Row],[Previous Purchases]]</f>
        <v>-6</v>
      </c>
      <c r="R3099" s="2" t="s">
        <v>74</v>
      </c>
      <c r="S3099" s="2" t="s">
        <v>57</v>
      </c>
    </row>
    <row r="3100" spans="1:19" x14ac:dyDescent="0.3">
      <c r="A3100" s="3">
        <v>3099</v>
      </c>
      <c r="B3100" s="3">
        <v>66</v>
      </c>
      <c r="C3100" s="3" t="s">
        <v>152</v>
      </c>
      <c r="D3100" s="3" t="s">
        <v>94</v>
      </c>
      <c r="E3100" s="3" t="s">
        <v>20</v>
      </c>
      <c r="F3100" s="3">
        <v>64</v>
      </c>
      <c r="G3100" s="3" t="s">
        <v>129</v>
      </c>
      <c r="H3100" s="3" t="s">
        <v>22</v>
      </c>
      <c r="I3100" s="3" t="s">
        <v>108</v>
      </c>
      <c r="J3100" s="3" t="s">
        <v>52</v>
      </c>
      <c r="K3100" s="3">
        <v>3.3</v>
      </c>
      <c r="L3100" s="3" t="s">
        <v>151</v>
      </c>
      <c r="M3100" s="3" t="s">
        <v>44</v>
      </c>
      <c r="N3100" s="3" t="s">
        <v>151</v>
      </c>
      <c r="O3100" s="3" t="s">
        <v>151</v>
      </c>
      <c r="P3100" s="13">
        <v>50</v>
      </c>
      <c r="Q3100" s="13">
        <f>Table1[[#This Row],[Purchase Amount (USD)]]-Table1[[#This Row],[Previous Purchases]]</f>
        <v>14</v>
      </c>
      <c r="R3100" s="3" t="s">
        <v>74</v>
      </c>
      <c r="S3100" s="3" t="s">
        <v>57</v>
      </c>
    </row>
    <row r="3101" spans="1:19" x14ac:dyDescent="0.3">
      <c r="A3101" s="3">
        <v>3100</v>
      </c>
      <c r="B3101" s="3">
        <v>42</v>
      </c>
      <c r="C3101" s="3" t="s">
        <v>152</v>
      </c>
      <c r="D3101" s="3" t="s">
        <v>54</v>
      </c>
      <c r="E3101" s="3" t="s">
        <v>20</v>
      </c>
      <c r="F3101" s="3">
        <v>98</v>
      </c>
      <c r="G3101" s="3" t="s">
        <v>150</v>
      </c>
      <c r="H3101" s="3" t="s">
        <v>35</v>
      </c>
      <c r="I3101" s="3" t="s">
        <v>31</v>
      </c>
      <c r="J3101" s="3" t="s">
        <v>56</v>
      </c>
      <c r="K3101" s="3">
        <v>2.9</v>
      </c>
      <c r="L3101" s="3" t="s">
        <v>151</v>
      </c>
      <c r="M3101" s="3" t="s">
        <v>37</v>
      </c>
      <c r="N3101" s="3" t="s">
        <v>151</v>
      </c>
      <c r="O3101" s="3" t="s">
        <v>151</v>
      </c>
      <c r="P3101" s="13">
        <v>21</v>
      </c>
      <c r="Q3101" s="13">
        <f>Table1[[#This Row],[Purchase Amount (USD)]]-Table1[[#This Row],[Previous Purchases]]</f>
        <v>77</v>
      </c>
      <c r="R3101" s="3" t="s">
        <v>74</v>
      </c>
      <c r="S3101" s="3" t="s">
        <v>75</v>
      </c>
    </row>
    <row r="3102" spans="1:19" x14ac:dyDescent="0.3">
      <c r="A3102" s="2">
        <v>3101</v>
      </c>
      <c r="B3102" s="2">
        <v>50</v>
      </c>
      <c r="C3102" s="2" t="s">
        <v>152</v>
      </c>
      <c r="D3102" s="2" t="s">
        <v>123</v>
      </c>
      <c r="E3102" s="2" t="s">
        <v>66</v>
      </c>
      <c r="F3102" s="2">
        <v>85</v>
      </c>
      <c r="G3102" s="2" t="s">
        <v>128</v>
      </c>
      <c r="H3102" s="2" t="s">
        <v>22</v>
      </c>
      <c r="I3102" s="2" t="s">
        <v>72</v>
      </c>
      <c r="J3102" s="2" t="s">
        <v>24</v>
      </c>
      <c r="K3102" s="2">
        <v>3.9</v>
      </c>
      <c r="L3102" s="2" t="s">
        <v>151</v>
      </c>
      <c r="M3102" s="2" t="s">
        <v>26</v>
      </c>
      <c r="N3102" s="2" t="s">
        <v>151</v>
      </c>
      <c r="O3102" s="2" t="s">
        <v>151</v>
      </c>
      <c r="P3102" s="12">
        <v>3</v>
      </c>
      <c r="Q3102" s="12">
        <f>Table1[[#This Row],[Purchase Amount (USD)]]-Table1[[#This Row],[Previous Purchases]]</f>
        <v>82</v>
      </c>
      <c r="R3102" s="2" t="s">
        <v>74</v>
      </c>
      <c r="S3102" s="2" t="s">
        <v>39</v>
      </c>
    </row>
    <row r="3103" spans="1:19" x14ac:dyDescent="0.3">
      <c r="A3103" s="2">
        <v>3102</v>
      </c>
      <c r="B3103" s="2">
        <v>32</v>
      </c>
      <c r="C3103" s="2" t="s">
        <v>152</v>
      </c>
      <c r="D3103" s="2" t="s">
        <v>105</v>
      </c>
      <c r="E3103" s="2" t="s">
        <v>66</v>
      </c>
      <c r="F3103" s="2">
        <v>82</v>
      </c>
      <c r="G3103" s="2" t="s">
        <v>134</v>
      </c>
      <c r="H3103" s="2" t="s">
        <v>35</v>
      </c>
      <c r="I3103" s="2" t="s">
        <v>109</v>
      </c>
      <c r="J3103" s="2" t="s">
        <v>52</v>
      </c>
      <c r="K3103" s="2">
        <v>2.7</v>
      </c>
      <c r="L3103" s="2" t="s">
        <v>151</v>
      </c>
      <c r="M3103" s="2" t="s">
        <v>26</v>
      </c>
      <c r="N3103" s="2" t="s">
        <v>151</v>
      </c>
      <c r="O3103" s="2" t="s">
        <v>151</v>
      </c>
      <c r="P3103" s="12">
        <v>9</v>
      </c>
      <c r="Q3103" s="12">
        <f>Table1[[#This Row],[Purchase Amount (USD)]]-Table1[[#This Row],[Previous Purchases]]</f>
        <v>73</v>
      </c>
      <c r="R3103" s="2" t="s">
        <v>45</v>
      </c>
      <c r="S3103" s="2" t="s">
        <v>28</v>
      </c>
    </row>
    <row r="3104" spans="1:19" x14ac:dyDescent="0.3">
      <c r="A3104" s="3">
        <v>3103</v>
      </c>
      <c r="B3104" s="3">
        <v>51</v>
      </c>
      <c r="C3104" s="3" t="s">
        <v>152</v>
      </c>
      <c r="D3104" s="3" t="s">
        <v>101</v>
      </c>
      <c r="E3104" s="3" t="s">
        <v>62</v>
      </c>
      <c r="F3104" s="3">
        <v>85</v>
      </c>
      <c r="G3104" s="3" t="s">
        <v>146</v>
      </c>
      <c r="H3104" s="3" t="s">
        <v>43</v>
      </c>
      <c r="I3104" s="3" t="s">
        <v>95</v>
      </c>
      <c r="J3104" s="3" t="s">
        <v>52</v>
      </c>
      <c r="K3104" s="3">
        <v>4.3</v>
      </c>
      <c r="L3104" s="3" t="s">
        <v>151</v>
      </c>
      <c r="M3104" s="3" t="s">
        <v>53</v>
      </c>
      <c r="N3104" s="3" t="s">
        <v>151</v>
      </c>
      <c r="O3104" s="3" t="s">
        <v>151</v>
      </c>
      <c r="P3104" s="13">
        <v>29</v>
      </c>
      <c r="Q3104" s="13">
        <f>Table1[[#This Row],[Purchase Amount (USD)]]-Table1[[#This Row],[Previous Purchases]]</f>
        <v>56</v>
      </c>
      <c r="R3104" s="3" t="s">
        <v>32</v>
      </c>
      <c r="S3104" s="3" t="s">
        <v>75</v>
      </c>
    </row>
    <row r="3105" spans="1:19" x14ac:dyDescent="0.3">
      <c r="A3105" s="3">
        <v>3104</v>
      </c>
      <c r="B3105" s="3">
        <v>27</v>
      </c>
      <c r="C3105" s="3" t="s">
        <v>152</v>
      </c>
      <c r="D3105" s="3" t="s">
        <v>54</v>
      </c>
      <c r="E3105" s="3" t="s">
        <v>20</v>
      </c>
      <c r="F3105" s="3">
        <v>37</v>
      </c>
      <c r="G3105" s="3" t="s">
        <v>114</v>
      </c>
      <c r="H3105" s="3" t="s">
        <v>35</v>
      </c>
      <c r="I3105" s="3" t="s">
        <v>99</v>
      </c>
      <c r="J3105" s="3" t="s">
        <v>24</v>
      </c>
      <c r="K3105" s="3">
        <v>3</v>
      </c>
      <c r="L3105" s="3" t="s">
        <v>151</v>
      </c>
      <c r="M3105" s="3" t="s">
        <v>69</v>
      </c>
      <c r="N3105" s="3" t="s">
        <v>151</v>
      </c>
      <c r="O3105" s="3" t="s">
        <v>151</v>
      </c>
      <c r="P3105" s="13">
        <v>42</v>
      </c>
      <c r="Q3105" s="13">
        <f>Table1[[#This Row],[Purchase Amount (USD)]]-Table1[[#This Row],[Previous Purchases]]</f>
        <v>-5</v>
      </c>
      <c r="R3105" s="3" t="s">
        <v>74</v>
      </c>
      <c r="S3105" s="3" t="s">
        <v>39</v>
      </c>
    </row>
    <row r="3106" spans="1:19" x14ac:dyDescent="0.3">
      <c r="A3106" s="2">
        <v>3105</v>
      </c>
      <c r="B3106" s="2">
        <v>43</v>
      </c>
      <c r="C3106" s="2" t="s">
        <v>152</v>
      </c>
      <c r="D3106" s="2" t="s">
        <v>94</v>
      </c>
      <c r="E3106" s="2" t="s">
        <v>20</v>
      </c>
      <c r="F3106" s="2">
        <v>56</v>
      </c>
      <c r="G3106" s="2" t="s">
        <v>141</v>
      </c>
      <c r="H3106" s="2" t="s">
        <v>35</v>
      </c>
      <c r="I3106" s="2" t="s">
        <v>47</v>
      </c>
      <c r="J3106" s="2" t="s">
        <v>52</v>
      </c>
      <c r="K3106" s="2">
        <v>5</v>
      </c>
      <c r="L3106" s="2" t="s">
        <v>151</v>
      </c>
      <c r="M3106" s="2" t="s">
        <v>69</v>
      </c>
      <c r="N3106" s="2" t="s">
        <v>151</v>
      </c>
      <c r="O3106" s="2" t="s">
        <v>151</v>
      </c>
      <c r="P3106" s="12">
        <v>41</v>
      </c>
      <c r="Q3106" s="12">
        <f>Table1[[#This Row],[Purchase Amount (USD)]]-Table1[[#This Row],[Previous Purchases]]</f>
        <v>15</v>
      </c>
      <c r="R3106" s="2" t="s">
        <v>85</v>
      </c>
      <c r="S3106" s="2" t="s">
        <v>28</v>
      </c>
    </row>
    <row r="3107" spans="1:19" x14ac:dyDescent="0.3">
      <c r="A3107" s="2">
        <v>3106</v>
      </c>
      <c r="B3107" s="2">
        <v>48</v>
      </c>
      <c r="C3107" s="2" t="s">
        <v>152</v>
      </c>
      <c r="D3107" s="2" t="s">
        <v>86</v>
      </c>
      <c r="E3107" s="2" t="s">
        <v>20</v>
      </c>
      <c r="F3107" s="2">
        <v>33</v>
      </c>
      <c r="G3107" s="2" t="s">
        <v>46</v>
      </c>
      <c r="H3107" s="2" t="s">
        <v>43</v>
      </c>
      <c r="I3107" s="2" t="s">
        <v>77</v>
      </c>
      <c r="J3107" s="2" t="s">
        <v>56</v>
      </c>
      <c r="K3107" s="2">
        <v>2.7</v>
      </c>
      <c r="L3107" s="2" t="s">
        <v>151</v>
      </c>
      <c r="M3107" s="2" t="s">
        <v>26</v>
      </c>
      <c r="N3107" s="2" t="s">
        <v>151</v>
      </c>
      <c r="O3107" s="2" t="s">
        <v>151</v>
      </c>
      <c r="P3107" s="12">
        <v>17</v>
      </c>
      <c r="Q3107" s="12">
        <f>Table1[[#This Row],[Purchase Amount (USD)]]-Table1[[#This Row],[Previous Purchases]]</f>
        <v>16</v>
      </c>
      <c r="R3107" s="2" t="s">
        <v>85</v>
      </c>
      <c r="S3107" s="2" t="s">
        <v>87</v>
      </c>
    </row>
    <row r="3108" spans="1:19" x14ac:dyDescent="0.3">
      <c r="A3108" s="3">
        <v>3107</v>
      </c>
      <c r="B3108" s="3">
        <v>62</v>
      </c>
      <c r="C3108" s="3" t="s">
        <v>152</v>
      </c>
      <c r="D3108" s="3" t="s">
        <v>40</v>
      </c>
      <c r="E3108" s="3" t="s">
        <v>41</v>
      </c>
      <c r="F3108" s="3">
        <v>57</v>
      </c>
      <c r="G3108" s="3" t="s">
        <v>89</v>
      </c>
      <c r="H3108" s="3" t="s">
        <v>43</v>
      </c>
      <c r="I3108" s="3" t="s">
        <v>133</v>
      </c>
      <c r="J3108" s="3" t="s">
        <v>24</v>
      </c>
      <c r="K3108" s="3">
        <v>4.7</v>
      </c>
      <c r="L3108" s="3" t="s">
        <v>151</v>
      </c>
      <c r="M3108" s="3" t="s">
        <v>44</v>
      </c>
      <c r="N3108" s="3" t="s">
        <v>151</v>
      </c>
      <c r="O3108" s="3" t="s">
        <v>151</v>
      </c>
      <c r="P3108" s="13">
        <v>20</v>
      </c>
      <c r="Q3108" s="13">
        <f>Table1[[#This Row],[Purchase Amount (USD)]]-Table1[[#This Row],[Previous Purchases]]</f>
        <v>37</v>
      </c>
      <c r="R3108" s="3" t="s">
        <v>45</v>
      </c>
      <c r="S3108" s="3" t="s">
        <v>48</v>
      </c>
    </row>
    <row r="3109" spans="1:19" x14ac:dyDescent="0.3">
      <c r="A3109" s="3">
        <v>3108</v>
      </c>
      <c r="B3109" s="3">
        <v>65</v>
      </c>
      <c r="C3109" s="3" t="s">
        <v>152</v>
      </c>
      <c r="D3109" s="3" t="s">
        <v>19</v>
      </c>
      <c r="E3109" s="3" t="s">
        <v>20</v>
      </c>
      <c r="F3109" s="3">
        <v>31</v>
      </c>
      <c r="G3109" s="3" t="s">
        <v>76</v>
      </c>
      <c r="H3109" s="3" t="s">
        <v>22</v>
      </c>
      <c r="I3109" s="3" t="s">
        <v>23</v>
      </c>
      <c r="J3109" s="3" t="s">
        <v>24</v>
      </c>
      <c r="K3109" s="3">
        <v>4.5999999999999996</v>
      </c>
      <c r="L3109" s="3" t="s">
        <v>151</v>
      </c>
      <c r="M3109" s="3" t="s">
        <v>53</v>
      </c>
      <c r="N3109" s="3" t="s">
        <v>151</v>
      </c>
      <c r="O3109" s="3" t="s">
        <v>151</v>
      </c>
      <c r="P3109" s="13">
        <v>18</v>
      </c>
      <c r="Q3109" s="13">
        <f>Table1[[#This Row],[Purchase Amount (USD)]]-Table1[[#This Row],[Previous Purchases]]</f>
        <v>13</v>
      </c>
      <c r="R3109" s="3" t="s">
        <v>38</v>
      </c>
      <c r="S3109" s="3" t="s">
        <v>75</v>
      </c>
    </row>
    <row r="3110" spans="1:19" x14ac:dyDescent="0.3">
      <c r="A3110" s="2">
        <v>3109</v>
      </c>
      <c r="B3110" s="2">
        <v>50</v>
      </c>
      <c r="C3110" s="2" t="s">
        <v>152</v>
      </c>
      <c r="D3110" s="2" t="s">
        <v>124</v>
      </c>
      <c r="E3110" s="2" t="s">
        <v>20</v>
      </c>
      <c r="F3110" s="2">
        <v>69</v>
      </c>
      <c r="G3110" s="2" t="s">
        <v>46</v>
      </c>
      <c r="H3110" s="2" t="s">
        <v>43</v>
      </c>
      <c r="I3110" s="2" t="s">
        <v>72</v>
      </c>
      <c r="J3110" s="2" t="s">
        <v>56</v>
      </c>
      <c r="K3110" s="2">
        <v>3.2</v>
      </c>
      <c r="L3110" s="2" t="s">
        <v>151</v>
      </c>
      <c r="M3110" s="2" t="s">
        <v>69</v>
      </c>
      <c r="N3110" s="2" t="s">
        <v>151</v>
      </c>
      <c r="O3110" s="2" t="s">
        <v>151</v>
      </c>
      <c r="P3110" s="12">
        <v>7</v>
      </c>
      <c r="Q3110" s="12">
        <f>Table1[[#This Row],[Purchase Amount (USD)]]-Table1[[#This Row],[Previous Purchases]]</f>
        <v>62</v>
      </c>
      <c r="R3110" s="2" t="s">
        <v>45</v>
      </c>
      <c r="S3110" s="2" t="s">
        <v>87</v>
      </c>
    </row>
    <row r="3111" spans="1:19" x14ac:dyDescent="0.3">
      <c r="A3111" s="2">
        <v>3110</v>
      </c>
      <c r="B3111" s="2">
        <v>60</v>
      </c>
      <c r="C3111" s="2" t="s">
        <v>152</v>
      </c>
      <c r="D3111" s="2" t="s">
        <v>101</v>
      </c>
      <c r="E3111" s="2" t="s">
        <v>62</v>
      </c>
      <c r="F3111" s="2">
        <v>92</v>
      </c>
      <c r="G3111" s="2" t="s">
        <v>114</v>
      </c>
      <c r="H3111" s="2" t="s">
        <v>43</v>
      </c>
      <c r="I3111" s="2" t="s">
        <v>23</v>
      </c>
      <c r="J3111" s="2" t="s">
        <v>24</v>
      </c>
      <c r="K3111" s="2">
        <v>4.3</v>
      </c>
      <c r="L3111" s="2" t="s">
        <v>151</v>
      </c>
      <c r="M3111" s="2" t="s">
        <v>37</v>
      </c>
      <c r="N3111" s="2" t="s">
        <v>151</v>
      </c>
      <c r="O3111" s="2" t="s">
        <v>151</v>
      </c>
      <c r="P3111" s="12">
        <v>47</v>
      </c>
      <c r="Q3111" s="12">
        <f>Table1[[#This Row],[Purchase Amount (USD)]]-Table1[[#This Row],[Previous Purchases]]</f>
        <v>45</v>
      </c>
      <c r="R3111" s="2" t="s">
        <v>74</v>
      </c>
      <c r="S3111" s="2" t="s">
        <v>28</v>
      </c>
    </row>
    <row r="3112" spans="1:19" x14ac:dyDescent="0.3">
      <c r="A3112" s="3">
        <v>3111</v>
      </c>
      <c r="B3112" s="3">
        <v>19</v>
      </c>
      <c r="C3112" s="3" t="s">
        <v>152</v>
      </c>
      <c r="D3112" s="3" t="s">
        <v>65</v>
      </c>
      <c r="E3112" s="3" t="s">
        <v>66</v>
      </c>
      <c r="F3112" s="3">
        <v>46</v>
      </c>
      <c r="G3112" s="3" t="s">
        <v>104</v>
      </c>
      <c r="H3112" s="3" t="s">
        <v>22</v>
      </c>
      <c r="I3112" s="3" t="s">
        <v>92</v>
      </c>
      <c r="J3112" s="3" t="s">
        <v>56</v>
      </c>
      <c r="K3112" s="3">
        <v>4.5999999999999996</v>
      </c>
      <c r="L3112" s="3" t="s">
        <v>151</v>
      </c>
      <c r="M3112" s="3" t="s">
        <v>44</v>
      </c>
      <c r="N3112" s="3" t="s">
        <v>151</v>
      </c>
      <c r="O3112" s="3" t="s">
        <v>151</v>
      </c>
      <c r="P3112" s="13">
        <v>2</v>
      </c>
      <c r="Q3112" s="13">
        <f>Table1[[#This Row],[Purchase Amount (USD)]]-Table1[[#This Row],[Previous Purchases]]</f>
        <v>44</v>
      </c>
      <c r="R3112" s="3" t="s">
        <v>74</v>
      </c>
      <c r="S3112" s="3" t="s">
        <v>75</v>
      </c>
    </row>
    <row r="3113" spans="1:19" x14ac:dyDescent="0.3">
      <c r="A3113" s="3">
        <v>3112</v>
      </c>
      <c r="B3113" s="3">
        <v>21</v>
      </c>
      <c r="C3113" s="3" t="s">
        <v>152</v>
      </c>
      <c r="D3113" s="3" t="s">
        <v>132</v>
      </c>
      <c r="E3113" s="3" t="s">
        <v>66</v>
      </c>
      <c r="F3113" s="3">
        <v>81</v>
      </c>
      <c r="G3113" s="3" t="s">
        <v>110</v>
      </c>
      <c r="H3113" s="3" t="s">
        <v>91</v>
      </c>
      <c r="I3113" s="3" t="s">
        <v>125</v>
      </c>
      <c r="J3113" s="3" t="s">
        <v>36</v>
      </c>
      <c r="K3113" s="3">
        <v>4.9000000000000004</v>
      </c>
      <c r="L3113" s="3" t="s">
        <v>151</v>
      </c>
      <c r="M3113" s="3" t="s">
        <v>37</v>
      </c>
      <c r="N3113" s="3" t="s">
        <v>151</v>
      </c>
      <c r="O3113" s="3" t="s">
        <v>151</v>
      </c>
      <c r="P3113" s="13">
        <v>25</v>
      </c>
      <c r="Q3113" s="13">
        <f>Table1[[#This Row],[Purchase Amount (USD)]]-Table1[[#This Row],[Previous Purchases]]</f>
        <v>56</v>
      </c>
      <c r="R3113" s="3" t="s">
        <v>85</v>
      </c>
      <c r="S3113" s="3" t="s">
        <v>57</v>
      </c>
    </row>
    <row r="3114" spans="1:19" x14ac:dyDescent="0.3">
      <c r="A3114" s="2">
        <v>3113</v>
      </c>
      <c r="B3114" s="2">
        <v>19</v>
      </c>
      <c r="C3114" s="2" t="s">
        <v>152</v>
      </c>
      <c r="D3114" s="2" t="s">
        <v>19</v>
      </c>
      <c r="E3114" s="2" t="s">
        <v>20</v>
      </c>
      <c r="F3114" s="2">
        <v>97</v>
      </c>
      <c r="G3114" s="2" t="s">
        <v>104</v>
      </c>
      <c r="H3114" s="2" t="s">
        <v>35</v>
      </c>
      <c r="I3114" s="2" t="s">
        <v>95</v>
      </c>
      <c r="J3114" s="2" t="s">
        <v>56</v>
      </c>
      <c r="K3114" s="2">
        <v>3.8</v>
      </c>
      <c r="L3114" s="2" t="s">
        <v>151</v>
      </c>
      <c r="M3114" s="2" t="s">
        <v>26</v>
      </c>
      <c r="N3114" s="2" t="s">
        <v>151</v>
      </c>
      <c r="O3114" s="2" t="s">
        <v>151</v>
      </c>
      <c r="P3114" s="12">
        <v>26</v>
      </c>
      <c r="Q3114" s="12">
        <f>Table1[[#This Row],[Purchase Amount (USD)]]-Table1[[#This Row],[Previous Purchases]]</f>
        <v>71</v>
      </c>
      <c r="R3114" s="2" t="s">
        <v>27</v>
      </c>
      <c r="S3114" s="2" t="s">
        <v>48</v>
      </c>
    </row>
    <row r="3115" spans="1:19" x14ac:dyDescent="0.3">
      <c r="A3115" s="2">
        <v>3114</v>
      </c>
      <c r="B3115" s="2">
        <v>46</v>
      </c>
      <c r="C3115" s="2" t="s">
        <v>152</v>
      </c>
      <c r="D3115" s="2" t="s">
        <v>54</v>
      </c>
      <c r="E3115" s="2" t="s">
        <v>20</v>
      </c>
      <c r="F3115" s="2">
        <v>93</v>
      </c>
      <c r="G3115" s="2" t="s">
        <v>144</v>
      </c>
      <c r="H3115" s="2" t="s">
        <v>22</v>
      </c>
      <c r="I3115" s="2" t="s">
        <v>95</v>
      </c>
      <c r="J3115" s="2" t="s">
        <v>52</v>
      </c>
      <c r="K3115" s="2">
        <v>2.6</v>
      </c>
      <c r="L3115" s="2" t="s">
        <v>151</v>
      </c>
      <c r="M3115" s="2" t="s">
        <v>26</v>
      </c>
      <c r="N3115" s="2" t="s">
        <v>151</v>
      </c>
      <c r="O3115" s="2" t="s">
        <v>151</v>
      </c>
      <c r="P3115" s="12">
        <v>2</v>
      </c>
      <c r="Q3115" s="12">
        <f>Table1[[#This Row],[Purchase Amount (USD)]]-Table1[[#This Row],[Previous Purchases]]</f>
        <v>91</v>
      </c>
      <c r="R3115" s="2" t="s">
        <v>85</v>
      </c>
      <c r="S3115" s="2" t="s">
        <v>39</v>
      </c>
    </row>
    <row r="3116" spans="1:19" x14ac:dyDescent="0.3">
      <c r="A3116" s="3">
        <v>3115</v>
      </c>
      <c r="B3116" s="3">
        <v>21</v>
      </c>
      <c r="C3116" s="3" t="s">
        <v>152</v>
      </c>
      <c r="D3116" s="3" t="s">
        <v>65</v>
      </c>
      <c r="E3116" s="3" t="s">
        <v>66</v>
      </c>
      <c r="F3116" s="3">
        <v>56</v>
      </c>
      <c r="G3116" s="3" t="s">
        <v>71</v>
      </c>
      <c r="H3116" s="3" t="s">
        <v>43</v>
      </c>
      <c r="I3116" s="3" t="s">
        <v>77</v>
      </c>
      <c r="J3116" s="3" t="s">
        <v>36</v>
      </c>
      <c r="K3116" s="3">
        <v>4.7</v>
      </c>
      <c r="L3116" s="3" t="s">
        <v>151</v>
      </c>
      <c r="M3116" s="3" t="s">
        <v>73</v>
      </c>
      <c r="N3116" s="3" t="s">
        <v>151</v>
      </c>
      <c r="O3116" s="3" t="s">
        <v>151</v>
      </c>
      <c r="P3116" s="13">
        <v>45</v>
      </c>
      <c r="Q3116" s="13">
        <f>Table1[[#This Row],[Purchase Amount (USD)]]-Table1[[#This Row],[Previous Purchases]]</f>
        <v>11</v>
      </c>
      <c r="R3116" s="3" t="s">
        <v>27</v>
      </c>
      <c r="S3116" s="3" t="s">
        <v>75</v>
      </c>
    </row>
    <row r="3117" spans="1:19" x14ac:dyDescent="0.3">
      <c r="A3117" s="3">
        <v>3116</v>
      </c>
      <c r="B3117" s="3">
        <v>26</v>
      </c>
      <c r="C3117" s="3" t="s">
        <v>152</v>
      </c>
      <c r="D3117" s="3" t="s">
        <v>118</v>
      </c>
      <c r="E3117" s="3" t="s">
        <v>66</v>
      </c>
      <c r="F3117" s="3">
        <v>53</v>
      </c>
      <c r="G3117" s="3" t="s">
        <v>146</v>
      </c>
      <c r="H3117" s="3" t="s">
        <v>43</v>
      </c>
      <c r="I3117" s="3" t="s">
        <v>60</v>
      </c>
      <c r="J3117" s="3" t="s">
        <v>56</v>
      </c>
      <c r="K3117" s="3">
        <v>4.0999999999999996</v>
      </c>
      <c r="L3117" s="3" t="s">
        <v>151</v>
      </c>
      <c r="M3117" s="3" t="s">
        <v>37</v>
      </c>
      <c r="N3117" s="3" t="s">
        <v>151</v>
      </c>
      <c r="O3117" s="3" t="s">
        <v>151</v>
      </c>
      <c r="P3117" s="13">
        <v>9</v>
      </c>
      <c r="Q3117" s="13">
        <f>Table1[[#This Row],[Purchase Amount (USD)]]-Table1[[#This Row],[Previous Purchases]]</f>
        <v>44</v>
      </c>
      <c r="R3117" s="3" t="s">
        <v>74</v>
      </c>
      <c r="S3117" s="3" t="s">
        <v>75</v>
      </c>
    </row>
    <row r="3118" spans="1:19" x14ac:dyDescent="0.3">
      <c r="A3118" s="2">
        <v>3117</v>
      </c>
      <c r="B3118" s="2">
        <v>50</v>
      </c>
      <c r="C3118" s="2" t="s">
        <v>152</v>
      </c>
      <c r="D3118" s="2" t="s">
        <v>61</v>
      </c>
      <c r="E3118" s="2" t="s">
        <v>62</v>
      </c>
      <c r="F3118" s="2">
        <v>66</v>
      </c>
      <c r="G3118" s="2" t="s">
        <v>55</v>
      </c>
      <c r="H3118" s="2" t="s">
        <v>22</v>
      </c>
      <c r="I3118" s="2" t="s">
        <v>23</v>
      </c>
      <c r="J3118" s="2" t="s">
        <v>36</v>
      </c>
      <c r="K3118" s="2">
        <v>3.7</v>
      </c>
      <c r="L3118" s="2" t="s">
        <v>151</v>
      </c>
      <c r="M3118" s="2" t="s">
        <v>73</v>
      </c>
      <c r="N3118" s="2" t="s">
        <v>151</v>
      </c>
      <c r="O3118" s="2" t="s">
        <v>151</v>
      </c>
      <c r="P3118" s="12">
        <v>1</v>
      </c>
      <c r="Q3118" s="12">
        <f>Table1[[#This Row],[Purchase Amount (USD)]]-Table1[[#This Row],[Previous Purchases]]</f>
        <v>65</v>
      </c>
      <c r="R3118" s="2" t="s">
        <v>27</v>
      </c>
      <c r="S3118" s="2" t="s">
        <v>39</v>
      </c>
    </row>
    <row r="3119" spans="1:19" x14ac:dyDescent="0.3">
      <c r="A3119" s="2">
        <v>3118</v>
      </c>
      <c r="B3119" s="2">
        <v>43</v>
      </c>
      <c r="C3119" s="2" t="s">
        <v>152</v>
      </c>
      <c r="D3119" s="2" t="s">
        <v>103</v>
      </c>
      <c r="E3119" s="2" t="s">
        <v>20</v>
      </c>
      <c r="F3119" s="2">
        <v>50</v>
      </c>
      <c r="G3119" s="2" t="s">
        <v>102</v>
      </c>
      <c r="H3119" s="2" t="s">
        <v>43</v>
      </c>
      <c r="I3119" s="2" t="s">
        <v>77</v>
      </c>
      <c r="J3119" s="2" t="s">
        <v>56</v>
      </c>
      <c r="K3119" s="2">
        <v>3</v>
      </c>
      <c r="L3119" s="2" t="s">
        <v>151</v>
      </c>
      <c r="M3119" s="2" t="s">
        <v>37</v>
      </c>
      <c r="N3119" s="2" t="s">
        <v>151</v>
      </c>
      <c r="O3119" s="2" t="s">
        <v>151</v>
      </c>
      <c r="P3119" s="12">
        <v>4</v>
      </c>
      <c r="Q3119" s="12">
        <f>Table1[[#This Row],[Purchase Amount (USD)]]-Table1[[#This Row],[Previous Purchases]]</f>
        <v>46</v>
      </c>
      <c r="R3119" s="2" t="s">
        <v>45</v>
      </c>
      <c r="S3119" s="2" t="s">
        <v>75</v>
      </c>
    </row>
    <row r="3120" spans="1:19" x14ac:dyDescent="0.3">
      <c r="A3120" s="3">
        <v>3119</v>
      </c>
      <c r="B3120" s="3">
        <v>61</v>
      </c>
      <c r="C3120" s="3" t="s">
        <v>152</v>
      </c>
      <c r="D3120" s="3" t="s">
        <v>58</v>
      </c>
      <c r="E3120" s="3" t="s">
        <v>20</v>
      </c>
      <c r="F3120" s="3">
        <v>97</v>
      </c>
      <c r="G3120" s="3" t="s">
        <v>140</v>
      </c>
      <c r="H3120" s="3" t="s">
        <v>22</v>
      </c>
      <c r="I3120" s="3" t="s">
        <v>143</v>
      </c>
      <c r="J3120" s="3" t="s">
        <v>52</v>
      </c>
      <c r="K3120" s="3">
        <v>4.7</v>
      </c>
      <c r="L3120" s="3" t="s">
        <v>151</v>
      </c>
      <c r="M3120" s="3" t="s">
        <v>53</v>
      </c>
      <c r="N3120" s="3" t="s">
        <v>151</v>
      </c>
      <c r="O3120" s="3" t="s">
        <v>151</v>
      </c>
      <c r="P3120" s="13">
        <v>31</v>
      </c>
      <c r="Q3120" s="13">
        <f>Table1[[#This Row],[Purchase Amount (USD)]]-Table1[[#This Row],[Previous Purchases]]</f>
        <v>66</v>
      </c>
      <c r="R3120" s="3" t="s">
        <v>85</v>
      </c>
      <c r="S3120" s="3" t="s">
        <v>57</v>
      </c>
    </row>
    <row r="3121" spans="1:19" x14ac:dyDescent="0.3">
      <c r="A3121" s="3">
        <v>3120</v>
      </c>
      <c r="B3121" s="3">
        <v>63</v>
      </c>
      <c r="C3121" s="3" t="s">
        <v>152</v>
      </c>
      <c r="D3121" s="3" t="s">
        <v>40</v>
      </c>
      <c r="E3121" s="3" t="s">
        <v>41</v>
      </c>
      <c r="F3121" s="3">
        <v>79</v>
      </c>
      <c r="G3121" s="3" t="s">
        <v>59</v>
      </c>
      <c r="H3121" s="3" t="s">
        <v>91</v>
      </c>
      <c r="I3121" s="3" t="s">
        <v>64</v>
      </c>
      <c r="J3121" s="3" t="s">
        <v>24</v>
      </c>
      <c r="K3121" s="3">
        <v>4.7</v>
      </c>
      <c r="L3121" s="3" t="s">
        <v>151</v>
      </c>
      <c r="M3121" s="3" t="s">
        <v>69</v>
      </c>
      <c r="N3121" s="3" t="s">
        <v>151</v>
      </c>
      <c r="O3121" s="3" t="s">
        <v>151</v>
      </c>
      <c r="P3121" s="13">
        <v>21</v>
      </c>
      <c r="Q3121" s="13">
        <f>Table1[[#This Row],[Purchase Amount (USD)]]-Table1[[#This Row],[Previous Purchases]]</f>
        <v>58</v>
      </c>
      <c r="R3121" s="3" t="s">
        <v>38</v>
      </c>
      <c r="S3121" s="3" t="s">
        <v>96</v>
      </c>
    </row>
    <row r="3122" spans="1:19" x14ac:dyDescent="0.3">
      <c r="A3122" s="2">
        <v>3121</v>
      </c>
      <c r="B3122" s="2">
        <v>46</v>
      </c>
      <c r="C3122" s="2" t="s">
        <v>152</v>
      </c>
      <c r="D3122" s="2" t="s">
        <v>54</v>
      </c>
      <c r="E3122" s="2" t="s">
        <v>20</v>
      </c>
      <c r="F3122" s="2">
        <v>76</v>
      </c>
      <c r="G3122" s="2" t="s">
        <v>59</v>
      </c>
      <c r="H3122" s="2" t="s">
        <v>43</v>
      </c>
      <c r="I3122" s="2" t="s">
        <v>135</v>
      </c>
      <c r="J3122" s="2" t="s">
        <v>56</v>
      </c>
      <c r="K3122" s="2">
        <v>4</v>
      </c>
      <c r="L3122" s="2" t="s">
        <v>151</v>
      </c>
      <c r="M3122" s="2" t="s">
        <v>73</v>
      </c>
      <c r="N3122" s="2" t="s">
        <v>151</v>
      </c>
      <c r="O3122" s="2" t="s">
        <v>151</v>
      </c>
      <c r="P3122" s="12">
        <v>32</v>
      </c>
      <c r="Q3122" s="12">
        <f>Table1[[#This Row],[Purchase Amount (USD)]]-Table1[[#This Row],[Previous Purchases]]</f>
        <v>44</v>
      </c>
      <c r="R3122" s="2" t="s">
        <v>85</v>
      </c>
      <c r="S3122" s="2" t="s">
        <v>28</v>
      </c>
    </row>
    <row r="3123" spans="1:19" x14ac:dyDescent="0.3">
      <c r="A3123" s="2">
        <v>3122</v>
      </c>
      <c r="B3123" s="2">
        <v>63</v>
      </c>
      <c r="C3123" s="2" t="s">
        <v>152</v>
      </c>
      <c r="D3123" s="2" t="s">
        <v>103</v>
      </c>
      <c r="E3123" s="2" t="s">
        <v>20</v>
      </c>
      <c r="F3123" s="2">
        <v>38</v>
      </c>
      <c r="G3123" s="2" t="s">
        <v>59</v>
      </c>
      <c r="H3123" s="2" t="s">
        <v>22</v>
      </c>
      <c r="I3123" s="2" t="s">
        <v>93</v>
      </c>
      <c r="J3123" s="2" t="s">
        <v>56</v>
      </c>
      <c r="K3123" s="2">
        <v>2.6</v>
      </c>
      <c r="L3123" s="2" t="s">
        <v>151</v>
      </c>
      <c r="M3123" s="2" t="s">
        <v>53</v>
      </c>
      <c r="N3123" s="2" t="s">
        <v>151</v>
      </c>
      <c r="O3123" s="2" t="s">
        <v>151</v>
      </c>
      <c r="P3123" s="12">
        <v>16</v>
      </c>
      <c r="Q3123" s="12">
        <f>Table1[[#This Row],[Purchase Amount (USD)]]-Table1[[#This Row],[Previous Purchases]]</f>
        <v>22</v>
      </c>
      <c r="R3123" s="2" t="s">
        <v>27</v>
      </c>
      <c r="S3123" s="2" t="s">
        <v>39</v>
      </c>
    </row>
    <row r="3124" spans="1:19" x14ac:dyDescent="0.3">
      <c r="A3124" s="3">
        <v>3123</v>
      </c>
      <c r="B3124" s="3">
        <v>23</v>
      </c>
      <c r="C3124" s="3" t="s">
        <v>152</v>
      </c>
      <c r="D3124" s="3" t="s">
        <v>124</v>
      </c>
      <c r="E3124" s="3" t="s">
        <v>20</v>
      </c>
      <c r="F3124" s="3">
        <v>45</v>
      </c>
      <c r="G3124" s="3" t="s">
        <v>141</v>
      </c>
      <c r="H3124" s="3" t="s">
        <v>43</v>
      </c>
      <c r="I3124" s="3" t="s">
        <v>68</v>
      </c>
      <c r="J3124" s="3" t="s">
        <v>56</v>
      </c>
      <c r="K3124" s="3">
        <v>3</v>
      </c>
      <c r="L3124" s="3" t="s">
        <v>151</v>
      </c>
      <c r="M3124" s="3" t="s">
        <v>26</v>
      </c>
      <c r="N3124" s="3" t="s">
        <v>151</v>
      </c>
      <c r="O3124" s="3" t="s">
        <v>151</v>
      </c>
      <c r="P3124" s="13">
        <v>34</v>
      </c>
      <c r="Q3124" s="13">
        <f>Table1[[#This Row],[Purchase Amount (USD)]]-Table1[[#This Row],[Previous Purchases]]</f>
        <v>11</v>
      </c>
      <c r="R3124" s="3" t="s">
        <v>38</v>
      </c>
      <c r="S3124" s="3" t="s">
        <v>28</v>
      </c>
    </row>
    <row r="3125" spans="1:19" x14ac:dyDescent="0.3">
      <c r="A3125" s="3">
        <v>3124</v>
      </c>
      <c r="B3125" s="3">
        <v>57</v>
      </c>
      <c r="C3125" s="3" t="s">
        <v>152</v>
      </c>
      <c r="D3125" s="3" t="s">
        <v>65</v>
      </c>
      <c r="E3125" s="3" t="s">
        <v>66</v>
      </c>
      <c r="F3125" s="3">
        <v>77</v>
      </c>
      <c r="G3125" s="3" t="s">
        <v>145</v>
      </c>
      <c r="H3125" s="3" t="s">
        <v>91</v>
      </c>
      <c r="I3125" s="3" t="s">
        <v>107</v>
      </c>
      <c r="J3125" s="3" t="s">
        <v>56</v>
      </c>
      <c r="K3125" s="3">
        <v>3.3</v>
      </c>
      <c r="L3125" s="3" t="s">
        <v>151</v>
      </c>
      <c r="M3125" s="3" t="s">
        <v>44</v>
      </c>
      <c r="N3125" s="3" t="s">
        <v>151</v>
      </c>
      <c r="O3125" s="3" t="s">
        <v>151</v>
      </c>
      <c r="P3125" s="13">
        <v>40</v>
      </c>
      <c r="Q3125" s="13">
        <f>Table1[[#This Row],[Purchase Amount (USD)]]-Table1[[#This Row],[Previous Purchases]]</f>
        <v>37</v>
      </c>
      <c r="R3125" s="3" t="s">
        <v>27</v>
      </c>
      <c r="S3125" s="3" t="s">
        <v>75</v>
      </c>
    </row>
    <row r="3126" spans="1:19" x14ac:dyDescent="0.3">
      <c r="A3126" s="2">
        <v>3125</v>
      </c>
      <c r="B3126" s="2">
        <v>57</v>
      </c>
      <c r="C3126" s="2" t="s">
        <v>152</v>
      </c>
      <c r="D3126" s="2" t="s">
        <v>105</v>
      </c>
      <c r="E3126" s="2" t="s">
        <v>66</v>
      </c>
      <c r="F3126" s="2">
        <v>51</v>
      </c>
      <c r="G3126" s="2" t="s">
        <v>98</v>
      </c>
      <c r="H3126" s="2" t="s">
        <v>43</v>
      </c>
      <c r="I3126" s="2" t="s">
        <v>99</v>
      </c>
      <c r="J3126" s="2" t="s">
        <v>52</v>
      </c>
      <c r="K3126" s="2">
        <v>3.4</v>
      </c>
      <c r="L3126" s="2" t="s">
        <v>151</v>
      </c>
      <c r="M3126" s="2" t="s">
        <v>53</v>
      </c>
      <c r="N3126" s="2" t="s">
        <v>151</v>
      </c>
      <c r="O3126" s="2" t="s">
        <v>151</v>
      </c>
      <c r="P3126" s="12">
        <v>4</v>
      </c>
      <c r="Q3126" s="12">
        <f>Table1[[#This Row],[Purchase Amount (USD)]]-Table1[[#This Row],[Previous Purchases]]</f>
        <v>47</v>
      </c>
      <c r="R3126" s="2" t="s">
        <v>32</v>
      </c>
      <c r="S3126" s="2" t="s">
        <v>96</v>
      </c>
    </row>
    <row r="3127" spans="1:19" x14ac:dyDescent="0.3">
      <c r="A3127" s="2">
        <v>3126</v>
      </c>
      <c r="B3127" s="2">
        <v>33</v>
      </c>
      <c r="C3127" s="2" t="s">
        <v>152</v>
      </c>
      <c r="D3127" s="2" t="s">
        <v>61</v>
      </c>
      <c r="E3127" s="2" t="s">
        <v>62</v>
      </c>
      <c r="F3127" s="2">
        <v>26</v>
      </c>
      <c r="G3127" s="2" t="s">
        <v>46</v>
      </c>
      <c r="H3127" s="2" t="s">
        <v>22</v>
      </c>
      <c r="I3127" s="2" t="s">
        <v>92</v>
      </c>
      <c r="J3127" s="2" t="s">
        <v>36</v>
      </c>
      <c r="K3127" s="2">
        <v>4</v>
      </c>
      <c r="L3127" s="2" t="s">
        <v>151</v>
      </c>
      <c r="M3127" s="2" t="s">
        <v>53</v>
      </c>
      <c r="N3127" s="2" t="s">
        <v>151</v>
      </c>
      <c r="O3127" s="2" t="s">
        <v>151</v>
      </c>
      <c r="P3127" s="12">
        <v>3</v>
      </c>
      <c r="Q3127" s="12">
        <f>Table1[[#This Row],[Purchase Amount (USD)]]-Table1[[#This Row],[Previous Purchases]]</f>
        <v>23</v>
      </c>
      <c r="R3127" s="2" t="s">
        <v>32</v>
      </c>
      <c r="S3127" s="2" t="s">
        <v>57</v>
      </c>
    </row>
    <row r="3128" spans="1:19" x14ac:dyDescent="0.3">
      <c r="A3128" s="3">
        <v>3127</v>
      </c>
      <c r="B3128" s="3">
        <v>57</v>
      </c>
      <c r="C3128" s="3" t="s">
        <v>152</v>
      </c>
      <c r="D3128" s="3" t="s">
        <v>88</v>
      </c>
      <c r="E3128" s="3" t="s">
        <v>66</v>
      </c>
      <c r="F3128" s="3">
        <v>76</v>
      </c>
      <c r="G3128" s="3" t="s">
        <v>30</v>
      </c>
      <c r="H3128" s="3" t="s">
        <v>22</v>
      </c>
      <c r="I3128" s="3" t="s">
        <v>92</v>
      </c>
      <c r="J3128" s="3" t="s">
        <v>24</v>
      </c>
      <c r="K3128" s="3">
        <v>2.6</v>
      </c>
      <c r="L3128" s="3" t="s">
        <v>151</v>
      </c>
      <c r="M3128" s="3" t="s">
        <v>73</v>
      </c>
      <c r="N3128" s="3" t="s">
        <v>151</v>
      </c>
      <c r="O3128" s="3" t="s">
        <v>151</v>
      </c>
      <c r="P3128" s="13">
        <v>28</v>
      </c>
      <c r="Q3128" s="13">
        <f>Table1[[#This Row],[Purchase Amount (USD)]]-Table1[[#This Row],[Previous Purchases]]</f>
        <v>48</v>
      </c>
      <c r="R3128" s="3" t="s">
        <v>74</v>
      </c>
      <c r="S3128" s="3" t="s">
        <v>75</v>
      </c>
    </row>
    <row r="3129" spans="1:19" x14ac:dyDescent="0.3">
      <c r="A3129" s="3">
        <v>3128</v>
      </c>
      <c r="B3129" s="3">
        <v>55</v>
      </c>
      <c r="C3129" s="3" t="s">
        <v>152</v>
      </c>
      <c r="D3129" s="3" t="s">
        <v>142</v>
      </c>
      <c r="E3129" s="3" t="s">
        <v>66</v>
      </c>
      <c r="F3129" s="3">
        <v>94</v>
      </c>
      <c r="G3129" s="3" t="s">
        <v>59</v>
      </c>
      <c r="H3129" s="3" t="s">
        <v>43</v>
      </c>
      <c r="I3129" s="3" t="s">
        <v>117</v>
      </c>
      <c r="J3129" s="3" t="s">
        <v>24</v>
      </c>
      <c r="K3129" s="3">
        <v>3.4</v>
      </c>
      <c r="L3129" s="3" t="s">
        <v>151</v>
      </c>
      <c r="M3129" s="3" t="s">
        <v>37</v>
      </c>
      <c r="N3129" s="3" t="s">
        <v>151</v>
      </c>
      <c r="O3129" s="3" t="s">
        <v>151</v>
      </c>
      <c r="P3129" s="13">
        <v>43</v>
      </c>
      <c r="Q3129" s="13">
        <f>Table1[[#This Row],[Purchase Amount (USD)]]-Table1[[#This Row],[Previous Purchases]]</f>
        <v>51</v>
      </c>
      <c r="R3129" s="3" t="s">
        <v>38</v>
      </c>
      <c r="S3129" s="3" t="s">
        <v>96</v>
      </c>
    </row>
    <row r="3130" spans="1:19" x14ac:dyDescent="0.3">
      <c r="A3130" s="2">
        <v>3129</v>
      </c>
      <c r="B3130" s="2">
        <v>65</v>
      </c>
      <c r="C3130" s="2" t="s">
        <v>152</v>
      </c>
      <c r="D3130" s="2" t="s">
        <v>101</v>
      </c>
      <c r="E3130" s="2" t="s">
        <v>62</v>
      </c>
      <c r="F3130" s="2">
        <v>32</v>
      </c>
      <c r="G3130" s="2" t="s">
        <v>71</v>
      </c>
      <c r="H3130" s="2" t="s">
        <v>35</v>
      </c>
      <c r="I3130" s="2" t="s">
        <v>125</v>
      </c>
      <c r="J3130" s="2" t="s">
        <v>56</v>
      </c>
      <c r="K3130" s="2">
        <v>4.4000000000000004</v>
      </c>
      <c r="L3130" s="2" t="s">
        <v>151</v>
      </c>
      <c r="M3130" s="2" t="s">
        <v>53</v>
      </c>
      <c r="N3130" s="2" t="s">
        <v>151</v>
      </c>
      <c r="O3130" s="2" t="s">
        <v>151</v>
      </c>
      <c r="P3130" s="12">
        <v>20</v>
      </c>
      <c r="Q3130" s="12">
        <f>Table1[[#This Row],[Purchase Amount (USD)]]-Table1[[#This Row],[Previous Purchases]]</f>
        <v>12</v>
      </c>
      <c r="R3130" s="2" t="s">
        <v>32</v>
      </c>
      <c r="S3130" s="2" t="s">
        <v>48</v>
      </c>
    </row>
    <row r="3131" spans="1:19" x14ac:dyDescent="0.3">
      <c r="A3131" s="2">
        <v>3130</v>
      </c>
      <c r="B3131" s="2">
        <v>60</v>
      </c>
      <c r="C3131" s="2" t="s">
        <v>152</v>
      </c>
      <c r="D3131" s="2" t="s">
        <v>40</v>
      </c>
      <c r="E3131" s="2" t="s">
        <v>41</v>
      </c>
      <c r="F3131" s="2">
        <v>20</v>
      </c>
      <c r="G3131" s="2" t="s">
        <v>127</v>
      </c>
      <c r="H3131" s="2" t="s">
        <v>35</v>
      </c>
      <c r="I3131" s="2" t="s">
        <v>108</v>
      </c>
      <c r="J3131" s="2" t="s">
        <v>52</v>
      </c>
      <c r="K3131" s="2">
        <v>4.7</v>
      </c>
      <c r="L3131" s="2" t="s">
        <v>151</v>
      </c>
      <c r="M3131" s="2" t="s">
        <v>26</v>
      </c>
      <c r="N3131" s="2" t="s">
        <v>151</v>
      </c>
      <c r="O3131" s="2" t="s">
        <v>151</v>
      </c>
      <c r="P3131" s="12">
        <v>40</v>
      </c>
      <c r="Q3131" s="12">
        <f>Table1[[#This Row],[Purchase Amount (USD)]]-Table1[[#This Row],[Previous Purchases]]</f>
        <v>-20</v>
      </c>
      <c r="R3131" s="2" t="s">
        <v>27</v>
      </c>
      <c r="S3131" s="2" t="s">
        <v>96</v>
      </c>
    </row>
    <row r="3132" spans="1:19" x14ac:dyDescent="0.3">
      <c r="A3132" s="3">
        <v>3131</v>
      </c>
      <c r="B3132" s="3">
        <v>52</v>
      </c>
      <c r="C3132" s="3" t="s">
        <v>152</v>
      </c>
      <c r="D3132" s="3" t="s">
        <v>94</v>
      </c>
      <c r="E3132" s="3" t="s">
        <v>20</v>
      </c>
      <c r="F3132" s="3">
        <v>20</v>
      </c>
      <c r="G3132" s="3" t="s">
        <v>128</v>
      </c>
      <c r="H3132" s="3" t="s">
        <v>43</v>
      </c>
      <c r="I3132" s="3" t="s">
        <v>133</v>
      </c>
      <c r="J3132" s="3" t="s">
        <v>52</v>
      </c>
      <c r="K3132" s="3">
        <v>4.5</v>
      </c>
      <c r="L3132" s="3" t="s">
        <v>151</v>
      </c>
      <c r="M3132" s="3" t="s">
        <v>73</v>
      </c>
      <c r="N3132" s="3" t="s">
        <v>151</v>
      </c>
      <c r="O3132" s="3" t="s">
        <v>151</v>
      </c>
      <c r="P3132" s="13">
        <v>34</v>
      </c>
      <c r="Q3132" s="13">
        <f>Table1[[#This Row],[Purchase Amount (USD)]]-Table1[[#This Row],[Previous Purchases]]</f>
        <v>-14</v>
      </c>
      <c r="R3132" s="3" t="s">
        <v>27</v>
      </c>
      <c r="S3132" s="3" t="s">
        <v>96</v>
      </c>
    </row>
    <row r="3133" spans="1:19" x14ac:dyDescent="0.3">
      <c r="A3133" s="3">
        <v>3132</v>
      </c>
      <c r="B3133" s="3">
        <v>34</v>
      </c>
      <c r="C3133" s="3" t="s">
        <v>152</v>
      </c>
      <c r="D3133" s="3" t="s">
        <v>101</v>
      </c>
      <c r="E3133" s="3" t="s">
        <v>62</v>
      </c>
      <c r="F3133" s="3">
        <v>59</v>
      </c>
      <c r="G3133" s="3" t="s">
        <v>113</v>
      </c>
      <c r="H3133" s="3" t="s">
        <v>43</v>
      </c>
      <c r="I3133" s="3" t="s">
        <v>99</v>
      </c>
      <c r="J3133" s="3" t="s">
        <v>56</v>
      </c>
      <c r="K3133" s="3">
        <v>2.9</v>
      </c>
      <c r="L3133" s="3" t="s">
        <v>151</v>
      </c>
      <c r="M3133" s="3" t="s">
        <v>73</v>
      </c>
      <c r="N3133" s="3" t="s">
        <v>151</v>
      </c>
      <c r="O3133" s="3" t="s">
        <v>151</v>
      </c>
      <c r="P3133" s="13">
        <v>11</v>
      </c>
      <c r="Q3133" s="13">
        <f>Table1[[#This Row],[Purchase Amount (USD)]]-Table1[[#This Row],[Previous Purchases]]</f>
        <v>48</v>
      </c>
      <c r="R3133" s="3" t="s">
        <v>74</v>
      </c>
      <c r="S3133" s="3" t="s">
        <v>96</v>
      </c>
    </row>
    <row r="3134" spans="1:19" x14ac:dyDescent="0.3">
      <c r="A3134" s="2">
        <v>3133</v>
      </c>
      <c r="B3134" s="2">
        <v>33</v>
      </c>
      <c r="C3134" s="2" t="s">
        <v>152</v>
      </c>
      <c r="D3134" s="2" t="s">
        <v>29</v>
      </c>
      <c r="E3134" s="2" t="s">
        <v>20</v>
      </c>
      <c r="F3134" s="2">
        <v>97</v>
      </c>
      <c r="G3134" s="2" t="s">
        <v>150</v>
      </c>
      <c r="H3134" s="2" t="s">
        <v>43</v>
      </c>
      <c r="I3134" s="2" t="s">
        <v>133</v>
      </c>
      <c r="J3134" s="2" t="s">
        <v>52</v>
      </c>
      <c r="K3134" s="2">
        <v>4.2</v>
      </c>
      <c r="L3134" s="2" t="s">
        <v>151</v>
      </c>
      <c r="M3134" s="2" t="s">
        <v>26</v>
      </c>
      <c r="N3134" s="2" t="s">
        <v>151</v>
      </c>
      <c r="O3134" s="2" t="s">
        <v>151</v>
      </c>
      <c r="P3134" s="12">
        <v>26</v>
      </c>
      <c r="Q3134" s="12">
        <f>Table1[[#This Row],[Purchase Amount (USD)]]-Table1[[#This Row],[Previous Purchases]]</f>
        <v>71</v>
      </c>
      <c r="R3134" s="2" t="s">
        <v>32</v>
      </c>
      <c r="S3134" s="2" t="s">
        <v>57</v>
      </c>
    </row>
    <row r="3135" spans="1:19" x14ac:dyDescent="0.3">
      <c r="A3135" s="2">
        <v>3134</v>
      </c>
      <c r="B3135" s="2">
        <v>58</v>
      </c>
      <c r="C3135" s="2" t="s">
        <v>152</v>
      </c>
      <c r="D3135" s="2" t="s">
        <v>112</v>
      </c>
      <c r="E3135" s="2" t="s">
        <v>20</v>
      </c>
      <c r="F3135" s="2">
        <v>68</v>
      </c>
      <c r="G3135" s="2" t="s">
        <v>71</v>
      </c>
      <c r="H3135" s="2" t="s">
        <v>43</v>
      </c>
      <c r="I3135" s="2" t="s">
        <v>120</v>
      </c>
      <c r="J3135" s="2" t="s">
        <v>36</v>
      </c>
      <c r="K3135" s="2">
        <v>4.0999999999999996</v>
      </c>
      <c r="L3135" s="2" t="s">
        <v>151</v>
      </c>
      <c r="M3135" s="2" t="s">
        <v>44</v>
      </c>
      <c r="N3135" s="2" t="s">
        <v>151</v>
      </c>
      <c r="O3135" s="2" t="s">
        <v>151</v>
      </c>
      <c r="P3135" s="12">
        <v>29</v>
      </c>
      <c r="Q3135" s="12">
        <f>Table1[[#This Row],[Purchase Amount (USD)]]-Table1[[#This Row],[Previous Purchases]]</f>
        <v>39</v>
      </c>
      <c r="R3135" s="2" t="s">
        <v>32</v>
      </c>
      <c r="S3135" s="2" t="s">
        <v>75</v>
      </c>
    </row>
    <row r="3136" spans="1:19" x14ac:dyDescent="0.3">
      <c r="A3136" s="3">
        <v>3135</v>
      </c>
      <c r="B3136" s="3">
        <v>35</v>
      </c>
      <c r="C3136" s="3" t="s">
        <v>152</v>
      </c>
      <c r="D3136" s="3" t="s">
        <v>136</v>
      </c>
      <c r="E3136" s="3" t="s">
        <v>41</v>
      </c>
      <c r="F3136" s="3">
        <v>66</v>
      </c>
      <c r="G3136" s="3" t="s">
        <v>21</v>
      </c>
      <c r="H3136" s="3" t="s">
        <v>22</v>
      </c>
      <c r="I3136" s="3" t="s">
        <v>23</v>
      </c>
      <c r="J3136" s="3" t="s">
        <v>36</v>
      </c>
      <c r="K3136" s="3">
        <v>4.4000000000000004</v>
      </c>
      <c r="L3136" s="3" t="s">
        <v>151</v>
      </c>
      <c r="M3136" s="3" t="s">
        <v>73</v>
      </c>
      <c r="N3136" s="3" t="s">
        <v>151</v>
      </c>
      <c r="O3136" s="3" t="s">
        <v>151</v>
      </c>
      <c r="P3136" s="13">
        <v>47</v>
      </c>
      <c r="Q3136" s="13">
        <f>Table1[[#This Row],[Purchase Amount (USD)]]-Table1[[#This Row],[Previous Purchases]]</f>
        <v>19</v>
      </c>
      <c r="R3136" s="3" t="s">
        <v>74</v>
      </c>
      <c r="S3136" s="3" t="s">
        <v>39</v>
      </c>
    </row>
    <row r="3137" spans="1:19" x14ac:dyDescent="0.3">
      <c r="A3137" s="3">
        <v>3136</v>
      </c>
      <c r="B3137" s="3">
        <v>68</v>
      </c>
      <c r="C3137" s="3" t="s">
        <v>152</v>
      </c>
      <c r="D3137" s="3" t="s">
        <v>70</v>
      </c>
      <c r="E3137" s="3" t="s">
        <v>41</v>
      </c>
      <c r="F3137" s="3">
        <v>85</v>
      </c>
      <c r="G3137" s="3" t="s">
        <v>115</v>
      </c>
      <c r="H3137" s="3" t="s">
        <v>22</v>
      </c>
      <c r="I3137" s="3" t="s">
        <v>133</v>
      </c>
      <c r="J3137" s="3" t="s">
        <v>36</v>
      </c>
      <c r="K3137" s="3">
        <v>4.7</v>
      </c>
      <c r="L3137" s="3" t="s">
        <v>151</v>
      </c>
      <c r="M3137" s="3" t="s">
        <v>37</v>
      </c>
      <c r="N3137" s="3" t="s">
        <v>151</v>
      </c>
      <c r="O3137" s="3" t="s">
        <v>151</v>
      </c>
      <c r="P3137" s="13">
        <v>48</v>
      </c>
      <c r="Q3137" s="13">
        <f>Table1[[#This Row],[Purchase Amount (USD)]]-Table1[[#This Row],[Previous Purchases]]</f>
        <v>37</v>
      </c>
      <c r="R3137" s="3" t="s">
        <v>27</v>
      </c>
      <c r="S3137" s="3" t="s">
        <v>28</v>
      </c>
    </row>
    <row r="3138" spans="1:19" x14ac:dyDescent="0.3">
      <c r="A3138" s="2">
        <v>3137</v>
      </c>
      <c r="B3138" s="2">
        <v>58</v>
      </c>
      <c r="C3138" s="2" t="s">
        <v>152</v>
      </c>
      <c r="D3138" s="2" t="s">
        <v>86</v>
      </c>
      <c r="E3138" s="2" t="s">
        <v>20</v>
      </c>
      <c r="F3138" s="2">
        <v>32</v>
      </c>
      <c r="G3138" s="2" t="s">
        <v>147</v>
      </c>
      <c r="H3138" s="2" t="s">
        <v>43</v>
      </c>
      <c r="I3138" s="2" t="s">
        <v>23</v>
      </c>
      <c r="J3138" s="2" t="s">
        <v>56</v>
      </c>
      <c r="K3138" s="2">
        <v>3.1</v>
      </c>
      <c r="L3138" s="2" t="s">
        <v>151</v>
      </c>
      <c r="M3138" s="2" t="s">
        <v>44</v>
      </c>
      <c r="N3138" s="2" t="s">
        <v>151</v>
      </c>
      <c r="O3138" s="2" t="s">
        <v>151</v>
      </c>
      <c r="P3138" s="12">
        <v>29</v>
      </c>
      <c r="Q3138" s="12">
        <f>Table1[[#This Row],[Purchase Amount (USD)]]-Table1[[#This Row],[Previous Purchases]]</f>
        <v>3</v>
      </c>
      <c r="R3138" s="2" t="s">
        <v>32</v>
      </c>
      <c r="S3138" s="2" t="s">
        <v>75</v>
      </c>
    </row>
    <row r="3139" spans="1:19" x14ac:dyDescent="0.3">
      <c r="A3139" s="2">
        <v>3138</v>
      </c>
      <c r="B3139" s="2">
        <v>34</v>
      </c>
      <c r="C3139" s="2" t="s">
        <v>152</v>
      </c>
      <c r="D3139" s="2" t="s">
        <v>61</v>
      </c>
      <c r="E3139" s="2" t="s">
        <v>62</v>
      </c>
      <c r="F3139" s="2">
        <v>44</v>
      </c>
      <c r="G3139" s="2" t="s">
        <v>59</v>
      </c>
      <c r="H3139" s="2" t="s">
        <v>43</v>
      </c>
      <c r="I3139" s="2" t="s">
        <v>47</v>
      </c>
      <c r="J3139" s="2" t="s">
        <v>36</v>
      </c>
      <c r="K3139" s="2">
        <v>2.7</v>
      </c>
      <c r="L3139" s="2" t="s">
        <v>151</v>
      </c>
      <c r="M3139" s="2" t="s">
        <v>69</v>
      </c>
      <c r="N3139" s="2" t="s">
        <v>151</v>
      </c>
      <c r="O3139" s="2" t="s">
        <v>151</v>
      </c>
      <c r="P3139" s="12">
        <v>14</v>
      </c>
      <c r="Q3139" s="12">
        <f>Table1[[#This Row],[Purchase Amount (USD)]]-Table1[[#This Row],[Previous Purchases]]</f>
        <v>30</v>
      </c>
      <c r="R3139" s="2" t="s">
        <v>74</v>
      </c>
      <c r="S3139" s="2" t="s">
        <v>87</v>
      </c>
    </row>
    <row r="3140" spans="1:19" x14ac:dyDescent="0.3">
      <c r="A3140" s="3">
        <v>3139</v>
      </c>
      <c r="B3140" s="3">
        <v>47</v>
      </c>
      <c r="C3140" s="3" t="s">
        <v>152</v>
      </c>
      <c r="D3140" s="3" t="s">
        <v>19</v>
      </c>
      <c r="E3140" s="3" t="s">
        <v>20</v>
      </c>
      <c r="F3140" s="3">
        <v>95</v>
      </c>
      <c r="G3140" s="3" t="s">
        <v>21</v>
      </c>
      <c r="H3140" s="3" t="s">
        <v>22</v>
      </c>
      <c r="I3140" s="3" t="s">
        <v>23</v>
      </c>
      <c r="J3140" s="3" t="s">
        <v>56</v>
      </c>
      <c r="K3140" s="3">
        <v>4.5999999999999996</v>
      </c>
      <c r="L3140" s="3" t="s">
        <v>151</v>
      </c>
      <c r="M3140" s="3" t="s">
        <v>44</v>
      </c>
      <c r="N3140" s="3" t="s">
        <v>151</v>
      </c>
      <c r="O3140" s="3" t="s">
        <v>151</v>
      </c>
      <c r="P3140" s="13">
        <v>40</v>
      </c>
      <c r="Q3140" s="13">
        <f>Table1[[#This Row],[Purchase Amount (USD)]]-Table1[[#This Row],[Previous Purchases]]</f>
        <v>55</v>
      </c>
      <c r="R3140" s="3" t="s">
        <v>32</v>
      </c>
      <c r="S3140" s="3" t="s">
        <v>96</v>
      </c>
    </row>
    <row r="3141" spans="1:19" x14ac:dyDescent="0.3">
      <c r="A3141" s="3">
        <v>3140</v>
      </c>
      <c r="B3141" s="3">
        <v>35</v>
      </c>
      <c r="C3141" s="3" t="s">
        <v>152</v>
      </c>
      <c r="D3141" s="3" t="s">
        <v>88</v>
      </c>
      <c r="E3141" s="3" t="s">
        <v>66</v>
      </c>
      <c r="F3141" s="3">
        <v>85</v>
      </c>
      <c r="G3141" s="3" t="s">
        <v>141</v>
      </c>
      <c r="H3141" s="3" t="s">
        <v>43</v>
      </c>
      <c r="I3141" s="3" t="s">
        <v>77</v>
      </c>
      <c r="J3141" s="3" t="s">
        <v>24</v>
      </c>
      <c r="K3141" s="3">
        <v>4.4000000000000004</v>
      </c>
      <c r="L3141" s="3" t="s">
        <v>151</v>
      </c>
      <c r="M3141" s="3" t="s">
        <v>44</v>
      </c>
      <c r="N3141" s="3" t="s">
        <v>151</v>
      </c>
      <c r="O3141" s="3" t="s">
        <v>151</v>
      </c>
      <c r="P3141" s="13">
        <v>4</v>
      </c>
      <c r="Q3141" s="13">
        <f>Table1[[#This Row],[Purchase Amount (USD)]]-Table1[[#This Row],[Previous Purchases]]</f>
        <v>81</v>
      </c>
      <c r="R3141" s="3" t="s">
        <v>27</v>
      </c>
      <c r="S3141" s="3" t="s">
        <v>39</v>
      </c>
    </row>
    <row r="3142" spans="1:19" x14ac:dyDescent="0.3">
      <c r="A3142" s="2">
        <v>3141</v>
      </c>
      <c r="B3142" s="2">
        <v>34</v>
      </c>
      <c r="C3142" s="2" t="s">
        <v>152</v>
      </c>
      <c r="D3142" s="2" t="s">
        <v>142</v>
      </c>
      <c r="E3142" s="2" t="s">
        <v>66</v>
      </c>
      <c r="F3142" s="2">
        <v>44</v>
      </c>
      <c r="G3142" s="2" t="s">
        <v>119</v>
      </c>
      <c r="H3142" s="2" t="s">
        <v>91</v>
      </c>
      <c r="I3142" s="2" t="s">
        <v>99</v>
      </c>
      <c r="J3142" s="2" t="s">
        <v>52</v>
      </c>
      <c r="K3142" s="2">
        <v>4.5999999999999996</v>
      </c>
      <c r="L3142" s="2" t="s">
        <v>151</v>
      </c>
      <c r="M3142" s="2" t="s">
        <v>37</v>
      </c>
      <c r="N3142" s="2" t="s">
        <v>151</v>
      </c>
      <c r="O3142" s="2" t="s">
        <v>151</v>
      </c>
      <c r="P3142" s="12">
        <v>37</v>
      </c>
      <c r="Q3142" s="12">
        <f>Table1[[#This Row],[Purchase Amount (USD)]]-Table1[[#This Row],[Previous Purchases]]</f>
        <v>7</v>
      </c>
      <c r="R3142" s="2" t="s">
        <v>74</v>
      </c>
      <c r="S3142" s="2" t="s">
        <v>39</v>
      </c>
    </row>
    <row r="3143" spans="1:19" x14ac:dyDescent="0.3">
      <c r="A3143" s="2">
        <v>3142</v>
      </c>
      <c r="B3143" s="2">
        <v>36</v>
      </c>
      <c r="C3143" s="2" t="s">
        <v>152</v>
      </c>
      <c r="D3143" s="2" t="s">
        <v>88</v>
      </c>
      <c r="E3143" s="2" t="s">
        <v>66</v>
      </c>
      <c r="F3143" s="2">
        <v>30</v>
      </c>
      <c r="G3143" s="2" t="s">
        <v>90</v>
      </c>
      <c r="H3143" s="2" t="s">
        <v>35</v>
      </c>
      <c r="I3143" s="2" t="s">
        <v>99</v>
      </c>
      <c r="J3143" s="2" t="s">
        <v>24</v>
      </c>
      <c r="K3143" s="2">
        <v>4.9000000000000004</v>
      </c>
      <c r="L3143" s="2" t="s">
        <v>151</v>
      </c>
      <c r="M3143" s="2" t="s">
        <v>26</v>
      </c>
      <c r="N3143" s="2" t="s">
        <v>151</v>
      </c>
      <c r="O3143" s="2" t="s">
        <v>151</v>
      </c>
      <c r="P3143" s="12">
        <v>47</v>
      </c>
      <c r="Q3143" s="12">
        <f>Table1[[#This Row],[Purchase Amount (USD)]]-Table1[[#This Row],[Previous Purchases]]</f>
        <v>-17</v>
      </c>
      <c r="R3143" s="2" t="s">
        <v>38</v>
      </c>
      <c r="S3143" s="2" t="s">
        <v>75</v>
      </c>
    </row>
    <row r="3144" spans="1:19" x14ac:dyDescent="0.3">
      <c r="A3144" s="3">
        <v>3143</v>
      </c>
      <c r="B3144" s="3">
        <v>23</v>
      </c>
      <c r="C3144" s="3" t="s">
        <v>152</v>
      </c>
      <c r="D3144" s="3" t="s">
        <v>49</v>
      </c>
      <c r="E3144" s="3" t="s">
        <v>41</v>
      </c>
      <c r="F3144" s="3">
        <v>21</v>
      </c>
      <c r="G3144" s="3" t="s">
        <v>110</v>
      </c>
      <c r="H3144" s="3" t="s">
        <v>22</v>
      </c>
      <c r="I3144" s="3" t="s">
        <v>135</v>
      </c>
      <c r="J3144" s="3" t="s">
        <v>24</v>
      </c>
      <c r="K3144" s="3">
        <v>4</v>
      </c>
      <c r="L3144" s="3" t="s">
        <v>151</v>
      </c>
      <c r="M3144" s="3" t="s">
        <v>69</v>
      </c>
      <c r="N3144" s="3" t="s">
        <v>151</v>
      </c>
      <c r="O3144" s="3" t="s">
        <v>151</v>
      </c>
      <c r="P3144" s="13">
        <v>1</v>
      </c>
      <c r="Q3144" s="13">
        <f>Table1[[#This Row],[Purchase Amount (USD)]]-Table1[[#This Row],[Previous Purchases]]</f>
        <v>20</v>
      </c>
      <c r="R3144" s="3" t="s">
        <v>27</v>
      </c>
      <c r="S3144" s="3" t="s">
        <v>57</v>
      </c>
    </row>
    <row r="3145" spans="1:19" x14ac:dyDescent="0.3">
      <c r="A3145" s="3">
        <v>3144</v>
      </c>
      <c r="B3145" s="3">
        <v>68</v>
      </c>
      <c r="C3145" s="3" t="s">
        <v>152</v>
      </c>
      <c r="D3145" s="3" t="s">
        <v>103</v>
      </c>
      <c r="E3145" s="3" t="s">
        <v>20</v>
      </c>
      <c r="F3145" s="3">
        <v>22</v>
      </c>
      <c r="G3145" s="3" t="s">
        <v>116</v>
      </c>
      <c r="H3145" s="3" t="s">
        <v>43</v>
      </c>
      <c r="I3145" s="3" t="s">
        <v>72</v>
      </c>
      <c r="J3145" s="3" t="s">
        <v>52</v>
      </c>
      <c r="K3145" s="3">
        <v>2.9</v>
      </c>
      <c r="L3145" s="3" t="s">
        <v>151</v>
      </c>
      <c r="M3145" s="3" t="s">
        <v>73</v>
      </c>
      <c r="N3145" s="3" t="s">
        <v>151</v>
      </c>
      <c r="O3145" s="3" t="s">
        <v>151</v>
      </c>
      <c r="P3145" s="13">
        <v>26</v>
      </c>
      <c r="Q3145" s="13">
        <f>Table1[[#This Row],[Purchase Amount (USD)]]-Table1[[#This Row],[Previous Purchases]]</f>
        <v>-4</v>
      </c>
      <c r="R3145" s="3" t="s">
        <v>32</v>
      </c>
      <c r="S3145" s="3" t="s">
        <v>57</v>
      </c>
    </row>
    <row r="3146" spans="1:19" x14ac:dyDescent="0.3">
      <c r="A3146" s="2">
        <v>3145</v>
      </c>
      <c r="B3146" s="2">
        <v>23</v>
      </c>
      <c r="C3146" s="2" t="s">
        <v>152</v>
      </c>
      <c r="D3146" s="2" t="s">
        <v>136</v>
      </c>
      <c r="E3146" s="2" t="s">
        <v>41</v>
      </c>
      <c r="F3146" s="2">
        <v>70</v>
      </c>
      <c r="G3146" s="2" t="s">
        <v>30</v>
      </c>
      <c r="H3146" s="2" t="s">
        <v>22</v>
      </c>
      <c r="I3146" s="2" t="s">
        <v>117</v>
      </c>
      <c r="J3146" s="2" t="s">
        <v>36</v>
      </c>
      <c r="K3146" s="2">
        <v>2.6</v>
      </c>
      <c r="L3146" s="2" t="s">
        <v>151</v>
      </c>
      <c r="M3146" s="2" t="s">
        <v>37</v>
      </c>
      <c r="N3146" s="2" t="s">
        <v>151</v>
      </c>
      <c r="O3146" s="2" t="s">
        <v>151</v>
      </c>
      <c r="P3146" s="12">
        <v>12</v>
      </c>
      <c r="Q3146" s="12">
        <f>Table1[[#This Row],[Purchase Amount (USD)]]-Table1[[#This Row],[Previous Purchases]]</f>
        <v>58</v>
      </c>
      <c r="R3146" s="2" t="s">
        <v>85</v>
      </c>
      <c r="S3146" s="2" t="s">
        <v>57</v>
      </c>
    </row>
    <row r="3147" spans="1:19" x14ac:dyDescent="0.3">
      <c r="A3147" s="2">
        <v>3146</v>
      </c>
      <c r="B3147" s="2">
        <v>57</v>
      </c>
      <c r="C3147" s="2" t="s">
        <v>152</v>
      </c>
      <c r="D3147" s="2" t="s">
        <v>65</v>
      </c>
      <c r="E3147" s="2" t="s">
        <v>66</v>
      </c>
      <c r="F3147" s="2">
        <v>29</v>
      </c>
      <c r="G3147" s="2" t="s">
        <v>104</v>
      </c>
      <c r="H3147" s="2" t="s">
        <v>91</v>
      </c>
      <c r="I3147" s="2" t="s">
        <v>72</v>
      </c>
      <c r="J3147" s="2" t="s">
        <v>36</v>
      </c>
      <c r="K3147" s="2">
        <v>4.5999999999999996</v>
      </c>
      <c r="L3147" s="2" t="s">
        <v>151</v>
      </c>
      <c r="M3147" s="2" t="s">
        <v>53</v>
      </c>
      <c r="N3147" s="2" t="s">
        <v>151</v>
      </c>
      <c r="O3147" s="2" t="s">
        <v>151</v>
      </c>
      <c r="P3147" s="12">
        <v>16</v>
      </c>
      <c r="Q3147" s="12">
        <f>Table1[[#This Row],[Purchase Amount (USD)]]-Table1[[#This Row],[Previous Purchases]]</f>
        <v>13</v>
      </c>
      <c r="R3147" s="2" t="s">
        <v>45</v>
      </c>
      <c r="S3147" s="2" t="s">
        <v>28</v>
      </c>
    </row>
    <row r="3148" spans="1:19" x14ac:dyDescent="0.3">
      <c r="A3148" s="3">
        <v>3147</v>
      </c>
      <c r="B3148" s="3">
        <v>21</v>
      </c>
      <c r="C3148" s="3" t="s">
        <v>152</v>
      </c>
      <c r="D3148" s="3" t="s">
        <v>54</v>
      </c>
      <c r="E3148" s="3" t="s">
        <v>20</v>
      </c>
      <c r="F3148" s="3">
        <v>83</v>
      </c>
      <c r="G3148" s="3" t="s">
        <v>140</v>
      </c>
      <c r="H3148" s="3" t="s">
        <v>35</v>
      </c>
      <c r="I3148" s="3" t="s">
        <v>133</v>
      </c>
      <c r="J3148" s="3" t="s">
        <v>24</v>
      </c>
      <c r="K3148" s="3">
        <v>4.9000000000000004</v>
      </c>
      <c r="L3148" s="3" t="s">
        <v>151</v>
      </c>
      <c r="M3148" s="3" t="s">
        <v>37</v>
      </c>
      <c r="N3148" s="3" t="s">
        <v>151</v>
      </c>
      <c r="O3148" s="3" t="s">
        <v>151</v>
      </c>
      <c r="P3148" s="13">
        <v>19</v>
      </c>
      <c r="Q3148" s="13">
        <f>Table1[[#This Row],[Purchase Amount (USD)]]-Table1[[#This Row],[Previous Purchases]]</f>
        <v>64</v>
      </c>
      <c r="R3148" s="3" t="s">
        <v>45</v>
      </c>
      <c r="S3148" s="3" t="s">
        <v>48</v>
      </c>
    </row>
    <row r="3149" spans="1:19" x14ac:dyDescent="0.3">
      <c r="A3149" s="3">
        <v>3148</v>
      </c>
      <c r="B3149" s="3">
        <v>45</v>
      </c>
      <c r="C3149" s="3" t="s">
        <v>152</v>
      </c>
      <c r="D3149" s="3" t="s">
        <v>29</v>
      </c>
      <c r="E3149" s="3" t="s">
        <v>20</v>
      </c>
      <c r="F3149" s="3">
        <v>99</v>
      </c>
      <c r="G3149" s="3" t="s">
        <v>113</v>
      </c>
      <c r="H3149" s="3" t="s">
        <v>43</v>
      </c>
      <c r="I3149" s="3" t="s">
        <v>68</v>
      </c>
      <c r="J3149" s="3" t="s">
        <v>24</v>
      </c>
      <c r="K3149" s="3">
        <v>4.3</v>
      </c>
      <c r="L3149" s="3" t="s">
        <v>151</v>
      </c>
      <c r="M3149" s="3" t="s">
        <v>26</v>
      </c>
      <c r="N3149" s="3" t="s">
        <v>151</v>
      </c>
      <c r="O3149" s="3" t="s">
        <v>151</v>
      </c>
      <c r="P3149" s="13">
        <v>21</v>
      </c>
      <c r="Q3149" s="13">
        <f>Table1[[#This Row],[Purchase Amount (USD)]]-Table1[[#This Row],[Previous Purchases]]</f>
        <v>78</v>
      </c>
      <c r="R3149" s="3" t="s">
        <v>38</v>
      </c>
      <c r="S3149" s="3" t="s">
        <v>39</v>
      </c>
    </row>
    <row r="3150" spans="1:19" x14ac:dyDescent="0.3">
      <c r="A3150" s="2">
        <v>3149</v>
      </c>
      <c r="B3150" s="2">
        <v>37</v>
      </c>
      <c r="C3150" s="2" t="s">
        <v>152</v>
      </c>
      <c r="D3150" s="2" t="s">
        <v>58</v>
      </c>
      <c r="E3150" s="2" t="s">
        <v>20</v>
      </c>
      <c r="F3150" s="2">
        <v>35</v>
      </c>
      <c r="G3150" s="2" t="s">
        <v>63</v>
      </c>
      <c r="H3150" s="2" t="s">
        <v>22</v>
      </c>
      <c r="I3150" s="2" t="s">
        <v>72</v>
      </c>
      <c r="J3150" s="2" t="s">
        <v>56</v>
      </c>
      <c r="K3150" s="2">
        <v>4.3</v>
      </c>
      <c r="L3150" s="2" t="s">
        <v>151</v>
      </c>
      <c r="M3150" s="2" t="s">
        <v>37</v>
      </c>
      <c r="N3150" s="2" t="s">
        <v>151</v>
      </c>
      <c r="O3150" s="2" t="s">
        <v>151</v>
      </c>
      <c r="P3150" s="12">
        <v>15</v>
      </c>
      <c r="Q3150" s="12">
        <f>Table1[[#This Row],[Purchase Amount (USD)]]-Table1[[#This Row],[Previous Purchases]]</f>
        <v>20</v>
      </c>
      <c r="R3150" s="2" t="s">
        <v>27</v>
      </c>
      <c r="S3150" s="2" t="s">
        <v>39</v>
      </c>
    </row>
    <row r="3151" spans="1:19" x14ac:dyDescent="0.3">
      <c r="A3151" s="2">
        <v>3150</v>
      </c>
      <c r="B3151" s="2">
        <v>18</v>
      </c>
      <c r="C3151" s="2" t="s">
        <v>152</v>
      </c>
      <c r="D3151" s="2" t="s">
        <v>132</v>
      </c>
      <c r="E3151" s="2" t="s">
        <v>66</v>
      </c>
      <c r="F3151" s="2">
        <v>40</v>
      </c>
      <c r="G3151" s="2" t="s">
        <v>97</v>
      </c>
      <c r="H3151" s="2" t="s">
        <v>43</v>
      </c>
      <c r="I3151" s="2" t="s">
        <v>92</v>
      </c>
      <c r="J3151" s="2" t="s">
        <v>24</v>
      </c>
      <c r="K3151" s="2">
        <v>4.5999999999999996</v>
      </c>
      <c r="L3151" s="2" t="s">
        <v>151</v>
      </c>
      <c r="M3151" s="2" t="s">
        <v>37</v>
      </c>
      <c r="N3151" s="2" t="s">
        <v>151</v>
      </c>
      <c r="O3151" s="2" t="s">
        <v>151</v>
      </c>
      <c r="P3151" s="12">
        <v>9</v>
      </c>
      <c r="Q3151" s="12">
        <f>Table1[[#This Row],[Purchase Amount (USD)]]-Table1[[#This Row],[Previous Purchases]]</f>
        <v>31</v>
      </c>
      <c r="R3151" s="2" t="s">
        <v>27</v>
      </c>
      <c r="S3151" s="2" t="s">
        <v>48</v>
      </c>
    </row>
    <row r="3152" spans="1:19" x14ac:dyDescent="0.3">
      <c r="A3152" s="3">
        <v>3151</v>
      </c>
      <c r="B3152" s="3">
        <v>55</v>
      </c>
      <c r="C3152" s="3" t="s">
        <v>152</v>
      </c>
      <c r="D3152" s="3" t="s">
        <v>19</v>
      </c>
      <c r="E3152" s="3" t="s">
        <v>20</v>
      </c>
      <c r="F3152" s="3">
        <v>25</v>
      </c>
      <c r="G3152" s="3" t="s">
        <v>141</v>
      </c>
      <c r="H3152" s="3" t="s">
        <v>43</v>
      </c>
      <c r="I3152" s="3" t="s">
        <v>99</v>
      </c>
      <c r="J3152" s="3" t="s">
        <v>36</v>
      </c>
      <c r="K3152" s="3">
        <v>2.6</v>
      </c>
      <c r="L3152" s="3" t="s">
        <v>151</v>
      </c>
      <c r="M3152" s="3" t="s">
        <v>26</v>
      </c>
      <c r="N3152" s="3" t="s">
        <v>151</v>
      </c>
      <c r="O3152" s="3" t="s">
        <v>151</v>
      </c>
      <c r="P3152" s="13">
        <v>7</v>
      </c>
      <c r="Q3152" s="13">
        <f>Table1[[#This Row],[Purchase Amount (USD)]]-Table1[[#This Row],[Previous Purchases]]</f>
        <v>18</v>
      </c>
      <c r="R3152" s="3" t="s">
        <v>74</v>
      </c>
      <c r="S3152" s="3" t="s">
        <v>75</v>
      </c>
    </row>
    <row r="3153" spans="1:19" x14ac:dyDescent="0.3">
      <c r="A3153" s="3">
        <v>3152</v>
      </c>
      <c r="B3153" s="3">
        <v>52</v>
      </c>
      <c r="C3153" s="3" t="s">
        <v>152</v>
      </c>
      <c r="D3153" s="3" t="s">
        <v>112</v>
      </c>
      <c r="E3153" s="3" t="s">
        <v>20</v>
      </c>
      <c r="F3153" s="3">
        <v>64</v>
      </c>
      <c r="G3153" s="3" t="s">
        <v>129</v>
      </c>
      <c r="H3153" s="3" t="s">
        <v>22</v>
      </c>
      <c r="I3153" s="3" t="s">
        <v>120</v>
      </c>
      <c r="J3153" s="3" t="s">
        <v>56</v>
      </c>
      <c r="K3153" s="3">
        <v>3.1</v>
      </c>
      <c r="L3153" s="3" t="s">
        <v>151</v>
      </c>
      <c r="M3153" s="3" t="s">
        <v>69</v>
      </c>
      <c r="N3153" s="3" t="s">
        <v>151</v>
      </c>
      <c r="O3153" s="3" t="s">
        <v>151</v>
      </c>
      <c r="P3153" s="13">
        <v>47</v>
      </c>
      <c r="Q3153" s="13">
        <f>Table1[[#This Row],[Purchase Amount (USD)]]-Table1[[#This Row],[Previous Purchases]]</f>
        <v>17</v>
      </c>
      <c r="R3153" s="3" t="s">
        <v>74</v>
      </c>
      <c r="S3153" s="3" t="s">
        <v>57</v>
      </c>
    </row>
    <row r="3154" spans="1:19" x14ac:dyDescent="0.3">
      <c r="A3154" s="2">
        <v>3153</v>
      </c>
      <c r="B3154" s="2">
        <v>49</v>
      </c>
      <c r="C3154" s="2" t="s">
        <v>152</v>
      </c>
      <c r="D3154" s="2" t="s">
        <v>132</v>
      </c>
      <c r="E3154" s="2" t="s">
        <v>66</v>
      </c>
      <c r="F3154" s="2">
        <v>90</v>
      </c>
      <c r="G3154" s="2" t="s">
        <v>97</v>
      </c>
      <c r="H3154" s="2" t="s">
        <v>43</v>
      </c>
      <c r="I3154" s="2" t="s">
        <v>107</v>
      </c>
      <c r="J3154" s="2" t="s">
        <v>56</v>
      </c>
      <c r="K3154" s="2">
        <v>3.1</v>
      </c>
      <c r="L3154" s="2" t="s">
        <v>151</v>
      </c>
      <c r="M3154" s="2" t="s">
        <v>73</v>
      </c>
      <c r="N3154" s="2" t="s">
        <v>151</v>
      </c>
      <c r="O3154" s="2" t="s">
        <v>151</v>
      </c>
      <c r="P3154" s="12">
        <v>17</v>
      </c>
      <c r="Q3154" s="12">
        <f>Table1[[#This Row],[Purchase Amount (USD)]]-Table1[[#This Row],[Previous Purchases]]</f>
        <v>73</v>
      </c>
      <c r="R3154" s="2" t="s">
        <v>45</v>
      </c>
      <c r="S3154" s="2" t="s">
        <v>87</v>
      </c>
    </row>
    <row r="3155" spans="1:19" x14ac:dyDescent="0.3">
      <c r="A3155" s="2">
        <v>3154</v>
      </c>
      <c r="B3155" s="2">
        <v>56</v>
      </c>
      <c r="C3155" s="2" t="s">
        <v>152</v>
      </c>
      <c r="D3155" s="2" t="s">
        <v>124</v>
      </c>
      <c r="E3155" s="2" t="s">
        <v>20</v>
      </c>
      <c r="F3155" s="2">
        <v>88</v>
      </c>
      <c r="G3155" s="2" t="s">
        <v>89</v>
      </c>
      <c r="H3155" s="2" t="s">
        <v>22</v>
      </c>
      <c r="I3155" s="2" t="s">
        <v>107</v>
      </c>
      <c r="J3155" s="2" t="s">
        <v>56</v>
      </c>
      <c r="K3155" s="2">
        <v>3.1</v>
      </c>
      <c r="L3155" s="2" t="s">
        <v>151</v>
      </c>
      <c r="M3155" s="2" t="s">
        <v>44</v>
      </c>
      <c r="N3155" s="2" t="s">
        <v>151</v>
      </c>
      <c r="O3155" s="2" t="s">
        <v>151</v>
      </c>
      <c r="P3155" s="12">
        <v>46</v>
      </c>
      <c r="Q3155" s="12">
        <f>Table1[[#This Row],[Purchase Amount (USD)]]-Table1[[#This Row],[Previous Purchases]]</f>
        <v>42</v>
      </c>
      <c r="R3155" s="2" t="s">
        <v>27</v>
      </c>
      <c r="S3155" s="2" t="s">
        <v>28</v>
      </c>
    </row>
    <row r="3156" spans="1:19" x14ac:dyDescent="0.3">
      <c r="A3156" s="3">
        <v>3155</v>
      </c>
      <c r="B3156" s="3">
        <v>27</v>
      </c>
      <c r="C3156" s="3" t="s">
        <v>152</v>
      </c>
      <c r="D3156" s="3" t="s">
        <v>132</v>
      </c>
      <c r="E3156" s="3" t="s">
        <v>66</v>
      </c>
      <c r="F3156" s="3">
        <v>55</v>
      </c>
      <c r="G3156" s="3" t="s">
        <v>138</v>
      </c>
      <c r="H3156" s="3" t="s">
        <v>43</v>
      </c>
      <c r="I3156" s="3" t="s">
        <v>79</v>
      </c>
      <c r="J3156" s="3" t="s">
        <v>24</v>
      </c>
      <c r="K3156" s="3">
        <v>4.4000000000000004</v>
      </c>
      <c r="L3156" s="3" t="s">
        <v>151</v>
      </c>
      <c r="M3156" s="3" t="s">
        <v>53</v>
      </c>
      <c r="N3156" s="3" t="s">
        <v>151</v>
      </c>
      <c r="O3156" s="3" t="s">
        <v>151</v>
      </c>
      <c r="P3156" s="13">
        <v>32</v>
      </c>
      <c r="Q3156" s="13">
        <f>Table1[[#This Row],[Purchase Amount (USD)]]-Table1[[#This Row],[Previous Purchases]]</f>
        <v>23</v>
      </c>
      <c r="R3156" s="3" t="s">
        <v>32</v>
      </c>
      <c r="S3156" s="3" t="s">
        <v>57</v>
      </c>
    </row>
    <row r="3157" spans="1:19" x14ac:dyDescent="0.3">
      <c r="A3157" s="3">
        <v>3156</v>
      </c>
      <c r="B3157" s="3">
        <v>22</v>
      </c>
      <c r="C3157" s="3" t="s">
        <v>152</v>
      </c>
      <c r="D3157" s="3" t="s">
        <v>65</v>
      </c>
      <c r="E3157" s="3" t="s">
        <v>66</v>
      </c>
      <c r="F3157" s="3">
        <v>90</v>
      </c>
      <c r="G3157" s="3" t="s">
        <v>55</v>
      </c>
      <c r="H3157" s="3" t="s">
        <v>43</v>
      </c>
      <c r="I3157" s="3" t="s">
        <v>109</v>
      </c>
      <c r="J3157" s="3" t="s">
        <v>56</v>
      </c>
      <c r="K3157" s="3">
        <v>4.3</v>
      </c>
      <c r="L3157" s="3" t="s">
        <v>151</v>
      </c>
      <c r="M3157" s="3" t="s">
        <v>37</v>
      </c>
      <c r="N3157" s="3" t="s">
        <v>151</v>
      </c>
      <c r="O3157" s="3" t="s">
        <v>151</v>
      </c>
      <c r="P3157" s="13">
        <v>34</v>
      </c>
      <c r="Q3157" s="13">
        <f>Table1[[#This Row],[Purchase Amount (USD)]]-Table1[[#This Row],[Previous Purchases]]</f>
        <v>56</v>
      </c>
      <c r="R3157" s="3" t="s">
        <v>32</v>
      </c>
      <c r="S3157" s="3" t="s">
        <v>48</v>
      </c>
    </row>
    <row r="3158" spans="1:19" x14ac:dyDescent="0.3">
      <c r="A3158" s="2">
        <v>3157</v>
      </c>
      <c r="B3158" s="2">
        <v>18</v>
      </c>
      <c r="C3158" s="2" t="s">
        <v>152</v>
      </c>
      <c r="D3158" s="2" t="s">
        <v>54</v>
      </c>
      <c r="E3158" s="2" t="s">
        <v>20</v>
      </c>
      <c r="F3158" s="2">
        <v>50</v>
      </c>
      <c r="G3158" s="2" t="s">
        <v>55</v>
      </c>
      <c r="H3158" s="2" t="s">
        <v>43</v>
      </c>
      <c r="I3158" s="2" t="s">
        <v>93</v>
      </c>
      <c r="J3158" s="2" t="s">
        <v>24</v>
      </c>
      <c r="K3158" s="2">
        <v>3.1</v>
      </c>
      <c r="L3158" s="2" t="s">
        <v>151</v>
      </c>
      <c r="M3158" s="2" t="s">
        <v>69</v>
      </c>
      <c r="N3158" s="2" t="s">
        <v>151</v>
      </c>
      <c r="O3158" s="2" t="s">
        <v>151</v>
      </c>
      <c r="P3158" s="12">
        <v>18</v>
      </c>
      <c r="Q3158" s="12">
        <f>Table1[[#This Row],[Purchase Amount (USD)]]-Table1[[#This Row],[Previous Purchases]]</f>
        <v>32</v>
      </c>
      <c r="R3158" s="2" t="s">
        <v>32</v>
      </c>
      <c r="S3158" s="2" t="s">
        <v>87</v>
      </c>
    </row>
    <row r="3159" spans="1:19" x14ac:dyDescent="0.3">
      <c r="A3159" s="2">
        <v>3158</v>
      </c>
      <c r="B3159" s="2">
        <v>21</v>
      </c>
      <c r="C3159" s="2" t="s">
        <v>152</v>
      </c>
      <c r="D3159" s="2" t="s">
        <v>132</v>
      </c>
      <c r="E3159" s="2" t="s">
        <v>66</v>
      </c>
      <c r="F3159" s="2">
        <v>34</v>
      </c>
      <c r="G3159" s="2" t="s">
        <v>30</v>
      </c>
      <c r="H3159" s="2" t="s">
        <v>22</v>
      </c>
      <c r="I3159" s="2" t="s">
        <v>107</v>
      </c>
      <c r="J3159" s="2" t="s">
        <v>56</v>
      </c>
      <c r="K3159" s="2">
        <v>3.1</v>
      </c>
      <c r="L3159" s="2" t="s">
        <v>151</v>
      </c>
      <c r="M3159" s="2" t="s">
        <v>73</v>
      </c>
      <c r="N3159" s="2" t="s">
        <v>151</v>
      </c>
      <c r="O3159" s="2" t="s">
        <v>151</v>
      </c>
      <c r="P3159" s="12">
        <v>5</v>
      </c>
      <c r="Q3159" s="12">
        <f>Table1[[#This Row],[Purchase Amount (USD)]]-Table1[[#This Row],[Previous Purchases]]</f>
        <v>29</v>
      </c>
      <c r="R3159" s="2" t="s">
        <v>85</v>
      </c>
      <c r="S3159" s="2" t="s">
        <v>28</v>
      </c>
    </row>
    <row r="3160" spans="1:19" x14ac:dyDescent="0.3">
      <c r="A3160" s="3">
        <v>3159</v>
      </c>
      <c r="B3160" s="3">
        <v>30</v>
      </c>
      <c r="C3160" s="3" t="s">
        <v>152</v>
      </c>
      <c r="D3160" s="3" t="s">
        <v>105</v>
      </c>
      <c r="E3160" s="3" t="s">
        <v>66</v>
      </c>
      <c r="F3160" s="3">
        <v>77</v>
      </c>
      <c r="G3160" s="3" t="s">
        <v>90</v>
      </c>
      <c r="H3160" s="3" t="s">
        <v>43</v>
      </c>
      <c r="I3160" s="3" t="s">
        <v>23</v>
      </c>
      <c r="J3160" s="3" t="s">
        <v>24</v>
      </c>
      <c r="K3160" s="3">
        <v>4.9000000000000004</v>
      </c>
      <c r="L3160" s="3" t="s">
        <v>151</v>
      </c>
      <c r="M3160" s="3" t="s">
        <v>69</v>
      </c>
      <c r="N3160" s="3" t="s">
        <v>151</v>
      </c>
      <c r="O3160" s="3" t="s">
        <v>151</v>
      </c>
      <c r="P3160" s="13">
        <v>44</v>
      </c>
      <c r="Q3160" s="13">
        <f>Table1[[#This Row],[Purchase Amount (USD)]]-Table1[[#This Row],[Previous Purchases]]</f>
        <v>33</v>
      </c>
      <c r="R3160" s="3" t="s">
        <v>38</v>
      </c>
      <c r="S3160" s="3" t="s">
        <v>87</v>
      </c>
    </row>
    <row r="3161" spans="1:19" x14ac:dyDescent="0.3">
      <c r="A3161" s="3">
        <v>3160</v>
      </c>
      <c r="B3161" s="3">
        <v>62</v>
      </c>
      <c r="C3161" s="3" t="s">
        <v>152</v>
      </c>
      <c r="D3161" s="3" t="s">
        <v>123</v>
      </c>
      <c r="E3161" s="3" t="s">
        <v>66</v>
      </c>
      <c r="F3161" s="3">
        <v>89</v>
      </c>
      <c r="G3161" s="3" t="s">
        <v>59</v>
      </c>
      <c r="H3161" s="3" t="s">
        <v>22</v>
      </c>
      <c r="I3161" s="3" t="s">
        <v>68</v>
      </c>
      <c r="J3161" s="3" t="s">
        <v>24</v>
      </c>
      <c r="K3161" s="3">
        <v>2.9</v>
      </c>
      <c r="L3161" s="3" t="s">
        <v>151</v>
      </c>
      <c r="M3161" s="3" t="s">
        <v>73</v>
      </c>
      <c r="N3161" s="3" t="s">
        <v>151</v>
      </c>
      <c r="O3161" s="3" t="s">
        <v>151</v>
      </c>
      <c r="P3161" s="13">
        <v>4</v>
      </c>
      <c r="Q3161" s="13">
        <f>Table1[[#This Row],[Purchase Amount (USD)]]-Table1[[#This Row],[Previous Purchases]]</f>
        <v>85</v>
      </c>
      <c r="R3161" s="3" t="s">
        <v>74</v>
      </c>
      <c r="S3161" s="3" t="s">
        <v>57</v>
      </c>
    </row>
    <row r="3162" spans="1:19" x14ac:dyDescent="0.3">
      <c r="A3162" s="2">
        <v>3161</v>
      </c>
      <c r="B3162" s="2">
        <v>28</v>
      </c>
      <c r="C3162" s="2" t="s">
        <v>152</v>
      </c>
      <c r="D3162" s="2" t="s">
        <v>131</v>
      </c>
      <c r="E3162" s="2" t="s">
        <v>66</v>
      </c>
      <c r="F3162" s="2">
        <v>87</v>
      </c>
      <c r="G3162" s="2" t="s">
        <v>144</v>
      </c>
      <c r="H3162" s="2" t="s">
        <v>91</v>
      </c>
      <c r="I3162" s="2" t="s">
        <v>47</v>
      </c>
      <c r="J3162" s="2" t="s">
        <v>56</v>
      </c>
      <c r="K3162" s="2">
        <v>3.8</v>
      </c>
      <c r="L3162" s="2" t="s">
        <v>151</v>
      </c>
      <c r="M3162" s="2" t="s">
        <v>44</v>
      </c>
      <c r="N3162" s="2" t="s">
        <v>151</v>
      </c>
      <c r="O3162" s="2" t="s">
        <v>151</v>
      </c>
      <c r="P3162" s="12">
        <v>37</v>
      </c>
      <c r="Q3162" s="12">
        <f>Table1[[#This Row],[Purchase Amount (USD)]]-Table1[[#This Row],[Previous Purchases]]</f>
        <v>50</v>
      </c>
      <c r="R3162" s="2" t="s">
        <v>32</v>
      </c>
      <c r="S3162" s="2" t="s">
        <v>28</v>
      </c>
    </row>
    <row r="3163" spans="1:19" x14ac:dyDescent="0.3">
      <c r="A3163" s="2">
        <v>3162</v>
      </c>
      <c r="B3163" s="2">
        <v>66</v>
      </c>
      <c r="C3163" s="2" t="s">
        <v>152</v>
      </c>
      <c r="D3163" s="2" t="s">
        <v>80</v>
      </c>
      <c r="E3163" s="2" t="s">
        <v>20</v>
      </c>
      <c r="F3163" s="2">
        <v>77</v>
      </c>
      <c r="G3163" s="2" t="s">
        <v>34</v>
      </c>
      <c r="H3163" s="2" t="s">
        <v>35</v>
      </c>
      <c r="I3163" s="2" t="s">
        <v>60</v>
      </c>
      <c r="J3163" s="2" t="s">
        <v>24</v>
      </c>
      <c r="K3163" s="2">
        <v>4.2</v>
      </c>
      <c r="L3163" s="2" t="s">
        <v>151</v>
      </c>
      <c r="M3163" s="2" t="s">
        <v>69</v>
      </c>
      <c r="N3163" s="2" t="s">
        <v>151</v>
      </c>
      <c r="O3163" s="2" t="s">
        <v>151</v>
      </c>
      <c r="P3163" s="12">
        <v>43</v>
      </c>
      <c r="Q3163" s="12">
        <f>Table1[[#This Row],[Purchase Amount (USD)]]-Table1[[#This Row],[Previous Purchases]]</f>
        <v>34</v>
      </c>
      <c r="R3163" s="2" t="s">
        <v>32</v>
      </c>
      <c r="S3163" s="2" t="s">
        <v>87</v>
      </c>
    </row>
    <row r="3164" spans="1:19" x14ac:dyDescent="0.3">
      <c r="A3164" s="3">
        <v>3163</v>
      </c>
      <c r="B3164" s="3">
        <v>66</v>
      </c>
      <c r="C3164" s="3" t="s">
        <v>152</v>
      </c>
      <c r="D3164" s="3" t="s">
        <v>70</v>
      </c>
      <c r="E3164" s="3" t="s">
        <v>41</v>
      </c>
      <c r="F3164" s="3">
        <v>85</v>
      </c>
      <c r="G3164" s="3" t="s">
        <v>149</v>
      </c>
      <c r="H3164" s="3" t="s">
        <v>22</v>
      </c>
      <c r="I3164" s="3" t="s">
        <v>143</v>
      </c>
      <c r="J3164" s="3" t="s">
        <v>24</v>
      </c>
      <c r="K3164" s="3">
        <v>3.9</v>
      </c>
      <c r="L3164" s="3" t="s">
        <v>151</v>
      </c>
      <c r="M3164" s="3" t="s">
        <v>53</v>
      </c>
      <c r="N3164" s="3" t="s">
        <v>151</v>
      </c>
      <c r="O3164" s="3" t="s">
        <v>151</v>
      </c>
      <c r="P3164" s="13">
        <v>28</v>
      </c>
      <c r="Q3164" s="13">
        <f>Table1[[#This Row],[Purchase Amount (USD)]]-Table1[[#This Row],[Previous Purchases]]</f>
        <v>57</v>
      </c>
      <c r="R3164" s="3" t="s">
        <v>74</v>
      </c>
      <c r="S3164" s="3" t="s">
        <v>57</v>
      </c>
    </row>
    <row r="3165" spans="1:19" x14ac:dyDescent="0.3">
      <c r="A3165" s="3">
        <v>3164</v>
      </c>
      <c r="B3165" s="3">
        <v>49</v>
      </c>
      <c r="C3165" s="3" t="s">
        <v>152</v>
      </c>
      <c r="D3165" s="3" t="s">
        <v>94</v>
      </c>
      <c r="E3165" s="3" t="s">
        <v>20</v>
      </c>
      <c r="F3165" s="3">
        <v>66</v>
      </c>
      <c r="G3165" s="3" t="s">
        <v>144</v>
      </c>
      <c r="H3165" s="3" t="s">
        <v>91</v>
      </c>
      <c r="I3165" s="3" t="s">
        <v>47</v>
      </c>
      <c r="J3165" s="3" t="s">
        <v>52</v>
      </c>
      <c r="K3165" s="3">
        <v>2.8</v>
      </c>
      <c r="L3165" s="3" t="s">
        <v>151</v>
      </c>
      <c r="M3165" s="3" t="s">
        <v>26</v>
      </c>
      <c r="N3165" s="3" t="s">
        <v>151</v>
      </c>
      <c r="O3165" s="3" t="s">
        <v>151</v>
      </c>
      <c r="P3165" s="13">
        <v>36</v>
      </c>
      <c r="Q3165" s="13">
        <f>Table1[[#This Row],[Purchase Amount (USD)]]-Table1[[#This Row],[Previous Purchases]]</f>
        <v>30</v>
      </c>
      <c r="R3165" s="3" t="s">
        <v>32</v>
      </c>
      <c r="S3165" s="3" t="s">
        <v>87</v>
      </c>
    </row>
    <row r="3166" spans="1:19" x14ac:dyDescent="0.3">
      <c r="A3166" s="2">
        <v>3165</v>
      </c>
      <c r="B3166" s="2">
        <v>40</v>
      </c>
      <c r="C3166" s="2" t="s">
        <v>152</v>
      </c>
      <c r="D3166" s="2" t="s">
        <v>80</v>
      </c>
      <c r="E3166" s="2" t="s">
        <v>20</v>
      </c>
      <c r="F3166" s="2">
        <v>32</v>
      </c>
      <c r="G3166" s="2" t="s">
        <v>116</v>
      </c>
      <c r="H3166" s="2" t="s">
        <v>22</v>
      </c>
      <c r="I3166" s="2" t="s">
        <v>64</v>
      </c>
      <c r="J3166" s="2" t="s">
        <v>24</v>
      </c>
      <c r="K3166" s="2">
        <v>2.6</v>
      </c>
      <c r="L3166" s="2" t="s">
        <v>151</v>
      </c>
      <c r="M3166" s="2" t="s">
        <v>53</v>
      </c>
      <c r="N3166" s="2" t="s">
        <v>151</v>
      </c>
      <c r="O3166" s="2" t="s">
        <v>151</v>
      </c>
      <c r="P3166" s="12">
        <v>16</v>
      </c>
      <c r="Q3166" s="12">
        <f>Table1[[#This Row],[Purchase Amount (USD)]]-Table1[[#This Row],[Previous Purchases]]</f>
        <v>16</v>
      </c>
      <c r="R3166" s="2" t="s">
        <v>38</v>
      </c>
      <c r="S3166" s="2" t="s">
        <v>48</v>
      </c>
    </row>
    <row r="3167" spans="1:19" x14ac:dyDescent="0.3">
      <c r="A3167" s="2">
        <v>3166</v>
      </c>
      <c r="B3167" s="2">
        <v>49</v>
      </c>
      <c r="C3167" s="2" t="s">
        <v>152</v>
      </c>
      <c r="D3167" s="2" t="s">
        <v>101</v>
      </c>
      <c r="E3167" s="2" t="s">
        <v>62</v>
      </c>
      <c r="F3167" s="2">
        <v>92</v>
      </c>
      <c r="G3167" s="2" t="s">
        <v>76</v>
      </c>
      <c r="H3167" s="2" t="s">
        <v>43</v>
      </c>
      <c r="I3167" s="2" t="s">
        <v>92</v>
      </c>
      <c r="J3167" s="2" t="s">
        <v>36</v>
      </c>
      <c r="K3167" s="2">
        <v>3</v>
      </c>
      <c r="L3167" s="2" t="s">
        <v>151</v>
      </c>
      <c r="M3167" s="2" t="s">
        <v>73</v>
      </c>
      <c r="N3167" s="2" t="s">
        <v>151</v>
      </c>
      <c r="O3167" s="2" t="s">
        <v>151</v>
      </c>
      <c r="P3167" s="12">
        <v>38</v>
      </c>
      <c r="Q3167" s="12">
        <f>Table1[[#This Row],[Purchase Amount (USD)]]-Table1[[#This Row],[Previous Purchases]]</f>
        <v>54</v>
      </c>
      <c r="R3167" s="2" t="s">
        <v>74</v>
      </c>
      <c r="S3167" s="2" t="s">
        <v>96</v>
      </c>
    </row>
    <row r="3168" spans="1:19" x14ac:dyDescent="0.3">
      <c r="A3168" s="3">
        <v>3167</v>
      </c>
      <c r="B3168" s="3">
        <v>19</v>
      </c>
      <c r="C3168" s="3" t="s">
        <v>152</v>
      </c>
      <c r="D3168" s="3" t="s">
        <v>54</v>
      </c>
      <c r="E3168" s="3" t="s">
        <v>20</v>
      </c>
      <c r="F3168" s="3">
        <v>80</v>
      </c>
      <c r="G3168" s="3" t="s">
        <v>141</v>
      </c>
      <c r="H3168" s="3" t="s">
        <v>43</v>
      </c>
      <c r="I3168" s="3" t="s">
        <v>79</v>
      </c>
      <c r="J3168" s="3" t="s">
        <v>24</v>
      </c>
      <c r="K3168" s="3">
        <v>2.7</v>
      </c>
      <c r="L3168" s="3" t="s">
        <v>151</v>
      </c>
      <c r="M3168" s="3" t="s">
        <v>44</v>
      </c>
      <c r="N3168" s="3" t="s">
        <v>151</v>
      </c>
      <c r="O3168" s="3" t="s">
        <v>151</v>
      </c>
      <c r="P3168" s="13">
        <v>37</v>
      </c>
      <c r="Q3168" s="13">
        <f>Table1[[#This Row],[Purchase Amount (USD)]]-Table1[[#This Row],[Previous Purchases]]</f>
        <v>43</v>
      </c>
      <c r="R3168" s="3" t="s">
        <v>74</v>
      </c>
      <c r="S3168" s="3" t="s">
        <v>28</v>
      </c>
    </row>
    <row r="3169" spans="1:19" x14ac:dyDescent="0.3">
      <c r="A3169" s="3">
        <v>3168</v>
      </c>
      <c r="B3169" s="3">
        <v>24</v>
      </c>
      <c r="C3169" s="3" t="s">
        <v>152</v>
      </c>
      <c r="D3169" s="3" t="s">
        <v>80</v>
      </c>
      <c r="E3169" s="3" t="s">
        <v>20</v>
      </c>
      <c r="F3169" s="3">
        <v>78</v>
      </c>
      <c r="G3169" s="3" t="s">
        <v>46</v>
      </c>
      <c r="H3169" s="3" t="s">
        <v>43</v>
      </c>
      <c r="I3169" s="3" t="s">
        <v>143</v>
      </c>
      <c r="J3169" s="3" t="s">
        <v>56</v>
      </c>
      <c r="K3169" s="3">
        <v>2.8</v>
      </c>
      <c r="L3169" s="3" t="s">
        <v>151</v>
      </c>
      <c r="M3169" s="3" t="s">
        <v>69</v>
      </c>
      <c r="N3169" s="3" t="s">
        <v>151</v>
      </c>
      <c r="O3169" s="3" t="s">
        <v>151</v>
      </c>
      <c r="P3169" s="13">
        <v>9</v>
      </c>
      <c r="Q3169" s="13">
        <f>Table1[[#This Row],[Purchase Amount (USD)]]-Table1[[#This Row],[Previous Purchases]]</f>
        <v>69</v>
      </c>
      <c r="R3169" s="3" t="s">
        <v>32</v>
      </c>
      <c r="S3169" s="3" t="s">
        <v>75</v>
      </c>
    </row>
    <row r="3170" spans="1:19" x14ac:dyDescent="0.3">
      <c r="A3170" s="2">
        <v>3169</v>
      </c>
      <c r="B3170" s="2">
        <v>31</v>
      </c>
      <c r="C3170" s="2" t="s">
        <v>152</v>
      </c>
      <c r="D3170" s="2" t="s">
        <v>33</v>
      </c>
      <c r="E3170" s="2" t="s">
        <v>20</v>
      </c>
      <c r="F3170" s="2">
        <v>24</v>
      </c>
      <c r="G3170" s="2" t="s">
        <v>55</v>
      </c>
      <c r="H3170" s="2" t="s">
        <v>43</v>
      </c>
      <c r="I3170" s="2" t="s">
        <v>120</v>
      </c>
      <c r="J3170" s="2" t="s">
        <v>36</v>
      </c>
      <c r="K3170" s="2">
        <v>2.9</v>
      </c>
      <c r="L3170" s="2" t="s">
        <v>151</v>
      </c>
      <c r="M3170" s="2" t="s">
        <v>69</v>
      </c>
      <c r="N3170" s="2" t="s">
        <v>151</v>
      </c>
      <c r="O3170" s="2" t="s">
        <v>151</v>
      </c>
      <c r="P3170" s="12">
        <v>14</v>
      </c>
      <c r="Q3170" s="12">
        <f>Table1[[#This Row],[Purchase Amount (USD)]]-Table1[[#This Row],[Previous Purchases]]</f>
        <v>10</v>
      </c>
      <c r="R3170" s="2" t="s">
        <v>45</v>
      </c>
      <c r="S3170" s="2" t="s">
        <v>28</v>
      </c>
    </row>
    <row r="3171" spans="1:19" x14ac:dyDescent="0.3">
      <c r="A3171" s="2">
        <v>3170</v>
      </c>
      <c r="B3171" s="2">
        <v>35</v>
      </c>
      <c r="C3171" s="2" t="s">
        <v>152</v>
      </c>
      <c r="D3171" s="2" t="s">
        <v>112</v>
      </c>
      <c r="E3171" s="2" t="s">
        <v>20</v>
      </c>
      <c r="F3171" s="2">
        <v>59</v>
      </c>
      <c r="G3171" s="2" t="s">
        <v>141</v>
      </c>
      <c r="H3171" s="2" t="s">
        <v>43</v>
      </c>
      <c r="I3171" s="2" t="s">
        <v>51</v>
      </c>
      <c r="J3171" s="2" t="s">
        <v>56</v>
      </c>
      <c r="K3171" s="2">
        <v>3.8</v>
      </c>
      <c r="L3171" s="2" t="s">
        <v>151</v>
      </c>
      <c r="M3171" s="2" t="s">
        <v>37</v>
      </c>
      <c r="N3171" s="2" t="s">
        <v>151</v>
      </c>
      <c r="O3171" s="2" t="s">
        <v>151</v>
      </c>
      <c r="P3171" s="12">
        <v>3</v>
      </c>
      <c r="Q3171" s="12">
        <f>Table1[[#This Row],[Purchase Amount (USD)]]-Table1[[#This Row],[Previous Purchases]]</f>
        <v>56</v>
      </c>
      <c r="R3171" s="2" t="s">
        <v>27</v>
      </c>
      <c r="S3171" s="2" t="s">
        <v>39</v>
      </c>
    </row>
    <row r="3172" spans="1:19" x14ac:dyDescent="0.3">
      <c r="A3172" s="3">
        <v>3171</v>
      </c>
      <c r="B3172" s="3">
        <v>65</v>
      </c>
      <c r="C3172" s="3" t="s">
        <v>152</v>
      </c>
      <c r="D3172" s="3" t="s">
        <v>88</v>
      </c>
      <c r="E3172" s="3" t="s">
        <v>66</v>
      </c>
      <c r="F3172" s="3">
        <v>41</v>
      </c>
      <c r="G3172" s="3" t="s">
        <v>42</v>
      </c>
      <c r="H3172" s="3" t="s">
        <v>91</v>
      </c>
      <c r="I3172" s="3" t="s">
        <v>60</v>
      </c>
      <c r="J3172" s="3" t="s">
        <v>36</v>
      </c>
      <c r="K3172" s="3">
        <v>4.4000000000000004</v>
      </c>
      <c r="L3172" s="3" t="s">
        <v>151</v>
      </c>
      <c r="M3172" s="3" t="s">
        <v>26</v>
      </c>
      <c r="N3172" s="3" t="s">
        <v>151</v>
      </c>
      <c r="O3172" s="3" t="s">
        <v>151</v>
      </c>
      <c r="P3172" s="13">
        <v>10</v>
      </c>
      <c r="Q3172" s="13">
        <f>Table1[[#This Row],[Purchase Amount (USD)]]-Table1[[#This Row],[Previous Purchases]]</f>
        <v>31</v>
      </c>
      <c r="R3172" s="3" t="s">
        <v>38</v>
      </c>
      <c r="S3172" s="3" t="s">
        <v>28</v>
      </c>
    </row>
    <row r="3173" spans="1:19" x14ac:dyDescent="0.3">
      <c r="A3173" s="3">
        <v>3172</v>
      </c>
      <c r="B3173" s="3">
        <v>68</v>
      </c>
      <c r="C3173" s="3" t="s">
        <v>152</v>
      </c>
      <c r="D3173" s="3" t="s">
        <v>105</v>
      </c>
      <c r="E3173" s="3" t="s">
        <v>66</v>
      </c>
      <c r="F3173" s="3">
        <v>26</v>
      </c>
      <c r="G3173" s="3" t="s">
        <v>121</v>
      </c>
      <c r="H3173" s="3" t="s">
        <v>43</v>
      </c>
      <c r="I3173" s="3" t="s">
        <v>31</v>
      </c>
      <c r="J3173" s="3" t="s">
        <v>36</v>
      </c>
      <c r="K3173" s="3">
        <v>3.1</v>
      </c>
      <c r="L3173" s="3" t="s">
        <v>151</v>
      </c>
      <c r="M3173" s="3" t="s">
        <v>26</v>
      </c>
      <c r="N3173" s="3" t="s">
        <v>151</v>
      </c>
      <c r="O3173" s="3" t="s">
        <v>151</v>
      </c>
      <c r="P3173" s="13">
        <v>26</v>
      </c>
      <c r="Q3173" s="13">
        <f>Table1[[#This Row],[Purchase Amount (USD)]]-Table1[[#This Row],[Previous Purchases]]</f>
        <v>0</v>
      </c>
      <c r="R3173" s="3" t="s">
        <v>74</v>
      </c>
      <c r="S3173" s="3" t="s">
        <v>75</v>
      </c>
    </row>
    <row r="3174" spans="1:19" x14ac:dyDescent="0.3">
      <c r="A3174" s="2">
        <v>3173</v>
      </c>
      <c r="B3174" s="2">
        <v>57</v>
      </c>
      <c r="C3174" s="2" t="s">
        <v>152</v>
      </c>
      <c r="D3174" s="2" t="s">
        <v>124</v>
      </c>
      <c r="E3174" s="2" t="s">
        <v>20</v>
      </c>
      <c r="F3174" s="2">
        <v>52</v>
      </c>
      <c r="G3174" s="2" t="s">
        <v>67</v>
      </c>
      <c r="H3174" s="2" t="s">
        <v>43</v>
      </c>
      <c r="I3174" s="2" t="s">
        <v>77</v>
      </c>
      <c r="J3174" s="2" t="s">
        <v>56</v>
      </c>
      <c r="K3174" s="2">
        <v>3.7</v>
      </c>
      <c r="L3174" s="2" t="s">
        <v>151</v>
      </c>
      <c r="M3174" s="2" t="s">
        <v>53</v>
      </c>
      <c r="N3174" s="2" t="s">
        <v>151</v>
      </c>
      <c r="O3174" s="2" t="s">
        <v>151</v>
      </c>
      <c r="P3174" s="12">
        <v>30</v>
      </c>
      <c r="Q3174" s="12">
        <f>Table1[[#This Row],[Purchase Amount (USD)]]-Table1[[#This Row],[Previous Purchases]]</f>
        <v>22</v>
      </c>
      <c r="R3174" s="2" t="s">
        <v>85</v>
      </c>
      <c r="S3174" s="2" t="s">
        <v>75</v>
      </c>
    </row>
    <row r="3175" spans="1:19" x14ac:dyDescent="0.3">
      <c r="A3175" s="2">
        <v>3174</v>
      </c>
      <c r="B3175" s="2">
        <v>69</v>
      </c>
      <c r="C3175" s="2" t="s">
        <v>152</v>
      </c>
      <c r="D3175" s="2" t="s">
        <v>86</v>
      </c>
      <c r="E3175" s="2" t="s">
        <v>20</v>
      </c>
      <c r="F3175" s="2">
        <v>46</v>
      </c>
      <c r="G3175" s="2" t="s">
        <v>148</v>
      </c>
      <c r="H3175" s="2" t="s">
        <v>22</v>
      </c>
      <c r="I3175" s="2" t="s">
        <v>84</v>
      </c>
      <c r="J3175" s="2" t="s">
        <v>52</v>
      </c>
      <c r="K3175" s="2">
        <v>4.9000000000000004</v>
      </c>
      <c r="L3175" s="2" t="s">
        <v>151</v>
      </c>
      <c r="M3175" s="2" t="s">
        <v>44</v>
      </c>
      <c r="N3175" s="2" t="s">
        <v>151</v>
      </c>
      <c r="O3175" s="2" t="s">
        <v>151</v>
      </c>
      <c r="P3175" s="12">
        <v>32</v>
      </c>
      <c r="Q3175" s="12">
        <f>Table1[[#This Row],[Purchase Amount (USD)]]-Table1[[#This Row],[Previous Purchases]]</f>
        <v>14</v>
      </c>
      <c r="R3175" s="2" t="s">
        <v>45</v>
      </c>
      <c r="S3175" s="2" t="s">
        <v>28</v>
      </c>
    </row>
    <row r="3176" spans="1:19" x14ac:dyDescent="0.3">
      <c r="A3176" s="3">
        <v>3175</v>
      </c>
      <c r="B3176" s="3">
        <v>45</v>
      </c>
      <c r="C3176" s="3" t="s">
        <v>152</v>
      </c>
      <c r="D3176" s="3" t="s">
        <v>94</v>
      </c>
      <c r="E3176" s="3" t="s">
        <v>20</v>
      </c>
      <c r="F3176" s="3">
        <v>52</v>
      </c>
      <c r="G3176" s="3" t="s">
        <v>100</v>
      </c>
      <c r="H3176" s="3" t="s">
        <v>22</v>
      </c>
      <c r="I3176" s="3" t="s">
        <v>120</v>
      </c>
      <c r="J3176" s="3" t="s">
        <v>24</v>
      </c>
      <c r="K3176" s="3">
        <v>3.8</v>
      </c>
      <c r="L3176" s="3" t="s">
        <v>151</v>
      </c>
      <c r="M3176" s="3" t="s">
        <v>73</v>
      </c>
      <c r="N3176" s="3" t="s">
        <v>151</v>
      </c>
      <c r="O3176" s="3" t="s">
        <v>151</v>
      </c>
      <c r="P3176" s="13">
        <v>35</v>
      </c>
      <c r="Q3176" s="13">
        <f>Table1[[#This Row],[Purchase Amount (USD)]]-Table1[[#This Row],[Previous Purchases]]</f>
        <v>17</v>
      </c>
      <c r="R3176" s="3" t="s">
        <v>45</v>
      </c>
      <c r="S3176" s="3" t="s">
        <v>87</v>
      </c>
    </row>
    <row r="3177" spans="1:19" x14ac:dyDescent="0.3">
      <c r="A3177" s="3">
        <v>3176</v>
      </c>
      <c r="B3177" s="3">
        <v>35</v>
      </c>
      <c r="C3177" s="3" t="s">
        <v>152</v>
      </c>
      <c r="D3177" s="3" t="s">
        <v>124</v>
      </c>
      <c r="E3177" s="3" t="s">
        <v>20</v>
      </c>
      <c r="F3177" s="3">
        <v>42</v>
      </c>
      <c r="G3177" s="3" t="s">
        <v>138</v>
      </c>
      <c r="H3177" s="3" t="s">
        <v>43</v>
      </c>
      <c r="I3177" s="3" t="s">
        <v>31</v>
      </c>
      <c r="J3177" s="3" t="s">
        <v>56</v>
      </c>
      <c r="K3177" s="3">
        <v>3.4</v>
      </c>
      <c r="L3177" s="3" t="s">
        <v>151</v>
      </c>
      <c r="M3177" s="3" t="s">
        <v>73</v>
      </c>
      <c r="N3177" s="3" t="s">
        <v>151</v>
      </c>
      <c r="O3177" s="3" t="s">
        <v>151</v>
      </c>
      <c r="P3177" s="13">
        <v>26</v>
      </c>
      <c r="Q3177" s="13">
        <f>Table1[[#This Row],[Purchase Amount (USD)]]-Table1[[#This Row],[Previous Purchases]]</f>
        <v>16</v>
      </c>
      <c r="R3177" s="3" t="s">
        <v>85</v>
      </c>
      <c r="S3177" s="3" t="s">
        <v>96</v>
      </c>
    </row>
    <row r="3178" spans="1:19" x14ac:dyDescent="0.3">
      <c r="A3178" s="2">
        <v>3177</v>
      </c>
      <c r="B3178" s="2">
        <v>36</v>
      </c>
      <c r="C3178" s="2" t="s">
        <v>152</v>
      </c>
      <c r="D3178" s="2" t="s">
        <v>40</v>
      </c>
      <c r="E3178" s="2" t="s">
        <v>41</v>
      </c>
      <c r="F3178" s="2">
        <v>37</v>
      </c>
      <c r="G3178" s="2" t="s">
        <v>71</v>
      </c>
      <c r="H3178" s="2" t="s">
        <v>91</v>
      </c>
      <c r="I3178" s="2" t="s">
        <v>47</v>
      </c>
      <c r="J3178" s="2" t="s">
        <v>36</v>
      </c>
      <c r="K3178" s="2">
        <v>4.5999999999999996</v>
      </c>
      <c r="L3178" s="2" t="s">
        <v>151</v>
      </c>
      <c r="M3178" s="2" t="s">
        <v>69</v>
      </c>
      <c r="N3178" s="2" t="s">
        <v>151</v>
      </c>
      <c r="O3178" s="2" t="s">
        <v>151</v>
      </c>
      <c r="P3178" s="12">
        <v>39</v>
      </c>
      <c r="Q3178" s="12">
        <f>Table1[[#This Row],[Purchase Amount (USD)]]-Table1[[#This Row],[Previous Purchases]]</f>
        <v>-2</v>
      </c>
      <c r="R3178" s="2" t="s">
        <v>38</v>
      </c>
      <c r="S3178" s="2" t="s">
        <v>87</v>
      </c>
    </row>
    <row r="3179" spans="1:19" x14ac:dyDescent="0.3">
      <c r="A3179" s="2">
        <v>3178</v>
      </c>
      <c r="B3179" s="2">
        <v>55</v>
      </c>
      <c r="C3179" s="2" t="s">
        <v>152</v>
      </c>
      <c r="D3179" s="2" t="s">
        <v>132</v>
      </c>
      <c r="E3179" s="2" t="s">
        <v>66</v>
      </c>
      <c r="F3179" s="2">
        <v>52</v>
      </c>
      <c r="G3179" s="2" t="s">
        <v>67</v>
      </c>
      <c r="H3179" s="2" t="s">
        <v>22</v>
      </c>
      <c r="I3179" s="2" t="s">
        <v>117</v>
      </c>
      <c r="J3179" s="2" t="s">
        <v>56</v>
      </c>
      <c r="K3179" s="2">
        <v>3.2</v>
      </c>
      <c r="L3179" s="2" t="s">
        <v>151</v>
      </c>
      <c r="M3179" s="2" t="s">
        <v>53</v>
      </c>
      <c r="N3179" s="2" t="s">
        <v>151</v>
      </c>
      <c r="O3179" s="2" t="s">
        <v>151</v>
      </c>
      <c r="P3179" s="12">
        <v>31</v>
      </c>
      <c r="Q3179" s="12">
        <f>Table1[[#This Row],[Purchase Amount (USD)]]-Table1[[#This Row],[Previous Purchases]]</f>
        <v>21</v>
      </c>
      <c r="R3179" s="2" t="s">
        <v>38</v>
      </c>
      <c r="S3179" s="2" t="s">
        <v>87</v>
      </c>
    </row>
    <row r="3180" spans="1:19" x14ac:dyDescent="0.3">
      <c r="A3180" s="3">
        <v>3179</v>
      </c>
      <c r="B3180" s="3">
        <v>66</v>
      </c>
      <c r="C3180" s="3" t="s">
        <v>152</v>
      </c>
      <c r="D3180" s="3" t="s">
        <v>40</v>
      </c>
      <c r="E3180" s="3" t="s">
        <v>41</v>
      </c>
      <c r="F3180" s="3">
        <v>34</v>
      </c>
      <c r="G3180" s="3" t="s">
        <v>148</v>
      </c>
      <c r="H3180" s="3" t="s">
        <v>22</v>
      </c>
      <c r="I3180" s="3" t="s">
        <v>117</v>
      </c>
      <c r="J3180" s="3" t="s">
        <v>36</v>
      </c>
      <c r="K3180" s="3">
        <v>2.7</v>
      </c>
      <c r="L3180" s="3" t="s">
        <v>151</v>
      </c>
      <c r="M3180" s="3" t="s">
        <v>37</v>
      </c>
      <c r="N3180" s="3" t="s">
        <v>151</v>
      </c>
      <c r="O3180" s="3" t="s">
        <v>151</v>
      </c>
      <c r="P3180" s="13">
        <v>28</v>
      </c>
      <c r="Q3180" s="13">
        <f>Table1[[#This Row],[Purchase Amount (USD)]]-Table1[[#This Row],[Previous Purchases]]</f>
        <v>6</v>
      </c>
      <c r="R3180" s="3" t="s">
        <v>38</v>
      </c>
      <c r="S3180" s="3" t="s">
        <v>48</v>
      </c>
    </row>
    <row r="3181" spans="1:19" x14ac:dyDescent="0.3">
      <c r="A3181" s="3">
        <v>3180</v>
      </c>
      <c r="B3181" s="3">
        <v>57</v>
      </c>
      <c r="C3181" s="3" t="s">
        <v>152</v>
      </c>
      <c r="D3181" s="3" t="s">
        <v>58</v>
      </c>
      <c r="E3181" s="3" t="s">
        <v>20</v>
      </c>
      <c r="F3181" s="3">
        <v>88</v>
      </c>
      <c r="G3181" s="3" t="s">
        <v>134</v>
      </c>
      <c r="H3181" s="3" t="s">
        <v>43</v>
      </c>
      <c r="I3181" s="3" t="s">
        <v>77</v>
      </c>
      <c r="J3181" s="3" t="s">
        <v>36</v>
      </c>
      <c r="K3181" s="3">
        <v>4.3</v>
      </c>
      <c r="L3181" s="3" t="s">
        <v>151</v>
      </c>
      <c r="M3181" s="3" t="s">
        <v>37</v>
      </c>
      <c r="N3181" s="3" t="s">
        <v>151</v>
      </c>
      <c r="O3181" s="3" t="s">
        <v>151</v>
      </c>
      <c r="P3181" s="13">
        <v>12</v>
      </c>
      <c r="Q3181" s="13">
        <f>Table1[[#This Row],[Purchase Amount (USD)]]-Table1[[#This Row],[Previous Purchases]]</f>
        <v>76</v>
      </c>
      <c r="R3181" s="3" t="s">
        <v>85</v>
      </c>
      <c r="S3181" s="3" t="s">
        <v>75</v>
      </c>
    </row>
    <row r="3182" spans="1:19" x14ac:dyDescent="0.3">
      <c r="A3182" s="2">
        <v>3181</v>
      </c>
      <c r="B3182" s="2">
        <v>18</v>
      </c>
      <c r="C3182" s="2" t="s">
        <v>152</v>
      </c>
      <c r="D3182" s="2" t="s">
        <v>65</v>
      </c>
      <c r="E3182" s="2" t="s">
        <v>66</v>
      </c>
      <c r="F3182" s="2">
        <v>88</v>
      </c>
      <c r="G3182" s="2" t="s">
        <v>55</v>
      </c>
      <c r="H3182" s="2" t="s">
        <v>22</v>
      </c>
      <c r="I3182" s="2" t="s">
        <v>47</v>
      </c>
      <c r="J3182" s="2" t="s">
        <v>56</v>
      </c>
      <c r="K3182" s="2">
        <v>3.8</v>
      </c>
      <c r="L3182" s="2" t="s">
        <v>151</v>
      </c>
      <c r="M3182" s="2" t="s">
        <v>53</v>
      </c>
      <c r="N3182" s="2" t="s">
        <v>151</v>
      </c>
      <c r="O3182" s="2" t="s">
        <v>151</v>
      </c>
      <c r="P3182" s="12">
        <v>46</v>
      </c>
      <c r="Q3182" s="12">
        <f>Table1[[#This Row],[Purchase Amount (USD)]]-Table1[[#This Row],[Previous Purchases]]</f>
        <v>42</v>
      </c>
      <c r="R3182" s="2" t="s">
        <v>45</v>
      </c>
      <c r="S3182" s="2" t="s">
        <v>39</v>
      </c>
    </row>
    <row r="3183" spans="1:19" x14ac:dyDescent="0.3">
      <c r="A3183" s="2">
        <v>3182</v>
      </c>
      <c r="B3183" s="2">
        <v>31</v>
      </c>
      <c r="C3183" s="2" t="s">
        <v>152</v>
      </c>
      <c r="D3183" s="2" t="s">
        <v>101</v>
      </c>
      <c r="E3183" s="2" t="s">
        <v>62</v>
      </c>
      <c r="F3183" s="2">
        <v>51</v>
      </c>
      <c r="G3183" s="2" t="s">
        <v>55</v>
      </c>
      <c r="H3183" s="2" t="s">
        <v>43</v>
      </c>
      <c r="I3183" s="2" t="s">
        <v>60</v>
      </c>
      <c r="J3183" s="2" t="s">
        <v>52</v>
      </c>
      <c r="K3183" s="2">
        <v>4.4000000000000004</v>
      </c>
      <c r="L3183" s="2" t="s">
        <v>151</v>
      </c>
      <c r="M3183" s="2" t="s">
        <v>37</v>
      </c>
      <c r="N3183" s="2" t="s">
        <v>151</v>
      </c>
      <c r="O3183" s="2" t="s">
        <v>151</v>
      </c>
      <c r="P3183" s="12">
        <v>27</v>
      </c>
      <c r="Q3183" s="12">
        <f>Table1[[#This Row],[Purchase Amount (USD)]]-Table1[[#This Row],[Previous Purchases]]</f>
        <v>24</v>
      </c>
      <c r="R3183" s="2" t="s">
        <v>45</v>
      </c>
      <c r="S3183" s="2" t="s">
        <v>96</v>
      </c>
    </row>
    <row r="3184" spans="1:19" x14ac:dyDescent="0.3">
      <c r="A3184" s="3">
        <v>3183</v>
      </c>
      <c r="B3184" s="3">
        <v>50</v>
      </c>
      <c r="C3184" s="3" t="s">
        <v>152</v>
      </c>
      <c r="D3184" s="3" t="s">
        <v>88</v>
      </c>
      <c r="E3184" s="3" t="s">
        <v>66</v>
      </c>
      <c r="F3184" s="3">
        <v>97</v>
      </c>
      <c r="G3184" s="3" t="s">
        <v>141</v>
      </c>
      <c r="H3184" s="3" t="s">
        <v>22</v>
      </c>
      <c r="I3184" s="3" t="s">
        <v>95</v>
      </c>
      <c r="J3184" s="3" t="s">
        <v>56</v>
      </c>
      <c r="K3184" s="3">
        <v>3.6</v>
      </c>
      <c r="L3184" s="3" t="s">
        <v>151</v>
      </c>
      <c r="M3184" s="3" t="s">
        <v>37</v>
      </c>
      <c r="N3184" s="3" t="s">
        <v>151</v>
      </c>
      <c r="O3184" s="3" t="s">
        <v>151</v>
      </c>
      <c r="P3184" s="13">
        <v>4</v>
      </c>
      <c r="Q3184" s="13">
        <f>Table1[[#This Row],[Purchase Amount (USD)]]-Table1[[#This Row],[Previous Purchases]]</f>
        <v>93</v>
      </c>
      <c r="R3184" s="3" t="s">
        <v>38</v>
      </c>
      <c r="S3184" s="3" t="s">
        <v>48</v>
      </c>
    </row>
    <row r="3185" spans="1:19" x14ac:dyDescent="0.3">
      <c r="A3185" s="3">
        <v>3184</v>
      </c>
      <c r="B3185" s="3">
        <v>50</v>
      </c>
      <c r="C3185" s="3" t="s">
        <v>152</v>
      </c>
      <c r="D3185" s="3" t="s">
        <v>49</v>
      </c>
      <c r="E3185" s="3" t="s">
        <v>41</v>
      </c>
      <c r="F3185" s="3">
        <v>56</v>
      </c>
      <c r="G3185" s="3" t="s">
        <v>90</v>
      </c>
      <c r="H3185" s="3" t="s">
        <v>43</v>
      </c>
      <c r="I3185" s="3" t="s">
        <v>95</v>
      </c>
      <c r="J3185" s="3" t="s">
        <v>24</v>
      </c>
      <c r="K3185" s="3">
        <v>3.5</v>
      </c>
      <c r="L3185" s="3" t="s">
        <v>151</v>
      </c>
      <c r="M3185" s="3" t="s">
        <v>53</v>
      </c>
      <c r="N3185" s="3" t="s">
        <v>151</v>
      </c>
      <c r="O3185" s="3" t="s">
        <v>151</v>
      </c>
      <c r="P3185" s="13">
        <v>14</v>
      </c>
      <c r="Q3185" s="13">
        <f>Table1[[#This Row],[Purchase Amount (USD)]]-Table1[[#This Row],[Previous Purchases]]</f>
        <v>42</v>
      </c>
      <c r="R3185" s="3" t="s">
        <v>32</v>
      </c>
      <c r="S3185" s="3" t="s">
        <v>96</v>
      </c>
    </row>
    <row r="3186" spans="1:19" x14ac:dyDescent="0.3">
      <c r="A3186" s="2">
        <v>3185</v>
      </c>
      <c r="B3186" s="2">
        <v>61</v>
      </c>
      <c r="C3186" s="2" t="s">
        <v>152</v>
      </c>
      <c r="D3186" s="2" t="s">
        <v>29</v>
      </c>
      <c r="E3186" s="2" t="s">
        <v>20</v>
      </c>
      <c r="F3186" s="2">
        <v>53</v>
      </c>
      <c r="G3186" s="2" t="s">
        <v>76</v>
      </c>
      <c r="H3186" s="2" t="s">
        <v>22</v>
      </c>
      <c r="I3186" s="2" t="s">
        <v>95</v>
      </c>
      <c r="J3186" s="2" t="s">
        <v>36</v>
      </c>
      <c r="K3186" s="2">
        <v>4.2</v>
      </c>
      <c r="L3186" s="2" t="s">
        <v>151</v>
      </c>
      <c r="M3186" s="2" t="s">
        <v>69</v>
      </c>
      <c r="N3186" s="2" t="s">
        <v>151</v>
      </c>
      <c r="O3186" s="2" t="s">
        <v>151</v>
      </c>
      <c r="P3186" s="12">
        <v>30</v>
      </c>
      <c r="Q3186" s="12">
        <f>Table1[[#This Row],[Purchase Amount (USD)]]-Table1[[#This Row],[Previous Purchases]]</f>
        <v>23</v>
      </c>
      <c r="R3186" s="2" t="s">
        <v>27</v>
      </c>
      <c r="S3186" s="2" t="s">
        <v>57</v>
      </c>
    </row>
    <row r="3187" spans="1:19" x14ac:dyDescent="0.3">
      <c r="A3187" s="2">
        <v>3186</v>
      </c>
      <c r="B3187" s="2">
        <v>52</v>
      </c>
      <c r="C3187" s="2" t="s">
        <v>152</v>
      </c>
      <c r="D3187" s="2" t="s">
        <v>86</v>
      </c>
      <c r="E3187" s="2" t="s">
        <v>20</v>
      </c>
      <c r="F3187" s="2">
        <v>71</v>
      </c>
      <c r="G3187" s="2" t="s">
        <v>122</v>
      </c>
      <c r="H3187" s="2" t="s">
        <v>22</v>
      </c>
      <c r="I3187" s="2" t="s">
        <v>79</v>
      </c>
      <c r="J3187" s="2" t="s">
        <v>56</v>
      </c>
      <c r="K3187" s="2">
        <v>4.7</v>
      </c>
      <c r="L3187" s="2" t="s">
        <v>151</v>
      </c>
      <c r="M3187" s="2" t="s">
        <v>26</v>
      </c>
      <c r="N3187" s="2" t="s">
        <v>151</v>
      </c>
      <c r="O3187" s="2" t="s">
        <v>151</v>
      </c>
      <c r="P3187" s="12">
        <v>6</v>
      </c>
      <c r="Q3187" s="12">
        <f>Table1[[#This Row],[Purchase Amount (USD)]]-Table1[[#This Row],[Previous Purchases]]</f>
        <v>65</v>
      </c>
      <c r="R3187" s="2" t="s">
        <v>45</v>
      </c>
      <c r="S3187" s="2" t="s">
        <v>48</v>
      </c>
    </row>
    <row r="3188" spans="1:19" x14ac:dyDescent="0.3">
      <c r="A3188" s="3">
        <v>3187</v>
      </c>
      <c r="B3188" s="3">
        <v>38</v>
      </c>
      <c r="C3188" s="3" t="s">
        <v>152</v>
      </c>
      <c r="D3188" s="3" t="s">
        <v>105</v>
      </c>
      <c r="E3188" s="3" t="s">
        <v>66</v>
      </c>
      <c r="F3188" s="3">
        <v>93</v>
      </c>
      <c r="G3188" s="3" t="s">
        <v>140</v>
      </c>
      <c r="H3188" s="3" t="s">
        <v>35</v>
      </c>
      <c r="I3188" s="3" t="s">
        <v>108</v>
      </c>
      <c r="J3188" s="3" t="s">
        <v>24</v>
      </c>
      <c r="K3188" s="3">
        <v>4.8</v>
      </c>
      <c r="L3188" s="3" t="s">
        <v>151</v>
      </c>
      <c r="M3188" s="3" t="s">
        <v>73</v>
      </c>
      <c r="N3188" s="3" t="s">
        <v>151</v>
      </c>
      <c r="O3188" s="3" t="s">
        <v>151</v>
      </c>
      <c r="P3188" s="13">
        <v>43</v>
      </c>
      <c r="Q3188" s="13">
        <f>Table1[[#This Row],[Purchase Amount (USD)]]-Table1[[#This Row],[Previous Purchases]]</f>
        <v>50</v>
      </c>
      <c r="R3188" s="3" t="s">
        <v>27</v>
      </c>
      <c r="S3188" s="3" t="s">
        <v>48</v>
      </c>
    </row>
    <row r="3189" spans="1:19" x14ac:dyDescent="0.3">
      <c r="A3189" s="3">
        <v>3188</v>
      </c>
      <c r="B3189" s="3">
        <v>67</v>
      </c>
      <c r="C3189" s="3" t="s">
        <v>152</v>
      </c>
      <c r="D3189" s="3" t="s">
        <v>19</v>
      </c>
      <c r="E3189" s="3" t="s">
        <v>20</v>
      </c>
      <c r="F3189" s="3">
        <v>72</v>
      </c>
      <c r="G3189" s="3" t="s">
        <v>104</v>
      </c>
      <c r="H3189" s="3" t="s">
        <v>22</v>
      </c>
      <c r="I3189" s="3" t="s">
        <v>125</v>
      </c>
      <c r="J3189" s="3" t="s">
        <v>24</v>
      </c>
      <c r="K3189" s="3">
        <v>3.2</v>
      </c>
      <c r="L3189" s="3" t="s">
        <v>151</v>
      </c>
      <c r="M3189" s="3" t="s">
        <v>37</v>
      </c>
      <c r="N3189" s="3" t="s">
        <v>151</v>
      </c>
      <c r="O3189" s="3" t="s">
        <v>151</v>
      </c>
      <c r="P3189" s="13">
        <v>28</v>
      </c>
      <c r="Q3189" s="13">
        <f>Table1[[#This Row],[Purchase Amount (USD)]]-Table1[[#This Row],[Previous Purchases]]</f>
        <v>44</v>
      </c>
      <c r="R3189" s="3" t="s">
        <v>85</v>
      </c>
      <c r="S3189" s="3" t="s">
        <v>39</v>
      </c>
    </row>
    <row r="3190" spans="1:19" x14ac:dyDescent="0.3">
      <c r="A3190" s="2">
        <v>3189</v>
      </c>
      <c r="B3190" s="2">
        <v>42</v>
      </c>
      <c r="C3190" s="2" t="s">
        <v>152</v>
      </c>
      <c r="D3190" s="2" t="s">
        <v>19</v>
      </c>
      <c r="E3190" s="2" t="s">
        <v>20</v>
      </c>
      <c r="F3190" s="2">
        <v>59</v>
      </c>
      <c r="G3190" s="2" t="s">
        <v>128</v>
      </c>
      <c r="H3190" s="2" t="s">
        <v>43</v>
      </c>
      <c r="I3190" s="2" t="s">
        <v>92</v>
      </c>
      <c r="J3190" s="2" t="s">
        <v>24</v>
      </c>
      <c r="K3190" s="2">
        <v>3.5</v>
      </c>
      <c r="L3190" s="2" t="s">
        <v>151</v>
      </c>
      <c r="M3190" s="2" t="s">
        <v>53</v>
      </c>
      <c r="N3190" s="2" t="s">
        <v>151</v>
      </c>
      <c r="O3190" s="2" t="s">
        <v>151</v>
      </c>
      <c r="P3190" s="12">
        <v>39</v>
      </c>
      <c r="Q3190" s="12">
        <f>Table1[[#This Row],[Purchase Amount (USD)]]-Table1[[#This Row],[Previous Purchases]]</f>
        <v>20</v>
      </c>
      <c r="R3190" s="2" t="s">
        <v>74</v>
      </c>
      <c r="S3190" s="2" t="s">
        <v>87</v>
      </c>
    </row>
    <row r="3191" spans="1:19" x14ac:dyDescent="0.3">
      <c r="A3191" s="2">
        <v>3190</v>
      </c>
      <c r="B3191" s="2">
        <v>25</v>
      </c>
      <c r="C3191" s="2" t="s">
        <v>152</v>
      </c>
      <c r="D3191" s="2" t="s">
        <v>136</v>
      </c>
      <c r="E3191" s="2" t="s">
        <v>41</v>
      </c>
      <c r="F3191" s="2">
        <v>87</v>
      </c>
      <c r="G3191" s="2" t="s">
        <v>110</v>
      </c>
      <c r="H3191" s="2" t="s">
        <v>43</v>
      </c>
      <c r="I3191" s="2" t="s">
        <v>117</v>
      </c>
      <c r="J3191" s="2" t="s">
        <v>52</v>
      </c>
      <c r="K3191" s="2">
        <v>4.2</v>
      </c>
      <c r="L3191" s="2" t="s">
        <v>151</v>
      </c>
      <c r="M3191" s="2" t="s">
        <v>73</v>
      </c>
      <c r="N3191" s="2" t="s">
        <v>151</v>
      </c>
      <c r="O3191" s="2" t="s">
        <v>151</v>
      </c>
      <c r="P3191" s="12">
        <v>30</v>
      </c>
      <c r="Q3191" s="12">
        <f>Table1[[#This Row],[Purchase Amount (USD)]]-Table1[[#This Row],[Previous Purchases]]</f>
        <v>57</v>
      </c>
      <c r="R3191" s="2" t="s">
        <v>45</v>
      </c>
      <c r="S3191" s="2" t="s">
        <v>75</v>
      </c>
    </row>
    <row r="3192" spans="1:19" x14ac:dyDescent="0.3">
      <c r="A3192" s="3">
        <v>3191</v>
      </c>
      <c r="B3192" s="3">
        <v>41</v>
      </c>
      <c r="C3192" s="3" t="s">
        <v>152</v>
      </c>
      <c r="D3192" s="3" t="s">
        <v>33</v>
      </c>
      <c r="E3192" s="3" t="s">
        <v>20</v>
      </c>
      <c r="F3192" s="3">
        <v>78</v>
      </c>
      <c r="G3192" s="3" t="s">
        <v>98</v>
      </c>
      <c r="H3192" s="3" t="s">
        <v>35</v>
      </c>
      <c r="I3192" s="3" t="s">
        <v>72</v>
      </c>
      <c r="J3192" s="3" t="s">
        <v>56</v>
      </c>
      <c r="K3192" s="3">
        <v>3.4</v>
      </c>
      <c r="L3192" s="3" t="s">
        <v>151</v>
      </c>
      <c r="M3192" s="3" t="s">
        <v>37</v>
      </c>
      <c r="N3192" s="3" t="s">
        <v>151</v>
      </c>
      <c r="O3192" s="3" t="s">
        <v>151</v>
      </c>
      <c r="P3192" s="13">
        <v>5</v>
      </c>
      <c r="Q3192" s="13">
        <f>Table1[[#This Row],[Purchase Amount (USD)]]-Table1[[#This Row],[Previous Purchases]]</f>
        <v>73</v>
      </c>
      <c r="R3192" s="3" t="s">
        <v>38</v>
      </c>
      <c r="S3192" s="3" t="s">
        <v>28</v>
      </c>
    </row>
    <row r="3193" spans="1:19" x14ac:dyDescent="0.3">
      <c r="A3193" s="3">
        <v>3192</v>
      </c>
      <c r="B3193" s="3">
        <v>62</v>
      </c>
      <c r="C3193" s="3" t="s">
        <v>152</v>
      </c>
      <c r="D3193" s="3" t="s">
        <v>103</v>
      </c>
      <c r="E3193" s="3" t="s">
        <v>20</v>
      </c>
      <c r="F3193" s="3">
        <v>68</v>
      </c>
      <c r="G3193" s="3" t="s">
        <v>90</v>
      </c>
      <c r="H3193" s="3" t="s">
        <v>91</v>
      </c>
      <c r="I3193" s="3" t="s">
        <v>31</v>
      </c>
      <c r="J3193" s="3" t="s">
        <v>24</v>
      </c>
      <c r="K3193" s="3">
        <v>4.7</v>
      </c>
      <c r="L3193" s="3" t="s">
        <v>151</v>
      </c>
      <c r="M3193" s="3" t="s">
        <v>73</v>
      </c>
      <c r="N3193" s="3" t="s">
        <v>151</v>
      </c>
      <c r="O3193" s="3" t="s">
        <v>151</v>
      </c>
      <c r="P3193" s="13">
        <v>42</v>
      </c>
      <c r="Q3193" s="13">
        <f>Table1[[#This Row],[Purchase Amount (USD)]]-Table1[[#This Row],[Previous Purchases]]</f>
        <v>26</v>
      </c>
      <c r="R3193" s="3" t="s">
        <v>38</v>
      </c>
      <c r="S3193" s="3" t="s">
        <v>96</v>
      </c>
    </row>
    <row r="3194" spans="1:19" x14ac:dyDescent="0.3">
      <c r="A3194" s="2">
        <v>3193</v>
      </c>
      <c r="B3194" s="2">
        <v>19</v>
      </c>
      <c r="C3194" s="2" t="s">
        <v>152</v>
      </c>
      <c r="D3194" s="2" t="s">
        <v>29</v>
      </c>
      <c r="E3194" s="2" t="s">
        <v>20</v>
      </c>
      <c r="F3194" s="2">
        <v>76</v>
      </c>
      <c r="G3194" s="2" t="s">
        <v>145</v>
      </c>
      <c r="H3194" s="2" t="s">
        <v>35</v>
      </c>
      <c r="I3194" s="2" t="s">
        <v>31</v>
      </c>
      <c r="J3194" s="2" t="s">
        <v>56</v>
      </c>
      <c r="K3194" s="2">
        <v>3</v>
      </c>
      <c r="L3194" s="2" t="s">
        <v>151</v>
      </c>
      <c r="M3194" s="2" t="s">
        <v>37</v>
      </c>
      <c r="N3194" s="2" t="s">
        <v>151</v>
      </c>
      <c r="O3194" s="2" t="s">
        <v>151</v>
      </c>
      <c r="P3194" s="12">
        <v>20</v>
      </c>
      <c r="Q3194" s="12">
        <f>Table1[[#This Row],[Purchase Amount (USD)]]-Table1[[#This Row],[Previous Purchases]]</f>
        <v>56</v>
      </c>
      <c r="R3194" s="2" t="s">
        <v>32</v>
      </c>
      <c r="S3194" s="2" t="s">
        <v>28</v>
      </c>
    </row>
    <row r="3195" spans="1:19" x14ac:dyDescent="0.3">
      <c r="A3195" s="2">
        <v>3194</v>
      </c>
      <c r="B3195" s="2">
        <v>63</v>
      </c>
      <c r="C3195" s="2" t="s">
        <v>152</v>
      </c>
      <c r="D3195" s="2" t="s">
        <v>142</v>
      </c>
      <c r="E3195" s="2" t="s">
        <v>66</v>
      </c>
      <c r="F3195" s="2">
        <v>99</v>
      </c>
      <c r="G3195" s="2" t="s">
        <v>140</v>
      </c>
      <c r="H3195" s="2" t="s">
        <v>22</v>
      </c>
      <c r="I3195" s="2" t="s">
        <v>84</v>
      </c>
      <c r="J3195" s="2" t="s">
        <v>24</v>
      </c>
      <c r="K3195" s="2">
        <v>4</v>
      </c>
      <c r="L3195" s="2" t="s">
        <v>151</v>
      </c>
      <c r="M3195" s="2" t="s">
        <v>26</v>
      </c>
      <c r="N3195" s="2" t="s">
        <v>151</v>
      </c>
      <c r="O3195" s="2" t="s">
        <v>151</v>
      </c>
      <c r="P3195" s="12">
        <v>35</v>
      </c>
      <c r="Q3195" s="12">
        <f>Table1[[#This Row],[Purchase Amount (USD)]]-Table1[[#This Row],[Previous Purchases]]</f>
        <v>64</v>
      </c>
      <c r="R3195" s="2" t="s">
        <v>38</v>
      </c>
      <c r="S3195" s="2" t="s">
        <v>28</v>
      </c>
    </row>
    <row r="3196" spans="1:19" x14ac:dyDescent="0.3">
      <c r="A3196" s="3">
        <v>3195</v>
      </c>
      <c r="B3196" s="3">
        <v>43</v>
      </c>
      <c r="C3196" s="3" t="s">
        <v>152</v>
      </c>
      <c r="D3196" s="3" t="s">
        <v>49</v>
      </c>
      <c r="E3196" s="3" t="s">
        <v>41</v>
      </c>
      <c r="F3196" s="3">
        <v>52</v>
      </c>
      <c r="G3196" s="3" t="s">
        <v>127</v>
      </c>
      <c r="H3196" s="3" t="s">
        <v>22</v>
      </c>
      <c r="I3196" s="3" t="s">
        <v>79</v>
      </c>
      <c r="J3196" s="3" t="s">
        <v>52</v>
      </c>
      <c r="K3196" s="3">
        <v>4.5999999999999996</v>
      </c>
      <c r="L3196" s="3" t="s">
        <v>151</v>
      </c>
      <c r="M3196" s="3" t="s">
        <v>53</v>
      </c>
      <c r="N3196" s="3" t="s">
        <v>151</v>
      </c>
      <c r="O3196" s="3" t="s">
        <v>151</v>
      </c>
      <c r="P3196" s="13">
        <v>10</v>
      </c>
      <c r="Q3196" s="13">
        <f>Table1[[#This Row],[Purchase Amount (USD)]]-Table1[[#This Row],[Previous Purchases]]</f>
        <v>42</v>
      </c>
      <c r="R3196" s="3" t="s">
        <v>38</v>
      </c>
      <c r="S3196" s="3" t="s">
        <v>75</v>
      </c>
    </row>
    <row r="3197" spans="1:19" x14ac:dyDescent="0.3">
      <c r="A3197" s="3">
        <v>3196</v>
      </c>
      <c r="B3197" s="3">
        <v>68</v>
      </c>
      <c r="C3197" s="3" t="s">
        <v>152</v>
      </c>
      <c r="D3197" s="3" t="s">
        <v>88</v>
      </c>
      <c r="E3197" s="3" t="s">
        <v>66</v>
      </c>
      <c r="F3197" s="3">
        <v>58</v>
      </c>
      <c r="G3197" s="3" t="s">
        <v>67</v>
      </c>
      <c r="H3197" s="3" t="s">
        <v>35</v>
      </c>
      <c r="I3197" s="3" t="s">
        <v>107</v>
      </c>
      <c r="J3197" s="3" t="s">
        <v>36</v>
      </c>
      <c r="K3197" s="3">
        <v>4.9000000000000004</v>
      </c>
      <c r="L3197" s="3" t="s">
        <v>151</v>
      </c>
      <c r="M3197" s="3" t="s">
        <v>44</v>
      </c>
      <c r="N3197" s="3" t="s">
        <v>151</v>
      </c>
      <c r="O3197" s="3" t="s">
        <v>151</v>
      </c>
      <c r="P3197" s="13">
        <v>36</v>
      </c>
      <c r="Q3197" s="13">
        <f>Table1[[#This Row],[Purchase Amount (USD)]]-Table1[[#This Row],[Previous Purchases]]</f>
        <v>22</v>
      </c>
      <c r="R3197" s="3" t="s">
        <v>38</v>
      </c>
      <c r="S3197" s="3" t="s">
        <v>57</v>
      </c>
    </row>
    <row r="3198" spans="1:19" x14ac:dyDescent="0.3">
      <c r="A3198" s="2">
        <v>3197</v>
      </c>
      <c r="B3198" s="2">
        <v>24</v>
      </c>
      <c r="C3198" s="2" t="s">
        <v>152</v>
      </c>
      <c r="D3198" s="2" t="s">
        <v>132</v>
      </c>
      <c r="E3198" s="2" t="s">
        <v>66</v>
      </c>
      <c r="F3198" s="2">
        <v>59</v>
      </c>
      <c r="G3198" s="2" t="s">
        <v>149</v>
      </c>
      <c r="H3198" s="2" t="s">
        <v>22</v>
      </c>
      <c r="I3198" s="2" t="s">
        <v>31</v>
      </c>
      <c r="J3198" s="2" t="s">
        <v>24</v>
      </c>
      <c r="K3198" s="2">
        <v>2.8</v>
      </c>
      <c r="L3198" s="2" t="s">
        <v>151</v>
      </c>
      <c r="M3198" s="2" t="s">
        <v>26</v>
      </c>
      <c r="N3198" s="2" t="s">
        <v>151</v>
      </c>
      <c r="O3198" s="2" t="s">
        <v>151</v>
      </c>
      <c r="P3198" s="12">
        <v>21</v>
      </c>
      <c r="Q3198" s="12">
        <f>Table1[[#This Row],[Purchase Amount (USD)]]-Table1[[#This Row],[Previous Purchases]]</f>
        <v>38</v>
      </c>
      <c r="R3198" s="2" t="s">
        <v>85</v>
      </c>
      <c r="S3198" s="2" t="s">
        <v>28</v>
      </c>
    </row>
    <row r="3199" spans="1:19" x14ac:dyDescent="0.3">
      <c r="A3199" s="2">
        <v>3198</v>
      </c>
      <c r="B3199" s="2">
        <v>27</v>
      </c>
      <c r="C3199" s="2" t="s">
        <v>152</v>
      </c>
      <c r="D3199" s="2" t="s">
        <v>29</v>
      </c>
      <c r="E3199" s="2" t="s">
        <v>20</v>
      </c>
      <c r="F3199" s="2">
        <v>71</v>
      </c>
      <c r="G3199" s="2" t="s">
        <v>30</v>
      </c>
      <c r="H3199" s="2" t="s">
        <v>43</v>
      </c>
      <c r="I3199" s="2" t="s">
        <v>84</v>
      </c>
      <c r="J3199" s="2" t="s">
        <v>36</v>
      </c>
      <c r="K3199" s="2">
        <v>3.2</v>
      </c>
      <c r="L3199" s="2" t="s">
        <v>151</v>
      </c>
      <c r="M3199" s="2" t="s">
        <v>37</v>
      </c>
      <c r="N3199" s="2" t="s">
        <v>151</v>
      </c>
      <c r="O3199" s="2" t="s">
        <v>151</v>
      </c>
      <c r="P3199" s="12">
        <v>29</v>
      </c>
      <c r="Q3199" s="12">
        <f>Table1[[#This Row],[Purchase Amount (USD)]]-Table1[[#This Row],[Previous Purchases]]</f>
        <v>42</v>
      </c>
      <c r="R3199" s="2" t="s">
        <v>38</v>
      </c>
      <c r="S3199" s="2" t="s">
        <v>96</v>
      </c>
    </row>
    <row r="3200" spans="1:19" x14ac:dyDescent="0.3">
      <c r="A3200" s="3">
        <v>3199</v>
      </c>
      <c r="B3200" s="3">
        <v>61</v>
      </c>
      <c r="C3200" s="3" t="s">
        <v>152</v>
      </c>
      <c r="D3200" s="3" t="s">
        <v>142</v>
      </c>
      <c r="E3200" s="3" t="s">
        <v>66</v>
      </c>
      <c r="F3200" s="3">
        <v>94</v>
      </c>
      <c r="G3200" s="3" t="s">
        <v>137</v>
      </c>
      <c r="H3200" s="3" t="s">
        <v>22</v>
      </c>
      <c r="I3200" s="3" t="s">
        <v>99</v>
      </c>
      <c r="J3200" s="3" t="s">
        <v>24</v>
      </c>
      <c r="K3200" s="3">
        <v>2.8</v>
      </c>
      <c r="L3200" s="3" t="s">
        <v>151</v>
      </c>
      <c r="M3200" s="3" t="s">
        <v>37</v>
      </c>
      <c r="N3200" s="3" t="s">
        <v>151</v>
      </c>
      <c r="O3200" s="3" t="s">
        <v>151</v>
      </c>
      <c r="P3200" s="13">
        <v>39</v>
      </c>
      <c r="Q3200" s="13">
        <f>Table1[[#This Row],[Purchase Amount (USD)]]-Table1[[#This Row],[Previous Purchases]]</f>
        <v>55</v>
      </c>
      <c r="R3200" s="3" t="s">
        <v>85</v>
      </c>
      <c r="S3200" s="3" t="s">
        <v>39</v>
      </c>
    </row>
    <row r="3201" spans="1:19" x14ac:dyDescent="0.3">
      <c r="A3201" s="3">
        <v>3200</v>
      </c>
      <c r="B3201" s="3">
        <v>59</v>
      </c>
      <c r="C3201" s="3" t="s">
        <v>152</v>
      </c>
      <c r="D3201" s="3" t="s">
        <v>65</v>
      </c>
      <c r="E3201" s="3" t="s">
        <v>66</v>
      </c>
      <c r="F3201" s="3">
        <v>40</v>
      </c>
      <c r="G3201" s="3" t="s">
        <v>30</v>
      </c>
      <c r="H3201" s="3" t="s">
        <v>91</v>
      </c>
      <c r="I3201" s="3" t="s">
        <v>68</v>
      </c>
      <c r="J3201" s="3" t="s">
        <v>24</v>
      </c>
      <c r="K3201" s="3">
        <v>4.2</v>
      </c>
      <c r="L3201" s="3" t="s">
        <v>151</v>
      </c>
      <c r="M3201" s="3" t="s">
        <v>26</v>
      </c>
      <c r="N3201" s="3" t="s">
        <v>151</v>
      </c>
      <c r="O3201" s="3" t="s">
        <v>151</v>
      </c>
      <c r="P3201" s="13">
        <v>16</v>
      </c>
      <c r="Q3201" s="13">
        <f>Table1[[#This Row],[Purchase Amount (USD)]]-Table1[[#This Row],[Previous Purchases]]</f>
        <v>24</v>
      </c>
      <c r="R3201" s="3" t="s">
        <v>45</v>
      </c>
      <c r="S3201" s="3" t="s">
        <v>87</v>
      </c>
    </row>
    <row r="3202" spans="1:19" x14ac:dyDescent="0.3">
      <c r="A3202" s="2">
        <v>3201</v>
      </c>
      <c r="B3202" s="2">
        <v>67</v>
      </c>
      <c r="C3202" s="2" t="s">
        <v>152</v>
      </c>
      <c r="D3202" s="2" t="s">
        <v>124</v>
      </c>
      <c r="E3202" s="2" t="s">
        <v>20</v>
      </c>
      <c r="F3202" s="2">
        <v>24</v>
      </c>
      <c r="G3202" s="2" t="s">
        <v>67</v>
      </c>
      <c r="H3202" s="2" t="s">
        <v>22</v>
      </c>
      <c r="I3202" s="2" t="s">
        <v>93</v>
      </c>
      <c r="J3202" s="2" t="s">
        <v>36</v>
      </c>
      <c r="K3202" s="2">
        <v>4.8</v>
      </c>
      <c r="L3202" s="2" t="s">
        <v>151</v>
      </c>
      <c r="M3202" s="2" t="s">
        <v>37</v>
      </c>
      <c r="N3202" s="2" t="s">
        <v>151</v>
      </c>
      <c r="O3202" s="2" t="s">
        <v>151</v>
      </c>
      <c r="P3202" s="12">
        <v>32</v>
      </c>
      <c r="Q3202" s="12">
        <f>Table1[[#This Row],[Purchase Amount (USD)]]-Table1[[#This Row],[Previous Purchases]]</f>
        <v>-8</v>
      </c>
      <c r="R3202" s="2" t="s">
        <v>38</v>
      </c>
      <c r="S3202" s="2" t="s">
        <v>87</v>
      </c>
    </row>
    <row r="3203" spans="1:19" x14ac:dyDescent="0.3">
      <c r="A3203" s="2">
        <v>3202</v>
      </c>
      <c r="B3203" s="2">
        <v>46</v>
      </c>
      <c r="C3203" s="2" t="s">
        <v>152</v>
      </c>
      <c r="D3203" s="2" t="s">
        <v>94</v>
      </c>
      <c r="E3203" s="2" t="s">
        <v>20</v>
      </c>
      <c r="F3203" s="2">
        <v>38</v>
      </c>
      <c r="G3203" s="2" t="s">
        <v>128</v>
      </c>
      <c r="H3203" s="2" t="s">
        <v>35</v>
      </c>
      <c r="I3203" s="2" t="s">
        <v>125</v>
      </c>
      <c r="J3203" s="2" t="s">
        <v>56</v>
      </c>
      <c r="K3203" s="2">
        <v>2.8</v>
      </c>
      <c r="L3203" s="2" t="s">
        <v>151</v>
      </c>
      <c r="M3203" s="2" t="s">
        <v>69</v>
      </c>
      <c r="N3203" s="2" t="s">
        <v>151</v>
      </c>
      <c r="O3203" s="2" t="s">
        <v>151</v>
      </c>
      <c r="P3203" s="12">
        <v>34</v>
      </c>
      <c r="Q3203" s="12">
        <f>Table1[[#This Row],[Purchase Amount (USD)]]-Table1[[#This Row],[Previous Purchases]]</f>
        <v>4</v>
      </c>
      <c r="R3203" s="2" t="s">
        <v>32</v>
      </c>
      <c r="S3203" s="2" t="s">
        <v>87</v>
      </c>
    </row>
    <row r="3204" spans="1:19" x14ac:dyDescent="0.3">
      <c r="A3204" s="3">
        <v>3203</v>
      </c>
      <c r="B3204" s="3">
        <v>65</v>
      </c>
      <c r="C3204" s="3" t="s">
        <v>152</v>
      </c>
      <c r="D3204" s="3" t="s">
        <v>118</v>
      </c>
      <c r="E3204" s="3" t="s">
        <v>66</v>
      </c>
      <c r="F3204" s="3">
        <v>37</v>
      </c>
      <c r="G3204" s="3" t="s">
        <v>149</v>
      </c>
      <c r="H3204" s="3" t="s">
        <v>22</v>
      </c>
      <c r="I3204" s="3" t="s">
        <v>95</v>
      </c>
      <c r="J3204" s="3" t="s">
        <v>56</v>
      </c>
      <c r="K3204" s="3">
        <v>4.5</v>
      </c>
      <c r="L3204" s="3" t="s">
        <v>151</v>
      </c>
      <c r="M3204" s="3" t="s">
        <v>53</v>
      </c>
      <c r="N3204" s="3" t="s">
        <v>151</v>
      </c>
      <c r="O3204" s="3" t="s">
        <v>151</v>
      </c>
      <c r="P3204" s="13">
        <v>38</v>
      </c>
      <c r="Q3204" s="13">
        <f>Table1[[#This Row],[Purchase Amount (USD)]]-Table1[[#This Row],[Previous Purchases]]</f>
        <v>-1</v>
      </c>
      <c r="R3204" s="3" t="s">
        <v>27</v>
      </c>
      <c r="S3204" s="3" t="s">
        <v>48</v>
      </c>
    </row>
    <row r="3205" spans="1:19" x14ac:dyDescent="0.3">
      <c r="A3205" s="3">
        <v>3204</v>
      </c>
      <c r="B3205" s="3">
        <v>63</v>
      </c>
      <c r="C3205" s="3" t="s">
        <v>152</v>
      </c>
      <c r="D3205" s="3" t="s">
        <v>61</v>
      </c>
      <c r="E3205" s="3" t="s">
        <v>62</v>
      </c>
      <c r="F3205" s="3">
        <v>29</v>
      </c>
      <c r="G3205" s="3" t="s">
        <v>126</v>
      </c>
      <c r="H3205" s="3" t="s">
        <v>22</v>
      </c>
      <c r="I3205" s="3" t="s">
        <v>84</v>
      </c>
      <c r="J3205" s="3" t="s">
        <v>36</v>
      </c>
      <c r="K3205" s="3">
        <v>4.0999999999999996</v>
      </c>
      <c r="L3205" s="3" t="s">
        <v>151</v>
      </c>
      <c r="M3205" s="3" t="s">
        <v>26</v>
      </c>
      <c r="N3205" s="3" t="s">
        <v>151</v>
      </c>
      <c r="O3205" s="3" t="s">
        <v>151</v>
      </c>
      <c r="P3205" s="13">
        <v>14</v>
      </c>
      <c r="Q3205" s="13">
        <f>Table1[[#This Row],[Purchase Amount (USD)]]-Table1[[#This Row],[Previous Purchases]]</f>
        <v>15</v>
      </c>
      <c r="R3205" s="3" t="s">
        <v>27</v>
      </c>
      <c r="S3205" s="3" t="s">
        <v>48</v>
      </c>
    </row>
    <row r="3206" spans="1:19" x14ac:dyDescent="0.3">
      <c r="A3206" s="2">
        <v>3205</v>
      </c>
      <c r="B3206" s="2">
        <v>57</v>
      </c>
      <c r="C3206" s="2" t="s">
        <v>152</v>
      </c>
      <c r="D3206" s="2" t="s">
        <v>101</v>
      </c>
      <c r="E3206" s="2" t="s">
        <v>62</v>
      </c>
      <c r="F3206" s="2">
        <v>92</v>
      </c>
      <c r="G3206" s="2" t="s">
        <v>129</v>
      </c>
      <c r="H3206" s="2" t="s">
        <v>91</v>
      </c>
      <c r="I3206" s="2" t="s">
        <v>92</v>
      </c>
      <c r="J3206" s="2" t="s">
        <v>56</v>
      </c>
      <c r="K3206" s="2">
        <v>4.3</v>
      </c>
      <c r="L3206" s="2" t="s">
        <v>151</v>
      </c>
      <c r="M3206" s="2" t="s">
        <v>37</v>
      </c>
      <c r="N3206" s="2" t="s">
        <v>151</v>
      </c>
      <c r="O3206" s="2" t="s">
        <v>151</v>
      </c>
      <c r="P3206" s="12">
        <v>23</v>
      </c>
      <c r="Q3206" s="12">
        <f>Table1[[#This Row],[Purchase Amount (USD)]]-Table1[[#This Row],[Previous Purchases]]</f>
        <v>69</v>
      </c>
      <c r="R3206" s="2" t="s">
        <v>85</v>
      </c>
      <c r="S3206" s="2" t="s">
        <v>75</v>
      </c>
    </row>
    <row r="3207" spans="1:19" x14ac:dyDescent="0.3">
      <c r="A3207" s="2">
        <v>3206</v>
      </c>
      <c r="B3207" s="2">
        <v>40</v>
      </c>
      <c r="C3207" s="2" t="s">
        <v>152</v>
      </c>
      <c r="D3207" s="2" t="s">
        <v>103</v>
      </c>
      <c r="E3207" s="2" t="s">
        <v>20</v>
      </c>
      <c r="F3207" s="2">
        <v>24</v>
      </c>
      <c r="G3207" s="2" t="s">
        <v>111</v>
      </c>
      <c r="H3207" s="2" t="s">
        <v>91</v>
      </c>
      <c r="I3207" s="2" t="s">
        <v>135</v>
      </c>
      <c r="J3207" s="2" t="s">
        <v>56</v>
      </c>
      <c r="K3207" s="2">
        <v>4.4000000000000004</v>
      </c>
      <c r="L3207" s="2" t="s">
        <v>151</v>
      </c>
      <c r="M3207" s="2" t="s">
        <v>69</v>
      </c>
      <c r="N3207" s="2" t="s">
        <v>151</v>
      </c>
      <c r="O3207" s="2" t="s">
        <v>151</v>
      </c>
      <c r="P3207" s="12">
        <v>50</v>
      </c>
      <c r="Q3207" s="12">
        <f>Table1[[#This Row],[Purchase Amount (USD)]]-Table1[[#This Row],[Previous Purchases]]</f>
        <v>-26</v>
      </c>
      <c r="R3207" s="2" t="s">
        <v>74</v>
      </c>
      <c r="S3207" s="2" t="s">
        <v>96</v>
      </c>
    </row>
    <row r="3208" spans="1:19" x14ac:dyDescent="0.3">
      <c r="A3208" s="3">
        <v>3207</v>
      </c>
      <c r="B3208" s="3">
        <v>36</v>
      </c>
      <c r="C3208" s="3" t="s">
        <v>152</v>
      </c>
      <c r="D3208" s="3" t="s">
        <v>136</v>
      </c>
      <c r="E3208" s="3" t="s">
        <v>41</v>
      </c>
      <c r="F3208" s="3">
        <v>52</v>
      </c>
      <c r="G3208" s="3" t="s">
        <v>98</v>
      </c>
      <c r="H3208" s="3" t="s">
        <v>43</v>
      </c>
      <c r="I3208" s="3" t="s">
        <v>109</v>
      </c>
      <c r="J3208" s="3" t="s">
        <v>24</v>
      </c>
      <c r="K3208" s="3">
        <v>3</v>
      </c>
      <c r="L3208" s="3" t="s">
        <v>151</v>
      </c>
      <c r="M3208" s="3" t="s">
        <v>37</v>
      </c>
      <c r="N3208" s="3" t="s">
        <v>151</v>
      </c>
      <c r="O3208" s="3" t="s">
        <v>151</v>
      </c>
      <c r="P3208" s="13">
        <v>49</v>
      </c>
      <c r="Q3208" s="13">
        <f>Table1[[#This Row],[Purchase Amount (USD)]]-Table1[[#This Row],[Previous Purchases]]</f>
        <v>3</v>
      </c>
      <c r="R3208" s="3" t="s">
        <v>45</v>
      </c>
      <c r="S3208" s="3" t="s">
        <v>87</v>
      </c>
    </row>
    <row r="3209" spans="1:19" x14ac:dyDescent="0.3">
      <c r="A3209" s="3">
        <v>3208</v>
      </c>
      <c r="B3209" s="3">
        <v>67</v>
      </c>
      <c r="C3209" s="3" t="s">
        <v>152</v>
      </c>
      <c r="D3209" s="3" t="s">
        <v>124</v>
      </c>
      <c r="E3209" s="3" t="s">
        <v>20</v>
      </c>
      <c r="F3209" s="3">
        <v>29</v>
      </c>
      <c r="G3209" s="3" t="s">
        <v>116</v>
      </c>
      <c r="H3209" s="3" t="s">
        <v>91</v>
      </c>
      <c r="I3209" s="3" t="s">
        <v>117</v>
      </c>
      <c r="J3209" s="3" t="s">
        <v>52</v>
      </c>
      <c r="K3209" s="3">
        <v>2.7</v>
      </c>
      <c r="L3209" s="3" t="s">
        <v>151</v>
      </c>
      <c r="M3209" s="3" t="s">
        <v>44</v>
      </c>
      <c r="N3209" s="3" t="s">
        <v>151</v>
      </c>
      <c r="O3209" s="3" t="s">
        <v>151</v>
      </c>
      <c r="P3209" s="13">
        <v>14</v>
      </c>
      <c r="Q3209" s="13">
        <f>Table1[[#This Row],[Purchase Amount (USD)]]-Table1[[#This Row],[Previous Purchases]]</f>
        <v>15</v>
      </c>
      <c r="R3209" s="3" t="s">
        <v>45</v>
      </c>
      <c r="S3209" s="3" t="s">
        <v>48</v>
      </c>
    </row>
    <row r="3210" spans="1:19" x14ac:dyDescent="0.3">
      <c r="A3210" s="2">
        <v>3209</v>
      </c>
      <c r="B3210" s="2">
        <v>61</v>
      </c>
      <c r="C3210" s="2" t="s">
        <v>152</v>
      </c>
      <c r="D3210" s="2" t="s">
        <v>105</v>
      </c>
      <c r="E3210" s="2" t="s">
        <v>66</v>
      </c>
      <c r="F3210" s="2">
        <v>30</v>
      </c>
      <c r="G3210" s="2" t="s">
        <v>115</v>
      </c>
      <c r="H3210" s="2" t="s">
        <v>22</v>
      </c>
      <c r="I3210" s="2" t="s">
        <v>125</v>
      </c>
      <c r="J3210" s="2" t="s">
        <v>24</v>
      </c>
      <c r="K3210" s="2">
        <v>3.3</v>
      </c>
      <c r="L3210" s="2" t="s">
        <v>151</v>
      </c>
      <c r="M3210" s="2" t="s">
        <v>69</v>
      </c>
      <c r="N3210" s="2" t="s">
        <v>151</v>
      </c>
      <c r="O3210" s="2" t="s">
        <v>151</v>
      </c>
      <c r="P3210" s="12">
        <v>42</v>
      </c>
      <c r="Q3210" s="12">
        <f>Table1[[#This Row],[Purchase Amount (USD)]]-Table1[[#This Row],[Previous Purchases]]</f>
        <v>-12</v>
      </c>
      <c r="R3210" s="2" t="s">
        <v>45</v>
      </c>
      <c r="S3210" s="2" t="s">
        <v>39</v>
      </c>
    </row>
    <row r="3211" spans="1:19" x14ac:dyDescent="0.3">
      <c r="A3211" s="2">
        <v>3210</v>
      </c>
      <c r="B3211" s="2">
        <v>64</v>
      </c>
      <c r="C3211" s="2" t="s">
        <v>152</v>
      </c>
      <c r="D3211" s="2" t="s">
        <v>70</v>
      </c>
      <c r="E3211" s="2" t="s">
        <v>41</v>
      </c>
      <c r="F3211" s="2">
        <v>31</v>
      </c>
      <c r="G3211" s="2" t="s">
        <v>71</v>
      </c>
      <c r="H3211" s="2" t="s">
        <v>22</v>
      </c>
      <c r="I3211" s="2" t="s">
        <v>99</v>
      </c>
      <c r="J3211" s="2" t="s">
        <v>56</v>
      </c>
      <c r="K3211" s="2">
        <v>4.3</v>
      </c>
      <c r="L3211" s="2" t="s">
        <v>151</v>
      </c>
      <c r="M3211" s="2" t="s">
        <v>53</v>
      </c>
      <c r="N3211" s="2" t="s">
        <v>151</v>
      </c>
      <c r="O3211" s="2" t="s">
        <v>151</v>
      </c>
      <c r="P3211" s="12">
        <v>39</v>
      </c>
      <c r="Q3211" s="12">
        <f>Table1[[#This Row],[Purchase Amount (USD)]]-Table1[[#This Row],[Previous Purchases]]</f>
        <v>-8</v>
      </c>
      <c r="R3211" s="2" t="s">
        <v>85</v>
      </c>
      <c r="S3211" s="2" t="s">
        <v>48</v>
      </c>
    </row>
    <row r="3212" spans="1:19" x14ac:dyDescent="0.3">
      <c r="A3212" s="3">
        <v>3211</v>
      </c>
      <c r="B3212" s="3">
        <v>30</v>
      </c>
      <c r="C3212" s="3" t="s">
        <v>152</v>
      </c>
      <c r="D3212" s="3" t="s">
        <v>124</v>
      </c>
      <c r="E3212" s="3" t="s">
        <v>20</v>
      </c>
      <c r="F3212" s="3">
        <v>67</v>
      </c>
      <c r="G3212" s="3" t="s">
        <v>106</v>
      </c>
      <c r="H3212" s="3" t="s">
        <v>43</v>
      </c>
      <c r="I3212" s="3" t="s">
        <v>135</v>
      </c>
      <c r="J3212" s="3" t="s">
        <v>52</v>
      </c>
      <c r="K3212" s="3">
        <v>2.9</v>
      </c>
      <c r="L3212" s="3" t="s">
        <v>151</v>
      </c>
      <c r="M3212" s="3" t="s">
        <v>26</v>
      </c>
      <c r="N3212" s="3" t="s">
        <v>151</v>
      </c>
      <c r="O3212" s="3" t="s">
        <v>151</v>
      </c>
      <c r="P3212" s="13">
        <v>43</v>
      </c>
      <c r="Q3212" s="13">
        <f>Table1[[#This Row],[Purchase Amount (USD)]]-Table1[[#This Row],[Previous Purchases]]</f>
        <v>24</v>
      </c>
      <c r="R3212" s="3" t="s">
        <v>27</v>
      </c>
      <c r="S3212" s="3" t="s">
        <v>75</v>
      </c>
    </row>
    <row r="3213" spans="1:19" x14ac:dyDescent="0.3">
      <c r="A3213" s="3">
        <v>3212</v>
      </c>
      <c r="B3213" s="3">
        <v>53</v>
      </c>
      <c r="C3213" s="3" t="s">
        <v>152</v>
      </c>
      <c r="D3213" s="3" t="s">
        <v>94</v>
      </c>
      <c r="E3213" s="3" t="s">
        <v>20</v>
      </c>
      <c r="F3213" s="3">
        <v>65</v>
      </c>
      <c r="G3213" s="3" t="s">
        <v>42</v>
      </c>
      <c r="H3213" s="3" t="s">
        <v>22</v>
      </c>
      <c r="I3213" s="3" t="s">
        <v>47</v>
      </c>
      <c r="J3213" s="3" t="s">
        <v>24</v>
      </c>
      <c r="K3213" s="3">
        <v>4.9000000000000004</v>
      </c>
      <c r="L3213" s="3" t="s">
        <v>151</v>
      </c>
      <c r="M3213" s="3" t="s">
        <v>53</v>
      </c>
      <c r="N3213" s="3" t="s">
        <v>151</v>
      </c>
      <c r="O3213" s="3" t="s">
        <v>151</v>
      </c>
      <c r="P3213" s="13">
        <v>12</v>
      </c>
      <c r="Q3213" s="13">
        <f>Table1[[#This Row],[Purchase Amount (USD)]]-Table1[[#This Row],[Previous Purchases]]</f>
        <v>53</v>
      </c>
      <c r="R3213" s="3" t="s">
        <v>32</v>
      </c>
      <c r="S3213" s="3" t="s">
        <v>87</v>
      </c>
    </row>
    <row r="3214" spans="1:19" x14ac:dyDescent="0.3">
      <c r="A3214" s="2">
        <v>3213</v>
      </c>
      <c r="B3214" s="2">
        <v>27</v>
      </c>
      <c r="C3214" s="2" t="s">
        <v>152</v>
      </c>
      <c r="D3214" s="2" t="s">
        <v>49</v>
      </c>
      <c r="E3214" s="2" t="s">
        <v>41</v>
      </c>
      <c r="F3214" s="2">
        <v>22</v>
      </c>
      <c r="G3214" s="2" t="s">
        <v>50</v>
      </c>
      <c r="H3214" s="2" t="s">
        <v>43</v>
      </c>
      <c r="I3214" s="2" t="s">
        <v>125</v>
      </c>
      <c r="J3214" s="2" t="s">
        <v>24</v>
      </c>
      <c r="K3214" s="2">
        <v>3.6</v>
      </c>
      <c r="L3214" s="2" t="s">
        <v>151</v>
      </c>
      <c r="M3214" s="2" t="s">
        <v>69</v>
      </c>
      <c r="N3214" s="2" t="s">
        <v>151</v>
      </c>
      <c r="O3214" s="2" t="s">
        <v>151</v>
      </c>
      <c r="P3214" s="12">
        <v>21</v>
      </c>
      <c r="Q3214" s="12">
        <f>Table1[[#This Row],[Purchase Amount (USD)]]-Table1[[#This Row],[Previous Purchases]]</f>
        <v>1</v>
      </c>
      <c r="R3214" s="2" t="s">
        <v>85</v>
      </c>
      <c r="S3214" s="2" t="s">
        <v>39</v>
      </c>
    </row>
    <row r="3215" spans="1:19" x14ac:dyDescent="0.3">
      <c r="A3215" s="2">
        <v>3214</v>
      </c>
      <c r="B3215" s="2">
        <v>27</v>
      </c>
      <c r="C3215" s="2" t="s">
        <v>152</v>
      </c>
      <c r="D3215" s="2" t="s">
        <v>88</v>
      </c>
      <c r="E3215" s="2" t="s">
        <v>66</v>
      </c>
      <c r="F3215" s="2">
        <v>56</v>
      </c>
      <c r="G3215" s="2" t="s">
        <v>104</v>
      </c>
      <c r="H3215" s="2" t="s">
        <v>43</v>
      </c>
      <c r="I3215" s="2" t="s">
        <v>109</v>
      </c>
      <c r="J3215" s="2" t="s">
        <v>24</v>
      </c>
      <c r="K3215" s="2">
        <v>3.3</v>
      </c>
      <c r="L3215" s="2" t="s">
        <v>151</v>
      </c>
      <c r="M3215" s="2" t="s">
        <v>53</v>
      </c>
      <c r="N3215" s="2" t="s">
        <v>151</v>
      </c>
      <c r="O3215" s="2" t="s">
        <v>151</v>
      </c>
      <c r="P3215" s="12">
        <v>33</v>
      </c>
      <c r="Q3215" s="12">
        <f>Table1[[#This Row],[Purchase Amount (USD)]]-Table1[[#This Row],[Previous Purchases]]</f>
        <v>23</v>
      </c>
      <c r="R3215" s="2" t="s">
        <v>38</v>
      </c>
      <c r="S3215" s="2" t="s">
        <v>87</v>
      </c>
    </row>
    <row r="3216" spans="1:19" x14ac:dyDescent="0.3">
      <c r="A3216" s="3">
        <v>3215</v>
      </c>
      <c r="B3216" s="3">
        <v>53</v>
      </c>
      <c r="C3216" s="3" t="s">
        <v>152</v>
      </c>
      <c r="D3216" s="3" t="s">
        <v>86</v>
      </c>
      <c r="E3216" s="3" t="s">
        <v>20</v>
      </c>
      <c r="F3216" s="3">
        <v>78</v>
      </c>
      <c r="G3216" s="3" t="s">
        <v>148</v>
      </c>
      <c r="H3216" s="3" t="s">
        <v>43</v>
      </c>
      <c r="I3216" s="3" t="s">
        <v>133</v>
      </c>
      <c r="J3216" s="3" t="s">
        <v>36</v>
      </c>
      <c r="K3216" s="3">
        <v>3.1</v>
      </c>
      <c r="L3216" s="3" t="s">
        <v>151</v>
      </c>
      <c r="M3216" s="3" t="s">
        <v>37</v>
      </c>
      <c r="N3216" s="3" t="s">
        <v>151</v>
      </c>
      <c r="O3216" s="3" t="s">
        <v>151</v>
      </c>
      <c r="P3216" s="13">
        <v>6</v>
      </c>
      <c r="Q3216" s="13">
        <f>Table1[[#This Row],[Purchase Amount (USD)]]-Table1[[#This Row],[Previous Purchases]]</f>
        <v>72</v>
      </c>
      <c r="R3216" s="3" t="s">
        <v>85</v>
      </c>
      <c r="S3216" s="3" t="s">
        <v>48</v>
      </c>
    </row>
    <row r="3217" spans="1:19" x14ac:dyDescent="0.3">
      <c r="A3217" s="3">
        <v>3216</v>
      </c>
      <c r="B3217" s="3">
        <v>34</v>
      </c>
      <c r="C3217" s="3" t="s">
        <v>152</v>
      </c>
      <c r="D3217" s="3" t="s">
        <v>61</v>
      </c>
      <c r="E3217" s="3" t="s">
        <v>62</v>
      </c>
      <c r="F3217" s="3">
        <v>90</v>
      </c>
      <c r="G3217" s="3" t="s">
        <v>42</v>
      </c>
      <c r="H3217" s="3" t="s">
        <v>43</v>
      </c>
      <c r="I3217" s="3" t="s">
        <v>135</v>
      </c>
      <c r="J3217" s="3" t="s">
        <v>52</v>
      </c>
      <c r="K3217" s="3">
        <v>2.7</v>
      </c>
      <c r="L3217" s="3" t="s">
        <v>151</v>
      </c>
      <c r="M3217" s="3" t="s">
        <v>37</v>
      </c>
      <c r="N3217" s="3" t="s">
        <v>151</v>
      </c>
      <c r="O3217" s="3" t="s">
        <v>151</v>
      </c>
      <c r="P3217" s="13">
        <v>10</v>
      </c>
      <c r="Q3217" s="13">
        <f>Table1[[#This Row],[Purchase Amount (USD)]]-Table1[[#This Row],[Previous Purchases]]</f>
        <v>80</v>
      </c>
      <c r="R3217" s="3" t="s">
        <v>45</v>
      </c>
      <c r="S3217" s="3" t="s">
        <v>96</v>
      </c>
    </row>
    <row r="3218" spans="1:19" x14ac:dyDescent="0.3">
      <c r="A3218" s="2">
        <v>3217</v>
      </c>
      <c r="B3218" s="2">
        <v>39</v>
      </c>
      <c r="C3218" s="2" t="s">
        <v>152</v>
      </c>
      <c r="D3218" s="2" t="s">
        <v>103</v>
      </c>
      <c r="E3218" s="2" t="s">
        <v>20</v>
      </c>
      <c r="F3218" s="2">
        <v>85</v>
      </c>
      <c r="G3218" s="2" t="s">
        <v>114</v>
      </c>
      <c r="H3218" s="2" t="s">
        <v>35</v>
      </c>
      <c r="I3218" s="2" t="s">
        <v>77</v>
      </c>
      <c r="J3218" s="2" t="s">
        <v>24</v>
      </c>
      <c r="K3218" s="2">
        <v>3.4</v>
      </c>
      <c r="L3218" s="2" t="s">
        <v>151</v>
      </c>
      <c r="M3218" s="2" t="s">
        <v>44</v>
      </c>
      <c r="N3218" s="2" t="s">
        <v>151</v>
      </c>
      <c r="O3218" s="2" t="s">
        <v>151</v>
      </c>
      <c r="P3218" s="12">
        <v>18</v>
      </c>
      <c r="Q3218" s="12">
        <f>Table1[[#This Row],[Purchase Amount (USD)]]-Table1[[#This Row],[Previous Purchases]]</f>
        <v>67</v>
      </c>
      <c r="R3218" s="2" t="s">
        <v>32</v>
      </c>
      <c r="S3218" s="2" t="s">
        <v>39</v>
      </c>
    </row>
    <row r="3219" spans="1:19" x14ac:dyDescent="0.3">
      <c r="A3219" s="2">
        <v>3218</v>
      </c>
      <c r="B3219" s="2">
        <v>44</v>
      </c>
      <c r="C3219" s="2" t="s">
        <v>152</v>
      </c>
      <c r="D3219" s="2" t="s">
        <v>88</v>
      </c>
      <c r="E3219" s="2" t="s">
        <v>66</v>
      </c>
      <c r="F3219" s="2">
        <v>58</v>
      </c>
      <c r="G3219" s="2" t="s">
        <v>46</v>
      </c>
      <c r="H3219" s="2" t="s">
        <v>43</v>
      </c>
      <c r="I3219" s="2" t="s">
        <v>64</v>
      </c>
      <c r="J3219" s="2" t="s">
        <v>56</v>
      </c>
      <c r="K3219" s="2">
        <v>3.4</v>
      </c>
      <c r="L3219" s="2" t="s">
        <v>151</v>
      </c>
      <c r="M3219" s="2" t="s">
        <v>26</v>
      </c>
      <c r="N3219" s="2" t="s">
        <v>151</v>
      </c>
      <c r="O3219" s="2" t="s">
        <v>151</v>
      </c>
      <c r="P3219" s="12">
        <v>46</v>
      </c>
      <c r="Q3219" s="12">
        <f>Table1[[#This Row],[Purchase Amount (USD)]]-Table1[[#This Row],[Previous Purchases]]</f>
        <v>12</v>
      </c>
      <c r="R3219" s="2" t="s">
        <v>27</v>
      </c>
      <c r="S3219" s="2" t="s">
        <v>39</v>
      </c>
    </row>
    <row r="3220" spans="1:19" x14ac:dyDescent="0.3">
      <c r="A3220" s="3">
        <v>3219</v>
      </c>
      <c r="B3220" s="3">
        <v>37</v>
      </c>
      <c r="C3220" s="3" t="s">
        <v>152</v>
      </c>
      <c r="D3220" s="3" t="s">
        <v>86</v>
      </c>
      <c r="E3220" s="3" t="s">
        <v>20</v>
      </c>
      <c r="F3220" s="3">
        <v>34</v>
      </c>
      <c r="G3220" s="3" t="s">
        <v>102</v>
      </c>
      <c r="H3220" s="3" t="s">
        <v>43</v>
      </c>
      <c r="I3220" s="3" t="s">
        <v>84</v>
      </c>
      <c r="J3220" s="3" t="s">
        <v>56</v>
      </c>
      <c r="K3220" s="3">
        <v>3.9</v>
      </c>
      <c r="L3220" s="3" t="s">
        <v>151</v>
      </c>
      <c r="M3220" s="3" t="s">
        <v>26</v>
      </c>
      <c r="N3220" s="3" t="s">
        <v>151</v>
      </c>
      <c r="O3220" s="3" t="s">
        <v>151</v>
      </c>
      <c r="P3220" s="13">
        <v>49</v>
      </c>
      <c r="Q3220" s="13">
        <f>Table1[[#This Row],[Purchase Amount (USD)]]-Table1[[#This Row],[Previous Purchases]]</f>
        <v>-15</v>
      </c>
      <c r="R3220" s="3" t="s">
        <v>45</v>
      </c>
      <c r="S3220" s="3" t="s">
        <v>87</v>
      </c>
    </row>
    <row r="3221" spans="1:19" x14ac:dyDescent="0.3">
      <c r="A3221" s="3">
        <v>3220</v>
      </c>
      <c r="B3221" s="3">
        <v>57</v>
      </c>
      <c r="C3221" s="3" t="s">
        <v>152</v>
      </c>
      <c r="D3221" s="3" t="s">
        <v>61</v>
      </c>
      <c r="E3221" s="3" t="s">
        <v>62</v>
      </c>
      <c r="F3221" s="3">
        <v>40</v>
      </c>
      <c r="G3221" s="3" t="s">
        <v>110</v>
      </c>
      <c r="H3221" s="3" t="s">
        <v>22</v>
      </c>
      <c r="I3221" s="3" t="s">
        <v>51</v>
      </c>
      <c r="J3221" s="3" t="s">
        <v>52</v>
      </c>
      <c r="K3221" s="3">
        <v>3.5</v>
      </c>
      <c r="L3221" s="3" t="s">
        <v>151</v>
      </c>
      <c r="M3221" s="3" t="s">
        <v>69</v>
      </c>
      <c r="N3221" s="3" t="s">
        <v>151</v>
      </c>
      <c r="O3221" s="3" t="s">
        <v>151</v>
      </c>
      <c r="P3221" s="13">
        <v>39</v>
      </c>
      <c r="Q3221" s="13">
        <f>Table1[[#This Row],[Purchase Amount (USD)]]-Table1[[#This Row],[Previous Purchases]]</f>
        <v>1</v>
      </c>
      <c r="R3221" s="3" t="s">
        <v>38</v>
      </c>
      <c r="S3221" s="3" t="s">
        <v>39</v>
      </c>
    </row>
    <row r="3222" spans="1:19" x14ac:dyDescent="0.3">
      <c r="A3222" s="2">
        <v>3221</v>
      </c>
      <c r="B3222" s="2">
        <v>38</v>
      </c>
      <c r="C3222" s="2" t="s">
        <v>152</v>
      </c>
      <c r="D3222" s="2" t="s">
        <v>65</v>
      </c>
      <c r="E3222" s="2" t="s">
        <v>66</v>
      </c>
      <c r="F3222" s="2">
        <v>29</v>
      </c>
      <c r="G3222" s="2" t="s">
        <v>113</v>
      </c>
      <c r="H3222" s="2" t="s">
        <v>43</v>
      </c>
      <c r="I3222" s="2" t="s">
        <v>143</v>
      </c>
      <c r="J3222" s="2" t="s">
        <v>56</v>
      </c>
      <c r="K3222" s="2">
        <v>4.0999999999999996</v>
      </c>
      <c r="L3222" s="2" t="s">
        <v>151</v>
      </c>
      <c r="M3222" s="2" t="s">
        <v>37</v>
      </c>
      <c r="N3222" s="2" t="s">
        <v>151</v>
      </c>
      <c r="O3222" s="2" t="s">
        <v>151</v>
      </c>
      <c r="P3222" s="12">
        <v>16</v>
      </c>
      <c r="Q3222" s="12">
        <f>Table1[[#This Row],[Purchase Amount (USD)]]-Table1[[#This Row],[Previous Purchases]]</f>
        <v>13</v>
      </c>
      <c r="R3222" s="2" t="s">
        <v>32</v>
      </c>
      <c r="S3222" s="2" t="s">
        <v>87</v>
      </c>
    </row>
    <row r="3223" spans="1:19" x14ac:dyDescent="0.3">
      <c r="A3223" s="2">
        <v>3222</v>
      </c>
      <c r="B3223" s="2">
        <v>21</v>
      </c>
      <c r="C3223" s="2" t="s">
        <v>152</v>
      </c>
      <c r="D3223" s="2" t="s">
        <v>112</v>
      </c>
      <c r="E3223" s="2" t="s">
        <v>20</v>
      </c>
      <c r="F3223" s="2">
        <v>76</v>
      </c>
      <c r="G3223" s="2" t="s">
        <v>81</v>
      </c>
      <c r="H3223" s="2" t="s">
        <v>43</v>
      </c>
      <c r="I3223" s="2" t="s">
        <v>133</v>
      </c>
      <c r="J3223" s="2" t="s">
        <v>24</v>
      </c>
      <c r="K3223" s="2">
        <v>3.2</v>
      </c>
      <c r="L3223" s="2" t="s">
        <v>151</v>
      </c>
      <c r="M3223" s="2" t="s">
        <v>53</v>
      </c>
      <c r="N3223" s="2" t="s">
        <v>151</v>
      </c>
      <c r="O3223" s="2" t="s">
        <v>151</v>
      </c>
      <c r="P3223" s="12">
        <v>28</v>
      </c>
      <c r="Q3223" s="12">
        <f>Table1[[#This Row],[Purchase Amount (USD)]]-Table1[[#This Row],[Previous Purchases]]</f>
        <v>48</v>
      </c>
      <c r="R3223" s="2" t="s">
        <v>32</v>
      </c>
      <c r="S3223" s="2" t="s">
        <v>48</v>
      </c>
    </row>
    <row r="3224" spans="1:19" x14ac:dyDescent="0.3">
      <c r="A3224" s="3">
        <v>3223</v>
      </c>
      <c r="B3224" s="3">
        <v>45</v>
      </c>
      <c r="C3224" s="3" t="s">
        <v>152</v>
      </c>
      <c r="D3224" s="3" t="s">
        <v>88</v>
      </c>
      <c r="E3224" s="3" t="s">
        <v>66</v>
      </c>
      <c r="F3224" s="3">
        <v>84</v>
      </c>
      <c r="G3224" s="3" t="s">
        <v>104</v>
      </c>
      <c r="H3224" s="3" t="s">
        <v>35</v>
      </c>
      <c r="I3224" s="3" t="s">
        <v>31</v>
      </c>
      <c r="J3224" s="3" t="s">
        <v>56</v>
      </c>
      <c r="K3224" s="3">
        <v>4.5999999999999996</v>
      </c>
      <c r="L3224" s="3" t="s">
        <v>151</v>
      </c>
      <c r="M3224" s="3" t="s">
        <v>73</v>
      </c>
      <c r="N3224" s="3" t="s">
        <v>151</v>
      </c>
      <c r="O3224" s="3" t="s">
        <v>151</v>
      </c>
      <c r="P3224" s="13">
        <v>22</v>
      </c>
      <c r="Q3224" s="13">
        <f>Table1[[#This Row],[Purchase Amount (USD)]]-Table1[[#This Row],[Previous Purchases]]</f>
        <v>62</v>
      </c>
      <c r="R3224" s="3" t="s">
        <v>45</v>
      </c>
      <c r="S3224" s="3" t="s">
        <v>57</v>
      </c>
    </row>
    <row r="3225" spans="1:19" x14ac:dyDescent="0.3">
      <c r="A3225" s="3">
        <v>3224</v>
      </c>
      <c r="B3225" s="3">
        <v>68</v>
      </c>
      <c r="C3225" s="3" t="s">
        <v>152</v>
      </c>
      <c r="D3225" s="3" t="s">
        <v>54</v>
      </c>
      <c r="E3225" s="3" t="s">
        <v>20</v>
      </c>
      <c r="F3225" s="3">
        <v>65</v>
      </c>
      <c r="G3225" s="3" t="s">
        <v>55</v>
      </c>
      <c r="H3225" s="3" t="s">
        <v>35</v>
      </c>
      <c r="I3225" s="3" t="s">
        <v>23</v>
      </c>
      <c r="J3225" s="3" t="s">
        <v>36</v>
      </c>
      <c r="K3225" s="3">
        <v>3.9</v>
      </c>
      <c r="L3225" s="3" t="s">
        <v>151</v>
      </c>
      <c r="M3225" s="3" t="s">
        <v>53</v>
      </c>
      <c r="N3225" s="3" t="s">
        <v>151</v>
      </c>
      <c r="O3225" s="3" t="s">
        <v>151</v>
      </c>
      <c r="P3225" s="13">
        <v>36</v>
      </c>
      <c r="Q3225" s="13">
        <f>Table1[[#This Row],[Purchase Amount (USD)]]-Table1[[#This Row],[Previous Purchases]]</f>
        <v>29</v>
      </c>
      <c r="R3225" s="3" t="s">
        <v>27</v>
      </c>
      <c r="S3225" s="3" t="s">
        <v>75</v>
      </c>
    </row>
    <row r="3226" spans="1:19" x14ac:dyDescent="0.3">
      <c r="A3226" s="2">
        <v>3225</v>
      </c>
      <c r="B3226" s="2">
        <v>37</v>
      </c>
      <c r="C3226" s="2" t="s">
        <v>152</v>
      </c>
      <c r="D3226" s="2" t="s">
        <v>103</v>
      </c>
      <c r="E3226" s="2" t="s">
        <v>20</v>
      </c>
      <c r="F3226" s="2">
        <v>80</v>
      </c>
      <c r="G3226" s="2" t="s">
        <v>78</v>
      </c>
      <c r="H3226" s="2" t="s">
        <v>22</v>
      </c>
      <c r="I3226" s="2" t="s">
        <v>125</v>
      </c>
      <c r="J3226" s="2" t="s">
        <v>24</v>
      </c>
      <c r="K3226" s="2">
        <v>2.7</v>
      </c>
      <c r="L3226" s="2" t="s">
        <v>151</v>
      </c>
      <c r="M3226" s="2" t="s">
        <v>37</v>
      </c>
      <c r="N3226" s="2" t="s">
        <v>151</v>
      </c>
      <c r="O3226" s="2" t="s">
        <v>151</v>
      </c>
      <c r="P3226" s="12">
        <v>18</v>
      </c>
      <c r="Q3226" s="12">
        <f>Table1[[#This Row],[Purchase Amount (USD)]]-Table1[[#This Row],[Previous Purchases]]</f>
        <v>62</v>
      </c>
      <c r="R3226" s="2" t="s">
        <v>45</v>
      </c>
      <c r="S3226" s="2" t="s">
        <v>87</v>
      </c>
    </row>
    <row r="3227" spans="1:19" x14ac:dyDescent="0.3">
      <c r="A3227" s="2">
        <v>3226</v>
      </c>
      <c r="B3227" s="2">
        <v>53</v>
      </c>
      <c r="C3227" s="2" t="s">
        <v>152</v>
      </c>
      <c r="D3227" s="2" t="s">
        <v>19</v>
      </c>
      <c r="E3227" s="2" t="s">
        <v>20</v>
      </c>
      <c r="F3227" s="2">
        <v>98</v>
      </c>
      <c r="G3227" s="2" t="s">
        <v>81</v>
      </c>
      <c r="H3227" s="2" t="s">
        <v>43</v>
      </c>
      <c r="I3227" s="2" t="s">
        <v>68</v>
      </c>
      <c r="J3227" s="2" t="s">
        <v>56</v>
      </c>
      <c r="K3227" s="2">
        <v>3</v>
      </c>
      <c r="L3227" s="2" t="s">
        <v>151</v>
      </c>
      <c r="M3227" s="2" t="s">
        <v>73</v>
      </c>
      <c r="N3227" s="2" t="s">
        <v>151</v>
      </c>
      <c r="O3227" s="2" t="s">
        <v>151</v>
      </c>
      <c r="P3227" s="12">
        <v>31</v>
      </c>
      <c r="Q3227" s="12">
        <f>Table1[[#This Row],[Purchase Amount (USD)]]-Table1[[#This Row],[Previous Purchases]]</f>
        <v>67</v>
      </c>
      <c r="R3227" s="2" t="s">
        <v>38</v>
      </c>
      <c r="S3227" s="2" t="s">
        <v>39</v>
      </c>
    </row>
    <row r="3228" spans="1:19" x14ac:dyDescent="0.3">
      <c r="A3228" s="3">
        <v>3227</v>
      </c>
      <c r="B3228" s="3">
        <v>57</v>
      </c>
      <c r="C3228" s="3" t="s">
        <v>152</v>
      </c>
      <c r="D3228" s="3" t="s">
        <v>49</v>
      </c>
      <c r="E3228" s="3" t="s">
        <v>41</v>
      </c>
      <c r="F3228" s="3">
        <v>71</v>
      </c>
      <c r="G3228" s="3" t="s">
        <v>147</v>
      </c>
      <c r="H3228" s="3" t="s">
        <v>91</v>
      </c>
      <c r="I3228" s="3" t="s">
        <v>117</v>
      </c>
      <c r="J3228" s="3" t="s">
        <v>36</v>
      </c>
      <c r="K3228" s="3">
        <v>3.3</v>
      </c>
      <c r="L3228" s="3" t="s">
        <v>151</v>
      </c>
      <c r="M3228" s="3" t="s">
        <v>44</v>
      </c>
      <c r="N3228" s="3" t="s">
        <v>151</v>
      </c>
      <c r="O3228" s="3" t="s">
        <v>151</v>
      </c>
      <c r="P3228" s="13">
        <v>38</v>
      </c>
      <c r="Q3228" s="13">
        <f>Table1[[#This Row],[Purchase Amount (USD)]]-Table1[[#This Row],[Previous Purchases]]</f>
        <v>33</v>
      </c>
      <c r="R3228" s="3" t="s">
        <v>74</v>
      </c>
      <c r="S3228" s="3" t="s">
        <v>28</v>
      </c>
    </row>
    <row r="3229" spans="1:19" x14ac:dyDescent="0.3">
      <c r="A3229" s="3">
        <v>3228</v>
      </c>
      <c r="B3229" s="3">
        <v>28</v>
      </c>
      <c r="C3229" s="3" t="s">
        <v>152</v>
      </c>
      <c r="D3229" s="3" t="s">
        <v>118</v>
      </c>
      <c r="E3229" s="3" t="s">
        <v>66</v>
      </c>
      <c r="F3229" s="3">
        <v>69</v>
      </c>
      <c r="G3229" s="3" t="s">
        <v>119</v>
      </c>
      <c r="H3229" s="3" t="s">
        <v>91</v>
      </c>
      <c r="I3229" s="3" t="s">
        <v>51</v>
      </c>
      <c r="J3229" s="3" t="s">
        <v>56</v>
      </c>
      <c r="K3229" s="3">
        <v>2.7</v>
      </c>
      <c r="L3229" s="3" t="s">
        <v>151</v>
      </c>
      <c r="M3229" s="3" t="s">
        <v>37</v>
      </c>
      <c r="N3229" s="3" t="s">
        <v>151</v>
      </c>
      <c r="O3229" s="3" t="s">
        <v>151</v>
      </c>
      <c r="P3229" s="13">
        <v>42</v>
      </c>
      <c r="Q3229" s="13">
        <f>Table1[[#This Row],[Purchase Amount (USD)]]-Table1[[#This Row],[Previous Purchases]]</f>
        <v>27</v>
      </c>
      <c r="R3229" s="3" t="s">
        <v>85</v>
      </c>
      <c r="S3229" s="3" t="s">
        <v>57</v>
      </c>
    </row>
    <row r="3230" spans="1:19" x14ac:dyDescent="0.3">
      <c r="A3230" s="2">
        <v>3229</v>
      </c>
      <c r="B3230" s="2">
        <v>37</v>
      </c>
      <c r="C3230" s="2" t="s">
        <v>152</v>
      </c>
      <c r="D3230" s="2" t="s">
        <v>105</v>
      </c>
      <c r="E3230" s="2" t="s">
        <v>66</v>
      </c>
      <c r="F3230" s="2">
        <v>95</v>
      </c>
      <c r="G3230" s="2" t="s">
        <v>138</v>
      </c>
      <c r="H3230" s="2" t="s">
        <v>43</v>
      </c>
      <c r="I3230" s="2" t="s">
        <v>133</v>
      </c>
      <c r="J3230" s="2" t="s">
        <v>36</v>
      </c>
      <c r="K3230" s="2">
        <v>4.5999999999999996</v>
      </c>
      <c r="L3230" s="2" t="s">
        <v>151</v>
      </c>
      <c r="M3230" s="2" t="s">
        <v>69</v>
      </c>
      <c r="N3230" s="2" t="s">
        <v>151</v>
      </c>
      <c r="O3230" s="2" t="s">
        <v>151</v>
      </c>
      <c r="P3230" s="12">
        <v>27</v>
      </c>
      <c r="Q3230" s="12">
        <f>Table1[[#This Row],[Purchase Amount (USD)]]-Table1[[#This Row],[Previous Purchases]]</f>
        <v>68</v>
      </c>
      <c r="R3230" s="2" t="s">
        <v>45</v>
      </c>
      <c r="S3230" s="2" t="s">
        <v>48</v>
      </c>
    </row>
    <row r="3231" spans="1:19" x14ac:dyDescent="0.3">
      <c r="A3231" s="2">
        <v>3230</v>
      </c>
      <c r="B3231" s="2">
        <v>54</v>
      </c>
      <c r="C3231" s="2" t="s">
        <v>152</v>
      </c>
      <c r="D3231" s="2" t="s">
        <v>94</v>
      </c>
      <c r="E3231" s="2" t="s">
        <v>20</v>
      </c>
      <c r="F3231" s="2">
        <v>67</v>
      </c>
      <c r="G3231" s="2" t="s">
        <v>138</v>
      </c>
      <c r="H3231" s="2" t="s">
        <v>43</v>
      </c>
      <c r="I3231" s="2" t="s">
        <v>84</v>
      </c>
      <c r="J3231" s="2" t="s">
        <v>56</v>
      </c>
      <c r="K3231" s="2">
        <v>2.7</v>
      </c>
      <c r="L3231" s="2" t="s">
        <v>151</v>
      </c>
      <c r="M3231" s="2" t="s">
        <v>26</v>
      </c>
      <c r="N3231" s="2" t="s">
        <v>151</v>
      </c>
      <c r="O3231" s="2" t="s">
        <v>151</v>
      </c>
      <c r="P3231" s="12">
        <v>24</v>
      </c>
      <c r="Q3231" s="12">
        <f>Table1[[#This Row],[Purchase Amount (USD)]]-Table1[[#This Row],[Previous Purchases]]</f>
        <v>43</v>
      </c>
      <c r="R3231" s="2" t="s">
        <v>32</v>
      </c>
      <c r="S3231" s="2" t="s">
        <v>87</v>
      </c>
    </row>
    <row r="3232" spans="1:19" x14ac:dyDescent="0.3">
      <c r="A3232" s="3">
        <v>3231</v>
      </c>
      <c r="B3232" s="3">
        <v>49</v>
      </c>
      <c r="C3232" s="3" t="s">
        <v>152</v>
      </c>
      <c r="D3232" s="3" t="s">
        <v>49</v>
      </c>
      <c r="E3232" s="3" t="s">
        <v>41</v>
      </c>
      <c r="F3232" s="3">
        <v>49</v>
      </c>
      <c r="G3232" s="3" t="s">
        <v>110</v>
      </c>
      <c r="H3232" s="3" t="s">
        <v>43</v>
      </c>
      <c r="I3232" s="3" t="s">
        <v>77</v>
      </c>
      <c r="J3232" s="3" t="s">
        <v>52</v>
      </c>
      <c r="K3232" s="3">
        <v>2.5</v>
      </c>
      <c r="L3232" s="3" t="s">
        <v>151</v>
      </c>
      <c r="M3232" s="3" t="s">
        <v>44</v>
      </c>
      <c r="N3232" s="3" t="s">
        <v>151</v>
      </c>
      <c r="O3232" s="3" t="s">
        <v>151</v>
      </c>
      <c r="P3232" s="13">
        <v>38</v>
      </c>
      <c r="Q3232" s="13">
        <f>Table1[[#This Row],[Purchase Amount (USD)]]-Table1[[#This Row],[Previous Purchases]]</f>
        <v>11</v>
      </c>
      <c r="R3232" s="3" t="s">
        <v>85</v>
      </c>
      <c r="S3232" s="3" t="s">
        <v>48</v>
      </c>
    </row>
    <row r="3233" spans="1:19" x14ac:dyDescent="0.3">
      <c r="A3233" s="3">
        <v>3232</v>
      </c>
      <c r="B3233" s="3">
        <v>62</v>
      </c>
      <c r="C3233" s="3" t="s">
        <v>152</v>
      </c>
      <c r="D3233" s="3" t="s">
        <v>70</v>
      </c>
      <c r="E3233" s="3" t="s">
        <v>41</v>
      </c>
      <c r="F3233" s="3">
        <v>97</v>
      </c>
      <c r="G3233" s="3" t="s">
        <v>106</v>
      </c>
      <c r="H3233" s="3" t="s">
        <v>43</v>
      </c>
      <c r="I3233" s="3" t="s">
        <v>31</v>
      </c>
      <c r="J3233" s="3" t="s">
        <v>24</v>
      </c>
      <c r="K3233" s="3">
        <v>4.4000000000000004</v>
      </c>
      <c r="L3233" s="3" t="s">
        <v>151</v>
      </c>
      <c r="M3233" s="3" t="s">
        <v>37</v>
      </c>
      <c r="N3233" s="3" t="s">
        <v>151</v>
      </c>
      <c r="O3233" s="3" t="s">
        <v>151</v>
      </c>
      <c r="P3233" s="13">
        <v>9</v>
      </c>
      <c r="Q3233" s="13">
        <f>Table1[[#This Row],[Purchase Amount (USD)]]-Table1[[#This Row],[Previous Purchases]]</f>
        <v>88</v>
      </c>
      <c r="R3233" s="3" t="s">
        <v>38</v>
      </c>
      <c r="S3233" s="3" t="s">
        <v>48</v>
      </c>
    </row>
    <row r="3234" spans="1:19" x14ac:dyDescent="0.3">
      <c r="A3234" s="2">
        <v>3233</v>
      </c>
      <c r="B3234" s="2">
        <v>45</v>
      </c>
      <c r="C3234" s="2" t="s">
        <v>152</v>
      </c>
      <c r="D3234" s="2" t="s">
        <v>112</v>
      </c>
      <c r="E3234" s="2" t="s">
        <v>20</v>
      </c>
      <c r="F3234" s="2">
        <v>34</v>
      </c>
      <c r="G3234" s="2" t="s">
        <v>34</v>
      </c>
      <c r="H3234" s="2" t="s">
        <v>43</v>
      </c>
      <c r="I3234" s="2" t="s">
        <v>51</v>
      </c>
      <c r="J3234" s="2" t="s">
        <v>36</v>
      </c>
      <c r="K3234" s="2">
        <v>4</v>
      </c>
      <c r="L3234" s="2" t="s">
        <v>151</v>
      </c>
      <c r="M3234" s="2" t="s">
        <v>44</v>
      </c>
      <c r="N3234" s="2" t="s">
        <v>151</v>
      </c>
      <c r="O3234" s="2" t="s">
        <v>151</v>
      </c>
      <c r="P3234" s="12">
        <v>19</v>
      </c>
      <c r="Q3234" s="12">
        <f>Table1[[#This Row],[Purchase Amount (USD)]]-Table1[[#This Row],[Previous Purchases]]</f>
        <v>15</v>
      </c>
      <c r="R3234" s="2" t="s">
        <v>74</v>
      </c>
      <c r="S3234" s="2" t="s">
        <v>87</v>
      </c>
    </row>
    <row r="3235" spans="1:19" x14ac:dyDescent="0.3">
      <c r="A3235" s="2">
        <v>3234</v>
      </c>
      <c r="B3235" s="2">
        <v>45</v>
      </c>
      <c r="C3235" s="2" t="s">
        <v>152</v>
      </c>
      <c r="D3235" s="2" t="s">
        <v>132</v>
      </c>
      <c r="E3235" s="2" t="s">
        <v>66</v>
      </c>
      <c r="F3235" s="2">
        <v>74</v>
      </c>
      <c r="G3235" s="2" t="s">
        <v>115</v>
      </c>
      <c r="H3235" s="2" t="s">
        <v>43</v>
      </c>
      <c r="I3235" s="2" t="s">
        <v>92</v>
      </c>
      <c r="J3235" s="2" t="s">
        <v>56</v>
      </c>
      <c r="K3235" s="2">
        <v>3.8</v>
      </c>
      <c r="L3235" s="2" t="s">
        <v>151</v>
      </c>
      <c r="M3235" s="2" t="s">
        <v>26</v>
      </c>
      <c r="N3235" s="2" t="s">
        <v>151</v>
      </c>
      <c r="O3235" s="2" t="s">
        <v>151</v>
      </c>
      <c r="P3235" s="12">
        <v>11</v>
      </c>
      <c r="Q3235" s="12">
        <f>Table1[[#This Row],[Purchase Amount (USD)]]-Table1[[#This Row],[Previous Purchases]]</f>
        <v>63</v>
      </c>
      <c r="R3235" s="2" t="s">
        <v>85</v>
      </c>
      <c r="S3235" s="2" t="s">
        <v>75</v>
      </c>
    </row>
    <row r="3236" spans="1:19" x14ac:dyDescent="0.3">
      <c r="A3236" s="3">
        <v>3235</v>
      </c>
      <c r="B3236" s="3">
        <v>49</v>
      </c>
      <c r="C3236" s="3" t="s">
        <v>152</v>
      </c>
      <c r="D3236" s="3" t="s">
        <v>105</v>
      </c>
      <c r="E3236" s="3" t="s">
        <v>66</v>
      </c>
      <c r="F3236" s="3">
        <v>96</v>
      </c>
      <c r="G3236" s="3" t="s">
        <v>148</v>
      </c>
      <c r="H3236" s="3" t="s">
        <v>43</v>
      </c>
      <c r="I3236" s="3" t="s">
        <v>93</v>
      </c>
      <c r="J3236" s="3" t="s">
        <v>24</v>
      </c>
      <c r="K3236" s="3">
        <v>2.5</v>
      </c>
      <c r="L3236" s="3" t="s">
        <v>151</v>
      </c>
      <c r="M3236" s="3" t="s">
        <v>69</v>
      </c>
      <c r="N3236" s="3" t="s">
        <v>151</v>
      </c>
      <c r="O3236" s="3" t="s">
        <v>151</v>
      </c>
      <c r="P3236" s="13">
        <v>16</v>
      </c>
      <c r="Q3236" s="13">
        <f>Table1[[#This Row],[Purchase Amount (USD)]]-Table1[[#This Row],[Previous Purchases]]</f>
        <v>80</v>
      </c>
      <c r="R3236" s="3" t="s">
        <v>85</v>
      </c>
      <c r="S3236" s="3" t="s">
        <v>57</v>
      </c>
    </row>
    <row r="3237" spans="1:19" x14ac:dyDescent="0.3">
      <c r="A3237" s="3">
        <v>3236</v>
      </c>
      <c r="B3237" s="3">
        <v>27</v>
      </c>
      <c r="C3237" s="3" t="s">
        <v>152</v>
      </c>
      <c r="D3237" s="3" t="s">
        <v>132</v>
      </c>
      <c r="E3237" s="3" t="s">
        <v>66</v>
      </c>
      <c r="F3237" s="3">
        <v>68</v>
      </c>
      <c r="G3237" s="3" t="s">
        <v>110</v>
      </c>
      <c r="H3237" s="3" t="s">
        <v>43</v>
      </c>
      <c r="I3237" s="3" t="s">
        <v>95</v>
      </c>
      <c r="J3237" s="3" t="s">
        <v>52</v>
      </c>
      <c r="K3237" s="3">
        <v>4</v>
      </c>
      <c r="L3237" s="3" t="s">
        <v>151</v>
      </c>
      <c r="M3237" s="3" t="s">
        <v>37</v>
      </c>
      <c r="N3237" s="3" t="s">
        <v>151</v>
      </c>
      <c r="O3237" s="3" t="s">
        <v>151</v>
      </c>
      <c r="P3237" s="13">
        <v>18</v>
      </c>
      <c r="Q3237" s="13">
        <f>Table1[[#This Row],[Purchase Amount (USD)]]-Table1[[#This Row],[Previous Purchases]]</f>
        <v>50</v>
      </c>
      <c r="R3237" s="3" t="s">
        <v>27</v>
      </c>
      <c r="S3237" s="3" t="s">
        <v>87</v>
      </c>
    </row>
    <row r="3238" spans="1:19" x14ac:dyDescent="0.3">
      <c r="A3238" s="2">
        <v>3237</v>
      </c>
      <c r="B3238" s="2">
        <v>63</v>
      </c>
      <c r="C3238" s="2" t="s">
        <v>152</v>
      </c>
      <c r="D3238" s="2" t="s">
        <v>132</v>
      </c>
      <c r="E3238" s="2" t="s">
        <v>66</v>
      </c>
      <c r="F3238" s="2">
        <v>84</v>
      </c>
      <c r="G3238" s="2" t="s">
        <v>130</v>
      </c>
      <c r="H3238" s="2" t="s">
        <v>22</v>
      </c>
      <c r="I3238" s="2" t="s">
        <v>77</v>
      </c>
      <c r="J3238" s="2" t="s">
        <v>56</v>
      </c>
      <c r="K3238" s="2">
        <v>4.0999999999999996</v>
      </c>
      <c r="L3238" s="2" t="s">
        <v>151</v>
      </c>
      <c r="M3238" s="2" t="s">
        <v>44</v>
      </c>
      <c r="N3238" s="2" t="s">
        <v>151</v>
      </c>
      <c r="O3238" s="2" t="s">
        <v>151</v>
      </c>
      <c r="P3238" s="12">
        <v>8</v>
      </c>
      <c r="Q3238" s="12">
        <f>Table1[[#This Row],[Purchase Amount (USD)]]-Table1[[#This Row],[Previous Purchases]]</f>
        <v>76</v>
      </c>
      <c r="R3238" s="2" t="s">
        <v>32</v>
      </c>
      <c r="S3238" s="2" t="s">
        <v>87</v>
      </c>
    </row>
    <row r="3239" spans="1:19" x14ac:dyDescent="0.3">
      <c r="A3239" s="2">
        <v>3238</v>
      </c>
      <c r="B3239" s="2">
        <v>61</v>
      </c>
      <c r="C3239" s="2" t="s">
        <v>152</v>
      </c>
      <c r="D3239" s="2" t="s">
        <v>112</v>
      </c>
      <c r="E3239" s="2" t="s">
        <v>20</v>
      </c>
      <c r="F3239" s="2">
        <v>57</v>
      </c>
      <c r="G3239" s="2" t="s">
        <v>128</v>
      </c>
      <c r="H3239" s="2" t="s">
        <v>43</v>
      </c>
      <c r="I3239" s="2" t="s">
        <v>23</v>
      </c>
      <c r="J3239" s="2" t="s">
        <v>52</v>
      </c>
      <c r="K3239" s="2">
        <v>2.8</v>
      </c>
      <c r="L3239" s="2" t="s">
        <v>151</v>
      </c>
      <c r="M3239" s="2" t="s">
        <v>26</v>
      </c>
      <c r="N3239" s="2" t="s">
        <v>151</v>
      </c>
      <c r="O3239" s="2" t="s">
        <v>151</v>
      </c>
      <c r="P3239" s="12">
        <v>4</v>
      </c>
      <c r="Q3239" s="12">
        <f>Table1[[#This Row],[Purchase Amount (USD)]]-Table1[[#This Row],[Previous Purchases]]</f>
        <v>53</v>
      </c>
      <c r="R3239" s="2" t="s">
        <v>32</v>
      </c>
      <c r="S3239" s="2" t="s">
        <v>39</v>
      </c>
    </row>
    <row r="3240" spans="1:19" x14ac:dyDescent="0.3">
      <c r="A3240" s="3">
        <v>3239</v>
      </c>
      <c r="B3240" s="3">
        <v>25</v>
      </c>
      <c r="C3240" s="3" t="s">
        <v>152</v>
      </c>
      <c r="D3240" s="3" t="s">
        <v>49</v>
      </c>
      <c r="E3240" s="3" t="s">
        <v>41</v>
      </c>
      <c r="F3240" s="3">
        <v>84</v>
      </c>
      <c r="G3240" s="3" t="s">
        <v>50</v>
      </c>
      <c r="H3240" s="3" t="s">
        <v>91</v>
      </c>
      <c r="I3240" s="3" t="s">
        <v>84</v>
      </c>
      <c r="J3240" s="3" t="s">
        <v>56</v>
      </c>
      <c r="K3240" s="3">
        <v>3.4</v>
      </c>
      <c r="L3240" s="3" t="s">
        <v>151</v>
      </c>
      <c r="M3240" s="3" t="s">
        <v>69</v>
      </c>
      <c r="N3240" s="3" t="s">
        <v>151</v>
      </c>
      <c r="O3240" s="3" t="s">
        <v>151</v>
      </c>
      <c r="P3240" s="13">
        <v>37</v>
      </c>
      <c r="Q3240" s="13">
        <f>Table1[[#This Row],[Purchase Amount (USD)]]-Table1[[#This Row],[Previous Purchases]]</f>
        <v>47</v>
      </c>
      <c r="R3240" s="3" t="s">
        <v>32</v>
      </c>
      <c r="S3240" s="3" t="s">
        <v>57</v>
      </c>
    </row>
    <row r="3241" spans="1:19" x14ac:dyDescent="0.3">
      <c r="A3241" s="3">
        <v>3240</v>
      </c>
      <c r="B3241" s="3">
        <v>33</v>
      </c>
      <c r="C3241" s="3" t="s">
        <v>152</v>
      </c>
      <c r="D3241" s="3" t="s">
        <v>88</v>
      </c>
      <c r="E3241" s="3" t="s">
        <v>66</v>
      </c>
      <c r="F3241" s="3">
        <v>32</v>
      </c>
      <c r="G3241" s="3" t="s">
        <v>111</v>
      </c>
      <c r="H3241" s="3" t="s">
        <v>43</v>
      </c>
      <c r="I3241" s="3" t="s">
        <v>60</v>
      </c>
      <c r="J3241" s="3" t="s">
        <v>56</v>
      </c>
      <c r="K3241" s="3">
        <v>2.7</v>
      </c>
      <c r="L3241" s="3" t="s">
        <v>151</v>
      </c>
      <c r="M3241" s="3" t="s">
        <v>69</v>
      </c>
      <c r="N3241" s="3" t="s">
        <v>151</v>
      </c>
      <c r="O3241" s="3" t="s">
        <v>151</v>
      </c>
      <c r="P3241" s="13">
        <v>30</v>
      </c>
      <c r="Q3241" s="13">
        <f>Table1[[#This Row],[Purchase Amount (USD)]]-Table1[[#This Row],[Previous Purchases]]</f>
        <v>2</v>
      </c>
      <c r="R3241" s="3" t="s">
        <v>32</v>
      </c>
      <c r="S3241" s="3" t="s">
        <v>87</v>
      </c>
    </row>
    <row r="3242" spans="1:19" x14ac:dyDescent="0.3">
      <c r="A3242" s="2">
        <v>3241</v>
      </c>
      <c r="B3242" s="2">
        <v>56</v>
      </c>
      <c r="C3242" s="2" t="s">
        <v>152</v>
      </c>
      <c r="D3242" s="2" t="s">
        <v>40</v>
      </c>
      <c r="E3242" s="2" t="s">
        <v>41</v>
      </c>
      <c r="F3242" s="2">
        <v>37</v>
      </c>
      <c r="G3242" s="2" t="s">
        <v>63</v>
      </c>
      <c r="H3242" s="2" t="s">
        <v>43</v>
      </c>
      <c r="I3242" s="2" t="s">
        <v>82</v>
      </c>
      <c r="J3242" s="2" t="s">
        <v>56</v>
      </c>
      <c r="K3242" s="2">
        <v>3.8</v>
      </c>
      <c r="L3242" s="2" t="s">
        <v>151</v>
      </c>
      <c r="M3242" s="2" t="s">
        <v>69</v>
      </c>
      <c r="N3242" s="2" t="s">
        <v>151</v>
      </c>
      <c r="O3242" s="2" t="s">
        <v>151</v>
      </c>
      <c r="P3242" s="12">
        <v>37</v>
      </c>
      <c r="Q3242" s="12">
        <f>Table1[[#This Row],[Purchase Amount (USD)]]-Table1[[#This Row],[Previous Purchases]]</f>
        <v>0</v>
      </c>
      <c r="R3242" s="2" t="s">
        <v>74</v>
      </c>
      <c r="S3242" s="2" t="s">
        <v>87</v>
      </c>
    </row>
    <row r="3243" spans="1:19" x14ac:dyDescent="0.3">
      <c r="A3243" s="2">
        <v>3242</v>
      </c>
      <c r="B3243" s="2">
        <v>50</v>
      </c>
      <c r="C3243" s="2" t="s">
        <v>152</v>
      </c>
      <c r="D3243" s="2" t="s">
        <v>65</v>
      </c>
      <c r="E3243" s="2" t="s">
        <v>66</v>
      </c>
      <c r="F3243" s="2">
        <v>58</v>
      </c>
      <c r="G3243" s="2" t="s">
        <v>138</v>
      </c>
      <c r="H3243" s="2" t="s">
        <v>43</v>
      </c>
      <c r="I3243" s="2" t="s">
        <v>92</v>
      </c>
      <c r="J3243" s="2" t="s">
        <v>52</v>
      </c>
      <c r="K3243" s="2">
        <v>4.4000000000000004</v>
      </c>
      <c r="L3243" s="2" t="s">
        <v>151</v>
      </c>
      <c r="M3243" s="2" t="s">
        <v>73</v>
      </c>
      <c r="N3243" s="2" t="s">
        <v>151</v>
      </c>
      <c r="O3243" s="2" t="s">
        <v>151</v>
      </c>
      <c r="P3243" s="12">
        <v>30</v>
      </c>
      <c r="Q3243" s="12">
        <f>Table1[[#This Row],[Purchase Amount (USD)]]-Table1[[#This Row],[Previous Purchases]]</f>
        <v>28</v>
      </c>
      <c r="R3243" s="2" t="s">
        <v>45</v>
      </c>
      <c r="S3243" s="2" t="s">
        <v>57</v>
      </c>
    </row>
    <row r="3244" spans="1:19" x14ac:dyDescent="0.3">
      <c r="A3244" s="3">
        <v>3243</v>
      </c>
      <c r="B3244" s="3">
        <v>45</v>
      </c>
      <c r="C3244" s="3" t="s">
        <v>152</v>
      </c>
      <c r="D3244" s="3" t="s">
        <v>124</v>
      </c>
      <c r="E3244" s="3" t="s">
        <v>20</v>
      </c>
      <c r="F3244" s="3">
        <v>74</v>
      </c>
      <c r="G3244" s="3" t="s">
        <v>46</v>
      </c>
      <c r="H3244" s="3" t="s">
        <v>35</v>
      </c>
      <c r="I3244" s="3" t="s">
        <v>117</v>
      </c>
      <c r="J3244" s="3" t="s">
        <v>56</v>
      </c>
      <c r="K3244" s="3">
        <v>2.8</v>
      </c>
      <c r="L3244" s="3" t="s">
        <v>151</v>
      </c>
      <c r="M3244" s="3" t="s">
        <v>26</v>
      </c>
      <c r="N3244" s="3" t="s">
        <v>151</v>
      </c>
      <c r="O3244" s="3" t="s">
        <v>151</v>
      </c>
      <c r="P3244" s="13">
        <v>17</v>
      </c>
      <c r="Q3244" s="13">
        <f>Table1[[#This Row],[Purchase Amount (USD)]]-Table1[[#This Row],[Previous Purchases]]</f>
        <v>57</v>
      </c>
      <c r="R3244" s="3" t="s">
        <v>27</v>
      </c>
      <c r="S3244" s="3" t="s">
        <v>39</v>
      </c>
    </row>
    <row r="3245" spans="1:19" x14ac:dyDescent="0.3">
      <c r="A3245" s="3">
        <v>3244</v>
      </c>
      <c r="B3245" s="3">
        <v>45</v>
      </c>
      <c r="C3245" s="3" t="s">
        <v>152</v>
      </c>
      <c r="D3245" s="3" t="s">
        <v>103</v>
      </c>
      <c r="E3245" s="3" t="s">
        <v>20</v>
      </c>
      <c r="F3245" s="3">
        <v>99</v>
      </c>
      <c r="G3245" s="3" t="s">
        <v>134</v>
      </c>
      <c r="H3245" s="3" t="s">
        <v>22</v>
      </c>
      <c r="I3245" s="3" t="s">
        <v>93</v>
      </c>
      <c r="J3245" s="3" t="s">
        <v>52</v>
      </c>
      <c r="K3245" s="3">
        <v>5</v>
      </c>
      <c r="L3245" s="3" t="s">
        <v>151</v>
      </c>
      <c r="M3245" s="3" t="s">
        <v>73</v>
      </c>
      <c r="N3245" s="3" t="s">
        <v>151</v>
      </c>
      <c r="O3245" s="3" t="s">
        <v>151</v>
      </c>
      <c r="P3245" s="13">
        <v>11</v>
      </c>
      <c r="Q3245" s="13">
        <f>Table1[[#This Row],[Purchase Amount (USD)]]-Table1[[#This Row],[Previous Purchases]]</f>
        <v>88</v>
      </c>
      <c r="R3245" s="3" t="s">
        <v>74</v>
      </c>
      <c r="S3245" s="3" t="s">
        <v>96</v>
      </c>
    </row>
    <row r="3246" spans="1:19" x14ac:dyDescent="0.3">
      <c r="A3246" s="2">
        <v>3245</v>
      </c>
      <c r="B3246" s="2">
        <v>65</v>
      </c>
      <c r="C3246" s="2" t="s">
        <v>152</v>
      </c>
      <c r="D3246" s="2" t="s">
        <v>29</v>
      </c>
      <c r="E3246" s="2" t="s">
        <v>20</v>
      </c>
      <c r="F3246" s="2">
        <v>81</v>
      </c>
      <c r="G3246" s="2" t="s">
        <v>71</v>
      </c>
      <c r="H3246" s="2" t="s">
        <v>43</v>
      </c>
      <c r="I3246" s="2" t="s">
        <v>93</v>
      </c>
      <c r="J3246" s="2" t="s">
        <v>56</v>
      </c>
      <c r="K3246" s="2">
        <v>4.7</v>
      </c>
      <c r="L3246" s="2" t="s">
        <v>151</v>
      </c>
      <c r="M3246" s="2" t="s">
        <v>26</v>
      </c>
      <c r="N3246" s="2" t="s">
        <v>151</v>
      </c>
      <c r="O3246" s="2" t="s">
        <v>151</v>
      </c>
      <c r="P3246" s="12">
        <v>42</v>
      </c>
      <c r="Q3246" s="12">
        <f>Table1[[#This Row],[Purchase Amount (USD)]]-Table1[[#This Row],[Previous Purchases]]</f>
        <v>39</v>
      </c>
      <c r="R3246" s="2" t="s">
        <v>38</v>
      </c>
      <c r="S3246" s="2" t="s">
        <v>48</v>
      </c>
    </row>
    <row r="3247" spans="1:19" x14ac:dyDescent="0.3">
      <c r="A3247" s="2">
        <v>3246</v>
      </c>
      <c r="B3247" s="2">
        <v>63</v>
      </c>
      <c r="C3247" s="2" t="s">
        <v>152</v>
      </c>
      <c r="D3247" s="2" t="s">
        <v>94</v>
      </c>
      <c r="E3247" s="2" t="s">
        <v>20</v>
      </c>
      <c r="F3247" s="2">
        <v>76</v>
      </c>
      <c r="G3247" s="2" t="s">
        <v>110</v>
      </c>
      <c r="H3247" s="2" t="s">
        <v>43</v>
      </c>
      <c r="I3247" s="2" t="s">
        <v>72</v>
      </c>
      <c r="J3247" s="2" t="s">
        <v>56</v>
      </c>
      <c r="K3247" s="2">
        <v>3.2</v>
      </c>
      <c r="L3247" s="2" t="s">
        <v>151</v>
      </c>
      <c r="M3247" s="2" t="s">
        <v>44</v>
      </c>
      <c r="N3247" s="2" t="s">
        <v>151</v>
      </c>
      <c r="O3247" s="2" t="s">
        <v>151</v>
      </c>
      <c r="P3247" s="12">
        <v>20</v>
      </c>
      <c r="Q3247" s="12">
        <f>Table1[[#This Row],[Purchase Amount (USD)]]-Table1[[#This Row],[Previous Purchases]]</f>
        <v>56</v>
      </c>
      <c r="R3247" s="2" t="s">
        <v>32</v>
      </c>
      <c r="S3247" s="2" t="s">
        <v>39</v>
      </c>
    </row>
    <row r="3248" spans="1:19" x14ac:dyDescent="0.3">
      <c r="A3248" s="3">
        <v>3247</v>
      </c>
      <c r="B3248" s="3">
        <v>70</v>
      </c>
      <c r="C3248" s="3" t="s">
        <v>152</v>
      </c>
      <c r="D3248" s="3" t="s">
        <v>49</v>
      </c>
      <c r="E3248" s="3" t="s">
        <v>41</v>
      </c>
      <c r="F3248" s="3">
        <v>98</v>
      </c>
      <c r="G3248" s="3" t="s">
        <v>150</v>
      </c>
      <c r="H3248" s="3" t="s">
        <v>43</v>
      </c>
      <c r="I3248" s="3" t="s">
        <v>135</v>
      </c>
      <c r="J3248" s="3" t="s">
        <v>52</v>
      </c>
      <c r="K3248" s="3">
        <v>2.9</v>
      </c>
      <c r="L3248" s="3" t="s">
        <v>151</v>
      </c>
      <c r="M3248" s="3" t="s">
        <v>73</v>
      </c>
      <c r="N3248" s="3" t="s">
        <v>151</v>
      </c>
      <c r="O3248" s="3" t="s">
        <v>151</v>
      </c>
      <c r="P3248" s="13">
        <v>37</v>
      </c>
      <c r="Q3248" s="13">
        <f>Table1[[#This Row],[Purchase Amount (USD)]]-Table1[[#This Row],[Previous Purchases]]</f>
        <v>61</v>
      </c>
      <c r="R3248" s="3" t="s">
        <v>32</v>
      </c>
      <c r="S3248" s="3" t="s">
        <v>87</v>
      </c>
    </row>
    <row r="3249" spans="1:19" x14ac:dyDescent="0.3">
      <c r="A3249" s="3">
        <v>3248</v>
      </c>
      <c r="B3249" s="3">
        <v>53</v>
      </c>
      <c r="C3249" s="3" t="s">
        <v>152</v>
      </c>
      <c r="D3249" s="3" t="s">
        <v>142</v>
      </c>
      <c r="E3249" s="3" t="s">
        <v>66</v>
      </c>
      <c r="F3249" s="3">
        <v>91</v>
      </c>
      <c r="G3249" s="3" t="s">
        <v>71</v>
      </c>
      <c r="H3249" s="3" t="s">
        <v>43</v>
      </c>
      <c r="I3249" s="3" t="s">
        <v>84</v>
      </c>
      <c r="J3249" s="3" t="s">
        <v>52</v>
      </c>
      <c r="K3249" s="3">
        <v>3.7</v>
      </c>
      <c r="L3249" s="3" t="s">
        <v>151</v>
      </c>
      <c r="M3249" s="3" t="s">
        <v>26</v>
      </c>
      <c r="N3249" s="3" t="s">
        <v>151</v>
      </c>
      <c r="O3249" s="3" t="s">
        <v>151</v>
      </c>
      <c r="P3249" s="13">
        <v>12</v>
      </c>
      <c r="Q3249" s="13">
        <f>Table1[[#This Row],[Purchase Amount (USD)]]-Table1[[#This Row],[Previous Purchases]]</f>
        <v>79</v>
      </c>
      <c r="R3249" s="3" t="s">
        <v>45</v>
      </c>
      <c r="S3249" s="3" t="s">
        <v>28</v>
      </c>
    </row>
    <row r="3250" spans="1:19" x14ac:dyDescent="0.3">
      <c r="A3250" s="2">
        <v>3249</v>
      </c>
      <c r="B3250" s="2">
        <v>22</v>
      </c>
      <c r="C3250" s="2" t="s">
        <v>152</v>
      </c>
      <c r="D3250" s="2" t="s">
        <v>112</v>
      </c>
      <c r="E3250" s="2" t="s">
        <v>20</v>
      </c>
      <c r="F3250" s="2">
        <v>79</v>
      </c>
      <c r="G3250" s="2" t="s">
        <v>137</v>
      </c>
      <c r="H3250" s="2" t="s">
        <v>35</v>
      </c>
      <c r="I3250" s="2" t="s">
        <v>84</v>
      </c>
      <c r="J3250" s="2" t="s">
        <v>52</v>
      </c>
      <c r="K3250" s="2">
        <v>4.2</v>
      </c>
      <c r="L3250" s="2" t="s">
        <v>151</v>
      </c>
      <c r="M3250" s="2" t="s">
        <v>37</v>
      </c>
      <c r="N3250" s="2" t="s">
        <v>151</v>
      </c>
      <c r="O3250" s="2" t="s">
        <v>151</v>
      </c>
      <c r="P3250" s="12">
        <v>41</v>
      </c>
      <c r="Q3250" s="12">
        <f>Table1[[#This Row],[Purchase Amount (USD)]]-Table1[[#This Row],[Previous Purchases]]</f>
        <v>38</v>
      </c>
      <c r="R3250" s="2" t="s">
        <v>74</v>
      </c>
      <c r="S3250" s="2" t="s">
        <v>57</v>
      </c>
    </row>
    <row r="3251" spans="1:19" x14ac:dyDescent="0.3">
      <c r="A3251" s="2">
        <v>3250</v>
      </c>
      <c r="B3251" s="2">
        <v>26</v>
      </c>
      <c r="C3251" s="2" t="s">
        <v>152</v>
      </c>
      <c r="D3251" s="2" t="s">
        <v>131</v>
      </c>
      <c r="E3251" s="2" t="s">
        <v>66</v>
      </c>
      <c r="F3251" s="2">
        <v>83</v>
      </c>
      <c r="G3251" s="2" t="s">
        <v>140</v>
      </c>
      <c r="H3251" s="2" t="s">
        <v>43</v>
      </c>
      <c r="I3251" s="2" t="s">
        <v>68</v>
      </c>
      <c r="J3251" s="2" t="s">
        <v>52</v>
      </c>
      <c r="K3251" s="2">
        <v>3.4</v>
      </c>
      <c r="L3251" s="2" t="s">
        <v>151</v>
      </c>
      <c r="M3251" s="2" t="s">
        <v>26</v>
      </c>
      <c r="N3251" s="2" t="s">
        <v>151</v>
      </c>
      <c r="O3251" s="2" t="s">
        <v>151</v>
      </c>
      <c r="P3251" s="12">
        <v>32</v>
      </c>
      <c r="Q3251" s="12">
        <f>Table1[[#This Row],[Purchase Amount (USD)]]-Table1[[#This Row],[Previous Purchases]]</f>
        <v>51</v>
      </c>
      <c r="R3251" s="2" t="s">
        <v>38</v>
      </c>
      <c r="S3251" s="2" t="s">
        <v>57</v>
      </c>
    </row>
    <row r="3252" spans="1:19" x14ac:dyDescent="0.3">
      <c r="A3252" s="3">
        <v>3251</v>
      </c>
      <c r="B3252" s="3">
        <v>23</v>
      </c>
      <c r="C3252" s="3" t="s">
        <v>152</v>
      </c>
      <c r="D3252" s="3" t="s">
        <v>61</v>
      </c>
      <c r="E3252" s="3" t="s">
        <v>62</v>
      </c>
      <c r="F3252" s="3">
        <v>90</v>
      </c>
      <c r="G3252" s="3" t="s">
        <v>147</v>
      </c>
      <c r="H3252" s="3" t="s">
        <v>43</v>
      </c>
      <c r="I3252" s="3" t="s">
        <v>84</v>
      </c>
      <c r="J3252" s="3" t="s">
        <v>36</v>
      </c>
      <c r="K3252" s="3">
        <v>2.9</v>
      </c>
      <c r="L3252" s="3" t="s">
        <v>151</v>
      </c>
      <c r="M3252" s="3" t="s">
        <v>69</v>
      </c>
      <c r="N3252" s="3" t="s">
        <v>151</v>
      </c>
      <c r="O3252" s="3" t="s">
        <v>151</v>
      </c>
      <c r="P3252" s="13">
        <v>15</v>
      </c>
      <c r="Q3252" s="13">
        <f>Table1[[#This Row],[Purchase Amount (USD)]]-Table1[[#This Row],[Previous Purchases]]</f>
        <v>75</v>
      </c>
      <c r="R3252" s="3" t="s">
        <v>27</v>
      </c>
      <c r="S3252" s="3" t="s">
        <v>39</v>
      </c>
    </row>
    <row r="3253" spans="1:19" x14ac:dyDescent="0.3">
      <c r="A3253" s="3">
        <v>3252</v>
      </c>
      <c r="B3253" s="3">
        <v>25</v>
      </c>
      <c r="C3253" s="3" t="s">
        <v>152</v>
      </c>
      <c r="D3253" s="3" t="s">
        <v>61</v>
      </c>
      <c r="E3253" s="3" t="s">
        <v>62</v>
      </c>
      <c r="F3253" s="3">
        <v>20</v>
      </c>
      <c r="G3253" s="3" t="s">
        <v>106</v>
      </c>
      <c r="H3253" s="3" t="s">
        <v>43</v>
      </c>
      <c r="I3253" s="3" t="s">
        <v>79</v>
      </c>
      <c r="J3253" s="3" t="s">
        <v>24</v>
      </c>
      <c r="K3253" s="3">
        <v>3.7</v>
      </c>
      <c r="L3253" s="3" t="s">
        <v>151</v>
      </c>
      <c r="M3253" s="3" t="s">
        <v>53</v>
      </c>
      <c r="N3253" s="3" t="s">
        <v>151</v>
      </c>
      <c r="O3253" s="3" t="s">
        <v>151</v>
      </c>
      <c r="P3253" s="13">
        <v>39</v>
      </c>
      <c r="Q3253" s="13">
        <f>Table1[[#This Row],[Purchase Amount (USD)]]-Table1[[#This Row],[Previous Purchases]]</f>
        <v>-19</v>
      </c>
      <c r="R3253" s="3" t="s">
        <v>27</v>
      </c>
      <c r="S3253" s="3" t="s">
        <v>57</v>
      </c>
    </row>
    <row r="3254" spans="1:19" x14ac:dyDescent="0.3">
      <c r="A3254" s="2">
        <v>3253</v>
      </c>
      <c r="B3254" s="2">
        <v>69</v>
      </c>
      <c r="C3254" s="2" t="s">
        <v>152</v>
      </c>
      <c r="D3254" s="2" t="s">
        <v>40</v>
      </c>
      <c r="E3254" s="2" t="s">
        <v>41</v>
      </c>
      <c r="F3254" s="2">
        <v>21</v>
      </c>
      <c r="G3254" s="2" t="s">
        <v>55</v>
      </c>
      <c r="H3254" s="2" t="s">
        <v>22</v>
      </c>
      <c r="I3254" s="2" t="s">
        <v>109</v>
      </c>
      <c r="J3254" s="2" t="s">
        <v>36</v>
      </c>
      <c r="K3254" s="2">
        <v>2.7</v>
      </c>
      <c r="L3254" s="2" t="s">
        <v>151</v>
      </c>
      <c r="M3254" s="2" t="s">
        <v>73</v>
      </c>
      <c r="N3254" s="2" t="s">
        <v>151</v>
      </c>
      <c r="O3254" s="2" t="s">
        <v>151</v>
      </c>
      <c r="P3254" s="12">
        <v>48</v>
      </c>
      <c r="Q3254" s="12">
        <f>Table1[[#This Row],[Purchase Amount (USD)]]-Table1[[#This Row],[Previous Purchases]]</f>
        <v>-27</v>
      </c>
      <c r="R3254" s="2" t="s">
        <v>38</v>
      </c>
      <c r="S3254" s="2" t="s">
        <v>28</v>
      </c>
    </row>
    <row r="3255" spans="1:19" x14ac:dyDescent="0.3">
      <c r="A3255" s="2">
        <v>3254</v>
      </c>
      <c r="B3255" s="2">
        <v>36</v>
      </c>
      <c r="C3255" s="2" t="s">
        <v>152</v>
      </c>
      <c r="D3255" s="2" t="s">
        <v>131</v>
      </c>
      <c r="E3255" s="2" t="s">
        <v>66</v>
      </c>
      <c r="F3255" s="2">
        <v>60</v>
      </c>
      <c r="G3255" s="2" t="s">
        <v>144</v>
      </c>
      <c r="H3255" s="2" t="s">
        <v>43</v>
      </c>
      <c r="I3255" s="2" t="s">
        <v>109</v>
      </c>
      <c r="J3255" s="2" t="s">
        <v>56</v>
      </c>
      <c r="K3255" s="2">
        <v>3.2</v>
      </c>
      <c r="L3255" s="2" t="s">
        <v>151</v>
      </c>
      <c r="M3255" s="2" t="s">
        <v>69</v>
      </c>
      <c r="N3255" s="2" t="s">
        <v>151</v>
      </c>
      <c r="O3255" s="2" t="s">
        <v>151</v>
      </c>
      <c r="P3255" s="12">
        <v>8</v>
      </c>
      <c r="Q3255" s="12">
        <f>Table1[[#This Row],[Purchase Amount (USD)]]-Table1[[#This Row],[Previous Purchases]]</f>
        <v>52</v>
      </c>
      <c r="R3255" s="2" t="s">
        <v>27</v>
      </c>
      <c r="S3255" s="2" t="s">
        <v>28</v>
      </c>
    </row>
    <row r="3256" spans="1:19" x14ac:dyDescent="0.3">
      <c r="A3256" s="3">
        <v>3255</v>
      </c>
      <c r="B3256" s="3">
        <v>21</v>
      </c>
      <c r="C3256" s="3" t="s">
        <v>152</v>
      </c>
      <c r="D3256" s="3" t="s">
        <v>29</v>
      </c>
      <c r="E3256" s="3" t="s">
        <v>20</v>
      </c>
      <c r="F3256" s="3">
        <v>31</v>
      </c>
      <c r="G3256" s="3" t="s">
        <v>115</v>
      </c>
      <c r="H3256" s="3" t="s">
        <v>35</v>
      </c>
      <c r="I3256" s="3" t="s">
        <v>135</v>
      </c>
      <c r="J3256" s="3" t="s">
        <v>24</v>
      </c>
      <c r="K3256" s="3">
        <v>4.9000000000000004</v>
      </c>
      <c r="L3256" s="3" t="s">
        <v>151</v>
      </c>
      <c r="M3256" s="3" t="s">
        <v>73</v>
      </c>
      <c r="N3256" s="3" t="s">
        <v>151</v>
      </c>
      <c r="O3256" s="3" t="s">
        <v>151</v>
      </c>
      <c r="P3256" s="13">
        <v>11</v>
      </c>
      <c r="Q3256" s="13">
        <f>Table1[[#This Row],[Purchase Amount (USD)]]-Table1[[#This Row],[Previous Purchases]]</f>
        <v>20</v>
      </c>
      <c r="R3256" s="3" t="s">
        <v>74</v>
      </c>
      <c r="S3256" s="3" t="s">
        <v>96</v>
      </c>
    </row>
    <row r="3257" spans="1:19" x14ac:dyDescent="0.3">
      <c r="A3257" s="3">
        <v>3256</v>
      </c>
      <c r="B3257" s="3">
        <v>57</v>
      </c>
      <c r="C3257" s="3" t="s">
        <v>152</v>
      </c>
      <c r="D3257" s="3" t="s">
        <v>58</v>
      </c>
      <c r="E3257" s="3" t="s">
        <v>20</v>
      </c>
      <c r="F3257" s="3">
        <v>40</v>
      </c>
      <c r="G3257" s="3" t="s">
        <v>126</v>
      </c>
      <c r="H3257" s="3" t="s">
        <v>43</v>
      </c>
      <c r="I3257" s="3" t="s">
        <v>93</v>
      </c>
      <c r="J3257" s="3" t="s">
        <v>56</v>
      </c>
      <c r="K3257" s="3">
        <v>2.8</v>
      </c>
      <c r="L3257" s="3" t="s">
        <v>151</v>
      </c>
      <c r="M3257" s="3" t="s">
        <v>44</v>
      </c>
      <c r="N3257" s="3" t="s">
        <v>151</v>
      </c>
      <c r="O3257" s="3" t="s">
        <v>151</v>
      </c>
      <c r="P3257" s="13">
        <v>36</v>
      </c>
      <c r="Q3257" s="13">
        <f>Table1[[#This Row],[Purchase Amount (USD)]]-Table1[[#This Row],[Previous Purchases]]</f>
        <v>4</v>
      </c>
      <c r="R3257" s="3" t="s">
        <v>74</v>
      </c>
      <c r="S3257" s="3" t="s">
        <v>87</v>
      </c>
    </row>
    <row r="3258" spans="1:19" x14ac:dyDescent="0.3">
      <c r="A3258" s="2">
        <v>3257</v>
      </c>
      <c r="B3258" s="2">
        <v>60</v>
      </c>
      <c r="C3258" s="2" t="s">
        <v>152</v>
      </c>
      <c r="D3258" s="2" t="s">
        <v>88</v>
      </c>
      <c r="E3258" s="2" t="s">
        <v>66</v>
      </c>
      <c r="F3258" s="2">
        <v>26</v>
      </c>
      <c r="G3258" s="2" t="s">
        <v>149</v>
      </c>
      <c r="H3258" s="2" t="s">
        <v>22</v>
      </c>
      <c r="I3258" s="2" t="s">
        <v>84</v>
      </c>
      <c r="J3258" s="2" t="s">
        <v>24</v>
      </c>
      <c r="K3258" s="2">
        <v>4.7</v>
      </c>
      <c r="L3258" s="2" t="s">
        <v>151</v>
      </c>
      <c r="M3258" s="2" t="s">
        <v>37</v>
      </c>
      <c r="N3258" s="2" t="s">
        <v>151</v>
      </c>
      <c r="O3258" s="2" t="s">
        <v>151</v>
      </c>
      <c r="P3258" s="12">
        <v>50</v>
      </c>
      <c r="Q3258" s="12">
        <f>Table1[[#This Row],[Purchase Amount (USD)]]-Table1[[#This Row],[Previous Purchases]]</f>
        <v>-24</v>
      </c>
      <c r="R3258" s="2" t="s">
        <v>27</v>
      </c>
      <c r="S3258" s="2" t="s">
        <v>96</v>
      </c>
    </row>
    <row r="3259" spans="1:19" x14ac:dyDescent="0.3">
      <c r="A3259" s="2">
        <v>3258</v>
      </c>
      <c r="B3259" s="2">
        <v>44</v>
      </c>
      <c r="C3259" s="2" t="s">
        <v>152</v>
      </c>
      <c r="D3259" s="2" t="s">
        <v>54</v>
      </c>
      <c r="E3259" s="2" t="s">
        <v>20</v>
      </c>
      <c r="F3259" s="2">
        <v>98</v>
      </c>
      <c r="G3259" s="2" t="s">
        <v>147</v>
      </c>
      <c r="H3259" s="2" t="s">
        <v>43</v>
      </c>
      <c r="I3259" s="2" t="s">
        <v>109</v>
      </c>
      <c r="J3259" s="2" t="s">
        <v>56</v>
      </c>
      <c r="K3259" s="2">
        <v>3.3</v>
      </c>
      <c r="L3259" s="2" t="s">
        <v>151</v>
      </c>
      <c r="M3259" s="2" t="s">
        <v>26</v>
      </c>
      <c r="N3259" s="2" t="s">
        <v>151</v>
      </c>
      <c r="O3259" s="2" t="s">
        <v>151</v>
      </c>
      <c r="P3259" s="12">
        <v>39</v>
      </c>
      <c r="Q3259" s="12">
        <f>Table1[[#This Row],[Purchase Amount (USD)]]-Table1[[#This Row],[Previous Purchases]]</f>
        <v>59</v>
      </c>
      <c r="R3259" s="2" t="s">
        <v>27</v>
      </c>
      <c r="S3259" s="2" t="s">
        <v>96</v>
      </c>
    </row>
    <row r="3260" spans="1:19" x14ac:dyDescent="0.3">
      <c r="A3260" s="3">
        <v>3259</v>
      </c>
      <c r="B3260" s="3">
        <v>31</v>
      </c>
      <c r="C3260" s="3" t="s">
        <v>152</v>
      </c>
      <c r="D3260" s="3" t="s">
        <v>70</v>
      </c>
      <c r="E3260" s="3" t="s">
        <v>41</v>
      </c>
      <c r="F3260" s="3">
        <v>51</v>
      </c>
      <c r="G3260" s="3" t="s">
        <v>126</v>
      </c>
      <c r="H3260" s="3" t="s">
        <v>43</v>
      </c>
      <c r="I3260" s="3" t="s">
        <v>135</v>
      </c>
      <c r="J3260" s="3" t="s">
        <v>36</v>
      </c>
      <c r="K3260" s="3">
        <v>4.3</v>
      </c>
      <c r="L3260" s="3" t="s">
        <v>151</v>
      </c>
      <c r="M3260" s="3" t="s">
        <v>26</v>
      </c>
      <c r="N3260" s="3" t="s">
        <v>151</v>
      </c>
      <c r="O3260" s="3" t="s">
        <v>151</v>
      </c>
      <c r="P3260" s="13">
        <v>11</v>
      </c>
      <c r="Q3260" s="13">
        <f>Table1[[#This Row],[Purchase Amount (USD)]]-Table1[[#This Row],[Previous Purchases]]</f>
        <v>40</v>
      </c>
      <c r="R3260" s="3" t="s">
        <v>38</v>
      </c>
      <c r="S3260" s="3" t="s">
        <v>75</v>
      </c>
    </row>
    <row r="3261" spans="1:19" x14ac:dyDescent="0.3">
      <c r="A3261" s="3">
        <v>3260</v>
      </c>
      <c r="B3261" s="3">
        <v>57</v>
      </c>
      <c r="C3261" s="3" t="s">
        <v>152</v>
      </c>
      <c r="D3261" s="3" t="s">
        <v>123</v>
      </c>
      <c r="E3261" s="3" t="s">
        <v>66</v>
      </c>
      <c r="F3261" s="3">
        <v>95</v>
      </c>
      <c r="G3261" s="3" t="s">
        <v>100</v>
      </c>
      <c r="H3261" s="3" t="s">
        <v>91</v>
      </c>
      <c r="I3261" s="3" t="s">
        <v>125</v>
      </c>
      <c r="J3261" s="3" t="s">
        <v>56</v>
      </c>
      <c r="K3261" s="3">
        <v>3.7</v>
      </c>
      <c r="L3261" s="3" t="s">
        <v>151</v>
      </c>
      <c r="M3261" s="3" t="s">
        <v>69</v>
      </c>
      <c r="N3261" s="3" t="s">
        <v>151</v>
      </c>
      <c r="O3261" s="3" t="s">
        <v>151</v>
      </c>
      <c r="P3261" s="13">
        <v>5</v>
      </c>
      <c r="Q3261" s="13">
        <f>Table1[[#This Row],[Purchase Amount (USD)]]-Table1[[#This Row],[Previous Purchases]]</f>
        <v>90</v>
      </c>
      <c r="R3261" s="3" t="s">
        <v>85</v>
      </c>
      <c r="S3261" s="3" t="s">
        <v>96</v>
      </c>
    </row>
    <row r="3262" spans="1:19" x14ac:dyDescent="0.3">
      <c r="A3262" s="2">
        <v>3261</v>
      </c>
      <c r="B3262" s="2">
        <v>39</v>
      </c>
      <c r="C3262" s="2" t="s">
        <v>152</v>
      </c>
      <c r="D3262" s="2" t="s">
        <v>118</v>
      </c>
      <c r="E3262" s="2" t="s">
        <v>66</v>
      </c>
      <c r="F3262" s="2">
        <v>36</v>
      </c>
      <c r="G3262" s="2" t="s">
        <v>149</v>
      </c>
      <c r="H3262" s="2" t="s">
        <v>43</v>
      </c>
      <c r="I3262" s="2" t="s">
        <v>82</v>
      </c>
      <c r="J3262" s="2" t="s">
        <v>52</v>
      </c>
      <c r="K3262" s="2">
        <v>4.5</v>
      </c>
      <c r="L3262" s="2" t="s">
        <v>151</v>
      </c>
      <c r="M3262" s="2" t="s">
        <v>69</v>
      </c>
      <c r="N3262" s="2" t="s">
        <v>151</v>
      </c>
      <c r="O3262" s="2" t="s">
        <v>151</v>
      </c>
      <c r="P3262" s="12">
        <v>7</v>
      </c>
      <c r="Q3262" s="12">
        <f>Table1[[#This Row],[Purchase Amount (USD)]]-Table1[[#This Row],[Previous Purchases]]</f>
        <v>29</v>
      </c>
      <c r="R3262" s="2" t="s">
        <v>38</v>
      </c>
      <c r="S3262" s="2" t="s">
        <v>48</v>
      </c>
    </row>
    <row r="3263" spans="1:19" x14ac:dyDescent="0.3">
      <c r="A3263" s="2">
        <v>3262</v>
      </c>
      <c r="B3263" s="2">
        <v>48</v>
      </c>
      <c r="C3263" s="2" t="s">
        <v>152</v>
      </c>
      <c r="D3263" s="2" t="s">
        <v>132</v>
      </c>
      <c r="E3263" s="2" t="s">
        <v>66</v>
      </c>
      <c r="F3263" s="2">
        <v>52</v>
      </c>
      <c r="G3263" s="2" t="s">
        <v>42</v>
      </c>
      <c r="H3263" s="2" t="s">
        <v>22</v>
      </c>
      <c r="I3263" s="2" t="s">
        <v>108</v>
      </c>
      <c r="J3263" s="2" t="s">
        <v>24</v>
      </c>
      <c r="K3263" s="2">
        <v>3.4</v>
      </c>
      <c r="L3263" s="2" t="s">
        <v>151</v>
      </c>
      <c r="M3263" s="2" t="s">
        <v>73</v>
      </c>
      <c r="N3263" s="2" t="s">
        <v>151</v>
      </c>
      <c r="O3263" s="2" t="s">
        <v>151</v>
      </c>
      <c r="P3263" s="12">
        <v>50</v>
      </c>
      <c r="Q3263" s="12">
        <f>Table1[[#This Row],[Purchase Amount (USD)]]-Table1[[#This Row],[Previous Purchases]]</f>
        <v>2</v>
      </c>
      <c r="R3263" s="2" t="s">
        <v>85</v>
      </c>
      <c r="S3263" s="2" t="s">
        <v>39</v>
      </c>
    </row>
    <row r="3264" spans="1:19" x14ac:dyDescent="0.3">
      <c r="A3264" s="3">
        <v>3263</v>
      </c>
      <c r="B3264" s="3">
        <v>42</v>
      </c>
      <c r="C3264" s="3" t="s">
        <v>152</v>
      </c>
      <c r="D3264" s="3" t="s">
        <v>112</v>
      </c>
      <c r="E3264" s="3" t="s">
        <v>20</v>
      </c>
      <c r="F3264" s="3">
        <v>35</v>
      </c>
      <c r="G3264" s="3" t="s">
        <v>115</v>
      </c>
      <c r="H3264" s="3" t="s">
        <v>43</v>
      </c>
      <c r="I3264" s="3" t="s">
        <v>82</v>
      </c>
      <c r="J3264" s="3" t="s">
        <v>36</v>
      </c>
      <c r="K3264" s="3">
        <v>2.7</v>
      </c>
      <c r="L3264" s="3" t="s">
        <v>151</v>
      </c>
      <c r="M3264" s="3" t="s">
        <v>53</v>
      </c>
      <c r="N3264" s="3" t="s">
        <v>151</v>
      </c>
      <c r="O3264" s="3" t="s">
        <v>151</v>
      </c>
      <c r="P3264" s="13">
        <v>21</v>
      </c>
      <c r="Q3264" s="13">
        <f>Table1[[#This Row],[Purchase Amount (USD)]]-Table1[[#This Row],[Previous Purchases]]</f>
        <v>14</v>
      </c>
      <c r="R3264" s="3" t="s">
        <v>32</v>
      </c>
      <c r="S3264" s="3" t="s">
        <v>96</v>
      </c>
    </row>
    <row r="3265" spans="1:19" x14ac:dyDescent="0.3">
      <c r="A3265" s="3">
        <v>3264</v>
      </c>
      <c r="B3265" s="3">
        <v>56</v>
      </c>
      <c r="C3265" s="3" t="s">
        <v>152</v>
      </c>
      <c r="D3265" s="3" t="s">
        <v>58</v>
      </c>
      <c r="E3265" s="3" t="s">
        <v>20</v>
      </c>
      <c r="F3265" s="3">
        <v>68</v>
      </c>
      <c r="G3265" s="3" t="s">
        <v>128</v>
      </c>
      <c r="H3265" s="3" t="s">
        <v>35</v>
      </c>
      <c r="I3265" s="3" t="s">
        <v>93</v>
      </c>
      <c r="J3265" s="3" t="s">
        <v>56</v>
      </c>
      <c r="K3265" s="3">
        <v>4.4000000000000004</v>
      </c>
      <c r="L3265" s="3" t="s">
        <v>151</v>
      </c>
      <c r="M3265" s="3" t="s">
        <v>26</v>
      </c>
      <c r="N3265" s="3" t="s">
        <v>151</v>
      </c>
      <c r="O3265" s="3" t="s">
        <v>151</v>
      </c>
      <c r="P3265" s="13">
        <v>31</v>
      </c>
      <c r="Q3265" s="13">
        <f>Table1[[#This Row],[Purchase Amount (USD)]]-Table1[[#This Row],[Previous Purchases]]</f>
        <v>37</v>
      </c>
      <c r="R3265" s="3" t="s">
        <v>85</v>
      </c>
      <c r="S3265" s="3" t="s">
        <v>28</v>
      </c>
    </row>
    <row r="3266" spans="1:19" x14ac:dyDescent="0.3">
      <c r="A3266" s="2">
        <v>3265</v>
      </c>
      <c r="B3266" s="2">
        <v>28</v>
      </c>
      <c r="C3266" s="2" t="s">
        <v>152</v>
      </c>
      <c r="D3266" s="2" t="s">
        <v>94</v>
      </c>
      <c r="E3266" s="2" t="s">
        <v>20</v>
      </c>
      <c r="F3266" s="2">
        <v>50</v>
      </c>
      <c r="G3266" s="2" t="s">
        <v>30</v>
      </c>
      <c r="H3266" s="2" t="s">
        <v>35</v>
      </c>
      <c r="I3266" s="2" t="s">
        <v>60</v>
      </c>
      <c r="J3266" s="2" t="s">
        <v>24</v>
      </c>
      <c r="K3266" s="2">
        <v>4</v>
      </c>
      <c r="L3266" s="2" t="s">
        <v>151</v>
      </c>
      <c r="M3266" s="2" t="s">
        <v>26</v>
      </c>
      <c r="N3266" s="2" t="s">
        <v>151</v>
      </c>
      <c r="O3266" s="2" t="s">
        <v>151</v>
      </c>
      <c r="P3266" s="12">
        <v>39</v>
      </c>
      <c r="Q3266" s="12">
        <f>Table1[[#This Row],[Purchase Amount (USD)]]-Table1[[#This Row],[Previous Purchases]]</f>
        <v>11</v>
      </c>
      <c r="R3266" s="2" t="s">
        <v>32</v>
      </c>
      <c r="S3266" s="2" t="s">
        <v>75</v>
      </c>
    </row>
    <row r="3267" spans="1:19" x14ac:dyDescent="0.3">
      <c r="A3267" s="2">
        <v>3266</v>
      </c>
      <c r="B3267" s="2">
        <v>40</v>
      </c>
      <c r="C3267" s="2" t="s">
        <v>152</v>
      </c>
      <c r="D3267" s="2" t="s">
        <v>88</v>
      </c>
      <c r="E3267" s="2" t="s">
        <v>66</v>
      </c>
      <c r="F3267" s="2">
        <v>100</v>
      </c>
      <c r="G3267" s="2" t="s">
        <v>89</v>
      </c>
      <c r="H3267" s="2" t="s">
        <v>43</v>
      </c>
      <c r="I3267" s="2" t="s">
        <v>51</v>
      </c>
      <c r="J3267" s="2" t="s">
        <v>24</v>
      </c>
      <c r="K3267" s="2">
        <v>3.2</v>
      </c>
      <c r="L3267" s="2" t="s">
        <v>151</v>
      </c>
      <c r="M3267" s="2" t="s">
        <v>26</v>
      </c>
      <c r="N3267" s="2" t="s">
        <v>151</v>
      </c>
      <c r="O3267" s="2" t="s">
        <v>151</v>
      </c>
      <c r="P3267" s="12">
        <v>28</v>
      </c>
      <c r="Q3267" s="12">
        <f>Table1[[#This Row],[Purchase Amount (USD)]]-Table1[[#This Row],[Previous Purchases]]</f>
        <v>72</v>
      </c>
      <c r="R3267" s="2" t="s">
        <v>38</v>
      </c>
      <c r="S3267" s="2" t="s">
        <v>28</v>
      </c>
    </row>
    <row r="3268" spans="1:19" x14ac:dyDescent="0.3">
      <c r="A3268" s="3">
        <v>3267</v>
      </c>
      <c r="B3268" s="3">
        <v>49</v>
      </c>
      <c r="C3268" s="3" t="s">
        <v>152</v>
      </c>
      <c r="D3268" s="3" t="s">
        <v>61</v>
      </c>
      <c r="E3268" s="3" t="s">
        <v>62</v>
      </c>
      <c r="F3268" s="3">
        <v>74</v>
      </c>
      <c r="G3268" s="3" t="s">
        <v>89</v>
      </c>
      <c r="H3268" s="3" t="s">
        <v>35</v>
      </c>
      <c r="I3268" s="3" t="s">
        <v>23</v>
      </c>
      <c r="J3268" s="3" t="s">
        <v>24</v>
      </c>
      <c r="K3268" s="3">
        <v>4.2</v>
      </c>
      <c r="L3268" s="3" t="s">
        <v>151</v>
      </c>
      <c r="M3268" s="3" t="s">
        <v>44</v>
      </c>
      <c r="N3268" s="3" t="s">
        <v>151</v>
      </c>
      <c r="O3268" s="3" t="s">
        <v>151</v>
      </c>
      <c r="P3268" s="13">
        <v>33</v>
      </c>
      <c r="Q3268" s="13">
        <f>Table1[[#This Row],[Purchase Amount (USD)]]-Table1[[#This Row],[Previous Purchases]]</f>
        <v>41</v>
      </c>
      <c r="R3268" s="3" t="s">
        <v>74</v>
      </c>
      <c r="S3268" s="3" t="s">
        <v>39</v>
      </c>
    </row>
    <row r="3269" spans="1:19" x14ac:dyDescent="0.3">
      <c r="A3269" s="3">
        <v>3268</v>
      </c>
      <c r="B3269" s="3">
        <v>37</v>
      </c>
      <c r="C3269" s="3" t="s">
        <v>152</v>
      </c>
      <c r="D3269" s="3" t="s">
        <v>103</v>
      </c>
      <c r="E3269" s="3" t="s">
        <v>20</v>
      </c>
      <c r="F3269" s="3">
        <v>45</v>
      </c>
      <c r="G3269" s="3" t="s">
        <v>134</v>
      </c>
      <c r="H3269" s="3" t="s">
        <v>22</v>
      </c>
      <c r="I3269" s="3" t="s">
        <v>68</v>
      </c>
      <c r="J3269" s="3" t="s">
        <v>24</v>
      </c>
      <c r="K3269" s="3">
        <v>3</v>
      </c>
      <c r="L3269" s="3" t="s">
        <v>151</v>
      </c>
      <c r="M3269" s="3" t="s">
        <v>73</v>
      </c>
      <c r="N3269" s="3" t="s">
        <v>151</v>
      </c>
      <c r="O3269" s="3" t="s">
        <v>151</v>
      </c>
      <c r="P3269" s="13">
        <v>42</v>
      </c>
      <c r="Q3269" s="13">
        <f>Table1[[#This Row],[Purchase Amount (USD)]]-Table1[[#This Row],[Previous Purchases]]</f>
        <v>3</v>
      </c>
      <c r="R3269" s="3" t="s">
        <v>38</v>
      </c>
      <c r="S3269" s="3" t="s">
        <v>57</v>
      </c>
    </row>
    <row r="3270" spans="1:19" x14ac:dyDescent="0.3">
      <c r="A3270" s="2">
        <v>3269</v>
      </c>
      <c r="B3270" s="2">
        <v>22</v>
      </c>
      <c r="C3270" s="2" t="s">
        <v>152</v>
      </c>
      <c r="D3270" s="2" t="s">
        <v>80</v>
      </c>
      <c r="E3270" s="2" t="s">
        <v>20</v>
      </c>
      <c r="F3270" s="2">
        <v>97</v>
      </c>
      <c r="G3270" s="2" t="s">
        <v>71</v>
      </c>
      <c r="H3270" s="2" t="s">
        <v>43</v>
      </c>
      <c r="I3270" s="2" t="s">
        <v>108</v>
      </c>
      <c r="J3270" s="2" t="s">
        <v>56</v>
      </c>
      <c r="K3270" s="2">
        <v>2.8</v>
      </c>
      <c r="L3270" s="2" t="s">
        <v>151</v>
      </c>
      <c r="M3270" s="2" t="s">
        <v>37</v>
      </c>
      <c r="N3270" s="2" t="s">
        <v>151</v>
      </c>
      <c r="O3270" s="2" t="s">
        <v>151</v>
      </c>
      <c r="P3270" s="12">
        <v>5</v>
      </c>
      <c r="Q3270" s="12">
        <f>Table1[[#This Row],[Purchase Amount (USD)]]-Table1[[#This Row],[Previous Purchases]]</f>
        <v>92</v>
      </c>
      <c r="R3270" s="2" t="s">
        <v>74</v>
      </c>
      <c r="S3270" s="2" t="s">
        <v>96</v>
      </c>
    </row>
    <row r="3271" spans="1:19" x14ac:dyDescent="0.3">
      <c r="A3271" s="2">
        <v>3270</v>
      </c>
      <c r="B3271" s="2">
        <v>27</v>
      </c>
      <c r="C3271" s="2" t="s">
        <v>152</v>
      </c>
      <c r="D3271" s="2" t="s">
        <v>19</v>
      </c>
      <c r="E3271" s="2" t="s">
        <v>20</v>
      </c>
      <c r="F3271" s="2">
        <v>60</v>
      </c>
      <c r="G3271" s="2" t="s">
        <v>122</v>
      </c>
      <c r="H3271" s="2" t="s">
        <v>43</v>
      </c>
      <c r="I3271" s="2" t="s">
        <v>143</v>
      </c>
      <c r="J3271" s="2" t="s">
        <v>24</v>
      </c>
      <c r="K3271" s="2">
        <v>4.9000000000000004</v>
      </c>
      <c r="L3271" s="2" t="s">
        <v>151</v>
      </c>
      <c r="M3271" s="2" t="s">
        <v>26</v>
      </c>
      <c r="N3271" s="2" t="s">
        <v>151</v>
      </c>
      <c r="O3271" s="2" t="s">
        <v>151</v>
      </c>
      <c r="P3271" s="12">
        <v>25</v>
      </c>
      <c r="Q3271" s="12">
        <f>Table1[[#This Row],[Purchase Amount (USD)]]-Table1[[#This Row],[Previous Purchases]]</f>
        <v>35</v>
      </c>
      <c r="R3271" s="2" t="s">
        <v>32</v>
      </c>
      <c r="S3271" s="2" t="s">
        <v>87</v>
      </c>
    </row>
    <row r="3272" spans="1:19" x14ac:dyDescent="0.3">
      <c r="A3272" s="3">
        <v>3271</v>
      </c>
      <c r="B3272" s="3">
        <v>59</v>
      </c>
      <c r="C3272" s="3" t="s">
        <v>152</v>
      </c>
      <c r="D3272" s="3" t="s">
        <v>124</v>
      </c>
      <c r="E3272" s="3" t="s">
        <v>20</v>
      </c>
      <c r="F3272" s="3">
        <v>25</v>
      </c>
      <c r="G3272" s="3" t="s">
        <v>114</v>
      </c>
      <c r="H3272" s="3" t="s">
        <v>43</v>
      </c>
      <c r="I3272" s="3" t="s">
        <v>125</v>
      </c>
      <c r="J3272" s="3" t="s">
        <v>24</v>
      </c>
      <c r="K3272" s="3">
        <v>4.7</v>
      </c>
      <c r="L3272" s="3" t="s">
        <v>151</v>
      </c>
      <c r="M3272" s="3" t="s">
        <v>26</v>
      </c>
      <c r="N3272" s="3" t="s">
        <v>151</v>
      </c>
      <c r="O3272" s="3" t="s">
        <v>151</v>
      </c>
      <c r="P3272" s="13">
        <v>48</v>
      </c>
      <c r="Q3272" s="13">
        <f>Table1[[#This Row],[Purchase Amount (USD)]]-Table1[[#This Row],[Previous Purchases]]</f>
        <v>-23</v>
      </c>
      <c r="R3272" s="3" t="s">
        <v>45</v>
      </c>
      <c r="S3272" s="3" t="s">
        <v>48</v>
      </c>
    </row>
    <row r="3273" spans="1:19" x14ac:dyDescent="0.3">
      <c r="A3273" s="3">
        <v>3272</v>
      </c>
      <c r="B3273" s="3">
        <v>35</v>
      </c>
      <c r="C3273" s="3" t="s">
        <v>152</v>
      </c>
      <c r="D3273" s="3" t="s">
        <v>124</v>
      </c>
      <c r="E3273" s="3" t="s">
        <v>20</v>
      </c>
      <c r="F3273" s="3">
        <v>55</v>
      </c>
      <c r="G3273" s="3" t="s">
        <v>106</v>
      </c>
      <c r="H3273" s="3" t="s">
        <v>91</v>
      </c>
      <c r="I3273" s="3" t="s">
        <v>135</v>
      </c>
      <c r="J3273" s="3" t="s">
        <v>36</v>
      </c>
      <c r="K3273" s="3">
        <v>4.4000000000000004</v>
      </c>
      <c r="L3273" s="3" t="s">
        <v>151</v>
      </c>
      <c r="M3273" s="3" t="s">
        <v>53</v>
      </c>
      <c r="N3273" s="3" t="s">
        <v>151</v>
      </c>
      <c r="O3273" s="3" t="s">
        <v>151</v>
      </c>
      <c r="P3273" s="13">
        <v>30</v>
      </c>
      <c r="Q3273" s="13">
        <f>Table1[[#This Row],[Purchase Amount (USD)]]-Table1[[#This Row],[Previous Purchases]]</f>
        <v>25</v>
      </c>
      <c r="R3273" s="3" t="s">
        <v>38</v>
      </c>
      <c r="S3273" s="3" t="s">
        <v>39</v>
      </c>
    </row>
    <row r="3274" spans="1:19" x14ac:dyDescent="0.3">
      <c r="A3274" s="2">
        <v>3273</v>
      </c>
      <c r="B3274" s="2">
        <v>58</v>
      </c>
      <c r="C3274" s="2" t="s">
        <v>152</v>
      </c>
      <c r="D3274" s="2" t="s">
        <v>70</v>
      </c>
      <c r="E3274" s="2" t="s">
        <v>41</v>
      </c>
      <c r="F3274" s="2">
        <v>99</v>
      </c>
      <c r="G3274" s="2" t="s">
        <v>104</v>
      </c>
      <c r="H3274" s="2" t="s">
        <v>43</v>
      </c>
      <c r="I3274" s="2" t="s">
        <v>92</v>
      </c>
      <c r="J3274" s="2" t="s">
        <v>24</v>
      </c>
      <c r="K3274" s="2">
        <v>3.1</v>
      </c>
      <c r="L3274" s="2" t="s">
        <v>151</v>
      </c>
      <c r="M3274" s="2" t="s">
        <v>44</v>
      </c>
      <c r="N3274" s="2" t="s">
        <v>151</v>
      </c>
      <c r="O3274" s="2" t="s">
        <v>151</v>
      </c>
      <c r="P3274" s="12">
        <v>34</v>
      </c>
      <c r="Q3274" s="12">
        <f>Table1[[#This Row],[Purchase Amount (USD)]]-Table1[[#This Row],[Previous Purchases]]</f>
        <v>65</v>
      </c>
      <c r="R3274" s="2" t="s">
        <v>45</v>
      </c>
      <c r="S3274" s="2" t="s">
        <v>57</v>
      </c>
    </row>
    <row r="3275" spans="1:19" x14ac:dyDescent="0.3">
      <c r="A3275" s="2">
        <v>3274</v>
      </c>
      <c r="B3275" s="2">
        <v>58</v>
      </c>
      <c r="C3275" s="2" t="s">
        <v>152</v>
      </c>
      <c r="D3275" s="2" t="s">
        <v>132</v>
      </c>
      <c r="E3275" s="2" t="s">
        <v>66</v>
      </c>
      <c r="F3275" s="2">
        <v>45</v>
      </c>
      <c r="G3275" s="2" t="s">
        <v>106</v>
      </c>
      <c r="H3275" s="2" t="s">
        <v>35</v>
      </c>
      <c r="I3275" s="2" t="s">
        <v>120</v>
      </c>
      <c r="J3275" s="2" t="s">
        <v>52</v>
      </c>
      <c r="K3275" s="2">
        <v>2.6</v>
      </c>
      <c r="L3275" s="2" t="s">
        <v>151</v>
      </c>
      <c r="M3275" s="2" t="s">
        <v>37</v>
      </c>
      <c r="N3275" s="2" t="s">
        <v>151</v>
      </c>
      <c r="O3275" s="2" t="s">
        <v>151</v>
      </c>
      <c r="P3275" s="12">
        <v>34</v>
      </c>
      <c r="Q3275" s="12">
        <f>Table1[[#This Row],[Purchase Amount (USD)]]-Table1[[#This Row],[Previous Purchases]]</f>
        <v>11</v>
      </c>
      <c r="R3275" s="2" t="s">
        <v>45</v>
      </c>
      <c r="S3275" s="2" t="s">
        <v>96</v>
      </c>
    </row>
    <row r="3276" spans="1:19" x14ac:dyDescent="0.3">
      <c r="A3276" s="3">
        <v>3275</v>
      </c>
      <c r="B3276" s="3">
        <v>46</v>
      </c>
      <c r="C3276" s="3" t="s">
        <v>152</v>
      </c>
      <c r="D3276" s="3" t="s">
        <v>29</v>
      </c>
      <c r="E3276" s="3" t="s">
        <v>20</v>
      </c>
      <c r="F3276" s="3">
        <v>20</v>
      </c>
      <c r="G3276" s="3" t="s">
        <v>100</v>
      </c>
      <c r="H3276" s="3" t="s">
        <v>43</v>
      </c>
      <c r="I3276" s="3" t="s">
        <v>108</v>
      </c>
      <c r="J3276" s="3" t="s">
        <v>36</v>
      </c>
      <c r="K3276" s="3">
        <v>3.9</v>
      </c>
      <c r="L3276" s="3" t="s">
        <v>151</v>
      </c>
      <c r="M3276" s="3" t="s">
        <v>73</v>
      </c>
      <c r="N3276" s="3" t="s">
        <v>151</v>
      </c>
      <c r="O3276" s="3" t="s">
        <v>151</v>
      </c>
      <c r="P3276" s="13">
        <v>14</v>
      </c>
      <c r="Q3276" s="13">
        <f>Table1[[#This Row],[Purchase Amount (USD)]]-Table1[[#This Row],[Previous Purchases]]</f>
        <v>6</v>
      </c>
      <c r="R3276" s="3" t="s">
        <v>32</v>
      </c>
      <c r="S3276" s="3" t="s">
        <v>28</v>
      </c>
    </row>
    <row r="3277" spans="1:19" x14ac:dyDescent="0.3">
      <c r="A3277" s="3">
        <v>3276</v>
      </c>
      <c r="B3277" s="3">
        <v>43</v>
      </c>
      <c r="C3277" s="3" t="s">
        <v>152</v>
      </c>
      <c r="D3277" s="3" t="s">
        <v>94</v>
      </c>
      <c r="E3277" s="3" t="s">
        <v>20</v>
      </c>
      <c r="F3277" s="3">
        <v>88</v>
      </c>
      <c r="G3277" s="3" t="s">
        <v>89</v>
      </c>
      <c r="H3277" s="3" t="s">
        <v>91</v>
      </c>
      <c r="I3277" s="3" t="s">
        <v>95</v>
      </c>
      <c r="J3277" s="3" t="s">
        <v>52</v>
      </c>
      <c r="K3277" s="3">
        <v>2.6</v>
      </c>
      <c r="L3277" s="3" t="s">
        <v>151</v>
      </c>
      <c r="M3277" s="3" t="s">
        <v>69</v>
      </c>
      <c r="N3277" s="3" t="s">
        <v>151</v>
      </c>
      <c r="O3277" s="3" t="s">
        <v>151</v>
      </c>
      <c r="P3277" s="13">
        <v>2</v>
      </c>
      <c r="Q3277" s="13">
        <f>Table1[[#This Row],[Purchase Amount (USD)]]-Table1[[#This Row],[Previous Purchases]]</f>
        <v>86</v>
      </c>
      <c r="R3277" s="3" t="s">
        <v>85</v>
      </c>
      <c r="S3277" s="3" t="s">
        <v>39</v>
      </c>
    </row>
    <row r="3278" spans="1:19" x14ac:dyDescent="0.3">
      <c r="A3278" s="2">
        <v>3277</v>
      </c>
      <c r="B3278" s="2">
        <v>39</v>
      </c>
      <c r="C3278" s="2" t="s">
        <v>152</v>
      </c>
      <c r="D3278" s="2" t="s">
        <v>118</v>
      </c>
      <c r="E3278" s="2" t="s">
        <v>66</v>
      </c>
      <c r="F3278" s="2">
        <v>99</v>
      </c>
      <c r="G3278" s="2" t="s">
        <v>146</v>
      </c>
      <c r="H3278" s="2" t="s">
        <v>43</v>
      </c>
      <c r="I3278" s="2" t="s">
        <v>51</v>
      </c>
      <c r="J3278" s="2" t="s">
        <v>52</v>
      </c>
      <c r="K3278" s="2">
        <v>4</v>
      </c>
      <c r="L3278" s="2" t="s">
        <v>151</v>
      </c>
      <c r="M3278" s="2" t="s">
        <v>73</v>
      </c>
      <c r="N3278" s="2" t="s">
        <v>151</v>
      </c>
      <c r="O3278" s="2" t="s">
        <v>151</v>
      </c>
      <c r="P3278" s="12">
        <v>41</v>
      </c>
      <c r="Q3278" s="12">
        <f>Table1[[#This Row],[Purchase Amount (USD)]]-Table1[[#This Row],[Previous Purchases]]</f>
        <v>58</v>
      </c>
      <c r="R3278" s="2" t="s">
        <v>45</v>
      </c>
      <c r="S3278" s="2" t="s">
        <v>96</v>
      </c>
    </row>
    <row r="3279" spans="1:19" x14ac:dyDescent="0.3">
      <c r="A3279" s="2">
        <v>3278</v>
      </c>
      <c r="B3279" s="2">
        <v>59</v>
      </c>
      <c r="C3279" s="2" t="s">
        <v>152</v>
      </c>
      <c r="D3279" s="2" t="s">
        <v>86</v>
      </c>
      <c r="E3279" s="2" t="s">
        <v>20</v>
      </c>
      <c r="F3279" s="2">
        <v>86</v>
      </c>
      <c r="G3279" s="2" t="s">
        <v>104</v>
      </c>
      <c r="H3279" s="2" t="s">
        <v>43</v>
      </c>
      <c r="I3279" s="2" t="s">
        <v>143</v>
      </c>
      <c r="J3279" s="2" t="s">
        <v>36</v>
      </c>
      <c r="K3279" s="2">
        <v>4.9000000000000004</v>
      </c>
      <c r="L3279" s="2" t="s">
        <v>151</v>
      </c>
      <c r="M3279" s="2" t="s">
        <v>73</v>
      </c>
      <c r="N3279" s="2" t="s">
        <v>151</v>
      </c>
      <c r="O3279" s="2" t="s">
        <v>151</v>
      </c>
      <c r="P3279" s="12">
        <v>3</v>
      </c>
      <c r="Q3279" s="12">
        <f>Table1[[#This Row],[Purchase Amount (USD)]]-Table1[[#This Row],[Previous Purchases]]</f>
        <v>83</v>
      </c>
      <c r="R3279" s="2" t="s">
        <v>38</v>
      </c>
      <c r="S3279" s="2" t="s">
        <v>87</v>
      </c>
    </row>
    <row r="3280" spans="1:19" x14ac:dyDescent="0.3">
      <c r="A3280" s="3">
        <v>3279</v>
      </c>
      <c r="B3280" s="3">
        <v>59</v>
      </c>
      <c r="C3280" s="3" t="s">
        <v>152</v>
      </c>
      <c r="D3280" s="3" t="s">
        <v>80</v>
      </c>
      <c r="E3280" s="3" t="s">
        <v>20</v>
      </c>
      <c r="F3280" s="3">
        <v>70</v>
      </c>
      <c r="G3280" s="3" t="s">
        <v>55</v>
      </c>
      <c r="H3280" s="3" t="s">
        <v>43</v>
      </c>
      <c r="I3280" s="3" t="s">
        <v>93</v>
      </c>
      <c r="J3280" s="3" t="s">
        <v>52</v>
      </c>
      <c r="K3280" s="3">
        <v>3.3</v>
      </c>
      <c r="L3280" s="3" t="s">
        <v>151</v>
      </c>
      <c r="M3280" s="3" t="s">
        <v>69</v>
      </c>
      <c r="N3280" s="3" t="s">
        <v>151</v>
      </c>
      <c r="O3280" s="3" t="s">
        <v>151</v>
      </c>
      <c r="P3280" s="13">
        <v>18</v>
      </c>
      <c r="Q3280" s="13">
        <f>Table1[[#This Row],[Purchase Amount (USD)]]-Table1[[#This Row],[Previous Purchases]]</f>
        <v>52</v>
      </c>
      <c r="R3280" s="3" t="s">
        <v>74</v>
      </c>
      <c r="S3280" s="3" t="s">
        <v>39</v>
      </c>
    </row>
    <row r="3281" spans="1:19" x14ac:dyDescent="0.3">
      <c r="A3281" s="3">
        <v>3280</v>
      </c>
      <c r="B3281" s="3">
        <v>59</v>
      </c>
      <c r="C3281" s="3" t="s">
        <v>152</v>
      </c>
      <c r="D3281" s="3" t="s">
        <v>123</v>
      </c>
      <c r="E3281" s="3" t="s">
        <v>66</v>
      </c>
      <c r="F3281" s="3">
        <v>50</v>
      </c>
      <c r="G3281" s="3" t="s">
        <v>50</v>
      </c>
      <c r="H3281" s="3" t="s">
        <v>35</v>
      </c>
      <c r="I3281" s="3" t="s">
        <v>107</v>
      </c>
      <c r="J3281" s="3" t="s">
        <v>56</v>
      </c>
      <c r="K3281" s="3">
        <v>3</v>
      </c>
      <c r="L3281" s="3" t="s">
        <v>151</v>
      </c>
      <c r="M3281" s="3" t="s">
        <v>26</v>
      </c>
      <c r="N3281" s="3" t="s">
        <v>151</v>
      </c>
      <c r="O3281" s="3" t="s">
        <v>151</v>
      </c>
      <c r="P3281" s="13">
        <v>1</v>
      </c>
      <c r="Q3281" s="13">
        <f>Table1[[#This Row],[Purchase Amount (USD)]]-Table1[[#This Row],[Previous Purchases]]</f>
        <v>49</v>
      </c>
      <c r="R3281" s="3" t="s">
        <v>85</v>
      </c>
      <c r="S3281" s="3" t="s">
        <v>28</v>
      </c>
    </row>
    <row r="3282" spans="1:19" x14ac:dyDescent="0.3">
      <c r="A3282" s="2">
        <v>3281</v>
      </c>
      <c r="B3282" s="2">
        <v>45</v>
      </c>
      <c r="C3282" s="2" t="s">
        <v>152</v>
      </c>
      <c r="D3282" s="2" t="s">
        <v>65</v>
      </c>
      <c r="E3282" s="2" t="s">
        <v>66</v>
      </c>
      <c r="F3282" s="2">
        <v>57</v>
      </c>
      <c r="G3282" s="2" t="s">
        <v>83</v>
      </c>
      <c r="H3282" s="2" t="s">
        <v>22</v>
      </c>
      <c r="I3282" s="2" t="s">
        <v>107</v>
      </c>
      <c r="J3282" s="2" t="s">
        <v>24</v>
      </c>
      <c r="K3282" s="2">
        <v>2.7</v>
      </c>
      <c r="L3282" s="2" t="s">
        <v>151</v>
      </c>
      <c r="M3282" s="2" t="s">
        <v>44</v>
      </c>
      <c r="N3282" s="2" t="s">
        <v>151</v>
      </c>
      <c r="O3282" s="2" t="s">
        <v>151</v>
      </c>
      <c r="P3282" s="12">
        <v>5</v>
      </c>
      <c r="Q3282" s="12">
        <f>Table1[[#This Row],[Purchase Amount (USD)]]-Table1[[#This Row],[Previous Purchases]]</f>
        <v>52</v>
      </c>
      <c r="R3282" s="2" t="s">
        <v>45</v>
      </c>
      <c r="S3282" s="2" t="s">
        <v>87</v>
      </c>
    </row>
    <row r="3283" spans="1:19" x14ac:dyDescent="0.3">
      <c r="A3283" s="2">
        <v>3282</v>
      </c>
      <c r="B3283" s="2">
        <v>27</v>
      </c>
      <c r="C3283" s="2" t="s">
        <v>152</v>
      </c>
      <c r="D3283" s="2" t="s">
        <v>94</v>
      </c>
      <c r="E3283" s="2" t="s">
        <v>20</v>
      </c>
      <c r="F3283" s="2">
        <v>69</v>
      </c>
      <c r="G3283" s="2" t="s">
        <v>46</v>
      </c>
      <c r="H3283" s="2" t="s">
        <v>22</v>
      </c>
      <c r="I3283" s="2" t="s">
        <v>79</v>
      </c>
      <c r="J3283" s="2" t="s">
        <v>24</v>
      </c>
      <c r="K3283" s="2">
        <v>3.1</v>
      </c>
      <c r="L3283" s="2" t="s">
        <v>151</v>
      </c>
      <c r="M3283" s="2" t="s">
        <v>37</v>
      </c>
      <c r="N3283" s="2" t="s">
        <v>151</v>
      </c>
      <c r="O3283" s="2" t="s">
        <v>151</v>
      </c>
      <c r="P3283" s="12">
        <v>41</v>
      </c>
      <c r="Q3283" s="12">
        <f>Table1[[#This Row],[Purchase Amount (USD)]]-Table1[[#This Row],[Previous Purchases]]</f>
        <v>28</v>
      </c>
      <c r="R3283" s="2" t="s">
        <v>74</v>
      </c>
      <c r="S3283" s="2" t="s">
        <v>48</v>
      </c>
    </row>
    <row r="3284" spans="1:19" x14ac:dyDescent="0.3">
      <c r="A3284" s="3">
        <v>3283</v>
      </c>
      <c r="B3284" s="3">
        <v>24</v>
      </c>
      <c r="C3284" s="3" t="s">
        <v>152</v>
      </c>
      <c r="D3284" s="3" t="s">
        <v>112</v>
      </c>
      <c r="E3284" s="3" t="s">
        <v>20</v>
      </c>
      <c r="F3284" s="3">
        <v>94</v>
      </c>
      <c r="G3284" s="3" t="s">
        <v>98</v>
      </c>
      <c r="H3284" s="3" t="s">
        <v>43</v>
      </c>
      <c r="I3284" s="3" t="s">
        <v>107</v>
      </c>
      <c r="J3284" s="3" t="s">
        <v>56</v>
      </c>
      <c r="K3284" s="3">
        <v>4.8</v>
      </c>
      <c r="L3284" s="3" t="s">
        <v>151</v>
      </c>
      <c r="M3284" s="3" t="s">
        <v>44</v>
      </c>
      <c r="N3284" s="3" t="s">
        <v>151</v>
      </c>
      <c r="O3284" s="3" t="s">
        <v>151</v>
      </c>
      <c r="P3284" s="13">
        <v>5</v>
      </c>
      <c r="Q3284" s="13">
        <f>Table1[[#This Row],[Purchase Amount (USD)]]-Table1[[#This Row],[Previous Purchases]]</f>
        <v>89</v>
      </c>
      <c r="R3284" s="3" t="s">
        <v>38</v>
      </c>
      <c r="S3284" s="3" t="s">
        <v>87</v>
      </c>
    </row>
    <row r="3285" spans="1:19" x14ac:dyDescent="0.3">
      <c r="A3285" s="3">
        <v>3284</v>
      </c>
      <c r="B3285" s="3">
        <v>47</v>
      </c>
      <c r="C3285" s="3" t="s">
        <v>152</v>
      </c>
      <c r="D3285" s="3" t="s">
        <v>101</v>
      </c>
      <c r="E3285" s="3" t="s">
        <v>62</v>
      </c>
      <c r="F3285" s="3">
        <v>24</v>
      </c>
      <c r="G3285" s="3" t="s">
        <v>97</v>
      </c>
      <c r="H3285" s="3" t="s">
        <v>22</v>
      </c>
      <c r="I3285" s="3" t="s">
        <v>72</v>
      </c>
      <c r="J3285" s="3" t="s">
        <v>36</v>
      </c>
      <c r="K3285" s="3">
        <v>2.9</v>
      </c>
      <c r="L3285" s="3" t="s">
        <v>151</v>
      </c>
      <c r="M3285" s="3" t="s">
        <v>26</v>
      </c>
      <c r="N3285" s="3" t="s">
        <v>151</v>
      </c>
      <c r="O3285" s="3" t="s">
        <v>151</v>
      </c>
      <c r="P3285" s="13">
        <v>10</v>
      </c>
      <c r="Q3285" s="13">
        <f>Table1[[#This Row],[Purchase Amount (USD)]]-Table1[[#This Row],[Previous Purchases]]</f>
        <v>14</v>
      </c>
      <c r="R3285" s="3" t="s">
        <v>85</v>
      </c>
      <c r="S3285" s="3" t="s">
        <v>96</v>
      </c>
    </row>
    <row r="3286" spans="1:19" x14ac:dyDescent="0.3">
      <c r="A3286" s="2">
        <v>3285</v>
      </c>
      <c r="B3286" s="2">
        <v>70</v>
      </c>
      <c r="C3286" s="2" t="s">
        <v>152</v>
      </c>
      <c r="D3286" s="2" t="s">
        <v>118</v>
      </c>
      <c r="E3286" s="2" t="s">
        <v>66</v>
      </c>
      <c r="F3286" s="2">
        <v>79</v>
      </c>
      <c r="G3286" s="2" t="s">
        <v>21</v>
      </c>
      <c r="H3286" s="2" t="s">
        <v>22</v>
      </c>
      <c r="I3286" s="2" t="s">
        <v>51</v>
      </c>
      <c r="J3286" s="2" t="s">
        <v>36</v>
      </c>
      <c r="K3286" s="2">
        <v>4.5</v>
      </c>
      <c r="L3286" s="2" t="s">
        <v>151</v>
      </c>
      <c r="M3286" s="2" t="s">
        <v>69</v>
      </c>
      <c r="N3286" s="2" t="s">
        <v>151</v>
      </c>
      <c r="O3286" s="2" t="s">
        <v>151</v>
      </c>
      <c r="P3286" s="12">
        <v>20</v>
      </c>
      <c r="Q3286" s="12">
        <f>Table1[[#This Row],[Purchase Amount (USD)]]-Table1[[#This Row],[Previous Purchases]]</f>
        <v>59</v>
      </c>
      <c r="R3286" s="2" t="s">
        <v>27</v>
      </c>
      <c r="S3286" s="2" t="s">
        <v>48</v>
      </c>
    </row>
    <row r="3287" spans="1:19" x14ac:dyDescent="0.3">
      <c r="A3287" s="2">
        <v>3286</v>
      </c>
      <c r="B3287" s="2">
        <v>58</v>
      </c>
      <c r="C3287" s="2" t="s">
        <v>152</v>
      </c>
      <c r="D3287" s="2" t="s">
        <v>123</v>
      </c>
      <c r="E3287" s="2" t="s">
        <v>66</v>
      </c>
      <c r="F3287" s="2">
        <v>31</v>
      </c>
      <c r="G3287" s="2" t="s">
        <v>76</v>
      </c>
      <c r="H3287" s="2" t="s">
        <v>91</v>
      </c>
      <c r="I3287" s="2" t="s">
        <v>135</v>
      </c>
      <c r="J3287" s="2" t="s">
        <v>56</v>
      </c>
      <c r="K3287" s="2">
        <v>4.5999999999999996</v>
      </c>
      <c r="L3287" s="2" t="s">
        <v>151</v>
      </c>
      <c r="M3287" s="2" t="s">
        <v>37</v>
      </c>
      <c r="N3287" s="2" t="s">
        <v>151</v>
      </c>
      <c r="O3287" s="2" t="s">
        <v>151</v>
      </c>
      <c r="P3287" s="12">
        <v>11</v>
      </c>
      <c r="Q3287" s="12">
        <f>Table1[[#This Row],[Purchase Amount (USD)]]-Table1[[#This Row],[Previous Purchases]]</f>
        <v>20</v>
      </c>
      <c r="R3287" s="2" t="s">
        <v>32</v>
      </c>
      <c r="S3287" s="2" t="s">
        <v>39</v>
      </c>
    </row>
    <row r="3288" spans="1:19" x14ac:dyDescent="0.3">
      <c r="A3288" s="3">
        <v>3287</v>
      </c>
      <c r="B3288" s="3">
        <v>45</v>
      </c>
      <c r="C3288" s="3" t="s">
        <v>152</v>
      </c>
      <c r="D3288" s="3" t="s">
        <v>101</v>
      </c>
      <c r="E3288" s="3" t="s">
        <v>62</v>
      </c>
      <c r="F3288" s="3">
        <v>67</v>
      </c>
      <c r="G3288" s="3" t="s">
        <v>114</v>
      </c>
      <c r="H3288" s="3" t="s">
        <v>22</v>
      </c>
      <c r="I3288" s="3" t="s">
        <v>68</v>
      </c>
      <c r="J3288" s="3" t="s">
        <v>24</v>
      </c>
      <c r="K3288" s="3">
        <v>5</v>
      </c>
      <c r="L3288" s="3" t="s">
        <v>151</v>
      </c>
      <c r="M3288" s="3" t="s">
        <v>26</v>
      </c>
      <c r="N3288" s="3" t="s">
        <v>151</v>
      </c>
      <c r="O3288" s="3" t="s">
        <v>151</v>
      </c>
      <c r="P3288" s="13">
        <v>4</v>
      </c>
      <c r="Q3288" s="13">
        <f>Table1[[#This Row],[Purchase Amount (USD)]]-Table1[[#This Row],[Previous Purchases]]</f>
        <v>63</v>
      </c>
      <c r="R3288" s="3" t="s">
        <v>27</v>
      </c>
      <c r="S3288" s="3" t="s">
        <v>28</v>
      </c>
    </row>
    <row r="3289" spans="1:19" x14ac:dyDescent="0.3">
      <c r="A3289" s="3">
        <v>3288</v>
      </c>
      <c r="B3289" s="3">
        <v>24</v>
      </c>
      <c r="C3289" s="3" t="s">
        <v>152</v>
      </c>
      <c r="D3289" s="3" t="s">
        <v>86</v>
      </c>
      <c r="E3289" s="3" t="s">
        <v>20</v>
      </c>
      <c r="F3289" s="3">
        <v>63</v>
      </c>
      <c r="G3289" s="3" t="s">
        <v>63</v>
      </c>
      <c r="H3289" s="3" t="s">
        <v>22</v>
      </c>
      <c r="I3289" s="3" t="s">
        <v>93</v>
      </c>
      <c r="J3289" s="3" t="s">
        <v>36</v>
      </c>
      <c r="K3289" s="3">
        <v>4.3</v>
      </c>
      <c r="L3289" s="3" t="s">
        <v>151</v>
      </c>
      <c r="M3289" s="3" t="s">
        <v>69</v>
      </c>
      <c r="N3289" s="3" t="s">
        <v>151</v>
      </c>
      <c r="O3289" s="3" t="s">
        <v>151</v>
      </c>
      <c r="P3289" s="13">
        <v>38</v>
      </c>
      <c r="Q3289" s="13">
        <f>Table1[[#This Row],[Purchase Amount (USD)]]-Table1[[#This Row],[Previous Purchases]]</f>
        <v>25</v>
      </c>
      <c r="R3289" s="3" t="s">
        <v>38</v>
      </c>
      <c r="S3289" s="3" t="s">
        <v>39</v>
      </c>
    </row>
    <row r="3290" spans="1:19" x14ac:dyDescent="0.3">
      <c r="A3290" s="2">
        <v>3289</v>
      </c>
      <c r="B3290" s="2">
        <v>67</v>
      </c>
      <c r="C3290" s="2" t="s">
        <v>152</v>
      </c>
      <c r="D3290" s="2" t="s">
        <v>65</v>
      </c>
      <c r="E3290" s="2" t="s">
        <v>66</v>
      </c>
      <c r="F3290" s="2">
        <v>61</v>
      </c>
      <c r="G3290" s="2" t="s">
        <v>130</v>
      </c>
      <c r="H3290" s="2" t="s">
        <v>91</v>
      </c>
      <c r="I3290" s="2" t="s">
        <v>51</v>
      </c>
      <c r="J3290" s="2" t="s">
        <v>36</v>
      </c>
      <c r="K3290" s="2">
        <v>4.9000000000000004</v>
      </c>
      <c r="L3290" s="2" t="s">
        <v>151</v>
      </c>
      <c r="M3290" s="2" t="s">
        <v>44</v>
      </c>
      <c r="N3290" s="2" t="s">
        <v>151</v>
      </c>
      <c r="O3290" s="2" t="s">
        <v>151</v>
      </c>
      <c r="P3290" s="12">
        <v>19</v>
      </c>
      <c r="Q3290" s="12">
        <f>Table1[[#This Row],[Purchase Amount (USD)]]-Table1[[#This Row],[Previous Purchases]]</f>
        <v>42</v>
      </c>
      <c r="R3290" s="2" t="s">
        <v>38</v>
      </c>
      <c r="S3290" s="2" t="s">
        <v>75</v>
      </c>
    </row>
    <row r="3291" spans="1:19" x14ac:dyDescent="0.3">
      <c r="A3291" s="2">
        <v>3290</v>
      </c>
      <c r="B3291" s="2">
        <v>31</v>
      </c>
      <c r="C3291" s="2" t="s">
        <v>152</v>
      </c>
      <c r="D3291" s="2" t="s">
        <v>131</v>
      </c>
      <c r="E3291" s="2" t="s">
        <v>66</v>
      </c>
      <c r="F3291" s="2">
        <v>50</v>
      </c>
      <c r="G3291" s="2" t="s">
        <v>55</v>
      </c>
      <c r="H3291" s="2" t="s">
        <v>43</v>
      </c>
      <c r="I3291" s="2" t="s">
        <v>31</v>
      </c>
      <c r="J3291" s="2" t="s">
        <v>52</v>
      </c>
      <c r="K3291" s="2">
        <v>4</v>
      </c>
      <c r="L3291" s="2" t="s">
        <v>151</v>
      </c>
      <c r="M3291" s="2" t="s">
        <v>69</v>
      </c>
      <c r="N3291" s="2" t="s">
        <v>151</v>
      </c>
      <c r="O3291" s="2" t="s">
        <v>151</v>
      </c>
      <c r="P3291" s="12">
        <v>16</v>
      </c>
      <c r="Q3291" s="12">
        <f>Table1[[#This Row],[Purchase Amount (USD)]]-Table1[[#This Row],[Previous Purchases]]</f>
        <v>34</v>
      </c>
      <c r="R3291" s="2" t="s">
        <v>27</v>
      </c>
      <c r="S3291" s="2" t="s">
        <v>96</v>
      </c>
    </row>
    <row r="3292" spans="1:19" x14ac:dyDescent="0.3">
      <c r="A3292" s="3">
        <v>3291</v>
      </c>
      <c r="B3292" s="3">
        <v>52</v>
      </c>
      <c r="C3292" s="3" t="s">
        <v>152</v>
      </c>
      <c r="D3292" s="3" t="s">
        <v>61</v>
      </c>
      <c r="E3292" s="3" t="s">
        <v>62</v>
      </c>
      <c r="F3292" s="3">
        <v>82</v>
      </c>
      <c r="G3292" s="3" t="s">
        <v>113</v>
      </c>
      <c r="H3292" s="3" t="s">
        <v>22</v>
      </c>
      <c r="I3292" s="3" t="s">
        <v>93</v>
      </c>
      <c r="J3292" s="3" t="s">
        <v>36</v>
      </c>
      <c r="K3292" s="3">
        <v>3.1</v>
      </c>
      <c r="L3292" s="3" t="s">
        <v>151</v>
      </c>
      <c r="M3292" s="3" t="s">
        <v>37</v>
      </c>
      <c r="N3292" s="3" t="s">
        <v>151</v>
      </c>
      <c r="O3292" s="3" t="s">
        <v>151</v>
      </c>
      <c r="P3292" s="13">
        <v>2</v>
      </c>
      <c r="Q3292" s="13">
        <f>Table1[[#This Row],[Purchase Amount (USD)]]-Table1[[#This Row],[Previous Purchases]]</f>
        <v>80</v>
      </c>
      <c r="R3292" s="3" t="s">
        <v>45</v>
      </c>
      <c r="S3292" s="3" t="s">
        <v>87</v>
      </c>
    </row>
    <row r="3293" spans="1:19" x14ac:dyDescent="0.3">
      <c r="A3293" s="3">
        <v>3292</v>
      </c>
      <c r="B3293" s="3">
        <v>29</v>
      </c>
      <c r="C3293" s="3" t="s">
        <v>152</v>
      </c>
      <c r="D3293" s="3" t="s">
        <v>132</v>
      </c>
      <c r="E3293" s="3" t="s">
        <v>66</v>
      </c>
      <c r="F3293" s="3">
        <v>51</v>
      </c>
      <c r="G3293" s="3" t="s">
        <v>129</v>
      </c>
      <c r="H3293" s="3" t="s">
        <v>22</v>
      </c>
      <c r="I3293" s="3" t="s">
        <v>77</v>
      </c>
      <c r="J3293" s="3" t="s">
        <v>56</v>
      </c>
      <c r="K3293" s="3">
        <v>2.6</v>
      </c>
      <c r="L3293" s="3" t="s">
        <v>151</v>
      </c>
      <c r="M3293" s="3" t="s">
        <v>69</v>
      </c>
      <c r="N3293" s="3" t="s">
        <v>151</v>
      </c>
      <c r="O3293" s="3" t="s">
        <v>151</v>
      </c>
      <c r="P3293" s="13">
        <v>11</v>
      </c>
      <c r="Q3293" s="13">
        <f>Table1[[#This Row],[Purchase Amount (USD)]]-Table1[[#This Row],[Previous Purchases]]</f>
        <v>40</v>
      </c>
      <c r="R3293" s="3" t="s">
        <v>32</v>
      </c>
      <c r="S3293" s="3" t="s">
        <v>87</v>
      </c>
    </row>
    <row r="3294" spans="1:19" x14ac:dyDescent="0.3">
      <c r="A3294" s="2">
        <v>3293</v>
      </c>
      <c r="B3294" s="2">
        <v>62</v>
      </c>
      <c r="C3294" s="2" t="s">
        <v>152</v>
      </c>
      <c r="D3294" s="2" t="s">
        <v>65</v>
      </c>
      <c r="E3294" s="2" t="s">
        <v>66</v>
      </c>
      <c r="F3294" s="2">
        <v>23</v>
      </c>
      <c r="G3294" s="2" t="s">
        <v>67</v>
      </c>
      <c r="H3294" s="2" t="s">
        <v>22</v>
      </c>
      <c r="I3294" s="2" t="s">
        <v>23</v>
      </c>
      <c r="J3294" s="2" t="s">
        <v>36</v>
      </c>
      <c r="K3294" s="2">
        <v>4.9000000000000004</v>
      </c>
      <c r="L3294" s="2" t="s">
        <v>151</v>
      </c>
      <c r="M3294" s="2" t="s">
        <v>53</v>
      </c>
      <c r="N3294" s="2" t="s">
        <v>151</v>
      </c>
      <c r="O3294" s="2" t="s">
        <v>151</v>
      </c>
      <c r="P3294" s="12">
        <v>18</v>
      </c>
      <c r="Q3294" s="12">
        <f>Table1[[#This Row],[Purchase Amount (USD)]]-Table1[[#This Row],[Previous Purchases]]</f>
        <v>5</v>
      </c>
      <c r="R3294" s="2" t="s">
        <v>74</v>
      </c>
      <c r="S3294" s="2" t="s">
        <v>28</v>
      </c>
    </row>
    <row r="3295" spans="1:19" x14ac:dyDescent="0.3">
      <c r="A3295" s="2">
        <v>3294</v>
      </c>
      <c r="B3295" s="2">
        <v>19</v>
      </c>
      <c r="C3295" s="2" t="s">
        <v>152</v>
      </c>
      <c r="D3295" s="2" t="s">
        <v>61</v>
      </c>
      <c r="E3295" s="2" t="s">
        <v>62</v>
      </c>
      <c r="F3295" s="2">
        <v>91</v>
      </c>
      <c r="G3295" s="2" t="s">
        <v>63</v>
      </c>
      <c r="H3295" s="2" t="s">
        <v>43</v>
      </c>
      <c r="I3295" s="2" t="s">
        <v>79</v>
      </c>
      <c r="J3295" s="2" t="s">
        <v>36</v>
      </c>
      <c r="K3295" s="2">
        <v>3.5</v>
      </c>
      <c r="L3295" s="2" t="s">
        <v>151</v>
      </c>
      <c r="M3295" s="2" t="s">
        <v>69</v>
      </c>
      <c r="N3295" s="2" t="s">
        <v>151</v>
      </c>
      <c r="O3295" s="2" t="s">
        <v>151</v>
      </c>
      <c r="P3295" s="12">
        <v>47</v>
      </c>
      <c r="Q3295" s="12">
        <f>Table1[[#This Row],[Purchase Amount (USD)]]-Table1[[#This Row],[Previous Purchases]]</f>
        <v>44</v>
      </c>
      <c r="R3295" s="2" t="s">
        <v>38</v>
      </c>
      <c r="S3295" s="2" t="s">
        <v>28</v>
      </c>
    </row>
    <row r="3296" spans="1:19" x14ac:dyDescent="0.3">
      <c r="A3296" s="3">
        <v>3295</v>
      </c>
      <c r="B3296" s="3">
        <v>62</v>
      </c>
      <c r="C3296" s="3" t="s">
        <v>152</v>
      </c>
      <c r="D3296" s="3" t="s">
        <v>29</v>
      </c>
      <c r="E3296" s="3" t="s">
        <v>20</v>
      </c>
      <c r="F3296" s="3">
        <v>60</v>
      </c>
      <c r="G3296" s="3" t="s">
        <v>130</v>
      </c>
      <c r="H3296" s="3" t="s">
        <v>35</v>
      </c>
      <c r="I3296" s="3" t="s">
        <v>135</v>
      </c>
      <c r="J3296" s="3" t="s">
        <v>36</v>
      </c>
      <c r="K3296" s="3">
        <v>4.5</v>
      </c>
      <c r="L3296" s="3" t="s">
        <v>151</v>
      </c>
      <c r="M3296" s="3" t="s">
        <v>73</v>
      </c>
      <c r="N3296" s="3" t="s">
        <v>151</v>
      </c>
      <c r="O3296" s="3" t="s">
        <v>151</v>
      </c>
      <c r="P3296" s="13">
        <v>15</v>
      </c>
      <c r="Q3296" s="13">
        <f>Table1[[#This Row],[Purchase Amount (USD)]]-Table1[[#This Row],[Previous Purchases]]</f>
        <v>45</v>
      </c>
      <c r="R3296" s="3" t="s">
        <v>74</v>
      </c>
      <c r="S3296" s="3" t="s">
        <v>75</v>
      </c>
    </row>
    <row r="3297" spans="1:19" x14ac:dyDescent="0.3">
      <c r="A3297" s="3">
        <v>3296</v>
      </c>
      <c r="B3297" s="3">
        <v>70</v>
      </c>
      <c r="C3297" s="3" t="s">
        <v>152</v>
      </c>
      <c r="D3297" s="3" t="s">
        <v>19</v>
      </c>
      <c r="E3297" s="3" t="s">
        <v>20</v>
      </c>
      <c r="F3297" s="3">
        <v>34</v>
      </c>
      <c r="G3297" s="3" t="s">
        <v>63</v>
      </c>
      <c r="H3297" s="3" t="s">
        <v>35</v>
      </c>
      <c r="I3297" s="3" t="s">
        <v>92</v>
      </c>
      <c r="J3297" s="3" t="s">
        <v>52</v>
      </c>
      <c r="K3297" s="3">
        <v>2.8</v>
      </c>
      <c r="L3297" s="3" t="s">
        <v>151</v>
      </c>
      <c r="M3297" s="3" t="s">
        <v>44</v>
      </c>
      <c r="N3297" s="3" t="s">
        <v>151</v>
      </c>
      <c r="O3297" s="3" t="s">
        <v>151</v>
      </c>
      <c r="P3297" s="13">
        <v>15</v>
      </c>
      <c r="Q3297" s="13">
        <f>Table1[[#This Row],[Purchase Amount (USD)]]-Table1[[#This Row],[Previous Purchases]]</f>
        <v>19</v>
      </c>
      <c r="R3297" s="3" t="s">
        <v>32</v>
      </c>
      <c r="S3297" s="3" t="s">
        <v>39</v>
      </c>
    </row>
    <row r="3298" spans="1:19" x14ac:dyDescent="0.3">
      <c r="A3298" s="2">
        <v>3297</v>
      </c>
      <c r="B3298" s="2">
        <v>20</v>
      </c>
      <c r="C3298" s="2" t="s">
        <v>152</v>
      </c>
      <c r="D3298" s="2" t="s">
        <v>19</v>
      </c>
      <c r="E3298" s="2" t="s">
        <v>20</v>
      </c>
      <c r="F3298" s="2">
        <v>23</v>
      </c>
      <c r="G3298" s="2" t="s">
        <v>119</v>
      </c>
      <c r="H3298" s="2" t="s">
        <v>43</v>
      </c>
      <c r="I3298" s="2" t="s">
        <v>95</v>
      </c>
      <c r="J3298" s="2" t="s">
        <v>36</v>
      </c>
      <c r="K3298" s="2">
        <v>4.2</v>
      </c>
      <c r="L3298" s="2" t="s">
        <v>151</v>
      </c>
      <c r="M3298" s="2" t="s">
        <v>44</v>
      </c>
      <c r="N3298" s="2" t="s">
        <v>151</v>
      </c>
      <c r="O3298" s="2" t="s">
        <v>151</v>
      </c>
      <c r="P3298" s="12">
        <v>47</v>
      </c>
      <c r="Q3298" s="12">
        <f>Table1[[#This Row],[Purchase Amount (USD)]]-Table1[[#This Row],[Previous Purchases]]</f>
        <v>-24</v>
      </c>
      <c r="R3298" s="2" t="s">
        <v>27</v>
      </c>
      <c r="S3298" s="2" t="s">
        <v>57</v>
      </c>
    </row>
    <row r="3299" spans="1:19" x14ac:dyDescent="0.3">
      <c r="A3299" s="2">
        <v>3298</v>
      </c>
      <c r="B3299" s="2">
        <v>67</v>
      </c>
      <c r="C3299" s="2" t="s">
        <v>152</v>
      </c>
      <c r="D3299" s="2" t="s">
        <v>132</v>
      </c>
      <c r="E3299" s="2" t="s">
        <v>66</v>
      </c>
      <c r="F3299" s="2">
        <v>82</v>
      </c>
      <c r="G3299" s="2" t="s">
        <v>63</v>
      </c>
      <c r="H3299" s="2" t="s">
        <v>43</v>
      </c>
      <c r="I3299" s="2" t="s">
        <v>82</v>
      </c>
      <c r="J3299" s="2" t="s">
        <v>56</v>
      </c>
      <c r="K3299" s="2">
        <v>4.0999999999999996</v>
      </c>
      <c r="L3299" s="2" t="s">
        <v>151</v>
      </c>
      <c r="M3299" s="2" t="s">
        <v>37</v>
      </c>
      <c r="N3299" s="2" t="s">
        <v>151</v>
      </c>
      <c r="O3299" s="2" t="s">
        <v>151</v>
      </c>
      <c r="P3299" s="12">
        <v>47</v>
      </c>
      <c r="Q3299" s="12">
        <f>Table1[[#This Row],[Purchase Amount (USD)]]-Table1[[#This Row],[Previous Purchases]]</f>
        <v>35</v>
      </c>
      <c r="R3299" s="2" t="s">
        <v>45</v>
      </c>
      <c r="S3299" s="2" t="s">
        <v>87</v>
      </c>
    </row>
    <row r="3300" spans="1:19" x14ac:dyDescent="0.3">
      <c r="A3300" s="3">
        <v>3299</v>
      </c>
      <c r="B3300" s="3">
        <v>65</v>
      </c>
      <c r="C3300" s="3" t="s">
        <v>152</v>
      </c>
      <c r="D3300" s="3" t="s">
        <v>101</v>
      </c>
      <c r="E3300" s="3" t="s">
        <v>62</v>
      </c>
      <c r="F3300" s="3">
        <v>73</v>
      </c>
      <c r="G3300" s="3" t="s">
        <v>129</v>
      </c>
      <c r="H3300" s="3" t="s">
        <v>43</v>
      </c>
      <c r="I3300" s="3" t="s">
        <v>109</v>
      </c>
      <c r="J3300" s="3" t="s">
        <v>56</v>
      </c>
      <c r="K3300" s="3">
        <v>3.5</v>
      </c>
      <c r="L3300" s="3" t="s">
        <v>151</v>
      </c>
      <c r="M3300" s="3" t="s">
        <v>26</v>
      </c>
      <c r="N3300" s="3" t="s">
        <v>151</v>
      </c>
      <c r="O3300" s="3" t="s">
        <v>151</v>
      </c>
      <c r="P3300" s="13">
        <v>6</v>
      </c>
      <c r="Q3300" s="13">
        <f>Table1[[#This Row],[Purchase Amount (USD)]]-Table1[[#This Row],[Previous Purchases]]</f>
        <v>67</v>
      </c>
      <c r="R3300" s="3" t="s">
        <v>74</v>
      </c>
      <c r="S3300" s="3" t="s">
        <v>96</v>
      </c>
    </row>
    <row r="3301" spans="1:19" x14ac:dyDescent="0.3">
      <c r="A3301" s="3">
        <v>3300</v>
      </c>
      <c r="B3301" s="3">
        <v>45</v>
      </c>
      <c r="C3301" s="3" t="s">
        <v>152</v>
      </c>
      <c r="D3301" s="3" t="s">
        <v>58</v>
      </c>
      <c r="E3301" s="3" t="s">
        <v>20</v>
      </c>
      <c r="F3301" s="3">
        <v>32</v>
      </c>
      <c r="G3301" s="3" t="s">
        <v>146</v>
      </c>
      <c r="H3301" s="3" t="s">
        <v>22</v>
      </c>
      <c r="I3301" s="3" t="s">
        <v>84</v>
      </c>
      <c r="J3301" s="3" t="s">
        <v>36</v>
      </c>
      <c r="K3301" s="3">
        <v>4</v>
      </c>
      <c r="L3301" s="3" t="s">
        <v>151</v>
      </c>
      <c r="M3301" s="3" t="s">
        <v>69</v>
      </c>
      <c r="N3301" s="3" t="s">
        <v>151</v>
      </c>
      <c r="O3301" s="3" t="s">
        <v>151</v>
      </c>
      <c r="P3301" s="13">
        <v>18</v>
      </c>
      <c r="Q3301" s="13">
        <f>Table1[[#This Row],[Purchase Amount (USD)]]-Table1[[#This Row],[Previous Purchases]]</f>
        <v>14</v>
      </c>
      <c r="R3301" s="3" t="s">
        <v>27</v>
      </c>
      <c r="S3301" s="3" t="s">
        <v>87</v>
      </c>
    </row>
    <row r="3302" spans="1:19" x14ac:dyDescent="0.3">
      <c r="A3302" s="2">
        <v>3301</v>
      </c>
      <c r="B3302" s="2">
        <v>26</v>
      </c>
      <c r="C3302" s="2" t="s">
        <v>152</v>
      </c>
      <c r="D3302" s="2" t="s">
        <v>123</v>
      </c>
      <c r="E3302" s="2" t="s">
        <v>66</v>
      </c>
      <c r="F3302" s="2">
        <v>80</v>
      </c>
      <c r="G3302" s="2" t="s">
        <v>100</v>
      </c>
      <c r="H3302" s="2" t="s">
        <v>43</v>
      </c>
      <c r="I3302" s="2" t="s">
        <v>60</v>
      </c>
      <c r="J3302" s="2" t="s">
        <v>36</v>
      </c>
      <c r="K3302" s="2">
        <v>4</v>
      </c>
      <c r="L3302" s="2" t="s">
        <v>151</v>
      </c>
      <c r="M3302" s="2" t="s">
        <v>26</v>
      </c>
      <c r="N3302" s="2" t="s">
        <v>151</v>
      </c>
      <c r="O3302" s="2" t="s">
        <v>151</v>
      </c>
      <c r="P3302" s="12">
        <v>40</v>
      </c>
      <c r="Q3302" s="12">
        <f>Table1[[#This Row],[Purchase Amount (USD)]]-Table1[[#This Row],[Previous Purchases]]</f>
        <v>40</v>
      </c>
      <c r="R3302" s="2" t="s">
        <v>74</v>
      </c>
      <c r="S3302" s="2" t="s">
        <v>75</v>
      </c>
    </row>
    <row r="3303" spans="1:19" x14ac:dyDescent="0.3">
      <c r="A3303" s="2">
        <v>3302</v>
      </c>
      <c r="B3303" s="2">
        <v>36</v>
      </c>
      <c r="C3303" s="2" t="s">
        <v>152</v>
      </c>
      <c r="D3303" s="2" t="s">
        <v>94</v>
      </c>
      <c r="E3303" s="2" t="s">
        <v>20</v>
      </c>
      <c r="F3303" s="2">
        <v>58</v>
      </c>
      <c r="G3303" s="2" t="s">
        <v>100</v>
      </c>
      <c r="H3303" s="2" t="s">
        <v>91</v>
      </c>
      <c r="I3303" s="2" t="s">
        <v>60</v>
      </c>
      <c r="J3303" s="2" t="s">
        <v>52</v>
      </c>
      <c r="K3303" s="2">
        <v>2.5</v>
      </c>
      <c r="L3303" s="2" t="s">
        <v>151</v>
      </c>
      <c r="M3303" s="2" t="s">
        <v>37</v>
      </c>
      <c r="N3303" s="2" t="s">
        <v>151</v>
      </c>
      <c r="O3303" s="2" t="s">
        <v>151</v>
      </c>
      <c r="P3303" s="12">
        <v>31</v>
      </c>
      <c r="Q3303" s="12">
        <f>Table1[[#This Row],[Purchase Amount (USD)]]-Table1[[#This Row],[Previous Purchases]]</f>
        <v>27</v>
      </c>
      <c r="R3303" s="2" t="s">
        <v>38</v>
      </c>
      <c r="S3303" s="2" t="s">
        <v>28</v>
      </c>
    </row>
    <row r="3304" spans="1:19" x14ac:dyDescent="0.3">
      <c r="A3304" s="3">
        <v>3303</v>
      </c>
      <c r="B3304" s="3">
        <v>36</v>
      </c>
      <c r="C3304" s="3" t="s">
        <v>152</v>
      </c>
      <c r="D3304" s="3" t="s">
        <v>19</v>
      </c>
      <c r="E3304" s="3" t="s">
        <v>20</v>
      </c>
      <c r="F3304" s="3">
        <v>82</v>
      </c>
      <c r="G3304" s="3" t="s">
        <v>89</v>
      </c>
      <c r="H3304" s="3" t="s">
        <v>91</v>
      </c>
      <c r="I3304" s="3" t="s">
        <v>117</v>
      </c>
      <c r="J3304" s="3" t="s">
        <v>24</v>
      </c>
      <c r="K3304" s="3">
        <v>4.2</v>
      </c>
      <c r="L3304" s="3" t="s">
        <v>151</v>
      </c>
      <c r="M3304" s="3" t="s">
        <v>53</v>
      </c>
      <c r="N3304" s="3" t="s">
        <v>151</v>
      </c>
      <c r="O3304" s="3" t="s">
        <v>151</v>
      </c>
      <c r="P3304" s="13">
        <v>31</v>
      </c>
      <c r="Q3304" s="13">
        <f>Table1[[#This Row],[Purchase Amount (USD)]]-Table1[[#This Row],[Previous Purchases]]</f>
        <v>51</v>
      </c>
      <c r="R3304" s="3" t="s">
        <v>27</v>
      </c>
      <c r="S3304" s="3" t="s">
        <v>75</v>
      </c>
    </row>
    <row r="3305" spans="1:19" x14ac:dyDescent="0.3">
      <c r="A3305" s="3">
        <v>3304</v>
      </c>
      <c r="B3305" s="3">
        <v>20</v>
      </c>
      <c r="C3305" s="3" t="s">
        <v>152</v>
      </c>
      <c r="D3305" s="3" t="s">
        <v>132</v>
      </c>
      <c r="E3305" s="3" t="s">
        <v>66</v>
      </c>
      <c r="F3305" s="3">
        <v>60</v>
      </c>
      <c r="G3305" s="3" t="s">
        <v>90</v>
      </c>
      <c r="H3305" s="3" t="s">
        <v>35</v>
      </c>
      <c r="I3305" s="3" t="s">
        <v>47</v>
      </c>
      <c r="J3305" s="3" t="s">
        <v>52</v>
      </c>
      <c r="K3305" s="3">
        <v>3.4</v>
      </c>
      <c r="L3305" s="3" t="s">
        <v>151</v>
      </c>
      <c r="M3305" s="3" t="s">
        <v>44</v>
      </c>
      <c r="N3305" s="3" t="s">
        <v>151</v>
      </c>
      <c r="O3305" s="3" t="s">
        <v>151</v>
      </c>
      <c r="P3305" s="13">
        <v>4</v>
      </c>
      <c r="Q3305" s="13">
        <f>Table1[[#This Row],[Purchase Amount (USD)]]-Table1[[#This Row],[Previous Purchases]]</f>
        <v>56</v>
      </c>
      <c r="R3305" s="3" t="s">
        <v>38</v>
      </c>
      <c r="S3305" s="3" t="s">
        <v>28</v>
      </c>
    </row>
    <row r="3306" spans="1:19" x14ac:dyDescent="0.3">
      <c r="A3306" s="2">
        <v>3305</v>
      </c>
      <c r="B3306" s="2">
        <v>30</v>
      </c>
      <c r="C3306" s="2" t="s">
        <v>152</v>
      </c>
      <c r="D3306" s="2" t="s">
        <v>65</v>
      </c>
      <c r="E3306" s="2" t="s">
        <v>66</v>
      </c>
      <c r="F3306" s="2">
        <v>79</v>
      </c>
      <c r="G3306" s="2" t="s">
        <v>90</v>
      </c>
      <c r="H3306" s="2" t="s">
        <v>91</v>
      </c>
      <c r="I3306" s="2" t="s">
        <v>120</v>
      </c>
      <c r="J3306" s="2" t="s">
        <v>56</v>
      </c>
      <c r="K3306" s="2">
        <v>4.8</v>
      </c>
      <c r="L3306" s="2" t="s">
        <v>151</v>
      </c>
      <c r="M3306" s="2" t="s">
        <v>44</v>
      </c>
      <c r="N3306" s="2" t="s">
        <v>151</v>
      </c>
      <c r="O3306" s="2" t="s">
        <v>151</v>
      </c>
      <c r="P3306" s="12">
        <v>36</v>
      </c>
      <c r="Q3306" s="12">
        <f>Table1[[#This Row],[Purchase Amount (USD)]]-Table1[[#This Row],[Previous Purchases]]</f>
        <v>43</v>
      </c>
      <c r="R3306" s="2" t="s">
        <v>74</v>
      </c>
      <c r="S3306" s="2" t="s">
        <v>96</v>
      </c>
    </row>
    <row r="3307" spans="1:19" x14ac:dyDescent="0.3">
      <c r="A3307" s="2">
        <v>3306</v>
      </c>
      <c r="B3307" s="2">
        <v>34</v>
      </c>
      <c r="C3307" s="2" t="s">
        <v>152</v>
      </c>
      <c r="D3307" s="2" t="s">
        <v>103</v>
      </c>
      <c r="E3307" s="2" t="s">
        <v>20</v>
      </c>
      <c r="F3307" s="2">
        <v>41</v>
      </c>
      <c r="G3307" s="2" t="s">
        <v>144</v>
      </c>
      <c r="H3307" s="2" t="s">
        <v>22</v>
      </c>
      <c r="I3307" s="2" t="s">
        <v>108</v>
      </c>
      <c r="J3307" s="2" t="s">
        <v>52</v>
      </c>
      <c r="K3307" s="2">
        <v>4.9000000000000004</v>
      </c>
      <c r="L3307" s="2" t="s">
        <v>151</v>
      </c>
      <c r="M3307" s="2" t="s">
        <v>53</v>
      </c>
      <c r="N3307" s="2" t="s">
        <v>151</v>
      </c>
      <c r="O3307" s="2" t="s">
        <v>151</v>
      </c>
      <c r="P3307" s="12">
        <v>31</v>
      </c>
      <c r="Q3307" s="12">
        <f>Table1[[#This Row],[Purchase Amount (USD)]]-Table1[[#This Row],[Previous Purchases]]</f>
        <v>10</v>
      </c>
      <c r="R3307" s="2" t="s">
        <v>45</v>
      </c>
      <c r="S3307" s="2" t="s">
        <v>75</v>
      </c>
    </row>
    <row r="3308" spans="1:19" x14ac:dyDescent="0.3">
      <c r="A3308" s="3">
        <v>3307</v>
      </c>
      <c r="B3308" s="3">
        <v>63</v>
      </c>
      <c r="C3308" s="3" t="s">
        <v>152</v>
      </c>
      <c r="D3308" s="3" t="s">
        <v>101</v>
      </c>
      <c r="E3308" s="3" t="s">
        <v>62</v>
      </c>
      <c r="F3308" s="3">
        <v>39</v>
      </c>
      <c r="G3308" s="3" t="s">
        <v>111</v>
      </c>
      <c r="H3308" s="3" t="s">
        <v>22</v>
      </c>
      <c r="I3308" s="3" t="s">
        <v>120</v>
      </c>
      <c r="J3308" s="3" t="s">
        <v>52</v>
      </c>
      <c r="K3308" s="3">
        <v>3.6</v>
      </c>
      <c r="L3308" s="3" t="s">
        <v>151</v>
      </c>
      <c r="M3308" s="3" t="s">
        <v>73</v>
      </c>
      <c r="N3308" s="3" t="s">
        <v>151</v>
      </c>
      <c r="O3308" s="3" t="s">
        <v>151</v>
      </c>
      <c r="P3308" s="13">
        <v>6</v>
      </c>
      <c r="Q3308" s="13">
        <f>Table1[[#This Row],[Purchase Amount (USD)]]-Table1[[#This Row],[Previous Purchases]]</f>
        <v>33</v>
      </c>
      <c r="R3308" s="3" t="s">
        <v>27</v>
      </c>
      <c r="S3308" s="3" t="s">
        <v>28</v>
      </c>
    </row>
    <row r="3309" spans="1:19" x14ac:dyDescent="0.3">
      <c r="A3309" s="3">
        <v>3308</v>
      </c>
      <c r="B3309" s="3">
        <v>18</v>
      </c>
      <c r="C3309" s="3" t="s">
        <v>152</v>
      </c>
      <c r="D3309" s="3" t="s">
        <v>118</v>
      </c>
      <c r="E3309" s="3" t="s">
        <v>66</v>
      </c>
      <c r="F3309" s="3">
        <v>36</v>
      </c>
      <c r="G3309" s="3" t="s">
        <v>137</v>
      </c>
      <c r="H3309" s="3" t="s">
        <v>35</v>
      </c>
      <c r="I3309" s="3" t="s">
        <v>95</v>
      </c>
      <c r="J3309" s="3" t="s">
        <v>24</v>
      </c>
      <c r="K3309" s="3">
        <v>4</v>
      </c>
      <c r="L3309" s="3" t="s">
        <v>151</v>
      </c>
      <c r="M3309" s="3" t="s">
        <v>73</v>
      </c>
      <c r="N3309" s="3" t="s">
        <v>151</v>
      </c>
      <c r="O3309" s="3" t="s">
        <v>151</v>
      </c>
      <c r="P3309" s="13">
        <v>1</v>
      </c>
      <c r="Q3309" s="13">
        <f>Table1[[#This Row],[Purchase Amount (USD)]]-Table1[[#This Row],[Previous Purchases]]</f>
        <v>35</v>
      </c>
      <c r="R3309" s="3" t="s">
        <v>32</v>
      </c>
      <c r="S3309" s="3" t="s">
        <v>87</v>
      </c>
    </row>
    <row r="3310" spans="1:19" x14ac:dyDescent="0.3">
      <c r="A3310" s="2">
        <v>3309</v>
      </c>
      <c r="B3310" s="2">
        <v>55</v>
      </c>
      <c r="C3310" s="2" t="s">
        <v>152</v>
      </c>
      <c r="D3310" s="2" t="s">
        <v>33</v>
      </c>
      <c r="E3310" s="2" t="s">
        <v>20</v>
      </c>
      <c r="F3310" s="2">
        <v>70</v>
      </c>
      <c r="G3310" s="2" t="s">
        <v>139</v>
      </c>
      <c r="H3310" s="2" t="s">
        <v>43</v>
      </c>
      <c r="I3310" s="2" t="s">
        <v>68</v>
      </c>
      <c r="J3310" s="2" t="s">
        <v>56</v>
      </c>
      <c r="K3310" s="2">
        <v>2.6</v>
      </c>
      <c r="L3310" s="2" t="s">
        <v>151</v>
      </c>
      <c r="M3310" s="2" t="s">
        <v>26</v>
      </c>
      <c r="N3310" s="2" t="s">
        <v>151</v>
      </c>
      <c r="O3310" s="2" t="s">
        <v>151</v>
      </c>
      <c r="P3310" s="12">
        <v>29</v>
      </c>
      <c r="Q3310" s="12">
        <f>Table1[[#This Row],[Purchase Amount (USD)]]-Table1[[#This Row],[Previous Purchases]]</f>
        <v>41</v>
      </c>
      <c r="R3310" s="2" t="s">
        <v>32</v>
      </c>
      <c r="S3310" s="2" t="s">
        <v>87</v>
      </c>
    </row>
    <row r="3311" spans="1:19" x14ac:dyDescent="0.3">
      <c r="A3311" s="2">
        <v>3310</v>
      </c>
      <c r="B3311" s="2">
        <v>48</v>
      </c>
      <c r="C3311" s="2" t="s">
        <v>152</v>
      </c>
      <c r="D3311" s="2" t="s">
        <v>65</v>
      </c>
      <c r="E3311" s="2" t="s">
        <v>66</v>
      </c>
      <c r="F3311" s="2">
        <v>47</v>
      </c>
      <c r="G3311" s="2" t="s">
        <v>34</v>
      </c>
      <c r="H3311" s="2" t="s">
        <v>43</v>
      </c>
      <c r="I3311" s="2" t="s">
        <v>143</v>
      </c>
      <c r="J3311" s="2" t="s">
        <v>52</v>
      </c>
      <c r="K3311" s="2">
        <v>3.1</v>
      </c>
      <c r="L3311" s="2" t="s">
        <v>151</v>
      </c>
      <c r="M3311" s="2" t="s">
        <v>73</v>
      </c>
      <c r="N3311" s="2" t="s">
        <v>151</v>
      </c>
      <c r="O3311" s="2" t="s">
        <v>151</v>
      </c>
      <c r="P3311" s="12">
        <v>19</v>
      </c>
      <c r="Q3311" s="12">
        <f>Table1[[#This Row],[Purchase Amount (USD)]]-Table1[[#This Row],[Previous Purchases]]</f>
        <v>28</v>
      </c>
      <c r="R3311" s="2" t="s">
        <v>45</v>
      </c>
      <c r="S3311" s="2" t="s">
        <v>87</v>
      </c>
    </row>
    <row r="3312" spans="1:19" x14ac:dyDescent="0.3">
      <c r="A3312" s="3">
        <v>3311</v>
      </c>
      <c r="B3312" s="3">
        <v>45</v>
      </c>
      <c r="C3312" s="3" t="s">
        <v>152</v>
      </c>
      <c r="D3312" s="3" t="s">
        <v>101</v>
      </c>
      <c r="E3312" s="3" t="s">
        <v>62</v>
      </c>
      <c r="F3312" s="3">
        <v>27</v>
      </c>
      <c r="G3312" s="3" t="s">
        <v>145</v>
      </c>
      <c r="H3312" s="3" t="s">
        <v>43</v>
      </c>
      <c r="I3312" s="3" t="s">
        <v>68</v>
      </c>
      <c r="J3312" s="3" t="s">
        <v>24</v>
      </c>
      <c r="K3312" s="3">
        <v>3.6</v>
      </c>
      <c r="L3312" s="3" t="s">
        <v>151</v>
      </c>
      <c r="M3312" s="3" t="s">
        <v>37</v>
      </c>
      <c r="N3312" s="3" t="s">
        <v>151</v>
      </c>
      <c r="O3312" s="3" t="s">
        <v>151</v>
      </c>
      <c r="P3312" s="13">
        <v>12</v>
      </c>
      <c r="Q3312" s="13">
        <f>Table1[[#This Row],[Purchase Amount (USD)]]-Table1[[#This Row],[Previous Purchases]]</f>
        <v>15</v>
      </c>
      <c r="R3312" s="3" t="s">
        <v>45</v>
      </c>
      <c r="S3312" s="3" t="s">
        <v>28</v>
      </c>
    </row>
    <row r="3313" spans="1:19" x14ac:dyDescent="0.3">
      <c r="A3313" s="3">
        <v>3312</v>
      </c>
      <c r="B3313" s="3">
        <v>29</v>
      </c>
      <c r="C3313" s="3" t="s">
        <v>152</v>
      </c>
      <c r="D3313" s="3" t="s">
        <v>123</v>
      </c>
      <c r="E3313" s="3" t="s">
        <v>66</v>
      </c>
      <c r="F3313" s="3">
        <v>52</v>
      </c>
      <c r="G3313" s="3" t="s">
        <v>102</v>
      </c>
      <c r="H3313" s="3" t="s">
        <v>22</v>
      </c>
      <c r="I3313" s="3" t="s">
        <v>143</v>
      </c>
      <c r="J3313" s="3" t="s">
        <v>52</v>
      </c>
      <c r="K3313" s="3">
        <v>4</v>
      </c>
      <c r="L3313" s="3" t="s">
        <v>151</v>
      </c>
      <c r="M3313" s="3" t="s">
        <v>26</v>
      </c>
      <c r="N3313" s="3" t="s">
        <v>151</v>
      </c>
      <c r="O3313" s="3" t="s">
        <v>151</v>
      </c>
      <c r="P3313" s="13">
        <v>18</v>
      </c>
      <c r="Q3313" s="13">
        <f>Table1[[#This Row],[Purchase Amount (USD)]]-Table1[[#This Row],[Previous Purchases]]</f>
        <v>34</v>
      </c>
      <c r="R3313" s="3" t="s">
        <v>74</v>
      </c>
      <c r="S3313" s="3" t="s">
        <v>48</v>
      </c>
    </row>
    <row r="3314" spans="1:19" x14ac:dyDescent="0.3">
      <c r="A3314" s="2">
        <v>3313</v>
      </c>
      <c r="B3314" s="2">
        <v>55</v>
      </c>
      <c r="C3314" s="2" t="s">
        <v>152</v>
      </c>
      <c r="D3314" s="2" t="s">
        <v>49</v>
      </c>
      <c r="E3314" s="2" t="s">
        <v>41</v>
      </c>
      <c r="F3314" s="2">
        <v>75</v>
      </c>
      <c r="G3314" s="2" t="s">
        <v>59</v>
      </c>
      <c r="H3314" s="2" t="s">
        <v>22</v>
      </c>
      <c r="I3314" s="2" t="s">
        <v>93</v>
      </c>
      <c r="J3314" s="2" t="s">
        <v>52</v>
      </c>
      <c r="K3314" s="2">
        <v>3.9</v>
      </c>
      <c r="L3314" s="2" t="s">
        <v>151</v>
      </c>
      <c r="M3314" s="2" t="s">
        <v>44</v>
      </c>
      <c r="N3314" s="2" t="s">
        <v>151</v>
      </c>
      <c r="O3314" s="2" t="s">
        <v>151</v>
      </c>
      <c r="P3314" s="12">
        <v>45</v>
      </c>
      <c r="Q3314" s="12">
        <f>Table1[[#This Row],[Purchase Amount (USD)]]-Table1[[#This Row],[Previous Purchases]]</f>
        <v>30</v>
      </c>
      <c r="R3314" s="2" t="s">
        <v>32</v>
      </c>
      <c r="S3314" s="2" t="s">
        <v>57</v>
      </c>
    </row>
    <row r="3315" spans="1:19" x14ac:dyDescent="0.3">
      <c r="A3315" s="2">
        <v>3314</v>
      </c>
      <c r="B3315" s="2">
        <v>55</v>
      </c>
      <c r="C3315" s="2" t="s">
        <v>152</v>
      </c>
      <c r="D3315" s="2" t="s">
        <v>123</v>
      </c>
      <c r="E3315" s="2" t="s">
        <v>66</v>
      </c>
      <c r="F3315" s="2">
        <v>30</v>
      </c>
      <c r="G3315" s="2" t="s">
        <v>110</v>
      </c>
      <c r="H3315" s="2" t="s">
        <v>91</v>
      </c>
      <c r="I3315" s="2" t="s">
        <v>93</v>
      </c>
      <c r="J3315" s="2" t="s">
        <v>56</v>
      </c>
      <c r="K3315" s="2">
        <v>3.9</v>
      </c>
      <c r="L3315" s="2" t="s">
        <v>151</v>
      </c>
      <c r="M3315" s="2" t="s">
        <v>26</v>
      </c>
      <c r="N3315" s="2" t="s">
        <v>151</v>
      </c>
      <c r="O3315" s="2" t="s">
        <v>151</v>
      </c>
      <c r="P3315" s="12">
        <v>45</v>
      </c>
      <c r="Q3315" s="12">
        <f>Table1[[#This Row],[Purchase Amount (USD)]]-Table1[[#This Row],[Previous Purchases]]</f>
        <v>-15</v>
      </c>
      <c r="R3315" s="2" t="s">
        <v>38</v>
      </c>
      <c r="S3315" s="2" t="s">
        <v>87</v>
      </c>
    </row>
    <row r="3316" spans="1:19" x14ac:dyDescent="0.3">
      <c r="A3316" s="3">
        <v>3315</v>
      </c>
      <c r="B3316" s="3">
        <v>55</v>
      </c>
      <c r="C3316" s="3" t="s">
        <v>152</v>
      </c>
      <c r="D3316" s="3" t="s">
        <v>124</v>
      </c>
      <c r="E3316" s="3" t="s">
        <v>20</v>
      </c>
      <c r="F3316" s="3">
        <v>94</v>
      </c>
      <c r="G3316" s="3" t="s">
        <v>110</v>
      </c>
      <c r="H3316" s="3" t="s">
        <v>43</v>
      </c>
      <c r="I3316" s="3" t="s">
        <v>82</v>
      </c>
      <c r="J3316" s="3" t="s">
        <v>36</v>
      </c>
      <c r="K3316" s="3">
        <v>3.3</v>
      </c>
      <c r="L3316" s="3" t="s">
        <v>151</v>
      </c>
      <c r="M3316" s="3" t="s">
        <v>53</v>
      </c>
      <c r="N3316" s="3" t="s">
        <v>151</v>
      </c>
      <c r="O3316" s="3" t="s">
        <v>151</v>
      </c>
      <c r="P3316" s="13">
        <v>8</v>
      </c>
      <c r="Q3316" s="13">
        <f>Table1[[#This Row],[Purchase Amount (USD)]]-Table1[[#This Row],[Previous Purchases]]</f>
        <v>86</v>
      </c>
      <c r="R3316" s="3" t="s">
        <v>38</v>
      </c>
      <c r="S3316" s="3" t="s">
        <v>57</v>
      </c>
    </row>
    <row r="3317" spans="1:19" x14ac:dyDescent="0.3">
      <c r="A3317" s="3">
        <v>3316</v>
      </c>
      <c r="B3317" s="3">
        <v>48</v>
      </c>
      <c r="C3317" s="3" t="s">
        <v>152</v>
      </c>
      <c r="D3317" s="3" t="s">
        <v>118</v>
      </c>
      <c r="E3317" s="3" t="s">
        <v>66</v>
      </c>
      <c r="F3317" s="3">
        <v>68</v>
      </c>
      <c r="G3317" s="3" t="s">
        <v>21</v>
      </c>
      <c r="H3317" s="3" t="s">
        <v>35</v>
      </c>
      <c r="I3317" s="3" t="s">
        <v>79</v>
      </c>
      <c r="J3317" s="3" t="s">
        <v>52</v>
      </c>
      <c r="K3317" s="3">
        <v>2.9</v>
      </c>
      <c r="L3317" s="3" t="s">
        <v>151</v>
      </c>
      <c r="M3317" s="3" t="s">
        <v>53</v>
      </c>
      <c r="N3317" s="3" t="s">
        <v>151</v>
      </c>
      <c r="O3317" s="3" t="s">
        <v>151</v>
      </c>
      <c r="P3317" s="13">
        <v>4</v>
      </c>
      <c r="Q3317" s="13">
        <f>Table1[[#This Row],[Purchase Amount (USD)]]-Table1[[#This Row],[Previous Purchases]]</f>
        <v>64</v>
      </c>
      <c r="R3317" s="3" t="s">
        <v>45</v>
      </c>
      <c r="S3317" s="3" t="s">
        <v>96</v>
      </c>
    </row>
    <row r="3318" spans="1:19" x14ac:dyDescent="0.3">
      <c r="A3318" s="2">
        <v>3317</v>
      </c>
      <c r="B3318" s="2">
        <v>42</v>
      </c>
      <c r="C3318" s="2" t="s">
        <v>152</v>
      </c>
      <c r="D3318" s="2" t="s">
        <v>124</v>
      </c>
      <c r="E3318" s="2" t="s">
        <v>20</v>
      </c>
      <c r="F3318" s="2">
        <v>45</v>
      </c>
      <c r="G3318" s="2" t="s">
        <v>129</v>
      </c>
      <c r="H3318" s="2" t="s">
        <v>43</v>
      </c>
      <c r="I3318" s="2" t="s">
        <v>77</v>
      </c>
      <c r="J3318" s="2" t="s">
        <v>52</v>
      </c>
      <c r="K3318" s="2">
        <v>3.1</v>
      </c>
      <c r="L3318" s="2" t="s">
        <v>151</v>
      </c>
      <c r="M3318" s="2" t="s">
        <v>37</v>
      </c>
      <c r="N3318" s="2" t="s">
        <v>151</v>
      </c>
      <c r="O3318" s="2" t="s">
        <v>151</v>
      </c>
      <c r="P3318" s="12">
        <v>5</v>
      </c>
      <c r="Q3318" s="12">
        <f>Table1[[#This Row],[Purchase Amount (USD)]]-Table1[[#This Row],[Previous Purchases]]</f>
        <v>40</v>
      </c>
      <c r="R3318" s="2" t="s">
        <v>85</v>
      </c>
      <c r="S3318" s="2" t="s">
        <v>28</v>
      </c>
    </row>
    <row r="3319" spans="1:19" x14ac:dyDescent="0.3">
      <c r="A3319" s="2">
        <v>3318</v>
      </c>
      <c r="B3319" s="2">
        <v>21</v>
      </c>
      <c r="C3319" s="2" t="s">
        <v>152</v>
      </c>
      <c r="D3319" s="2" t="s">
        <v>123</v>
      </c>
      <c r="E3319" s="2" t="s">
        <v>66</v>
      </c>
      <c r="F3319" s="2">
        <v>67</v>
      </c>
      <c r="G3319" s="2" t="s">
        <v>97</v>
      </c>
      <c r="H3319" s="2" t="s">
        <v>91</v>
      </c>
      <c r="I3319" s="2" t="s">
        <v>68</v>
      </c>
      <c r="J3319" s="2" t="s">
        <v>52</v>
      </c>
      <c r="K3319" s="2">
        <v>4.7</v>
      </c>
      <c r="L3319" s="2" t="s">
        <v>151</v>
      </c>
      <c r="M3319" s="2" t="s">
        <v>53</v>
      </c>
      <c r="N3319" s="2" t="s">
        <v>151</v>
      </c>
      <c r="O3319" s="2" t="s">
        <v>151</v>
      </c>
      <c r="P3319" s="12">
        <v>30</v>
      </c>
      <c r="Q3319" s="12">
        <f>Table1[[#This Row],[Purchase Amount (USD)]]-Table1[[#This Row],[Previous Purchases]]</f>
        <v>37</v>
      </c>
      <c r="R3319" s="2" t="s">
        <v>32</v>
      </c>
      <c r="S3319" s="2" t="s">
        <v>57</v>
      </c>
    </row>
    <row r="3320" spans="1:19" x14ac:dyDescent="0.3">
      <c r="A3320" s="3">
        <v>3319</v>
      </c>
      <c r="B3320" s="3">
        <v>45</v>
      </c>
      <c r="C3320" s="3" t="s">
        <v>152</v>
      </c>
      <c r="D3320" s="3" t="s">
        <v>101</v>
      </c>
      <c r="E3320" s="3" t="s">
        <v>62</v>
      </c>
      <c r="F3320" s="3">
        <v>46</v>
      </c>
      <c r="G3320" s="3" t="s">
        <v>113</v>
      </c>
      <c r="H3320" s="3" t="s">
        <v>43</v>
      </c>
      <c r="I3320" s="3" t="s">
        <v>77</v>
      </c>
      <c r="J3320" s="3" t="s">
        <v>52</v>
      </c>
      <c r="K3320" s="3">
        <v>3.9</v>
      </c>
      <c r="L3320" s="3" t="s">
        <v>151</v>
      </c>
      <c r="M3320" s="3" t="s">
        <v>37</v>
      </c>
      <c r="N3320" s="3" t="s">
        <v>151</v>
      </c>
      <c r="O3320" s="3" t="s">
        <v>151</v>
      </c>
      <c r="P3320" s="13">
        <v>15</v>
      </c>
      <c r="Q3320" s="13">
        <f>Table1[[#This Row],[Purchase Amount (USD)]]-Table1[[#This Row],[Previous Purchases]]</f>
        <v>31</v>
      </c>
      <c r="R3320" s="3" t="s">
        <v>45</v>
      </c>
      <c r="S3320" s="3" t="s">
        <v>87</v>
      </c>
    </row>
    <row r="3321" spans="1:19" x14ac:dyDescent="0.3">
      <c r="A3321" s="3">
        <v>3320</v>
      </c>
      <c r="B3321" s="3">
        <v>23</v>
      </c>
      <c r="C3321" s="3" t="s">
        <v>152</v>
      </c>
      <c r="D3321" s="3" t="s">
        <v>58</v>
      </c>
      <c r="E3321" s="3" t="s">
        <v>20</v>
      </c>
      <c r="F3321" s="3">
        <v>31</v>
      </c>
      <c r="G3321" s="3" t="s">
        <v>113</v>
      </c>
      <c r="H3321" s="3" t="s">
        <v>43</v>
      </c>
      <c r="I3321" s="3" t="s">
        <v>125</v>
      </c>
      <c r="J3321" s="3" t="s">
        <v>52</v>
      </c>
      <c r="K3321" s="3">
        <v>4.3</v>
      </c>
      <c r="L3321" s="3" t="s">
        <v>151</v>
      </c>
      <c r="M3321" s="3" t="s">
        <v>44</v>
      </c>
      <c r="N3321" s="3" t="s">
        <v>151</v>
      </c>
      <c r="O3321" s="3" t="s">
        <v>151</v>
      </c>
      <c r="P3321" s="13">
        <v>17</v>
      </c>
      <c r="Q3321" s="13">
        <f>Table1[[#This Row],[Purchase Amount (USD)]]-Table1[[#This Row],[Previous Purchases]]</f>
        <v>14</v>
      </c>
      <c r="R3321" s="3" t="s">
        <v>38</v>
      </c>
      <c r="S3321" s="3" t="s">
        <v>96</v>
      </c>
    </row>
    <row r="3322" spans="1:19" x14ac:dyDescent="0.3">
      <c r="A3322" s="2">
        <v>3321</v>
      </c>
      <c r="B3322" s="2">
        <v>66</v>
      </c>
      <c r="C3322" s="2" t="s">
        <v>152</v>
      </c>
      <c r="D3322" s="2" t="s">
        <v>19</v>
      </c>
      <c r="E3322" s="2" t="s">
        <v>20</v>
      </c>
      <c r="F3322" s="2">
        <v>44</v>
      </c>
      <c r="G3322" s="2" t="s">
        <v>114</v>
      </c>
      <c r="H3322" s="2" t="s">
        <v>91</v>
      </c>
      <c r="I3322" s="2" t="s">
        <v>64</v>
      </c>
      <c r="J3322" s="2" t="s">
        <v>56</v>
      </c>
      <c r="K3322" s="2">
        <v>4.2</v>
      </c>
      <c r="L3322" s="2" t="s">
        <v>151</v>
      </c>
      <c r="M3322" s="2" t="s">
        <v>69</v>
      </c>
      <c r="N3322" s="2" t="s">
        <v>151</v>
      </c>
      <c r="O3322" s="2" t="s">
        <v>151</v>
      </c>
      <c r="P3322" s="12">
        <v>45</v>
      </c>
      <c r="Q3322" s="12">
        <f>Table1[[#This Row],[Purchase Amount (USD)]]-Table1[[#This Row],[Previous Purchases]]</f>
        <v>-1</v>
      </c>
      <c r="R3322" s="2" t="s">
        <v>32</v>
      </c>
      <c r="S3322" s="2" t="s">
        <v>96</v>
      </c>
    </row>
    <row r="3323" spans="1:19" x14ac:dyDescent="0.3">
      <c r="A3323" s="2">
        <v>3322</v>
      </c>
      <c r="B3323" s="2">
        <v>32</v>
      </c>
      <c r="C3323" s="2" t="s">
        <v>152</v>
      </c>
      <c r="D3323" s="2" t="s">
        <v>61</v>
      </c>
      <c r="E3323" s="2" t="s">
        <v>62</v>
      </c>
      <c r="F3323" s="2">
        <v>100</v>
      </c>
      <c r="G3323" s="2" t="s">
        <v>30</v>
      </c>
      <c r="H3323" s="2" t="s">
        <v>35</v>
      </c>
      <c r="I3323" s="2" t="s">
        <v>60</v>
      </c>
      <c r="J3323" s="2" t="s">
        <v>24</v>
      </c>
      <c r="K3323" s="2">
        <v>4.3</v>
      </c>
      <c r="L3323" s="2" t="s">
        <v>151</v>
      </c>
      <c r="M3323" s="2" t="s">
        <v>44</v>
      </c>
      <c r="N3323" s="2" t="s">
        <v>151</v>
      </c>
      <c r="O3323" s="2" t="s">
        <v>151</v>
      </c>
      <c r="P3323" s="12">
        <v>3</v>
      </c>
      <c r="Q3323" s="12">
        <f>Table1[[#This Row],[Purchase Amount (USD)]]-Table1[[#This Row],[Previous Purchases]]</f>
        <v>97</v>
      </c>
      <c r="R3323" s="2" t="s">
        <v>27</v>
      </c>
      <c r="S3323" s="2" t="s">
        <v>48</v>
      </c>
    </row>
    <row r="3324" spans="1:19" x14ac:dyDescent="0.3">
      <c r="A3324" s="3">
        <v>3323</v>
      </c>
      <c r="B3324" s="3">
        <v>52</v>
      </c>
      <c r="C3324" s="3" t="s">
        <v>152</v>
      </c>
      <c r="D3324" s="3" t="s">
        <v>29</v>
      </c>
      <c r="E3324" s="3" t="s">
        <v>20</v>
      </c>
      <c r="F3324" s="3">
        <v>92</v>
      </c>
      <c r="G3324" s="3" t="s">
        <v>115</v>
      </c>
      <c r="H3324" s="3" t="s">
        <v>91</v>
      </c>
      <c r="I3324" s="3" t="s">
        <v>120</v>
      </c>
      <c r="J3324" s="3" t="s">
        <v>24</v>
      </c>
      <c r="K3324" s="3">
        <v>4.5999999999999996</v>
      </c>
      <c r="L3324" s="3" t="s">
        <v>151</v>
      </c>
      <c r="M3324" s="3" t="s">
        <v>44</v>
      </c>
      <c r="N3324" s="3" t="s">
        <v>151</v>
      </c>
      <c r="O3324" s="3" t="s">
        <v>151</v>
      </c>
      <c r="P3324" s="13">
        <v>43</v>
      </c>
      <c r="Q3324" s="13">
        <f>Table1[[#This Row],[Purchase Amount (USD)]]-Table1[[#This Row],[Previous Purchases]]</f>
        <v>49</v>
      </c>
      <c r="R3324" s="3" t="s">
        <v>45</v>
      </c>
      <c r="S3324" s="3" t="s">
        <v>39</v>
      </c>
    </row>
    <row r="3325" spans="1:19" x14ac:dyDescent="0.3">
      <c r="A3325" s="3">
        <v>3324</v>
      </c>
      <c r="B3325" s="3">
        <v>54</v>
      </c>
      <c r="C3325" s="3" t="s">
        <v>152</v>
      </c>
      <c r="D3325" s="3" t="s">
        <v>65</v>
      </c>
      <c r="E3325" s="3" t="s">
        <v>66</v>
      </c>
      <c r="F3325" s="3">
        <v>78</v>
      </c>
      <c r="G3325" s="3" t="s">
        <v>113</v>
      </c>
      <c r="H3325" s="3" t="s">
        <v>43</v>
      </c>
      <c r="I3325" s="3" t="s">
        <v>133</v>
      </c>
      <c r="J3325" s="3" t="s">
        <v>24</v>
      </c>
      <c r="K3325" s="3">
        <v>3.8</v>
      </c>
      <c r="L3325" s="3" t="s">
        <v>151</v>
      </c>
      <c r="M3325" s="3" t="s">
        <v>37</v>
      </c>
      <c r="N3325" s="3" t="s">
        <v>151</v>
      </c>
      <c r="O3325" s="3" t="s">
        <v>151</v>
      </c>
      <c r="P3325" s="13">
        <v>4</v>
      </c>
      <c r="Q3325" s="13">
        <f>Table1[[#This Row],[Purchase Amount (USD)]]-Table1[[#This Row],[Previous Purchases]]</f>
        <v>74</v>
      </c>
      <c r="R3325" s="3" t="s">
        <v>38</v>
      </c>
      <c r="S3325" s="3" t="s">
        <v>87</v>
      </c>
    </row>
    <row r="3326" spans="1:19" x14ac:dyDescent="0.3">
      <c r="A3326" s="2">
        <v>3325</v>
      </c>
      <c r="B3326" s="2">
        <v>37</v>
      </c>
      <c r="C3326" s="2" t="s">
        <v>152</v>
      </c>
      <c r="D3326" s="2" t="s">
        <v>112</v>
      </c>
      <c r="E3326" s="2" t="s">
        <v>20</v>
      </c>
      <c r="F3326" s="2">
        <v>32</v>
      </c>
      <c r="G3326" s="2" t="s">
        <v>67</v>
      </c>
      <c r="H3326" s="2" t="s">
        <v>35</v>
      </c>
      <c r="I3326" s="2" t="s">
        <v>107</v>
      </c>
      <c r="J3326" s="2" t="s">
        <v>56</v>
      </c>
      <c r="K3326" s="2">
        <v>3.3</v>
      </c>
      <c r="L3326" s="2" t="s">
        <v>151</v>
      </c>
      <c r="M3326" s="2" t="s">
        <v>53</v>
      </c>
      <c r="N3326" s="2" t="s">
        <v>151</v>
      </c>
      <c r="O3326" s="2" t="s">
        <v>151</v>
      </c>
      <c r="P3326" s="12">
        <v>41</v>
      </c>
      <c r="Q3326" s="12">
        <f>Table1[[#This Row],[Purchase Amount (USD)]]-Table1[[#This Row],[Previous Purchases]]</f>
        <v>-9</v>
      </c>
      <c r="R3326" s="2" t="s">
        <v>27</v>
      </c>
      <c r="S3326" s="2" t="s">
        <v>39</v>
      </c>
    </row>
    <row r="3327" spans="1:19" x14ac:dyDescent="0.3">
      <c r="A3327" s="2">
        <v>3326</v>
      </c>
      <c r="B3327" s="2">
        <v>29</v>
      </c>
      <c r="C3327" s="2" t="s">
        <v>152</v>
      </c>
      <c r="D3327" s="2" t="s">
        <v>40</v>
      </c>
      <c r="E3327" s="2" t="s">
        <v>41</v>
      </c>
      <c r="F3327" s="2">
        <v>97</v>
      </c>
      <c r="G3327" s="2" t="s">
        <v>119</v>
      </c>
      <c r="H3327" s="2" t="s">
        <v>43</v>
      </c>
      <c r="I3327" s="2" t="s">
        <v>31</v>
      </c>
      <c r="J3327" s="2" t="s">
        <v>56</v>
      </c>
      <c r="K3327" s="2">
        <v>3.7</v>
      </c>
      <c r="L3327" s="2" t="s">
        <v>151</v>
      </c>
      <c r="M3327" s="2" t="s">
        <v>69</v>
      </c>
      <c r="N3327" s="2" t="s">
        <v>151</v>
      </c>
      <c r="O3327" s="2" t="s">
        <v>151</v>
      </c>
      <c r="P3327" s="12">
        <v>16</v>
      </c>
      <c r="Q3327" s="12">
        <f>Table1[[#This Row],[Purchase Amount (USD)]]-Table1[[#This Row],[Previous Purchases]]</f>
        <v>81</v>
      </c>
      <c r="R3327" s="2" t="s">
        <v>27</v>
      </c>
      <c r="S3327" s="2" t="s">
        <v>87</v>
      </c>
    </row>
    <row r="3328" spans="1:19" x14ac:dyDescent="0.3">
      <c r="A3328" s="3">
        <v>3327</v>
      </c>
      <c r="B3328" s="3">
        <v>47</v>
      </c>
      <c r="C3328" s="3" t="s">
        <v>152</v>
      </c>
      <c r="D3328" s="3" t="s">
        <v>142</v>
      </c>
      <c r="E3328" s="3" t="s">
        <v>66</v>
      </c>
      <c r="F3328" s="3">
        <v>95</v>
      </c>
      <c r="G3328" s="3" t="s">
        <v>113</v>
      </c>
      <c r="H3328" s="3" t="s">
        <v>43</v>
      </c>
      <c r="I3328" s="3" t="s">
        <v>135</v>
      </c>
      <c r="J3328" s="3" t="s">
        <v>52</v>
      </c>
      <c r="K3328" s="3">
        <v>4.3</v>
      </c>
      <c r="L3328" s="3" t="s">
        <v>151</v>
      </c>
      <c r="M3328" s="3" t="s">
        <v>53</v>
      </c>
      <c r="N3328" s="3" t="s">
        <v>151</v>
      </c>
      <c r="O3328" s="3" t="s">
        <v>151</v>
      </c>
      <c r="P3328" s="13">
        <v>10</v>
      </c>
      <c r="Q3328" s="13">
        <f>Table1[[#This Row],[Purchase Amount (USD)]]-Table1[[#This Row],[Previous Purchases]]</f>
        <v>85</v>
      </c>
      <c r="R3328" s="3" t="s">
        <v>85</v>
      </c>
      <c r="S3328" s="3" t="s">
        <v>48</v>
      </c>
    </row>
    <row r="3329" spans="1:19" x14ac:dyDescent="0.3">
      <c r="A3329" s="3">
        <v>3328</v>
      </c>
      <c r="B3329" s="3">
        <v>47</v>
      </c>
      <c r="C3329" s="3" t="s">
        <v>152</v>
      </c>
      <c r="D3329" s="3" t="s">
        <v>58</v>
      </c>
      <c r="E3329" s="3" t="s">
        <v>20</v>
      </c>
      <c r="F3329" s="3">
        <v>64</v>
      </c>
      <c r="G3329" s="3" t="s">
        <v>138</v>
      </c>
      <c r="H3329" s="3" t="s">
        <v>43</v>
      </c>
      <c r="I3329" s="3" t="s">
        <v>93</v>
      </c>
      <c r="J3329" s="3" t="s">
        <v>36</v>
      </c>
      <c r="K3329" s="3">
        <v>4.0999999999999996</v>
      </c>
      <c r="L3329" s="3" t="s">
        <v>151</v>
      </c>
      <c r="M3329" s="3" t="s">
        <v>26</v>
      </c>
      <c r="N3329" s="3" t="s">
        <v>151</v>
      </c>
      <c r="O3329" s="3" t="s">
        <v>151</v>
      </c>
      <c r="P3329" s="13">
        <v>2</v>
      </c>
      <c r="Q3329" s="13">
        <f>Table1[[#This Row],[Purchase Amount (USD)]]-Table1[[#This Row],[Previous Purchases]]</f>
        <v>62</v>
      </c>
      <c r="R3329" s="3" t="s">
        <v>85</v>
      </c>
      <c r="S3329" s="3" t="s">
        <v>57</v>
      </c>
    </row>
    <row r="3330" spans="1:19" x14ac:dyDescent="0.3">
      <c r="A3330" s="2">
        <v>3329</v>
      </c>
      <c r="B3330" s="2">
        <v>42</v>
      </c>
      <c r="C3330" s="2" t="s">
        <v>152</v>
      </c>
      <c r="D3330" s="2" t="s">
        <v>40</v>
      </c>
      <c r="E3330" s="2" t="s">
        <v>41</v>
      </c>
      <c r="F3330" s="2">
        <v>35</v>
      </c>
      <c r="G3330" s="2" t="s">
        <v>149</v>
      </c>
      <c r="H3330" s="2" t="s">
        <v>43</v>
      </c>
      <c r="I3330" s="2" t="s">
        <v>82</v>
      </c>
      <c r="J3330" s="2" t="s">
        <v>36</v>
      </c>
      <c r="K3330" s="2">
        <v>3.2</v>
      </c>
      <c r="L3330" s="2" t="s">
        <v>151</v>
      </c>
      <c r="M3330" s="2" t="s">
        <v>37</v>
      </c>
      <c r="N3330" s="2" t="s">
        <v>151</v>
      </c>
      <c r="O3330" s="2" t="s">
        <v>151</v>
      </c>
      <c r="P3330" s="12">
        <v>11</v>
      </c>
      <c r="Q3330" s="12">
        <f>Table1[[#This Row],[Purchase Amount (USD)]]-Table1[[#This Row],[Previous Purchases]]</f>
        <v>24</v>
      </c>
      <c r="R3330" s="2" t="s">
        <v>32</v>
      </c>
      <c r="S3330" s="2" t="s">
        <v>75</v>
      </c>
    </row>
    <row r="3331" spans="1:19" x14ac:dyDescent="0.3">
      <c r="A3331" s="2">
        <v>3330</v>
      </c>
      <c r="B3331" s="2">
        <v>34</v>
      </c>
      <c r="C3331" s="2" t="s">
        <v>152</v>
      </c>
      <c r="D3331" s="2" t="s">
        <v>131</v>
      </c>
      <c r="E3331" s="2" t="s">
        <v>66</v>
      </c>
      <c r="F3331" s="2">
        <v>54</v>
      </c>
      <c r="G3331" s="2" t="s">
        <v>126</v>
      </c>
      <c r="H3331" s="2" t="s">
        <v>43</v>
      </c>
      <c r="I3331" s="2" t="s">
        <v>23</v>
      </c>
      <c r="J3331" s="2" t="s">
        <v>24</v>
      </c>
      <c r="K3331" s="2">
        <v>3.8</v>
      </c>
      <c r="L3331" s="2" t="s">
        <v>151</v>
      </c>
      <c r="M3331" s="2" t="s">
        <v>26</v>
      </c>
      <c r="N3331" s="2" t="s">
        <v>151</v>
      </c>
      <c r="O3331" s="2" t="s">
        <v>151</v>
      </c>
      <c r="P3331" s="12">
        <v>1</v>
      </c>
      <c r="Q3331" s="12">
        <f>Table1[[#This Row],[Purchase Amount (USD)]]-Table1[[#This Row],[Previous Purchases]]</f>
        <v>53</v>
      </c>
      <c r="R3331" s="2" t="s">
        <v>85</v>
      </c>
      <c r="S3331" s="2" t="s">
        <v>75</v>
      </c>
    </row>
    <row r="3332" spans="1:19" x14ac:dyDescent="0.3">
      <c r="A3332" s="3">
        <v>3331</v>
      </c>
      <c r="B3332" s="3">
        <v>38</v>
      </c>
      <c r="C3332" s="3" t="s">
        <v>152</v>
      </c>
      <c r="D3332" s="3" t="s">
        <v>49</v>
      </c>
      <c r="E3332" s="3" t="s">
        <v>41</v>
      </c>
      <c r="F3332" s="3">
        <v>96</v>
      </c>
      <c r="G3332" s="3" t="s">
        <v>67</v>
      </c>
      <c r="H3332" s="3" t="s">
        <v>43</v>
      </c>
      <c r="I3332" s="3" t="s">
        <v>93</v>
      </c>
      <c r="J3332" s="3" t="s">
        <v>36</v>
      </c>
      <c r="K3332" s="3">
        <v>3.2</v>
      </c>
      <c r="L3332" s="3" t="s">
        <v>151</v>
      </c>
      <c r="M3332" s="3" t="s">
        <v>69</v>
      </c>
      <c r="N3332" s="3" t="s">
        <v>151</v>
      </c>
      <c r="O3332" s="3" t="s">
        <v>151</v>
      </c>
      <c r="P3332" s="13">
        <v>41</v>
      </c>
      <c r="Q3332" s="13">
        <f>Table1[[#This Row],[Purchase Amount (USD)]]-Table1[[#This Row],[Previous Purchases]]</f>
        <v>55</v>
      </c>
      <c r="R3332" s="3" t="s">
        <v>74</v>
      </c>
      <c r="S3332" s="3" t="s">
        <v>57</v>
      </c>
    </row>
    <row r="3333" spans="1:19" x14ac:dyDescent="0.3">
      <c r="A3333" s="3">
        <v>3332</v>
      </c>
      <c r="B3333" s="3">
        <v>55</v>
      </c>
      <c r="C3333" s="3" t="s">
        <v>152</v>
      </c>
      <c r="D3333" s="3" t="s">
        <v>88</v>
      </c>
      <c r="E3333" s="3" t="s">
        <v>66</v>
      </c>
      <c r="F3333" s="3">
        <v>58</v>
      </c>
      <c r="G3333" s="3" t="s">
        <v>98</v>
      </c>
      <c r="H3333" s="3" t="s">
        <v>43</v>
      </c>
      <c r="I3333" s="3" t="s">
        <v>68</v>
      </c>
      <c r="J3333" s="3" t="s">
        <v>52</v>
      </c>
      <c r="K3333" s="3">
        <v>3.5</v>
      </c>
      <c r="L3333" s="3" t="s">
        <v>151</v>
      </c>
      <c r="M3333" s="3" t="s">
        <v>37</v>
      </c>
      <c r="N3333" s="3" t="s">
        <v>151</v>
      </c>
      <c r="O3333" s="3" t="s">
        <v>151</v>
      </c>
      <c r="P3333" s="13">
        <v>39</v>
      </c>
      <c r="Q3333" s="13">
        <f>Table1[[#This Row],[Purchase Amount (USD)]]-Table1[[#This Row],[Previous Purchases]]</f>
        <v>19</v>
      </c>
      <c r="R3333" s="3" t="s">
        <v>45</v>
      </c>
      <c r="S3333" s="3" t="s">
        <v>57</v>
      </c>
    </row>
    <row r="3334" spans="1:19" x14ac:dyDescent="0.3">
      <c r="A3334" s="2">
        <v>3333</v>
      </c>
      <c r="B3334" s="2">
        <v>27</v>
      </c>
      <c r="C3334" s="2" t="s">
        <v>152</v>
      </c>
      <c r="D3334" s="2" t="s">
        <v>112</v>
      </c>
      <c r="E3334" s="2" t="s">
        <v>20</v>
      </c>
      <c r="F3334" s="2">
        <v>23</v>
      </c>
      <c r="G3334" s="2" t="s">
        <v>148</v>
      </c>
      <c r="H3334" s="2" t="s">
        <v>43</v>
      </c>
      <c r="I3334" s="2" t="s">
        <v>64</v>
      </c>
      <c r="J3334" s="2" t="s">
        <v>52</v>
      </c>
      <c r="K3334" s="2">
        <v>3.1</v>
      </c>
      <c r="L3334" s="2" t="s">
        <v>151</v>
      </c>
      <c r="M3334" s="2" t="s">
        <v>69</v>
      </c>
      <c r="N3334" s="2" t="s">
        <v>151</v>
      </c>
      <c r="O3334" s="2" t="s">
        <v>151</v>
      </c>
      <c r="P3334" s="12">
        <v>1</v>
      </c>
      <c r="Q3334" s="12">
        <f>Table1[[#This Row],[Purchase Amount (USD)]]-Table1[[#This Row],[Previous Purchases]]</f>
        <v>22</v>
      </c>
      <c r="R3334" s="2" t="s">
        <v>45</v>
      </c>
      <c r="S3334" s="2" t="s">
        <v>75</v>
      </c>
    </row>
    <row r="3335" spans="1:19" x14ac:dyDescent="0.3">
      <c r="A3335" s="2">
        <v>3334</v>
      </c>
      <c r="B3335" s="2">
        <v>55</v>
      </c>
      <c r="C3335" s="2" t="s">
        <v>152</v>
      </c>
      <c r="D3335" s="2" t="s">
        <v>33</v>
      </c>
      <c r="E3335" s="2" t="s">
        <v>20</v>
      </c>
      <c r="F3335" s="2">
        <v>35</v>
      </c>
      <c r="G3335" s="2" t="s">
        <v>147</v>
      </c>
      <c r="H3335" s="2" t="s">
        <v>43</v>
      </c>
      <c r="I3335" s="2" t="s">
        <v>82</v>
      </c>
      <c r="J3335" s="2" t="s">
        <v>36</v>
      </c>
      <c r="K3335" s="2">
        <v>4.2</v>
      </c>
      <c r="L3335" s="2" t="s">
        <v>151</v>
      </c>
      <c r="M3335" s="2" t="s">
        <v>26</v>
      </c>
      <c r="N3335" s="2" t="s">
        <v>151</v>
      </c>
      <c r="O3335" s="2" t="s">
        <v>151</v>
      </c>
      <c r="P3335" s="12">
        <v>3</v>
      </c>
      <c r="Q3335" s="12">
        <f>Table1[[#This Row],[Purchase Amount (USD)]]-Table1[[#This Row],[Previous Purchases]]</f>
        <v>32</v>
      </c>
      <c r="R3335" s="2" t="s">
        <v>45</v>
      </c>
      <c r="S3335" s="2" t="s">
        <v>87</v>
      </c>
    </row>
    <row r="3336" spans="1:19" x14ac:dyDescent="0.3">
      <c r="A3336" s="3">
        <v>3335</v>
      </c>
      <c r="B3336" s="3">
        <v>66</v>
      </c>
      <c r="C3336" s="3" t="s">
        <v>152</v>
      </c>
      <c r="D3336" s="3" t="s">
        <v>54</v>
      </c>
      <c r="E3336" s="3" t="s">
        <v>20</v>
      </c>
      <c r="F3336" s="3">
        <v>23</v>
      </c>
      <c r="G3336" s="3" t="s">
        <v>98</v>
      </c>
      <c r="H3336" s="3" t="s">
        <v>43</v>
      </c>
      <c r="I3336" s="3" t="s">
        <v>117</v>
      </c>
      <c r="J3336" s="3" t="s">
        <v>52</v>
      </c>
      <c r="K3336" s="3">
        <v>3.4</v>
      </c>
      <c r="L3336" s="3" t="s">
        <v>151</v>
      </c>
      <c r="M3336" s="3" t="s">
        <v>37</v>
      </c>
      <c r="N3336" s="3" t="s">
        <v>151</v>
      </c>
      <c r="O3336" s="3" t="s">
        <v>151</v>
      </c>
      <c r="P3336" s="13">
        <v>21</v>
      </c>
      <c r="Q3336" s="13">
        <f>Table1[[#This Row],[Purchase Amount (USD)]]-Table1[[#This Row],[Previous Purchases]]</f>
        <v>2</v>
      </c>
      <c r="R3336" s="3" t="s">
        <v>38</v>
      </c>
      <c r="S3336" s="3" t="s">
        <v>48</v>
      </c>
    </row>
    <row r="3337" spans="1:19" x14ac:dyDescent="0.3">
      <c r="A3337" s="3">
        <v>3336</v>
      </c>
      <c r="B3337" s="3">
        <v>44</v>
      </c>
      <c r="C3337" s="3" t="s">
        <v>152</v>
      </c>
      <c r="D3337" s="3" t="s">
        <v>123</v>
      </c>
      <c r="E3337" s="3" t="s">
        <v>66</v>
      </c>
      <c r="F3337" s="3">
        <v>94</v>
      </c>
      <c r="G3337" s="3" t="s">
        <v>104</v>
      </c>
      <c r="H3337" s="3" t="s">
        <v>91</v>
      </c>
      <c r="I3337" s="3" t="s">
        <v>108</v>
      </c>
      <c r="J3337" s="3" t="s">
        <v>24</v>
      </c>
      <c r="K3337" s="3">
        <v>3.5</v>
      </c>
      <c r="L3337" s="3" t="s">
        <v>151</v>
      </c>
      <c r="M3337" s="3" t="s">
        <v>26</v>
      </c>
      <c r="N3337" s="3" t="s">
        <v>151</v>
      </c>
      <c r="O3337" s="3" t="s">
        <v>151</v>
      </c>
      <c r="P3337" s="13">
        <v>48</v>
      </c>
      <c r="Q3337" s="13">
        <f>Table1[[#This Row],[Purchase Amount (USD)]]-Table1[[#This Row],[Previous Purchases]]</f>
        <v>46</v>
      </c>
      <c r="R3337" s="3" t="s">
        <v>74</v>
      </c>
      <c r="S3337" s="3" t="s">
        <v>57</v>
      </c>
    </row>
    <row r="3338" spans="1:19" x14ac:dyDescent="0.3">
      <c r="A3338" s="2">
        <v>3337</v>
      </c>
      <c r="B3338" s="2">
        <v>39</v>
      </c>
      <c r="C3338" s="2" t="s">
        <v>152</v>
      </c>
      <c r="D3338" s="2" t="s">
        <v>19</v>
      </c>
      <c r="E3338" s="2" t="s">
        <v>20</v>
      </c>
      <c r="F3338" s="2">
        <v>45</v>
      </c>
      <c r="G3338" s="2" t="s">
        <v>55</v>
      </c>
      <c r="H3338" s="2" t="s">
        <v>43</v>
      </c>
      <c r="I3338" s="2" t="s">
        <v>109</v>
      </c>
      <c r="J3338" s="2" t="s">
        <v>56</v>
      </c>
      <c r="K3338" s="2">
        <v>4</v>
      </c>
      <c r="L3338" s="2" t="s">
        <v>151</v>
      </c>
      <c r="M3338" s="2" t="s">
        <v>37</v>
      </c>
      <c r="N3338" s="2" t="s">
        <v>151</v>
      </c>
      <c r="O3338" s="2" t="s">
        <v>151</v>
      </c>
      <c r="P3338" s="12">
        <v>24</v>
      </c>
      <c r="Q3338" s="12">
        <f>Table1[[#This Row],[Purchase Amount (USD)]]-Table1[[#This Row],[Previous Purchases]]</f>
        <v>21</v>
      </c>
      <c r="R3338" s="2" t="s">
        <v>85</v>
      </c>
      <c r="S3338" s="2" t="s">
        <v>48</v>
      </c>
    </row>
    <row r="3339" spans="1:19" x14ac:dyDescent="0.3">
      <c r="A3339" s="2">
        <v>3338</v>
      </c>
      <c r="B3339" s="2">
        <v>23</v>
      </c>
      <c r="C3339" s="2" t="s">
        <v>152</v>
      </c>
      <c r="D3339" s="2" t="s">
        <v>101</v>
      </c>
      <c r="E3339" s="2" t="s">
        <v>62</v>
      </c>
      <c r="F3339" s="2">
        <v>23</v>
      </c>
      <c r="G3339" s="2" t="s">
        <v>116</v>
      </c>
      <c r="H3339" s="2" t="s">
        <v>22</v>
      </c>
      <c r="I3339" s="2" t="s">
        <v>143</v>
      </c>
      <c r="J3339" s="2" t="s">
        <v>24</v>
      </c>
      <c r="K3339" s="2">
        <v>4.4000000000000004</v>
      </c>
      <c r="L3339" s="2" t="s">
        <v>151</v>
      </c>
      <c r="M3339" s="2" t="s">
        <v>69</v>
      </c>
      <c r="N3339" s="2" t="s">
        <v>151</v>
      </c>
      <c r="O3339" s="2" t="s">
        <v>151</v>
      </c>
      <c r="P3339" s="12">
        <v>45</v>
      </c>
      <c r="Q3339" s="12">
        <f>Table1[[#This Row],[Purchase Amount (USD)]]-Table1[[#This Row],[Previous Purchases]]</f>
        <v>-22</v>
      </c>
      <c r="R3339" s="2" t="s">
        <v>74</v>
      </c>
      <c r="S3339" s="2" t="s">
        <v>75</v>
      </c>
    </row>
    <row r="3340" spans="1:19" x14ac:dyDescent="0.3">
      <c r="A3340" s="3">
        <v>3339</v>
      </c>
      <c r="B3340" s="3">
        <v>29</v>
      </c>
      <c r="C3340" s="3" t="s">
        <v>152</v>
      </c>
      <c r="D3340" s="3" t="s">
        <v>86</v>
      </c>
      <c r="E3340" s="3" t="s">
        <v>20</v>
      </c>
      <c r="F3340" s="3">
        <v>94</v>
      </c>
      <c r="G3340" s="3" t="s">
        <v>147</v>
      </c>
      <c r="H3340" s="3" t="s">
        <v>22</v>
      </c>
      <c r="I3340" s="3" t="s">
        <v>51</v>
      </c>
      <c r="J3340" s="3" t="s">
        <v>24</v>
      </c>
      <c r="K3340" s="3">
        <v>2.9</v>
      </c>
      <c r="L3340" s="3" t="s">
        <v>151</v>
      </c>
      <c r="M3340" s="3" t="s">
        <v>69</v>
      </c>
      <c r="N3340" s="3" t="s">
        <v>151</v>
      </c>
      <c r="O3340" s="3" t="s">
        <v>151</v>
      </c>
      <c r="P3340" s="13">
        <v>46</v>
      </c>
      <c r="Q3340" s="13">
        <f>Table1[[#This Row],[Purchase Amount (USD)]]-Table1[[#This Row],[Previous Purchases]]</f>
        <v>48</v>
      </c>
      <c r="R3340" s="3" t="s">
        <v>38</v>
      </c>
      <c r="S3340" s="3" t="s">
        <v>87</v>
      </c>
    </row>
    <row r="3341" spans="1:19" x14ac:dyDescent="0.3">
      <c r="A3341" s="3">
        <v>3340</v>
      </c>
      <c r="B3341" s="3">
        <v>20</v>
      </c>
      <c r="C3341" s="3" t="s">
        <v>152</v>
      </c>
      <c r="D3341" s="3" t="s">
        <v>142</v>
      </c>
      <c r="E3341" s="3" t="s">
        <v>66</v>
      </c>
      <c r="F3341" s="3">
        <v>99</v>
      </c>
      <c r="G3341" s="3" t="s">
        <v>144</v>
      </c>
      <c r="H3341" s="3" t="s">
        <v>43</v>
      </c>
      <c r="I3341" s="3" t="s">
        <v>108</v>
      </c>
      <c r="J3341" s="3" t="s">
        <v>56</v>
      </c>
      <c r="K3341" s="3">
        <v>3.6</v>
      </c>
      <c r="L3341" s="3" t="s">
        <v>151</v>
      </c>
      <c r="M3341" s="3" t="s">
        <v>73</v>
      </c>
      <c r="N3341" s="3" t="s">
        <v>151</v>
      </c>
      <c r="O3341" s="3" t="s">
        <v>151</v>
      </c>
      <c r="P3341" s="13">
        <v>35</v>
      </c>
      <c r="Q3341" s="13">
        <f>Table1[[#This Row],[Purchase Amount (USD)]]-Table1[[#This Row],[Previous Purchases]]</f>
        <v>64</v>
      </c>
      <c r="R3341" s="3" t="s">
        <v>32</v>
      </c>
      <c r="S3341" s="3" t="s">
        <v>28</v>
      </c>
    </row>
    <row r="3342" spans="1:19" x14ac:dyDescent="0.3">
      <c r="A3342" s="2">
        <v>3341</v>
      </c>
      <c r="B3342" s="2">
        <v>42</v>
      </c>
      <c r="C3342" s="2" t="s">
        <v>152</v>
      </c>
      <c r="D3342" s="2" t="s">
        <v>112</v>
      </c>
      <c r="E3342" s="2" t="s">
        <v>20</v>
      </c>
      <c r="F3342" s="2">
        <v>36</v>
      </c>
      <c r="G3342" s="2" t="s">
        <v>140</v>
      </c>
      <c r="H3342" s="2" t="s">
        <v>91</v>
      </c>
      <c r="I3342" s="2" t="s">
        <v>31</v>
      </c>
      <c r="J3342" s="2" t="s">
        <v>56</v>
      </c>
      <c r="K3342" s="2">
        <v>4.4000000000000004</v>
      </c>
      <c r="L3342" s="2" t="s">
        <v>151</v>
      </c>
      <c r="M3342" s="2" t="s">
        <v>37</v>
      </c>
      <c r="N3342" s="2" t="s">
        <v>151</v>
      </c>
      <c r="O3342" s="2" t="s">
        <v>151</v>
      </c>
      <c r="P3342" s="12">
        <v>47</v>
      </c>
      <c r="Q3342" s="12">
        <f>Table1[[#This Row],[Purchase Amount (USD)]]-Table1[[#This Row],[Previous Purchases]]</f>
        <v>-11</v>
      </c>
      <c r="R3342" s="2" t="s">
        <v>38</v>
      </c>
      <c r="S3342" s="2" t="s">
        <v>28</v>
      </c>
    </row>
    <row r="3343" spans="1:19" x14ac:dyDescent="0.3">
      <c r="A3343" s="2">
        <v>3342</v>
      </c>
      <c r="B3343" s="2">
        <v>55</v>
      </c>
      <c r="C3343" s="2" t="s">
        <v>152</v>
      </c>
      <c r="D3343" s="2" t="s">
        <v>101</v>
      </c>
      <c r="E3343" s="2" t="s">
        <v>62</v>
      </c>
      <c r="F3343" s="2">
        <v>50</v>
      </c>
      <c r="G3343" s="2" t="s">
        <v>138</v>
      </c>
      <c r="H3343" s="2" t="s">
        <v>91</v>
      </c>
      <c r="I3343" s="2" t="s">
        <v>77</v>
      </c>
      <c r="J3343" s="2" t="s">
        <v>52</v>
      </c>
      <c r="K3343" s="2">
        <v>4.5</v>
      </c>
      <c r="L3343" s="2" t="s">
        <v>151</v>
      </c>
      <c r="M3343" s="2" t="s">
        <v>53</v>
      </c>
      <c r="N3343" s="2" t="s">
        <v>151</v>
      </c>
      <c r="O3343" s="2" t="s">
        <v>151</v>
      </c>
      <c r="P3343" s="12">
        <v>35</v>
      </c>
      <c r="Q3343" s="12">
        <f>Table1[[#This Row],[Purchase Amount (USD)]]-Table1[[#This Row],[Previous Purchases]]</f>
        <v>15</v>
      </c>
      <c r="R3343" s="2" t="s">
        <v>38</v>
      </c>
      <c r="S3343" s="2" t="s">
        <v>87</v>
      </c>
    </row>
    <row r="3344" spans="1:19" x14ac:dyDescent="0.3">
      <c r="A3344" s="3">
        <v>3343</v>
      </c>
      <c r="B3344" s="3">
        <v>66</v>
      </c>
      <c r="C3344" s="3" t="s">
        <v>152</v>
      </c>
      <c r="D3344" s="3" t="s">
        <v>101</v>
      </c>
      <c r="E3344" s="3" t="s">
        <v>62</v>
      </c>
      <c r="F3344" s="3">
        <v>81</v>
      </c>
      <c r="G3344" s="3" t="s">
        <v>126</v>
      </c>
      <c r="H3344" s="3" t="s">
        <v>43</v>
      </c>
      <c r="I3344" s="3" t="s">
        <v>82</v>
      </c>
      <c r="J3344" s="3" t="s">
        <v>36</v>
      </c>
      <c r="K3344" s="3">
        <v>3.8</v>
      </c>
      <c r="L3344" s="3" t="s">
        <v>151</v>
      </c>
      <c r="M3344" s="3" t="s">
        <v>37</v>
      </c>
      <c r="N3344" s="3" t="s">
        <v>151</v>
      </c>
      <c r="O3344" s="3" t="s">
        <v>151</v>
      </c>
      <c r="P3344" s="13">
        <v>45</v>
      </c>
      <c r="Q3344" s="13">
        <f>Table1[[#This Row],[Purchase Amount (USD)]]-Table1[[#This Row],[Previous Purchases]]</f>
        <v>36</v>
      </c>
      <c r="R3344" s="3" t="s">
        <v>38</v>
      </c>
      <c r="S3344" s="3" t="s">
        <v>39</v>
      </c>
    </row>
    <row r="3345" spans="1:19" x14ac:dyDescent="0.3">
      <c r="A3345" s="3">
        <v>3344</v>
      </c>
      <c r="B3345" s="3">
        <v>24</v>
      </c>
      <c r="C3345" s="3" t="s">
        <v>152</v>
      </c>
      <c r="D3345" s="3" t="s">
        <v>58</v>
      </c>
      <c r="E3345" s="3" t="s">
        <v>20</v>
      </c>
      <c r="F3345" s="3">
        <v>31</v>
      </c>
      <c r="G3345" s="3" t="s">
        <v>21</v>
      </c>
      <c r="H3345" s="3" t="s">
        <v>91</v>
      </c>
      <c r="I3345" s="3" t="s">
        <v>95</v>
      </c>
      <c r="J3345" s="3" t="s">
        <v>24</v>
      </c>
      <c r="K3345" s="3">
        <v>3.6</v>
      </c>
      <c r="L3345" s="3" t="s">
        <v>151</v>
      </c>
      <c r="M3345" s="3" t="s">
        <v>69</v>
      </c>
      <c r="N3345" s="3" t="s">
        <v>151</v>
      </c>
      <c r="O3345" s="3" t="s">
        <v>151</v>
      </c>
      <c r="P3345" s="13">
        <v>6</v>
      </c>
      <c r="Q3345" s="13">
        <f>Table1[[#This Row],[Purchase Amount (USD)]]-Table1[[#This Row],[Previous Purchases]]</f>
        <v>25</v>
      </c>
      <c r="R3345" s="3" t="s">
        <v>32</v>
      </c>
      <c r="S3345" s="3" t="s">
        <v>75</v>
      </c>
    </row>
    <row r="3346" spans="1:19" x14ac:dyDescent="0.3">
      <c r="A3346" s="2">
        <v>3345</v>
      </c>
      <c r="B3346" s="2">
        <v>62</v>
      </c>
      <c r="C3346" s="2" t="s">
        <v>152</v>
      </c>
      <c r="D3346" s="2" t="s">
        <v>123</v>
      </c>
      <c r="E3346" s="2" t="s">
        <v>66</v>
      </c>
      <c r="F3346" s="2">
        <v>48</v>
      </c>
      <c r="G3346" s="2" t="s">
        <v>148</v>
      </c>
      <c r="H3346" s="2" t="s">
        <v>91</v>
      </c>
      <c r="I3346" s="2" t="s">
        <v>135</v>
      </c>
      <c r="J3346" s="2" t="s">
        <v>56</v>
      </c>
      <c r="K3346" s="2">
        <v>4.3</v>
      </c>
      <c r="L3346" s="2" t="s">
        <v>151</v>
      </c>
      <c r="M3346" s="2" t="s">
        <v>37</v>
      </c>
      <c r="N3346" s="2" t="s">
        <v>151</v>
      </c>
      <c r="O3346" s="2" t="s">
        <v>151</v>
      </c>
      <c r="P3346" s="12">
        <v>20</v>
      </c>
      <c r="Q3346" s="12">
        <f>Table1[[#This Row],[Purchase Amount (USD)]]-Table1[[#This Row],[Previous Purchases]]</f>
        <v>28</v>
      </c>
      <c r="R3346" s="2" t="s">
        <v>32</v>
      </c>
      <c r="S3346" s="2" t="s">
        <v>48</v>
      </c>
    </row>
    <row r="3347" spans="1:19" x14ac:dyDescent="0.3">
      <c r="A3347" s="2">
        <v>3346</v>
      </c>
      <c r="B3347" s="2">
        <v>28</v>
      </c>
      <c r="C3347" s="2" t="s">
        <v>152</v>
      </c>
      <c r="D3347" s="2" t="s">
        <v>65</v>
      </c>
      <c r="E3347" s="2" t="s">
        <v>66</v>
      </c>
      <c r="F3347" s="2">
        <v>91</v>
      </c>
      <c r="G3347" s="2" t="s">
        <v>102</v>
      </c>
      <c r="H3347" s="2" t="s">
        <v>43</v>
      </c>
      <c r="I3347" s="2" t="s">
        <v>47</v>
      </c>
      <c r="J3347" s="2" t="s">
        <v>52</v>
      </c>
      <c r="K3347" s="2">
        <v>4</v>
      </c>
      <c r="L3347" s="2" t="s">
        <v>151</v>
      </c>
      <c r="M3347" s="2" t="s">
        <v>69</v>
      </c>
      <c r="N3347" s="2" t="s">
        <v>151</v>
      </c>
      <c r="O3347" s="2" t="s">
        <v>151</v>
      </c>
      <c r="P3347" s="12">
        <v>3</v>
      </c>
      <c r="Q3347" s="12">
        <f>Table1[[#This Row],[Purchase Amount (USD)]]-Table1[[#This Row],[Previous Purchases]]</f>
        <v>88</v>
      </c>
      <c r="R3347" s="2" t="s">
        <v>27</v>
      </c>
      <c r="S3347" s="2" t="s">
        <v>75</v>
      </c>
    </row>
    <row r="3348" spans="1:19" x14ac:dyDescent="0.3">
      <c r="A3348" s="3">
        <v>3347</v>
      </c>
      <c r="B3348" s="3">
        <v>30</v>
      </c>
      <c r="C3348" s="3" t="s">
        <v>152</v>
      </c>
      <c r="D3348" s="3" t="s">
        <v>33</v>
      </c>
      <c r="E3348" s="3" t="s">
        <v>20</v>
      </c>
      <c r="F3348" s="3">
        <v>99</v>
      </c>
      <c r="G3348" s="3" t="s">
        <v>100</v>
      </c>
      <c r="H3348" s="3" t="s">
        <v>43</v>
      </c>
      <c r="I3348" s="3" t="s">
        <v>93</v>
      </c>
      <c r="J3348" s="3" t="s">
        <v>52</v>
      </c>
      <c r="K3348" s="3">
        <v>3.4</v>
      </c>
      <c r="L3348" s="3" t="s">
        <v>151</v>
      </c>
      <c r="M3348" s="3" t="s">
        <v>26</v>
      </c>
      <c r="N3348" s="3" t="s">
        <v>151</v>
      </c>
      <c r="O3348" s="3" t="s">
        <v>151</v>
      </c>
      <c r="P3348" s="13">
        <v>30</v>
      </c>
      <c r="Q3348" s="13">
        <f>Table1[[#This Row],[Purchase Amount (USD)]]-Table1[[#This Row],[Previous Purchases]]</f>
        <v>69</v>
      </c>
      <c r="R3348" s="3" t="s">
        <v>27</v>
      </c>
      <c r="S3348" s="3" t="s">
        <v>57</v>
      </c>
    </row>
    <row r="3349" spans="1:19" x14ac:dyDescent="0.3">
      <c r="A3349" s="3">
        <v>3348</v>
      </c>
      <c r="B3349" s="3">
        <v>22</v>
      </c>
      <c r="C3349" s="3" t="s">
        <v>152</v>
      </c>
      <c r="D3349" s="3" t="s">
        <v>70</v>
      </c>
      <c r="E3349" s="3" t="s">
        <v>41</v>
      </c>
      <c r="F3349" s="3">
        <v>70</v>
      </c>
      <c r="G3349" s="3" t="s">
        <v>145</v>
      </c>
      <c r="H3349" s="3" t="s">
        <v>91</v>
      </c>
      <c r="I3349" s="3" t="s">
        <v>108</v>
      </c>
      <c r="J3349" s="3" t="s">
        <v>52</v>
      </c>
      <c r="K3349" s="3">
        <v>4.4000000000000004</v>
      </c>
      <c r="L3349" s="3" t="s">
        <v>151</v>
      </c>
      <c r="M3349" s="3" t="s">
        <v>53</v>
      </c>
      <c r="N3349" s="3" t="s">
        <v>151</v>
      </c>
      <c r="O3349" s="3" t="s">
        <v>151</v>
      </c>
      <c r="P3349" s="13">
        <v>28</v>
      </c>
      <c r="Q3349" s="13">
        <f>Table1[[#This Row],[Purchase Amount (USD)]]-Table1[[#This Row],[Previous Purchases]]</f>
        <v>42</v>
      </c>
      <c r="R3349" s="3" t="s">
        <v>45</v>
      </c>
      <c r="S3349" s="3" t="s">
        <v>75</v>
      </c>
    </row>
    <row r="3350" spans="1:19" x14ac:dyDescent="0.3">
      <c r="A3350" s="2">
        <v>3349</v>
      </c>
      <c r="B3350" s="2">
        <v>28</v>
      </c>
      <c r="C3350" s="2" t="s">
        <v>152</v>
      </c>
      <c r="D3350" s="2" t="s">
        <v>112</v>
      </c>
      <c r="E3350" s="2" t="s">
        <v>20</v>
      </c>
      <c r="F3350" s="2">
        <v>74</v>
      </c>
      <c r="G3350" s="2" t="s">
        <v>81</v>
      </c>
      <c r="H3350" s="2" t="s">
        <v>22</v>
      </c>
      <c r="I3350" s="2" t="s">
        <v>23</v>
      </c>
      <c r="J3350" s="2" t="s">
        <v>24</v>
      </c>
      <c r="K3350" s="2">
        <v>2.8</v>
      </c>
      <c r="L3350" s="2" t="s">
        <v>151</v>
      </c>
      <c r="M3350" s="2" t="s">
        <v>53</v>
      </c>
      <c r="N3350" s="2" t="s">
        <v>151</v>
      </c>
      <c r="O3350" s="2" t="s">
        <v>151</v>
      </c>
      <c r="P3350" s="12">
        <v>15</v>
      </c>
      <c r="Q3350" s="12">
        <f>Table1[[#This Row],[Purchase Amount (USD)]]-Table1[[#This Row],[Previous Purchases]]</f>
        <v>59</v>
      </c>
      <c r="R3350" s="2" t="s">
        <v>32</v>
      </c>
      <c r="S3350" s="2" t="s">
        <v>96</v>
      </c>
    </row>
    <row r="3351" spans="1:19" x14ac:dyDescent="0.3">
      <c r="A3351" s="2">
        <v>3350</v>
      </c>
      <c r="B3351" s="2">
        <v>35</v>
      </c>
      <c r="C3351" s="2" t="s">
        <v>152</v>
      </c>
      <c r="D3351" s="2" t="s">
        <v>105</v>
      </c>
      <c r="E3351" s="2" t="s">
        <v>66</v>
      </c>
      <c r="F3351" s="2">
        <v>79</v>
      </c>
      <c r="G3351" s="2" t="s">
        <v>141</v>
      </c>
      <c r="H3351" s="2" t="s">
        <v>43</v>
      </c>
      <c r="I3351" s="2" t="s">
        <v>107</v>
      </c>
      <c r="J3351" s="2" t="s">
        <v>56</v>
      </c>
      <c r="K3351" s="2">
        <v>2.8</v>
      </c>
      <c r="L3351" s="2" t="s">
        <v>151</v>
      </c>
      <c r="M3351" s="2" t="s">
        <v>73</v>
      </c>
      <c r="N3351" s="2" t="s">
        <v>151</v>
      </c>
      <c r="O3351" s="2" t="s">
        <v>151</v>
      </c>
      <c r="P3351" s="12">
        <v>29</v>
      </c>
      <c r="Q3351" s="12">
        <f>Table1[[#This Row],[Purchase Amount (USD)]]-Table1[[#This Row],[Previous Purchases]]</f>
        <v>50</v>
      </c>
      <c r="R3351" s="2" t="s">
        <v>45</v>
      </c>
      <c r="S3351" s="2" t="s">
        <v>57</v>
      </c>
    </row>
    <row r="3352" spans="1:19" x14ac:dyDescent="0.3">
      <c r="A3352" s="3">
        <v>3351</v>
      </c>
      <c r="B3352" s="3">
        <v>45</v>
      </c>
      <c r="C3352" s="3" t="s">
        <v>152</v>
      </c>
      <c r="D3352" s="3" t="s">
        <v>65</v>
      </c>
      <c r="E3352" s="3" t="s">
        <v>66</v>
      </c>
      <c r="F3352" s="3">
        <v>33</v>
      </c>
      <c r="G3352" s="3" t="s">
        <v>90</v>
      </c>
      <c r="H3352" s="3" t="s">
        <v>35</v>
      </c>
      <c r="I3352" s="3" t="s">
        <v>77</v>
      </c>
      <c r="J3352" s="3" t="s">
        <v>56</v>
      </c>
      <c r="K3352" s="3">
        <v>4.9000000000000004</v>
      </c>
      <c r="L3352" s="3" t="s">
        <v>151</v>
      </c>
      <c r="M3352" s="3" t="s">
        <v>69</v>
      </c>
      <c r="N3352" s="3" t="s">
        <v>151</v>
      </c>
      <c r="O3352" s="3" t="s">
        <v>151</v>
      </c>
      <c r="P3352" s="13">
        <v>15</v>
      </c>
      <c r="Q3352" s="13">
        <f>Table1[[#This Row],[Purchase Amount (USD)]]-Table1[[#This Row],[Previous Purchases]]</f>
        <v>18</v>
      </c>
      <c r="R3352" s="3" t="s">
        <v>32</v>
      </c>
      <c r="S3352" s="3" t="s">
        <v>75</v>
      </c>
    </row>
    <row r="3353" spans="1:19" x14ac:dyDescent="0.3">
      <c r="A3353" s="3">
        <v>3352</v>
      </c>
      <c r="B3353" s="3">
        <v>43</v>
      </c>
      <c r="C3353" s="3" t="s">
        <v>152</v>
      </c>
      <c r="D3353" s="3" t="s">
        <v>54</v>
      </c>
      <c r="E3353" s="3" t="s">
        <v>20</v>
      </c>
      <c r="F3353" s="3">
        <v>49</v>
      </c>
      <c r="G3353" s="3" t="s">
        <v>81</v>
      </c>
      <c r="H3353" s="3" t="s">
        <v>22</v>
      </c>
      <c r="I3353" s="3" t="s">
        <v>108</v>
      </c>
      <c r="J3353" s="3" t="s">
        <v>36</v>
      </c>
      <c r="K3353" s="3">
        <v>4.2</v>
      </c>
      <c r="L3353" s="3" t="s">
        <v>151</v>
      </c>
      <c r="M3353" s="3" t="s">
        <v>69</v>
      </c>
      <c r="N3353" s="3" t="s">
        <v>151</v>
      </c>
      <c r="O3353" s="3" t="s">
        <v>151</v>
      </c>
      <c r="P3353" s="13">
        <v>18</v>
      </c>
      <c r="Q3353" s="13">
        <f>Table1[[#This Row],[Purchase Amount (USD)]]-Table1[[#This Row],[Previous Purchases]]</f>
        <v>31</v>
      </c>
      <c r="R3353" s="3" t="s">
        <v>74</v>
      </c>
      <c r="S3353" s="3" t="s">
        <v>28</v>
      </c>
    </row>
    <row r="3354" spans="1:19" x14ac:dyDescent="0.3">
      <c r="A3354" s="2">
        <v>3353</v>
      </c>
      <c r="B3354" s="2">
        <v>55</v>
      </c>
      <c r="C3354" s="2" t="s">
        <v>152</v>
      </c>
      <c r="D3354" s="2" t="s">
        <v>132</v>
      </c>
      <c r="E3354" s="2" t="s">
        <v>66</v>
      </c>
      <c r="F3354" s="2">
        <v>96</v>
      </c>
      <c r="G3354" s="2" t="s">
        <v>148</v>
      </c>
      <c r="H3354" s="2" t="s">
        <v>43</v>
      </c>
      <c r="I3354" s="2" t="s">
        <v>84</v>
      </c>
      <c r="J3354" s="2" t="s">
        <v>52</v>
      </c>
      <c r="K3354" s="2">
        <v>2.9</v>
      </c>
      <c r="L3354" s="2" t="s">
        <v>151</v>
      </c>
      <c r="M3354" s="2" t="s">
        <v>44</v>
      </c>
      <c r="N3354" s="2" t="s">
        <v>151</v>
      </c>
      <c r="O3354" s="2" t="s">
        <v>151</v>
      </c>
      <c r="P3354" s="12">
        <v>7</v>
      </c>
      <c r="Q3354" s="12">
        <f>Table1[[#This Row],[Purchase Amount (USD)]]-Table1[[#This Row],[Previous Purchases]]</f>
        <v>89</v>
      </c>
      <c r="R3354" s="2" t="s">
        <v>74</v>
      </c>
      <c r="S3354" s="2" t="s">
        <v>75</v>
      </c>
    </row>
    <row r="3355" spans="1:19" x14ac:dyDescent="0.3">
      <c r="A3355" s="2">
        <v>3354</v>
      </c>
      <c r="B3355" s="2">
        <v>31</v>
      </c>
      <c r="C3355" s="2" t="s">
        <v>152</v>
      </c>
      <c r="D3355" s="2" t="s">
        <v>80</v>
      </c>
      <c r="E3355" s="2" t="s">
        <v>20</v>
      </c>
      <c r="F3355" s="2">
        <v>66</v>
      </c>
      <c r="G3355" s="2" t="s">
        <v>122</v>
      </c>
      <c r="H3355" s="2" t="s">
        <v>22</v>
      </c>
      <c r="I3355" s="2" t="s">
        <v>84</v>
      </c>
      <c r="J3355" s="2" t="s">
        <v>56</v>
      </c>
      <c r="K3355" s="2">
        <v>4.5999999999999996</v>
      </c>
      <c r="L3355" s="2" t="s">
        <v>151</v>
      </c>
      <c r="M3355" s="2" t="s">
        <v>37</v>
      </c>
      <c r="N3355" s="2" t="s">
        <v>151</v>
      </c>
      <c r="O3355" s="2" t="s">
        <v>151</v>
      </c>
      <c r="P3355" s="12">
        <v>19</v>
      </c>
      <c r="Q3355" s="12">
        <f>Table1[[#This Row],[Purchase Amount (USD)]]-Table1[[#This Row],[Previous Purchases]]</f>
        <v>47</v>
      </c>
      <c r="R3355" s="2" t="s">
        <v>38</v>
      </c>
      <c r="S3355" s="2" t="s">
        <v>96</v>
      </c>
    </row>
    <row r="3356" spans="1:19" x14ac:dyDescent="0.3">
      <c r="A3356" s="3">
        <v>3355</v>
      </c>
      <c r="B3356" s="3">
        <v>42</v>
      </c>
      <c r="C3356" s="3" t="s">
        <v>152</v>
      </c>
      <c r="D3356" s="3" t="s">
        <v>86</v>
      </c>
      <c r="E3356" s="3" t="s">
        <v>20</v>
      </c>
      <c r="F3356" s="3">
        <v>45</v>
      </c>
      <c r="G3356" s="3" t="s">
        <v>127</v>
      </c>
      <c r="H3356" s="3" t="s">
        <v>43</v>
      </c>
      <c r="I3356" s="3" t="s">
        <v>120</v>
      </c>
      <c r="J3356" s="3" t="s">
        <v>56</v>
      </c>
      <c r="K3356" s="3">
        <v>2.8</v>
      </c>
      <c r="L3356" s="3" t="s">
        <v>151</v>
      </c>
      <c r="M3356" s="3" t="s">
        <v>44</v>
      </c>
      <c r="N3356" s="3" t="s">
        <v>151</v>
      </c>
      <c r="O3356" s="3" t="s">
        <v>151</v>
      </c>
      <c r="P3356" s="13">
        <v>15</v>
      </c>
      <c r="Q3356" s="13">
        <f>Table1[[#This Row],[Purchase Amount (USD)]]-Table1[[#This Row],[Previous Purchases]]</f>
        <v>30</v>
      </c>
      <c r="R3356" s="3" t="s">
        <v>45</v>
      </c>
      <c r="S3356" s="3" t="s">
        <v>39</v>
      </c>
    </row>
    <row r="3357" spans="1:19" x14ac:dyDescent="0.3">
      <c r="A3357" s="3">
        <v>3356</v>
      </c>
      <c r="B3357" s="3">
        <v>40</v>
      </c>
      <c r="C3357" s="3" t="s">
        <v>152</v>
      </c>
      <c r="D3357" s="3" t="s">
        <v>19</v>
      </c>
      <c r="E3357" s="3" t="s">
        <v>20</v>
      </c>
      <c r="F3357" s="3">
        <v>28</v>
      </c>
      <c r="G3357" s="3" t="s">
        <v>78</v>
      </c>
      <c r="H3357" s="3" t="s">
        <v>43</v>
      </c>
      <c r="I3357" s="3" t="s">
        <v>99</v>
      </c>
      <c r="J3357" s="3" t="s">
        <v>36</v>
      </c>
      <c r="K3357" s="3">
        <v>2.6</v>
      </c>
      <c r="L3357" s="3" t="s">
        <v>151</v>
      </c>
      <c r="M3357" s="3" t="s">
        <v>73</v>
      </c>
      <c r="N3357" s="3" t="s">
        <v>151</v>
      </c>
      <c r="O3357" s="3" t="s">
        <v>151</v>
      </c>
      <c r="P3357" s="13">
        <v>3</v>
      </c>
      <c r="Q3357" s="13">
        <f>Table1[[#This Row],[Purchase Amount (USD)]]-Table1[[#This Row],[Previous Purchases]]</f>
        <v>25</v>
      </c>
      <c r="R3357" s="3" t="s">
        <v>74</v>
      </c>
      <c r="S3357" s="3" t="s">
        <v>75</v>
      </c>
    </row>
    <row r="3358" spans="1:19" x14ac:dyDescent="0.3">
      <c r="A3358" s="2">
        <v>3357</v>
      </c>
      <c r="B3358" s="2">
        <v>39</v>
      </c>
      <c r="C3358" s="2" t="s">
        <v>152</v>
      </c>
      <c r="D3358" s="2" t="s">
        <v>33</v>
      </c>
      <c r="E3358" s="2" t="s">
        <v>20</v>
      </c>
      <c r="F3358" s="2">
        <v>48</v>
      </c>
      <c r="G3358" s="2" t="s">
        <v>121</v>
      </c>
      <c r="H3358" s="2" t="s">
        <v>43</v>
      </c>
      <c r="I3358" s="2" t="s">
        <v>64</v>
      </c>
      <c r="J3358" s="2" t="s">
        <v>52</v>
      </c>
      <c r="K3358" s="2">
        <v>3.5</v>
      </c>
      <c r="L3358" s="2" t="s">
        <v>151</v>
      </c>
      <c r="M3358" s="2" t="s">
        <v>73</v>
      </c>
      <c r="N3358" s="2" t="s">
        <v>151</v>
      </c>
      <c r="O3358" s="2" t="s">
        <v>151</v>
      </c>
      <c r="P3358" s="12">
        <v>13</v>
      </c>
      <c r="Q3358" s="12">
        <f>Table1[[#This Row],[Purchase Amount (USD)]]-Table1[[#This Row],[Previous Purchases]]</f>
        <v>35</v>
      </c>
      <c r="R3358" s="2" t="s">
        <v>45</v>
      </c>
      <c r="S3358" s="2" t="s">
        <v>75</v>
      </c>
    </row>
    <row r="3359" spans="1:19" x14ac:dyDescent="0.3">
      <c r="A3359" s="2">
        <v>3358</v>
      </c>
      <c r="B3359" s="2">
        <v>41</v>
      </c>
      <c r="C3359" s="2" t="s">
        <v>152</v>
      </c>
      <c r="D3359" s="2" t="s">
        <v>103</v>
      </c>
      <c r="E3359" s="2" t="s">
        <v>20</v>
      </c>
      <c r="F3359" s="2">
        <v>67</v>
      </c>
      <c r="G3359" s="2" t="s">
        <v>71</v>
      </c>
      <c r="H3359" s="2" t="s">
        <v>43</v>
      </c>
      <c r="I3359" s="2" t="s">
        <v>68</v>
      </c>
      <c r="J3359" s="2" t="s">
        <v>24</v>
      </c>
      <c r="K3359" s="2">
        <v>3.5</v>
      </c>
      <c r="L3359" s="2" t="s">
        <v>151</v>
      </c>
      <c r="M3359" s="2" t="s">
        <v>37</v>
      </c>
      <c r="N3359" s="2" t="s">
        <v>151</v>
      </c>
      <c r="O3359" s="2" t="s">
        <v>151</v>
      </c>
      <c r="P3359" s="12">
        <v>37</v>
      </c>
      <c r="Q3359" s="12">
        <f>Table1[[#This Row],[Purchase Amount (USD)]]-Table1[[#This Row],[Previous Purchases]]</f>
        <v>30</v>
      </c>
      <c r="R3359" s="2" t="s">
        <v>38</v>
      </c>
      <c r="S3359" s="2" t="s">
        <v>87</v>
      </c>
    </row>
    <row r="3360" spans="1:19" x14ac:dyDescent="0.3">
      <c r="A3360" s="3">
        <v>3359</v>
      </c>
      <c r="B3360" s="3">
        <v>56</v>
      </c>
      <c r="C3360" s="3" t="s">
        <v>152</v>
      </c>
      <c r="D3360" s="3" t="s">
        <v>112</v>
      </c>
      <c r="E3360" s="3" t="s">
        <v>20</v>
      </c>
      <c r="F3360" s="3">
        <v>59</v>
      </c>
      <c r="G3360" s="3" t="s">
        <v>121</v>
      </c>
      <c r="H3360" s="3" t="s">
        <v>43</v>
      </c>
      <c r="I3360" s="3" t="s">
        <v>135</v>
      </c>
      <c r="J3360" s="3" t="s">
        <v>56</v>
      </c>
      <c r="K3360" s="3">
        <v>3.4</v>
      </c>
      <c r="L3360" s="3" t="s">
        <v>151</v>
      </c>
      <c r="M3360" s="3" t="s">
        <v>69</v>
      </c>
      <c r="N3360" s="3" t="s">
        <v>151</v>
      </c>
      <c r="O3360" s="3" t="s">
        <v>151</v>
      </c>
      <c r="P3360" s="13">
        <v>26</v>
      </c>
      <c r="Q3360" s="13">
        <f>Table1[[#This Row],[Purchase Amount (USD)]]-Table1[[#This Row],[Previous Purchases]]</f>
        <v>33</v>
      </c>
      <c r="R3360" s="3" t="s">
        <v>32</v>
      </c>
      <c r="S3360" s="3" t="s">
        <v>48</v>
      </c>
    </row>
    <row r="3361" spans="1:19" x14ac:dyDescent="0.3">
      <c r="A3361" s="3">
        <v>3360</v>
      </c>
      <c r="B3361" s="3">
        <v>43</v>
      </c>
      <c r="C3361" s="3" t="s">
        <v>152</v>
      </c>
      <c r="D3361" s="3" t="s">
        <v>88</v>
      </c>
      <c r="E3361" s="3" t="s">
        <v>66</v>
      </c>
      <c r="F3361" s="3">
        <v>74</v>
      </c>
      <c r="G3361" s="3" t="s">
        <v>81</v>
      </c>
      <c r="H3361" s="3" t="s">
        <v>22</v>
      </c>
      <c r="I3361" s="3" t="s">
        <v>107</v>
      </c>
      <c r="J3361" s="3" t="s">
        <v>56</v>
      </c>
      <c r="K3361" s="3">
        <v>3.9</v>
      </c>
      <c r="L3361" s="3" t="s">
        <v>151</v>
      </c>
      <c r="M3361" s="3" t="s">
        <v>44</v>
      </c>
      <c r="N3361" s="3" t="s">
        <v>151</v>
      </c>
      <c r="O3361" s="3" t="s">
        <v>151</v>
      </c>
      <c r="P3361" s="13">
        <v>29</v>
      </c>
      <c r="Q3361" s="13">
        <f>Table1[[#This Row],[Purchase Amount (USD)]]-Table1[[#This Row],[Previous Purchases]]</f>
        <v>45</v>
      </c>
      <c r="R3361" s="3" t="s">
        <v>85</v>
      </c>
      <c r="S3361" s="3" t="s">
        <v>87</v>
      </c>
    </row>
    <row r="3362" spans="1:19" x14ac:dyDescent="0.3">
      <c r="A3362" s="2">
        <v>3361</v>
      </c>
      <c r="B3362" s="2">
        <v>22</v>
      </c>
      <c r="C3362" s="2" t="s">
        <v>152</v>
      </c>
      <c r="D3362" s="2" t="s">
        <v>101</v>
      </c>
      <c r="E3362" s="2" t="s">
        <v>62</v>
      </c>
      <c r="F3362" s="2">
        <v>81</v>
      </c>
      <c r="G3362" s="2" t="s">
        <v>147</v>
      </c>
      <c r="H3362" s="2" t="s">
        <v>43</v>
      </c>
      <c r="I3362" s="2" t="s">
        <v>31</v>
      </c>
      <c r="J3362" s="2" t="s">
        <v>36</v>
      </c>
      <c r="K3362" s="2">
        <v>3.3</v>
      </c>
      <c r="L3362" s="2" t="s">
        <v>151</v>
      </c>
      <c r="M3362" s="2" t="s">
        <v>69</v>
      </c>
      <c r="N3362" s="2" t="s">
        <v>151</v>
      </c>
      <c r="O3362" s="2" t="s">
        <v>151</v>
      </c>
      <c r="P3362" s="12">
        <v>47</v>
      </c>
      <c r="Q3362" s="12">
        <f>Table1[[#This Row],[Purchase Amount (USD)]]-Table1[[#This Row],[Previous Purchases]]</f>
        <v>34</v>
      </c>
      <c r="R3362" s="2" t="s">
        <v>32</v>
      </c>
      <c r="S3362" s="2" t="s">
        <v>96</v>
      </c>
    </row>
    <row r="3363" spans="1:19" x14ac:dyDescent="0.3">
      <c r="A3363" s="2">
        <v>3362</v>
      </c>
      <c r="B3363" s="2">
        <v>47</v>
      </c>
      <c r="C3363" s="2" t="s">
        <v>152</v>
      </c>
      <c r="D3363" s="2" t="s">
        <v>70</v>
      </c>
      <c r="E3363" s="2" t="s">
        <v>41</v>
      </c>
      <c r="F3363" s="2">
        <v>26</v>
      </c>
      <c r="G3363" s="2" t="s">
        <v>102</v>
      </c>
      <c r="H3363" s="2" t="s">
        <v>43</v>
      </c>
      <c r="I3363" s="2" t="s">
        <v>64</v>
      </c>
      <c r="J3363" s="2" t="s">
        <v>36</v>
      </c>
      <c r="K3363" s="2">
        <v>4.0999999999999996</v>
      </c>
      <c r="L3363" s="2" t="s">
        <v>151</v>
      </c>
      <c r="M3363" s="2" t="s">
        <v>37</v>
      </c>
      <c r="N3363" s="2" t="s">
        <v>151</v>
      </c>
      <c r="O3363" s="2" t="s">
        <v>151</v>
      </c>
      <c r="P3363" s="12">
        <v>47</v>
      </c>
      <c r="Q3363" s="12">
        <f>Table1[[#This Row],[Purchase Amount (USD)]]-Table1[[#This Row],[Previous Purchases]]</f>
        <v>-21</v>
      </c>
      <c r="R3363" s="2" t="s">
        <v>38</v>
      </c>
      <c r="S3363" s="2" t="s">
        <v>75</v>
      </c>
    </row>
    <row r="3364" spans="1:19" x14ac:dyDescent="0.3">
      <c r="A3364" s="3">
        <v>3363</v>
      </c>
      <c r="B3364" s="3">
        <v>50</v>
      </c>
      <c r="C3364" s="3" t="s">
        <v>152</v>
      </c>
      <c r="D3364" s="3" t="s">
        <v>65</v>
      </c>
      <c r="E3364" s="3" t="s">
        <v>66</v>
      </c>
      <c r="F3364" s="3">
        <v>61</v>
      </c>
      <c r="G3364" s="3" t="s">
        <v>121</v>
      </c>
      <c r="H3364" s="3" t="s">
        <v>43</v>
      </c>
      <c r="I3364" s="3" t="s">
        <v>23</v>
      </c>
      <c r="J3364" s="3" t="s">
        <v>52</v>
      </c>
      <c r="K3364" s="3">
        <v>3</v>
      </c>
      <c r="L3364" s="3" t="s">
        <v>151</v>
      </c>
      <c r="M3364" s="3" t="s">
        <v>44</v>
      </c>
      <c r="N3364" s="3" t="s">
        <v>151</v>
      </c>
      <c r="O3364" s="3" t="s">
        <v>151</v>
      </c>
      <c r="P3364" s="13">
        <v>48</v>
      </c>
      <c r="Q3364" s="13">
        <f>Table1[[#This Row],[Purchase Amount (USD)]]-Table1[[#This Row],[Previous Purchases]]</f>
        <v>13</v>
      </c>
      <c r="R3364" s="3" t="s">
        <v>27</v>
      </c>
      <c r="S3364" s="3" t="s">
        <v>28</v>
      </c>
    </row>
    <row r="3365" spans="1:19" x14ac:dyDescent="0.3">
      <c r="A3365" s="3">
        <v>3364</v>
      </c>
      <c r="B3365" s="3">
        <v>58</v>
      </c>
      <c r="C3365" s="3" t="s">
        <v>152</v>
      </c>
      <c r="D3365" s="3" t="s">
        <v>29</v>
      </c>
      <c r="E3365" s="3" t="s">
        <v>20</v>
      </c>
      <c r="F3365" s="3">
        <v>23</v>
      </c>
      <c r="G3365" s="3" t="s">
        <v>98</v>
      </c>
      <c r="H3365" s="3" t="s">
        <v>43</v>
      </c>
      <c r="I3365" s="3" t="s">
        <v>47</v>
      </c>
      <c r="J3365" s="3" t="s">
        <v>24</v>
      </c>
      <c r="K3365" s="3">
        <v>3</v>
      </c>
      <c r="L3365" s="3" t="s">
        <v>151</v>
      </c>
      <c r="M3365" s="3" t="s">
        <v>44</v>
      </c>
      <c r="N3365" s="3" t="s">
        <v>151</v>
      </c>
      <c r="O3365" s="3" t="s">
        <v>151</v>
      </c>
      <c r="P3365" s="13">
        <v>46</v>
      </c>
      <c r="Q3365" s="13">
        <f>Table1[[#This Row],[Purchase Amount (USD)]]-Table1[[#This Row],[Previous Purchases]]</f>
        <v>-23</v>
      </c>
      <c r="R3365" s="3" t="s">
        <v>74</v>
      </c>
      <c r="S3365" s="3" t="s">
        <v>75</v>
      </c>
    </row>
    <row r="3366" spans="1:19" x14ac:dyDescent="0.3">
      <c r="A3366" s="2">
        <v>3365</v>
      </c>
      <c r="B3366" s="2">
        <v>50</v>
      </c>
      <c r="C3366" s="2" t="s">
        <v>152</v>
      </c>
      <c r="D3366" s="2" t="s">
        <v>118</v>
      </c>
      <c r="E3366" s="2" t="s">
        <v>66</v>
      </c>
      <c r="F3366" s="2">
        <v>33</v>
      </c>
      <c r="G3366" s="2" t="s">
        <v>46</v>
      </c>
      <c r="H3366" s="2" t="s">
        <v>43</v>
      </c>
      <c r="I3366" s="2" t="s">
        <v>99</v>
      </c>
      <c r="J3366" s="2" t="s">
        <v>56</v>
      </c>
      <c r="K3366" s="2">
        <v>3.2</v>
      </c>
      <c r="L3366" s="2" t="s">
        <v>151</v>
      </c>
      <c r="M3366" s="2" t="s">
        <v>53</v>
      </c>
      <c r="N3366" s="2" t="s">
        <v>151</v>
      </c>
      <c r="O3366" s="2" t="s">
        <v>151</v>
      </c>
      <c r="P3366" s="12">
        <v>7</v>
      </c>
      <c r="Q3366" s="12">
        <f>Table1[[#This Row],[Purchase Amount (USD)]]-Table1[[#This Row],[Previous Purchases]]</f>
        <v>26</v>
      </c>
      <c r="R3366" s="2" t="s">
        <v>38</v>
      </c>
      <c r="S3366" s="2" t="s">
        <v>87</v>
      </c>
    </row>
    <row r="3367" spans="1:19" x14ac:dyDescent="0.3">
      <c r="A3367" s="2">
        <v>3366</v>
      </c>
      <c r="B3367" s="2">
        <v>43</v>
      </c>
      <c r="C3367" s="2" t="s">
        <v>152</v>
      </c>
      <c r="D3367" s="2" t="s">
        <v>86</v>
      </c>
      <c r="E3367" s="2" t="s">
        <v>20</v>
      </c>
      <c r="F3367" s="2">
        <v>58</v>
      </c>
      <c r="G3367" s="2" t="s">
        <v>121</v>
      </c>
      <c r="H3367" s="2" t="s">
        <v>22</v>
      </c>
      <c r="I3367" s="2" t="s">
        <v>84</v>
      </c>
      <c r="J3367" s="2" t="s">
        <v>56</v>
      </c>
      <c r="K3367" s="2">
        <v>3.9</v>
      </c>
      <c r="L3367" s="2" t="s">
        <v>151</v>
      </c>
      <c r="M3367" s="2" t="s">
        <v>26</v>
      </c>
      <c r="N3367" s="2" t="s">
        <v>151</v>
      </c>
      <c r="O3367" s="2" t="s">
        <v>151</v>
      </c>
      <c r="P3367" s="12">
        <v>45</v>
      </c>
      <c r="Q3367" s="12">
        <f>Table1[[#This Row],[Purchase Amount (USD)]]-Table1[[#This Row],[Previous Purchases]]</f>
        <v>13</v>
      </c>
      <c r="R3367" s="2" t="s">
        <v>38</v>
      </c>
      <c r="S3367" s="2" t="s">
        <v>96</v>
      </c>
    </row>
    <row r="3368" spans="1:19" x14ac:dyDescent="0.3">
      <c r="A3368" s="3">
        <v>3367</v>
      </c>
      <c r="B3368" s="3">
        <v>38</v>
      </c>
      <c r="C3368" s="3" t="s">
        <v>152</v>
      </c>
      <c r="D3368" s="3" t="s">
        <v>142</v>
      </c>
      <c r="E3368" s="3" t="s">
        <v>66</v>
      </c>
      <c r="F3368" s="3">
        <v>65</v>
      </c>
      <c r="G3368" s="3" t="s">
        <v>97</v>
      </c>
      <c r="H3368" s="3" t="s">
        <v>43</v>
      </c>
      <c r="I3368" s="3" t="s">
        <v>107</v>
      </c>
      <c r="J3368" s="3" t="s">
        <v>36</v>
      </c>
      <c r="K3368" s="3">
        <v>3.6</v>
      </c>
      <c r="L3368" s="3" t="s">
        <v>151</v>
      </c>
      <c r="M3368" s="3" t="s">
        <v>69</v>
      </c>
      <c r="N3368" s="3" t="s">
        <v>151</v>
      </c>
      <c r="O3368" s="3" t="s">
        <v>151</v>
      </c>
      <c r="P3368" s="13">
        <v>47</v>
      </c>
      <c r="Q3368" s="13">
        <f>Table1[[#This Row],[Purchase Amount (USD)]]-Table1[[#This Row],[Previous Purchases]]</f>
        <v>18</v>
      </c>
      <c r="R3368" s="3" t="s">
        <v>85</v>
      </c>
      <c r="S3368" s="3" t="s">
        <v>57</v>
      </c>
    </row>
    <row r="3369" spans="1:19" x14ac:dyDescent="0.3">
      <c r="A3369" s="3">
        <v>3368</v>
      </c>
      <c r="B3369" s="3">
        <v>44</v>
      </c>
      <c r="C3369" s="3" t="s">
        <v>152</v>
      </c>
      <c r="D3369" s="3" t="s">
        <v>112</v>
      </c>
      <c r="E3369" s="3" t="s">
        <v>20</v>
      </c>
      <c r="F3369" s="3">
        <v>48</v>
      </c>
      <c r="G3369" s="3" t="s">
        <v>121</v>
      </c>
      <c r="H3369" s="3" t="s">
        <v>43</v>
      </c>
      <c r="I3369" s="3" t="s">
        <v>143</v>
      </c>
      <c r="J3369" s="3" t="s">
        <v>52</v>
      </c>
      <c r="K3369" s="3">
        <v>3.1</v>
      </c>
      <c r="L3369" s="3" t="s">
        <v>151</v>
      </c>
      <c r="M3369" s="3" t="s">
        <v>73</v>
      </c>
      <c r="N3369" s="3" t="s">
        <v>151</v>
      </c>
      <c r="O3369" s="3" t="s">
        <v>151</v>
      </c>
      <c r="P3369" s="13">
        <v>6</v>
      </c>
      <c r="Q3369" s="13">
        <f>Table1[[#This Row],[Purchase Amount (USD)]]-Table1[[#This Row],[Previous Purchases]]</f>
        <v>42</v>
      </c>
      <c r="R3369" s="3" t="s">
        <v>27</v>
      </c>
      <c r="S3369" s="3" t="s">
        <v>28</v>
      </c>
    </row>
    <row r="3370" spans="1:19" x14ac:dyDescent="0.3">
      <c r="A3370" s="2">
        <v>3369</v>
      </c>
      <c r="B3370" s="2">
        <v>30</v>
      </c>
      <c r="C3370" s="2" t="s">
        <v>152</v>
      </c>
      <c r="D3370" s="2" t="s">
        <v>40</v>
      </c>
      <c r="E3370" s="2" t="s">
        <v>41</v>
      </c>
      <c r="F3370" s="2">
        <v>25</v>
      </c>
      <c r="G3370" s="2" t="s">
        <v>144</v>
      </c>
      <c r="H3370" s="2" t="s">
        <v>43</v>
      </c>
      <c r="I3370" s="2" t="s">
        <v>143</v>
      </c>
      <c r="J3370" s="2" t="s">
        <v>36</v>
      </c>
      <c r="K3370" s="2">
        <v>4.8</v>
      </c>
      <c r="L3370" s="2" t="s">
        <v>151</v>
      </c>
      <c r="M3370" s="2" t="s">
        <v>26</v>
      </c>
      <c r="N3370" s="2" t="s">
        <v>151</v>
      </c>
      <c r="O3370" s="2" t="s">
        <v>151</v>
      </c>
      <c r="P3370" s="12">
        <v>29</v>
      </c>
      <c r="Q3370" s="12">
        <f>Table1[[#This Row],[Purchase Amount (USD)]]-Table1[[#This Row],[Previous Purchases]]</f>
        <v>-4</v>
      </c>
      <c r="R3370" s="2" t="s">
        <v>74</v>
      </c>
      <c r="S3370" s="2" t="s">
        <v>96</v>
      </c>
    </row>
    <row r="3371" spans="1:19" x14ac:dyDescent="0.3">
      <c r="A3371" s="2">
        <v>3370</v>
      </c>
      <c r="B3371" s="2">
        <v>47</v>
      </c>
      <c r="C3371" s="2" t="s">
        <v>152</v>
      </c>
      <c r="D3371" s="2" t="s">
        <v>29</v>
      </c>
      <c r="E3371" s="2" t="s">
        <v>20</v>
      </c>
      <c r="F3371" s="2">
        <v>51</v>
      </c>
      <c r="G3371" s="2" t="s">
        <v>30</v>
      </c>
      <c r="H3371" s="2" t="s">
        <v>43</v>
      </c>
      <c r="I3371" s="2" t="s">
        <v>125</v>
      </c>
      <c r="J3371" s="2" t="s">
        <v>24</v>
      </c>
      <c r="K3371" s="2">
        <v>3.8</v>
      </c>
      <c r="L3371" s="2" t="s">
        <v>151</v>
      </c>
      <c r="M3371" s="2" t="s">
        <v>69</v>
      </c>
      <c r="N3371" s="2" t="s">
        <v>151</v>
      </c>
      <c r="O3371" s="2" t="s">
        <v>151</v>
      </c>
      <c r="P3371" s="12">
        <v>42</v>
      </c>
      <c r="Q3371" s="12">
        <f>Table1[[#This Row],[Purchase Amount (USD)]]-Table1[[#This Row],[Previous Purchases]]</f>
        <v>9</v>
      </c>
      <c r="R3371" s="2" t="s">
        <v>32</v>
      </c>
      <c r="S3371" s="2" t="s">
        <v>87</v>
      </c>
    </row>
    <row r="3372" spans="1:19" x14ac:dyDescent="0.3">
      <c r="A3372" s="3">
        <v>3371</v>
      </c>
      <c r="B3372" s="3">
        <v>30</v>
      </c>
      <c r="C3372" s="3" t="s">
        <v>152</v>
      </c>
      <c r="D3372" s="3" t="s">
        <v>132</v>
      </c>
      <c r="E3372" s="3" t="s">
        <v>66</v>
      </c>
      <c r="F3372" s="3">
        <v>31</v>
      </c>
      <c r="G3372" s="3" t="s">
        <v>114</v>
      </c>
      <c r="H3372" s="3" t="s">
        <v>43</v>
      </c>
      <c r="I3372" s="3" t="s">
        <v>60</v>
      </c>
      <c r="J3372" s="3" t="s">
        <v>52</v>
      </c>
      <c r="K3372" s="3">
        <v>2.8</v>
      </c>
      <c r="L3372" s="3" t="s">
        <v>151</v>
      </c>
      <c r="M3372" s="3" t="s">
        <v>73</v>
      </c>
      <c r="N3372" s="3" t="s">
        <v>151</v>
      </c>
      <c r="O3372" s="3" t="s">
        <v>151</v>
      </c>
      <c r="P3372" s="13">
        <v>46</v>
      </c>
      <c r="Q3372" s="13">
        <f>Table1[[#This Row],[Purchase Amount (USD)]]-Table1[[#This Row],[Previous Purchases]]</f>
        <v>-15</v>
      </c>
      <c r="R3372" s="3" t="s">
        <v>32</v>
      </c>
      <c r="S3372" s="3" t="s">
        <v>28</v>
      </c>
    </row>
    <row r="3373" spans="1:19" x14ac:dyDescent="0.3">
      <c r="A3373" s="3">
        <v>3372</v>
      </c>
      <c r="B3373" s="3">
        <v>49</v>
      </c>
      <c r="C3373" s="3" t="s">
        <v>152</v>
      </c>
      <c r="D3373" s="3" t="s">
        <v>103</v>
      </c>
      <c r="E3373" s="3" t="s">
        <v>20</v>
      </c>
      <c r="F3373" s="3">
        <v>99</v>
      </c>
      <c r="G3373" s="3" t="s">
        <v>111</v>
      </c>
      <c r="H3373" s="3" t="s">
        <v>35</v>
      </c>
      <c r="I3373" s="3" t="s">
        <v>47</v>
      </c>
      <c r="J3373" s="3" t="s">
        <v>24</v>
      </c>
      <c r="K3373" s="3">
        <v>4</v>
      </c>
      <c r="L3373" s="3" t="s">
        <v>151</v>
      </c>
      <c r="M3373" s="3" t="s">
        <v>44</v>
      </c>
      <c r="N3373" s="3" t="s">
        <v>151</v>
      </c>
      <c r="O3373" s="3" t="s">
        <v>151</v>
      </c>
      <c r="P3373" s="13">
        <v>28</v>
      </c>
      <c r="Q3373" s="13">
        <f>Table1[[#This Row],[Purchase Amount (USD)]]-Table1[[#This Row],[Previous Purchases]]</f>
        <v>71</v>
      </c>
      <c r="R3373" s="3" t="s">
        <v>45</v>
      </c>
      <c r="S3373" s="3" t="s">
        <v>48</v>
      </c>
    </row>
    <row r="3374" spans="1:19" x14ac:dyDescent="0.3">
      <c r="A3374" s="2">
        <v>3373</v>
      </c>
      <c r="B3374" s="2">
        <v>56</v>
      </c>
      <c r="C3374" s="2" t="s">
        <v>152</v>
      </c>
      <c r="D3374" s="2" t="s">
        <v>124</v>
      </c>
      <c r="E3374" s="2" t="s">
        <v>20</v>
      </c>
      <c r="F3374" s="2">
        <v>25</v>
      </c>
      <c r="G3374" s="2" t="s">
        <v>137</v>
      </c>
      <c r="H3374" s="2" t="s">
        <v>43</v>
      </c>
      <c r="I3374" s="2" t="s">
        <v>31</v>
      </c>
      <c r="J3374" s="2" t="s">
        <v>24</v>
      </c>
      <c r="K3374" s="2">
        <v>4.5999999999999996</v>
      </c>
      <c r="L3374" s="2" t="s">
        <v>151</v>
      </c>
      <c r="M3374" s="2" t="s">
        <v>37</v>
      </c>
      <c r="N3374" s="2" t="s">
        <v>151</v>
      </c>
      <c r="O3374" s="2" t="s">
        <v>151</v>
      </c>
      <c r="P3374" s="12">
        <v>14</v>
      </c>
      <c r="Q3374" s="12">
        <f>Table1[[#This Row],[Purchase Amount (USD)]]-Table1[[#This Row],[Previous Purchases]]</f>
        <v>11</v>
      </c>
      <c r="R3374" s="2" t="s">
        <v>38</v>
      </c>
      <c r="S3374" s="2" t="s">
        <v>96</v>
      </c>
    </row>
    <row r="3375" spans="1:19" x14ac:dyDescent="0.3">
      <c r="A3375" s="2">
        <v>3374</v>
      </c>
      <c r="B3375" s="2">
        <v>70</v>
      </c>
      <c r="C3375" s="2" t="s">
        <v>152</v>
      </c>
      <c r="D3375" s="2" t="s">
        <v>40</v>
      </c>
      <c r="E3375" s="2" t="s">
        <v>41</v>
      </c>
      <c r="F3375" s="2">
        <v>52</v>
      </c>
      <c r="G3375" s="2" t="s">
        <v>147</v>
      </c>
      <c r="H3375" s="2" t="s">
        <v>43</v>
      </c>
      <c r="I3375" s="2" t="s">
        <v>72</v>
      </c>
      <c r="J3375" s="2" t="s">
        <v>36</v>
      </c>
      <c r="K3375" s="2">
        <v>3.5</v>
      </c>
      <c r="L3375" s="2" t="s">
        <v>151</v>
      </c>
      <c r="M3375" s="2" t="s">
        <v>73</v>
      </c>
      <c r="N3375" s="2" t="s">
        <v>151</v>
      </c>
      <c r="O3375" s="2" t="s">
        <v>151</v>
      </c>
      <c r="P3375" s="12">
        <v>12</v>
      </c>
      <c r="Q3375" s="12">
        <f>Table1[[#This Row],[Purchase Amount (USD)]]-Table1[[#This Row],[Previous Purchases]]</f>
        <v>40</v>
      </c>
      <c r="R3375" s="2" t="s">
        <v>85</v>
      </c>
      <c r="S3375" s="2" t="s">
        <v>96</v>
      </c>
    </row>
    <row r="3376" spans="1:19" x14ac:dyDescent="0.3">
      <c r="A3376" s="3">
        <v>3375</v>
      </c>
      <c r="B3376" s="3">
        <v>22</v>
      </c>
      <c r="C3376" s="3" t="s">
        <v>152</v>
      </c>
      <c r="D3376" s="3" t="s">
        <v>19</v>
      </c>
      <c r="E3376" s="3" t="s">
        <v>20</v>
      </c>
      <c r="F3376" s="3">
        <v>47</v>
      </c>
      <c r="G3376" s="3" t="s">
        <v>106</v>
      </c>
      <c r="H3376" s="3" t="s">
        <v>35</v>
      </c>
      <c r="I3376" s="3" t="s">
        <v>92</v>
      </c>
      <c r="J3376" s="3" t="s">
        <v>36</v>
      </c>
      <c r="K3376" s="3">
        <v>3.7</v>
      </c>
      <c r="L3376" s="3" t="s">
        <v>151</v>
      </c>
      <c r="M3376" s="3" t="s">
        <v>69</v>
      </c>
      <c r="N3376" s="3" t="s">
        <v>151</v>
      </c>
      <c r="O3376" s="3" t="s">
        <v>151</v>
      </c>
      <c r="P3376" s="13">
        <v>41</v>
      </c>
      <c r="Q3376" s="13">
        <f>Table1[[#This Row],[Purchase Amount (USD)]]-Table1[[#This Row],[Previous Purchases]]</f>
        <v>6</v>
      </c>
      <c r="R3376" s="3" t="s">
        <v>85</v>
      </c>
      <c r="S3376" s="3" t="s">
        <v>48</v>
      </c>
    </row>
    <row r="3377" spans="1:19" x14ac:dyDescent="0.3">
      <c r="A3377" s="3">
        <v>3376</v>
      </c>
      <c r="B3377" s="3">
        <v>51</v>
      </c>
      <c r="C3377" s="3" t="s">
        <v>152</v>
      </c>
      <c r="D3377" s="3" t="s">
        <v>136</v>
      </c>
      <c r="E3377" s="3" t="s">
        <v>41</v>
      </c>
      <c r="F3377" s="3">
        <v>98</v>
      </c>
      <c r="G3377" s="3" t="s">
        <v>138</v>
      </c>
      <c r="H3377" s="3" t="s">
        <v>91</v>
      </c>
      <c r="I3377" s="3" t="s">
        <v>133</v>
      </c>
      <c r="J3377" s="3" t="s">
        <v>56</v>
      </c>
      <c r="K3377" s="3">
        <v>4.9000000000000004</v>
      </c>
      <c r="L3377" s="3" t="s">
        <v>151</v>
      </c>
      <c r="M3377" s="3" t="s">
        <v>26</v>
      </c>
      <c r="N3377" s="3" t="s">
        <v>151</v>
      </c>
      <c r="O3377" s="3" t="s">
        <v>151</v>
      </c>
      <c r="P3377" s="13">
        <v>8</v>
      </c>
      <c r="Q3377" s="13">
        <f>Table1[[#This Row],[Purchase Amount (USD)]]-Table1[[#This Row],[Previous Purchases]]</f>
        <v>90</v>
      </c>
      <c r="R3377" s="3" t="s">
        <v>38</v>
      </c>
      <c r="S3377" s="3" t="s">
        <v>48</v>
      </c>
    </row>
    <row r="3378" spans="1:19" x14ac:dyDescent="0.3">
      <c r="A3378" s="2">
        <v>3377</v>
      </c>
      <c r="B3378" s="2">
        <v>22</v>
      </c>
      <c r="C3378" s="2" t="s">
        <v>152</v>
      </c>
      <c r="D3378" s="2" t="s">
        <v>123</v>
      </c>
      <c r="E3378" s="2" t="s">
        <v>66</v>
      </c>
      <c r="F3378" s="2">
        <v>46</v>
      </c>
      <c r="G3378" s="2" t="s">
        <v>122</v>
      </c>
      <c r="H3378" s="2" t="s">
        <v>43</v>
      </c>
      <c r="I3378" s="2" t="s">
        <v>95</v>
      </c>
      <c r="J3378" s="2" t="s">
        <v>24</v>
      </c>
      <c r="K3378" s="2">
        <v>4.0999999999999996</v>
      </c>
      <c r="L3378" s="2" t="s">
        <v>151</v>
      </c>
      <c r="M3378" s="2" t="s">
        <v>73</v>
      </c>
      <c r="N3378" s="2" t="s">
        <v>151</v>
      </c>
      <c r="O3378" s="2" t="s">
        <v>151</v>
      </c>
      <c r="P3378" s="12">
        <v>24</v>
      </c>
      <c r="Q3378" s="12">
        <f>Table1[[#This Row],[Purchase Amount (USD)]]-Table1[[#This Row],[Previous Purchases]]</f>
        <v>22</v>
      </c>
      <c r="R3378" s="2" t="s">
        <v>32</v>
      </c>
      <c r="S3378" s="2" t="s">
        <v>57</v>
      </c>
    </row>
    <row r="3379" spans="1:19" x14ac:dyDescent="0.3">
      <c r="A3379" s="2">
        <v>3378</v>
      </c>
      <c r="B3379" s="2">
        <v>37</v>
      </c>
      <c r="C3379" s="2" t="s">
        <v>152</v>
      </c>
      <c r="D3379" s="2" t="s">
        <v>54</v>
      </c>
      <c r="E3379" s="2" t="s">
        <v>20</v>
      </c>
      <c r="F3379" s="2">
        <v>32</v>
      </c>
      <c r="G3379" s="2" t="s">
        <v>21</v>
      </c>
      <c r="H3379" s="2" t="s">
        <v>43</v>
      </c>
      <c r="I3379" s="2" t="s">
        <v>133</v>
      </c>
      <c r="J3379" s="2" t="s">
        <v>24</v>
      </c>
      <c r="K3379" s="2">
        <v>4.5999999999999996</v>
      </c>
      <c r="L3379" s="2" t="s">
        <v>151</v>
      </c>
      <c r="M3379" s="2" t="s">
        <v>44</v>
      </c>
      <c r="N3379" s="2" t="s">
        <v>151</v>
      </c>
      <c r="O3379" s="2" t="s">
        <v>151</v>
      </c>
      <c r="P3379" s="12">
        <v>18</v>
      </c>
      <c r="Q3379" s="12">
        <f>Table1[[#This Row],[Purchase Amount (USD)]]-Table1[[#This Row],[Previous Purchases]]</f>
        <v>14</v>
      </c>
      <c r="R3379" s="2" t="s">
        <v>45</v>
      </c>
      <c r="S3379" s="2" t="s">
        <v>28</v>
      </c>
    </row>
    <row r="3380" spans="1:19" x14ac:dyDescent="0.3">
      <c r="A3380" s="3">
        <v>3379</v>
      </c>
      <c r="B3380" s="3">
        <v>49</v>
      </c>
      <c r="C3380" s="3" t="s">
        <v>152</v>
      </c>
      <c r="D3380" s="3" t="s">
        <v>58</v>
      </c>
      <c r="E3380" s="3" t="s">
        <v>20</v>
      </c>
      <c r="F3380" s="3">
        <v>75</v>
      </c>
      <c r="G3380" s="3" t="s">
        <v>147</v>
      </c>
      <c r="H3380" s="3" t="s">
        <v>22</v>
      </c>
      <c r="I3380" s="3" t="s">
        <v>79</v>
      </c>
      <c r="J3380" s="3" t="s">
        <v>56</v>
      </c>
      <c r="K3380" s="3">
        <v>4.5</v>
      </c>
      <c r="L3380" s="3" t="s">
        <v>151</v>
      </c>
      <c r="M3380" s="3" t="s">
        <v>44</v>
      </c>
      <c r="N3380" s="3" t="s">
        <v>151</v>
      </c>
      <c r="O3380" s="3" t="s">
        <v>151</v>
      </c>
      <c r="P3380" s="13">
        <v>6</v>
      </c>
      <c r="Q3380" s="13">
        <f>Table1[[#This Row],[Purchase Amount (USD)]]-Table1[[#This Row],[Previous Purchases]]</f>
        <v>69</v>
      </c>
      <c r="R3380" s="3" t="s">
        <v>32</v>
      </c>
      <c r="S3380" s="3" t="s">
        <v>57</v>
      </c>
    </row>
    <row r="3381" spans="1:19" x14ac:dyDescent="0.3">
      <c r="A3381" s="3">
        <v>3380</v>
      </c>
      <c r="B3381" s="3">
        <v>61</v>
      </c>
      <c r="C3381" s="3" t="s">
        <v>152</v>
      </c>
      <c r="D3381" s="3" t="s">
        <v>65</v>
      </c>
      <c r="E3381" s="3" t="s">
        <v>66</v>
      </c>
      <c r="F3381" s="3">
        <v>51</v>
      </c>
      <c r="G3381" s="3" t="s">
        <v>121</v>
      </c>
      <c r="H3381" s="3" t="s">
        <v>22</v>
      </c>
      <c r="I3381" s="3" t="s">
        <v>47</v>
      </c>
      <c r="J3381" s="3" t="s">
        <v>52</v>
      </c>
      <c r="K3381" s="3">
        <v>5</v>
      </c>
      <c r="L3381" s="3" t="s">
        <v>151</v>
      </c>
      <c r="M3381" s="3" t="s">
        <v>73</v>
      </c>
      <c r="N3381" s="3" t="s">
        <v>151</v>
      </c>
      <c r="O3381" s="3" t="s">
        <v>151</v>
      </c>
      <c r="P3381" s="13">
        <v>40</v>
      </c>
      <c r="Q3381" s="13">
        <f>Table1[[#This Row],[Purchase Amount (USD)]]-Table1[[#This Row],[Previous Purchases]]</f>
        <v>11</v>
      </c>
      <c r="R3381" s="3" t="s">
        <v>32</v>
      </c>
      <c r="S3381" s="3" t="s">
        <v>39</v>
      </c>
    </row>
    <row r="3382" spans="1:19" x14ac:dyDescent="0.3">
      <c r="A3382" s="2">
        <v>3381</v>
      </c>
      <c r="B3382" s="2">
        <v>41</v>
      </c>
      <c r="C3382" s="2" t="s">
        <v>152</v>
      </c>
      <c r="D3382" s="2" t="s">
        <v>80</v>
      </c>
      <c r="E3382" s="2" t="s">
        <v>20</v>
      </c>
      <c r="F3382" s="2">
        <v>52</v>
      </c>
      <c r="G3382" s="2" t="s">
        <v>113</v>
      </c>
      <c r="H3382" s="2" t="s">
        <v>22</v>
      </c>
      <c r="I3382" s="2" t="s">
        <v>143</v>
      </c>
      <c r="J3382" s="2" t="s">
        <v>52</v>
      </c>
      <c r="K3382" s="2">
        <v>3.8</v>
      </c>
      <c r="L3382" s="2" t="s">
        <v>151</v>
      </c>
      <c r="M3382" s="2" t="s">
        <v>53</v>
      </c>
      <c r="N3382" s="2" t="s">
        <v>151</v>
      </c>
      <c r="O3382" s="2" t="s">
        <v>151</v>
      </c>
      <c r="P3382" s="12">
        <v>6</v>
      </c>
      <c r="Q3382" s="12">
        <f>Table1[[#This Row],[Purchase Amount (USD)]]-Table1[[#This Row],[Previous Purchases]]</f>
        <v>46</v>
      </c>
      <c r="R3382" s="2" t="s">
        <v>45</v>
      </c>
      <c r="S3382" s="2" t="s">
        <v>96</v>
      </c>
    </row>
    <row r="3383" spans="1:19" x14ac:dyDescent="0.3">
      <c r="A3383" s="2">
        <v>3382</v>
      </c>
      <c r="B3383" s="2">
        <v>57</v>
      </c>
      <c r="C3383" s="2" t="s">
        <v>152</v>
      </c>
      <c r="D3383" s="2" t="s">
        <v>123</v>
      </c>
      <c r="E3383" s="2" t="s">
        <v>66</v>
      </c>
      <c r="F3383" s="2">
        <v>66</v>
      </c>
      <c r="G3383" s="2" t="s">
        <v>147</v>
      </c>
      <c r="H3383" s="2" t="s">
        <v>22</v>
      </c>
      <c r="I3383" s="2" t="s">
        <v>47</v>
      </c>
      <c r="J3383" s="2" t="s">
        <v>24</v>
      </c>
      <c r="K3383" s="2">
        <v>4.7</v>
      </c>
      <c r="L3383" s="2" t="s">
        <v>151</v>
      </c>
      <c r="M3383" s="2" t="s">
        <v>53</v>
      </c>
      <c r="N3383" s="2" t="s">
        <v>151</v>
      </c>
      <c r="O3383" s="2" t="s">
        <v>151</v>
      </c>
      <c r="P3383" s="12">
        <v>27</v>
      </c>
      <c r="Q3383" s="12">
        <f>Table1[[#This Row],[Purchase Amount (USD)]]-Table1[[#This Row],[Previous Purchases]]</f>
        <v>39</v>
      </c>
      <c r="R3383" s="2" t="s">
        <v>38</v>
      </c>
      <c r="S3383" s="2" t="s">
        <v>57</v>
      </c>
    </row>
    <row r="3384" spans="1:19" x14ac:dyDescent="0.3">
      <c r="A3384" s="3">
        <v>3383</v>
      </c>
      <c r="B3384" s="3">
        <v>34</v>
      </c>
      <c r="C3384" s="3" t="s">
        <v>152</v>
      </c>
      <c r="D3384" s="3" t="s">
        <v>29</v>
      </c>
      <c r="E3384" s="3" t="s">
        <v>20</v>
      </c>
      <c r="F3384" s="3">
        <v>35</v>
      </c>
      <c r="G3384" s="3" t="s">
        <v>144</v>
      </c>
      <c r="H3384" s="3" t="s">
        <v>43</v>
      </c>
      <c r="I3384" s="3" t="s">
        <v>31</v>
      </c>
      <c r="J3384" s="3" t="s">
        <v>36</v>
      </c>
      <c r="K3384" s="3">
        <v>2.8</v>
      </c>
      <c r="L3384" s="3" t="s">
        <v>151</v>
      </c>
      <c r="M3384" s="3" t="s">
        <v>26</v>
      </c>
      <c r="N3384" s="3" t="s">
        <v>151</v>
      </c>
      <c r="O3384" s="3" t="s">
        <v>151</v>
      </c>
      <c r="P3384" s="13">
        <v>2</v>
      </c>
      <c r="Q3384" s="13">
        <f>Table1[[#This Row],[Purchase Amount (USD)]]-Table1[[#This Row],[Previous Purchases]]</f>
        <v>33</v>
      </c>
      <c r="R3384" s="3" t="s">
        <v>74</v>
      </c>
      <c r="S3384" s="3" t="s">
        <v>39</v>
      </c>
    </row>
    <row r="3385" spans="1:19" x14ac:dyDescent="0.3">
      <c r="A3385" s="3">
        <v>3384</v>
      </c>
      <c r="B3385" s="3">
        <v>27</v>
      </c>
      <c r="C3385" s="3" t="s">
        <v>152</v>
      </c>
      <c r="D3385" s="3" t="s">
        <v>61</v>
      </c>
      <c r="E3385" s="3" t="s">
        <v>62</v>
      </c>
      <c r="F3385" s="3">
        <v>43</v>
      </c>
      <c r="G3385" s="3" t="s">
        <v>78</v>
      </c>
      <c r="H3385" s="3" t="s">
        <v>43</v>
      </c>
      <c r="I3385" s="3" t="s">
        <v>68</v>
      </c>
      <c r="J3385" s="3" t="s">
        <v>56</v>
      </c>
      <c r="K3385" s="3">
        <v>2.6</v>
      </c>
      <c r="L3385" s="3" t="s">
        <v>151</v>
      </c>
      <c r="M3385" s="3" t="s">
        <v>44</v>
      </c>
      <c r="N3385" s="3" t="s">
        <v>151</v>
      </c>
      <c r="O3385" s="3" t="s">
        <v>151</v>
      </c>
      <c r="P3385" s="13">
        <v>39</v>
      </c>
      <c r="Q3385" s="13">
        <f>Table1[[#This Row],[Purchase Amount (USD)]]-Table1[[#This Row],[Previous Purchases]]</f>
        <v>4</v>
      </c>
      <c r="R3385" s="3" t="s">
        <v>27</v>
      </c>
      <c r="S3385" s="3" t="s">
        <v>75</v>
      </c>
    </row>
    <row r="3386" spans="1:19" x14ac:dyDescent="0.3">
      <c r="A3386" s="2">
        <v>3385</v>
      </c>
      <c r="B3386" s="2">
        <v>39</v>
      </c>
      <c r="C3386" s="2" t="s">
        <v>152</v>
      </c>
      <c r="D3386" s="2" t="s">
        <v>103</v>
      </c>
      <c r="E3386" s="2" t="s">
        <v>20</v>
      </c>
      <c r="F3386" s="2">
        <v>24</v>
      </c>
      <c r="G3386" s="2" t="s">
        <v>147</v>
      </c>
      <c r="H3386" s="2" t="s">
        <v>22</v>
      </c>
      <c r="I3386" s="2" t="s">
        <v>31</v>
      </c>
      <c r="J3386" s="2" t="s">
        <v>52</v>
      </c>
      <c r="K3386" s="2">
        <v>3.8</v>
      </c>
      <c r="L3386" s="2" t="s">
        <v>151</v>
      </c>
      <c r="M3386" s="2" t="s">
        <v>37</v>
      </c>
      <c r="N3386" s="2" t="s">
        <v>151</v>
      </c>
      <c r="O3386" s="2" t="s">
        <v>151</v>
      </c>
      <c r="P3386" s="12">
        <v>9</v>
      </c>
      <c r="Q3386" s="12">
        <f>Table1[[#This Row],[Purchase Amount (USD)]]-Table1[[#This Row],[Previous Purchases]]</f>
        <v>15</v>
      </c>
      <c r="R3386" s="2" t="s">
        <v>27</v>
      </c>
      <c r="S3386" s="2" t="s">
        <v>57</v>
      </c>
    </row>
    <row r="3387" spans="1:19" x14ac:dyDescent="0.3">
      <c r="A3387" s="2">
        <v>3386</v>
      </c>
      <c r="B3387" s="2">
        <v>62</v>
      </c>
      <c r="C3387" s="2" t="s">
        <v>152</v>
      </c>
      <c r="D3387" s="2" t="s">
        <v>105</v>
      </c>
      <c r="E3387" s="2" t="s">
        <v>66</v>
      </c>
      <c r="F3387" s="2">
        <v>83</v>
      </c>
      <c r="G3387" s="2" t="s">
        <v>42</v>
      </c>
      <c r="H3387" s="2" t="s">
        <v>43</v>
      </c>
      <c r="I3387" s="2" t="s">
        <v>77</v>
      </c>
      <c r="J3387" s="2" t="s">
        <v>24</v>
      </c>
      <c r="K3387" s="2">
        <v>2.8</v>
      </c>
      <c r="L3387" s="2" t="s">
        <v>151</v>
      </c>
      <c r="M3387" s="2" t="s">
        <v>53</v>
      </c>
      <c r="N3387" s="2" t="s">
        <v>151</v>
      </c>
      <c r="O3387" s="2" t="s">
        <v>151</v>
      </c>
      <c r="P3387" s="12">
        <v>16</v>
      </c>
      <c r="Q3387" s="12">
        <f>Table1[[#This Row],[Purchase Amount (USD)]]-Table1[[#This Row],[Previous Purchases]]</f>
        <v>67</v>
      </c>
      <c r="R3387" s="2" t="s">
        <v>38</v>
      </c>
      <c r="S3387" s="2" t="s">
        <v>96</v>
      </c>
    </row>
    <row r="3388" spans="1:19" x14ac:dyDescent="0.3">
      <c r="A3388" s="3">
        <v>3387</v>
      </c>
      <c r="B3388" s="3">
        <v>34</v>
      </c>
      <c r="C3388" s="3" t="s">
        <v>152</v>
      </c>
      <c r="D3388" s="3" t="s">
        <v>112</v>
      </c>
      <c r="E3388" s="3" t="s">
        <v>20</v>
      </c>
      <c r="F3388" s="3">
        <v>62</v>
      </c>
      <c r="G3388" s="3" t="s">
        <v>150</v>
      </c>
      <c r="H3388" s="3" t="s">
        <v>43</v>
      </c>
      <c r="I3388" s="3" t="s">
        <v>92</v>
      </c>
      <c r="J3388" s="3" t="s">
        <v>56</v>
      </c>
      <c r="K3388" s="3">
        <v>2.6</v>
      </c>
      <c r="L3388" s="3" t="s">
        <v>151</v>
      </c>
      <c r="M3388" s="3" t="s">
        <v>69</v>
      </c>
      <c r="N3388" s="3" t="s">
        <v>151</v>
      </c>
      <c r="O3388" s="3" t="s">
        <v>151</v>
      </c>
      <c r="P3388" s="13">
        <v>36</v>
      </c>
      <c r="Q3388" s="13">
        <f>Table1[[#This Row],[Purchase Amount (USD)]]-Table1[[#This Row],[Previous Purchases]]</f>
        <v>26</v>
      </c>
      <c r="R3388" s="3" t="s">
        <v>32</v>
      </c>
      <c r="S3388" s="3" t="s">
        <v>57</v>
      </c>
    </row>
    <row r="3389" spans="1:19" x14ac:dyDescent="0.3">
      <c r="A3389" s="3">
        <v>3388</v>
      </c>
      <c r="B3389" s="3">
        <v>53</v>
      </c>
      <c r="C3389" s="3" t="s">
        <v>152</v>
      </c>
      <c r="D3389" s="3" t="s">
        <v>94</v>
      </c>
      <c r="E3389" s="3" t="s">
        <v>20</v>
      </c>
      <c r="F3389" s="3">
        <v>78</v>
      </c>
      <c r="G3389" s="3" t="s">
        <v>126</v>
      </c>
      <c r="H3389" s="3" t="s">
        <v>35</v>
      </c>
      <c r="I3389" s="3" t="s">
        <v>68</v>
      </c>
      <c r="J3389" s="3" t="s">
        <v>36</v>
      </c>
      <c r="K3389" s="3">
        <v>3.4</v>
      </c>
      <c r="L3389" s="3" t="s">
        <v>151</v>
      </c>
      <c r="M3389" s="3" t="s">
        <v>69</v>
      </c>
      <c r="N3389" s="3" t="s">
        <v>151</v>
      </c>
      <c r="O3389" s="3" t="s">
        <v>151</v>
      </c>
      <c r="P3389" s="13">
        <v>2</v>
      </c>
      <c r="Q3389" s="13">
        <f>Table1[[#This Row],[Purchase Amount (USD)]]-Table1[[#This Row],[Previous Purchases]]</f>
        <v>76</v>
      </c>
      <c r="R3389" s="3" t="s">
        <v>38</v>
      </c>
      <c r="S3389" s="3" t="s">
        <v>75</v>
      </c>
    </row>
    <row r="3390" spans="1:19" x14ac:dyDescent="0.3">
      <c r="A3390" s="2">
        <v>3389</v>
      </c>
      <c r="B3390" s="2">
        <v>35</v>
      </c>
      <c r="C3390" s="2" t="s">
        <v>152</v>
      </c>
      <c r="D3390" s="2" t="s">
        <v>29</v>
      </c>
      <c r="E3390" s="2" t="s">
        <v>20</v>
      </c>
      <c r="F3390" s="2">
        <v>61</v>
      </c>
      <c r="G3390" s="2" t="s">
        <v>146</v>
      </c>
      <c r="H3390" s="2" t="s">
        <v>43</v>
      </c>
      <c r="I3390" s="2" t="s">
        <v>108</v>
      </c>
      <c r="J3390" s="2" t="s">
        <v>36</v>
      </c>
      <c r="K3390" s="2">
        <v>4.5</v>
      </c>
      <c r="L3390" s="2" t="s">
        <v>151</v>
      </c>
      <c r="M3390" s="2" t="s">
        <v>73</v>
      </c>
      <c r="N3390" s="2" t="s">
        <v>151</v>
      </c>
      <c r="O3390" s="2" t="s">
        <v>151</v>
      </c>
      <c r="P3390" s="12">
        <v>21</v>
      </c>
      <c r="Q3390" s="12">
        <f>Table1[[#This Row],[Purchase Amount (USD)]]-Table1[[#This Row],[Previous Purchases]]</f>
        <v>40</v>
      </c>
      <c r="R3390" s="2" t="s">
        <v>38</v>
      </c>
      <c r="S3390" s="2" t="s">
        <v>39</v>
      </c>
    </row>
    <row r="3391" spans="1:19" x14ac:dyDescent="0.3">
      <c r="A3391" s="2">
        <v>3390</v>
      </c>
      <c r="B3391" s="2">
        <v>38</v>
      </c>
      <c r="C3391" s="2" t="s">
        <v>152</v>
      </c>
      <c r="D3391" s="2" t="s">
        <v>94</v>
      </c>
      <c r="E3391" s="2" t="s">
        <v>20</v>
      </c>
      <c r="F3391" s="2">
        <v>57</v>
      </c>
      <c r="G3391" s="2" t="s">
        <v>97</v>
      </c>
      <c r="H3391" s="2" t="s">
        <v>22</v>
      </c>
      <c r="I3391" s="2" t="s">
        <v>31</v>
      </c>
      <c r="J3391" s="2" t="s">
        <v>56</v>
      </c>
      <c r="K3391" s="2">
        <v>3.8</v>
      </c>
      <c r="L3391" s="2" t="s">
        <v>151</v>
      </c>
      <c r="M3391" s="2" t="s">
        <v>37</v>
      </c>
      <c r="N3391" s="2" t="s">
        <v>151</v>
      </c>
      <c r="O3391" s="2" t="s">
        <v>151</v>
      </c>
      <c r="P3391" s="12">
        <v>39</v>
      </c>
      <c r="Q3391" s="12">
        <f>Table1[[#This Row],[Purchase Amount (USD)]]-Table1[[#This Row],[Previous Purchases]]</f>
        <v>18</v>
      </c>
      <c r="R3391" s="2" t="s">
        <v>27</v>
      </c>
      <c r="S3391" s="2" t="s">
        <v>48</v>
      </c>
    </row>
    <row r="3392" spans="1:19" x14ac:dyDescent="0.3">
      <c r="A3392" s="3">
        <v>3391</v>
      </c>
      <c r="B3392" s="3">
        <v>32</v>
      </c>
      <c r="C3392" s="3" t="s">
        <v>152</v>
      </c>
      <c r="D3392" s="3" t="s">
        <v>124</v>
      </c>
      <c r="E3392" s="3" t="s">
        <v>20</v>
      </c>
      <c r="F3392" s="3">
        <v>70</v>
      </c>
      <c r="G3392" s="3" t="s">
        <v>46</v>
      </c>
      <c r="H3392" s="3" t="s">
        <v>35</v>
      </c>
      <c r="I3392" s="3" t="s">
        <v>107</v>
      </c>
      <c r="J3392" s="3" t="s">
        <v>52</v>
      </c>
      <c r="K3392" s="3">
        <v>3</v>
      </c>
      <c r="L3392" s="3" t="s">
        <v>151</v>
      </c>
      <c r="M3392" s="3" t="s">
        <v>44</v>
      </c>
      <c r="N3392" s="3" t="s">
        <v>151</v>
      </c>
      <c r="O3392" s="3" t="s">
        <v>151</v>
      </c>
      <c r="P3392" s="13">
        <v>38</v>
      </c>
      <c r="Q3392" s="13">
        <f>Table1[[#This Row],[Purchase Amount (USD)]]-Table1[[#This Row],[Previous Purchases]]</f>
        <v>32</v>
      </c>
      <c r="R3392" s="3" t="s">
        <v>45</v>
      </c>
      <c r="S3392" s="3" t="s">
        <v>48</v>
      </c>
    </row>
    <row r="3393" spans="1:19" x14ac:dyDescent="0.3">
      <c r="A3393" s="3">
        <v>3392</v>
      </c>
      <c r="B3393" s="3">
        <v>47</v>
      </c>
      <c r="C3393" s="3" t="s">
        <v>152</v>
      </c>
      <c r="D3393" s="3" t="s">
        <v>103</v>
      </c>
      <c r="E3393" s="3" t="s">
        <v>20</v>
      </c>
      <c r="F3393" s="3">
        <v>57</v>
      </c>
      <c r="G3393" s="3" t="s">
        <v>55</v>
      </c>
      <c r="H3393" s="3" t="s">
        <v>43</v>
      </c>
      <c r="I3393" s="3" t="s">
        <v>64</v>
      </c>
      <c r="J3393" s="3" t="s">
        <v>56</v>
      </c>
      <c r="K3393" s="3">
        <v>3.7</v>
      </c>
      <c r="L3393" s="3" t="s">
        <v>151</v>
      </c>
      <c r="M3393" s="3" t="s">
        <v>69</v>
      </c>
      <c r="N3393" s="3" t="s">
        <v>151</v>
      </c>
      <c r="O3393" s="3" t="s">
        <v>151</v>
      </c>
      <c r="P3393" s="13">
        <v>6</v>
      </c>
      <c r="Q3393" s="13">
        <f>Table1[[#This Row],[Purchase Amount (USD)]]-Table1[[#This Row],[Previous Purchases]]</f>
        <v>51</v>
      </c>
      <c r="R3393" s="3" t="s">
        <v>85</v>
      </c>
      <c r="S3393" s="3" t="s">
        <v>96</v>
      </c>
    </row>
    <row r="3394" spans="1:19" x14ac:dyDescent="0.3">
      <c r="A3394" s="2">
        <v>3393</v>
      </c>
      <c r="B3394" s="2">
        <v>53</v>
      </c>
      <c r="C3394" s="2" t="s">
        <v>152</v>
      </c>
      <c r="D3394" s="2" t="s">
        <v>118</v>
      </c>
      <c r="E3394" s="2" t="s">
        <v>66</v>
      </c>
      <c r="F3394" s="2">
        <v>74</v>
      </c>
      <c r="G3394" s="2" t="s">
        <v>126</v>
      </c>
      <c r="H3394" s="2" t="s">
        <v>91</v>
      </c>
      <c r="I3394" s="2" t="s">
        <v>143</v>
      </c>
      <c r="J3394" s="2" t="s">
        <v>24</v>
      </c>
      <c r="K3394" s="2">
        <v>4.4000000000000004</v>
      </c>
      <c r="L3394" s="2" t="s">
        <v>151</v>
      </c>
      <c r="M3394" s="2" t="s">
        <v>37</v>
      </c>
      <c r="N3394" s="2" t="s">
        <v>151</v>
      </c>
      <c r="O3394" s="2" t="s">
        <v>151</v>
      </c>
      <c r="P3394" s="12">
        <v>6</v>
      </c>
      <c r="Q3394" s="12">
        <f>Table1[[#This Row],[Purchase Amount (USD)]]-Table1[[#This Row],[Previous Purchases]]</f>
        <v>68</v>
      </c>
      <c r="R3394" s="2" t="s">
        <v>27</v>
      </c>
      <c r="S3394" s="2" t="s">
        <v>75</v>
      </c>
    </row>
    <row r="3395" spans="1:19" x14ac:dyDescent="0.3">
      <c r="A3395" s="2">
        <v>3394</v>
      </c>
      <c r="B3395" s="2">
        <v>60</v>
      </c>
      <c r="C3395" s="2" t="s">
        <v>152</v>
      </c>
      <c r="D3395" s="2" t="s">
        <v>80</v>
      </c>
      <c r="E3395" s="2" t="s">
        <v>20</v>
      </c>
      <c r="F3395" s="2">
        <v>90</v>
      </c>
      <c r="G3395" s="2" t="s">
        <v>116</v>
      </c>
      <c r="H3395" s="2" t="s">
        <v>43</v>
      </c>
      <c r="I3395" s="2" t="s">
        <v>79</v>
      </c>
      <c r="J3395" s="2" t="s">
        <v>56</v>
      </c>
      <c r="K3395" s="2">
        <v>3.1</v>
      </c>
      <c r="L3395" s="2" t="s">
        <v>151</v>
      </c>
      <c r="M3395" s="2" t="s">
        <v>44</v>
      </c>
      <c r="N3395" s="2" t="s">
        <v>151</v>
      </c>
      <c r="O3395" s="2" t="s">
        <v>151</v>
      </c>
      <c r="P3395" s="12">
        <v>50</v>
      </c>
      <c r="Q3395" s="12">
        <f>Table1[[#This Row],[Purchase Amount (USD)]]-Table1[[#This Row],[Previous Purchases]]</f>
        <v>40</v>
      </c>
      <c r="R3395" s="2" t="s">
        <v>85</v>
      </c>
      <c r="S3395" s="2" t="s">
        <v>87</v>
      </c>
    </row>
    <row r="3396" spans="1:19" x14ac:dyDescent="0.3">
      <c r="A3396" s="3">
        <v>3395</v>
      </c>
      <c r="B3396" s="3">
        <v>31</v>
      </c>
      <c r="C3396" s="3" t="s">
        <v>152</v>
      </c>
      <c r="D3396" s="3" t="s">
        <v>40</v>
      </c>
      <c r="E3396" s="3" t="s">
        <v>41</v>
      </c>
      <c r="F3396" s="3">
        <v>98</v>
      </c>
      <c r="G3396" s="3" t="s">
        <v>128</v>
      </c>
      <c r="H3396" s="3" t="s">
        <v>35</v>
      </c>
      <c r="I3396" s="3" t="s">
        <v>133</v>
      </c>
      <c r="J3396" s="3" t="s">
        <v>36</v>
      </c>
      <c r="K3396" s="3">
        <v>4.2</v>
      </c>
      <c r="L3396" s="3" t="s">
        <v>151</v>
      </c>
      <c r="M3396" s="3" t="s">
        <v>73</v>
      </c>
      <c r="N3396" s="3" t="s">
        <v>151</v>
      </c>
      <c r="O3396" s="3" t="s">
        <v>151</v>
      </c>
      <c r="P3396" s="13">
        <v>9</v>
      </c>
      <c r="Q3396" s="13">
        <f>Table1[[#This Row],[Purchase Amount (USD)]]-Table1[[#This Row],[Previous Purchases]]</f>
        <v>89</v>
      </c>
      <c r="R3396" s="3" t="s">
        <v>45</v>
      </c>
      <c r="S3396" s="3" t="s">
        <v>48</v>
      </c>
    </row>
    <row r="3397" spans="1:19" x14ac:dyDescent="0.3">
      <c r="A3397" s="3">
        <v>3396</v>
      </c>
      <c r="B3397" s="3">
        <v>44</v>
      </c>
      <c r="C3397" s="3" t="s">
        <v>152</v>
      </c>
      <c r="D3397" s="3" t="s">
        <v>80</v>
      </c>
      <c r="E3397" s="3" t="s">
        <v>20</v>
      </c>
      <c r="F3397" s="3">
        <v>43</v>
      </c>
      <c r="G3397" s="3" t="s">
        <v>111</v>
      </c>
      <c r="H3397" s="3" t="s">
        <v>43</v>
      </c>
      <c r="I3397" s="3" t="s">
        <v>64</v>
      </c>
      <c r="J3397" s="3" t="s">
        <v>24</v>
      </c>
      <c r="K3397" s="3">
        <v>3.1</v>
      </c>
      <c r="L3397" s="3" t="s">
        <v>151</v>
      </c>
      <c r="M3397" s="3" t="s">
        <v>37</v>
      </c>
      <c r="N3397" s="3" t="s">
        <v>151</v>
      </c>
      <c r="O3397" s="3" t="s">
        <v>151</v>
      </c>
      <c r="P3397" s="13">
        <v>15</v>
      </c>
      <c r="Q3397" s="13">
        <f>Table1[[#This Row],[Purchase Amount (USD)]]-Table1[[#This Row],[Previous Purchases]]</f>
        <v>28</v>
      </c>
      <c r="R3397" s="3" t="s">
        <v>85</v>
      </c>
      <c r="S3397" s="3" t="s">
        <v>96</v>
      </c>
    </row>
    <row r="3398" spans="1:19" x14ac:dyDescent="0.3">
      <c r="A3398" s="2">
        <v>3397</v>
      </c>
      <c r="B3398" s="2">
        <v>29</v>
      </c>
      <c r="C3398" s="2" t="s">
        <v>152</v>
      </c>
      <c r="D3398" s="2" t="s">
        <v>94</v>
      </c>
      <c r="E3398" s="2" t="s">
        <v>20</v>
      </c>
      <c r="F3398" s="2">
        <v>37</v>
      </c>
      <c r="G3398" s="2" t="s">
        <v>121</v>
      </c>
      <c r="H3398" s="2" t="s">
        <v>91</v>
      </c>
      <c r="I3398" s="2" t="s">
        <v>93</v>
      </c>
      <c r="J3398" s="2" t="s">
        <v>24</v>
      </c>
      <c r="K3398" s="2">
        <v>5</v>
      </c>
      <c r="L3398" s="2" t="s">
        <v>151</v>
      </c>
      <c r="M3398" s="2" t="s">
        <v>44</v>
      </c>
      <c r="N3398" s="2" t="s">
        <v>151</v>
      </c>
      <c r="O3398" s="2" t="s">
        <v>151</v>
      </c>
      <c r="P3398" s="12">
        <v>5</v>
      </c>
      <c r="Q3398" s="12">
        <f>Table1[[#This Row],[Purchase Amount (USD)]]-Table1[[#This Row],[Previous Purchases]]</f>
        <v>32</v>
      </c>
      <c r="R3398" s="2" t="s">
        <v>45</v>
      </c>
      <c r="S3398" s="2" t="s">
        <v>57</v>
      </c>
    </row>
    <row r="3399" spans="1:19" x14ac:dyDescent="0.3">
      <c r="A3399" s="2">
        <v>3398</v>
      </c>
      <c r="B3399" s="2">
        <v>19</v>
      </c>
      <c r="C3399" s="2" t="s">
        <v>152</v>
      </c>
      <c r="D3399" s="2" t="s">
        <v>19</v>
      </c>
      <c r="E3399" s="2" t="s">
        <v>20</v>
      </c>
      <c r="F3399" s="2">
        <v>38</v>
      </c>
      <c r="G3399" s="2" t="s">
        <v>126</v>
      </c>
      <c r="H3399" s="2" t="s">
        <v>22</v>
      </c>
      <c r="I3399" s="2" t="s">
        <v>133</v>
      </c>
      <c r="J3399" s="2" t="s">
        <v>52</v>
      </c>
      <c r="K3399" s="2">
        <v>2.7</v>
      </c>
      <c r="L3399" s="2" t="s">
        <v>151</v>
      </c>
      <c r="M3399" s="2" t="s">
        <v>53</v>
      </c>
      <c r="N3399" s="2" t="s">
        <v>151</v>
      </c>
      <c r="O3399" s="2" t="s">
        <v>151</v>
      </c>
      <c r="P3399" s="12">
        <v>13</v>
      </c>
      <c r="Q3399" s="12">
        <f>Table1[[#This Row],[Purchase Amount (USD)]]-Table1[[#This Row],[Previous Purchases]]</f>
        <v>25</v>
      </c>
      <c r="R3399" s="2" t="s">
        <v>74</v>
      </c>
      <c r="S3399" s="2" t="s">
        <v>75</v>
      </c>
    </row>
    <row r="3400" spans="1:19" x14ac:dyDescent="0.3">
      <c r="A3400" s="3">
        <v>3399</v>
      </c>
      <c r="B3400" s="3">
        <v>54</v>
      </c>
      <c r="C3400" s="3" t="s">
        <v>152</v>
      </c>
      <c r="D3400" s="3" t="s">
        <v>33</v>
      </c>
      <c r="E3400" s="3" t="s">
        <v>20</v>
      </c>
      <c r="F3400" s="3">
        <v>60</v>
      </c>
      <c r="G3400" s="3" t="s">
        <v>55</v>
      </c>
      <c r="H3400" s="3" t="s">
        <v>22</v>
      </c>
      <c r="I3400" s="3" t="s">
        <v>68</v>
      </c>
      <c r="J3400" s="3" t="s">
        <v>24</v>
      </c>
      <c r="K3400" s="3">
        <v>3.8</v>
      </c>
      <c r="L3400" s="3" t="s">
        <v>151</v>
      </c>
      <c r="M3400" s="3" t="s">
        <v>53</v>
      </c>
      <c r="N3400" s="3" t="s">
        <v>151</v>
      </c>
      <c r="O3400" s="3" t="s">
        <v>151</v>
      </c>
      <c r="P3400" s="13">
        <v>44</v>
      </c>
      <c r="Q3400" s="13">
        <f>Table1[[#This Row],[Purchase Amount (USD)]]-Table1[[#This Row],[Previous Purchases]]</f>
        <v>16</v>
      </c>
      <c r="R3400" s="3" t="s">
        <v>32</v>
      </c>
      <c r="S3400" s="3" t="s">
        <v>28</v>
      </c>
    </row>
    <row r="3401" spans="1:19" x14ac:dyDescent="0.3">
      <c r="A3401" s="3">
        <v>3400</v>
      </c>
      <c r="B3401" s="3">
        <v>40</v>
      </c>
      <c r="C3401" s="3" t="s">
        <v>152</v>
      </c>
      <c r="D3401" s="3" t="s">
        <v>94</v>
      </c>
      <c r="E3401" s="3" t="s">
        <v>20</v>
      </c>
      <c r="F3401" s="3">
        <v>55</v>
      </c>
      <c r="G3401" s="3" t="s">
        <v>55</v>
      </c>
      <c r="H3401" s="3" t="s">
        <v>91</v>
      </c>
      <c r="I3401" s="3" t="s">
        <v>133</v>
      </c>
      <c r="J3401" s="3" t="s">
        <v>24</v>
      </c>
      <c r="K3401" s="3">
        <v>3.3</v>
      </c>
      <c r="L3401" s="3" t="s">
        <v>151</v>
      </c>
      <c r="M3401" s="3" t="s">
        <v>53</v>
      </c>
      <c r="N3401" s="3" t="s">
        <v>151</v>
      </c>
      <c r="O3401" s="3" t="s">
        <v>151</v>
      </c>
      <c r="P3401" s="13">
        <v>36</v>
      </c>
      <c r="Q3401" s="13">
        <f>Table1[[#This Row],[Purchase Amount (USD)]]-Table1[[#This Row],[Previous Purchases]]</f>
        <v>19</v>
      </c>
      <c r="R3401" s="3" t="s">
        <v>85</v>
      </c>
      <c r="S3401" s="3" t="s">
        <v>48</v>
      </c>
    </row>
    <row r="3402" spans="1:19" x14ac:dyDescent="0.3">
      <c r="A3402" s="2">
        <v>3401</v>
      </c>
      <c r="B3402" s="2">
        <v>39</v>
      </c>
      <c r="C3402" s="2" t="s">
        <v>152</v>
      </c>
      <c r="D3402" s="2" t="s">
        <v>88</v>
      </c>
      <c r="E3402" s="2" t="s">
        <v>66</v>
      </c>
      <c r="F3402" s="2">
        <v>51</v>
      </c>
      <c r="G3402" s="2" t="s">
        <v>106</v>
      </c>
      <c r="H3402" s="2" t="s">
        <v>43</v>
      </c>
      <c r="I3402" s="2" t="s">
        <v>92</v>
      </c>
      <c r="J3402" s="2" t="s">
        <v>56</v>
      </c>
      <c r="K3402" s="2">
        <v>4.8</v>
      </c>
      <c r="L3402" s="2" t="s">
        <v>151</v>
      </c>
      <c r="M3402" s="2" t="s">
        <v>37</v>
      </c>
      <c r="N3402" s="2" t="s">
        <v>151</v>
      </c>
      <c r="O3402" s="2" t="s">
        <v>151</v>
      </c>
      <c r="P3402" s="12">
        <v>18</v>
      </c>
      <c r="Q3402" s="12">
        <f>Table1[[#This Row],[Purchase Amount (USD)]]-Table1[[#This Row],[Previous Purchases]]</f>
        <v>33</v>
      </c>
      <c r="R3402" s="2" t="s">
        <v>27</v>
      </c>
      <c r="S3402" s="2" t="s">
        <v>28</v>
      </c>
    </row>
    <row r="3403" spans="1:19" x14ac:dyDescent="0.3">
      <c r="A3403" s="2">
        <v>3402</v>
      </c>
      <c r="B3403" s="2">
        <v>44</v>
      </c>
      <c r="C3403" s="2" t="s">
        <v>152</v>
      </c>
      <c r="D3403" s="2" t="s">
        <v>131</v>
      </c>
      <c r="E3403" s="2" t="s">
        <v>66</v>
      </c>
      <c r="F3403" s="2">
        <v>71</v>
      </c>
      <c r="G3403" s="2" t="s">
        <v>106</v>
      </c>
      <c r="H3403" s="2" t="s">
        <v>22</v>
      </c>
      <c r="I3403" s="2" t="s">
        <v>99</v>
      </c>
      <c r="J3403" s="2" t="s">
        <v>24</v>
      </c>
      <c r="K3403" s="2">
        <v>3.4</v>
      </c>
      <c r="L3403" s="2" t="s">
        <v>151</v>
      </c>
      <c r="M3403" s="2" t="s">
        <v>53</v>
      </c>
      <c r="N3403" s="2" t="s">
        <v>151</v>
      </c>
      <c r="O3403" s="2" t="s">
        <v>151</v>
      </c>
      <c r="P3403" s="12">
        <v>39</v>
      </c>
      <c r="Q3403" s="12">
        <f>Table1[[#This Row],[Purchase Amount (USD)]]-Table1[[#This Row],[Previous Purchases]]</f>
        <v>32</v>
      </c>
      <c r="R3403" s="2" t="s">
        <v>38</v>
      </c>
      <c r="S3403" s="2" t="s">
        <v>39</v>
      </c>
    </row>
    <row r="3404" spans="1:19" x14ac:dyDescent="0.3">
      <c r="A3404" s="3">
        <v>3403</v>
      </c>
      <c r="B3404" s="3">
        <v>22</v>
      </c>
      <c r="C3404" s="3" t="s">
        <v>152</v>
      </c>
      <c r="D3404" s="3" t="s">
        <v>103</v>
      </c>
      <c r="E3404" s="3" t="s">
        <v>20</v>
      </c>
      <c r="F3404" s="3">
        <v>61</v>
      </c>
      <c r="G3404" s="3" t="s">
        <v>59</v>
      </c>
      <c r="H3404" s="3" t="s">
        <v>43</v>
      </c>
      <c r="I3404" s="3" t="s">
        <v>93</v>
      </c>
      <c r="J3404" s="3" t="s">
        <v>36</v>
      </c>
      <c r="K3404" s="3">
        <v>4.4000000000000004</v>
      </c>
      <c r="L3404" s="3" t="s">
        <v>151</v>
      </c>
      <c r="M3404" s="3" t="s">
        <v>69</v>
      </c>
      <c r="N3404" s="3" t="s">
        <v>151</v>
      </c>
      <c r="O3404" s="3" t="s">
        <v>151</v>
      </c>
      <c r="P3404" s="13">
        <v>11</v>
      </c>
      <c r="Q3404" s="13">
        <f>Table1[[#This Row],[Purchase Amount (USD)]]-Table1[[#This Row],[Previous Purchases]]</f>
        <v>50</v>
      </c>
      <c r="R3404" s="3" t="s">
        <v>45</v>
      </c>
      <c r="S3404" s="3" t="s">
        <v>96</v>
      </c>
    </row>
    <row r="3405" spans="1:19" x14ac:dyDescent="0.3">
      <c r="A3405" s="3">
        <v>3404</v>
      </c>
      <c r="B3405" s="3">
        <v>30</v>
      </c>
      <c r="C3405" s="3" t="s">
        <v>152</v>
      </c>
      <c r="D3405" s="3" t="s">
        <v>136</v>
      </c>
      <c r="E3405" s="3" t="s">
        <v>41</v>
      </c>
      <c r="F3405" s="3">
        <v>65</v>
      </c>
      <c r="G3405" s="3" t="s">
        <v>114</v>
      </c>
      <c r="H3405" s="3" t="s">
        <v>43</v>
      </c>
      <c r="I3405" s="3" t="s">
        <v>77</v>
      </c>
      <c r="J3405" s="3" t="s">
        <v>52</v>
      </c>
      <c r="K3405" s="3">
        <v>3.9</v>
      </c>
      <c r="L3405" s="3" t="s">
        <v>151</v>
      </c>
      <c r="M3405" s="3" t="s">
        <v>53</v>
      </c>
      <c r="N3405" s="3" t="s">
        <v>151</v>
      </c>
      <c r="O3405" s="3" t="s">
        <v>151</v>
      </c>
      <c r="P3405" s="13">
        <v>1</v>
      </c>
      <c r="Q3405" s="13">
        <f>Table1[[#This Row],[Purchase Amount (USD)]]-Table1[[#This Row],[Previous Purchases]]</f>
        <v>64</v>
      </c>
      <c r="R3405" s="3" t="s">
        <v>32</v>
      </c>
      <c r="S3405" s="3" t="s">
        <v>75</v>
      </c>
    </row>
    <row r="3406" spans="1:19" x14ac:dyDescent="0.3">
      <c r="A3406" s="2">
        <v>3405</v>
      </c>
      <c r="B3406" s="2">
        <v>69</v>
      </c>
      <c r="C3406" s="2" t="s">
        <v>152</v>
      </c>
      <c r="D3406" s="2" t="s">
        <v>142</v>
      </c>
      <c r="E3406" s="2" t="s">
        <v>66</v>
      </c>
      <c r="F3406" s="2">
        <v>34</v>
      </c>
      <c r="G3406" s="2" t="s">
        <v>130</v>
      </c>
      <c r="H3406" s="2" t="s">
        <v>22</v>
      </c>
      <c r="I3406" s="2" t="s">
        <v>77</v>
      </c>
      <c r="J3406" s="2" t="s">
        <v>56</v>
      </c>
      <c r="K3406" s="2">
        <v>3.9</v>
      </c>
      <c r="L3406" s="2" t="s">
        <v>151</v>
      </c>
      <c r="M3406" s="2" t="s">
        <v>69</v>
      </c>
      <c r="N3406" s="2" t="s">
        <v>151</v>
      </c>
      <c r="O3406" s="2" t="s">
        <v>151</v>
      </c>
      <c r="P3406" s="12">
        <v>34</v>
      </c>
      <c r="Q3406" s="12">
        <f>Table1[[#This Row],[Purchase Amount (USD)]]-Table1[[#This Row],[Previous Purchases]]</f>
        <v>0</v>
      </c>
      <c r="R3406" s="2" t="s">
        <v>38</v>
      </c>
      <c r="S3406" s="2" t="s">
        <v>48</v>
      </c>
    </row>
    <row r="3407" spans="1:19" x14ac:dyDescent="0.3">
      <c r="A3407" s="2">
        <v>3406</v>
      </c>
      <c r="B3407" s="2">
        <v>28</v>
      </c>
      <c r="C3407" s="2" t="s">
        <v>152</v>
      </c>
      <c r="D3407" s="2" t="s">
        <v>19</v>
      </c>
      <c r="E3407" s="2" t="s">
        <v>20</v>
      </c>
      <c r="F3407" s="2">
        <v>87</v>
      </c>
      <c r="G3407" s="2" t="s">
        <v>148</v>
      </c>
      <c r="H3407" s="2" t="s">
        <v>43</v>
      </c>
      <c r="I3407" s="2" t="s">
        <v>51</v>
      </c>
      <c r="J3407" s="2" t="s">
        <v>52</v>
      </c>
      <c r="K3407" s="2">
        <v>4.2</v>
      </c>
      <c r="L3407" s="2" t="s">
        <v>151</v>
      </c>
      <c r="M3407" s="2" t="s">
        <v>73</v>
      </c>
      <c r="N3407" s="2" t="s">
        <v>151</v>
      </c>
      <c r="O3407" s="2" t="s">
        <v>151</v>
      </c>
      <c r="P3407" s="12">
        <v>47</v>
      </c>
      <c r="Q3407" s="12">
        <f>Table1[[#This Row],[Purchase Amount (USD)]]-Table1[[#This Row],[Previous Purchases]]</f>
        <v>40</v>
      </c>
      <c r="R3407" s="2" t="s">
        <v>74</v>
      </c>
      <c r="S3407" s="2" t="s">
        <v>75</v>
      </c>
    </row>
    <row r="3408" spans="1:19" x14ac:dyDescent="0.3">
      <c r="A3408" s="3">
        <v>3407</v>
      </c>
      <c r="B3408" s="3">
        <v>57</v>
      </c>
      <c r="C3408" s="3" t="s">
        <v>152</v>
      </c>
      <c r="D3408" s="3" t="s">
        <v>29</v>
      </c>
      <c r="E3408" s="3" t="s">
        <v>20</v>
      </c>
      <c r="F3408" s="3">
        <v>79</v>
      </c>
      <c r="G3408" s="3" t="s">
        <v>144</v>
      </c>
      <c r="H3408" s="3" t="s">
        <v>43</v>
      </c>
      <c r="I3408" s="3" t="s">
        <v>107</v>
      </c>
      <c r="J3408" s="3" t="s">
        <v>36</v>
      </c>
      <c r="K3408" s="3">
        <v>4</v>
      </c>
      <c r="L3408" s="3" t="s">
        <v>151</v>
      </c>
      <c r="M3408" s="3" t="s">
        <v>73</v>
      </c>
      <c r="N3408" s="3" t="s">
        <v>151</v>
      </c>
      <c r="O3408" s="3" t="s">
        <v>151</v>
      </c>
      <c r="P3408" s="13">
        <v>24</v>
      </c>
      <c r="Q3408" s="13">
        <f>Table1[[#This Row],[Purchase Amount (USD)]]-Table1[[#This Row],[Previous Purchases]]</f>
        <v>55</v>
      </c>
      <c r="R3408" s="3" t="s">
        <v>27</v>
      </c>
      <c r="S3408" s="3" t="s">
        <v>57</v>
      </c>
    </row>
    <row r="3409" spans="1:19" x14ac:dyDescent="0.3">
      <c r="A3409" s="3">
        <v>3408</v>
      </c>
      <c r="B3409" s="3">
        <v>46</v>
      </c>
      <c r="C3409" s="3" t="s">
        <v>152</v>
      </c>
      <c r="D3409" s="3" t="s">
        <v>80</v>
      </c>
      <c r="E3409" s="3" t="s">
        <v>20</v>
      </c>
      <c r="F3409" s="3">
        <v>46</v>
      </c>
      <c r="G3409" s="3" t="s">
        <v>89</v>
      </c>
      <c r="H3409" s="3" t="s">
        <v>35</v>
      </c>
      <c r="I3409" s="3" t="s">
        <v>72</v>
      </c>
      <c r="J3409" s="3" t="s">
        <v>36</v>
      </c>
      <c r="K3409" s="3">
        <v>2.6</v>
      </c>
      <c r="L3409" s="3" t="s">
        <v>151</v>
      </c>
      <c r="M3409" s="3" t="s">
        <v>73</v>
      </c>
      <c r="N3409" s="3" t="s">
        <v>151</v>
      </c>
      <c r="O3409" s="3" t="s">
        <v>151</v>
      </c>
      <c r="P3409" s="13">
        <v>20</v>
      </c>
      <c r="Q3409" s="13">
        <f>Table1[[#This Row],[Purchase Amount (USD)]]-Table1[[#This Row],[Previous Purchases]]</f>
        <v>26</v>
      </c>
      <c r="R3409" s="3" t="s">
        <v>32</v>
      </c>
      <c r="S3409" s="3" t="s">
        <v>57</v>
      </c>
    </row>
    <row r="3410" spans="1:19" x14ac:dyDescent="0.3">
      <c r="A3410" s="2">
        <v>3409</v>
      </c>
      <c r="B3410" s="2">
        <v>48</v>
      </c>
      <c r="C3410" s="2" t="s">
        <v>152</v>
      </c>
      <c r="D3410" s="2" t="s">
        <v>124</v>
      </c>
      <c r="E3410" s="2" t="s">
        <v>20</v>
      </c>
      <c r="F3410" s="2">
        <v>72</v>
      </c>
      <c r="G3410" s="2" t="s">
        <v>55</v>
      </c>
      <c r="H3410" s="2" t="s">
        <v>22</v>
      </c>
      <c r="I3410" s="2" t="s">
        <v>72</v>
      </c>
      <c r="J3410" s="2" t="s">
        <v>52</v>
      </c>
      <c r="K3410" s="2">
        <v>4.4000000000000004</v>
      </c>
      <c r="L3410" s="2" t="s">
        <v>151</v>
      </c>
      <c r="M3410" s="2" t="s">
        <v>53</v>
      </c>
      <c r="N3410" s="2" t="s">
        <v>151</v>
      </c>
      <c r="O3410" s="2" t="s">
        <v>151</v>
      </c>
      <c r="P3410" s="12">
        <v>11</v>
      </c>
      <c r="Q3410" s="12">
        <f>Table1[[#This Row],[Purchase Amount (USD)]]-Table1[[#This Row],[Previous Purchases]]</f>
        <v>61</v>
      </c>
      <c r="R3410" s="2" t="s">
        <v>74</v>
      </c>
      <c r="S3410" s="2" t="s">
        <v>48</v>
      </c>
    </row>
    <row r="3411" spans="1:19" x14ac:dyDescent="0.3">
      <c r="A3411" s="2">
        <v>3410</v>
      </c>
      <c r="B3411" s="2">
        <v>24</v>
      </c>
      <c r="C3411" s="2" t="s">
        <v>152</v>
      </c>
      <c r="D3411" s="2" t="s">
        <v>54</v>
      </c>
      <c r="E3411" s="2" t="s">
        <v>20</v>
      </c>
      <c r="F3411" s="2">
        <v>93</v>
      </c>
      <c r="G3411" s="2" t="s">
        <v>147</v>
      </c>
      <c r="H3411" s="2" t="s">
        <v>43</v>
      </c>
      <c r="I3411" s="2" t="s">
        <v>84</v>
      </c>
      <c r="J3411" s="2" t="s">
        <v>52</v>
      </c>
      <c r="K3411" s="2">
        <v>3.2</v>
      </c>
      <c r="L3411" s="2" t="s">
        <v>151</v>
      </c>
      <c r="M3411" s="2" t="s">
        <v>44</v>
      </c>
      <c r="N3411" s="2" t="s">
        <v>151</v>
      </c>
      <c r="O3411" s="2" t="s">
        <v>151</v>
      </c>
      <c r="P3411" s="12">
        <v>3</v>
      </c>
      <c r="Q3411" s="12">
        <f>Table1[[#This Row],[Purchase Amount (USD)]]-Table1[[#This Row],[Previous Purchases]]</f>
        <v>90</v>
      </c>
      <c r="R3411" s="2" t="s">
        <v>38</v>
      </c>
      <c r="S3411" s="2" t="s">
        <v>96</v>
      </c>
    </row>
    <row r="3412" spans="1:19" x14ac:dyDescent="0.3">
      <c r="A3412" s="3">
        <v>3411</v>
      </c>
      <c r="B3412" s="3">
        <v>50</v>
      </c>
      <c r="C3412" s="3" t="s">
        <v>152</v>
      </c>
      <c r="D3412" s="3" t="s">
        <v>40</v>
      </c>
      <c r="E3412" s="3" t="s">
        <v>41</v>
      </c>
      <c r="F3412" s="3">
        <v>76</v>
      </c>
      <c r="G3412" s="3" t="s">
        <v>122</v>
      </c>
      <c r="H3412" s="3" t="s">
        <v>22</v>
      </c>
      <c r="I3412" s="3" t="s">
        <v>84</v>
      </c>
      <c r="J3412" s="3" t="s">
        <v>52</v>
      </c>
      <c r="K3412" s="3">
        <v>4.3</v>
      </c>
      <c r="L3412" s="3" t="s">
        <v>151</v>
      </c>
      <c r="M3412" s="3" t="s">
        <v>37</v>
      </c>
      <c r="N3412" s="3" t="s">
        <v>151</v>
      </c>
      <c r="O3412" s="3" t="s">
        <v>151</v>
      </c>
      <c r="P3412" s="13">
        <v>38</v>
      </c>
      <c r="Q3412" s="13">
        <f>Table1[[#This Row],[Purchase Amount (USD)]]-Table1[[#This Row],[Previous Purchases]]</f>
        <v>38</v>
      </c>
      <c r="R3412" s="3" t="s">
        <v>74</v>
      </c>
      <c r="S3412" s="3" t="s">
        <v>75</v>
      </c>
    </row>
    <row r="3413" spans="1:19" x14ac:dyDescent="0.3">
      <c r="A3413" s="3">
        <v>3412</v>
      </c>
      <c r="B3413" s="3">
        <v>29</v>
      </c>
      <c r="C3413" s="3" t="s">
        <v>152</v>
      </c>
      <c r="D3413" s="3" t="s">
        <v>70</v>
      </c>
      <c r="E3413" s="3" t="s">
        <v>41</v>
      </c>
      <c r="F3413" s="3">
        <v>56</v>
      </c>
      <c r="G3413" s="3" t="s">
        <v>83</v>
      </c>
      <c r="H3413" s="3" t="s">
        <v>22</v>
      </c>
      <c r="I3413" s="3" t="s">
        <v>23</v>
      </c>
      <c r="J3413" s="3" t="s">
        <v>24</v>
      </c>
      <c r="K3413" s="3">
        <v>4.9000000000000004</v>
      </c>
      <c r="L3413" s="3" t="s">
        <v>151</v>
      </c>
      <c r="M3413" s="3" t="s">
        <v>69</v>
      </c>
      <c r="N3413" s="3" t="s">
        <v>151</v>
      </c>
      <c r="O3413" s="3" t="s">
        <v>151</v>
      </c>
      <c r="P3413" s="13">
        <v>45</v>
      </c>
      <c r="Q3413" s="13">
        <f>Table1[[#This Row],[Purchase Amount (USD)]]-Table1[[#This Row],[Previous Purchases]]</f>
        <v>11</v>
      </c>
      <c r="R3413" s="3" t="s">
        <v>32</v>
      </c>
      <c r="S3413" s="3" t="s">
        <v>39</v>
      </c>
    </row>
    <row r="3414" spans="1:19" x14ac:dyDescent="0.3">
      <c r="A3414" s="2">
        <v>3413</v>
      </c>
      <c r="B3414" s="2">
        <v>61</v>
      </c>
      <c r="C3414" s="2" t="s">
        <v>152</v>
      </c>
      <c r="D3414" s="2" t="s">
        <v>40</v>
      </c>
      <c r="E3414" s="2" t="s">
        <v>41</v>
      </c>
      <c r="F3414" s="2">
        <v>83</v>
      </c>
      <c r="G3414" s="2" t="s">
        <v>115</v>
      </c>
      <c r="H3414" s="2" t="s">
        <v>43</v>
      </c>
      <c r="I3414" s="2" t="s">
        <v>135</v>
      </c>
      <c r="J3414" s="2" t="s">
        <v>56</v>
      </c>
      <c r="K3414" s="2">
        <v>3.8</v>
      </c>
      <c r="L3414" s="2" t="s">
        <v>151</v>
      </c>
      <c r="M3414" s="2" t="s">
        <v>73</v>
      </c>
      <c r="N3414" s="2" t="s">
        <v>151</v>
      </c>
      <c r="O3414" s="2" t="s">
        <v>151</v>
      </c>
      <c r="P3414" s="12">
        <v>31</v>
      </c>
      <c r="Q3414" s="12">
        <f>Table1[[#This Row],[Purchase Amount (USD)]]-Table1[[#This Row],[Previous Purchases]]</f>
        <v>52</v>
      </c>
      <c r="R3414" s="2" t="s">
        <v>27</v>
      </c>
      <c r="S3414" s="2" t="s">
        <v>57</v>
      </c>
    </row>
    <row r="3415" spans="1:19" x14ac:dyDescent="0.3">
      <c r="A3415" s="2">
        <v>3414</v>
      </c>
      <c r="B3415" s="2">
        <v>34</v>
      </c>
      <c r="C3415" s="2" t="s">
        <v>152</v>
      </c>
      <c r="D3415" s="2" t="s">
        <v>142</v>
      </c>
      <c r="E3415" s="2" t="s">
        <v>66</v>
      </c>
      <c r="F3415" s="2">
        <v>90</v>
      </c>
      <c r="G3415" s="2" t="s">
        <v>78</v>
      </c>
      <c r="H3415" s="2" t="s">
        <v>91</v>
      </c>
      <c r="I3415" s="2" t="s">
        <v>93</v>
      </c>
      <c r="J3415" s="2" t="s">
        <v>24</v>
      </c>
      <c r="K3415" s="2">
        <v>2.5</v>
      </c>
      <c r="L3415" s="2" t="s">
        <v>151</v>
      </c>
      <c r="M3415" s="2" t="s">
        <v>26</v>
      </c>
      <c r="N3415" s="2" t="s">
        <v>151</v>
      </c>
      <c r="O3415" s="2" t="s">
        <v>151</v>
      </c>
      <c r="P3415" s="12">
        <v>16</v>
      </c>
      <c r="Q3415" s="12">
        <f>Table1[[#This Row],[Purchase Amount (USD)]]-Table1[[#This Row],[Previous Purchases]]</f>
        <v>74</v>
      </c>
      <c r="R3415" s="2" t="s">
        <v>45</v>
      </c>
      <c r="S3415" s="2" t="s">
        <v>75</v>
      </c>
    </row>
    <row r="3416" spans="1:19" x14ac:dyDescent="0.3">
      <c r="A3416" s="3">
        <v>3415</v>
      </c>
      <c r="B3416" s="3">
        <v>27</v>
      </c>
      <c r="C3416" s="3" t="s">
        <v>152</v>
      </c>
      <c r="D3416" s="3" t="s">
        <v>136</v>
      </c>
      <c r="E3416" s="3" t="s">
        <v>41</v>
      </c>
      <c r="F3416" s="3">
        <v>94</v>
      </c>
      <c r="G3416" s="3" t="s">
        <v>138</v>
      </c>
      <c r="H3416" s="3" t="s">
        <v>43</v>
      </c>
      <c r="I3416" s="3" t="s">
        <v>31</v>
      </c>
      <c r="J3416" s="3" t="s">
        <v>36</v>
      </c>
      <c r="K3416" s="3">
        <v>4.9000000000000004</v>
      </c>
      <c r="L3416" s="3" t="s">
        <v>151</v>
      </c>
      <c r="M3416" s="3" t="s">
        <v>44</v>
      </c>
      <c r="N3416" s="3" t="s">
        <v>151</v>
      </c>
      <c r="O3416" s="3" t="s">
        <v>151</v>
      </c>
      <c r="P3416" s="13">
        <v>3</v>
      </c>
      <c r="Q3416" s="13">
        <f>Table1[[#This Row],[Purchase Amount (USD)]]-Table1[[#This Row],[Previous Purchases]]</f>
        <v>91</v>
      </c>
      <c r="R3416" s="3" t="s">
        <v>74</v>
      </c>
      <c r="S3416" s="3" t="s">
        <v>57</v>
      </c>
    </row>
    <row r="3417" spans="1:19" x14ac:dyDescent="0.3">
      <c r="A3417" s="3">
        <v>3416</v>
      </c>
      <c r="B3417" s="3">
        <v>38</v>
      </c>
      <c r="C3417" s="3" t="s">
        <v>152</v>
      </c>
      <c r="D3417" s="3" t="s">
        <v>19</v>
      </c>
      <c r="E3417" s="3" t="s">
        <v>20</v>
      </c>
      <c r="F3417" s="3">
        <v>68</v>
      </c>
      <c r="G3417" s="3" t="s">
        <v>83</v>
      </c>
      <c r="H3417" s="3" t="s">
        <v>43</v>
      </c>
      <c r="I3417" s="3" t="s">
        <v>79</v>
      </c>
      <c r="J3417" s="3" t="s">
        <v>56</v>
      </c>
      <c r="K3417" s="3">
        <v>3</v>
      </c>
      <c r="L3417" s="3" t="s">
        <v>151</v>
      </c>
      <c r="M3417" s="3" t="s">
        <v>69</v>
      </c>
      <c r="N3417" s="3" t="s">
        <v>151</v>
      </c>
      <c r="O3417" s="3" t="s">
        <v>151</v>
      </c>
      <c r="P3417" s="13">
        <v>15</v>
      </c>
      <c r="Q3417" s="13">
        <f>Table1[[#This Row],[Purchase Amount (USD)]]-Table1[[#This Row],[Previous Purchases]]</f>
        <v>53</v>
      </c>
      <c r="R3417" s="3" t="s">
        <v>74</v>
      </c>
      <c r="S3417" s="3" t="s">
        <v>48</v>
      </c>
    </row>
    <row r="3418" spans="1:19" x14ac:dyDescent="0.3">
      <c r="A3418" s="2">
        <v>3417</v>
      </c>
      <c r="B3418" s="2">
        <v>25</v>
      </c>
      <c r="C3418" s="2" t="s">
        <v>152</v>
      </c>
      <c r="D3418" s="2" t="s">
        <v>40</v>
      </c>
      <c r="E3418" s="2" t="s">
        <v>41</v>
      </c>
      <c r="F3418" s="2">
        <v>53</v>
      </c>
      <c r="G3418" s="2" t="s">
        <v>89</v>
      </c>
      <c r="H3418" s="2" t="s">
        <v>43</v>
      </c>
      <c r="I3418" s="2" t="s">
        <v>72</v>
      </c>
      <c r="J3418" s="2" t="s">
        <v>36</v>
      </c>
      <c r="K3418" s="2">
        <v>3.2</v>
      </c>
      <c r="L3418" s="2" t="s">
        <v>151</v>
      </c>
      <c r="M3418" s="2" t="s">
        <v>73</v>
      </c>
      <c r="N3418" s="2" t="s">
        <v>151</v>
      </c>
      <c r="O3418" s="2" t="s">
        <v>151</v>
      </c>
      <c r="P3418" s="12">
        <v>11</v>
      </c>
      <c r="Q3418" s="12">
        <f>Table1[[#This Row],[Purchase Amount (USD)]]-Table1[[#This Row],[Previous Purchases]]</f>
        <v>42</v>
      </c>
      <c r="R3418" s="2" t="s">
        <v>74</v>
      </c>
      <c r="S3418" s="2" t="s">
        <v>96</v>
      </c>
    </row>
    <row r="3419" spans="1:19" x14ac:dyDescent="0.3">
      <c r="A3419" s="2">
        <v>3418</v>
      </c>
      <c r="B3419" s="2">
        <v>54</v>
      </c>
      <c r="C3419" s="2" t="s">
        <v>152</v>
      </c>
      <c r="D3419" s="2" t="s">
        <v>61</v>
      </c>
      <c r="E3419" s="2" t="s">
        <v>62</v>
      </c>
      <c r="F3419" s="2">
        <v>35</v>
      </c>
      <c r="G3419" s="2" t="s">
        <v>34</v>
      </c>
      <c r="H3419" s="2" t="s">
        <v>43</v>
      </c>
      <c r="I3419" s="2" t="s">
        <v>143</v>
      </c>
      <c r="J3419" s="2" t="s">
        <v>52</v>
      </c>
      <c r="K3419" s="2">
        <v>2.9</v>
      </c>
      <c r="L3419" s="2" t="s">
        <v>151</v>
      </c>
      <c r="M3419" s="2" t="s">
        <v>69</v>
      </c>
      <c r="N3419" s="2" t="s">
        <v>151</v>
      </c>
      <c r="O3419" s="2" t="s">
        <v>151</v>
      </c>
      <c r="P3419" s="12">
        <v>22</v>
      </c>
      <c r="Q3419" s="12">
        <f>Table1[[#This Row],[Purchase Amount (USD)]]-Table1[[#This Row],[Previous Purchases]]</f>
        <v>13</v>
      </c>
      <c r="R3419" s="2" t="s">
        <v>85</v>
      </c>
      <c r="S3419" s="2" t="s">
        <v>28</v>
      </c>
    </row>
    <row r="3420" spans="1:19" x14ac:dyDescent="0.3">
      <c r="A3420" s="3">
        <v>3419</v>
      </c>
      <c r="B3420" s="3">
        <v>53</v>
      </c>
      <c r="C3420" s="3" t="s">
        <v>152</v>
      </c>
      <c r="D3420" s="3" t="s">
        <v>101</v>
      </c>
      <c r="E3420" s="3" t="s">
        <v>62</v>
      </c>
      <c r="F3420" s="3">
        <v>30</v>
      </c>
      <c r="G3420" s="3" t="s">
        <v>130</v>
      </c>
      <c r="H3420" s="3" t="s">
        <v>43</v>
      </c>
      <c r="I3420" s="3" t="s">
        <v>117</v>
      </c>
      <c r="J3420" s="3" t="s">
        <v>52</v>
      </c>
      <c r="K3420" s="3">
        <v>2.8</v>
      </c>
      <c r="L3420" s="3" t="s">
        <v>151</v>
      </c>
      <c r="M3420" s="3" t="s">
        <v>37</v>
      </c>
      <c r="N3420" s="3" t="s">
        <v>151</v>
      </c>
      <c r="O3420" s="3" t="s">
        <v>151</v>
      </c>
      <c r="P3420" s="13">
        <v>35</v>
      </c>
      <c r="Q3420" s="13">
        <f>Table1[[#This Row],[Purchase Amount (USD)]]-Table1[[#This Row],[Previous Purchases]]</f>
        <v>-5</v>
      </c>
      <c r="R3420" s="3" t="s">
        <v>85</v>
      </c>
      <c r="S3420" s="3" t="s">
        <v>48</v>
      </c>
    </row>
    <row r="3421" spans="1:19" x14ac:dyDescent="0.3">
      <c r="A3421" s="3">
        <v>3420</v>
      </c>
      <c r="B3421" s="3">
        <v>23</v>
      </c>
      <c r="C3421" s="3" t="s">
        <v>152</v>
      </c>
      <c r="D3421" s="3" t="s">
        <v>105</v>
      </c>
      <c r="E3421" s="3" t="s">
        <v>66</v>
      </c>
      <c r="F3421" s="3">
        <v>26</v>
      </c>
      <c r="G3421" s="3" t="s">
        <v>63</v>
      </c>
      <c r="H3421" s="3" t="s">
        <v>22</v>
      </c>
      <c r="I3421" s="3" t="s">
        <v>125</v>
      </c>
      <c r="J3421" s="3" t="s">
        <v>24</v>
      </c>
      <c r="K3421" s="3">
        <v>3.1</v>
      </c>
      <c r="L3421" s="3" t="s">
        <v>151</v>
      </c>
      <c r="M3421" s="3" t="s">
        <v>73</v>
      </c>
      <c r="N3421" s="3" t="s">
        <v>151</v>
      </c>
      <c r="O3421" s="3" t="s">
        <v>151</v>
      </c>
      <c r="P3421" s="13">
        <v>5</v>
      </c>
      <c r="Q3421" s="13">
        <f>Table1[[#This Row],[Purchase Amount (USD)]]-Table1[[#This Row],[Previous Purchases]]</f>
        <v>21</v>
      </c>
      <c r="R3421" s="3" t="s">
        <v>27</v>
      </c>
      <c r="S3421" s="3" t="s">
        <v>75</v>
      </c>
    </row>
    <row r="3422" spans="1:19" x14ac:dyDescent="0.3">
      <c r="A3422" s="2">
        <v>3421</v>
      </c>
      <c r="B3422" s="2">
        <v>19</v>
      </c>
      <c r="C3422" s="2" t="s">
        <v>152</v>
      </c>
      <c r="D3422" s="2" t="s">
        <v>123</v>
      </c>
      <c r="E3422" s="2" t="s">
        <v>66</v>
      </c>
      <c r="F3422" s="2">
        <v>60</v>
      </c>
      <c r="G3422" s="2" t="s">
        <v>21</v>
      </c>
      <c r="H3422" s="2" t="s">
        <v>43</v>
      </c>
      <c r="I3422" s="2" t="s">
        <v>72</v>
      </c>
      <c r="J3422" s="2" t="s">
        <v>24</v>
      </c>
      <c r="K3422" s="2">
        <v>3.4</v>
      </c>
      <c r="L3422" s="2" t="s">
        <v>151</v>
      </c>
      <c r="M3422" s="2" t="s">
        <v>26</v>
      </c>
      <c r="N3422" s="2" t="s">
        <v>151</v>
      </c>
      <c r="O3422" s="2" t="s">
        <v>151</v>
      </c>
      <c r="P3422" s="12">
        <v>35</v>
      </c>
      <c r="Q3422" s="12">
        <f>Table1[[#This Row],[Purchase Amount (USD)]]-Table1[[#This Row],[Previous Purchases]]</f>
        <v>25</v>
      </c>
      <c r="R3422" s="2" t="s">
        <v>45</v>
      </c>
      <c r="S3422" s="2" t="s">
        <v>75</v>
      </c>
    </row>
    <row r="3423" spans="1:19" x14ac:dyDescent="0.3">
      <c r="A3423" s="2">
        <v>3422</v>
      </c>
      <c r="B3423" s="2">
        <v>57</v>
      </c>
      <c r="C3423" s="2" t="s">
        <v>152</v>
      </c>
      <c r="D3423" s="2" t="s">
        <v>70</v>
      </c>
      <c r="E3423" s="2" t="s">
        <v>41</v>
      </c>
      <c r="F3423" s="2">
        <v>30</v>
      </c>
      <c r="G3423" s="2" t="s">
        <v>126</v>
      </c>
      <c r="H3423" s="2" t="s">
        <v>43</v>
      </c>
      <c r="I3423" s="2" t="s">
        <v>31</v>
      </c>
      <c r="J3423" s="2" t="s">
        <v>52</v>
      </c>
      <c r="K3423" s="2">
        <v>2.9</v>
      </c>
      <c r="L3423" s="2" t="s">
        <v>151</v>
      </c>
      <c r="M3423" s="2" t="s">
        <v>37</v>
      </c>
      <c r="N3423" s="2" t="s">
        <v>151</v>
      </c>
      <c r="O3423" s="2" t="s">
        <v>151</v>
      </c>
      <c r="P3423" s="12">
        <v>27</v>
      </c>
      <c r="Q3423" s="12">
        <f>Table1[[#This Row],[Purchase Amount (USD)]]-Table1[[#This Row],[Previous Purchases]]</f>
        <v>3</v>
      </c>
      <c r="R3423" s="2" t="s">
        <v>45</v>
      </c>
      <c r="S3423" s="2" t="s">
        <v>39</v>
      </c>
    </row>
    <row r="3424" spans="1:19" x14ac:dyDescent="0.3">
      <c r="A3424" s="3">
        <v>3423</v>
      </c>
      <c r="B3424" s="3">
        <v>19</v>
      </c>
      <c r="C3424" s="3" t="s">
        <v>152</v>
      </c>
      <c r="D3424" s="3" t="s">
        <v>61</v>
      </c>
      <c r="E3424" s="3" t="s">
        <v>62</v>
      </c>
      <c r="F3424" s="3">
        <v>91</v>
      </c>
      <c r="G3424" s="3" t="s">
        <v>83</v>
      </c>
      <c r="H3424" s="3" t="s">
        <v>22</v>
      </c>
      <c r="I3424" s="3" t="s">
        <v>117</v>
      </c>
      <c r="J3424" s="3" t="s">
        <v>24</v>
      </c>
      <c r="K3424" s="3">
        <v>3.2</v>
      </c>
      <c r="L3424" s="3" t="s">
        <v>151</v>
      </c>
      <c r="M3424" s="3" t="s">
        <v>44</v>
      </c>
      <c r="N3424" s="3" t="s">
        <v>151</v>
      </c>
      <c r="O3424" s="3" t="s">
        <v>151</v>
      </c>
      <c r="P3424" s="13">
        <v>9</v>
      </c>
      <c r="Q3424" s="13">
        <f>Table1[[#This Row],[Purchase Amount (USD)]]-Table1[[#This Row],[Previous Purchases]]</f>
        <v>82</v>
      </c>
      <c r="R3424" s="3" t="s">
        <v>27</v>
      </c>
      <c r="S3424" s="3" t="s">
        <v>87</v>
      </c>
    </row>
    <row r="3425" spans="1:19" x14ac:dyDescent="0.3">
      <c r="A3425" s="3">
        <v>3424</v>
      </c>
      <c r="B3425" s="3">
        <v>33</v>
      </c>
      <c r="C3425" s="3" t="s">
        <v>152</v>
      </c>
      <c r="D3425" s="3" t="s">
        <v>136</v>
      </c>
      <c r="E3425" s="3" t="s">
        <v>41</v>
      </c>
      <c r="F3425" s="3">
        <v>71</v>
      </c>
      <c r="G3425" s="3" t="s">
        <v>34</v>
      </c>
      <c r="H3425" s="3" t="s">
        <v>43</v>
      </c>
      <c r="I3425" s="3" t="s">
        <v>109</v>
      </c>
      <c r="J3425" s="3" t="s">
        <v>36</v>
      </c>
      <c r="K3425" s="3">
        <v>3.8</v>
      </c>
      <c r="L3425" s="3" t="s">
        <v>151</v>
      </c>
      <c r="M3425" s="3" t="s">
        <v>44</v>
      </c>
      <c r="N3425" s="3" t="s">
        <v>151</v>
      </c>
      <c r="O3425" s="3" t="s">
        <v>151</v>
      </c>
      <c r="P3425" s="13">
        <v>21</v>
      </c>
      <c r="Q3425" s="13">
        <f>Table1[[#This Row],[Purchase Amount (USD)]]-Table1[[#This Row],[Previous Purchases]]</f>
        <v>50</v>
      </c>
      <c r="R3425" s="3" t="s">
        <v>45</v>
      </c>
      <c r="S3425" s="3" t="s">
        <v>75</v>
      </c>
    </row>
    <row r="3426" spans="1:19" x14ac:dyDescent="0.3">
      <c r="A3426" s="2">
        <v>3425</v>
      </c>
      <c r="B3426" s="2">
        <v>33</v>
      </c>
      <c r="C3426" s="2" t="s">
        <v>152</v>
      </c>
      <c r="D3426" s="2" t="s">
        <v>118</v>
      </c>
      <c r="E3426" s="2" t="s">
        <v>66</v>
      </c>
      <c r="F3426" s="2">
        <v>64</v>
      </c>
      <c r="G3426" s="2" t="s">
        <v>102</v>
      </c>
      <c r="H3426" s="2" t="s">
        <v>22</v>
      </c>
      <c r="I3426" s="2" t="s">
        <v>95</v>
      </c>
      <c r="J3426" s="2" t="s">
        <v>52</v>
      </c>
      <c r="K3426" s="2">
        <v>3.6</v>
      </c>
      <c r="L3426" s="2" t="s">
        <v>151</v>
      </c>
      <c r="M3426" s="2" t="s">
        <v>69</v>
      </c>
      <c r="N3426" s="2" t="s">
        <v>151</v>
      </c>
      <c r="O3426" s="2" t="s">
        <v>151</v>
      </c>
      <c r="P3426" s="12">
        <v>23</v>
      </c>
      <c r="Q3426" s="12">
        <f>Table1[[#This Row],[Purchase Amount (USD)]]-Table1[[#This Row],[Previous Purchases]]</f>
        <v>41</v>
      </c>
      <c r="R3426" s="2" t="s">
        <v>38</v>
      </c>
      <c r="S3426" s="2" t="s">
        <v>87</v>
      </c>
    </row>
    <row r="3427" spans="1:19" x14ac:dyDescent="0.3">
      <c r="A3427" s="2">
        <v>3426</v>
      </c>
      <c r="B3427" s="2">
        <v>38</v>
      </c>
      <c r="C3427" s="2" t="s">
        <v>152</v>
      </c>
      <c r="D3427" s="2" t="s">
        <v>123</v>
      </c>
      <c r="E3427" s="2" t="s">
        <v>66</v>
      </c>
      <c r="F3427" s="2">
        <v>54</v>
      </c>
      <c r="G3427" s="2" t="s">
        <v>150</v>
      </c>
      <c r="H3427" s="2" t="s">
        <v>43</v>
      </c>
      <c r="I3427" s="2" t="s">
        <v>143</v>
      </c>
      <c r="J3427" s="2" t="s">
        <v>52</v>
      </c>
      <c r="K3427" s="2">
        <v>4.3</v>
      </c>
      <c r="L3427" s="2" t="s">
        <v>151</v>
      </c>
      <c r="M3427" s="2" t="s">
        <v>44</v>
      </c>
      <c r="N3427" s="2" t="s">
        <v>151</v>
      </c>
      <c r="O3427" s="2" t="s">
        <v>151</v>
      </c>
      <c r="P3427" s="12">
        <v>3</v>
      </c>
      <c r="Q3427" s="12">
        <f>Table1[[#This Row],[Purchase Amount (USD)]]-Table1[[#This Row],[Previous Purchases]]</f>
        <v>51</v>
      </c>
      <c r="R3427" s="2" t="s">
        <v>85</v>
      </c>
      <c r="S3427" s="2" t="s">
        <v>75</v>
      </c>
    </row>
    <row r="3428" spans="1:19" x14ac:dyDescent="0.3">
      <c r="A3428" s="3">
        <v>3427</v>
      </c>
      <c r="B3428" s="3">
        <v>47</v>
      </c>
      <c r="C3428" s="3" t="s">
        <v>152</v>
      </c>
      <c r="D3428" s="3" t="s">
        <v>124</v>
      </c>
      <c r="E3428" s="3" t="s">
        <v>20</v>
      </c>
      <c r="F3428" s="3">
        <v>35</v>
      </c>
      <c r="G3428" s="3" t="s">
        <v>46</v>
      </c>
      <c r="H3428" s="3" t="s">
        <v>91</v>
      </c>
      <c r="I3428" s="3" t="s">
        <v>135</v>
      </c>
      <c r="J3428" s="3" t="s">
        <v>56</v>
      </c>
      <c r="K3428" s="3">
        <v>4.8</v>
      </c>
      <c r="L3428" s="3" t="s">
        <v>151</v>
      </c>
      <c r="M3428" s="3" t="s">
        <v>69</v>
      </c>
      <c r="N3428" s="3" t="s">
        <v>151</v>
      </c>
      <c r="O3428" s="3" t="s">
        <v>151</v>
      </c>
      <c r="P3428" s="13">
        <v>31</v>
      </c>
      <c r="Q3428" s="13">
        <f>Table1[[#This Row],[Purchase Amount (USD)]]-Table1[[#This Row],[Previous Purchases]]</f>
        <v>4</v>
      </c>
      <c r="R3428" s="3" t="s">
        <v>38</v>
      </c>
      <c r="S3428" s="3" t="s">
        <v>48</v>
      </c>
    </row>
    <row r="3429" spans="1:19" x14ac:dyDescent="0.3">
      <c r="A3429" s="3">
        <v>3428</v>
      </c>
      <c r="B3429" s="3">
        <v>39</v>
      </c>
      <c r="C3429" s="3" t="s">
        <v>152</v>
      </c>
      <c r="D3429" s="3" t="s">
        <v>112</v>
      </c>
      <c r="E3429" s="3" t="s">
        <v>20</v>
      </c>
      <c r="F3429" s="3">
        <v>38</v>
      </c>
      <c r="G3429" s="3" t="s">
        <v>150</v>
      </c>
      <c r="H3429" s="3" t="s">
        <v>91</v>
      </c>
      <c r="I3429" s="3" t="s">
        <v>47</v>
      </c>
      <c r="J3429" s="3" t="s">
        <v>24</v>
      </c>
      <c r="K3429" s="3">
        <v>2.5</v>
      </c>
      <c r="L3429" s="3" t="s">
        <v>151</v>
      </c>
      <c r="M3429" s="3" t="s">
        <v>73</v>
      </c>
      <c r="N3429" s="3" t="s">
        <v>151</v>
      </c>
      <c r="O3429" s="3" t="s">
        <v>151</v>
      </c>
      <c r="P3429" s="13">
        <v>44</v>
      </c>
      <c r="Q3429" s="13">
        <f>Table1[[#This Row],[Purchase Amount (USD)]]-Table1[[#This Row],[Previous Purchases]]</f>
        <v>-6</v>
      </c>
      <c r="R3429" s="3" t="s">
        <v>32</v>
      </c>
      <c r="S3429" s="3" t="s">
        <v>48</v>
      </c>
    </row>
    <row r="3430" spans="1:19" x14ac:dyDescent="0.3">
      <c r="A3430" s="2">
        <v>3429</v>
      </c>
      <c r="B3430" s="2">
        <v>32</v>
      </c>
      <c r="C3430" s="2" t="s">
        <v>152</v>
      </c>
      <c r="D3430" s="2" t="s">
        <v>105</v>
      </c>
      <c r="E3430" s="2" t="s">
        <v>66</v>
      </c>
      <c r="F3430" s="2">
        <v>69</v>
      </c>
      <c r="G3430" s="2" t="s">
        <v>148</v>
      </c>
      <c r="H3430" s="2" t="s">
        <v>43</v>
      </c>
      <c r="I3430" s="2" t="s">
        <v>23</v>
      </c>
      <c r="J3430" s="2" t="s">
        <v>56</v>
      </c>
      <c r="K3430" s="2">
        <v>2.5</v>
      </c>
      <c r="L3430" s="2" t="s">
        <v>151</v>
      </c>
      <c r="M3430" s="2" t="s">
        <v>44</v>
      </c>
      <c r="N3430" s="2" t="s">
        <v>151</v>
      </c>
      <c r="O3430" s="2" t="s">
        <v>151</v>
      </c>
      <c r="P3430" s="12">
        <v>20</v>
      </c>
      <c r="Q3430" s="12">
        <f>Table1[[#This Row],[Purchase Amount (USD)]]-Table1[[#This Row],[Previous Purchases]]</f>
        <v>49</v>
      </c>
      <c r="R3430" s="2" t="s">
        <v>27</v>
      </c>
      <c r="S3430" s="2" t="s">
        <v>87</v>
      </c>
    </row>
    <row r="3431" spans="1:19" x14ac:dyDescent="0.3">
      <c r="A3431" s="2">
        <v>3430</v>
      </c>
      <c r="B3431" s="2">
        <v>27</v>
      </c>
      <c r="C3431" s="2" t="s">
        <v>152</v>
      </c>
      <c r="D3431" s="2" t="s">
        <v>86</v>
      </c>
      <c r="E3431" s="2" t="s">
        <v>20</v>
      </c>
      <c r="F3431" s="2">
        <v>96</v>
      </c>
      <c r="G3431" s="2" t="s">
        <v>119</v>
      </c>
      <c r="H3431" s="2" t="s">
        <v>35</v>
      </c>
      <c r="I3431" s="2" t="s">
        <v>72</v>
      </c>
      <c r="J3431" s="2" t="s">
        <v>24</v>
      </c>
      <c r="K3431" s="2">
        <v>4.5999999999999996</v>
      </c>
      <c r="L3431" s="2" t="s">
        <v>151</v>
      </c>
      <c r="M3431" s="2" t="s">
        <v>26</v>
      </c>
      <c r="N3431" s="2" t="s">
        <v>151</v>
      </c>
      <c r="O3431" s="2" t="s">
        <v>151</v>
      </c>
      <c r="P3431" s="12">
        <v>34</v>
      </c>
      <c r="Q3431" s="12">
        <f>Table1[[#This Row],[Purchase Amount (USD)]]-Table1[[#This Row],[Previous Purchases]]</f>
        <v>62</v>
      </c>
      <c r="R3431" s="2" t="s">
        <v>85</v>
      </c>
      <c r="S3431" s="2" t="s">
        <v>39</v>
      </c>
    </row>
    <row r="3432" spans="1:19" x14ac:dyDescent="0.3">
      <c r="A3432" s="3">
        <v>3431</v>
      </c>
      <c r="B3432" s="3">
        <v>67</v>
      </c>
      <c r="C3432" s="3" t="s">
        <v>152</v>
      </c>
      <c r="D3432" s="3" t="s">
        <v>124</v>
      </c>
      <c r="E3432" s="3" t="s">
        <v>20</v>
      </c>
      <c r="F3432" s="3">
        <v>73</v>
      </c>
      <c r="G3432" s="3" t="s">
        <v>55</v>
      </c>
      <c r="H3432" s="3" t="s">
        <v>43</v>
      </c>
      <c r="I3432" s="3" t="s">
        <v>92</v>
      </c>
      <c r="J3432" s="3" t="s">
        <v>24</v>
      </c>
      <c r="K3432" s="3">
        <v>4.2</v>
      </c>
      <c r="L3432" s="3" t="s">
        <v>151</v>
      </c>
      <c r="M3432" s="3" t="s">
        <v>44</v>
      </c>
      <c r="N3432" s="3" t="s">
        <v>151</v>
      </c>
      <c r="O3432" s="3" t="s">
        <v>151</v>
      </c>
      <c r="P3432" s="13">
        <v>17</v>
      </c>
      <c r="Q3432" s="13">
        <f>Table1[[#This Row],[Purchase Amount (USD)]]-Table1[[#This Row],[Previous Purchases]]</f>
        <v>56</v>
      </c>
      <c r="R3432" s="3" t="s">
        <v>74</v>
      </c>
      <c r="S3432" s="3" t="s">
        <v>96</v>
      </c>
    </row>
    <row r="3433" spans="1:19" x14ac:dyDescent="0.3">
      <c r="A3433" s="3">
        <v>3432</v>
      </c>
      <c r="B3433" s="3">
        <v>46</v>
      </c>
      <c r="C3433" s="3" t="s">
        <v>152</v>
      </c>
      <c r="D3433" s="3" t="s">
        <v>132</v>
      </c>
      <c r="E3433" s="3" t="s">
        <v>66</v>
      </c>
      <c r="F3433" s="3">
        <v>49</v>
      </c>
      <c r="G3433" s="3" t="s">
        <v>129</v>
      </c>
      <c r="H3433" s="3" t="s">
        <v>35</v>
      </c>
      <c r="I3433" s="3" t="s">
        <v>95</v>
      </c>
      <c r="J3433" s="3" t="s">
        <v>52</v>
      </c>
      <c r="K3433" s="3">
        <v>4.2</v>
      </c>
      <c r="L3433" s="3" t="s">
        <v>151</v>
      </c>
      <c r="M3433" s="3" t="s">
        <v>26</v>
      </c>
      <c r="N3433" s="3" t="s">
        <v>151</v>
      </c>
      <c r="O3433" s="3" t="s">
        <v>151</v>
      </c>
      <c r="P3433" s="13">
        <v>20</v>
      </c>
      <c r="Q3433" s="13">
        <f>Table1[[#This Row],[Purchase Amount (USD)]]-Table1[[#This Row],[Previous Purchases]]</f>
        <v>29</v>
      </c>
      <c r="R3433" s="3" t="s">
        <v>27</v>
      </c>
      <c r="S3433" s="3" t="s">
        <v>48</v>
      </c>
    </row>
    <row r="3434" spans="1:19" x14ac:dyDescent="0.3">
      <c r="A3434" s="2">
        <v>3433</v>
      </c>
      <c r="B3434" s="2">
        <v>36</v>
      </c>
      <c r="C3434" s="2" t="s">
        <v>152</v>
      </c>
      <c r="D3434" s="2" t="s">
        <v>136</v>
      </c>
      <c r="E3434" s="2" t="s">
        <v>41</v>
      </c>
      <c r="F3434" s="2">
        <v>44</v>
      </c>
      <c r="G3434" s="2" t="s">
        <v>138</v>
      </c>
      <c r="H3434" s="2" t="s">
        <v>43</v>
      </c>
      <c r="I3434" s="2" t="s">
        <v>23</v>
      </c>
      <c r="J3434" s="2" t="s">
        <v>52</v>
      </c>
      <c r="K3434" s="2">
        <v>4.8</v>
      </c>
      <c r="L3434" s="2" t="s">
        <v>151</v>
      </c>
      <c r="M3434" s="2" t="s">
        <v>69</v>
      </c>
      <c r="N3434" s="2" t="s">
        <v>151</v>
      </c>
      <c r="O3434" s="2" t="s">
        <v>151</v>
      </c>
      <c r="P3434" s="12">
        <v>46</v>
      </c>
      <c r="Q3434" s="12">
        <f>Table1[[#This Row],[Purchase Amount (USD)]]-Table1[[#This Row],[Previous Purchases]]</f>
        <v>-2</v>
      </c>
      <c r="R3434" s="2" t="s">
        <v>45</v>
      </c>
      <c r="S3434" s="2" t="s">
        <v>96</v>
      </c>
    </row>
    <row r="3435" spans="1:19" x14ac:dyDescent="0.3">
      <c r="A3435" s="2">
        <v>3434</v>
      </c>
      <c r="B3435" s="2">
        <v>62</v>
      </c>
      <c r="C3435" s="2" t="s">
        <v>152</v>
      </c>
      <c r="D3435" s="2" t="s">
        <v>124</v>
      </c>
      <c r="E3435" s="2" t="s">
        <v>20</v>
      </c>
      <c r="F3435" s="2">
        <v>93</v>
      </c>
      <c r="G3435" s="2" t="s">
        <v>119</v>
      </c>
      <c r="H3435" s="2" t="s">
        <v>43</v>
      </c>
      <c r="I3435" s="2" t="s">
        <v>133</v>
      </c>
      <c r="J3435" s="2" t="s">
        <v>36</v>
      </c>
      <c r="K3435" s="2">
        <v>4.5</v>
      </c>
      <c r="L3435" s="2" t="s">
        <v>151</v>
      </c>
      <c r="M3435" s="2" t="s">
        <v>37</v>
      </c>
      <c r="N3435" s="2" t="s">
        <v>151</v>
      </c>
      <c r="O3435" s="2" t="s">
        <v>151</v>
      </c>
      <c r="P3435" s="12">
        <v>28</v>
      </c>
      <c r="Q3435" s="12">
        <f>Table1[[#This Row],[Purchase Amount (USD)]]-Table1[[#This Row],[Previous Purchases]]</f>
        <v>65</v>
      </c>
      <c r="R3435" s="2" t="s">
        <v>45</v>
      </c>
      <c r="S3435" s="2" t="s">
        <v>48</v>
      </c>
    </row>
    <row r="3436" spans="1:19" x14ac:dyDescent="0.3">
      <c r="A3436" s="3">
        <v>3435</v>
      </c>
      <c r="B3436" s="3">
        <v>31</v>
      </c>
      <c r="C3436" s="3" t="s">
        <v>152</v>
      </c>
      <c r="D3436" s="3" t="s">
        <v>94</v>
      </c>
      <c r="E3436" s="3" t="s">
        <v>20</v>
      </c>
      <c r="F3436" s="3">
        <v>72</v>
      </c>
      <c r="G3436" s="3" t="s">
        <v>122</v>
      </c>
      <c r="H3436" s="3" t="s">
        <v>35</v>
      </c>
      <c r="I3436" s="3" t="s">
        <v>120</v>
      </c>
      <c r="J3436" s="3" t="s">
        <v>52</v>
      </c>
      <c r="K3436" s="3">
        <v>3.3</v>
      </c>
      <c r="L3436" s="3" t="s">
        <v>151</v>
      </c>
      <c r="M3436" s="3" t="s">
        <v>69</v>
      </c>
      <c r="N3436" s="3" t="s">
        <v>151</v>
      </c>
      <c r="O3436" s="3" t="s">
        <v>151</v>
      </c>
      <c r="P3436" s="13">
        <v>6</v>
      </c>
      <c r="Q3436" s="13">
        <f>Table1[[#This Row],[Purchase Amount (USD)]]-Table1[[#This Row],[Previous Purchases]]</f>
        <v>66</v>
      </c>
      <c r="R3436" s="3" t="s">
        <v>27</v>
      </c>
      <c r="S3436" s="3" t="s">
        <v>28</v>
      </c>
    </row>
    <row r="3437" spans="1:19" x14ac:dyDescent="0.3">
      <c r="A3437" s="3">
        <v>3436</v>
      </c>
      <c r="B3437" s="3">
        <v>68</v>
      </c>
      <c r="C3437" s="3" t="s">
        <v>152</v>
      </c>
      <c r="D3437" s="3" t="s">
        <v>124</v>
      </c>
      <c r="E3437" s="3" t="s">
        <v>20</v>
      </c>
      <c r="F3437" s="3">
        <v>91</v>
      </c>
      <c r="G3437" s="3" t="s">
        <v>55</v>
      </c>
      <c r="H3437" s="3" t="s">
        <v>43</v>
      </c>
      <c r="I3437" s="3" t="s">
        <v>117</v>
      </c>
      <c r="J3437" s="3" t="s">
        <v>52</v>
      </c>
      <c r="K3437" s="3">
        <v>2.7</v>
      </c>
      <c r="L3437" s="3" t="s">
        <v>151</v>
      </c>
      <c r="M3437" s="3" t="s">
        <v>69</v>
      </c>
      <c r="N3437" s="3" t="s">
        <v>151</v>
      </c>
      <c r="O3437" s="3" t="s">
        <v>151</v>
      </c>
      <c r="P3437" s="13">
        <v>50</v>
      </c>
      <c r="Q3437" s="13">
        <f>Table1[[#This Row],[Purchase Amount (USD)]]-Table1[[#This Row],[Previous Purchases]]</f>
        <v>41</v>
      </c>
      <c r="R3437" s="3" t="s">
        <v>85</v>
      </c>
      <c r="S3437" s="3" t="s">
        <v>75</v>
      </c>
    </row>
    <row r="3438" spans="1:19" x14ac:dyDescent="0.3">
      <c r="A3438" s="2">
        <v>3437</v>
      </c>
      <c r="B3438" s="2">
        <v>57</v>
      </c>
      <c r="C3438" s="2" t="s">
        <v>152</v>
      </c>
      <c r="D3438" s="2" t="s">
        <v>132</v>
      </c>
      <c r="E3438" s="2" t="s">
        <v>66</v>
      </c>
      <c r="F3438" s="2">
        <v>83</v>
      </c>
      <c r="G3438" s="2" t="s">
        <v>144</v>
      </c>
      <c r="H3438" s="2" t="s">
        <v>22</v>
      </c>
      <c r="I3438" s="2" t="s">
        <v>99</v>
      </c>
      <c r="J3438" s="2" t="s">
        <v>24</v>
      </c>
      <c r="K3438" s="2">
        <v>2.8</v>
      </c>
      <c r="L3438" s="2" t="s">
        <v>151</v>
      </c>
      <c r="M3438" s="2" t="s">
        <v>69</v>
      </c>
      <c r="N3438" s="2" t="s">
        <v>151</v>
      </c>
      <c r="O3438" s="2" t="s">
        <v>151</v>
      </c>
      <c r="P3438" s="12">
        <v>41</v>
      </c>
      <c r="Q3438" s="12">
        <f>Table1[[#This Row],[Purchase Amount (USD)]]-Table1[[#This Row],[Previous Purchases]]</f>
        <v>42</v>
      </c>
      <c r="R3438" s="2" t="s">
        <v>74</v>
      </c>
      <c r="S3438" s="2" t="s">
        <v>87</v>
      </c>
    </row>
    <row r="3439" spans="1:19" x14ac:dyDescent="0.3">
      <c r="A3439" s="2">
        <v>3438</v>
      </c>
      <c r="B3439" s="2">
        <v>22</v>
      </c>
      <c r="C3439" s="2" t="s">
        <v>152</v>
      </c>
      <c r="D3439" s="2" t="s">
        <v>101</v>
      </c>
      <c r="E3439" s="2" t="s">
        <v>62</v>
      </c>
      <c r="F3439" s="2">
        <v>62</v>
      </c>
      <c r="G3439" s="2" t="s">
        <v>100</v>
      </c>
      <c r="H3439" s="2" t="s">
        <v>35</v>
      </c>
      <c r="I3439" s="2" t="s">
        <v>95</v>
      </c>
      <c r="J3439" s="2" t="s">
        <v>24</v>
      </c>
      <c r="K3439" s="2">
        <v>3.5</v>
      </c>
      <c r="L3439" s="2" t="s">
        <v>151</v>
      </c>
      <c r="M3439" s="2" t="s">
        <v>69</v>
      </c>
      <c r="N3439" s="2" t="s">
        <v>151</v>
      </c>
      <c r="O3439" s="2" t="s">
        <v>151</v>
      </c>
      <c r="P3439" s="12">
        <v>50</v>
      </c>
      <c r="Q3439" s="12">
        <f>Table1[[#This Row],[Purchase Amount (USD)]]-Table1[[#This Row],[Previous Purchases]]</f>
        <v>12</v>
      </c>
      <c r="R3439" s="2" t="s">
        <v>45</v>
      </c>
      <c r="S3439" s="2" t="s">
        <v>48</v>
      </c>
    </row>
    <row r="3440" spans="1:19" x14ac:dyDescent="0.3">
      <c r="A3440" s="3">
        <v>3439</v>
      </c>
      <c r="B3440" s="3">
        <v>26</v>
      </c>
      <c r="C3440" s="3" t="s">
        <v>152</v>
      </c>
      <c r="D3440" s="3" t="s">
        <v>54</v>
      </c>
      <c r="E3440" s="3" t="s">
        <v>20</v>
      </c>
      <c r="F3440" s="3">
        <v>71</v>
      </c>
      <c r="G3440" s="3" t="s">
        <v>21</v>
      </c>
      <c r="H3440" s="3" t="s">
        <v>43</v>
      </c>
      <c r="I3440" s="3" t="s">
        <v>82</v>
      </c>
      <c r="J3440" s="3" t="s">
        <v>56</v>
      </c>
      <c r="K3440" s="3">
        <v>3</v>
      </c>
      <c r="L3440" s="3" t="s">
        <v>151</v>
      </c>
      <c r="M3440" s="3" t="s">
        <v>73</v>
      </c>
      <c r="N3440" s="3" t="s">
        <v>151</v>
      </c>
      <c r="O3440" s="3" t="s">
        <v>151</v>
      </c>
      <c r="P3440" s="13">
        <v>33</v>
      </c>
      <c r="Q3440" s="13">
        <f>Table1[[#This Row],[Purchase Amount (USD)]]-Table1[[#This Row],[Previous Purchases]]</f>
        <v>38</v>
      </c>
      <c r="R3440" s="3" t="s">
        <v>38</v>
      </c>
      <c r="S3440" s="3" t="s">
        <v>87</v>
      </c>
    </row>
    <row r="3441" spans="1:19" x14ac:dyDescent="0.3">
      <c r="A3441" s="3">
        <v>3440</v>
      </c>
      <c r="B3441" s="3">
        <v>43</v>
      </c>
      <c r="C3441" s="3" t="s">
        <v>152</v>
      </c>
      <c r="D3441" s="3" t="s">
        <v>142</v>
      </c>
      <c r="E3441" s="3" t="s">
        <v>66</v>
      </c>
      <c r="F3441" s="3">
        <v>93</v>
      </c>
      <c r="G3441" s="3" t="s">
        <v>134</v>
      </c>
      <c r="H3441" s="3" t="s">
        <v>43</v>
      </c>
      <c r="I3441" s="3" t="s">
        <v>23</v>
      </c>
      <c r="J3441" s="3" t="s">
        <v>52</v>
      </c>
      <c r="K3441" s="3">
        <v>4.5</v>
      </c>
      <c r="L3441" s="3" t="s">
        <v>151</v>
      </c>
      <c r="M3441" s="3" t="s">
        <v>26</v>
      </c>
      <c r="N3441" s="3" t="s">
        <v>151</v>
      </c>
      <c r="O3441" s="3" t="s">
        <v>151</v>
      </c>
      <c r="P3441" s="13">
        <v>25</v>
      </c>
      <c r="Q3441" s="13">
        <f>Table1[[#This Row],[Purchase Amount (USD)]]-Table1[[#This Row],[Previous Purchases]]</f>
        <v>68</v>
      </c>
      <c r="R3441" s="3" t="s">
        <v>27</v>
      </c>
      <c r="S3441" s="3" t="s">
        <v>57</v>
      </c>
    </row>
    <row r="3442" spans="1:19" x14ac:dyDescent="0.3">
      <c r="A3442" s="2">
        <v>3441</v>
      </c>
      <c r="B3442" s="2">
        <v>45</v>
      </c>
      <c r="C3442" s="2" t="s">
        <v>152</v>
      </c>
      <c r="D3442" s="2" t="s">
        <v>65</v>
      </c>
      <c r="E3442" s="2" t="s">
        <v>66</v>
      </c>
      <c r="F3442" s="2">
        <v>63</v>
      </c>
      <c r="G3442" s="2" t="s">
        <v>127</v>
      </c>
      <c r="H3442" s="2" t="s">
        <v>22</v>
      </c>
      <c r="I3442" s="2" t="s">
        <v>135</v>
      </c>
      <c r="J3442" s="2" t="s">
        <v>56</v>
      </c>
      <c r="K3442" s="2">
        <v>4.3</v>
      </c>
      <c r="L3442" s="2" t="s">
        <v>151</v>
      </c>
      <c r="M3442" s="2" t="s">
        <v>69</v>
      </c>
      <c r="N3442" s="2" t="s">
        <v>151</v>
      </c>
      <c r="O3442" s="2" t="s">
        <v>151</v>
      </c>
      <c r="P3442" s="12">
        <v>2</v>
      </c>
      <c r="Q3442" s="12">
        <f>Table1[[#This Row],[Purchase Amount (USD)]]-Table1[[#This Row],[Previous Purchases]]</f>
        <v>61</v>
      </c>
      <c r="R3442" s="2" t="s">
        <v>45</v>
      </c>
      <c r="S3442" s="2" t="s">
        <v>39</v>
      </c>
    </row>
    <row r="3443" spans="1:19" x14ac:dyDescent="0.3">
      <c r="A3443" s="2">
        <v>3442</v>
      </c>
      <c r="B3443" s="2">
        <v>64</v>
      </c>
      <c r="C3443" s="2" t="s">
        <v>152</v>
      </c>
      <c r="D3443" s="2" t="s">
        <v>29</v>
      </c>
      <c r="E3443" s="2" t="s">
        <v>20</v>
      </c>
      <c r="F3443" s="2">
        <v>96</v>
      </c>
      <c r="G3443" s="2" t="s">
        <v>121</v>
      </c>
      <c r="H3443" s="2" t="s">
        <v>91</v>
      </c>
      <c r="I3443" s="2" t="s">
        <v>60</v>
      </c>
      <c r="J3443" s="2" t="s">
        <v>56</v>
      </c>
      <c r="K3443" s="2">
        <v>4.0999999999999996</v>
      </c>
      <c r="L3443" s="2" t="s">
        <v>151</v>
      </c>
      <c r="M3443" s="2" t="s">
        <v>53</v>
      </c>
      <c r="N3443" s="2" t="s">
        <v>151</v>
      </c>
      <c r="O3443" s="2" t="s">
        <v>151</v>
      </c>
      <c r="P3443" s="12">
        <v>15</v>
      </c>
      <c r="Q3443" s="12">
        <f>Table1[[#This Row],[Purchase Amount (USD)]]-Table1[[#This Row],[Previous Purchases]]</f>
        <v>81</v>
      </c>
      <c r="R3443" s="2" t="s">
        <v>38</v>
      </c>
      <c r="S3443" s="2" t="s">
        <v>48</v>
      </c>
    </row>
    <row r="3444" spans="1:19" x14ac:dyDescent="0.3">
      <c r="A3444" s="3">
        <v>3443</v>
      </c>
      <c r="B3444" s="3">
        <v>28</v>
      </c>
      <c r="C3444" s="3" t="s">
        <v>152</v>
      </c>
      <c r="D3444" s="3" t="s">
        <v>86</v>
      </c>
      <c r="E3444" s="3" t="s">
        <v>20</v>
      </c>
      <c r="F3444" s="3">
        <v>78</v>
      </c>
      <c r="G3444" s="3" t="s">
        <v>150</v>
      </c>
      <c r="H3444" s="3" t="s">
        <v>43</v>
      </c>
      <c r="I3444" s="3" t="s">
        <v>82</v>
      </c>
      <c r="J3444" s="3" t="s">
        <v>36</v>
      </c>
      <c r="K3444" s="3">
        <v>4.3</v>
      </c>
      <c r="L3444" s="3" t="s">
        <v>151</v>
      </c>
      <c r="M3444" s="3" t="s">
        <v>44</v>
      </c>
      <c r="N3444" s="3" t="s">
        <v>151</v>
      </c>
      <c r="O3444" s="3" t="s">
        <v>151</v>
      </c>
      <c r="P3444" s="13">
        <v>12</v>
      </c>
      <c r="Q3444" s="13">
        <f>Table1[[#This Row],[Purchase Amount (USD)]]-Table1[[#This Row],[Previous Purchases]]</f>
        <v>66</v>
      </c>
      <c r="R3444" s="3" t="s">
        <v>45</v>
      </c>
      <c r="S3444" s="3" t="s">
        <v>39</v>
      </c>
    </row>
    <row r="3445" spans="1:19" x14ac:dyDescent="0.3">
      <c r="A3445" s="3">
        <v>3444</v>
      </c>
      <c r="B3445" s="3">
        <v>47</v>
      </c>
      <c r="C3445" s="3" t="s">
        <v>152</v>
      </c>
      <c r="D3445" s="3" t="s">
        <v>80</v>
      </c>
      <c r="E3445" s="3" t="s">
        <v>20</v>
      </c>
      <c r="F3445" s="3">
        <v>24</v>
      </c>
      <c r="G3445" s="3" t="s">
        <v>121</v>
      </c>
      <c r="H3445" s="3" t="s">
        <v>22</v>
      </c>
      <c r="I3445" s="3" t="s">
        <v>64</v>
      </c>
      <c r="J3445" s="3" t="s">
        <v>52</v>
      </c>
      <c r="K3445" s="3">
        <v>5</v>
      </c>
      <c r="L3445" s="3" t="s">
        <v>151</v>
      </c>
      <c r="M3445" s="3" t="s">
        <v>37</v>
      </c>
      <c r="N3445" s="3" t="s">
        <v>151</v>
      </c>
      <c r="O3445" s="3" t="s">
        <v>151</v>
      </c>
      <c r="P3445" s="13">
        <v>28</v>
      </c>
      <c r="Q3445" s="13">
        <f>Table1[[#This Row],[Purchase Amount (USD)]]-Table1[[#This Row],[Previous Purchases]]</f>
        <v>-4</v>
      </c>
      <c r="R3445" s="3" t="s">
        <v>32</v>
      </c>
      <c r="S3445" s="3" t="s">
        <v>75</v>
      </c>
    </row>
    <row r="3446" spans="1:19" x14ac:dyDescent="0.3">
      <c r="A3446" s="2">
        <v>3445</v>
      </c>
      <c r="B3446" s="2">
        <v>53</v>
      </c>
      <c r="C3446" s="2" t="s">
        <v>152</v>
      </c>
      <c r="D3446" s="2" t="s">
        <v>94</v>
      </c>
      <c r="E3446" s="2" t="s">
        <v>20</v>
      </c>
      <c r="F3446" s="2">
        <v>63</v>
      </c>
      <c r="G3446" s="2" t="s">
        <v>42</v>
      </c>
      <c r="H3446" s="2" t="s">
        <v>35</v>
      </c>
      <c r="I3446" s="2" t="s">
        <v>95</v>
      </c>
      <c r="J3446" s="2" t="s">
        <v>52</v>
      </c>
      <c r="K3446" s="2">
        <v>3.8</v>
      </c>
      <c r="L3446" s="2" t="s">
        <v>151</v>
      </c>
      <c r="M3446" s="2" t="s">
        <v>69</v>
      </c>
      <c r="N3446" s="2" t="s">
        <v>151</v>
      </c>
      <c r="O3446" s="2" t="s">
        <v>151</v>
      </c>
      <c r="P3446" s="12">
        <v>12</v>
      </c>
      <c r="Q3446" s="12">
        <f>Table1[[#This Row],[Purchase Amount (USD)]]-Table1[[#This Row],[Previous Purchases]]</f>
        <v>51</v>
      </c>
      <c r="R3446" s="2" t="s">
        <v>74</v>
      </c>
      <c r="S3446" s="2" t="s">
        <v>75</v>
      </c>
    </row>
    <row r="3447" spans="1:19" x14ac:dyDescent="0.3">
      <c r="A3447" s="2">
        <v>3446</v>
      </c>
      <c r="B3447" s="2">
        <v>42</v>
      </c>
      <c r="C3447" s="2" t="s">
        <v>152</v>
      </c>
      <c r="D3447" s="2" t="s">
        <v>123</v>
      </c>
      <c r="E3447" s="2" t="s">
        <v>66</v>
      </c>
      <c r="F3447" s="2">
        <v>58</v>
      </c>
      <c r="G3447" s="2" t="s">
        <v>102</v>
      </c>
      <c r="H3447" s="2" t="s">
        <v>43</v>
      </c>
      <c r="I3447" s="2" t="s">
        <v>135</v>
      </c>
      <c r="J3447" s="2" t="s">
        <v>56</v>
      </c>
      <c r="K3447" s="2">
        <v>4.9000000000000004</v>
      </c>
      <c r="L3447" s="2" t="s">
        <v>151</v>
      </c>
      <c r="M3447" s="2" t="s">
        <v>53</v>
      </c>
      <c r="N3447" s="2" t="s">
        <v>151</v>
      </c>
      <c r="O3447" s="2" t="s">
        <v>151</v>
      </c>
      <c r="P3447" s="12">
        <v>3</v>
      </c>
      <c r="Q3447" s="12">
        <f>Table1[[#This Row],[Purchase Amount (USD)]]-Table1[[#This Row],[Previous Purchases]]</f>
        <v>55</v>
      </c>
      <c r="R3447" s="2" t="s">
        <v>85</v>
      </c>
      <c r="S3447" s="2" t="s">
        <v>48</v>
      </c>
    </row>
    <row r="3448" spans="1:19" x14ac:dyDescent="0.3">
      <c r="A3448" s="3">
        <v>3447</v>
      </c>
      <c r="B3448" s="3">
        <v>51</v>
      </c>
      <c r="C3448" s="3" t="s">
        <v>152</v>
      </c>
      <c r="D3448" s="3" t="s">
        <v>136</v>
      </c>
      <c r="E3448" s="3" t="s">
        <v>41</v>
      </c>
      <c r="F3448" s="3">
        <v>55</v>
      </c>
      <c r="G3448" s="3" t="s">
        <v>59</v>
      </c>
      <c r="H3448" s="3" t="s">
        <v>35</v>
      </c>
      <c r="I3448" s="3" t="s">
        <v>72</v>
      </c>
      <c r="J3448" s="3" t="s">
        <v>36</v>
      </c>
      <c r="K3448" s="3">
        <v>5</v>
      </c>
      <c r="L3448" s="3" t="s">
        <v>151</v>
      </c>
      <c r="M3448" s="3" t="s">
        <v>69</v>
      </c>
      <c r="N3448" s="3" t="s">
        <v>151</v>
      </c>
      <c r="O3448" s="3" t="s">
        <v>151</v>
      </c>
      <c r="P3448" s="13">
        <v>20</v>
      </c>
      <c r="Q3448" s="13">
        <f>Table1[[#This Row],[Purchase Amount (USD)]]-Table1[[#This Row],[Previous Purchases]]</f>
        <v>35</v>
      </c>
      <c r="R3448" s="3" t="s">
        <v>32</v>
      </c>
      <c r="S3448" s="3" t="s">
        <v>39</v>
      </c>
    </row>
    <row r="3449" spans="1:19" x14ac:dyDescent="0.3">
      <c r="A3449" s="3">
        <v>3448</v>
      </c>
      <c r="B3449" s="3">
        <v>62</v>
      </c>
      <c r="C3449" s="3" t="s">
        <v>152</v>
      </c>
      <c r="D3449" s="3" t="s">
        <v>40</v>
      </c>
      <c r="E3449" s="3" t="s">
        <v>41</v>
      </c>
      <c r="F3449" s="3">
        <v>58</v>
      </c>
      <c r="G3449" s="3" t="s">
        <v>71</v>
      </c>
      <c r="H3449" s="3" t="s">
        <v>43</v>
      </c>
      <c r="I3449" s="3" t="s">
        <v>143</v>
      </c>
      <c r="J3449" s="3" t="s">
        <v>56</v>
      </c>
      <c r="K3449" s="3">
        <v>4.3</v>
      </c>
      <c r="L3449" s="3" t="s">
        <v>151</v>
      </c>
      <c r="M3449" s="3" t="s">
        <v>26</v>
      </c>
      <c r="N3449" s="3" t="s">
        <v>151</v>
      </c>
      <c r="O3449" s="3" t="s">
        <v>151</v>
      </c>
      <c r="P3449" s="13">
        <v>3</v>
      </c>
      <c r="Q3449" s="13">
        <f>Table1[[#This Row],[Purchase Amount (USD)]]-Table1[[#This Row],[Previous Purchases]]</f>
        <v>55</v>
      </c>
      <c r="R3449" s="3" t="s">
        <v>74</v>
      </c>
      <c r="S3449" s="3" t="s">
        <v>75</v>
      </c>
    </row>
    <row r="3450" spans="1:19" x14ac:dyDescent="0.3">
      <c r="A3450" s="2">
        <v>3449</v>
      </c>
      <c r="B3450" s="2">
        <v>18</v>
      </c>
      <c r="C3450" s="2" t="s">
        <v>152</v>
      </c>
      <c r="D3450" s="2" t="s">
        <v>61</v>
      </c>
      <c r="E3450" s="2" t="s">
        <v>62</v>
      </c>
      <c r="F3450" s="2">
        <v>28</v>
      </c>
      <c r="G3450" s="2" t="s">
        <v>21</v>
      </c>
      <c r="H3450" s="2" t="s">
        <v>35</v>
      </c>
      <c r="I3450" s="2" t="s">
        <v>133</v>
      </c>
      <c r="J3450" s="2" t="s">
        <v>24</v>
      </c>
      <c r="K3450" s="2">
        <v>4.0999999999999996</v>
      </c>
      <c r="L3450" s="2" t="s">
        <v>151</v>
      </c>
      <c r="M3450" s="2" t="s">
        <v>26</v>
      </c>
      <c r="N3450" s="2" t="s">
        <v>151</v>
      </c>
      <c r="O3450" s="2" t="s">
        <v>151</v>
      </c>
      <c r="P3450" s="12">
        <v>32</v>
      </c>
      <c r="Q3450" s="12">
        <f>Table1[[#This Row],[Purchase Amount (USD)]]-Table1[[#This Row],[Previous Purchases]]</f>
        <v>-4</v>
      </c>
      <c r="R3450" s="2" t="s">
        <v>74</v>
      </c>
      <c r="S3450" s="2" t="s">
        <v>28</v>
      </c>
    </row>
    <row r="3451" spans="1:19" x14ac:dyDescent="0.3">
      <c r="A3451" s="2">
        <v>3450</v>
      </c>
      <c r="B3451" s="2">
        <v>48</v>
      </c>
      <c r="C3451" s="2" t="s">
        <v>152</v>
      </c>
      <c r="D3451" s="2" t="s">
        <v>19</v>
      </c>
      <c r="E3451" s="2" t="s">
        <v>20</v>
      </c>
      <c r="F3451" s="2">
        <v>37</v>
      </c>
      <c r="G3451" s="2" t="s">
        <v>110</v>
      </c>
      <c r="H3451" s="2" t="s">
        <v>43</v>
      </c>
      <c r="I3451" s="2" t="s">
        <v>109</v>
      </c>
      <c r="J3451" s="2" t="s">
        <v>36</v>
      </c>
      <c r="K3451" s="2">
        <v>4.5</v>
      </c>
      <c r="L3451" s="2" t="s">
        <v>151</v>
      </c>
      <c r="M3451" s="2" t="s">
        <v>53</v>
      </c>
      <c r="N3451" s="2" t="s">
        <v>151</v>
      </c>
      <c r="O3451" s="2" t="s">
        <v>151</v>
      </c>
      <c r="P3451" s="12">
        <v>35</v>
      </c>
      <c r="Q3451" s="12">
        <f>Table1[[#This Row],[Purchase Amount (USD)]]-Table1[[#This Row],[Previous Purchases]]</f>
        <v>2</v>
      </c>
      <c r="R3451" s="2" t="s">
        <v>32</v>
      </c>
      <c r="S3451" s="2" t="s">
        <v>87</v>
      </c>
    </row>
    <row r="3452" spans="1:19" x14ac:dyDescent="0.3">
      <c r="A3452" s="3">
        <v>3451</v>
      </c>
      <c r="B3452" s="3">
        <v>20</v>
      </c>
      <c r="C3452" s="3" t="s">
        <v>152</v>
      </c>
      <c r="D3452" s="3" t="s">
        <v>58</v>
      </c>
      <c r="E3452" s="3" t="s">
        <v>20</v>
      </c>
      <c r="F3452" s="3">
        <v>78</v>
      </c>
      <c r="G3452" s="3" t="s">
        <v>128</v>
      </c>
      <c r="H3452" s="3" t="s">
        <v>43</v>
      </c>
      <c r="I3452" s="3" t="s">
        <v>68</v>
      </c>
      <c r="J3452" s="3" t="s">
        <v>36</v>
      </c>
      <c r="K3452" s="3">
        <v>3.6</v>
      </c>
      <c r="L3452" s="3" t="s">
        <v>151</v>
      </c>
      <c r="M3452" s="3" t="s">
        <v>73</v>
      </c>
      <c r="N3452" s="3" t="s">
        <v>151</v>
      </c>
      <c r="O3452" s="3" t="s">
        <v>151</v>
      </c>
      <c r="P3452" s="13">
        <v>31</v>
      </c>
      <c r="Q3452" s="13">
        <f>Table1[[#This Row],[Purchase Amount (USD)]]-Table1[[#This Row],[Previous Purchases]]</f>
        <v>47</v>
      </c>
      <c r="R3452" s="3" t="s">
        <v>45</v>
      </c>
      <c r="S3452" s="3" t="s">
        <v>87</v>
      </c>
    </row>
    <row r="3453" spans="1:19" x14ac:dyDescent="0.3">
      <c r="A3453" s="3">
        <v>3452</v>
      </c>
      <c r="B3453" s="3">
        <v>32</v>
      </c>
      <c r="C3453" s="3" t="s">
        <v>152</v>
      </c>
      <c r="D3453" s="3" t="s">
        <v>19</v>
      </c>
      <c r="E3453" s="3" t="s">
        <v>20</v>
      </c>
      <c r="F3453" s="3">
        <v>73</v>
      </c>
      <c r="G3453" s="3" t="s">
        <v>106</v>
      </c>
      <c r="H3453" s="3" t="s">
        <v>91</v>
      </c>
      <c r="I3453" s="3" t="s">
        <v>64</v>
      </c>
      <c r="J3453" s="3" t="s">
        <v>56</v>
      </c>
      <c r="K3453" s="3">
        <v>3</v>
      </c>
      <c r="L3453" s="3" t="s">
        <v>151</v>
      </c>
      <c r="M3453" s="3" t="s">
        <v>37</v>
      </c>
      <c r="N3453" s="3" t="s">
        <v>151</v>
      </c>
      <c r="O3453" s="3" t="s">
        <v>151</v>
      </c>
      <c r="P3453" s="13">
        <v>13</v>
      </c>
      <c r="Q3453" s="13">
        <f>Table1[[#This Row],[Purchase Amount (USD)]]-Table1[[#This Row],[Previous Purchases]]</f>
        <v>60</v>
      </c>
      <c r="R3453" s="3" t="s">
        <v>38</v>
      </c>
      <c r="S3453" s="3" t="s">
        <v>48</v>
      </c>
    </row>
    <row r="3454" spans="1:19" x14ac:dyDescent="0.3">
      <c r="A3454" s="2">
        <v>3453</v>
      </c>
      <c r="B3454" s="2">
        <v>26</v>
      </c>
      <c r="C3454" s="2" t="s">
        <v>152</v>
      </c>
      <c r="D3454" s="2" t="s">
        <v>101</v>
      </c>
      <c r="E3454" s="2" t="s">
        <v>62</v>
      </c>
      <c r="F3454" s="2">
        <v>20</v>
      </c>
      <c r="G3454" s="2" t="s">
        <v>100</v>
      </c>
      <c r="H3454" s="2" t="s">
        <v>43</v>
      </c>
      <c r="I3454" s="2" t="s">
        <v>125</v>
      </c>
      <c r="J3454" s="2" t="s">
        <v>36</v>
      </c>
      <c r="K3454" s="2">
        <v>3.7</v>
      </c>
      <c r="L3454" s="2" t="s">
        <v>151</v>
      </c>
      <c r="M3454" s="2" t="s">
        <v>44</v>
      </c>
      <c r="N3454" s="2" t="s">
        <v>151</v>
      </c>
      <c r="O3454" s="2" t="s">
        <v>151</v>
      </c>
      <c r="P3454" s="12">
        <v>3</v>
      </c>
      <c r="Q3454" s="12">
        <f>Table1[[#This Row],[Purchase Amount (USD)]]-Table1[[#This Row],[Previous Purchases]]</f>
        <v>17</v>
      </c>
      <c r="R3454" s="2" t="s">
        <v>27</v>
      </c>
      <c r="S3454" s="2" t="s">
        <v>28</v>
      </c>
    </row>
    <row r="3455" spans="1:19" x14ac:dyDescent="0.3">
      <c r="A3455" s="2">
        <v>3454</v>
      </c>
      <c r="B3455" s="2">
        <v>31</v>
      </c>
      <c r="C3455" s="2" t="s">
        <v>152</v>
      </c>
      <c r="D3455" s="2" t="s">
        <v>54</v>
      </c>
      <c r="E3455" s="2" t="s">
        <v>20</v>
      </c>
      <c r="F3455" s="2">
        <v>60</v>
      </c>
      <c r="G3455" s="2" t="s">
        <v>89</v>
      </c>
      <c r="H3455" s="2" t="s">
        <v>22</v>
      </c>
      <c r="I3455" s="2" t="s">
        <v>68</v>
      </c>
      <c r="J3455" s="2" t="s">
        <v>24</v>
      </c>
      <c r="K3455" s="2">
        <v>4.3</v>
      </c>
      <c r="L3455" s="2" t="s">
        <v>151</v>
      </c>
      <c r="M3455" s="2" t="s">
        <v>53</v>
      </c>
      <c r="N3455" s="2" t="s">
        <v>151</v>
      </c>
      <c r="O3455" s="2" t="s">
        <v>151</v>
      </c>
      <c r="P3455" s="12">
        <v>48</v>
      </c>
      <c r="Q3455" s="12">
        <f>Table1[[#This Row],[Purchase Amount (USD)]]-Table1[[#This Row],[Previous Purchases]]</f>
        <v>12</v>
      </c>
      <c r="R3455" s="2" t="s">
        <v>27</v>
      </c>
      <c r="S3455" s="2" t="s">
        <v>75</v>
      </c>
    </row>
    <row r="3456" spans="1:19" x14ac:dyDescent="0.3">
      <c r="A3456" s="3">
        <v>3455</v>
      </c>
      <c r="B3456" s="3">
        <v>55</v>
      </c>
      <c r="C3456" s="3" t="s">
        <v>152</v>
      </c>
      <c r="D3456" s="3" t="s">
        <v>65</v>
      </c>
      <c r="E3456" s="3" t="s">
        <v>66</v>
      </c>
      <c r="F3456" s="3">
        <v>71</v>
      </c>
      <c r="G3456" s="3" t="s">
        <v>59</v>
      </c>
      <c r="H3456" s="3" t="s">
        <v>35</v>
      </c>
      <c r="I3456" s="3" t="s">
        <v>92</v>
      </c>
      <c r="J3456" s="3" t="s">
        <v>56</v>
      </c>
      <c r="K3456" s="3">
        <v>4.5999999999999996</v>
      </c>
      <c r="L3456" s="3" t="s">
        <v>151</v>
      </c>
      <c r="M3456" s="3" t="s">
        <v>73</v>
      </c>
      <c r="N3456" s="3" t="s">
        <v>151</v>
      </c>
      <c r="O3456" s="3" t="s">
        <v>151</v>
      </c>
      <c r="P3456" s="13">
        <v>15</v>
      </c>
      <c r="Q3456" s="13">
        <f>Table1[[#This Row],[Purchase Amount (USD)]]-Table1[[#This Row],[Previous Purchases]]</f>
        <v>56</v>
      </c>
      <c r="R3456" s="3" t="s">
        <v>45</v>
      </c>
      <c r="S3456" s="3" t="s">
        <v>75</v>
      </c>
    </row>
    <row r="3457" spans="1:19" x14ac:dyDescent="0.3">
      <c r="A3457" s="3">
        <v>3456</v>
      </c>
      <c r="B3457" s="3">
        <v>49</v>
      </c>
      <c r="C3457" s="3" t="s">
        <v>152</v>
      </c>
      <c r="D3457" s="3" t="s">
        <v>112</v>
      </c>
      <c r="E3457" s="3" t="s">
        <v>20</v>
      </c>
      <c r="F3457" s="3">
        <v>89</v>
      </c>
      <c r="G3457" s="3" t="s">
        <v>122</v>
      </c>
      <c r="H3457" s="3" t="s">
        <v>43</v>
      </c>
      <c r="I3457" s="3" t="s">
        <v>120</v>
      </c>
      <c r="J3457" s="3" t="s">
        <v>56</v>
      </c>
      <c r="K3457" s="3">
        <v>4.7</v>
      </c>
      <c r="L3457" s="3" t="s">
        <v>151</v>
      </c>
      <c r="M3457" s="3" t="s">
        <v>53</v>
      </c>
      <c r="N3457" s="3" t="s">
        <v>151</v>
      </c>
      <c r="O3457" s="3" t="s">
        <v>151</v>
      </c>
      <c r="P3457" s="13">
        <v>13</v>
      </c>
      <c r="Q3457" s="13">
        <f>Table1[[#This Row],[Purchase Amount (USD)]]-Table1[[#This Row],[Previous Purchases]]</f>
        <v>76</v>
      </c>
      <c r="R3457" s="3" t="s">
        <v>27</v>
      </c>
      <c r="S3457" s="3" t="s">
        <v>48</v>
      </c>
    </row>
    <row r="3458" spans="1:19" x14ac:dyDescent="0.3">
      <c r="A3458" s="2">
        <v>3457</v>
      </c>
      <c r="B3458" s="2">
        <v>42</v>
      </c>
      <c r="C3458" s="2" t="s">
        <v>152</v>
      </c>
      <c r="D3458" s="2" t="s">
        <v>103</v>
      </c>
      <c r="E3458" s="2" t="s">
        <v>20</v>
      </c>
      <c r="F3458" s="2">
        <v>53</v>
      </c>
      <c r="G3458" s="2" t="s">
        <v>104</v>
      </c>
      <c r="H3458" s="2" t="s">
        <v>43</v>
      </c>
      <c r="I3458" s="2" t="s">
        <v>107</v>
      </c>
      <c r="J3458" s="2" t="s">
        <v>56</v>
      </c>
      <c r="K3458" s="2">
        <v>4.5999999999999996</v>
      </c>
      <c r="L3458" s="2" t="s">
        <v>151</v>
      </c>
      <c r="M3458" s="2" t="s">
        <v>26</v>
      </c>
      <c r="N3458" s="2" t="s">
        <v>151</v>
      </c>
      <c r="O3458" s="2" t="s">
        <v>151</v>
      </c>
      <c r="P3458" s="12">
        <v>21</v>
      </c>
      <c r="Q3458" s="12">
        <f>Table1[[#This Row],[Purchase Amount (USD)]]-Table1[[#This Row],[Previous Purchases]]</f>
        <v>32</v>
      </c>
      <c r="R3458" s="2" t="s">
        <v>27</v>
      </c>
      <c r="S3458" s="2" t="s">
        <v>87</v>
      </c>
    </row>
    <row r="3459" spans="1:19" x14ac:dyDescent="0.3">
      <c r="A3459" s="2">
        <v>3458</v>
      </c>
      <c r="B3459" s="2">
        <v>64</v>
      </c>
      <c r="C3459" s="2" t="s">
        <v>152</v>
      </c>
      <c r="D3459" s="2" t="s">
        <v>105</v>
      </c>
      <c r="E3459" s="2" t="s">
        <v>66</v>
      </c>
      <c r="F3459" s="2">
        <v>87</v>
      </c>
      <c r="G3459" s="2" t="s">
        <v>127</v>
      </c>
      <c r="H3459" s="2" t="s">
        <v>43</v>
      </c>
      <c r="I3459" s="2" t="s">
        <v>23</v>
      </c>
      <c r="J3459" s="2" t="s">
        <v>52</v>
      </c>
      <c r="K3459" s="2">
        <v>3</v>
      </c>
      <c r="L3459" s="2" t="s">
        <v>151</v>
      </c>
      <c r="M3459" s="2" t="s">
        <v>26</v>
      </c>
      <c r="N3459" s="2" t="s">
        <v>151</v>
      </c>
      <c r="O3459" s="2" t="s">
        <v>151</v>
      </c>
      <c r="P3459" s="12">
        <v>29</v>
      </c>
      <c r="Q3459" s="12">
        <f>Table1[[#This Row],[Purchase Amount (USD)]]-Table1[[#This Row],[Previous Purchases]]</f>
        <v>58</v>
      </c>
      <c r="R3459" s="2" t="s">
        <v>32</v>
      </c>
      <c r="S3459" s="2" t="s">
        <v>28</v>
      </c>
    </row>
    <row r="3460" spans="1:19" x14ac:dyDescent="0.3">
      <c r="A3460" s="3">
        <v>3459</v>
      </c>
      <c r="B3460" s="3">
        <v>68</v>
      </c>
      <c r="C3460" s="3" t="s">
        <v>152</v>
      </c>
      <c r="D3460" s="3" t="s">
        <v>105</v>
      </c>
      <c r="E3460" s="3" t="s">
        <v>66</v>
      </c>
      <c r="F3460" s="3">
        <v>37</v>
      </c>
      <c r="G3460" s="3" t="s">
        <v>63</v>
      </c>
      <c r="H3460" s="3" t="s">
        <v>22</v>
      </c>
      <c r="I3460" s="3" t="s">
        <v>82</v>
      </c>
      <c r="J3460" s="3" t="s">
        <v>36</v>
      </c>
      <c r="K3460" s="3">
        <v>3.4</v>
      </c>
      <c r="L3460" s="3" t="s">
        <v>151</v>
      </c>
      <c r="M3460" s="3" t="s">
        <v>53</v>
      </c>
      <c r="N3460" s="3" t="s">
        <v>151</v>
      </c>
      <c r="O3460" s="3" t="s">
        <v>151</v>
      </c>
      <c r="P3460" s="13">
        <v>24</v>
      </c>
      <c r="Q3460" s="13">
        <f>Table1[[#This Row],[Purchase Amount (USD)]]-Table1[[#This Row],[Previous Purchases]]</f>
        <v>13</v>
      </c>
      <c r="R3460" s="3" t="s">
        <v>27</v>
      </c>
      <c r="S3460" s="3" t="s">
        <v>57</v>
      </c>
    </row>
    <row r="3461" spans="1:19" x14ac:dyDescent="0.3">
      <c r="A3461" s="3">
        <v>3460</v>
      </c>
      <c r="B3461" s="3">
        <v>68</v>
      </c>
      <c r="C3461" s="3" t="s">
        <v>152</v>
      </c>
      <c r="D3461" s="3" t="s">
        <v>103</v>
      </c>
      <c r="E3461" s="3" t="s">
        <v>20</v>
      </c>
      <c r="F3461" s="3">
        <v>37</v>
      </c>
      <c r="G3461" s="3" t="s">
        <v>122</v>
      </c>
      <c r="H3461" s="3" t="s">
        <v>22</v>
      </c>
      <c r="I3461" s="3" t="s">
        <v>95</v>
      </c>
      <c r="J3461" s="3" t="s">
        <v>56</v>
      </c>
      <c r="K3461" s="3">
        <v>3.8</v>
      </c>
      <c r="L3461" s="3" t="s">
        <v>151</v>
      </c>
      <c r="M3461" s="3" t="s">
        <v>26</v>
      </c>
      <c r="N3461" s="3" t="s">
        <v>151</v>
      </c>
      <c r="O3461" s="3" t="s">
        <v>151</v>
      </c>
      <c r="P3461" s="13">
        <v>21</v>
      </c>
      <c r="Q3461" s="13">
        <f>Table1[[#This Row],[Purchase Amount (USD)]]-Table1[[#This Row],[Previous Purchases]]</f>
        <v>16</v>
      </c>
      <c r="R3461" s="3" t="s">
        <v>45</v>
      </c>
      <c r="S3461" s="3" t="s">
        <v>48</v>
      </c>
    </row>
    <row r="3462" spans="1:19" x14ac:dyDescent="0.3">
      <c r="A3462" s="2">
        <v>3461</v>
      </c>
      <c r="B3462" s="2">
        <v>41</v>
      </c>
      <c r="C3462" s="2" t="s">
        <v>152</v>
      </c>
      <c r="D3462" s="2" t="s">
        <v>118</v>
      </c>
      <c r="E3462" s="2" t="s">
        <v>66</v>
      </c>
      <c r="F3462" s="2">
        <v>78</v>
      </c>
      <c r="G3462" s="2" t="s">
        <v>115</v>
      </c>
      <c r="H3462" s="2" t="s">
        <v>43</v>
      </c>
      <c r="I3462" s="2" t="s">
        <v>79</v>
      </c>
      <c r="J3462" s="2" t="s">
        <v>36</v>
      </c>
      <c r="K3462" s="2">
        <v>3.1</v>
      </c>
      <c r="L3462" s="2" t="s">
        <v>151</v>
      </c>
      <c r="M3462" s="2" t="s">
        <v>26</v>
      </c>
      <c r="N3462" s="2" t="s">
        <v>151</v>
      </c>
      <c r="O3462" s="2" t="s">
        <v>151</v>
      </c>
      <c r="P3462" s="12">
        <v>5</v>
      </c>
      <c r="Q3462" s="12">
        <f>Table1[[#This Row],[Purchase Amount (USD)]]-Table1[[#This Row],[Previous Purchases]]</f>
        <v>73</v>
      </c>
      <c r="R3462" s="2" t="s">
        <v>74</v>
      </c>
      <c r="S3462" s="2" t="s">
        <v>75</v>
      </c>
    </row>
    <row r="3463" spans="1:19" x14ac:dyDescent="0.3">
      <c r="A3463" s="2">
        <v>3462</v>
      </c>
      <c r="B3463" s="2">
        <v>51</v>
      </c>
      <c r="C3463" s="2" t="s">
        <v>152</v>
      </c>
      <c r="D3463" s="2" t="s">
        <v>70</v>
      </c>
      <c r="E3463" s="2" t="s">
        <v>41</v>
      </c>
      <c r="F3463" s="2">
        <v>23</v>
      </c>
      <c r="G3463" s="2" t="s">
        <v>50</v>
      </c>
      <c r="H3463" s="2" t="s">
        <v>35</v>
      </c>
      <c r="I3463" s="2" t="s">
        <v>31</v>
      </c>
      <c r="J3463" s="2" t="s">
        <v>36</v>
      </c>
      <c r="K3463" s="2">
        <v>4.4000000000000004</v>
      </c>
      <c r="L3463" s="2" t="s">
        <v>151</v>
      </c>
      <c r="M3463" s="2" t="s">
        <v>53</v>
      </c>
      <c r="N3463" s="2" t="s">
        <v>151</v>
      </c>
      <c r="O3463" s="2" t="s">
        <v>151</v>
      </c>
      <c r="P3463" s="12">
        <v>47</v>
      </c>
      <c r="Q3463" s="12">
        <f>Table1[[#This Row],[Purchase Amount (USD)]]-Table1[[#This Row],[Previous Purchases]]</f>
        <v>-24</v>
      </c>
      <c r="R3463" s="2" t="s">
        <v>32</v>
      </c>
      <c r="S3463" s="2" t="s">
        <v>57</v>
      </c>
    </row>
    <row r="3464" spans="1:19" x14ac:dyDescent="0.3">
      <c r="A3464" s="3">
        <v>3463</v>
      </c>
      <c r="B3464" s="3">
        <v>44</v>
      </c>
      <c r="C3464" s="3" t="s">
        <v>152</v>
      </c>
      <c r="D3464" s="3" t="s">
        <v>33</v>
      </c>
      <c r="E3464" s="3" t="s">
        <v>20</v>
      </c>
      <c r="F3464" s="3">
        <v>73</v>
      </c>
      <c r="G3464" s="3" t="s">
        <v>150</v>
      </c>
      <c r="H3464" s="3" t="s">
        <v>22</v>
      </c>
      <c r="I3464" s="3" t="s">
        <v>77</v>
      </c>
      <c r="J3464" s="3" t="s">
        <v>36</v>
      </c>
      <c r="K3464" s="3">
        <v>4.5</v>
      </c>
      <c r="L3464" s="3" t="s">
        <v>151</v>
      </c>
      <c r="M3464" s="3" t="s">
        <v>53</v>
      </c>
      <c r="N3464" s="3" t="s">
        <v>151</v>
      </c>
      <c r="O3464" s="3" t="s">
        <v>151</v>
      </c>
      <c r="P3464" s="13">
        <v>34</v>
      </c>
      <c r="Q3464" s="13">
        <f>Table1[[#This Row],[Purchase Amount (USD)]]-Table1[[#This Row],[Previous Purchases]]</f>
        <v>39</v>
      </c>
      <c r="R3464" s="3" t="s">
        <v>38</v>
      </c>
      <c r="S3464" s="3" t="s">
        <v>96</v>
      </c>
    </row>
    <row r="3465" spans="1:19" x14ac:dyDescent="0.3">
      <c r="A3465" s="3">
        <v>3464</v>
      </c>
      <c r="B3465" s="3">
        <v>27</v>
      </c>
      <c r="C3465" s="3" t="s">
        <v>152</v>
      </c>
      <c r="D3465" s="3" t="s">
        <v>105</v>
      </c>
      <c r="E3465" s="3" t="s">
        <v>66</v>
      </c>
      <c r="F3465" s="3">
        <v>27</v>
      </c>
      <c r="G3465" s="3" t="s">
        <v>30</v>
      </c>
      <c r="H3465" s="3" t="s">
        <v>43</v>
      </c>
      <c r="I3465" s="3" t="s">
        <v>133</v>
      </c>
      <c r="J3465" s="3" t="s">
        <v>56</v>
      </c>
      <c r="K3465" s="3">
        <v>2.8</v>
      </c>
      <c r="L3465" s="3" t="s">
        <v>151</v>
      </c>
      <c r="M3465" s="3" t="s">
        <v>69</v>
      </c>
      <c r="N3465" s="3" t="s">
        <v>151</v>
      </c>
      <c r="O3465" s="3" t="s">
        <v>151</v>
      </c>
      <c r="P3465" s="13">
        <v>45</v>
      </c>
      <c r="Q3465" s="13">
        <f>Table1[[#This Row],[Purchase Amount (USD)]]-Table1[[#This Row],[Previous Purchases]]</f>
        <v>-18</v>
      </c>
      <c r="R3465" s="3" t="s">
        <v>45</v>
      </c>
      <c r="S3465" s="3" t="s">
        <v>28</v>
      </c>
    </row>
    <row r="3466" spans="1:19" x14ac:dyDescent="0.3">
      <c r="A3466" s="2">
        <v>3465</v>
      </c>
      <c r="B3466" s="2">
        <v>36</v>
      </c>
      <c r="C3466" s="2" t="s">
        <v>152</v>
      </c>
      <c r="D3466" s="2" t="s">
        <v>61</v>
      </c>
      <c r="E3466" s="2" t="s">
        <v>62</v>
      </c>
      <c r="F3466" s="2">
        <v>59</v>
      </c>
      <c r="G3466" s="2" t="s">
        <v>139</v>
      </c>
      <c r="H3466" s="2" t="s">
        <v>35</v>
      </c>
      <c r="I3466" s="2" t="s">
        <v>99</v>
      </c>
      <c r="J3466" s="2" t="s">
        <v>24</v>
      </c>
      <c r="K3466" s="2">
        <v>2.7</v>
      </c>
      <c r="L3466" s="2" t="s">
        <v>151</v>
      </c>
      <c r="M3466" s="2" t="s">
        <v>44</v>
      </c>
      <c r="N3466" s="2" t="s">
        <v>151</v>
      </c>
      <c r="O3466" s="2" t="s">
        <v>151</v>
      </c>
      <c r="P3466" s="12">
        <v>12</v>
      </c>
      <c r="Q3466" s="12">
        <f>Table1[[#This Row],[Purchase Amount (USD)]]-Table1[[#This Row],[Previous Purchases]]</f>
        <v>47</v>
      </c>
      <c r="R3466" s="2" t="s">
        <v>45</v>
      </c>
      <c r="S3466" s="2" t="s">
        <v>48</v>
      </c>
    </row>
    <row r="3467" spans="1:19" x14ac:dyDescent="0.3">
      <c r="A3467" s="2">
        <v>3466</v>
      </c>
      <c r="B3467" s="2">
        <v>19</v>
      </c>
      <c r="C3467" s="2" t="s">
        <v>152</v>
      </c>
      <c r="D3467" s="2" t="s">
        <v>131</v>
      </c>
      <c r="E3467" s="2" t="s">
        <v>66</v>
      </c>
      <c r="F3467" s="2">
        <v>53</v>
      </c>
      <c r="G3467" s="2" t="s">
        <v>145</v>
      </c>
      <c r="H3467" s="2" t="s">
        <v>43</v>
      </c>
      <c r="I3467" s="2" t="s">
        <v>79</v>
      </c>
      <c r="J3467" s="2" t="s">
        <v>36</v>
      </c>
      <c r="K3467" s="2">
        <v>3.4</v>
      </c>
      <c r="L3467" s="2" t="s">
        <v>151</v>
      </c>
      <c r="M3467" s="2" t="s">
        <v>53</v>
      </c>
      <c r="N3467" s="2" t="s">
        <v>151</v>
      </c>
      <c r="O3467" s="2" t="s">
        <v>151</v>
      </c>
      <c r="P3467" s="12">
        <v>31</v>
      </c>
      <c r="Q3467" s="12">
        <f>Table1[[#This Row],[Purchase Amount (USD)]]-Table1[[#This Row],[Previous Purchases]]</f>
        <v>22</v>
      </c>
      <c r="R3467" s="2" t="s">
        <v>85</v>
      </c>
      <c r="S3467" s="2" t="s">
        <v>39</v>
      </c>
    </row>
    <row r="3468" spans="1:19" x14ac:dyDescent="0.3">
      <c r="A3468" s="3">
        <v>3467</v>
      </c>
      <c r="B3468" s="3">
        <v>49</v>
      </c>
      <c r="C3468" s="3" t="s">
        <v>152</v>
      </c>
      <c r="D3468" s="3" t="s">
        <v>124</v>
      </c>
      <c r="E3468" s="3" t="s">
        <v>20</v>
      </c>
      <c r="F3468" s="3">
        <v>42</v>
      </c>
      <c r="G3468" s="3" t="s">
        <v>127</v>
      </c>
      <c r="H3468" s="3" t="s">
        <v>35</v>
      </c>
      <c r="I3468" s="3" t="s">
        <v>72</v>
      </c>
      <c r="J3468" s="3" t="s">
        <v>52</v>
      </c>
      <c r="K3468" s="3">
        <v>4.5999999999999996</v>
      </c>
      <c r="L3468" s="3" t="s">
        <v>151</v>
      </c>
      <c r="M3468" s="3" t="s">
        <v>53</v>
      </c>
      <c r="N3468" s="3" t="s">
        <v>151</v>
      </c>
      <c r="O3468" s="3" t="s">
        <v>151</v>
      </c>
      <c r="P3468" s="13">
        <v>43</v>
      </c>
      <c r="Q3468" s="13">
        <f>Table1[[#This Row],[Purchase Amount (USD)]]-Table1[[#This Row],[Previous Purchases]]</f>
        <v>-1</v>
      </c>
      <c r="R3468" s="3" t="s">
        <v>74</v>
      </c>
      <c r="S3468" s="3" t="s">
        <v>48</v>
      </c>
    </row>
    <row r="3469" spans="1:19" x14ac:dyDescent="0.3">
      <c r="A3469" s="3">
        <v>3468</v>
      </c>
      <c r="B3469" s="3">
        <v>18</v>
      </c>
      <c r="C3469" s="3" t="s">
        <v>152</v>
      </c>
      <c r="D3469" s="3" t="s">
        <v>118</v>
      </c>
      <c r="E3469" s="3" t="s">
        <v>66</v>
      </c>
      <c r="F3469" s="3">
        <v>45</v>
      </c>
      <c r="G3469" s="3" t="s">
        <v>104</v>
      </c>
      <c r="H3469" s="3" t="s">
        <v>43</v>
      </c>
      <c r="I3469" s="3" t="s">
        <v>60</v>
      </c>
      <c r="J3469" s="3" t="s">
        <v>56</v>
      </c>
      <c r="K3469" s="3">
        <v>5</v>
      </c>
      <c r="L3469" s="3" t="s">
        <v>151</v>
      </c>
      <c r="M3469" s="3" t="s">
        <v>44</v>
      </c>
      <c r="N3469" s="3" t="s">
        <v>151</v>
      </c>
      <c r="O3469" s="3" t="s">
        <v>151</v>
      </c>
      <c r="P3469" s="13">
        <v>5</v>
      </c>
      <c r="Q3469" s="13">
        <f>Table1[[#This Row],[Purchase Amount (USD)]]-Table1[[#This Row],[Previous Purchases]]</f>
        <v>40</v>
      </c>
      <c r="R3469" s="3" t="s">
        <v>38</v>
      </c>
      <c r="S3469" s="3" t="s">
        <v>48</v>
      </c>
    </row>
    <row r="3470" spans="1:19" x14ac:dyDescent="0.3">
      <c r="A3470" s="2">
        <v>3469</v>
      </c>
      <c r="B3470" s="2">
        <v>36</v>
      </c>
      <c r="C3470" s="2" t="s">
        <v>152</v>
      </c>
      <c r="D3470" s="2" t="s">
        <v>88</v>
      </c>
      <c r="E3470" s="2" t="s">
        <v>66</v>
      </c>
      <c r="F3470" s="2">
        <v>89</v>
      </c>
      <c r="G3470" s="2" t="s">
        <v>122</v>
      </c>
      <c r="H3470" s="2" t="s">
        <v>35</v>
      </c>
      <c r="I3470" s="2" t="s">
        <v>125</v>
      </c>
      <c r="J3470" s="2" t="s">
        <v>24</v>
      </c>
      <c r="K3470" s="2">
        <v>3.5</v>
      </c>
      <c r="L3470" s="2" t="s">
        <v>151</v>
      </c>
      <c r="M3470" s="2" t="s">
        <v>53</v>
      </c>
      <c r="N3470" s="2" t="s">
        <v>151</v>
      </c>
      <c r="O3470" s="2" t="s">
        <v>151</v>
      </c>
      <c r="P3470" s="12">
        <v>36</v>
      </c>
      <c r="Q3470" s="12">
        <f>Table1[[#This Row],[Purchase Amount (USD)]]-Table1[[#This Row],[Previous Purchases]]</f>
        <v>53</v>
      </c>
      <c r="R3470" s="2" t="s">
        <v>85</v>
      </c>
      <c r="S3470" s="2" t="s">
        <v>57</v>
      </c>
    </row>
    <row r="3471" spans="1:19" x14ac:dyDescent="0.3">
      <c r="A3471" s="2">
        <v>3470</v>
      </c>
      <c r="B3471" s="2">
        <v>36</v>
      </c>
      <c r="C3471" s="2" t="s">
        <v>152</v>
      </c>
      <c r="D3471" s="2" t="s">
        <v>124</v>
      </c>
      <c r="E3471" s="2" t="s">
        <v>20</v>
      </c>
      <c r="F3471" s="2">
        <v>85</v>
      </c>
      <c r="G3471" s="2" t="s">
        <v>113</v>
      </c>
      <c r="H3471" s="2" t="s">
        <v>22</v>
      </c>
      <c r="I3471" s="2" t="s">
        <v>135</v>
      </c>
      <c r="J3471" s="2" t="s">
        <v>56</v>
      </c>
      <c r="K3471" s="2">
        <v>3.3</v>
      </c>
      <c r="L3471" s="2" t="s">
        <v>151</v>
      </c>
      <c r="M3471" s="2" t="s">
        <v>73</v>
      </c>
      <c r="N3471" s="2" t="s">
        <v>151</v>
      </c>
      <c r="O3471" s="2" t="s">
        <v>151</v>
      </c>
      <c r="P3471" s="12">
        <v>12</v>
      </c>
      <c r="Q3471" s="12">
        <f>Table1[[#This Row],[Purchase Amount (USD)]]-Table1[[#This Row],[Previous Purchases]]</f>
        <v>73</v>
      </c>
      <c r="R3471" s="2" t="s">
        <v>32</v>
      </c>
      <c r="S3471" s="2" t="s">
        <v>48</v>
      </c>
    </row>
    <row r="3472" spans="1:19" x14ac:dyDescent="0.3">
      <c r="A3472" s="3">
        <v>3471</v>
      </c>
      <c r="B3472" s="3">
        <v>19</v>
      </c>
      <c r="C3472" s="3" t="s">
        <v>152</v>
      </c>
      <c r="D3472" s="3" t="s">
        <v>61</v>
      </c>
      <c r="E3472" s="3" t="s">
        <v>62</v>
      </c>
      <c r="F3472" s="3">
        <v>69</v>
      </c>
      <c r="G3472" s="3" t="s">
        <v>63</v>
      </c>
      <c r="H3472" s="3" t="s">
        <v>35</v>
      </c>
      <c r="I3472" s="3" t="s">
        <v>77</v>
      </c>
      <c r="J3472" s="3" t="s">
        <v>52</v>
      </c>
      <c r="K3472" s="3">
        <v>4.5</v>
      </c>
      <c r="L3472" s="3" t="s">
        <v>151</v>
      </c>
      <c r="M3472" s="3" t="s">
        <v>37</v>
      </c>
      <c r="N3472" s="3" t="s">
        <v>151</v>
      </c>
      <c r="O3472" s="3" t="s">
        <v>151</v>
      </c>
      <c r="P3472" s="13">
        <v>31</v>
      </c>
      <c r="Q3472" s="13">
        <f>Table1[[#This Row],[Purchase Amount (USD)]]-Table1[[#This Row],[Previous Purchases]]</f>
        <v>38</v>
      </c>
      <c r="R3472" s="3" t="s">
        <v>32</v>
      </c>
      <c r="S3472" s="3" t="s">
        <v>75</v>
      </c>
    </row>
    <row r="3473" spans="1:19" x14ac:dyDescent="0.3">
      <c r="A3473" s="3">
        <v>3472</v>
      </c>
      <c r="B3473" s="3">
        <v>43</v>
      </c>
      <c r="C3473" s="3" t="s">
        <v>152</v>
      </c>
      <c r="D3473" s="3" t="s">
        <v>40</v>
      </c>
      <c r="E3473" s="3" t="s">
        <v>41</v>
      </c>
      <c r="F3473" s="3">
        <v>66</v>
      </c>
      <c r="G3473" s="3" t="s">
        <v>97</v>
      </c>
      <c r="H3473" s="3" t="s">
        <v>35</v>
      </c>
      <c r="I3473" s="3" t="s">
        <v>143</v>
      </c>
      <c r="J3473" s="3" t="s">
        <v>36</v>
      </c>
      <c r="K3473" s="3">
        <v>3.1</v>
      </c>
      <c r="L3473" s="3" t="s">
        <v>151</v>
      </c>
      <c r="M3473" s="3" t="s">
        <v>73</v>
      </c>
      <c r="N3473" s="3" t="s">
        <v>151</v>
      </c>
      <c r="O3473" s="3" t="s">
        <v>151</v>
      </c>
      <c r="P3473" s="13">
        <v>31</v>
      </c>
      <c r="Q3473" s="13">
        <f>Table1[[#This Row],[Purchase Amount (USD)]]-Table1[[#This Row],[Previous Purchases]]</f>
        <v>35</v>
      </c>
      <c r="R3473" s="3" t="s">
        <v>32</v>
      </c>
      <c r="S3473" s="3" t="s">
        <v>75</v>
      </c>
    </row>
    <row r="3474" spans="1:19" x14ac:dyDescent="0.3">
      <c r="A3474" s="2">
        <v>3473</v>
      </c>
      <c r="B3474" s="2">
        <v>31</v>
      </c>
      <c r="C3474" s="2" t="s">
        <v>152</v>
      </c>
      <c r="D3474" s="2" t="s">
        <v>19</v>
      </c>
      <c r="E3474" s="2" t="s">
        <v>20</v>
      </c>
      <c r="F3474" s="2">
        <v>42</v>
      </c>
      <c r="G3474" s="2" t="s">
        <v>141</v>
      </c>
      <c r="H3474" s="2" t="s">
        <v>35</v>
      </c>
      <c r="I3474" s="2" t="s">
        <v>51</v>
      </c>
      <c r="J3474" s="2" t="s">
        <v>52</v>
      </c>
      <c r="K3474" s="2">
        <v>4</v>
      </c>
      <c r="L3474" s="2" t="s">
        <v>151</v>
      </c>
      <c r="M3474" s="2" t="s">
        <v>37</v>
      </c>
      <c r="N3474" s="2" t="s">
        <v>151</v>
      </c>
      <c r="O3474" s="2" t="s">
        <v>151</v>
      </c>
      <c r="P3474" s="12">
        <v>15</v>
      </c>
      <c r="Q3474" s="12">
        <f>Table1[[#This Row],[Purchase Amount (USD)]]-Table1[[#This Row],[Previous Purchases]]</f>
        <v>27</v>
      </c>
      <c r="R3474" s="2" t="s">
        <v>85</v>
      </c>
      <c r="S3474" s="2" t="s">
        <v>39</v>
      </c>
    </row>
    <row r="3475" spans="1:19" x14ac:dyDescent="0.3">
      <c r="A3475" s="2">
        <v>3474</v>
      </c>
      <c r="B3475" s="2">
        <v>63</v>
      </c>
      <c r="C3475" s="2" t="s">
        <v>152</v>
      </c>
      <c r="D3475" s="2" t="s">
        <v>80</v>
      </c>
      <c r="E3475" s="2" t="s">
        <v>20</v>
      </c>
      <c r="F3475" s="2">
        <v>40</v>
      </c>
      <c r="G3475" s="2" t="s">
        <v>110</v>
      </c>
      <c r="H3475" s="2" t="s">
        <v>43</v>
      </c>
      <c r="I3475" s="2" t="s">
        <v>108</v>
      </c>
      <c r="J3475" s="2" t="s">
        <v>36</v>
      </c>
      <c r="K3475" s="2">
        <v>2.5</v>
      </c>
      <c r="L3475" s="2" t="s">
        <v>151</v>
      </c>
      <c r="M3475" s="2" t="s">
        <v>26</v>
      </c>
      <c r="N3475" s="2" t="s">
        <v>151</v>
      </c>
      <c r="O3475" s="2" t="s">
        <v>151</v>
      </c>
      <c r="P3475" s="12">
        <v>11</v>
      </c>
      <c r="Q3475" s="12">
        <f>Table1[[#This Row],[Purchase Amount (USD)]]-Table1[[#This Row],[Previous Purchases]]</f>
        <v>29</v>
      </c>
      <c r="R3475" s="2" t="s">
        <v>32</v>
      </c>
      <c r="S3475" s="2" t="s">
        <v>39</v>
      </c>
    </row>
    <row r="3476" spans="1:19" x14ac:dyDescent="0.3">
      <c r="A3476" s="3">
        <v>3475</v>
      </c>
      <c r="B3476" s="3">
        <v>41</v>
      </c>
      <c r="C3476" s="3" t="s">
        <v>152</v>
      </c>
      <c r="D3476" s="3" t="s">
        <v>94</v>
      </c>
      <c r="E3476" s="3" t="s">
        <v>20</v>
      </c>
      <c r="F3476" s="3">
        <v>82</v>
      </c>
      <c r="G3476" s="3" t="s">
        <v>30</v>
      </c>
      <c r="H3476" s="3" t="s">
        <v>43</v>
      </c>
      <c r="I3476" s="3" t="s">
        <v>108</v>
      </c>
      <c r="J3476" s="3" t="s">
        <v>24</v>
      </c>
      <c r="K3476" s="3">
        <v>4.4000000000000004</v>
      </c>
      <c r="L3476" s="3" t="s">
        <v>151</v>
      </c>
      <c r="M3476" s="3" t="s">
        <v>73</v>
      </c>
      <c r="N3476" s="3" t="s">
        <v>151</v>
      </c>
      <c r="O3476" s="3" t="s">
        <v>151</v>
      </c>
      <c r="P3476" s="13">
        <v>18</v>
      </c>
      <c r="Q3476" s="13">
        <f>Table1[[#This Row],[Purchase Amount (USD)]]-Table1[[#This Row],[Previous Purchases]]</f>
        <v>64</v>
      </c>
      <c r="R3476" s="3" t="s">
        <v>27</v>
      </c>
      <c r="S3476" s="3" t="s">
        <v>87</v>
      </c>
    </row>
    <row r="3477" spans="1:19" x14ac:dyDescent="0.3">
      <c r="A3477" s="3">
        <v>3476</v>
      </c>
      <c r="B3477" s="3">
        <v>48</v>
      </c>
      <c r="C3477" s="3" t="s">
        <v>152</v>
      </c>
      <c r="D3477" s="3" t="s">
        <v>49</v>
      </c>
      <c r="E3477" s="3" t="s">
        <v>41</v>
      </c>
      <c r="F3477" s="3">
        <v>88</v>
      </c>
      <c r="G3477" s="3" t="s">
        <v>130</v>
      </c>
      <c r="H3477" s="3" t="s">
        <v>43</v>
      </c>
      <c r="I3477" s="3" t="s">
        <v>120</v>
      </c>
      <c r="J3477" s="3" t="s">
        <v>36</v>
      </c>
      <c r="K3477" s="3">
        <v>4.4000000000000004</v>
      </c>
      <c r="L3477" s="3" t="s">
        <v>151</v>
      </c>
      <c r="M3477" s="3" t="s">
        <v>26</v>
      </c>
      <c r="N3477" s="3" t="s">
        <v>151</v>
      </c>
      <c r="O3477" s="3" t="s">
        <v>151</v>
      </c>
      <c r="P3477" s="13">
        <v>9</v>
      </c>
      <c r="Q3477" s="13">
        <f>Table1[[#This Row],[Purchase Amount (USD)]]-Table1[[#This Row],[Previous Purchases]]</f>
        <v>79</v>
      </c>
      <c r="R3477" s="3" t="s">
        <v>32</v>
      </c>
      <c r="S3477" s="3" t="s">
        <v>57</v>
      </c>
    </row>
    <row r="3478" spans="1:19" x14ac:dyDescent="0.3">
      <c r="A3478" s="2">
        <v>3477</v>
      </c>
      <c r="B3478" s="2">
        <v>68</v>
      </c>
      <c r="C3478" s="2" t="s">
        <v>152</v>
      </c>
      <c r="D3478" s="2" t="s">
        <v>136</v>
      </c>
      <c r="E3478" s="2" t="s">
        <v>41</v>
      </c>
      <c r="F3478" s="2">
        <v>99</v>
      </c>
      <c r="G3478" s="2" t="s">
        <v>130</v>
      </c>
      <c r="H3478" s="2" t="s">
        <v>91</v>
      </c>
      <c r="I3478" s="2" t="s">
        <v>120</v>
      </c>
      <c r="J3478" s="2" t="s">
        <v>52</v>
      </c>
      <c r="K3478" s="2">
        <v>3.2</v>
      </c>
      <c r="L3478" s="2" t="s">
        <v>151</v>
      </c>
      <c r="M3478" s="2" t="s">
        <v>37</v>
      </c>
      <c r="N3478" s="2" t="s">
        <v>151</v>
      </c>
      <c r="O3478" s="2" t="s">
        <v>151</v>
      </c>
      <c r="P3478" s="12">
        <v>11</v>
      </c>
      <c r="Q3478" s="12">
        <f>Table1[[#This Row],[Purchase Amount (USD)]]-Table1[[#This Row],[Previous Purchases]]</f>
        <v>88</v>
      </c>
      <c r="R3478" s="2" t="s">
        <v>32</v>
      </c>
      <c r="S3478" s="2" t="s">
        <v>39</v>
      </c>
    </row>
    <row r="3479" spans="1:19" x14ac:dyDescent="0.3">
      <c r="A3479" s="2">
        <v>3478</v>
      </c>
      <c r="B3479" s="2">
        <v>53</v>
      </c>
      <c r="C3479" s="2" t="s">
        <v>152</v>
      </c>
      <c r="D3479" s="2" t="s">
        <v>65</v>
      </c>
      <c r="E3479" s="2" t="s">
        <v>66</v>
      </c>
      <c r="F3479" s="2">
        <v>85</v>
      </c>
      <c r="G3479" s="2" t="s">
        <v>21</v>
      </c>
      <c r="H3479" s="2" t="s">
        <v>35</v>
      </c>
      <c r="I3479" s="2" t="s">
        <v>84</v>
      </c>
      <c r="J3479" s="2" t="s">
        <v>36</v>
      </c>
      <c r="K3479" s="2">
        <v>3.8</v>
      </c>
      <c r="L3479" s="2" t="s">
        <v>151</v>
      </c>
      <c r="M3479" s="2" t="s">
        <v>73</v>
      </c>
      <c r="N3479" s="2" t="s">
        <v>151</v>
      </c>
      <c r="O3479" s="2" t="s">
        <v>151</v>
      </c>
      <c r="P3479" s="12">
        <v>38</v>
      </c>
      <c r="Q3479" s="12">
        <f>Table1[[#This Row],[Purchase Amount (USD)]]-Table1[[#This Row],[Previous Purchases]]</f>
        <v>47</v>
      </c>
      <c r="R3479" s="2" t="s">
        <v>85</v>
      </c>
      <c r="S3479" s="2" t="s">
        <v>75</v>
      </c>
    </row>
    <row r="3480" spans="1:19" x14ac:dyDescent="0.3">
      <c r="A3480" s="3">
        <v>3479</v>
      </c>
      <c r="B3480" s="3">
        <v>36</v>
      </c>
      <c r="C3480" s="3" t="s">
        <v>152</v>
      </c>
      <c r="D3480" s="3" t="s">
        <v>65</v>
      </c>
      <c r="E3480" s="3" t="s">
        <v>66</v>
      </c>
      <c r="F3480" s="3">
        <v>57</v>
      </c>
      <c r="G3480" s="3" t="s">
        <v>116</v>
      </c>
      <c r="H3480" s="3" t="s">
        <v>43</v>
      </c>
      <c r="I3480" s="3" t="s">
        <v>135</v>
      </c>
      <c r="J3480" s="3" t="s">
        <v>56</v>
      </c>
      <c r="K3480" s="3">
        <v>4.5999999999999996</v>
      </c>
      <c r="L3480" s="3" t="s">
        <v>151</v>
      </c>
      <c r="M3480" s="3" t="s">
        <v>73</v>
      </c>
      <c r="N3480" s="3" t="s">
        <v>151</v>
      </c>
      <c r="O3480" s="3" t="s">
        <v>151</v>
      </c>
      <c r="P3480" s="13">
        <v>42</v>
      </c>
      <c r="Q3480" s="13">
        <f>Table1[[#This Row],[Purchase Amount (USD)]]-Table1[[#This Row],[Previous Purchases]]</f>
        <v>15</v>
      </c>
      <c r="R3480" s="3" t="s">
        <v>45</v>
      </c>
      <c r="S3480" s="3" t="s">
        <v>57</v>
      </c>
    </row>
    <row r="3481" spans="1:19" x14ac:dyDescent="0.3">
      <c r="A3481" s="3">
        <v>3480</v>
      </c>
      <c r="B3481" s="3">
        <v>46</v>
      </c>
      <c r="C3481" s="3" t="s">
        <v>152</v>
      </c>
      <c r="D3481" s="3" t="s">
        <v>29</v>
      </c>
      <c r="E3481" s="3" t="s">
        <v>20</v>
      </c>
      <c r="F3481" s="3">
        <v>56</v>
      </c>
      <c r="G3481" s="3" t="s">
        <v>83</v>
      </c>
      <c r="H3481" s="3" t="s">
        <v>35</v>
      </c>
      <c r="I3481" s="3" t="s">
        <v>120</v>
      </c>
      <c r="J3481" s="3" t="s">
        <v>52</v>
      </c>
      <c r="K3481" s="3">
        <v>4.9000000000000004</v>
      </c>
      <c r="L3481" s="3" t="s">
        <v>151</v>
      </c>
      <c r="M3481" s="3" t="s">
        <v>53</v>
      </c>
      <c r="N3481" s="3" t="s">
        <v>151</v>
      </c>
      <c r="O3481" s="3" t="s">
        <v>151</v>
      </c>
      <c r="P3481" s="13">
        <v>41</v>
      </c>
      <c r="Q3481" s="13">
        <f>Table1[[#This Row],[Purchase Amount (USD)]]-Table1[[#This Row],[Previous Purchases]]</f>
        <v>15</v>
      </c>
      <c r="R3481" s="3" t="s">
        <v>32</v>
      </c>
      <c r="S3481" s="3" t="s">
        <v>87</v>
      </c>
    </row>
    <row r="3482" spans="1:19" x14ac:dyDescent="0.3">
      <c r="A3482" s="2">
        <v>3481</v>
      </c>
      <c r="B3482" s="2">
        <v>21</v>
      </c>
      <c r="C3482" s="2" t="s">
        <v>152</v>
      </c>
      <c r="D3482" s="2" t="s">
        <v>40</v>
      </c>
      <c r="E3482" s="2" t="s">
        <v>41</v>
      </c>
      <c r="F3482" s="2">
        <v>79</v>
      </c>
      <c r="G3482" s="2" t="s">
        <v>81</v>
      </c>
      <c r="H3482" s="2" t="s">
        <v>22</v>
      </c>
      <c r="I3482" s="2" t="s">
        <v>99</v>
      </c>
      <c r="J3482" s="2" t="s">
        <v>24</v>
      </c>
      <c r="K3482" s="2">
        <v>3.5</v>
      </c>
      <c r="L3482" s="2" t="s">
        <v>151</v>
      </c>
      <c r="M3482" s="2" t="s">
        <v>37</v>
      </c>
      <c r="N3482" s="2" t="s">
        <v>151</v>
      </c>
      <c r="O3482" s="2" t="s">
        <v>151</v>
      </c>
      <c r="P3482" s="12">
        <v>45</v>
      </c>
      <c r="Q3482" s="12">
        <f>Table1[[#This Row],[Purchase Amount (USD)]]-Table1[[#This Row],[Previous Purchases]]</f>
        <v>34</v>
      </c>
      <c r="R3482" s="2" t="s">
        <v>45</v>
      </c>
      <c r="S3482" s="2" t="s">
        <v>87</v>
      </c>
    </row>
    <row r="3483" spans="1:19" x14ac:dyDescent="0.3">
      <c r="A3483" s="2">
        <v>3482</v>
      </c>
      <c r="B3483" s="2">
        <v>52</v>
      </c>
      <c r="C3483" s="2" t="s">
        <v>152</v>
      </c>
      <c r="D3483" s="2" t="s">
        <v>124</v>
      </c>
      <c r="E3483" s="2" t="s">
        <v>20</v>
      </c>
      <c r="F3483" s="2">
        <v>67</v>
      </c>
      <c r="G3483" s="2" t="s">
        <v>122</v>
      </c>
      <c r="H3483" s="2" t="s">
        <v>35</v>
      </c>
      <c r="I3483" s="2" t="s">
        <v>31</v>
      </c>
      <c r="J3483" s="2" t="s">
        <v>52</v>
      </c>
      <c r="K3483" s="2">
        <v>3.4</v>
      </c>
      <c r="L3483" s="2" t="s">
        <v>151</v>
      </c>
      <c r="M3483" s="2" t="s">
        <v>73</v>
      </c>
      <c r="N3483" s="2" t="s">
        <v>151</v>
      </c>
      <c r="O3483" s="2" t="s">
        <v>151</v>
      </c>
      <c r="P3483" s="12">
        <v>41</v>
      </c>
      <c r="Q3483" s="12">
        <f>Table1[[#This Row],[Purchase Amount (USD)]]-Table1[[#This Row],[Previous Purchases]]</f>
        <v>26</v>
      </c>
      <c r="R3483" s="2" t="s">
        <v>85</v>
      </c>
      <c r="S3483" s="2" t="s">
        <v>75</v>
      </c>
    </row>
    <row r="3484" spans="1:19" x14ac:dyDescent="0.3">
      <c r="A3484" s="3">
        <v>3483</v>
      </c>
      <c r="B3484" s="3">
        <v>66</v>
      </c>
      <c r="C3484" s="3" t="s">
        <v>152</v>
      </c>
      <c r="D3484" s="3" t="s">
        <v>142</v>
      </c>
      <c r="E3484" s="3" t="s">
        <v>66</v>
      </c>
      <c r="F3484" s="3">
        <v>61</v>
      </c>
      <c r="G3484" s="3" t="s">
        <v>76</v>
      </c>
      <c r="H3484" s="3" t="s">
        <v>43</v>
      </c>
      <c r="I3484" s="3" t="s">
        <v>79</v>
      </c>
      <c r="J3484" s="3" t="s">
        <v>24</v>
      </c>
      <c r="K3484" s="3">
        <v>3.9</v>
      </c>
      <c r="L3484" s="3" t="s">
        <v>151</v>
      </c>
      <c r="M3484" s="3" t="s">
        <v>44</v>
      </c>
      <c r="N3484" s="3" t="s">
        <v>151</v>
      </c>
      <c r="O3484" s="3" t="s">
        <v>151</v>
      </c>
      <c r="P3484" s="13">
        <v>35</v>
      </c>
      <c r="Q3484" s="13">
        <f>Table1[[#This Row],[Purchase Amount (USD)]]-Table1[[#This Row],[Previous Purchases]]</f>
        <v>26</v>
      </c>
      <c r="R3484" s="3" t="s">
        <v>85</v>
      </c>
      <c r="S3484" s="3" t="s">
        <v>39</v>
      </c>
    </row>
    <row r="3485" spans="1:19" x14ac:dyDescent="0.3">
      <c r="A3485" s="3">
        <v>3484</v>
      </c>
      <c r="B3485" s="3">
        <v>19</v>
      </c>
      <c r="C3485" s="3" t="s">
        <v>152</v>
      </c>
      <c r="D3485" s="3" t="s">
        <v>103</v>
      </c>
      <c r="E3485" s="3" t="s">
        <v>20</v>
      </c>
      <c r="F3485" s="3">
        <v>37</v>
      </c>
      <c r="G3485" s="3" t="s">
        <v>104</v>
      </c>
      <c r="H3485" s="3" t="s">
        <v>22</v>
      </c>
      <c r="I3485" s="3" t="s">
        <v>51</v>
      </c>
      <c r="J3485" s="3" t="s">
        <v>24</v>
      </c>
      <c r="K3485" s="3">
        <v>3.9</v>
      </c>
      <c r="L3485" s="3" t="s">
        <v>151</v>
      </c>
      <c r="M3485" s="3" t="s">
        <v>26</v>
      </c>
      <c r="N3485" s="3" t="s">
        <v>151</v>
      </c>
      <c r="O3485" s="3" t="s">
        <v>151</v>
      </c>
      <c r="P3485" s="13">
        <v>21</v>
      </c>
      <c r="Q3485" s="13">
        <f>Table1[[#This Row],[Purchase Amount (USD)]]-Table1[[#This Row],[Previous Purchases]]</f>
        <v>16</v>
      </c>
      <c r="R3485" s="3" t="s">
        <v>38</v>
      </c>
      <c r="S3485" s="3" t="s">
        <v>96</v>
      </c>
    </row>
    <row r="3486" spans="1:19" x14ac:dyDescent="0.3">
      <c r="A3486" s="2">
        <v>3485</v>
      </c>
      <c r="B3486" s="2">
        <v>44</v>
      </c>
      <c r="C3486" s="2" t="s">
        <v>152</v>
      </c>
      <c r="D3486" s="2" t="s">
        <v>80</v>
      </c>
      <c r="E3486" s="2" t="s">
        <v>20</v>
      </c>
      <c r="F3486" s="2">
        <v>75</v>
      </c>
      <c r="G3486" s="2" t="s">
        <v>114</v>
      </c>
      <c r="H3486" s="2" t="s">
        <v>22</v>
      </c>
      <c r="I3486" s="2" t="s">
        <v>23</v>
      </c>
      <c r="J3486" s="2" t="s">
        <v>56</v>
      </c>
      <c r="K3486" s="2">
        <v>4.2</v>
      </c>
      <c r="L3486" s="2" t="s">
        <v>151</v>
      </c>
      <c r="M3486" s="2" t="s">
        <v>37</v>
      </c>
      <c r="N3486" s="2" t="s">
        <v>151</v>
      </c>
      <c r="O3486" s="2" t="s">
        <v>151</v>
      </c>
      <c r="P3486" s="12">
        <v>13</v>
      </c>
      <c r="Q3486" s="12">
        <f>Table1[[#This Row],[Purchase Amount (USD)]]-Table1[[#This Row],[Previous Purchases]]</f>
        <v>62</v>
      </c>
      <c r="R3486" s="2" t="s">
        <v>38</v>
      </c>
      <c r="S3486" s="2" t="s">
        <v>75</v>
      </c>
    </row>
    <row r="3487" spans="1:19" x14ac:dyDescent="0.3">
      <c r="A3487" s="2">
        <v>3486</v>
      </c>
      <c r="B3487" s="2">
        <v>50</v>
      </c>
      <c r="C3487" s="2" t="s">
        <v>152</v>
      </c>
      <c r="D3487" s="2" t="s">
        <v>54</v>
      </c>
      <c r="E3487" s="2" t="s">
        <v>20</v>
      </c>
      <c r="F3487" s="2">
        <v>21</v>
      </c>
      <c r="G3487" s="2" t="s">
        <v>34</v>
      </c>
      <c r="H3487" s="2" t="s">
        <v>91</v>
      </c>
      <c r="I3487" s="2" t="s">
        <v>109</v>
      </c>
      <c r="J3487" s="2" t="s">
        <v>24</v>
      </c>
      <c r="K3487" s="2">
        <v>3.4</v>
      </c>
      <c r="L3487" s="2" t="s">
        <v>151</v>
      </c>
      <c r="M3487" s="2" t="s">
        <v>53</v>
      </c>
      <c r="N3487" s="2" t="s">
        <v>151</v>
      </c>
      <c r="O3487" s="2" t="s">
        <v>151</v>
      </c>
      <c r="P3487" s="12">
        <v>23</v>
      </c>
      <c r="Q3487" s="12">
        <f>Table1[[#This Row],[Purchase Amount (USD)]]-Table1[[#This Row],[Previous Purchases]]</f>
        <v>-2</v>
      </c>
      <c r="R3487" s="2" t="s">
        <v>85</v>
      </c>
      <c r="S3487" s="2" t="s">
        <v>28</v>
      </c>
    </row>
    <row r="3488" spans="1:19" x14ac:dyDescent="0.3">
      <c r="A3488" s="3">
        <v>3487</v>
      </c>
      <c r="B3488" s="3">
        <v>51</v>
      </c>
      <c r="C3488" s="3" t="s">
        <v>152</v>
      </c>
      <c r="D3488" s="3" t="s">
        <v>58</v>
      </c>
      <c r="E3488" s="3" t="s">
        <v>20</v>
      </c>
      <c r="F3488" s="3">
        <v>89</v>
      </c>
      <c r="G3488" s="3" t="s">
        <v>97</v>
      </c>
      <c r="H3488" s="3" t="s">
        <v>22</v>
      </c>
      <c r="I3488" s="3" t="s">
        <v>60</v>
      </c>
      <c r="J3488" s="3" t="s">
        <v>24</v>
      </c>
      <c r="K3488" s="3">
        <v>4.9000000000000004</v>
      </c>
      <c r="L3488" s="3" t="s">
        <v>151</v>
      </c>
      <c r="M3488" s="3" t="s">
        <v>53</v>
      </c>
      <c r="N3488" s="3" t="s">
        <v>151</v>
      </c>
      <c r="O3488" s="3" t="s">
        <v>151</v>
      </c>
      <c r="P3488" s="13">
        <v>6</v>
      </c>
      <c r="Q3488" s="13">
        <f>Table1[[#This Row],[Purchase Amount (USD)]]-Table1[[#This Row],[Previous Purchases]]</f>
        <v>83</v>
      </c>
      <c r="R3488" s="3" t="s">
        <v>45</v>
      </c>
      <c r="S3488" s="3" t="s">
        <v>39</v>
      </c>
    </row>
    <row r="3489" spans="1:19" x14ac:dyDescent="0.3">
      <c r="A3489" s="3">
        <v>3488</v>
      </c>
      <c r="B3489" s="3">
        <v>25</v>
      </c>
      <c r="C3489" s="3" t="s">
        <v>152</v>
      </c>
      <c r="D3489" s="3" t="s">
        <v>40</v>
      </c>
      <c r="E3489" s="3" t="s">
        <v>41</v>
      </c>
      <c r="F3489" s="3">
        <v>24</v>
      </c>
      <c r="G3489" s="3" t="s">
        <v>63</v>
      </c>
      <c r="H3489" s="3" t="s">
        <v>22</v>
      </c>
      <c r="I3489" s="3" t="s">
        <v>117</v>
      </c>
      <c r="J3489" s="3" t="s">
        <v>56</v>
      </c>
      <c r="K3489" s="3">
        <v>2.9</v>
      </c>
      <c r="L3489" s="3" t="s">
        <v>151</v>
      </c>
      <c r="M3489" s="3" t="s">
        <v>73</v>
      </c>
      <c r="N3489" s="3" t="s">
        <v>151</v>
      </c>
      <c r="O3489" s="3" t="s">
        <v>151</v>
      </c>
      <c r="P3489" s="13">
        <v>39</v>
      </c>
      <c r="Q3489" s="13">
        <f>Table1[[#This Row],[Purchase Amount (USD)]]-Table1[[#This Row],[Previous Purchases]]</f>
        <v>-15</v>
      </c>
      <c r="R3489" s="3" t="s">
        <v>74</v>
      </c>
      <c r="S3489" s="3" t="s">
        <v>48</v>
      </c>
    </row>
    <row r="3490" spans="1:19" x14ac:dyDescent="0.3">
      <c r="A3490" s="2">
        <v>3489</v>
      </c>
      <c r="B3490" s="2">
        <v>62</v>
      </c>
      <c r="C3490" s="2" t="s">
        <v>152</v>
      </c>
      <c r="D3490" s="2" t="s">
        <v>29</v>
      </c>
      <c r="E3490" s="2" t="s">
        <v>20</v>
      </c>
      <c r="F3490" s="2">
        <v>27</v>
      </c>
      <c r="G3490" s="2" t="s">
        <v>78</v>
      </c>
      <c r="H3490" s="2" t="s">
        <v>91</v>
      </c>
      <c r="I3490" s="2" t="s">
        <v>84</v>
      </c>
      <c r="J3490" s="2" t="s">
        <v>36</v>
      </c>
      <c r="K3490" s="2">
        <v>4.9000000000000004</v>
      </c>
      <c r="L3490" s="2" t="s">
        <v>151</v>
      </c>
      <c r="M3490" s="2" t="s">
        <v>73</v>
      </c>
      <c r="N3490" s="2" t="s">
        <v>151</v>
      </c>
      <c r="O3490" s="2" t="s">
        <v>151</v>
      </c>
      <c r="P3490" s="12">
        <v>7</v>
      </c>
      <c r="Q3490" s="12">
        <f>Table1[[#This Row],[Purchase Amount (USD)]]-Table1[[#This Row],[Previous Purchases]]</f>
        <v>20</v>
      </c>
      <c r="R3490" s="2" t="s">
        <v>32</v>
      </c>
      <c r="S3490" s="2" t="s">
        <v>57</v>
      </c>
    </row>
    <row r="3491" spans="1:19" x14ac:dyDescent="0.3">
      <c r="A3491" s="2">
        <v>3490</v>
      </c>
      <c r="B3491" s="2">
        <v>48</v>
      </c>
      <c r="C3491" s="2" t="s">
        <v>152</v>
      </c>
      <c r="D3491" s="2" t="s">
        <v>80</v>
      </c>
      <c r="E3491" s="2" t="s">
        <v>20</v>
      </c>
      <c r="F3491" s="2">
        <v>26</v>
      </c>
      <c r="G3491" s="2" t="s">
        <v>134</v>
      </c>
      <c r="H3491" s="2" t="s">
        <v>22</v>
      </c>
      <c r="I3491" s="2" t="s">
        <v>93</v>
      </c>
      <c r="J3491" s="2" t="s">
        <v>52</v>
      </c>
      <c r="K3491" s="2">
        <v>4.5999999999999996</v>
      </c>
      <c r="L3491" s="2" t="s">
        <v>151</v>
      </c>
      <c r="M3491" s="2" t="s">
        <v>69</v>
      </c>
      <c r="N3491" s="2" t="s">
        <v>151</v>
      </c>
      <c r="O3491" s="2" t="s">
        <v>151</v>
      </c>
      <c r="P3491" s="12">
        <v>32</v>
      </c>
      <c r="Q3491" s="12">
        <f>Table1[[#This Row],[Purchase Amount (USD)]]-Table1[[#This Row],[Previous Purchases]]</f>
        <v>-6</v>
      </c>
      <c r="R3491" s="2" t="s">
        <v>45</v>
      </c>
      <c r="S3491" s="2" t="s">
        <v>96</v>
      </c>
    </row>
    <row r="3492" spans="1:19" x14ac:dyDescent="0.3">
      <c r="A3492" s="3">
        <v>3491</v>
      </c>
      <c r="B3492" s="3">
        <v>62</v>
      </c>
      <c r="C3492" s="3" t="s">
        <v>152</v>
      </c>
      <c r="D3492" s="3" t="s">
        <v>136</v>
      </c>
      <c r="E3492" s="3" t="s">
        <v>41</v>
      </c>
      <c r="F3492" s="3">
        <v>82</v>
      </c>
      <c r="G3492" s="3" t="s">
        <v>46</v>
      </c>
      <c r="H3492" s="3" t="s">
        <v>43</v>
      </c>
      <c r="I3492" s="3" t="s">
        <v>82</v>
      </c>
      <c r="J3492" s="3" t="s">
        <v>36</v>
      </c>
      <c r="K3492" s="3">
        <v>3.6</v>
      </c>
      <c r="L3492" s="3" t="s">
        <v>151</v>
      </c>
      <c r="M3492" s="3" t="s">
        <v>73</v>
      </c>
      <c r="N3492" s="3" t="s">
        <v>151</v>
      </c>
      <c r="O3492" s="3" t="s">
        <v>151</v>
      </c>
      <c r="P3492" s="13">
        <v>43</v>
      </c>
      <c r="Q3492" s="13">
        <f>Table1[[#This Row],[Purchase Amount (USD)]]-Table1[[#This Row],[Previous Purchases]]</f>
        <v>39</v>
      </c>
      <c r="R3492" s="3" t="s">
        <v>38</v>
      </c>
      <c r="S3492" s="3" t="s">
        <v>57</v>
      </c>
    </row>
    <row r="3493" spans="1:19" x14ac:dyDescent="0.3">
      <c r="A3493" s="3">
        <v>3492</v>
      </c>
      <c r="B3493" s="3">
        <v>22</v>
      </c>
      <c r="C3493" s="3" t="s">
        <v>152</v>
      </c>
      <c r="D3493" s="3" t="s">
        <v>94</v>
      </c>
      <c r="E3493" s="3" t="s">
        <v>20</v>
      </c>
      <c r="F3493" s="3">
        <v>28</v>
      </c>
      <c r="G3493" s="3" t="s">
        <v>30</v>
      </c>
      <c r="H3493" s="3" t="s">
        <v>43</v>
      </c>
      <c r="I3493" s="3" t="s">
        <v>120</v>
      </c>
      <c r="J3493" s="3" t="s">
        <v>24</v>
      </c>
      <c r="K3493" s="3">
        <v>4.3</v>
      </c>
      <c r="L3493" s="3" t="s">
        <v>151</v>
      </c>
      <c r="M3493" s="3" t="s">
        <v>26</v>
      </c>
      <c r="N3493" s="3" t="s">
        <v>151</v>
      </c>
      <c r="O3493" s="3" t="s">
        <v>151</v>
      </c>
      <c r="P3493" s="13">
        <v>15</v>
      </c>
      <c r="Q3493" s="13">
        <f>Table1[[#This Row],[Purchase Amount (USD)]]-Table1[[#This Row],[Previous Purchases]]</f>
        <v>13</v>
      </c>
      <c r="R3493" s="3" t="s">
        <v>32</v>
      </c>
      <c r="S3493" s="3" t="s">
        <v>87</v>
      </c>
    </row>
    <row r="3494" spans="1:19" x14ac:dyDescent="0.3">
      <c r="A3494" s="2">
        <v>3493</v>
      </c>
      <c r="B3494" s="2">
        <v>48</v>
      </c>
      <c r="C3494" s="2" t="s">
        <v>152</v>
      </c>
      <c r="D3494" s="2" t="s">
        <v>142</v>
      </c>
      <c r="E3494" s="2" t="s">
        <v>66</v>
      </c>
      <c r="F3494" s="2">
        <v>65</v>
      </c>
      <c r="G3494" s="2" t="s">
        <v>146</v>
      </c>
      <c r="H3494" s="2" t="s">
        <v>43</v>
      </c>
      <c r="I3494" s="2" t="s">
        <v>47</v>
      </c>
      <c r="J3494" s="2" t="s">
        <v>56</v>
      </c>
      <c r="K3494" s="2">
        <v>4.5999999999999996</v>
      </c>
      <c r="L3494" s="2" t="s">
        <v>151</v>
      </c>
      <c r="M3494" s="2" t="s">
        <v>53</v>
      </c>
      <c r="N3494" s="2" t="s">
        <v>151</v>
      </c>
      <c r="O3494" s="2" t="s">
        <v>151</v>
      </c>
      <c r="P3494" s="12">
        <v>48</v>
      </c>
      <c r="Q3494" s="12">
        <f>Table1[[#This Row],[Purchase Amount (USD)]]-Table1[[#This Row],[Previous Purchases]]</f>
        <v>17</v>
      </c>
      <c r="R3494" s="2" t="s">
        <v>74</v>
      </c>
      <c r="S3494" s="2" t="s">
        <v>48</v>
      </c>
    </row>
    <row r="3495" spans="1:19" x14ac:dyDescent="0.3">
      <c r="A3495" s="2">
        <v>3494</v>
      </c>
      <c r="B3495" s="2">
        <v>48</v>
      </c>
      <c r="C3495" s="2" t="s">
        <v>152</v>
      </c>
      <c r="D3495" s="2" t="s">
        <v>94</v>
      </c>
      <c r="E3495" s="2" t="s">
        <v>20</v>
      </c>
      <c r="F3495" s="2">
        <v>82</v>
      </c>
      <c r="G3495" s="2" t="s">
        <v>129</v>
      </c>
      <c r="H3495" s="2" t="s">
        <v>91</v>
      </c>
      <c r="I3495" s="2" t="s">
        <v>93</v>
      </c>
      <c r="J3495" s="2" t="s">
        <v>24</v>
      </c>
      <c r="K3495" s="2">
        <v>4.7</v>
      </c>
      <c r="L3495" s="2" t="s">
        <v>151</v>
      </c>
      <c r="M3495" s="2" t="s">
        <v>73</v>
      </c>
      <c r="N3495" s="2" t="s">
        <v>151</v>
      </c>
      <c r="O3495" s="2" t="s">
        <v>151</v>
      </c>
      <c r="P3495" s="12">
        <v>35</v>
      </c>
      <c r="Q3495" s="12">
        <f>Table1[[#This Row],[Purchase Amount (USD)]]-Table1[[#This Row],[Previous Purchases]]</f>
        <v>47</v>
      </c>
      <c r="R3495" s="2" t="s">
        <v>38</v>
      </c>
      <c r="S3495" s="2" t="s">
        <v>39</v>
      </c>
    </row>
    <row r="3496" spans="1:19" x14ac:dyDescent="0.3">
      <c r="A3496" s="3">
        <v>3495</v>
      </c>
      <c r="B3496" s="3">
        <v>62</v>
      </c>
      <c r="C3496" s="3" t="s">
        <v>152</v>
      </c>
      <c r="D3496" s="3" t="s">
        <v>118</v>
      </c>
      <c r="E3496" s="3" t="s">
        <v>66</v>
      </c>
      <c r="F3496" s="3">
        <v>38</v>
      </c>
      <c r="G3496" s="3" t="s">
        <v>148</v>
      </c>
      <c r="H3496" s="3" t="s">
        <v>43</v>
      </c>
      <c r="I3496" s="3" t="s">
        <v>64</v>
      </c>
      <c r="J3496" s="3" t="s">
        <v>24</v>
      </c>
      <c r="K3496" s="3">
        <v>3.5</v>
      </c>
      <c r="L3496" s="3" t="s">
        <v>151</v>
      </c>
      <c r="M3496" s="3" t="s">
        <v>37</v>
      </c>
      <c r="N3496" s="3" t="s">
        <v>151</v>
      </c>
      <c r="O3496" s="3" t="s">
        <v>151</v>
      </c>
      <c r="P3496" s="13">
        <v>41</v>
      </c>
      <c r="Q3496" s="13">
        <f>Table1[[#This Row],[Purchase Amount (USD)]]-Table1[[#This Row],[Previous Purchases]]</f>
        <v>-3</v>
      </c>
      <c r="R3496" s="3" t="s">
        <v>45</v>
      </c>
      <c r="S3496" s="3" t="s">
        <v>57</v>
      </c>
    </row>
    <row r="3497" spans="1:19" x14ac:dyDescent="0.3">
      <c r="A3497" s="3">
        <v>3496</v>
      </c>
      <c r="B3497" s="3">
        <v>24</v>
      </c>
      <c r="C3497" s="3" t="s">
        <v>152</v>
      </c>
      <c r="D3497" s="3" t="s">
        <v>58</v>
      </c>
      <c r="E3497" s="3" t="s">
        <v>20</v>
      </c>
      <c r="F3497" s="3">
        <v>33</v>
      </c>
      <c r="G3497" s="3" t="s">
        <v>141</v>
      </c>
      <c r="H3497" s="3" t="s">
        <v>91</v>
      </c>
      <c r="I3497" s="3" t="s">
        <v>23</v>
      </c>
      <c r="J3497" s="3" t="s">
        <v>36</v>
      </c>
      <c r="K3497" s="3">
        <v>2.8</v>
      </c>
      <c r="L3497" s="3" t="s">
        <v>151</v>
      </c>
      <c r="M3497" s="3" t="s">
        <v>37</v>
      </c>
      <c r="N3497" s="3" t="s">
        <v>151</v>
      </c>
      <c r="O3497" s="3" t="s">
        <v>151</v>
      </c>
      <c r="P3497" s="13">
        <v>14</v>
      </c>
      <c r="Q3497" s="13">
        <f>Table1[[#This Row],[Purchase Amount (USD)]]-Table1[[#This Row],[Previous Purchases]]</f>
        <v>19</v>
      </c>
      <c r="R3497" s="3" t="s">
        <v>32</v>
      </c>
      <c r="S3497" s="3" t="s">
        <v>39</v>
      </c>
    </row>
    <row r="3498" spans="1:19" x14ac:dyDescent="0.3">
      <c r="A3498" s="2">
        <v>3497</v>
      </c>
      <c r="B3498" s="2">
        <v>39</v>
      </c>
      <c r="C3498" s="2" t="s">
        <v>152</v>
      </c>
      <c r="D3498" s="2" t="s">
        <v>70</v>
      </c>
      <c r="E3498" s="2" t="s">
        <v>41</v>
      </c>
      <c r="F3498" s="2">
        <v>38</v>
      </c>
      <c r="G3498" s="2" t="s">
        <v>134</v>
      </c>
      <c r="H3498" s="2" t="s">
        <v>43</v>
      </c>
      <c r="I3498" s="2" t="s">
        <v>68</v>
      </c>
      <c r="J3498" s="2" t="s">
        <v>52</v>
      </c>
      <c r="K3498" s="2">
        <v>4</v>
      </c>
      <c r="L3498" s="2" t="s">
        <v>151</v>
      </c>
      <c r="M3498" s="2" t="s">
        <v>37</v>
      </c>
      <c r="N3498" s="2" t="s">
        <v>151</v>
      </c>
      <c r="O3498" s="2" t="s">
        <v>151</v>
      </c>
      <c r="P3498" s="12">
        <v>22</v>
      </c>
      <c r="Q3498" s="12">
        <f>Table1[[#This Row],[Purchase Amount (USD)]]-Table1[[#This Row],[Previous Purchases]]</f>
        <v>16</v>
      </c>
      <c r="R3498" s="2" t="s">
        <v>45</v>
      </c>
      <c r="S3498" s="2" t="s">
        <v>87</v>
      </c>
    </row>
    <row r="3499" spans="1:19" x14ac:dyDescent="0.3">
      <c r="A3499" s="2">
        <v>3498</v>
      </c>
      <c r="B3499" s="2">
        <v>35</v>
      </c>
      <c r="C3499" s="2" t="s">
        <v>152</v>
      </c>
      <c r="D3499" s="2" t="s">
        <v>65</v>
      </c>
      <c r="E3499" s="2" t="s">
        <v>66</v>
      </c>
      <c r="F3499" s="2">
        <v>48</v>
      </c>
      <c r="G3499" s="2" t="s">
        <v>111</v>
      </c>
      <c r="H3499" s="2" t="s">
        <v>43</v>
      </c>
      <c r="I3499" s="2" t="s">
        <v>107</v>
      </c>
      <c r="J3499" s="2" t="s">
        <v>36</v>
      </c>
      <c r="K3499" s="2">
        <v>4.3</v>
      </c>
      <c r="L3499" s="2" t="s">
        <v>151</v>
      </c>
      <c r="M3499" s="2" t="s">
        <v>73</v>
      </c>
      <c r="N3499" s="2" t="s">
        <v>151</v>
      </c>
      <c r="O3499" s="2" t="s">
        <v>151</v>
      </c>
      <c r="P3499" s="12">
        <v>16</v>
      </c>
      <c r="Q3499" s="12">
        <f>Table1[[#This Row],[Purchase Amount (USD)]]-Table1[[#This Row],[Previous Purchases]]</f>
        <v>32</v>
      </c>
      <c r="R3499" s="2" t="s">
        <v>27</v>
      </c>
      <c r="S3499" s="2" t="s">
        <v>96</v>
      </c>
    </row>
    <row r="3500" spans="1:19" x14ac:dyDescent="0.3">
      <c r="A3500" s="3">
        <v>3499</v>
      </c>
      <c r="B3500" s="3">
        <v>47</v>
      </c>
      <c r="C3500" s="3" t="s">
        <v>152</v>
      </c>
      <c r="D3500" s="3" t="s">
        <v>40</v>
      </c>
      <c r="E3500" s="3" t="s">
        <v>41</v>
      </c>
      <c r="F3500" s="3">
        <v>35</v>
      </c>
      <c r="G3500" s="3" t="s">
        <v>21</v>
      </c>
      <c r="H3500" s="3" t="s">
        <v>43</v>
      </c>
      <c r="I3500" s="3" t="s">
        <v>92</v>
      </c>
      <c r="J3500" s="3" t="s">
        <v>52</v>
      </c>
      <c r="K3500" s="3">
        <v>3.8</v>
      </c>
      <c r="L3500" s="3" t="s">
        <v>151</v>
      </c>
      <c r="M3500" s="3" t="s">
        <v>53</v>
      </c>
      <c r="N3500" s="3" t="s">
        <v>151</v>
      </c>
      <c r="O3500" s="3" t="s">
        <v>151</v>
      </c>
      <c r="P3500" s="13">
        <v>2</v>
      </c>
      <c r="Q3500" s="13">
        <f>Table1[[#This Row],[Purchase Amount (USD)]]-Table1[[#This Row],[Previous Purchases]]</f>
        <v>33</v>
      </c>
      <c r="R3500" s="3" t="s">
        <v>74</v>
      </c>
      <c r="S3500" s="3" t="s">
        <v>75</v>
      </c>
    </row>
    <row r="3501" spans="1:19" x14ac:dyDescent="0.3">
      <c r="A3501" s="3">
        <v>3500</v>
      </c>
      <c r="B3501" s="3">
        <v>22</v>
      </c>
      <c r="C3501" s="3" t="s">
        <v>152</v>
      </c>
      <c r="D3501" s="3" t="s">
        <v>124</v>
      </c>
      <c r="E3501" s="3" t="s">
        <v>20</v>
      </c>
      <c r="F3501" s="3">
        <v>29</v>
      </c>
      <c r="G3501" s="3" t="s">
        <v>126</v>
      </c>
      <c r="H3501" s="3" t="s">
        <v>22</v>
      </c>
      <c r="I3501" s="3" t="s">
        <v>125</v>
      </c>
      <c r="J3501" s="3" t="s">
        <v>56</v>
      </c>
      <c r="K3501" s="3">
        <v>3</v>
      </c>
      <c r="L3501" s="3" t="s">
        <v>151</v>
      </c>
      <c r="M3501" s="3" t="s">
        <v>44</v>
      </c>
      <c r="N3501" s="3" t="s">
        <v>151</v>
      </c>
      <c r="O3501" s="3" t="s">
        <v>151</v>
      </c>
      <c r="P3501" s="13">
        <v>13</v>
      </c>
      <c r="Q3501" s="13">
        <f>Table1[[#This Row],[Purchase Amount (USD)]]-Table1[[#This Row],[Previous Purchases]]</f>
        <v>16</v>
      </c>
      <c r="R3501" s="3" t="s">
        <v>45</v>
      </c>
      <c r="S3501" s="3" t="s">
        <v>96</v>
      </c>
    </row>
    <row r="3502" spans="1:19" x14ac:dyDescent="0.3">
      <c r="A3502" s="2">
        <v>3501</v>
      </c>
      <c r="B3502" s="2">
        <v>38</v>
      </c>
      <c r="C3502" s="2" t="s">
        <v>152</v>
      </c>
      <c r="D3502" s="2" t="s">
        <v>54</v>
      </c>
      <c r="E3502" s="2" t="s">
        <v>20</v>
      </c>
      <c r="F3502" s="2">
        <v>48</v>
      </c>
      <c r="G3502" s="2" t="s">
        <v>46</v>
      </c>
      <c r="H3502" s="2" t="s">
        <v>35</v>
      </c>
      <c r="I3502" s="2" t="s">
        <v>64</v>
      </c>
      <c r="J3502" s="2" t="s">
        <v>56</v>
      </c>
      <c r="K3502" s="2">
        <v>4.5999999999999996</v>
      </c>
      <c r="L3502" s="2" t="s">
        <v>151</v>
      </c>
      <c r="M3502" s="2" t="s">
        <v>44</v>
      </c>
      <c r="N3502" s="2" t="s">
        <v>151</v>
      </c>
      <c r="O3502" s="2" t="s">
        <v>151</v>
      </c>
      <c r="P3502" s="12">
        <v>38</v>
      </c>
      <c r="Q3502" s="12">
        <f>Table1[[#This Row],[Purchase Amount (USD)]]-Table1[[#This Row],[Previous Purchases]]</f>
        <v>10</v>
      </c>
      <c r="R3502" s="2" t="s">
        <v>85</v>
      </c>
      <c r="S3502" s="2" t="s">
        <v>28</v>
      </c>
    </row>
    <row r="3503" spans="1:19" x14ac:dyDescent="0.3">
      <c r="A3503" s="2">
        <v>3502</v>
      </c>
      <c r="B3503" s="2">
        <v>53</v>
      </c>
      <c r="C3503" s="2" t="s">
        <v>152</v>
      </c>
      <c r="D3503" s="2" t="s">
        <v>70</v>
      </c>
      <c r="E3503" s="2" t="s">
        <v>41</v>
      </c>
      <c r="F3503" s="2">
        <v>87</v>
      </c>
      <c r="G3503" s="2" t="s">
        <v>144</v>
      </c>
      <c r="H3503" s="2" t="s">
        <v>43</v>
      </c>
      <c r="I3503" s="2" t="s">
        <v>64</v>
      </c>
      <c r="J3503" s="2" t="s">
        <v>56</v>
      </c>
      <c r="K3503" s="2">
        <v>4.8</v>
      </c>
      <c r="L3503" s="2" t="s">
        <v>151</v>
      </c>
      <c r="M3503" s="2" t="s">
        <v>53</v>
      </c>
      <c r="N3503" s="2" t="s">
        <v>151</v>
      </c>
      <c r="O3503" s="2" t="s">
        <v>151</v>
      </c>
      <c r="P3503" s="12">
        <v>43</v>
      </c>
      <c r="Q3503" s="12">
        <f>Table1[[#This Row],[Purchase Amount (USD)]]-Table1[[#This Row],[Previous Purchases]]</f>
        <v>44</v>
      </c>
      <c r="R3503" s="2" t="s">
        <v>74</v>
      </c>
      <c r="S3503" s="2" t="s">
        <v>39</v>
      </c>
    </row>
    <row r="3504" spans="1:19" x14ac:dyDescent="0.3">
      <c r="A3504" s="3">
        <v>3503</v>
      </c>
      <c r="B3504" s="3">
        <v>31</v>
      </c>
      <c r="C3504" s="3" t="s">
        <v>152</v>
      </c>
      <c r="D3504" s="3" t="s">
        <v>131</v>
      </c>
      <c r="E3504" s="3" t="s">
        <v>66</v>
      </c>
      <c r="F3504" s="3">
        <v>62</v>
      </c>
      <c r="G3504" s="3" t="s">
        <v>34</v>
      </c>
      <c r="H3504" s="3" t="s">
        <v>43</v>
      </c>
      <c r="I3504" s="3" t="s">
        <v>95</v>
      </c>
      <c r="J3504" s="3" t="s">
        <v>56</v>
      </c>
      <c r="K3504" s="3">
        <v>4.7</v>
      </c>
      <c r="L3504" s="3" t="s">
        <v>151</v>
      </c>
      <c r="M3504" s="3" t="s">
        <v>44</v>
      </c>
      <c r="N3504" s="3" t="s">
        <v>151</v>
      </c>
      <c r="O3504" s="3" t="s">
        <v>151</v>
      </c>
      <c r="P3504" s="13">
        <v>26</v>
      </c>
      <c r="Q3504" s="13">
        <f>Table1[[#This Row],[Purchase Amount (USD)]]-Table1[[#This Row],[Previous Purchases]]</f>
        <v>36</v>
      </c>
      <c r="R3504" s="3" t="s">
        <v>74</v>
      </c>
      <c r="S3504" s="3" t="s">
        <v>57</v>
      </c>
    </row>
    <row r="3505" spans="1:19" x14ac:dyDescent="0.3">
      <c r="A3505" s="3">
        <v>3504</v>
      </c>
      <c r="B3505" s="3">
        <v>31</v>
      </c>
      <c r="C3505" s="3" t="s">
        <v>152</v>
      </c>
      <c r="D3505" s="3" t="s">
        <v>54</v>
      </c>
      <c r="E3505" s="3" t="s">
        <v>20</v>
      </c>
      <c r="F3505" s="3">
        <v>96</v>
      </c>
      <c r="G3505" s="3" t="s">
        <v>144</v>
      </c>
      <c r="H3505" s="3" t="s">
        <v>43</v>
      </c>
      <c r="I3505" s="3" t="s">
        <v>68</v>
      </c>
      <c r="J3505" s="3" t="s">
        <v>36</v>
      </c>
      <c r="K3505" s="3">
        <v>3.9</v>
      </c>
      <c r="L3505" s="3" t="s">
        <v>151</v>
      </c>
      <c r="M3505" s="3" t="s">
        <v>37</v>
      </c>
      <c r="N3505" s="3" t="s">
        <v>151</v>
      </c>
      <c r="O3505" s="3" t="s">
        <v>151</v>
      </c>
      <c r="P3505" s="13">
        <v>39</v>
      </c>
      <c r="Q3505" s="13">
        <f>Table1[[#This Row],[Purchase Amount (USD)]]-Table1[[#This Row],[Previous Purchases]]</f>
        <v>57</v>
      </c>
      <c r="R3505" s="3" t="s">
        <v>32</v>
      </c>
      <c r="S3505" s="3" t="s">
        <v>39</v>
      </c>
    </row>
    <row r="3506" spans="1:19" x14ac:dyDescent="0.3">
      <c r="A3506" s="2">
        <v>3505</v>
      </c>
      <c r="B3506" s="2">
        <v>65</v>
      </c>
      <c r="C3506" s="2" t="s">
        <v>152</v>
      </c>
      <c r="D3506" s="2" t="s">
        <v>65</v>
      </c>
      <c r="E3506" s="2" t="s">
        <v>66</v>
      </c>
      <c r="F3506" s="2">
        <v>41</v>
      </c>
      <c r="G3506" s="2" t="s">
        <v>76</v>
      </c>
      <c r="H3506" s="2" t="s">
        <v>35</v>
      </c>
      <c r="I3506" s="2" t="s">
        <v>82</v>
      </c>
      <c r="J3506" s="2" t="s">
        <v>56</v>
      </c>
      <c r="K3506" s="2">
        <v>4</v>
      </c>
      <c r="L3506" s="2" t="s">
        <v>151</v>
      </c>
      <c r="M3506" s="2" t="s">
        <v>44</v>
      </c>
      <c r="N3506" s="2" t="s">
        <v>151</v>
      </c>
      <c r="O3506" s="2" t="s">
        <v>151</v>
      </c>
      <c r="P3506" s="12">
        <v>50</v>
      </c>
      <c r="Q3506" s="12">
        <f>Table1[[#This Row],[Purchase Amount (USD)]]-Table1[[#This Row],[Previous Purchases]]</f>
        <v>-9</v>
      </c>
      <c r="R3506" s="2" t="s">
        <v>27</v>
      </c>
      <c r="S3506" s="2" t="s">
        <v>87</v>
      </c>
    </row>
    <row r="3507" spans="1:19" x14ac:dyDescent="0.3">
      <c r="A3507" s="2">
        <v>3506</v>
      </c>
      <c r="B3507" s="2">
        <v>48</v>
      </c>
      <c r="C3507" s="2" t="s">
        <v>152</v>
      </c>
      <c r="D3507" s="2" t="s">
        <v>105</v>
      </c>
      <c r="E3507" s="2" t="s">
        <v>66</v>
      </c>
      <c r="F3507" s="2">
        <v>42</v>
      </c>
      <c r="G3507" s="2" t="s">
        <v>115</v>
      </c>
      <c r="H3507" s="2" t="s">
        <v>22</v>
      </c>
      <c r="I3507" s="2" t="s">
        <v>107</v>
      </c>
      <c r="J3507" s="2" t="s">
        <v>24</v>
      </c>
      <c r="K3507" s="2">
        <v>3.7</v>
      </c>
      <c r="L3507" s="2" t="s">
        <v>151</v>
      </c>
      <c r="M3507" s="2" t="s">
        <v>69</v>
      </c>
      <c r="N3507" s="2" t="s">
        <v>151</v>
      </c>
      <c r="O3507" s="2" t="s">
        <v>151</v>
      </c>
      <c r="P3507" s="12">
        <v>40</v>
      </c>
      <c r="Q3507" s="12">
        <f>Table1[[#This Row],[Purchase Amount (USD)]]-Table1[[#This Row],[Previous Purchases]]</f>
        <v>2</v>
      </c>
      <c r="R3507" s="2" t="s">
        <v>74</v>
      </c>
      <c r="S3507" s="2" t="s">
        <v>96</v>
      </c>
    </row>
    <row r="3508" spans="1:19" x14ac:dyDescent="0.3">
      <c r="A3508" s="3">
        <v>3507</v>
      </c>
      <c r="B3508" s="3">
        <v>18</v>
      </c>
      <c r="C3508" s="3" t="s">
        <v>152</v>
      </c>
      <c r="D3508" s="3" t="s">
        <v>54</v>
      </c>
      <c r="E3508" s="3" t="s">
        <v>20</v>
      </c>
      <c r="F3508" s="3">
        <v>57</v>
      </c>
      <c r="G3508" s="3" t="s">
        <v>114</v>
      </c>
      <c r="H3508" s="3" t="s">
        <v>22</v>
      </c>
      <c r="I3508" s="3" t="s">
        <v>77</v>
      </c>
      <c r="J3508" s="3" t="s">
        <v>24</v>
      </c>
      <c r="K3508" s="3">
        <v>3.7</v>
      </c>
      <c r="L3508" s="3" t="s">
        <v>151</v>
      </c>
      <c r="M3508" s="3" t="s">
        <v>69</v>
      </c>
      <c r="N3508" s="3" t="s">
        <v>151</v>
      </c>
      <c r="O3508" s="3" t="s">
        <v>151</v>
      </c>
      <c r="P3508" s="13">
        <v>12</v>
      </c>
      <c r="Q3508" s="13">
        <f>Table1[[#This Row],[Purchase Amount (USD)]]-Table1[[#This Row],[Previous Purchases]]</f>
        <v>45</v>
      </c>
      <c r="R3508" s="3" t="s">
        <v>32</v>
      </c>
      <c r="S3508" s="3" t="s">
        <v>28</v>
      </c>
    </row>
    <row r="3509" spans="1:19" x14ac:dyDescent="0.3">
      <c r="A3509" s="3">
        <v>3508</v>
      </c>
      <c r="B3509" s="3">
        <v>46</v>
      </c>
      <c r="C3509" s="3" t="s">
        <v>152</v>
      </c>
      <c r="D3509" s="3" t="s">
        <v>65</v>
      </c>
      <c r="E3509" s="3" t="s">
        <v>66</v>
      </c>
      <c r="F3509" s="3">
        <v>65</v>
      </c>
      <c r="G3509" s="3" t="s">
        <v>111</v>
      </c>
      <c r="H3509" s="3" t="s">
        <v>35</v>
      </c>
      <c r="I3509" s="3" t="s">
        <v>72</v>
      </c>
      <c r="J3509" s="3" t="s">
        <v>36</v>
      </c>
      <c r="K3509" s="3">
        <v>4.2</v>
      </c>
      <c r="L3509" s="3" t="s">
        <v>151</v>
      </c>
      <c r="M3509" s="3" t="s">
        <v>73</v>
      </c>
      <c r="N3509" s="3" t="s">
        <v>151</v>
      </c>
      <c r="O3509" s="3" t="s">
        <v>151</v>
      </c>
      <c r="P3509" s="13">
        <v>33</v>
      </c>
      <c r="Q3509" s="13">
        <f>Table1[[#This Row],[Purchase Amount (USD)]]-Table1[[#This Row],[Previous Purchases]]</f>
        <v>32</v>
      </c>
      <c r="R3509" s="3" t="s">
        <v>38</v>
      </c>
      <c r="S3509" s="3" t="s">
        <v>96</v>
      </c>
    </row>
    <row r="3510" spans="1:19" x14ac:dyDescent="0.3">
      <c r="A3510" s="2">
        <v>3509</v>
      </c>
      <c r="B3510" s="2">
        <v>52</v>
      </c>
      <c r="C3510" s="2" t="s">
        <v>152</v>
      </c>
      <c r="D3510" s="2" t="s">
        <v>94</v>
      </c>
      <c r="E3510" s="2" t="s">
        <v>20</v>
      </c>
      <c r="F3510" s="2">
        <v>54</v>
      </c>
      <c r="G3510" s="2" t="s">
        <v>137</v>
      </c>
      <c r="H3510" s="2" t="s">
        <v>43</v>
      </c>
      <c r="I3510" s="2" t="s">
        <v>23</v>
      </c>
      <c r="J3510" s="2" t="s">
        <v>56</v>
      </c>
      <c r="K3510" s="2">
        <v>4.7</v>
      </c>
      <c r="L3510" s="2" t="s">
        <v>151</v>
      </c>
      <c r="M3510" s="2" t="s">
        <v>53</v>
      </c>
      <c r="N3510" s="2" t="s">
        <v>151</v>
      </c>
      <c r="O3510" s="2" t="s">
        <v>151</v>
      </c>
      <c r="P3510" s="12">
        <v>49</v>
      </c>
      <c r="Q3510" s="12">
        <f>Table1[[#This Row],[Purchase Amount (USD)]]-Table1[[#This Row],[Previous Purchases]]</f>
        <v>5</v>
      </c>
      <c r="R3510" s="2" t="s">
        <v>74</v>
      </c>
      <c r="S3510" s="2" t="s">
        <v>39</v>
      </c>
    </row>
    <row r="3511" spans="1:19" x14ac:dyDescent="0.3">
      <c r="A3511" s="2">
        <v>3510</v>
      </c>
      <c r="B3511" s="2">
        <v>50</v>
      </c>
      <c r="C3511" s="2" t="s">
        <v>152</v>
      </c>
      <c r="D3511" s="2" t="s">
        <v>112</v>
      </c>
      <c r="E3511" s="2" t="s">
        <v>20</v>
      </c>
      <c r="F3511" s="2">
        <v>22</v>
      </c>
      <c r="G3511" s="2" t="s">
        <v>122</v>
      </c>
      <c r="H3511" s="2" t="s">
        <v>22</v>
      </c>
      <c r="I3511" s="2" t="s">
        <v>109</v>
      </c>
      <c r="J3511" s="2" t="s">
        <v>24</v>
      </c>
      <c r="K3511" s="2">
        <v>4.3</v>
      </c>
      <c r="L3511" s="2" t="s">
        <v>151</v>
      </c>
      <c r="M3511" s="2" t="s">
        <v>44</v>
      </c>
      <c r="N3511" s="2" t="s">
        <v>151</v>
      </c>
      <c r="O3511" s="2" t="s">
        <v>151</v>
      </c>
      <c r="P3511" s="12">
        <v>43</v>
      </c>
      <c r="Q3511" s="12">
        <f>Table1[[#This Row],[Purchase Amount (USD)]]-Table1[[#This Row],[Previous Purchases]]</f>
        <v>-21</v>
      </c>
      <c r="R3511" s="2" t="s">
        <v>27</v>
      </c>
      <c r="S3511" s="2" t="s">
        <v>75</v>
      </c>
    </row>
    <row r="3512" spans="1:19" x14ac:dyDescent="0.3">
      <c r="A3512" s="3">
        <v>3511</v>
      </c>
      <c r="B3512" s="3">
        <v>49</v>
      </c>
      <c r="C3512" s="3" t="s">
        <v>152</v>
      </c>
      <c r="D3512" s="3" t="s">
        <v>49</v>
      </c>
      <c r="E3512" s="3" t="s">
        <v>41</v>
      </c>
      <c r="F3512" s="3">
        <v>96</v>
      </c>
      <c r="G3512" s="3" t="s">
        <v>137</v>
      </c>
      <c r="H3512" s="3" t="s">
        <v>35</v>
      </c>
      <c r="I3512" s="3" t="s">
        <v>120</v>
      </c>
      <c r="J3512" s="3" t="s">
        <v>56</v>
      </c>
      <c r="K3512" s="3">
        <v>4.9000000000000004</v>
      </c>
      <c r="L3512" s="3" t="s">
        <v>151</v>
      </c>
      <c r="M3512" s="3" t="s">
        <v>69</v>
      </c>
      <c r="N3512" s="3" t="s">
        <v>151</v>
      </c>
      <c r="O3512" s="3" t="s">
        <v>151</v>
      </c>
      <c r="P3512" s="13">
        <v>14</v>
      </c>
      <c r="Q3512" s="13">
        <f>Table1[[#This Row],[Purchase Amount (USD)]]-Table1[[#This Row],[Previous Purchases]]</f>
        <v>82</v>
      </c>
      <c r="R3512" s="3" t="s">
        <v>27</v>
      </c>
      <c r="S3512" s="3" t="s">
        <v>87</v>
      </c>
    </row>
    <row r="3513" spans="1:19" x14ac:dyDescent="0.3">
      <c r="A3513" s="3">
        <v>3512</v>
      </c>
      <c r="B3513" s="3">
        <v>69</v>
      </c>
      <c r="C3513" s="3" t="s">
        <v>152</v>
      </c>
      <c r="D3513" s="3" t="s">
        <v>105</v>
      </c>
      <c r="E3513" s="3" t="s">
        <v>66</v>
      </c>
      <c r="F3513" s="3">
        <v>81</v>
      </c>
      <c r="G3513" s="3" t="s">
        <v>90</v>
      </c>
      <c r="H3513" s="3" t="s">
        <v>43</v>
      </c>
      <c r="I3513" s="3" t="s">
        <v>143</v>
      </c>
      <c r="J3513" s="3" t="s">
        <v>52</v>
      </c>
      <c r="K3513" s="3">
        <v>3.9</v>
      </c>
      <c r="L3513" s="3" t="s">
        <v>151</v>
      </c>
      <c r="M3513" s="3" t="s">
        <v>69</v>
      </c>
      <c r="N3513" s="3" t="s">
        <v>151</v>
      </c>
      <c r="O3513" s="3" t="s">
        <v>151</v>
      </c>
      <c r="P3513" s="13">
        <v>21</v>
      </c>
      <c r="Q3513" s="13">
        <f>Table1[[#This Row],[Purchase Amount (USD)]]-Table1[[#This Row],[Previous Purchases]]</f>
        <v>60</v>
      </c>
      <c r="R3513" s="3" t="s">
        <v>38</v>
      </c>
      <c r="S3513" s="3" t="s">
        <v>96</v>
      </c>
    </row>
    <row r="3514" spans="1:19" x14ac:dyDescent="0.3">
      <c r="A3514" s="2">
        <v>3513</v>
      </c>
      <c r="B3514" s="2">
        <v>36</v>
      </c>
      <c r="C3514" s="2" t="s">
        <v>152</v>
      </c>
      <c r="D3514" s="2" t="s">
        <v>54</v>
      </c>
      <c r="E3514" s="2" t="s">
        <v>20</v>
      </c>
      <c r="F3514" s="2">
        <v>46</v>
      </c>
      <c r="G3514" s="2" t="s">
        <v>21</v>
      </c>
      <c r="H3514" s="2" t="s">
        <v>43</v>
      </c>
      <c r="I3514" s="2" t="s">
        <v>51</v>
      </c>
      <c r="J3514" s="2" t="s">
        <v>56</v>
      </c>
      <c r="K3514" s="2">
        <v>3.4</v>
      </c>
      <c r="L3514" s="2" t="s">
        <v>151</v>
      </c>
      <c r="M3514" s="2" t="s">
        <v>37</v>
      </c>
      <c r="N3514" s="2" t="s">
        <v>151</v>
      </c>
      <c r="O3514" s="2" t="s">
        <v>151</v>
      </c>
      <c r="P3514" s="12">
        <v>31</v>
      </c>
      <c r="Q3514" s="12">
        <f>Table1[[#This Row],[Purchase Amount (USD)]]-Table1[[#This Row],[Previous Purchases]]</f>
        <v>15</v>
      </c>
      <c r="R3514" s="2" t="s">
        <v>85</v>
      </c>
      <c r="S3514" s="2" t="s">
        <v>57</v>
      </c>
    </row>
    <row r="3515" spans="1:19" x14ac:dyDescent="0.3">
      <c r="A3515" s="2">
        <v>3514</v>
      </c>
      <c r="B3515" s="2">
        <v>30</v>
      </c>
      <c r="C3515" s="2" t="s">
        <v>152</v>
      </c>
      <c r="D3515" s="2" t="s">
        <v>19</v>
      </c>
      <c r="E3515" s="2" t="s">
        <v>20</v>
      </c>
      <c r="F3515" s="2">
        <v>74</v>
      </c>
      <c r="G3515" s="2" t="s">
        <v>119</v>
      </c>
      <c r="H3515" s="2" t="s">
        <v>91</v>
      </c>
      <c r="I3515" s="2" t="s">
        <v>60</v>
      </c>
      <c r="J3515" s="2" t="s">
        <v>36</v>
      </c>
      <c r="K3515" s="2">
        <v>4.2</v>
      </c>
      <c r="L3515" s="2" t="s">
        <v>151</v>
      </c>
      <c r="M3515" s="2" t="s">
        <v>73</v>
      </c>
      <c r="N3515" s="2" t="s">
        <v>151</v>
      </c>
      <c r="O3515" s="2" t="s">
        <v>151</v>
      </c>
      <c r="P3515" s="12">
        <v>29</v>
      </c>
      <c r="Q3515" s="12">
        <f>Table1[[#This Row],[Purchase Amount (USD)]]-Table1[[#This Row],[Previous Purchases]]</f>
        <v>45</v>
      </c>
      <c r="R3515" s="2" t="s">
        <v>38</v>
      </c>
      <c r="S3515" s="2" t="s">
        <v>28</v>
      </c>
    </row>
    <row r="3516" spans="1:19" x14ac:dyDescent="0.3">
      <c r="A3516" s="3">
        <v>3515</v>
      </c>
      <c r="B3516" s="3">
        <v>25</v>
      </c>
      <c r="C3516" s="3" t="s">
        <v>152</v>
      </c>
      <c r="D3516" s="3" t="s">
        <v>49</v>
      </c>
      <c r="E3516" s="3" t="s">
        <v>41</v>
      </c>
      <c r="F3516" s="3">
        <v>50</v>
      </c>
      <c r="G3516" s="3" t="s">
        <v>141</v>
      </c>
      <c r="H3516" s="3" t="s">
        <v>91</v>
      </c>
      <c r="I3516" s="3" t="s">
        <v>23</v>
      </c>
      <c r="J3516" s="3" t="s">
        <v>24</v>
      </c>
      <c r="K3516" s="3">
        <v>4.7</v>
      </c>
      <c r="L3516" s="3" t="s">
        <v>151</v>
      </c>
      <c r="M3516" s="3" t="s">
        <v>26</v>
      </c>
      <c r="N3516" s="3" t="s">
        <v>151</v>
      </c>
      <c r="O3516" s="3" t="s">
        <v>151</v>
      </c>
      <c r="P3516" s="13">
        <v>32</v>
      </c>
      <c r="Q3516" s="13">
        <f>Table1[[#This Row],[Purchase Amount (USD)]]-Table1[[#This Row],[Previous Purchases]]</f>
        <v>18</v>
      </c>
      <c r="R3516" s="3" t="s">
        <v>32</v>
      </c>
      <c r="S3516" s="3" t="s">
        <v>87</v>
      </c>
    </row>
    <row r="3517" spans="1:19" x14ac:dyDescent="0.3">
      <c r="A3517" s="3">
        <v>3516</v>
      </c>
      <c r="B3517" s="3">
        <v>19</v>
      </c>
      <c r="C3517" s="3" t="s">
        <v>152</v>
      </c>
      <c r="D3517" s="3" t="s">
        <v>80</v>
      </c>
      <c r="E3517" s="3" t="s">
        <v>20</v>
      </c>
      <c r="F3517" s="3">
        <v>80</v>
      </c>
      <c r="G3517" s="3" t="s">
        <v>146</v>
      </c>
      <c r="H3517" s="3" t="s">
        <v>91</v>
      </c>
      <c r="I3517" s="3" t="s">
        <v>60</v>
      </c>
      <c r="J3517" s="3" t="s">
        <v>24</v>
      </c>
      <c r="K3517" s="3">
        <v>4</v>
      </c>
      <c r="L3517" s="3" t="s">
        <v>151</v>
      </c>
      <c r="M3517" s="3" t="s">
        <v>44</v>
      </c>
      <c r="N3517" s="3" t="s">
        <v>151</v>
      </c>
      <c r="O3517" s="3" t="s">
        <v>151</v>
      </c>
      <c r="P3517" s="13">
        <v>16</v>
      </c>
      <c r="Q3517" s="13">
        <f>Table1[[#This Row],[Purchase Amount (USD)]]-Table1[[#This Row],[Previous Purchases]]</f>
        <v>64</v>
      </c>
      <c r="R3517" s="3" t="s">
        <v>85</v>
      </c>
      <c r="S3517" s="3" t="s">
        <v>75</v>
      </c>
    </row>
    <row r="3518" spans="1:19" x14ac:dyDescent="0.3">
      <c r="A3518" s="2">
        <v>3517</v>
      </c>
      <c r="B3518" s="2">
        <v>34</v>
      </c>
      <c r="C3518" s="2" t="s">
        <v>152</v>
      </c>
      <c r="D3518" s="2" t="s">
        <v>136</v>
      </c>
      <c r="E3518" s="2" t="s">
        <v>41</v>
      </c>
      <c r="F3518" s="2">
        <v>56</v>
      </c>
      <c r="G3518" s="2" t="s">
        <v>130</v>
      </c>
      <c r="H3518" s="2" t="s">
        <v>35</v>
      </c>
      <c r="I3518" s="2" t="s">
        <v>51</v>
      </c>
      <c r="J3518" s="2" t="s">
        <v>52</v>
      </c>
      <c r="K3518" s="2">
        <v>4</v>
      </c>
      <c r="L3518" s="2" t="s">
        <v>151</v>
      </c>
      <c r="M3518" s="2" t="s">
        <v>37</v>
      </c>
      <c r="N3518" s="2" t="s">
        <v>151</v>
      </c>
      <c r="O3518" s="2" t="s">
        <v>151</v>
      </c>
      <c r="P3518" s="12">
        <v>38</v>
      </c>
      <c r="Q3518" s="12">
        <f>Table1[[#This Row],[Purchase Amount (USD)]]-Table1[[#This Row],[Previous Purchases]]</f>
        <v>18</v>
      </c>
      <c r="R3518" s="2" t="s">
        <v>45</v>
      </c>
      <c r="S3518" s="2" t="s">
        <v>75</v>
      </c>
    </row>
    <row r="3519" spans="1:19" x14ac:dyDescent="0.3">
      <c r="A3519" s="2">
        <v>3518</v>
      </c>
      <c r="B3519" s="2">
        <v>29</v>
      </c>
      <c r="C3519" s="2" t="s">
        <v>152</v>
      </c>
      <c r="D3519" s="2" t="s">
        <v>86</v>
      </c>
      <c r="E3519" s="2" t="s">
        <v>20</v>
      </c>
      <c r="F3519" s="2">
        <v>69</v>
      </c>
      <c r="G3519" s="2" t="s">
        <v>121</v>
      </c>
      <c r="H3519" s="2" t="s">
        <v>43</v>
      </c>
      <c r="I3519" s="2" t="s">
        <v>120</v>
      </c>
      <c r="J3519" s="2" t="s">
        <v>24</v>
      </c>
      <c r="K3519" s="2">
        <v>3.1</v>
      </c>
      <c r="L3519" s="2" t="s">
        <v>151</v>
      </c>
      <c r="M3519" s="2" t="s">
        <v>44</v>
      </c>
      <c r="N3519" s="2" t="s">
        <v>151</v>
      </c>
      <c r="O3519" s="2" t="s">
        <v>151</v>
      </c>
      <c r="P3519" s="12">
        <v>34</v>
      </c>
      <c r="Q3519" s="12">
        <f>Table1[[#This Row],[Purchase Amount (USD)]]-Table1[[#This Row],[Previous Purchases]]</f>
        <v>35</v>
      </c>
      <c r="R3519" s="2" t="s">
        <v>85</v>
      </c>
      <c r="S3519" s="2" t="s">
        <v>96</v>
      </c>
    </row>
    <row r="3520" spans="1:19" x14ac:dyDescent="0.3">
      <c r="A3520" s="3">
        <v>3519</v>
      </c>
      <c r="B3520" s="3">
        <v>50</v>
      </c>
      <c r="C3520" s="3" t="s">
        <v>152</v>
      </c>
      <c r="D3520" s="3" t="s">
        <v>54</v>
      </c>
      <c r="E3520" s="3" t="s">
        <v>20</v>
      </c>
      <c r="F3520" s="3">
        <v>97</v>
      </c>
      <c r="G3520" s="3" t="s">
        <v>111</v>
      </c>
      <c r="H3520" s="3" t="s">
        <v>43</v>
      </c>
      <c r="I3520" s="3" t="s">
        <v>93</v>
      </c>
      <c r="J3520" s="3" t="s">
        <v>36</v>
      </c>
      <c r="K3520" s="3">
        <v>4.2</v>
      </c>
      <c r="L3520" s="3" t="s">
        <v>151</v>
      </c>
      <c r="M3520" s="3" t="s">
        <v>53</v>
      </c>
      <c r="N3520" s="3" t="s">
        <v>151</v>
      </c>
      <c r="O3520" s="3" t="s">
        <v>151</v>
      </c>
      <c r="P3520" s="13">
        <v>30</v>
      </c>
      <c r="Q3520" s="13">
        <f>Table1[[#This Row],[Purchase Amount (USD)]]-Table1[[#This Row],[Previous Purchases]]</f>
        <v>67</v>
      </c>
      <c r="R3520" s="3" t="s">
        <v>45</v>
      </c>
      <c r="S3520" s="3" t="s">
        <v>57</v>
      </c>
    </row>
    <row r="3521" spans="1:19" x14ac:dyDescent="0.3">
      <c r="A3521" s="3">
        <v>3520</v>
      </c>
      <c r="B3521" s="3">
        <v>31</v>
      </c>
      <c r="C3521" s="3" t="s">
        <v>152</v>
      </c>
      <c r="D3521" s="3" t="s">
        <v>58</v>
      </c>
      <c r="E3521" s="3" t="s">
        <v>20</v>
      </c>
      <c r="F3521" s="3">
        <v>66</v>
      </c>
      <c r="G3521" s="3" t="s">
        <v>149</v>
      </c>
      <c r="H3521" s="3" t="s">
        <v>43</v>
      </c>
      <c r="I3521" s="3" t="s">
        <v>51</v>
      </c>
      <c r="J3521" s="3" t="s">
        <v>24</v>
      </c>
      <c r="K3521" s="3">
        <v>3.7</v>
      </c>
      <c r="L3521" s="3" t="s">
        <v>151</v>
      </c>
      <c r="M3521" s="3" t="s">
        <v>44</v>
      </c>
      <c r="N3521" s="3" t="s">
        <v>151</v>
      </c>
      <c r="O3521" s="3" t="s">
        <v>151</v>
      </c>
      <c r="P3521" s="13">
        <v>14</v>
      </c>
      <c r="Q3521" s="13">
        <f>Table1[[#This Row],[Purchase Amount (USD)]]-Table1[[#This Row],[Previous Purchases]]</f>
        <v>52</v>
      </c>
      <c r="R3521" s="3" t="s">
        <v>74</v>
      </c>
      <c r="S3521" s="3" t="s">
        <v>28</v>
      </c>
    </row>
    <row r="3522" spans="1:19" x14ac:dyDescent="0.3">
      <c r="A3522" s="2">
        <v>3521</v>
      </c>
      <c r="B3522" s="2">
        <v>41</v>
      </c>
      <c r="C3522" s="2" t="s">
        <v>152</v>
      </c>
      <c r="D3522" s="2" t="s">
        <v>123</v>
      </c>
      <c r="E3522" s="2" t="s">
        <v>66</v>
      </c>
      <c r="F3522" s="2">
        <v>70</v>
      </c>
      <c r="G3522" s="2" t="s">
        <v>141</v>
      </c>
      <c r="H3522" s="2" t="s">
        <v>35</v>
      </c>
      <c r="I3522" s="2" t="s">
        <v>109</v>
      </c>
      <c r="J3522" s="2" t="s">
        <v>36</v>
      </c>
      <c r="K3522" s="2">
        <v>3.1</v>
      </c>
      <c r="L3522" s="2" t="s">
        <v>151</v>
      </c>
      <c r="M3522" s="2" t="s">
        <v>26</v>
      </c>
      <c r="N3522" s="2" t="s">
        <v>151</v>
      </c>
      <c r="O3522" s="2" t="s">
        <v>151</v>
      </c>
      <c r="P3522" s="12">
        <v>33</v>
      </c>
      <c r="Q3522" s="12">
        <f>Table1[[#This Row],[Purchase Amount (USD)]]-Table1[[#This Row],[Previous Purchases]]</f>
        <v>37</v>
      </c>
      <c r="R3522" s="2" t="s">
        <v>74</v>
      </c>
      <c r="S3522" s="2" t="s">
        <v>87</v>
      </c>
    </row>
    <row r="3523" spans="1:19" x14ac:dyDescent="0.3">
      <c r="A3523" s="2">
        <v>3522</v>
      </c>
      <c r="B3523" s="2">
        <v>52</v>
      </c>
      <c r="C3523" s="2" t="s">
        <v>152</v>
      </c>
      <c r="D3523" s="2" t="s">
        <v>70</v>
      </c>
      <c r="E3523" s="2" t="s">
        <v>41</v>
      </c>
      <c r="F3523" s="2">
        <v>50</v>
      </c>
      <c r="G3523" s="2" t="s">
        <v>127</v>
      </c>
      <c r="H3523" s="2" t="s">
        <v>43</v>
      </c>
      <c r="I3523" s="2" t="s">
        <v>68</v>
      </c>
      <c r="J3523" s="2" t="s">
        <v>24</v>
      </c>
      <c r="K3523" s="2">
        <v>3.7</v>
      </c>
      <c r="L3523" s="2" t="s">
        <v>151</v>
      </c>
      <c r="M3523" s="2" t="s">
        <v>73</v>
      </c>
      <c r="N3523" s="2" t="s">
        <v>151</v>
      </c>
      <c r="O3523" s="2" t="s">
        <v>151</v>
      </c>
      <c r="P3523" s="12">
        <v>35</v>
      </c>
      <c r="Q3523" s="12">
        <f>Table1[[#This Row],[Purchase Amount (USD)]]-Table1[[#This Row],[Previous Purchases]]</f>
        <v>15</v>
      </c>
      <c r="R3523" s="2" t="s">
        <v>27</v>
      </c>
      <c r="S3523" s="2" t="s">
        <v>39</v>
      </c>
    </row>
    <row r="3524" spans="1:19" x14ac:dyDescent="0.3">
      <c r="A3524" s="3">
        <v>3523</v>
      </c>
      <c r="B3524" s="3">
        <v>27</v>
      </c>
      <c r="C3524" s="3" t="s">
        <v>152</v>
      </c>
      <c r="D3524" s="3" t="s">
        <v>94</v>
      </c>
      <c r="E3524" s="3" t="s">
        <v>20</v>
      </c>
      <c r="F3524" s="3">
        <v>85</v>
      </c>
      <c r="G3524" s="3" t="s">
        <v>126</v>
      </c>
      <c r="H3524" s="3" t="s">
        <v>43</v>
      </c>
      <c r="I3524" s="3" t="s">
        <v>133</v>
      </c>
      <c r="J3524" s="3" t="s">
        <v>36</v>
      </c>
      <c r="K3524" s="3">
        <v>3.2</v>
      </c>
      <c r="L3524" s="3" t="s">
        <v>151</v>
      </c>
      <c r="M3524" s="3" t="s">
        <v>73</v>
      </c>
      <c r="N3524" s="3" t="s">
        <v>151</v>
      </c>
      <c r="O3524" s="3" t="s">
        <v>151</v>
      </c>
      <c r="P3524" s="13">
        <v>13</v>
      </c>
      <c r="Q3524" s="13">
        <f>Table1[[#This Row],[Purchase Amount (USD)]]-Table1[[#This Row],[Previous Purchases]]</f>
        <v>72</v>
      </c>
      <c r="R3524" s="3" t="s">
        <v>32</v>
      </c>
      <c r="S3524" s="3" t="s">
        <v>57</v>
      </c>
    </row>
    <row r="3525" spans="1:19" x14ac:dyDescent="0.3">
      <c r="A3525" s="3">
        <v>3524</v>
      </c>
      <c r="B3525" s="3">
        <v>49</v>
      </c>
      <c r="C3525" s="3" t="s">
        <v>152</v>
      </c>
      <c r="D3525" s="3" t="s">
        <v>131</v>
      </c>
      <c r="E3525" s="3" t="s">
        <v>66</v>
      </c>
      <c r="F3525" s="3">
        <v>59</v>
      </c>
      <c r="G3525" s="3" t="s">
        <v>106</v>
      </c>
      <c r="H3525" s="3" t="s">
        <v>43</v>
      </c>
      <c r="I3525" s="3" t="s">
        <v>108</v>
      </c>
      <c r="J3525" s="3" t="s">
        <v>52</v>
      </c>
      <c r="K3525" s="3">
        <v>2.8</v>
      </c>
      <c r="L3525" s="3" t="s">
        <v>151</v>
      </c>
      <c r="M3525" s="3" t="s">
        <v>53</v>
      </c>
      <c r="N3525" s="3" t="s">
        <v>151</v>
      </c>
      <c r="O3525" s="3" t="s">
        <v>151</v>
      </c>
      <c r="P3525" s="13">
        <v>30</v>
      </c>
      <c r="Q3525" s="13">
        <f>Table1[[#This Row],[Purchase Amount (USD)]]-Table1[[#This Row],[Previous Purchases]]</f>
        <v>29</v>
      </c>
      <c r="R3525" s="3" t="s">
        <v>32</v>
      </c>
      <c r="S3525" s="3" t="s">
        <v>28</v>
      </c>
    </row>
    <row r="3526" spans="1:19" x14ac:dyDescent="0.3">
      <c r="A3526" s="2">
        <v>3525</v>
      </c>
      <c r="B3526" s="2">
        <v>69</v>
      </c>
      <c r="C3526" s="2" t="s">
        <v>152</v>
      </c>
      <c r="D3526" s="2" t="s">
        <v>94</v>
      </c>
      <c r="E3526" s="2" t="s">
        <v>20</v>
      </c>
      <c r="F3526" s="2">
        <v>74</v>
      </c>
      <c r="G3526" s="2" t="s">
        <v>150</v>
      </c>
      <c r="H3526" s="2" t="s">
        <v>22</v>
      </c>
      <c r="I3526" s="2" t="s">
        <v>64</v>
      </c>
      <c r="J3526" s="2" t="s">
        <v>52</v>
      </c>
      <c r="K3526" s="2">
        <v>2.9</v>
      </c>
      <c r="L3526" s="2" t="s">
        <v>151</v>
      </c>
      <c r="M3526" s="2" t="s">
        <v>37</v>
      </c>
      <c r="N3526" s="2" t="s">
        <v>151</v>
      </c>
      <c r="O3526" s="2" t="s">
        <v>151</v>
      </c>
      <c r="P3526" s="12">
        <v>30</v>
      </c>
      <c r="Q3526" s="12">
        <f>Table1[[#This Row],[Purchase Amount (USD)]]-Table1[[#This Row],[Previous Purchases]]</f>
        <v>44</v>
      </c>
      <c r="R3526" s="2" t="s">
        <v>38</v>
      </c>
      <c r="S3526" s="2" t="s">
        <v>87</v>
      </c>
    </row>
    <row r="3527" spans="1:19" x14ac:dyDescent="0.3">
      <c r="A3527" s="2">
        <v>3526</v>
      </c>
      <c r="B3527" s="2">
        <v>45</v>
      </c>
      <c r="C3527" s="2" t="s">
        <v>152</v>
      </c>
      <c r="D3527" s="2" t="s">
        <v>88</v>
      </c>
      <c r="E3527" s="2" t="s">
        <v>66</v>
      </c>
      <c r="F3527" s="2">
        <v>38</v>
      </c>
      <c r="G3527" s="2" t="s">
        <v>50</v>
      </c>
      <c r="H3527" s="2" t="s">
        <v>22</v>
      </c>
      <c r="I3527" s="2" t="s">
        <v>77</v>
      </c>
      <c r="J3527" s="2" t="s">
        <v>24</v>
      </c>
      <c r="K3527" s="2">
        <v>3.5</v>
      </c>
      <c r="L3527" s="2" t="s">
        <v>151</v>
      </c>
      <c r="M3527" s="2" t="s">
        <v>53</v>
      </c>
      <c r="N3527" s="2" t="s">
        <v>151</v>
      </c>
      <c r="O3527" s="2" t="s">
        <v>151</v>
      </c>
      <c r="P3527" s="12">
        <v>47</v>
      </c>
      <c r="Q3527" s="12">
        <f>Table1[[#This Row],[Purchase Amount (USD)]]-Table1[[#This Row],[Previous Purchases]]</f>
        <v>-9</v>
      </c>
      <c r="R3527" s="2" t="s">
        <v>74</v>
      </c>
      <c r="S3527" s="2" t="s">
        <v>48</v>
      </c>
    </row>
    <row r="3528" spans="1:19" x14ac:dyDescent="0.3">
      <c r="A3528" s="3">
        <v>3527</v>
      </c>
      <c r="B3528" s="3">
        <v>20</v>
      </c>
      <c r="C3528" s="3" t="s">
        <v>152</v>
      </c>
      <c r="D3528" s="3" t="s">
        <v>29</v>
      </c>
      <c r="E3528" s="3" t="s">
        <v>20</v>
      </c>
      <c r="F3528" s="3">
        <v>99</v>
      </c>
      <c r="G3528" s="3" t="s">
        <v>34</v>
      </c>
      <c r="H3528" s="3" t="s">
        <v>43</v>
      </c>
      <c r="I3528" s="3" t="s">
        <v>77</v>
      </c>
      <c r="J3528" s="3" t="s">
        <v>36</v>
      </c>
      <c r="K3528" s="3">
        <v>3.8</v>
      </c>
      <c r="L3528" s="3" t="s">
        <v>151</v>
      </c>
      <c r="M3528" s="3" t="s">
        <v>26</v>
      </c>
      <c r="N3528" s="3" t="s">
        <v>151</v>
      </c>
      <c r="O3528" s="3" t="s">
        <v>151</v>
      </c>
      <c r="P3528" s="13">
        <v>1</v>
      </c>
      <c r="Q3528" s="13">
        <f>Table1[[#This Row],[Purchase Amount (USD)]]-Table1[[#This Row],[Previous Purchases]]</f>
        <v>98</v>
      </c>
      <c r="R3528" s="3" t="s">
        <v>45</v>
      </c>
      <c r="S3528" s="3" t="s">
        <v>96</v>
      </c>
    </row>
    <row r="3529" spans="1:19" x14ac:dyDescent="0.3">
      <c r="A3529" s="3">
        <v>3528</v>
      </c>
      <c r="B3529" s="3">
        <v>25</v>
      </c>
      <c r="C3529" s="3" t="s">
        <v>152</v>
      </c>
      <c r="D3529" s="3" t="s">
        <v>19</v>
      </c>
      <c r="E3529" s="3" t="s">
        <v>20</v>
      </c>
      <c r="F3529" s="3">
        <v>97</v>
      </c>
      <c r="G3529" s="3" t="s">
        <v>148</v>
      </c>
      <c r="H3529" s="3" t="s">
        <v>35</v>
      </c>
      <c r="I3529" s="3" t="s">
        <v>60</v>
      </c>
      <c r="J3529" s="3" t="s">
        <v>36</v>
      </c>
      <c r="K3529" s="3">
        <v>4.7</v>
      </c>
      <c r="L3529" s="3" t="s">
        <v>151</v>
      </c>
      <c r="M3529" s="3" t="s">
        <v>37</v>
      </c>
      <c r="N3529" s="3" t="s">
        <v>151</v>
      </c>
      <c r="O3529" s="3" t="s">
        <v>151</v>
      </c>
      <c r="P3529" s="13">
        <v>1</v>
      </c>
      <c r="Q3529" s="13">
        <f>Table1[[#This Row],[Purchase Amount (USD)]]-Table1[[#This Row],[Previous Purchases]]</f>
        <v>96</v>
      </c>
      <c r="R3529" s="3" t="s">
        <v>32</v>
      </c>
      <c r="S3529" s="3" t="s">
        <v>39</v>
      </c>
    </row>
    <row r="3530" spans="1:19" x14ac:dyDescent="0.3">
      <c r="A3530" s="2">
        <v>3529</v>
      </c>
      <c r="B3530" s="2">
        <v>38</v>
      </c>
      <c r="C3530" s="2" t="s">
        <v>152</v>
      </c>
      <c r="D3530" s="2" t="s">
        <v>118</v>
      </c>
      <c r="E3530" s="2" t="s">
        <v>66</v>
      </c>
      <c r="F3530" s="2">
        <v>67</v>
      </c>
      <c r="G3530" s="2" t="s">
        <v>30</v>
      </c>
      <c r="H3530" s="2" t="s">
        <v>22</v>
      </c>
      <c r="I3530" s="2" t="s">
        <v>23</v>
      </c>
      <c r="J3530" s="2" t="s">
        <v>52</v>
      </c>
      <c r="K3530" s="2">
        <v>4.5</v>
      </c>
      <c r="L3530" s="2" t="s">
        <v>151</v>
      </c>
      <c r="M3530" s="2" t="s">
        <v>37</v>
      </c>
      <c r="N3530" s="2" t="s">
        <v>151</v>
      </c>
      <c r="O3530" s="2" t="s">
        <v>151</v>
      </c>
      <c r="P3530" s="12">
        <v>33</v>
      </c>
      <c r="Q3530" s="12">
        <f>Table1[[#This Row],[Purchase Amount (USD)]]-Table1[[#This Row],[Previous Purchases]]</f>
        <v>34</v>
      </c>
      <c r="R3530" s="2" t="s">
        <v>45</v>
      </c>
      <c r="S3530" s="2" t="s">
        <v>48</v>
      </c>
    </row>
    <row r="3531" spans="1:19" x14ac:dyDescent="0.3">
      <c r="A3531" s="2">
        <v>3530</v>
      </c>
      <c r="B3531" s="2">
        <v>55</v>
      </c>
      <c r="C3531" s="2" t="s">
        <v>152</v>
      </c>
      <c r="D3531" s="2" t="s">
        <v>112</v>
      </c>
      <c r="E3531" s="2" t="s">
        <v>20</v>
      </c>
      <c r="F3531" s="2">
        <v>20</v>
      </c>
      <c r="G3531" s="2" t="s">
        <v>55</v>
      </c>
      <c r="H3531" s="2" t="s">
        <v>35</v>
      </c>
      <c r="I3531" s="2" t="s">
        <v>31</v>
      </c>
      <c r="J3531" s="2" t="s">
        <v>24</v>
      </c>
      <c r="K3531" s="2">
        <v>3.9</v>
      </c>
      <c r="L3531" s="2" t="s">
        <v>151</v>
      </c>
      <c r="M3531" s="2" t="s">
        <v>44</v>
      </c>
      <c r="N3531" s="2" t="s">
        <v>151</v>
      </c>
      <c r="O3531" s="2" t="s">
        <v>151</v>
      </c>
      <c r="P3531" s="12">
        <v>43</v>
      </c>
      <c r="Q3531" s="12">
        <f>Table1[[#This Row],[Purchase Amount (USD)]]-Table1[[#This Row],[Previous Purchases]]</f>
        <v>-23</v>
      </c>
      <c r="R3531" s="2" t="s">
        <v>74</v>
      </c>
      <c r="S3531" s="2" t="s">
        <v>39</v>
      </c>
    </row>
    <row r="3532" spans="1:19" x14ac:dyDescent="0.3">
      <c r="A3532" s="3">
        <v>3531</v>
      </c>
      <c r="B3532" s="3">
        <v>62</v>
      </c>
      <c r="C3532" s="3" t="s">
        <v>152</v>
      </c>
      <c r="D3532" s="3" t="s">
        <v>88</v>
      </c>
      <c r="E3532" s="3" t="s">
        <v>66</v>
      </c>
      <c r="F3532" s="3">
        <v>45</v>
      </c>
      <c r="G3532" s="3" t="s">
        <v>100</v>
      </c>
      <c r="H3532" s="3" t="s">
        <v>22</v>
      </c>
      <c r="I3532" s="3" t="s">
        <v>93</v>
      </c>
      <c r="J3532" s="3" t="s">
        <v>36</v>
      </c>
      <c r="K3532" s="3">
        <v>3.4</v>
      </c>
      <c r="L3532" s="3" t="s">
        <v>151</v>
      </c>
      <c r="M3532" s="3" t="s">
        <v>26</v>
      </c>
      <c r="N3532" s="3" t="s">
        <v>151</v>
      </c>
      <c r="O3532" s="3" t="s">
        <v>151</v>
      </c>
      <c r="P3532" s="13">
        <v>37</v>
      </c>
      <c r="Q3532" s="13">
        <f>Table1[[#This Row],[Purchase Amount (USD)]]-Table1[[#This Row],[Previous Purchases]]</f>
        <v>8</v>
      </c>
      <c r="R3532" s="3" t="s">
        <v>45</v>
      </c>
      <c r="S3532" s="3" t="s">
        <v>39</v>
      </c>
    </row>
    <row r="3533" spans="1:19" x14ac:dyDescent="0.3">
      <c r="A3533" s="3">
        <v>3532</v>
      </c>
      <c r="B3533" s="3">
        <v>54</v>
      </c>
      <c r="C3533" s="3" t="s">
        <v>152</v>
      </c>
      <c r="D3533" s="3" t="s">
        <v>70</v>
      </c>
      <c r="E3533" s="3" t="s">
        <v>41</v>
      </c>
      <c r="F3533" s="3">
        <v>52</v>
      </c>
      <c r="G3533" s="3" t="s">
        <v>113</v>
      </c>
      <c r="H3533" s="3" t="s">
        <v>91</v>
      </c>
      <c r="I3533" s="3" t="s">
        <v>82</v>
      </c>
      <c r="J3533" s="3" t="s">
        <v>24</v>
      </c>
      <c r="K3533" s="3">
        <v>4.5999999999999996</v>
      </c>
      <c r="L3533" s="3" t="s">
        <v>151</v>
      </c>
      <c r="M3533" s="3" t="s">
        <v>69</v>
      </c>
      <c r="N3533" s="3" t="s">
        <v>151</v>
      </c>
      <c r="O3533" s="3" t="s">
        <v>151</v>
      </c>
      <c r="P3533" s="13">
        <v>23</v>
      </c>
      <c r="Q3533" s="13">
        <f>Table1[[#This Row],[Purchase Amount (USD)]]-Table1[[#This Row],[Previous Purchases]]</f>
        <v>29</v>
      </c>
      <c r="R3533" s="3" t="s">
        <v>32</v>
      </c>
      <c r="S3533" s="3" t="s">
        <v>57</v>
      </c>
    </row>
    <row r="3534" spans="1:19" x14ac:dyDescent="0.3">
      <c r="A3534" s="2">
        <v>3533</v>
      </c>
      <c r="B3534" s="2">
        <v>61</v>
      </c>
      <c r="C3534" s="2" t="s">
        <v>152</v>
      </c>
      <c r="D3534" s="2" t="s">
        <v>94</v>
      </c>
      <c r="E3534" s="2" t="s">
        <v>20</v>
      </c>
      <c r="F3534" s="2">
        <v>68</v>
      </c>
      <c r="G3534" s="2" t="s">
        <v>138</v>
      </c>
      <c r="H3534" s="2" t="s">
        <v>22</v>
      </c>
      <c r="I3534" s="2" t="s">
        <v>125</v>
      </c>
      <c r="J3534" s="2" t="s">
        <v>56</v>
      </c>
      <c r="K3534" s="2">
        <v>4.5999999999999996</v>
      </c>
      <c r="L3534" s="2" t="s">
        <v>151</v>
      </c>
      <c r="M3534" s="2" t="s">
        <v>53</v>
      </c>
      <c r="N3534" s="2" t="s">
        <v>151</v>
      </c>
      <c r="O3534" s="2" t="s">
        <v>151</v>
      </c>
      <c r="P3534" s="12">
        <v>12</v>
      </c>
      <c r="Q3534" s="12">
        <f>Table1[[#This Row],[Purchase Amount (USD)]]-Table1[[#This Row],[Previous Purchases]]</f>
        <v>56</v>
      </c>
      <c r="R3534" s="2" t="s">
        <v>38</v>
      </c>
      <c r="S3534" s="2" t="s">
        <v>48</v>
      </c>
    </row>
    <row r="3535" spans="1:19" x14ac:dyDescent="0.3">
      <c r="A3535" s="2">
        <v>3534</v>
      </c>
      <c r="B3535" s="2">
        <v>50</v>
      </c>
      <c r="C3535" s="2" t="s">
        <v>152</v>
      </c>
      <c r="D3535" s="2" t="s">
        <v>49</v>
      </c>
      <c r="E3535" s="2" t="s">
        <v>41</v>
      </c>
      <c r="F3535" s="2">
        <v>98</v>
      </c>
      <c r="G3535" s="2" t="s">
        <v>104</v>
      </c>
      <c r="H3535" s="2" t="s">
        <v>22</v>
      </c>
      <c r="I3535" s="2" t="s">
        <v>133</v>
      </c>
      <c r="J3535" s="2" t="s">
        <v>56</v>
      </c>
      <c r="K3535" s="2">
        <v>4.7</v>
      </c>
      <c r="L3535" s="2" t="s">
        <v>151</v>
      </c>
      <c r="M3535" s="2" t="s">
        <v>53</v>
      </c>
      <c r="N3535" s="2" t="s">
        <v>151</v>
      </c>
      <c r="O3535" s="2" t="s">
        <v>151</v>
      </c>
      <c r="P3535" s="12">
        <v>30</v>
      </c>
      <c r="Q3535" s="12">
        <f>Table1[[#This Row],[Purchase Amount (USD)]]-Table1[[#This Row],[Previous Purchases]]</f>
        <v>68</v>
      </c>
      <c r="R3535" s="2" t="s">
        <v>27</v>
      </c>
      <c r="S3535" s="2" t="s">
        <v>28</v>
      </c>
    </row>
    <row r="3536" spans="1:19" x14ac:dyDescent="0.3">
      <c r="A3536" s="3">
        <v>3535</v>
      </c>
      <c r="B3536" s="3">
        <v>65</v>
      </c>
      <c r="C3536" s="3" t="s">
        <v>152</v>
      </c>
      <c r="D3536" s="3" t="s">
        <v>70</v>
      </c>
      <c r="E3536" s="3" t="s">
        <v>41</v>
      </c>
      <c r="F3536" s="3">
        <v>83</v>
      </c>
      <c r="G3536" s="3" t="s">
        <v>78</v>
      </c>
      <c r="H3536" s="3" t="s">
        <v>43</v>
      </c>
      <c r="I3536" s="3" t="s">
        <v>23</v>
      </c>
      <c r="J3536" s="3" t="s">
        <v>56</v>
      </c>
      <c r="K3536" s="3">
        <v>3.2</v>
      </c>
      <c r="L3536" s="3" t="s">
        <v>151</v>
      </c>
      <c r="M3536" s="3" t="s">
        <v>26</v>
      </c>
      <c r="N3536" s="3" t="s">
        <v>151</v>
      </c>
      <c r="O3536" s="3" t="s">
        <v>151</v>
      </c>
      <c r="P3536" s="13">
        <v>7</v>
      </c>
      <c r="Q3536" s="13">
        <f>Table1[[#This Row],[Purchase Amount (USD)]]-Table1[[#This Row],[Previous Purchases]]</f>
        <v>76</v>
      </c>
      <c r="R3536" s="3" t="s">
        <v>32</v>
      </c>
      <c r="S3536" s="3" t="s">
        <v>39</v>
      </c>
    </row>
    <row r="3537" spans="1:19" x14ac:dyDescent="0.3">
      <c r="A3537" s="3">
        <v>3536</v>
      </c>
      <c r="B3537" s="3">
        <v>68</v>
      </c>
      <c r="C3537" s="3" t="s">
        <v>152</v>
      </c>
      <c r="D3537" s="3" t="s">
        <v>58</v>
      </c>
      <c r="E3537" s="3" t="s">
        <v>20</v>
      </c>
      <c r="F3537" s="3">
        <v>51</v>
      </c>
      <c r="G3537" s="3" t="s">
        <v>90</v>
      </c>
      <c r="H3537" s="3" t="s">
        <v>43</v>
      </c>
      <c r="I3537" s="3" t="s">
        <v>107</v>
      </c>
      <c r="J3537" s="3" t="s">
        <v>52</v>
      </c>
      <c r="K3537" s="3">
        <v>5</v>
      </c>
      <c r="L3537" s="3" t="s">
        <v>151</v>
      </c>
      <c r="M3537" s="3" t="s">
        <v>26</v>
      </c>
      <c r="N3537" s="3" t="s">
        <v>151</v>
      </c>
      <c r="O3537" s="3" t="s">
        <v>151</v>
      </c>
      <c r="P3537" s="13">
        <v>20</v>
      </c>
      <c r="Q3537" s="13">
        <f>Table1[[#This Row],[Purchase Amount (USD)]]-Table1[[#This Row],[Previous Purchases]]</f>
        <v>31</v>
      </c>
      <c r="R3537" s="3" t="s">
        <v>85</v>
      </c>
      <c r="S3537" s="3" t="s">
        <v>87</v>
      </c>
    </row>
    <row r="3538" spans="1:19" x14ac:dyDescent="0.3">
      <c r="A3538" s="2">
        <v>3537</v>
      </c>
      <c r="B3538" s="2">
        <v>55</v>
      </c>
      <c r="C3538" s="2" t="s">
        <v>152</v>
      </c>
      <c r="D3538" s="2" t="s">
        <v>65</v>
      </c>
      <c r="E3538" s="2" t="s">
        <v>66</v>
      </c>
      <c r="F3538" s="2">
        <v>21</v>
      </c>
      <c r="G3538" s="2" t="s">
        <v>147</v>
      </c>
      <c r="H3538" s="2" t="s">
        <v>22</v>
      </c>
      <c r="I3538" s="2" t="s">
        <v>99</v>
      </c>
      <c r="J3538" s="2" t="s">
        <v>36</v>
      </c>
      <c r="K3538" s="2">
        <v>4.5</v>
      </c>
      <c r="L3538" s="2" t="s">
        <v>151</v>
      </c>
      <c r="M3538" s="2" t="s">
        <v>26</v>
      </c>
      <c r="N3538" s="2" t="s">
        <v>151</v>
      </c>
      <c r="O3538" s="2" t="s">
        <v>151</v>
      </c>
      <c r="P3538" s="12">
        <v>10</v>
      </c>
      <c r="Q3538" s="12">
        <f>Table1[[#This Row],[Purchase Amount (USD)]]-Table1[[#This Row],[Previous Purchases]]</f>
        <v>11</v>
      </c>
      <c r="R3538" s="2" t="s">
        <v>27</v>
      </c>
      <c r="S3538" s="2" t="s">
        <v>87</v>
      </c>
    </row>
    <row r="3539" spans="1:19" x14ac:dyDescent="0.3">
      <c r="A3539" s="2">
        <v>3538</v>
      </c>
      <c r="B3539" s="2">
        <v>57</v>
      </c>
      <c r="C3539" s="2" t="s">
        <v>152</v>
      </c>
      <c r="D3539" s="2" t="s">
        <v>65</v>
      </c>
      <c r="E3539" s="2" t="s">
        <v>66</v>
      </c>
      <c r="F3539" s="2">
        <v>92</v>
      </c>
      <c r="G3539" s="2" t="s">
        <v>141</v>
      </c>
      <c r="H3539" s="2" t="s">
        <v>43</v>
      </c>
      <c r="I3539" s="2" t="s">
        <v>23</v>
      </c>
      <c r="J3539" s="2" t="s">
        <v>36</v>
      </c>
      <c r="K3539" s="2">
        <v>3.5</v>
      </c>
      <c r="L3539" s="2" t="s">
        <v>151</v>
      </c>
      <c r="M3539" s="2" t="s">
        <v>53</v>
      </c>
      <c r="N3539" s="2" t="s">
        <v>151</v>
      </c>
      <c r="O3539" s="2" t="s">
        <v>151</v>
      </c>
      <c r="P3539" s="12">
        <v>40</v>
      </c>
      <c r="Q3539" s="12">
        <f>Table1[[#This Row],[Purchase Amount (USD)]]-Table1[[#This Row],[Previous Purchases]]</f>
        <v>52</v>
      </c>
      <c r="R3539" s="2" t="s">
        <v>38</v>
      </c>
      <c r="S3539" s="2" t="s">
        <v>96</v>
      </c>
    </row>
    <row r="3540" spans="1:19" x14ac:dyDescent="0.3">
      <c r="A3540" s="3">
        <v>3539</v>
      </c>
      <c r="B3540" s="3">
        <v>56</v>
      </c>
      <c r="C3540" s="3" t="s">
        <v>152</v>
      </c>
      <c r="D3540" s="3" t="s">
        <v>70</v>
      </c>
      <c r="E3540" s="3" t="s">
        <v>41</v>
      </c>
      <c r="F3540" s="3">
        <v>63</v>
      </c>
      <c r="G3540" s="3" t="s">
        <v>145</v>
      </c>
      <c r="H3540" s="3" t="s">
        <v>35</v>
      </c>
      <c r="I3540" s="3" t="s">
        <v>51</v>
      </c>
      <c r="J3540" s="3" t="s">
        <v>36</v>
      </c>
      <c r="K3540" s="3">
        <v>4.5</v>
      </c>
      <c r="L3540" s="3" t="s">
        <v>151</v>
      </c>
      <c r="M3540" s="3" t="s">
        <v>73</v>
      </c>
      <c r="N3540" s="3" t="s">
        <v>151</v>
      </c>
      <c r="O3540" s="3" t="s">
        <v>151</v>
      </c>
      <c r="P3540" s="13">
        <v>21</v>
      </c>
      <c r="Q3540" s="13">
        <f>Table1[[#This Row],[Purchase Amount (USD)]]-Table1[[#This Row],[Previous Purchases]]</f>
        <v>42</v>
      </c>
      <c r="R3540" s="3" t="s">
        <v>27</v>
      </c>
      <c r="S3540" s="3" t="s">
        <v>87</v>
      </c>
    </row>
    <row r="3541" spans="1:19" x14ac:dyDescent="0.3">
      <c r="A3541" s="3">
        <v>3540</v>
      </c>
      <c r="B3541" s="3">
        <v>29</v>
      </c>
      <c r="C3541" s="3" t="s">
        <v>152</v>
      </c>
      <c r="D3541" s="3" t="s">
        <v>105</v>
      </c>
      <c r="E3541" s="3" t="s">
        <v>66</v>
      </c>
      <c r="F3541" s="3">
        <v>56</v>
      </c>
      <c r="G3541" s="3" t="s">
        <v>83</v>
      </c>
      <c r="H3541" s="3" t="s">
        <v>35</v>
      </c>
      <c r="I3541" s="3" t="s">
        <v>95</v>
      </c>
      <c r="J3541" s="3" t="s">
        <v>36</v>
      </c>
      <c r="K3541" s="3">
        <v>3.2</v>
      </c>
      <c r="L3541" s="3" t="s">
        <v>151</v>
      </c>
      <c r="M3541" s="3" t="s">
        <v>26</v>
      </c>
      <c r="N3541" s="3" t="s">
        <v>151</v>
      </c>
      <c r="O3541" s="3" t="s">
        <v>151</v>
      </c>
      <c r="P3541" s="13">
        <v>17</v>
      </c>
      <c r="Q3541" s="13">
        <f>Table1[[#This Row],[Purchase Amount (USD)]]-Table1[[#This Row],[Previous Purchases]]</f>
        <v>39</v>
      </c>
      <c r="R3541" s="3" t="s">
        <v>38</v>
      </c>
      <c r="S3541" s="3" t="s">
        <v>75</v>
      </c>
    </row>
    <row r="3542" spans="1:19" x14ac:dyDescent="0.3">
      <c r="A3542" s="2">
        <v>3541</v>
      </c>
      <c r="B3542" s="2">
        <v>24</v>
      </c>
      <c r="C3542" s="2" t="s">
        <v>152</v>
      </c>
      <c r="D3542" s="2" t="s">
        <v>58</v>
      </c>
      <c r="E3542" s="2" t="s">
        <v>20</v>
      </c>
      <c r="F3542" s="2">
        <v>95</v>
      </c>
      <c r="G3542" s="2" t="s">
        <v>106</v>
      </c>
      <c r="H3542" s="2" t="s">
        <v>43</v>
      </c>
      <c r="I3542" s="2" t="s">
        <v>135</v>
      </c>
      <c r="J3542" s="2" t="s">
        <v>36</v>
      </c>
      <c r="K3542" s="2">
        <v>4.5999999999999996</v>
      </c>
      <c r="L3542" s="2" t="s">
        <v>151</v>
      </c>
      <c r="M3542" s="2" t="s">
        <v>37</v>
      </c>
      <c r="N3542" s="2" t="s">
        <v>151</v>
      </c>
      <c r="O3542" s="2" t="s">
        <v>151</v>
      </c>
      <c r="P3542" s="12">
        <v>5</v>
      </c>
      <c r="Q3542" s="12">
        <f>Table1[[#This Row],[Purchase Amount (USD)]]-Table1[[#This Row],[Previous Purchases]]</f>
        <v>90</v>
      </c>
      <c r="R3542" s="2" t="s">
        <v>74</v>
      </c>
      <c r="S3542" s="2" t="s">
        <v>39</v>
      </c>
    </row>
    <row r="3543" spans="1:19" x14ac:dyDescent="0.3">
      <c r="A3543" s="2">
        <v>3542</v>
      </c>
      <c r="B3543" s="2">
        <v>59</v>
      </c>
      <c r="C3543" s="2" t="s">
        <v>152</v>
      </c>
      <c r="D3543" s="2" t="s">
        <v>19</v>
      </c>
      <c r="E3543" s="2" t="s">
        <v>20</v>
      </c>
      <c r="F3543" s="2">
        <v>66</v>
      </c>
      <c r="G3543" s="2" t="s">
        <v>140</v>
      </c>
      <c r="H3543" s="2" t="s">
        <v>43</v>
      </c>
      <c r="I3543" s="2" t="s">
        <v>77</v>
      </c>
      <c r="J3543" s="2" t="s">
        <v>24</v>
      </c>
      <c r="K3543" s="2">
        <v>4</v>
      </c>
      <c r="L3543" s="2" t="s">
        <v>151</v>
      </c>
      <c r="M3543" s="2" t="s">
        <v>44</v>
      </c>
      <c r="N3543" s="2" t="s">
        <v>151</v>
      </c>
      <c r="O3543" s="2" t="s">
        <v>151</v>
      </c>
      <c r="P3543" s="12">
        <v>22</v>
      </c>
      <c r="Q3543" s="12">
        <f>Table1[[#This Row],[Purchase Amount (USD)]]-Table1[[#This Row],[Previous Purchases]]</f>
        <v>44</v>
      </c>
      <c r="R3543" s="2" t="s">
        <v>45</v>
      </c>
      <c r="S3543" s="2" t="s">
        <v>48</v>
      </c>
    </row>
    <row r="3544" spans="1:19" x14ac:dyDescent="0.3">
      <c r="A3544" s="3">
        <v>3543</v>
      </c>
      <c r="B3544" s="3">
        <v>62</v>
      </c>
      <c r="C3544" s="3" t="s">
        <v>152</v>
      </c>
      <c r="D3544" s="3" t="s">
        <v>61</v>
      </c>
      <c r="E3544" s="3" t="s">
        <v>62</v>
      </c>
      <c r="F3544" s="3">
        <v>28</v>
      </c>
      <c r="G3544" s="3" t="s">
        <v>134</v>
      </c>
      <c r="H3544" s="3" t="s">
        <v>35</v>
      </c>
      <c r="I3544" s="3" t="s">
        <v>77</v>
      </c>
      <c r="J3544" s="3" t="s">
        <v>36</v>
      </c>
      <c r="K3544" s="3">
        <v>4.2</v>
      </c>
      <c r="L3544" s="3" t="s">
        <v>151</v>
      </c>
      <c r="M3544" s="3" t="s">
        <v>26</v>
      </c>
      <c r="N3544" s="3" t="s">
        <v>151</v>
      </c>
      <c r="O3544" s="3" t="s">
        <v>151</v>
      </c>
      <c r="P3544" s="13">
        <v>5</v>
      </c>
      <c r="Q3544" s="13">
        <f>Table1[[#This Row],[Purchase Amount (USD)]]-Table1[[#This Row],[Previous Purchases]]</f>
        <v>23</v>
      </c>
      <c r="R3544" s="3" t="s">
        <v>27</v>
      </c>
      <c r="S3544" s="3" t="s">
        <v>39</v>
      </c>
    </row>
    <row r="3545" spans="1:19" x14ac:dyDescent="0.3">
      <c r="A3545" s="3">
        <v>3544</v>
      </c>
      <c r="B3545" s="3">
        <v>58</v>
      </c>
      <c r="C3545" s="3" t="s">
        <v>152</v>
      </c>
      <c r="D3545" s="3" t="s">
        <v>123</v>
      </c>
      <c r="E3545" s="3" t="s">
        <v>66</v>
      </c>
      <c r="F3545" s="3">
        <v>83</v>
      </c>
      <c r="G3545" s="3" t="s">
        <v>111</v>
      </c>
      <c r="H3545" s="3" t="s">
        <v>43</v>
      </c>
      <c r="I3545" s="3" t="s">
        <v>143</v>
      </c>
      <c r="J3545" s="3" t="s">
        <v>24</v>
      </c>
      <c r="K3545" s="3">
        <v>4.0999999999999996</v>
      </c>
      <c r="L3545" s="3" t="s">
        <v>151</v>
      </c>
      <c r="M3545" s="3" t="s">
        <v>53</v>
      </c>
      <c r="N3545" s="3" t="s">
        <v>151</v>
      </c>
      <c r="O3545" s="3" t="s">
        <v>151</v>
      </c>
      <c r="P3545" s="13">
        <v>18</v>
      </c>
      <c r="Q3545" s="13">
        <f>Table1[[#This Row],[Purchase Amount (USD)]]-Table1[[#This Row],[Previous Purchases]]</f>
        <v>65</v>
      </c>
      <c r="R3545" s="3" t="s">
        <v>45</v>
      </c>
      <c r="S3545" s="3" t="s">
        <v>96</v>
      </c>
    </row>
    <row r="3546" spans="1:19" x14ac:dyDescent="0.3">
      <c r="A3546" s="2">
        <v>3545</v>
      </c>
      <c r="B3546" s="2">
        <v>64</v>
      </c>
      <c r="C3546" s="2" t="s">
        <v>152</v>
      </c>
      <c r="D3546" s="2" t="s">
        <v>124</v>
      </c>
      <c r="E3546" s="2" t="s">
        <v>20</v>
      </c>
      <c r="F3546" s="2">
        <v>55</v>
      </c>
      <c r="G3546" s="2" t="s">
        <v>149</v>
      </c>
      <c r="H3546" s="2" t="s">
        <v>91</v>
      </c>
      <c r="I3546" s="2" t="s">
        <v>60</v>
      </c>
      <c r="J3546" s="2" t="s">
        <v>56</v>
      </c>
      <c r="K3546" s="2">
        <v>3.6</v>
      </c>
      <c r="L3546" s="2" t="s">
        <v>151</v>
      </c>
      <c r="M3546" s="2" t="s">
        <v>69</v>
      </c>
      <c r="N3546" s="2" t="s">
        <v>151</v>
      </c>
      <c r="O3546" s="2" t="s">
        <v>151</v>
      </c>
      <c r="P3546" s="12">
        <v>42</v>
      </c>
      <c r="Q3546" s="12">
        <f>Table1[[#This Row],[Purchase Amount (USD)]]-Table1[[#This Row],[Previous Purchases]]</f>
        <v>13</v>
      </c>
      <c r="R3546" s="2" t="s">
        <v>32</v>
      </c>
      <c r="S3546" s="2" t="s">
        <v>96</v>
      </c>
    </row>
    <row r="3547" spans="1:19" x14ac:dyDescent="0.3">
      <c r="A3547" s="2">
        <v>3546</v>
      </c>
      <c r="B3547" s="2">
        <v>48</v>
      </c>
      <c r="C3547" s="2" t="s">
        <v>152</v>
      </c>
      <c r="D3547" s="2" t="s">
        <v>40</v>
      </c>
      <c r="E3547" s="2" t="s">
        <v>41</v>
      </c>
      <c r="F3547" s="2">
        <v>28</v>
      </c>
      <c r="G3547" s="2" t="s">
        <v>138</v>
      </c>
      <c r="H3547" s="2" t="s">
        <v>43</v>
      </c>
      <c r="I3547" s="2" t="s">
        <v>133</v>
      </c>
      <c r="J3547" s="2" t="s">
        <v>36</v>
      </c>
      <c r="K3547" s="2">
        <v>3.7</v>
      </c>
      <c r="L3547" s="2" t="s">
        <v>151</v>
      </c>
      <c r="M3547" s="2" t="s">
        <v>69</v>
      </c>
      <c r="N3547" s="2" t="s">
        <v>151</v>
      </c>
      <c r="O3547" s="2" t="s">
        <v>151</v>
      </c>
      <c r="P3547" s="12">
        <v>22</v>
      </c>
      <c r="Q3547" s="12">
        <f>Table1[[#This Row],[Purchase Amount (USD)]]-Table1[[#This Row],[Previous Purchases]]</f>
        <v>6</v>
      </c>
      <c r="R3547" s="2" t="s">
        <v>85</v>
      </c>
      <c r="S3547" s="2" t="s">
        <v>48</v>
      </c>
    </row>
    <row r="3548" spans="1:19" x14ac:dyDescent="0.3">
      <c r="A3548" s="3">
        <v>3547</v>
      </c>
      <c r="B3548" s="3">
        <v>60</v>
      </c>
      <c r="C3548" s="3" t="s">
        <v>152</v>
      </c>
      <c r="D3548" s="3" t="s">
        <v>118</v>
      </c>
      <c r="E3548" s="3" t="s">
        <v>66</v>
      </c>
      <c r="F3548" s="3">
        <v>79</v>
      </c>
      <c r="G3548" s="3" t="s">
        <v>110</v>
      </c>
      <c r="H3548" s="3" t="s">
        <v>43</v>
      </c>
      <c r="I3548" s="3" t="s">
        <v>82</v>
      </c>
      <c r="J3548" s="3" t="s">
        <v>52</v>
      </c>
      <c r="K3548" s="3">
        <v>3.6</v>
      </c>
      <c r="L3548" s="3" t="s">
        <v>151</v>
      </c>
      <c r="M3548" s="3" t="s">
        <v>37</v>
      </c>
      <c r="N3548" s="3" t="s">
        <v>151</v>
      </c>
      <c r="O3548" s="3" t="s">
        <v>151</v>
      </c>
      <c r="P3548" s="13">
        <v>37</v>
      </c>
      <c r="Q3548" s="13">
        <f>Table1[[#This Row],[Purchase Amount (USD)]]-Table1[[#This Row],[Previous Purchases]]</f>
        <v>42</v>
      </c>
      <c r="R3548" s="3" t="s">
        <v>74</v>
      </c>
      <c r="S3548" s="3" t="s">
        <v>75</v>
      </c>
    </row>
    <row r="3549" spans="1:19" x14ac:dyDescent="0.3">
      <c r="A3549" s="3">
        <v>3548</v>
      </c>
      <c r="B3549" s="3">
        <v>52</v>
      </c>
      <c r="C3549" s="3" t="s">
        <v>152</v>
      </c>
      <c r="D3549" s="3" t="s">
        <v>118</v>
      </c>
      <c r="E3549" s="3" t="s">
        <v>66</v>
      </c>
      <c r="F3549" s="3">
        <v>31</v>
      </c>
      <c r="G3549" s="3" t="s">
        <v>137</v>
      </c>
      <c r="H3549" s="3" t="s">
        <v>22</v>
      </c>
      <c r="I3549" s="3" t="s">
        <v>135</v>
      </c>
      <c r="J3549" s="3" t="s">
        <v>52</v>
      </c>
      <c r="K3549" s="3">
        <v>3.8</v>
      </c>
      <c r="L3549" s="3" t="s">
        <v>151</v>
      </c>
      <c r="M3549" s="3" t="s">
        <v>53</v>
      </c>
      <c r="N3549" s="3" t="s">
        <v>151</v>
      </c>
      <c r="O3549" s="3" t="s">
        <v>151</v>
      </c>
      <c r="P3549" s="13">
        <v>23</v>
      </c>
      <c r="Q3549" s="13">
        <f>Table1[[#This Row],[Purchase Amount (USD)]]-Table1[[#This Row],[Previous Purchases]]</f>
        <v>8</v>
      </c>
      <c r="R3549" s="3" t="s">
        <v>38</v>
      </c>
      <c r="S3549" s="3" t="s">
        <v>48</v>
      </c>
    </row>
    <row r="3550" spans="1:19" x14ac:dyDescent="0.3">
      <c r="A3550" s="2">
        <v>3549</v>
      </c>
      <c r="B3550" s="2">
        <v>63</v>
      </c>
      <c r="C3550" s="2" t="s">
        <v>152</v>
      </c>
      <c r="D3550" s="2" t="s">
        <v>19</v>
      </c>
      <c r="E3550" s="2" t="s">
        <v>20</v>
      </c>
      <c r="F3550" s="2">
        <v>37</v>
      </c>
      <c r="G3550" s="2" t="s">
        <v>139</v>
      </c>
      <c r="H3550" s="2" t="s">
        <v>43</v>
      </c>
      <c r="I3550" s="2" t="s">
        <v>107</v>
      </c>
      <c r="J3550" s="2" t="s">
        <v>56</v>
      </c>
      <c r="K3550" s="2">
        <v>3</v>
      </c>
      <c r="L3550" s="2" t="s">
        <v>151</v>
      </c>
      <c r="M3550" s="2" t="s">
        <v>53</v>
      </c>
      <c r="N3550" s="2" t="s">
        <v>151</v>
      </c>
      <c r="O3550" s="2" t="s">
        <v>151</v>
      </c>
      <c r="P3550" s="12">
        <v>47</v>
      </c>
      <c r="Q3550" s="12">
        <f>Table1[[#This Row],[Purchase Amount (USD)]]-Table1[[#This Row],[Previous Purchases]]</f>
        <v>-10</v>
      </c>
      <c r="R3550" s="2" t="s">
        <v>85</v>
      </c>
      <c r="S3550" s="2" t="s">
        <v>28</v>
      </c>
    </row>
    <row r="3551" spans="1:19" x14ac:dyDescent="0.3">
      <c r="A3551" s="2">
        <v>3550</v>
      </c>
      <c r="B3551" s="2">
        <v>44</v>
      </c>
      <c r="C3551" s="2" t="s">
        <v>152</v>
      </c>
      <c r="D3551" s="2" t="s">
        <v>112</v>
      </c>
      <c r="E3551" s="2" t="s">
        <v>20</v>
      </c>
      <c r="F3551" s="2">
        <v>34</v>
      </c>
      <c r="G3551" s="2" t="s">
        <v>46</v>
      </c>
      <c r="H3551" s="2" t="s">
        <v>43</v>
      </c>
      <c r="I3551" s="2" t="s">
        <v>108</v>
      </c>
      <c r="J3551" s="2" t="s">
        <v>52</v>
      </c>
      <c r="K3551" s="2">
        <v>3.4</v>
      </c>
      <c r="L3551" s="2" t="s">
        <v>151</v>
      </c>
      <c r="M3551" s="2" t="s">
        <v>69</v>
      </c>
      <c r="N3551" s="2" t="s">
        <v>151</v>
      </c>
      <c r="O3551" s="2" t="s">
        <v>151</v>
      </c>
      <c r="P3551" s="12">
        <v>11</v>
      </c>
      <c r="Q3551" s="12">
        <f>Table1[[#This Row],[Purchase Amount (USD)]]-Table1[[#This Row],[Previous Purchases]]</f>
        <v>23</v>
      </c>
      <c r="R3551" s="2" t="s">
        <v>74</v>
      </c>
      <c r="S3551" s="2" t="s">
        <v>28</v>
      </c>
    </row>
    <row r="3552" spans="1:19" x14ac:dyDescent="0.3">
      <c r="A3552" s="3">
        <v>3551</v>
      </c>
      <c r="B3552" s="3">
        <v>63</v>
      </c>
      <c r="C3552" s="3" t="s">
        <v>152</v>
      </c>
      <c r="D3552" s="3" t="s">
        <v>70</v>
      </c>
      <c r="E3552" s="3" t="s">
        <v>41</v>
      </c>
      <c r="F3552" s="3">
        <v>74</v>
      </c>
      <c r="G3552" s="3" t="s">
        <v>63</v>
      </c>
      <c r="H3552" s="3" t="s">
        <v>35</v>
      </c>
      <c r="I3552" s="3" t="s">
        <v>120</v>
      </c>
      <c r="J3552" s="3" t="s">
        <v>24</v>
      </c>
      <c r="K3552" s="3">
        <v>4.8</v>
      </c>
      <c r="L3552" s="3" t="s">
        <v>151</v>
      </c>
      <c r="M3552" s="3" t="s">
        <v>53</v>
      </c>
      <c r="N3552" s="3" t="s">
        <v>151</v>
      </c>
      <c r="O3552" s="3" t="s">
        <v>151</v>
      </c>
      <c r="P3552" s="13">
        <v>32</v>
      </c>
      <c r="Q3552" s="13">
        <f>Table1[[#This Row],[Purchase Amount (USD)]]-Table1[[#This Row],[Previous Purchases]]</f>
        <v>42</v>
      </c>
      <c r="R3552" s="3" t="s">
        <v>32</v>
      </c>
      <c r="S3552" s="3" t="s">
        <v>39</v>
      </c>
    </row>
    <row r="3553" spans="1:19" x14ac:dyDescent="0.3">
      <c r="A3553" s="3">
        <v>3552</v>
      </c>
      <c r="B3553" s="3">
        <v>66</v>
      </c>
      <c r="C3553" s="3" t="s">
        <v>152</v>
      </c>
      <c r="D3553" s="3" t="s">
        <v>142</v>
      </c>
      <c r="E3553" s="3" t="s">
        <v>66</v>
      </c>
      <c r="F3553" s="3">
        <v>31</v>
      </c>
      <c r="G3553" s="3" t="s">
        <v>55</v>
      </c>
      <c r="H3553" s="3" t="s">
        <v>22</v>
      </c>
      <c r="I3553" s="3" t="s">
        <v>93</v>
      </c>
      <c r="J3553" s="3" t="s">
        <v>36</v>
      </c>
      <c r="K3553" s="3">
        <v>2.6</v>
      </c>
      <c r="L3553" s="3" t="s">
        <v>151</v>
      </c>
      <c r="M3553" s="3" t="s">
        <v>73</v>
      </c>
      <c r="N3553" s="3" t="s">
        <v>151</v>
      </c>
      <c r="O3553" s="3" t="s">
        <v>151</v>
      </c>
      <c r="P3553" s="13">
        <v>20</v>
      </c>
      <c r="Q3553" s="13">
        <f>Table1[[#This Row],[Purchase Amount (USD)]]-Table1[[#This Row],[Previous Purchases]]</f>
        <v>11</v>
      </c>
      <c r="R3553" s="3" t="s">
        <v>27</v>
      </c>
      <c r="S3553" s="3" t="s">
        <v>39</v>
      </c>
    </row>
    <row r="3554" spans="1:19" x14ac:dyDescent="0.3">
      <c r="A3554" s="2">
        <v>3553</v>
      </c>
      <c r="B3554" s="2">
        <v>22</v>
      </c>
      <c r="C3554" s="2" t="s">
        <v>152</v>
      </c>
      <c r="D3554" s="2" t="s">
        <v>88</v>
      </c>
      <c r="E3554" s="2" t="s">
        <v>66</v>
      </c>
      <c r="F3554" s="2">
        <v>66</v>
      </c>
      <c r="G3554" s="2" t="s">
        <v>21</v>
      </c>
      <c r="H3554" s="2" t="s">
        <v>43</v>
      </c>
      <c r="I3554" s="2" t="s">
        <v>143</v>
      </c>
      <c r="J3554" s="2" t="s">
        <v>24</v>
      </c>
      <c r="K3554" s="2">
        <v>2.9</v>
      </c>
      <c r="L3554" s="2" t="s">
        <v>151</v>
      </c>
      <c r="M3554" s="2" t="s">
        <v>44</v>
      </c>
      <c r="N3554" s="2" t="s">
        <v>151</v>
      </c>
      <c r="O3554" s="2" t="s">
        <v>151</v>
      </c>
      <c r="P3554" s="12">
        <v>3</v>
      </c>
      <c r="Q3554" s="12">
        <f>Table1[[#This Row],[Purchase Amount (USD)]]-Table1[[#This Row],[Previous Purchases]]</f>
        <v>63</v>
      </c>
      <c r="R3554" s="2" t="s">
        <v>45</v>
      </c>
      <c r="S3554" s="2" t="s">
        <v>57</v>
      </c>
    </row>
    <row r="3555" spans="1:19" x14ac:dyDescent="0.3">
      <c r="A3555" s="2">
        <v>3554</v>
      </c>
      <c r="B3555" s="2">
        <v>62</v>
      </c>
      <c r="C3555" s="2" t="s">
        <v>152</v>
      </c>
      <c r="D3555" s="2" t="s">
        <v>70</v>
      </c>
      <c r="E3555" s="2" t="s">
        <v>41</v>
      </c>
      <c r="F3555" s="2">
        <v>99</v>
      </c>
      <c r="G3555" s="2" t="s">
        <v>147</v>
      </c>
      <c r="H3555" s="2" t="s">
        <v>43</v>
      </c>
      <c r="I3555" s="2" t="s">
        <v>60</v>
      </c>
      <c r="J3555" s="2" t="s">
        <v>36</v>
      </c>
      <c r="K3555" s="2">
        <v>4.9000000000000004</v>
      </c>
      <c r="L3555" s="2" t="s">
        <v>151</v>
      </c>
      <c r="M3555" s="2" t="s">
        <v>37</v>
      </c>
      <c r="N3555" s="2" t="s">
        <v>151</v>
      </c>
      <c r="O3555" s="2" t="s">
        <v>151</v>
      </c>
      <c r="P3555" s="12">
        <v>32</v>
      </c>
      <c r="Q3555" s="12">
        <f>Table1[[#This Row],[Purchase Amount (USD)]]-Table1[[#This Row],[Previous Purchases]]</f>
        <v>67</v>
      </c>
      <c r="R3555" s="2" t="s">
        <v>74</v>
      </c>
      <c r="S3555" s="2" t="s">
        <v>39</v>
      </c>
    </row>
    <row r="3556" spans="1:19" x14ac:dyDescent="0.3">
      <c r="A3556" s="3">
        <v>3555</v>
      </c>
      <c r="B3556" s="3">
        <v>39</v>
      </c>
      <c r="C3556" s="3" t="s">
        <v>152</v>
      </c>
      <c r="D3556" s="3" t="s">
        <v>80</v>
      </c>
      <c r="E3556" s="3" t="s">
        <v>20</v>
      </c>
      <c r="F3556" s="3">
        <v>55</v>
      </c>
      <c r="G3556" s="3" t="s">
        <v>59</v>
      </c>
      <c r="H3556" s="3" t="s">
        <v>43</v>
      </c>
      <c r="I3556" s="3" t="s">
        <v>125</v>
      </c>
      <c r="J3556" s="3" t="s">
        <v>36</v>
      </c>
      <c r="K3556" s="3">
        <v>5</v>
      </c>
      <c r="L3556" s="3" t="s">
        <v>151</v>
      </c>
      <c r="M3556" s="3" t="s">
        <v>37</v>
      </c>
      <c r="N3556" s="3" t="s">
        <v>151</v>
      </c>
      <c r="O3556" s="3" t="s">
        <v>151</v>
      </c>
      <c r="P3556" s="13">
        <v>5</v>
      </c>
      <c r="Q3556" s="13">
        <f>Table1[[#This Row],[Purchase Amount (USD)]]-Table1[[#This Row],[Previous Purchases]]</f>
        <v>50</v>
      </c>
      <c r="R3556" s="3" t="s">
        <v>38</v>
      </c>
      <c r="S3556" s="3" t="s">
        <v>28</v>
      </c>
    </row>
    <row r="3557" spans="1:19" x14ac:dyDescent="0.3">
      <c r="A3557" s="3">
        <v>3556</v>
      </c>
      <c r="B3557" s="3">
        <v>25</v>
      </c>
      <c r="C3557" s="3" t="s">
        <v>152</v>
      </c>
      <c r="D3557" s="3" t="s">
        <v>19</v>
      </c>
      <c r="E3557" s="3" t="s">
        <v>20</v>
      </c>
      <c r="F3557" s="3">
        <v>23</v>
      </c>
      <c r="G3557" s="3" t="s">
        <v>78</v>
      </c>
      <c r="H3557" s="3" t="s">
        <v>22</v>
      </c>
      <c r="I3557" s="3" t="s">
        <v>64</v>
      </c>
      <c r="J3557" s="3" t="s">
        <v>36</v>
      </c>
      <c r="K3557" s="3">
        <v>4.5999999999999996</v>
      </c>
      <c r="L3557" s="3" t="s">
        <v>151</v>
      </c>
      <c r="M3557" s="3" t="s">
        <v>44</v>
      </c>
      <c r="N3557" s="3" t="s">
        <v>151</v>
      </c>
      <c r="O3557" s="3" t="s">
        <v>151</v>
      </c>
      <c r="P3557" s="13">
        <v>45</v>
      </c>
      <c r="Q3557" s="13">
        <f>Table1[[#This Row],[Purchase Amount (USD)]]-Table1[[#This Row],[Previous Purchases]]</f>
        <v>-22</v>
      </c>
      <c r="R3557" s="3" t="s">
        <v>32</v>
      </c>
      <c r="S3557" s="3" t="s">
        <v>57</v>
      </c>
    </row>
    <row r="3558" spans="1:19" x14ac:dyDescent="0.3">
      <c r="A3558" s="2">
        <v>3557</v>
      </c>
      <c r="B3558" s="2">
        <v>70</v>
      </c>
      <c r="C3558" s="2" t="s">
        <v>152</v>
      </c>
      <c r="D3558" s="2" t="s">
        <v>29</v>
      </c>
      <c r="E3558" s="2" t="s">
        <v>20</v>
      </c>
      <c r="F3558" s="2">
        <v>88</v>
      </c>
      <c r="G3558" s="2" t="s">
        <v>116</v>
      </c>
      <c r="H3558" s="2" t="s">
        <v>43</v>
      </c>
      <c r="I3558" s="2" t="s">
        <v>109</v>
      </c>
      <c r="J3558" s="2" t="s">
        <v>56</v>
      </c>
      <c r="K3558" s="2">
        <v>4.2</v>
      </c>
      <c r="L3558" s="2" t="s">
        <v>151</v>
      </c>
      <c r="M3558" s="2" t="s">
        <v>26</v>
      </c>
      <c r="N3558" s="2" t="s">
        <v>151</v>
      </c>
      <c r="O3558" s="2" t="s">
        <v>151</v>
      </c>
      <c r="P3558" s="12">
        <v>43</v>
      </c>
      <c r="Q3558" s="12">
        <f>Table1[[#This Row],[Purchase Amount (USD)]]-Table1[[#This Row],[Previous Purchases]]</f>
        <v>45</v>
      </c>
      <c r="R3558" s="2" t="s">
        <v>32</v>
      </c>
      <c r="S3558" s="2" t="s">
        <v>75</v>
      </c>
    </row>
    <row r="3559" spans="1:19" x14ac:dyDescent="0.3">
      <c r="A3559" s="2">
        <v>3558</v>
      </c>
      <c r="B3559" s="2">
        <v>52</v>
      </c>
      <c r="C3559" s="2" t="s">
        <v>152</v>
      </c>
      <c r="D3559" s="2" t="s">
        <v>101</v>
      </c>
      <c r="E3559" s="2" t="s">
        <v>62</v>
      </c>
      <c r="F3559" s="2">
        <v>26</v>
      </c>
      <c r="G3559" s="2" t="s">
        <v>106</v>
      </c>
      <c r="H3559" s="2" t="s">
        <v>43</v>
      </c>
      <c r="I3559" s="2" t="s">
        <v>99</v>
      </c>
      <c r="J3559" s="2" t="s">
        <v>52</v>
      </c>
      <c r="K3559" s="2">
        <v>4.9000000000000004</v>
      </c>
      <c r="L3559" s="2" t="s">
        <v>151</v>
      </c>
      <c r="M3559" s="2" t="s">
        <v>44</v>
      </c>
      <c r="N3559" s="2" t="s">
        <v>151</v>
      </c>
      <c r="O3559" s="2" t="s">
        <v>151</v>
      </c>
      <c r="P3559" s="12">
        <v>1</v>
      </c>
      <c r="Q3559" s="12">
        <f>Table1[[#This Row],[Purchase Amount (USD)]]-Table1[[#This Row],[Previous Purchases]]</f>
        <v>25</v>
      </c>
      <c r="R3559" s="2" t="s">
        <v>45</v>
      </c>
      <c r="S3559" s="2" t="s">
        <v>96</v>
      </c>
    </row>
    <row r="3560" spans="1:19" x14ac:dyDescent="0.3">
      <c r="A3560" s="3">
        <v>3559</v>
      </c>
      <c r="B3560" s="3">
        <v>68</v>
      </c>
      <c r="C3560" s="3" t="s">
        <v>152</v>
      </c>
      <c r="D3560" s="3" t="s">
        <v>131</v>
      </c>
      <c r="E3560" s="3" t="s">
        <v>66</v>
      </c>
      <c r="F3560" s="3">
        <v>94</v>
      </c>
      <c r="G3560" s="3" t="s">
        <v>119</v>
      </c>
      <c r="H3560" s="3" t="s">
        <v>22</v>
      </c>
      <c r="I3560" s="3" t="s">
        <v>135</v>
      </c>
      <c r="J3560" s="3" t="s">
        <v>52</v>
      </c>
      <c r="K3560" s="3">
        <v>4.8</v>
      </c>
      <c r="L3560" s="3" t="s">
        <v>151</v>
      </c>
      <c r="M3560" s="3" t="s">
        <v>53</v>
      </c>
      <c r="N3560" s="3" t="s">
        <v>151</v>
      </c>
      <c r="O3560" s="3" t="s">
        <v>151</v>
      </c>
      <c r="P3560" s="13">
        <v>9</v>
      </c>
      <c r="Q3560" s="13">
        <f>Table1[[#This Row],[Purchase Amount (USD)]]-Table1[[#This Row],[Previous Purchases]]</f>
        <v>85</v>
      </c>
      <c r="R3560" s="3" t="s">
        <v>27</v>
      </c>
      <c r="S3560" s="3" t="s">
        <v>57</v>
      </c>
    </row>
    <row r="3561" spans="1:19" x14ac:dyDescent="0.3">
      <c r="A3561" s="3">
        <v>3560</v>
      </c>
      <c r="B3561" s="3">
        <v>18</v>
      </c>
      <c r="C3561" s="3" t="s">
        <v>152</v>
      </c>
      <c r="D3561" s="3" t="s">
        <v>58</v>
      </c>
      <c r="E3561" s="3" t="s">
        <v>20</v>
      </c>
      <c r="F3561" s="3">
        <v>25</v>
      </c>
      <c r="G3561" s="3" t="s">
        <v>139</v>
      </c>
      <c r="H3561" s="3" t="s">
        <v>43</v>
      </c>
      <c r="I3561" s="3" t="s">
        <v>117</v>
      </c>
      <c r="J3561" s="3" t="s">
        <v>56</v>
      </c>
      <c r="K3561" s="3">
        <v>3</v>
      </c>
      <c r="L3561" s="3" t="s">
        <v>151</v>
      </c>
      <c r="M3561" s="3" t="s">
        <v>44</v>
      </c>
      <c r="N3561" s="3" t="s">
        <v>151</v>
      </c>
      <c r="O3561" s="3" t="s">
        <v>151</v>
      </c>
      <c r="P3561" s="13">
        <v>13</v>
      </c>
      <c r="Q3561" s="13">
        <f>Table1[[#This Row],[Purchase Amount (USD)]]-Table1[[#This Row],[Previous Purchases]]</f>
        <v>12</v>
      </c>
      <c r="R3561" s="3" t="s">
        <v>27</v>
      </c>
      <c r="S3561" s="3" t="s">
        <v>96</v>
      </c>
    </row>
    <row r="3562" spans="1:19" x14ac:dyDescent="0.3">
      <c r="A3562" s="2">
        <v>3561</v>
      </c>
      <c r="B3562" s="2">
        <v>18</v>
      </c>
      <c r="C3562" s="2" t="s">
        <v>152</v>
      </c>
      <c r="D3562" s="2" t="s">
        <v>124</v>
      </c>
      <c r="E3562" s="2" t="s">
        <v>20</v>
      </c>
      <c r="F3562" s="2">
        <v>96</v>
      </c>
      <c r="G3562" s="2" t="s">
        <v>110</v>
      </c>
      <c r="H3562" s="2" t="s">
        <v>91</v>
      </c>
      <c r="I3562" s="2" t="s">
        <v>82</v>
      </c>
      <c r="J3562" s="2" t="s">
        <v>56</v>
      </c>
      <c r="K3562" s="2">
        <v>3.5</v>
      </c>
      <c r="L3562" s="2" t="s">
        <v>151</v>
      </c>
      <c r="M3562" s="2" t="s">
        <v>26</v>
      </c>
      <c r="N3562" s="2" t="s">
        <v>151</v>
      </c>
      <c r="O3562" s="2" t="s">
        <v>151</v>
      </c>
      <c r="P3562" s="12">
        <v>5</v>
      </c>
      <c r="Q3562" s="12">
        <f>Table1[[#This Row],[Purchase Amount (USD)]]-Table1[[#This Row],[Previous Purchases]]</f>
        <v>91</v>
      </c>
      <c r="R3562" s="2" t="s">
        <v>38</v>
      </c>
      <c r="S3562" s="2" t="s">
        <v>48</v>
      </c>
    </row>
    <row r="3563" spans="1:19" x14ac:dyDescent="0.3">
      <c r="A3563" s="2">
        <v>3562</v>
      </c>
      <c r="B3563" s="2">
        <v>63</v>
      </c>
      <c r="C3563" s="2" t="s">
        <v>152</v>
      </c>
      <c r="D3563" s="2" t="s">
        <v>49</v>
      </c>
      <c r="E3563" s="2" t="s">
        <v>41</v>
      </c>
      <c r="F3563" s="2">
        <v>29</v>
      </c>
      <c r="G3563" s="2" t="s">
        <v>97</v>
      </c>
      <c r="H3563" s="2" t="s">
        <v>22</v>
      </c>
      <c r="I3563" s="2" t="s">
        <v>93</v>
      </c>
      <c r="J3563" s="2" t="s">
        <v>36</v>
      </c>
      <c r="K3563" s="2">
        <v>3.4</v>
      </c>
      <c r="L3563" s="2" t="s">
        <v>151</v>
      </c>
      <c r="M3563" s="2" t="s">
        <v>53</v>
      </c>
      <c r="N3563" s="2" t="s">
        <v>151</v>
      </c>
      <c r="O3563" s="2" t="s">
        <v>151</v>
      </c>
      <c r="P3563" s="12">
        <v>39</v>
      </c>
      <c r="Q3563" s="12">
        <f>Table1[[#This Row],[Purchase Amount (USD)]]-Table1[[#This Row],[Previous Purchases]]</f>
        <v>-10</v>
      </c>
      <c r="R3563" s="2" t="s">
        <v>38</v>
      </c>
      <c r="S3563" s="2" t="s">
        <v>28</v>
      </c>
    </row>
    <row r="3564" spans="1:19" x14ac:dyDescent="0.3">
      <c r="A3564" s="3">
        <v>3563</v>
      </c>
      <c r="B3564" s="3">
        <v>47</v>
      </c>
      <c r="C3564" s="3" t="s">
        <v>152</v>
      </c>
      <c r="D3564" s="3" t="s">
        <v>49</v>
      </c>
      <c r="E3564" s="3" t="s">
        <v>41</v>
      </c>
      <c r="F3564" s="3">
        <v>36</v>
      </c>
      <c r="G3564" s="3" t="s">
        <v>127</v>
      </c>
      <c r="H3564" s="3" t="s">
        <v>43</v>
      </c>
      <c r="I3564" s="3" t="s">
        <v>108</v>
      </c>
      <c r="J3564" s="3" t="s">
        <v>24</v>
      </c>
      <c r="K3564" s="3">
        <v>3.4</v>
      </c>
      <c r="L3564" s="3" t="s">
        <v>151</v>
      </c>
      <c r="M3564" s="3" t="s">
        <v>37</v>
      </c>
      <c r="N3564" s="3" t="s">
        <v>151</v>
      </c>
      <c r="O3564" s="3" t="s">
        <v>151</v>
      </c>
      <c r="P3564" s="13">
        <v>7</v>
      </c>
      <c r="Q3564" s="13">
        <f>Table1[[#This Row],[Purchase Amount (USD)]]-Table1[[#This Row],[Previous Purchases]]</f>
        <v>29</v>
      </c>
      <c r="R3564" s="3" t="s">
        <v>74</v>
      </c>
      <c r="S3564" s="3" t="s">
        <v>39</v>
      </c>
    </row>
    <row r="3565" spans="1:19" x14ac:dyDescent="0.3">
      <c r="A3565" s="3">
        <v>3564</v>
      </c>
      <c r="B3565" s="3">
        <v>43</v>
      </c>
      <c r="C3565" s="3" t="s">
        <v>152</v>
      </c>
      <c r="D3565" s="3" t="s">
        <v>19</v>
      </c>
      <c r="E3565" s="3" t="s">
        <v>20</v>
      </c>
      <c r="F3565" s="3">
        <v>90</v>
      </c>
      <c r="G3565" s="3" t="s">
        <v>30</v>
      </c>
      <c r="H3565" s="3" t="s">
        <v>43</v>
      </c>
      <c r="I3565" s="3" t="s">
        <v>95</v>
      </c>
      <c r="J3565" s="3" t="s">
        <v>52</v>
      </c>
      <c r="K3565" s="3">
        <v>4.9000000000000004</v>
      </c>
      <c r="L3565" s="3" t="s">
        <v>151</v>
      </c>
      <c r="M3565" s="3" t="s">
        <v>53</v>
      </c>
      <c r="N3565" s="3" t="s">
        <v>151</v>
      </c>
      <c r="O3565" s="3" t="s">
        <v>151</v>
      </c>
      <c r="P3565" s="13">
        <v>8</v>
      </c>
      <c r="Q3565" s="13">
        <f>Table1[[#This Row],[Purchase Amount (USD)]]-Table1[[#This Row],[Previous Purchases]]</f>
        <v>82</v>
      </c>
      <c r="R3565" s="3" t="s">
        <v>38</v>
      </c>
      <c r="S3565" s="3" t="s">
        <v>96</v>
      </c>
    </row>
    <row r="3566" spans="1:19" x14ac:dyDescent="0.3">
      <c r="A3566" s="2">
        <v>3565</v>
      </c>
      <c r="B3566" s="2">
        <v>60</v>
      </c>
      <c r="C3566" s="2" t="s">
        <v>152</v>
      </c>
      <c r="D3566" s="2" t="s">
        <v>142</v>
      </c>
      <c r="E3566" s="2" t="s">
        <v>66</v>
      </c>
      <c r="F3566" s="2">
        <v>38</v>
      </c>
      <c r="G3566" s="2" t="s">
        <v>114</v>
      </c>
      <c r="H3566" s="2" t="s">
        <v>35</v>
      </c>
      <c r="I3566" s="2" t="s">
        <v>109</v>
      </c>
      <c r="J3566" s="2" t="s">
        <v>52</v>
      </c>
      <c r="K3566" s="2">
        <v>4.4000000000000004</v>
      </c>
      <c r="L3566" s="2" t="s">
        <v>151</v>
      </c>
      <c r="M3566" s="2" t="s">
        <v>37</v>
      </c>
      <c r="N3566" s="2" t="s">
        <v>151</v>
      </c>
      <c r="O3566" s="2" t="s">
        <v>151</v>
      </c>
      <c r="P3566" s="12">
        <v>40</v>
      </c>
      <c r="Q3566" s="12">
        <f>Table1[[#This Row],[Purchase Amount (USD)]]-Table1[[#This Row],[Previous Purchases]]</f>
        <v>-2</v>
      </c>
      <c r="R3566" s="2" t="s">
        <v>27</v>
      </c>
      <c r="S3566" s="2" t="s">
        <v>48</v>
      </c>
    </row>
    <row r="3567" spans="1:19" x14ac:dyDescent="0.3">
      <c r="A3567" s="2">
        <v>3566</v>
      </c>
      <c r="B3567" s="2">
        <v>49</v>
      </c>
      <c r="C3567" s="2" t="s">
        <v>152</v>
      </c>
      <c r="D3567" s="2" t="s">
        <v>65</v>
      </c>
      <c r="E3567" s="2" t="s">
        <v>66</v>
      </c>
      <c r="F3567" s="2">
        <v>52</v>
      </c>
      <c r="G3567" s="2" t="s">
        <v>137</v>
      </c>
      <c r="H3567" s="2" t="s">
        <v>35</v>
      </c>
      <c r="I3567" s="2" t="s">
        <v>23</v>
      </c>
      <c r="J3567" s="2" t="s">
        <v>36</v>
      </c>
      <c r="K3567" s="2">
        <v>4.2</v>
      </c>
      <c r="L3567" s="2" t="s">
        <v>151</v>
      </c>
      <c r="M3567" s="2" t="s">
        <v>73</v>
      </c>
      <c r="N3567" s="2" t="s">
        <v>151</v>
      </c>
      <c r="O3567" s="2" t="s">
        <v>151</v>
      </c>
      <c r="P3567" s="12">
        <v>35</v>
      </c>
      <c r="Q3567" s="12">
        <f>Table1[[#This Row],[Purchase Amount (USD)]]-Table1[[#This Row],[Previous Purchases]]</f>
        <v>17</v>
      </c>
      <c r="R3567" s="2" t="s">
        <v>45</v>
      </c>
      <c r="S3567" s="2" t="s">
        <v>87</v>
      </c>
    </row>
    <row r="3568" spans="1:19" x14ac:dyDescent="0.3">
      <c r="A3568" s="3">
        <v>3567</v>
      </c>
      <c r="B3568" s="3">
        <v>28</v>
      </c>
      <c r="C3568" s="3" t="s">
        <v>152</v>
      </c>
      <c r="D3568" s="3" t="s">
        <v>33</v>
      </c>
      <c r="E3568" s="3" t="s">
        <v>20</v>
      </c>
      <c r="F3568" s="3">
        <v>88</v>
      </c>
      <c r="G3568" s="3" t="s">
        <v>119</v>
      </c>
      <c r="H3568" s="3" t="s">
        <v>35</v>
      </c>
      <c r="I3568" s="3" t="s">
        <v>120</v>
      </c>
      <c r="J3568" s="3" t="s">
        <v>36</v>
      </c>
      <c r="K3568" s="3">
        <v>3.1</v>
      </c>
      <c r="L3568" s="3" t="s">
        <v>151</v>
      </c>
      <c r="M3568" s="3" t="s">
        <v>44</v>
      </c>
      <c r="N3568" s="3" t="s">
        <v>151</v>
      </c>
      <c r="O3568" s="3" t="s">
        <v>151</v>
      </c>
      <c r="P3568" s="13">
        <v>14</v>
      </c>
      <c r="Q3568" s="13">
        <f>Table1[[#This Row],[Purchase Amount (USD)]]-Table1[[#This Row],[Previous Purchases]]</f>
        <v>74</v>
      </c>
      <c r="R3568" s="3" t="s">
        <v>27</v>
      </c>
      <c r="S3568" s="3" t="s">
        <v>87</v>
      </c>
    </row>
    <row r="3569" spans="1:19" x14ac:dyDescent="0.3">
      <c r="A3569" s="3">
        <v>3568</v>
      </c>
      <c r="B3569" s="3">
        <v>32</v>
      </c>
      <c r="C3569" s="3" t="s">
        <v>152</v>
      </c>
      <c r="D3569" s="3" t="s">
        <v>118</v>
      </c>
      <c r="E3569" s="3" t="s">
        <v>66</v>
      </c>
      <c r="F3569" s="3">
        <v>56</v>
      </c>
      <c r="G3569" s="3" t="s">
        <v>129</v>
      </c>
      <c r="H3569" s="3" t="s">
        <v>35</v>
      </c>
      <c r="I3569" s="3" t="s">
        <v>64</v>
      </c>
      <c r="J3569" s="3" t="s">
        <v>52</v>
      </c>
      <c r="K3569" s="3">
        <v>4</v>
      </c>
      <c r="L3569" s="3" t="s">
        <v>151</v>
      </c>
      <c r="M3569" s="3" t="s">
        <v>44</v>
      </c>
      <c r="N3569" s="3" t="s">
        <v>151</v>
      </c>
      <c r="O3569" s="3" t="s">
        <v>151</v>
      </c>
      <c r="P3569" s="13">
        <v>26</v>
      </c>
      <c r="Q3569" s="13">
        <f>Table1[[#This Row],[Purchase Amount (USD)]]-Table1[[#This Row],[Previous Purchases]]</f>
        <v>30</v>
      </c>
      <c r="R3569" s="3" t="s">
        <v>38</v>
      </c>
      <c r="S3569" s="3" t="s">
        <v>87</v>
      </c>
    </row>
    <row r="3570" spans="1:19" x14ac:dyDescent="0.3">
      <c r="A3570" s="2">
        <v>3569</v>
      </c>
      <c r="B3570" s="2">
        <v>29</v>
      </c>
      <c r="C3570" s="2" t="s">
        <v>152</v>
      </c>
      <c r="D3570" s="2" t="s">
        <v>40</v>
      </c>
      <c r="E3570" s="2" t="s">
        <v>41</v>
      </c>
      <c r="F3570" s="2">
        <v>71</v>
      </c>
      <c r="G3570" s="2" t="s">
        <v>71</v>
      </c>
      <c r="H3570" s="2" t="s">
        <v>43</v>
      </c>
      <c r="I3570" s="2" t="s">
        <v>72</v>
      </c>
      <c r="J3570" s="2" t="s">
        <v>36</v>
      </c>
      <c r="K3570" s="2">
        <v>4.8</v>
      </c>
      <c r="L3570" s="2" t="s">
        <v>151</v>
      </c>
      <c r="M3570" s="2" t="s">
        <v>44</v>
      </c>
      <c r="N3570" s="2" t="s">
        <v>151</v>
      </c>
      <c r="O3570" s="2" t="s">
        <v>151</v>
      </c>
      <c r="P3570" s="12">
        <v>14</v>
      </c>
      <c r="Q3570" s="12">
        <f>Table1[[#This Row],[Purchase Amount (USD)]]-Table1[[#This Row],[Previous Purchases]]</f>
        <v>57</v>
      </c>
      <c r="R3570" s="2" t="s">
        <v>45</v>
      </c>
      <c r="S3570" s="2" t="s">
        <v>57</v>
      </c>
    </row>
    <row r="3571" spans="1:19" x14ac:dyDescent="0.3">
      <c r="A3571" s="2">
        <v>3570</v>
      </c>
      <c r="B3571" s="2">
        <v>35</v>
      </c>
      <c r="C3571" s="2" t="s">
        <v>152</v>
      </c>
      <c r="D3571" s="2" t="s">
        <v>40</v>
      </c>
      <c r="E3571" s="2" t="s">
        <v>41</v>
      </c>
      <c r="F3571" s="2">
        <v>94</v>
      </c>
      <c r="G3571" s="2" t="s">
        <v>119</v>
      </c>
      <c r="H3571" s="2" t="s">
        <v>43</v>
      </c>
      <c r="I3571" s="2" t="s">
        <v>77</v>
      </c>
      <c r="J3571" s="2" t="s">
        <v>56</v>
      </c>
      <c r="K3571" s="2">
        <v>3.3</v>
      </c>
      <c r="L3571" s="2" t="s">
        <v>151</v>
      </c>
      <c r="M3571" s="2" t="s">
        <v>26</v>
      </c>
      <c r="N3571" s="2" t="s">
        <v>151</v>
      </c>
      <c r="O3571" s="2" t="s">
        <v>151</v>
      </c>
      <c r="P3571" s="12">
        <v>9</v>
      </c>
      <c r="Q3571" s="12">
        <f>Table1[[#This Row],[Purchase Amount (USD)]]-Table1[[#This Row],[Previous Purchases]]</f>
        <v>85</v>
      </c>
      <c r="R3571" s="2" t="s">
        <v>74</v>
      </c>
      <c r="S3571" s="2" t="s">
        <v>28</v>
      </c>
    </row>
    <row r="3572" spans="1:19" x14ac:dyDescent="0.3">
      <c r="A3572" s="3">
        <v>3571</v>
      </c>
      <c r="B3572" s="3">
        <v>23</v>
      </c>
      <c r="C3572" s="3" t="s">
        <v>152</v>
      </c>
      <c r="D3572" s="3" t="s">
        <v>80</v>
      </c>
      <c r="E3572" s="3" t="s">
        <v>20</v>
      </c>
      <c r="F3572" s="3">
        <v>97</v>
      </c>
      <c r="G3572" s="3" t="s">
        <v>59</v>
      </c>
      <c r="H3572" s="3" t="s">
        <v>91</v>
      </c>
      <c r="I3572" s="3" t="s">
        <v>84</v>
      </c>
      <c r="J3572" s="3" t="s">
        <v>24</v>
      </c>
      <c r="K3572" s="3">
        <v>4.7</v>
      </c>
      <c r="L3572" s="3" t="s">
        <v>151</v>
      </c>
      <c r="M3572" s="3" t="s">
        <v>53</v>
      </c>
      <c r="N3572" s="3" t="s">
        <v>151</v>
      </c>
      <c r="O3572" s="3" t="s">
        <v>151</v>
      </c>
      <c r="P3572" s="13">
        <v>32</v>
      </c>
      <c r="Q3572" s="13">
        <f>Table1[[#This Row],[Purchase Amount (USD)]]-Table1[[#This Row],[Previous Purchases]]</f>
        <v>65</v>
      </c>
      <c r="R3572" s="3" t="s">
        <v>85</v>
      </c>
      <c r="S3572" s="3" t="s">
        <v>48</v>
      </c>
    </row>
    <row r="3573" spans="1:19" x14ac:dyDescent="0.3">
      <c r="A3573" s="3">
        <v>3572</v>
      </c>
      <c r="B3573" s="3">
        <v>70</v>
      </c>
      <c r="C3573" s="3" t="s">
        <v>152</v>
      </c>
      <c r="D3573" s="3" t="s">
        <v>86</v>
      </c>
      <c r="E3573" s="3" t="s">
        <v>20</v>
      </c>
      <c r="F3573" s="3">
        <v>27</v>
      </c>
      <c r="G3573" s="3" t="s">
        <v>113</v>
      </c>
      <c r="H3573" s="3" t="s">
        <v>43</v>
      </c>
      <c r="I3573" s="3" t="s">
        <v>51</v>
      </c>
      <c r="J3573" s="3" t="s">
        <v>52</v>
      </c>
      <c r="K3573" s="3">
        <v>3.2</v>
      </c>
      <c r="L3573" s="3" t="s">
        <v>151</v>
      </c>
      <c r="M3573" s="3" t="s">
        <v>53</v>
      </c>
      <c r="N3573" s="3" t="s">
        <v>151</v>
      </c>
      <c r="O3573" s="3" t="s">
        <v>151</v>
      </c>
      <c r="P3573" s="13">
        <v>15</v>
      </c>
      <c r="Q3573" s="13">
        <f>Table1[[#This Row],[Purchase Amount (USD)]]-Table1[[#This Row],[Previous Purchases]]</f>
        <v>12</v>
      </c>
      <c r="R3573" s="3" t="s">
        <v>74</v>
      </c>
      <c r="S3573" s="3" t="s">
        <v>96</v>
      </c>
    </row>
    <row r="3574" spans="1:19" x14ac:dyDescent="0.3">
      <c r="A3574" s="2">
        <v>3573</v>
      </c>
      <c r="B3574" s="2">
        <v>23</v>
      </c>
      <c r="C3574" s="2" t="s">
        <v>152</v>
      </c>
      <c r="D3574" s="2" t="s">
        <v>58</v>
      </c>
      <c r="E3574" s="2" t="s">
        <v>20</v>
      </c>
      <c r="F3574" s="2">
        <v>28</v>
      </c>
      <c r="G3574" s="2" t="s">
        <v>42</v>
      </c>
      <c r="H3574" s="2" t="s">
        <v>43</v>
      </c>
      <c r="I3574" s="2" t="s">
        <v>93</v>
      </c>
      <c r="J3574" s="2" t="s">
        <v>36</v>
      </c>
      <c r="K3574" s="2">
        <v>5</v>
      </c>
      <c r="L3574" s="2" t="s">
        <v>151</v>
      </c>
      <c r="M3574" s="2" t="s">
        <v>53</v>
      </c>
      <c r="N3574" s="2" t="s">
        <v>151</v>
      </c>
      <c r="O3574" s="2" t="s">
        <v>151</v>
      </c>
      <c r="P3574" s="12">
        <v>25</v>
      </c>
      <c r="Q3574" s="12">
        <f>Table1[[#This Row],[Purchase Amount (USD)]]-Table1[[#This Row],[Previous Purchases]]</f>
        <v>3</v>
      </c>
      <c r="R3574" s="2" t="s">
        <v>38</v>
      </c>
      <c r="S3574" s="2" t="s">
        <v>87</v>
      </c>
    </row>
    <row r="3575" spans="1:19" x14ac:dyDescent="0.3">
      <c r="A3575" s="2">
        <v>3574</v>
      </c>
      <c r="B3575" s="2">
        <v>43</v>
      </c>
      <c r="C3575" s="2" t="s">
        <v>152</v>
      </c>
      <c r="D3575" s="2" t="s">
        <v>33</v>
      </c>
      <c r="E3575" s="2" t="s">
        <v>20</v>
      </c>
      <c r="F3575" s="2">
        <v>67</v>
      </c>
      <c r="G3575" s="2" t="s">
        <v>138</v>
      </c>
      <c r="H3575" s="2" t="s">
        <v>22</v>
      </c>
      <c r="I3575" s="2" t="s">
        <v>31</v>
      </c>
      <c r="J3575" s="2" t="s">
        <v>56</v>
      </c>
      <c r="K3575" s="2">
        <v>4.9000000000000004</v>
      </c>
      <c r="L3575" s="2" t="s">
        <v>151</v>
      </c>
      <c r="M3575" s="2" t="s">
        <v>37</v>
      </c>
      <c r="N3575" s="2" t="s">
        <v>151</v>
      </c>
      <c r="O3575" s="2" t="s">
        <v>151</v>
      </c>
      <c r="P3575" s="12">
        <v>27</v>
      </c>
      <c r="Q3575" s="12">
        <f>Table1[[#This Row],[Purchase Amount (USD)]]-Table1[[#This Row],[Previous Purchases]]</f>
        <v>40</v>
      </c>
      <c r="R3575" s="2" t="s">
        <v>45</v>
      </c>
      <c r="S3575" s="2" t="s">
        <v>87</v>
      </c>
    </row>
    <row r="3576" spans="1:19" x14ac:dyDescent="0.3">
      <c r="A3576" s="3">
        <v>3575</v>
      </c>
      <c r="B3576" s="3">
        <v>29</v>
      </c>
      <c r="C3576" s="3" t="s">
        <v>152</v>
      </c>
      <c r="D3576" s="3" t="s">
        <v>124</v>
      </c>
      <c r="E3576" s="3" t="s">
        <v>20</v>
      </c>
      <c r="F3576" s="3">
        <v>70</v>
      </c>
      <c r="G3576" s="3" t="s">
        <v>83</v>
      </c>
      <c r="H3576" s="3" t="s">
        <v>43</v>
      </c>
      <c r="I3576" s="3" t="s">
        <v>108</v>
      </c>
      <c r="J3576" s="3" t="s">
        <v>56</v>
      </c>
      <c r="K3576" s="3">
        <v>4.9000000000000004</v>
      </c>
      <c r="L3576" s="3" t="s">
        <v>151</v>
      </c>
      <c r="M3576" s="3" t="s">
        <v>26</v>
      </c>
      <c r="N3576" s="3" t="s">
        <v>151</v>
      </c>
      <c r="O3576" s="3" t="s">
        <v>151</v>
      </c>
      <c r="P3576" s="13">
        <v>39</v>
      </c>
      <c r="Q3576" s="13">
        <f>Table1[[#This Row],[Purchase Amount (USD)]]-Table1[[#This Row],[Previous Purchases]]</f>
        <v>31</v>
      </c>
      <c r="R3576" s="3" t="s">
        <v>74</v>
      </c>
      <c r="S3576" s="3" t="s">
        <v>57</v>
      </c>
    </row>
    <row r="3577" spans="1:19" x14ac:dyDescent="0.3">
      <c r="A3577" s="3">
        <v>3576</v>
      </c>
      <c r="B3577" s="3">
        <v>61</v>
      </c>
      <c r="C3577" s="3" t="s">
        <v>152</v>
      </c>
      <c r="D3577" s="3" t="s">
        <v>61</v>
      </c>
      <c r="E3577" s="3" t="s">
        <v>62</v>
      </c>
      <c r="F3577" s="3">
        <v>95</v>
      </c>
      <c r="G3577" s="3" t="s">
        <v>21</v>
      </c>
      <c r="H3577" s="3" t="s">
        <v>43</v>
      </c>
      <c r="I3577" s="3" t="s">
        <v>82</v>
      </c>
      <c r="J3577" s="3" t="s">
        <v>56</v>
      </c>
      <c r="K3577" s="3">
        <v>3.7</v>
      </c>
      <c r="L3577" s="3" t="s">
        <v>151</v>
      </c>
      <c r="M3577" s="3" t="s">
        <v>26</v>
      </c>
      <c r="N3577" s="3" t="s">
        <v>151</v>
      </c>
      <c r="O3577" s="3" t="s">
        <v>151</v>
      </c>
      <c r="P3577" s="13">
        <v>49</v>
      </c>
      <c r="Q3577" s="13">
        <f>Table1[[#This Row],[Purchase Amount (USD)]]-Table1[[#This Row],[Previous Purchases]]</f>
        <v>46</v>
      </c>
      <c r="R3577" s="3" t="s">
        <v>27</v>
      </c>
      <c r="S3577" s="3" t="s">
        <v>75</v>
      </c>
    </row>
    <row r="3578" spans="1:19" x14ac:dyDescent="0.3">
      <c r="A3578" s="2">
        <v>3577</v>
      </c>
      <c r="B3578" s="2">
        <v>29</v>
      </c>
      <c r="C3578" s="2" t="s">
        <v>152</v>
      </c>
      <c r="D3578" s="2" t="s">
        <v>136</v>
      </c>
      <c r="E3578" s="2" t="s">
        <v>41</v>
      </c>
      <c r="F3578" s="2">
        <v>24</v>
      </c>
      <c r="G3578" s="2" t="s">
        <v>30</v>
      </c>
      <c r="H3578" s="2" t="s">
        <v>22</v>
      </c>
      <c r="I3578" s="2" t="s">
        <v>133</v>
      </c>
      <c r="J3578" s="2" t="s">
        <v>36</v>
      </c>
      <c r="K3578" s="2">
        <v>3</v>
      </c>
      <c r="L3578" s="2" t="s">
        <v>151</v>
      </c>
      <c r="M3578" s="2" t="s">
        <v>26</v>
      </c>
      <c r="N3578" s="2" t="s">
        <v>151</v>
      </c>
      <c r="O3578" s="2" t="s">
        <v>151</v>
      </c>
      <c r="P3578" s="12">
        <v>12</v>
      </c>
      <c r="Q3578" s="12">
        <f>Table1[[#This Row],[Purchase Amount (USD)]]-Table1[[#This Row],[Previous Purchases]]</f>
        <v>12</v>
      </c>
      <c r="R3578" s="2" t="s">
        <v>27</v>
      </c>
      <c r="S3578" s="2" t="s">
        <v>75</v>
      </c>
    </row>
    <row r="3579" spans="1:19" x14ac:dyDescent="0.3">
      <c r="A3579" s="2">
        <v>3578</v>
      </c>
      <c r="B3579" s="2">
        <v>66</v>
      </c>
      <c r="C3579" s="2" t="s">
        <v>152</v>
      </c>
      <c r="D3579" s="2" t="s">
        <v>132</v>
      </c>
      <c r="E3579" s="2" t="s">
        <v>66</v>
      </c>
      <c r="F3579" s="2">
        <v>35</v>
      </c>
      <c r="G3579" s="2" t="s">
        <v>67</v>
      </c>
      <c r="H3579" s="2" t="s">
        <v>35</v>
      </c>
      <c r="I3579" s="2" t="s">
        <v>133</v>
      </c>
      <c r="J3579" s="2" t="s">
        <v>24</v>
      </c>
      <c r="K3579" s="2">
        <v>2.6</v>
      </c>
      <c r="L3579" s="2" t="s">
        <v>151</v>
      </c>
      <c r="M3579" s="2" t="s">
        <v>53</v>
      </c>
      <c r="N3579" s="2" t="s">
        <v>151</v>
      </c>
      <c r="O3579" s="2" t="s">
        <v>151</v>
      </c>
      <c r="P3579" s="12">
        <v>13</v>
      </c>
      <c r="Q3579" s="12">
        <f>Table1[[#This Row],[Purchase Amount (USD)]]-Table1[[#This Row],[Previous Purchases]]</f>
        <v>22</v>
      </c>
      <c r="R3579" s="2" t="s">
        <v>74</v>
      </c>
      <c r="S3579" s="2" t="s">
        <v>39</v>
      </c>
    </row>
    <row r="3580" spans="1:19" x14ac:dyDescent="0.3">
      <c r="A3580" s="3">
        <v>3579</v>
      </c>
      <c r="B3580" s="3">
        <v>46</v>
      </c>
      <c r="C3580" s="3" t="s">
        <v>152</v>
      </c>
      <c r="D3580" s="3" t="s">
        <v>70</v>
      </c>
      <c r="E3580" s="3" t="s">
        <v>41</v>
      </c>
      <c r="F3580" s="3">
        <v>22</v>
      </c>
      <c r="G3580" s="3" t="s">
        <v>141</v>
      </c>
      <c r="H3580" s="3" t="s">
        <v>22</v>
      </c>
      <c r="I3580" s="3" t="s">
        <v>77</v>
      </c>
      <c r="J3580" s="3" t="s">
        <v>24</v>
      </c>
      <c r="K3580" s="3">
        <v>2.6</v>
      </c>
      <c r="L3580" s="3" t="s">
        <v>151</v>
      </c>
      <c r="M3580" s="3" t="s">
        <v>53</v>
      </c>
      <c r="N3580" s="3" t="s">
        <v>151</v>
      </c>
      <c r="O3580" s="3" t="s">
        <v>151</v>
      </c>
      <c r="P3580" s="13">
        <v>22</v>
      </c>
      <c r="Q3580" s="13">
        <f>Table1[[#This Row],[Purchase Amount (USD)]]-Table1[[#This Row],[Previous Purchases]]</f>
        <v>0</v>
      </c>
      <c r="R3580" s="3" t="s">
        <v>74</v>
      </c>
      <c r="S3580" s="3" t="s">
        <v>57</v>
      </c>
    </row>
    <row r="3581" spans="1:19" x14ac:dyDescent="0.3">
      <c r="A3581" s="3">
        <v>3580</v>
      </c>
      <c r="B3581" s="3">
        <v>34</v>
      </c>
      <c r="C3581" s="3" t="s">
        <v>152</v>
      </c>
      <c r="D3581" s="3" t="s">
        <v>118</v>
      </c>
      <c r="E3581" s="3" t="s">
        <v>66</v>
      </c>
      <c r="F3581" s="3">
        <v>66</v>
      </c>
      <c r="G3581" s="3" t="s">
        <v>116</v>
      </c>
      <c r="H3581" s="3" t="s">
        <v>22</v>
      </c>
      <c r="I3581" s="3" t="s">
        <v>77</v>
      </c>
      <c r="J3581" s="3" t="s">
        <v>56</v>
      </c>
      <c r="K3581" s="3">
        <v>4.8</v>
      </c>
      <c r="L3581" s="3" t="s">
        <v>151</v>
      </c>
      <c r="M3581" s="3" t="s">
        <v>53</v>
      </c>
      <c r="N3581" s="3" t="s">
        <v>151</v>
      </c>
      <c r="O3581" s="3" t="s">
        <v>151</v>
      </c>
      <c r="P3581" s="13">
        <v>19</v>
      </c>
      <c r="Q3581" s="13">
        <f>Table1[[#This Row],[Purchase Amount (USD)]]-Table1[[#This Row],[Previous Purchases]]</f>
        <v>47</v>
      </c>
      <c r="R3581" s="3" t="s">
        <v>38</v>
      </c>
      <c r="S3581" s="3" t="s">
        <v>96</v>
      </c>
    </row>
    <row r="3582" spans="1:19" x14ac:dyDescent="0.3">
      <c r="A3582" s="2">
        <v>3581</v>
      </c>
      <c r="B3582" s="2">
        <v>51</v>
      </c>
      <c r="C3582" s="2" t="s">
        <v>152</v>
      </c>
      <c r="D3582" s="2" t="s">
        <v>19</v>
      </c>
      <c r="E3582" s="2" t="s">
        <v>20</v>
      </c>
      <c r="F3582" s="2">
        <v>83</v>
      </c>
      <c r="G3582" s="2" t="s">
        <v>81</v>
      </c>
      <c r="H3582" s="2" t="s">
        <v>43</v>
      </c>
      <c r="I3582" s="2" t="s">
        <v>135</v>
      </c>
      <c r="J3582" s="2" t="s">
        <v>52</v>
      </c>
      <c r="K3582" s="2">
        <v>3.2</v>
      </c>
      <c r="L3582" s="2" t="s">
        <v>151</v>
      </c>
      <c r="M3582" s="2" t="s">
        <v>69</v>
      </c>
      <c r="N3582" s="2" t="s">
        <v>151</v>
      </c>
      <c r="O3582" s="2" t="s">
        <v>151</v>
      </c>
      <c r="P3582" s="12">
        <v>3</v>
      </c>
      <c r="Q3582" s="12">
        <f>Table1[[#This Row],[Purchase Amount (USD)]]-Table1[[#This Row],[Previous Purchases]]</f>
        <v>80</v>
      </c>
      <c r="R3582" s="2" t="s">
        <v>32</v>
      </c>
      <c r="S3582" s="2" t="s">
        <v>75</v>
      </c>
    </row>
    <row r="3583" spans="1:19" x14ac:dyDescent="0.3">
      <c r="A3583" s="2">
        <v>3582</v>
      </c>
      <c r="B3583" s="2">
        <v>26</v>
      </c>
      <c r="C3583" s="2" t="s">
        <v>152</v>
      </c>
      <c r="D3583" s="2" t="s">
        <v>80</v>
      </c>
      <c r="E3583" s="2" t="s">
        <v>20</v>
      </c>
      <c r="F3583" s="2">
        <v>95</v>
      </c>
      <c r="G3583" s="2" t="s">
        <v>141</v>
      </c>
      <c r="H3583" s="2" t="s">
        <v>43</v>
      </c>
      <c r="I3583" s="2" t="s">
        <v>120</v>
      </c>
      <c r="J3583" s="2" t="s">
        <v>56</v>
      </c>
      <c r="K3583" s="2">
        <v>4.9000000000000004</v>
      </c>
      <c r="L3583" s="2" t="s">
        <v>151</v>
      </c>
      <c r="M3583" s="2" t="s">
        <v>44</v>
      </c>
      <c r="N3583" s="2" t="s">
        <v>151</v>
      </c>
      <c r="O3583" s="2" t="s">
        <v>151</v>
      </c>
      <c r="P3583" s="12">
        <v>50</v>
      </c>
      <c r="Q3583" s="12">
        <f>Table1[[#This Row],[Purchase Amount (USD)]]-Table1[[#This Row],[Previous Purchases]]</f>
        <v>45</v>
      </c>
      <c r="R3583" s="2" t="s">
        <v>38</v>
      </c>
      <c r="S3583" s="2" t="s">
        <v>39</v>
      </c>
    </row>
    <row r="3584" spans="1:19" x14ac:dyDescent="0.3">
      <c r="A3584" s="3">
        <v>3583</v>
      </c>
      <c r="B3584" s="3">
        <v>23</v>
      </c>
      <c r="C3584" s="3" t="s">
        <v>152</v>
      </c>
      <c r="D3584" s="3" t="s">
        <v>58</v>
      </c>
      <c r="E3584" s="3" t="s">
        <v>20</v>
      </c>
      <c r="F3584" s="3">
        <v>41</v>
      </c>
      <c r="G3584" s="3" t="s">
        <v>98</v>
      </c>
      <c r="H3584" s="3" t="s">
        <v>35</v>
      </c>
      <c r="I3584" s="3" t="s">
        <v>117</v>
      </c>
      <c r="J3584" s="3" t="s">
        <v>52</v>
      </c>
      <c r="K3584" s="3">
        <v>3.4</v>
      </c>
      <c r="L3584" s="3" t="s">
        <v>151</v>
      </c>
      <c r="M3584" s="3" t="s">
        <v>69</v>
      </c>
      <c r="N3584" s="3" t="s">
        <v>151</v>
      </c>
      <c r="O3584" s="3" t="s">
        <v>151</v>
      </c>
      <c r="P3584" s="13">
        <v>15</v>
      </c>
      <c r="Q3584" s="13">
        <f>Table1[[#This Row],[Purchase Amount (USD)]]-Table1[[#This Row],[Previous Purchases]]</f>
        <v>26</v>
      </c>
      <c r="R3584" s="3" t="s">
        <v>45</v>
      </c>
      <c r="S3584" s="3" t="s">
        <v>48</v>
      </c>
    </row>
    <row r="3585" spans="1:19" x14ac:dyDescent="0.3">
      <c r="A3585" s="3">
        <v>3584</v>
      </c>
      <c r="B3585" s="3">
        <v>52</v>
      </c>
      <c r="C3585" s="3" t="s">
        <v>152</v>
      </c>
      <c r="D3585" s="3" t="s">
        <v>19</v>
      </c>
      <c r="E3585" s="3" t="s">
        <v>20</v>
      </c>
      <c r="F3585" s="3">
        <v>77</v>
      </c>
      <c r="G3585" s="3" t="s">
        <v>116</v>
      </c>
      <c r="H3585" s="3" t="s">
        <v>22</v>
      </c>
      <c r="I3585" s="3" t="s">
        <v>109</v>
      </c>
      <c r="J3585" s="3" t="s">
        <v>52</v>
      </c>
      <c r="K3585" s="3">
        <v>2.7</v>
      </c>
      <c r="L3585" s="3" t="s">
        <v>151</v>
      </c>
      <c r="M3585" s="3" t="s">
        <v>73</v>
      </c>
      <c r="N3585" s="3" t="s">
        <v>151</v>
      </c>
      <c r="O3585" s="3" t="s">
        <v>151</v>
      </c>
      <c r="P3585" s="13">
        <v>44</v>
      </c>
      <c r="Q3585" s="13">
        <f>Table1[[#This Row],[Purchase Amount (USD)]]-Table1[[#This Row],[Previous Purchases]]</f>
        <v>33</v>
      </c>
      <c r="R3585" s="3" t="s">
        <v>38</v>
      </c>
      <c r="S3585" s="3" t="s">
        <v>96</v>
      </c>
    </row>
    <row r="3586" spans="1:19" x14ac:dyDescent="0.3">
      <c r="A3586" s="2">
        <v>3585</v>
      </c>
      <c r="B3586" s="2">
        <v>39</v>
      </c>
      <c r="C3586" s="2" t="s">
        <v>152</v>
      </c>
      <c r="D3586" s="2" t="s">
        <v>49</v>
      </c>
      <c r="E3586" s="2" t="s">
        <v>41</v>
      </c>
      <c r="F3586" s="2">
        <v>52</v>
      </c>
      <c r="G3586" s="2" t="s">
        <v>102</v>
      </c>
      <c r="H3586" s="2" t="s">
        <v>22</v>
      </c>
      <c r="I3586" s="2" t="s">
        <v>125</v>
      </c>
      <c r="J3586" s="2" t="s">
        <v>56</v>
      </c>
      <c r="K3586" s="2">
        <v>4.8</v>
      </c>
      <c r="L3586" s="2" t="s">
        <v>151</v>
      </c>
      <c r="M3586" s="2" t="s">
        <v>26</v>
      </c>
      <c r="N3586" s="2" t="s">
        <v>151</v>
      </c>
      <c r="O3586" s="2" t="s">
        <v>151</v>
      </c>
      <c r="P3586" s="12">
        <v>48</v>
      </c>
      <c r="Q3586" s="12">
        <f>Table1[[#This Row],[Purchase Amount (USD)]]-Table1[[#This Row],[Previous Purchases]]</f>
        <v>4</v>
      </c>
      <c r="R3586" s="2" t="s">
        <v>85</v>
      </c>
      <c r="S3586" s="2" t="s">
        <v>87</v>
      </c>
    </row>
    <row r="3587" spans="1:19" x14ac:dyDescent="0.3">
      <c r="A3587" s="2">
        <v>3586</v>
      </c>
      <c r="B3587" s="2">
        <v>39</v>
      </c>
      <c r="C3587" s="2" t="s">
        <v>152</v>
      </c>
      <c r="D3587" s="2" t="s">
        <v>142</v>
      </c>
      <c r="E3587" s="2" t="s">
        <v>66</v>
      </c>
      <c r="F3587" s="2">
        <v>41</v>
      </c>
      <c r="G3587" s="2" t="s">
        <v>83</v>
      </c>
      <c r="H3587" s="2" t="s">
        <v>91</v>
      </c>
      <c r="I3587" s="2" t="s">
        <v>23</v>
      </c>
      <c r="J3587" s="2" t="s">
        <v>24</v>
      </c>
      <c r="K3587" s="2">
        <v>4.0999999999999996</v>
      </c>
      <c r="L3587" s="2" t="s">
        <v>151</v>
      </c>
      <c r="M3587" s="2" t="s">
        <v>53</v>
      </c>
      <c r="N3587" s="2" t="s">
        <v>151</v>
      </c>
      <c r="O3587" s="2" t="s">
        <v>151</v>
      </c>
      <c r="P3587" s="12">
        <v>4</v>
      </c>
      <c r="Q3587" s="12">
        <f>Table1[[#This Row],[Purchase Amount (USD)]]-Table1[[#This Row],[Previous Purchases]]</f>
        <v>37</v>
      </c>
      <c r="R3587" s="2" t="s">
        <v>27</v>
      </c>
      <c r="S3587" s="2" t="s">
        <v>75</v>
      </c>
    </row>
    <row r="3588" spans="1:19" x14ac:dyDescent="0.3">
      <c r="A3588" s="3">
        <v>3587</v>
      </c>
      <c r="B3588" s="3">
        <v>33</v>
      </c>
      <c r="C3588" s="3" t="s">
        <v>152</v>
      </c>
      <c r="D3588" s="3" t="s">
        <v>103</v>
      </c>
      <c r="E3588" s="3" t="s">
        <v>20</v>
      </c>
      <c r="F3588" s="3">
        <v>28</v>
      </c>
      <c r="G3588" s="3" t="s">
        <v>134</v>
      </c>
      <c r="H3588" s="3" t="s">
        <v>43</v>
      </c>
      <c r="I3588" s="3" t="s">
        <v>133</v>
      </c>
      <c r="J3588" s="3" t="s">
        <v>24</v>
      </c>
      <c r="K3588" s="3">
        <v>4.5999999999999996</v>
      </c>
      <c r="L3588" s="3" t="s">
        <v>151</v>
      </c>
      <c r="M3588" s="3" t="s">
        <v>73</v>
      </c>
      <c r="N3588" s="3" t="s">
        <v>151</v>
      </c>
      <c r="O3588" s="3" t="s">
        <v>151</v>
      </c>
      <c r="P3588" s="13">
        <v>12</v>
      </c>
      <c r="Q3588" s="13">
        <f>Table1[[#This Row],[Purchase Amount (USD)]]-Table1[[#This Row],[Previous Purchases]]</f>
        <v>16</v>
      </c>
      <c r="R3588" s="3" t="s">
        <v>45</v>
      </c>
      <c r="S3588" s="3" t="s">
        <v>75</v>
      </c>
    </row>
    <row r="3589" spans="1:19" x14ac:dyDescent="0.3">
      <c r="A3589" s="3">
        <v>3588</v>
      </c>
      <c r="B3589" s="3">
        <v>33</v>
      </c>
      <c r="C3589" s="3" t="s">
        <v>152</v>
      </c>
      <c r="D3589" s="3" t="s">
        <v>29</v>
      </c>
      <c r="E3589" s="3" t="s">
        <v>20</v>
      </c>
      <c r="F3589" s="3">
        <v>90</v>
      </c>
      <c r="G3589" s="3" t="s">
        <v>140</v>
      </c>
      <c r="H3589" s="3" t="s">
        <v>35</v>
      </c>
      <c r="I3589" s="3" t="s">
        <v>82</v>
      </c>
      <c r="J3589" s="3" t="s">
        <v>52</v>
      </c>
      <c r="K3589" s="3">
        <v>4.4000000000000004</v>
      </c>
      <c r="L3589" s="3" t="s">
        <v>151</v>
      </c>
      <c r="M3589" s="3" t="s">
        <v>53</v>
      </c>
      <c r="N3589" s="3" t="s">
        <v>151</v>
      </c>
      <c r="O3589" s="3" t="s">
        <v>151</v>
      </c>
      <c r="P3589" s="13">
        <v>33</v>
      </c>
      <c r="Q3589" s="13">
        <f>Table1[[#This Row],[Purchase Amount (USD)]]-Table1[[#This Row],[Previous Purchases]]</f>
        <v>57</v>
      </c>
      <c r="R3589" s="3" t="s">
        <v>85</v>
      </c>
      <c r="S3589" s="3" t="s">
        <v>48</v>
      </c>
    </row>
    <row r="3590" spans="1:19" x14ac:dyDescent="0.3">
      <c r="A3590" s="2">
        <v>3589</v>
      </c>
      <c r="B3590" s="2">
        <v>23</v>
      </c>
      <c r="C3590" s="2" t="s">
        <v>152</v>
      </c>
      <c r="D3590" s="2" t="s">
        <v>88</v>
      </c>
      <c r="E3590" s="2" t="s">
        <v>66</v>
      </c>
      <c r="F3590" s="2">
        <v>55</v>
      </c>
      <c r="G3590" s="2" t="s">
        <v>150</v>
      </c>
      <c r="H3590" s="2" t="s">
        <v>43</v>
      </c>
      <c r="I3590" s="2" t="s">
        <v>135</v>
      </c>
      <c r="J3590" s="2" t="s">
        <v>36</v>
      </c>
      <c r="K3590" s="2">
        <v>3.5</v>
      </c>
      <c r="L3590" s="2" t="s">
        <v>151</v>
      </c>
      <c r="M3590" s="2" t="s">
        <v>69</v>
      </c>
      <c r="N3590" s="2" t="s">
        <v>151</v>
      </c>
      <c r="O3590" s="2" t="s">
        <v>151</v>
      </c>
      <c r="P3590" s="12">
        <v>40</v>
      </c>
      <c r="Q3590" s="12">
        <f>Table1[[#This Row],[Purchase Amount (USD)]]-Table1[[#This Row],[Previous Purchases]]</f>
        <v>15</v>
      </c>
      <c r="R3590" s="2" t="s">
        <v>32</v>
      </c>
      <c r="S3590" s="2" t="s">
        <v>48</v>
      </c>
    </row>
    <row r="3591" spans="1:19" x14ac:dyDescent="0.3">
      <c r="A3591" s="2">
        <v>3590</v>
      </c>
      <c r="B3591" s="2">
        <v>31</v>
      </c>
      <c r="C3591" s="2" t="s">
        <v>152</v>
      </c>
      <c r="D3591" s="2" t="s">
        <v>132</v>
      </c>
      <c r="E3591" s="2" t="s">
        <v>66</v>
      </c>
      <c r="F3591" s="2">
        <v>73</v>
      </c>
      <c r="G3591" s="2" t="s">
        <v>81</v>
      </c>
      <c r="H3591" s="2" t="s">
        <v>43</v>
      </c>
      <c r="I3591" s="2" t="s">
        <v>143</v>
      </c>
      <c r="J3591" s="2" t="s">
        <v>36</v>
      </c>
      <c r="K3591" s="2">
        <v>4.8</v>
      </c>
      <c r="L3591" s="2" t="s">
        <v>151</v>
      </c>
      <c r="M3591" s="2" t="s">
        <v>44</v>
      </c>
      <c r="N3591" s="2" t="s">
        <v>151</v>
      </c>
      <c r="O3591" s="2" t="s">
        <v>151</v>
      </c>
      <c r="P3591" s="12">
        <v>38</v>
      </c>
      <c r="Q3591" s="12">
        <f>Table1[[#This Row],[Purchase Amount (USD)]]-Table1[[#This Row],[Previous Purchases]]</f>
        <v>35</v>
      </c>
      <c r="R3591" s="2" t="s">
        <v>32</v>
      </c>
      <c r="S3591" s="2" t="s">
        <v>96</v>
      </c>
    </row>
    <row r="3592" spans="1:19" x14ac:dyDescent="0.3">
      <c r="A3592" s="3">
        <v>3591</v>
      </c>
      <c r="B3592" s="3">
        <v>27</v>
      </c>
      <c r="C3592" s="3" t="s">
        <v>152</v>
      </c>
      <c r="D3592" s="3" t="s">
        <v>80</v>
      </c>
      <c r="E3592" s="3" t="s">
        <v>20</v>
      </c>
      <c r="F3592" s="3">
        <v>87</v>
      </c>
      <c r="G3592" s="3" t="s">
        <v>146</v>
      </c>
      <c r="H3592" s="3" t="s">
        <v>43</v>
      </c>
      <c r="I3592" s="3" t="s">
        <v>23</v>
      </c>
      <c r="J3592" s="3" t="s">
        <v>56</v>
      </c>
      <c r="K3592" s="3">
        <v>2.9</v>
      </c>
      <c r="L3592" s="3" t="s">
        <v>151</v>
      </c>
      <c r="M3592" s="3" t="s">
        <v>69</v>
      </c>
      <c r="N3592" s="3" t="s">
        <v>151</v>
      </c>
      <c r="O3592" s="3" t="s">
        <v>151</v>
      </c>
      <c r="P3592" s="13">
        <v>19</v>
      </c>
      <c r="Q3592" s="13">
        <f>Table1[[#This Row],[Purchase Amount (USD)]]-Table1[[#This Row],[Previous Purchases]]</f>
        <v>68</v>
      </c>
      <c r="R3592" s="3" t="s">
        <v>27</v>
      </c>
      <c r="S3592" s="3" t="s">
        <v>96</v>
      </c>
    </row>
    <row r="3593" spans="1:19" x14ac:dyDescent="0.3">
      <c r="A3593" s="3">
        <v>3592</v>
      </c>
      <c r="B3593" s="3">
        <v>48</v>
      </c>
      <c r="C3593" s="3" t="s">
        <v>152</v>
      </c>
      <c r="D3593" s="3" t="s">
        <v>101</v>
      </c>
      <c r="E3593" s="3" t="s">
        <v>62</v>
      </c>
      <c r="F3593" s="3">
        <v>89</v>
      </c>
      <c r="G3593" s="3" t="s">
        <v>146</v>
      </c>
      <c r="H3593" s="3" t="s">
        <v>43</v>
      </c>
      <c r="I3593" s="3" t="s">
        <v>79</v>
      </c>
      <c r="J3593" s="3" t="s">
        <v>24</v>
      </c>
      <c r="K3593" s="3">
        <v>3.2</v>
      </c>
      <c r="L3593" s="3" t="s">
        <v>151</v>
      </c>
      <c r="M3593" s="3" t="s">
        <v>69</v>
      </c>
      <c r="N3593" s="3" t="s">
        <v>151</v>
      </c>
      <c r="O3593" s="3" t="s">
        <v>151</v>
      </c>
      <c r="P3593" s="13">
        <v>38</v>
      </c>
      <c r="Q3593" s="13">
        <f>Table1[[#This Row],[Purchase Amount (USD)]]-Table1[[#This Row],[Previous Purchases]]</f>
        <v>51</v>
      </c>
      <c r="R3593" s="3" t="s">
        <v>74</v>
      </c>
      <c r="S3593" s="3" t="s">
        <v>57</v>
      </c>
    </row>
    <row r="3594" spans="1:19" x14ac:dyDescent="0.3">
      <c r="A3594" s="2">
        <v>3593</v>
      </c>
      <c r="B3594" s="2">
        <v>61</v>
      </c>
      <c r="C3594" s="2" t="s">
        <v>152</v>
      </c>
      <c r="D3594" s="2" t="s">
        <v>136</v>
      </c>
      <c r="E3594" s="2" t="s">
        <v>41</v>
      </c>
      <c r="F3594" s="2">
        <v>82</v>
      </c>
      <c r="G3594" s="2" t="s">
        <v>126</v>
      </c>
      <c r="H3594" s="2" t="s">
        <v>22</v>
      </c>
      <c r="I3594" s="2" t="s">
        <v>92</v>
      </c>
      <c r="J3594" s="2" t="s">
        <v>36</v>
      </c>
      <c r="K3594" s="2">
        <v>4.4000000000000004</v>
      </c>
      <c r="L3594" s="2" t="s">
        <v>151</v>
      </c>
      <c r="M3594" s="2" t="s">
        <v>69</v>
      </c>
      <c r="N3594" s="2" t="s">
        <v>151</v>
      </c>
      <c r="O3594" s="2" t="s">
        <v>151</v>
      </c>
      <c r="P3594" s="12">
        <v>18</v>
      </c>
      <c r="Q3594" s="12">
        <f>Table1[[#This Row],[Purchase Amount (USD)]]-Table1[[#This Row],[Previous Purchases]]</f>
        <v>64</v>
      </c>
      <c r="R3594" s="2" t="s">
        <v>27</v>
      </c>
      <c r="S3594" s="2" t="s">
        <v>28</v>
      </c>
    </row>
    <row r="3595" spans="1:19" x14ac:dyDescent="0.3">
      <c r="A3595" s="2">
        <v>3594</v>
      </c>
      <c r="B3595" s="2">
        <v>63</v>
      </c>
      <c r="C3595" s="2" t="s">
        <v>152</v>
      </c>
      <c r="D3595" s="2" t="s">
        <v>40</v>
      </c>
      <c r="E3595" s="2" t="s">
        <v>41</v>
      </c>
      <c r="F3595" s="2">
        <v>80</v>
      </c>
      <c r="G3595" s="2" t="s">
        <v>50</v>
      </c>
      <c r="H3595" s="2" t="s">
        <v>43</v>
      </c>
      <c r="I3595" s="2" t="s">
        <v>93</v>
      </c>
      <c r="J3595" s="2" t="s">
        <v>36</v>
      </c>
      <c r="K3595" s="2">
        <v>4.5999999999999996</v>
      </c>
      <c r="L3595" s="2" t="s">
        <v>151</v>
      </c>
      <c r="M3595" s="2" t="s">
        <v>44</v>
      </c>
      <c r="N3595" s="2" t="s">
        <v>151</v>
      </c>
      <c r="O3595" s="2" t="s">
        <v>151</v>
      </c>
      <c r="P3595" s="12">
        <v>24</v>
      </c>
      <c r="Q3595" s="12">
        <f>Table1[[#This Row],[Purchase Amount (USD)]]-Table1[[#This Row],[Previous Purchases]]</f>
        <v>56</v>
      </c>
      <c r="R3595" s="2" t="s">
        <v>45</v>
      </c>
      <c r="S3595" s="2" t="s">
        <v>87</v>
      </c>
    </row>
    <row r="3596" spans="1:19" x14ac:dyDescent="0.3">
      <c r="A3596" s="3">
        <v>3595</v>
      </c>
      <c r="B3596" s="3">
        <v>19</v>
      </c>
      <c r="C3596" s="3" t="s">
        <v>152</v>
      </c>
      <c r="D3596" s="3" t="s">
        <v>118</v>
      </c>
      <c r="E3596" s="3" t="s">
        <v>66</v>
      </c>
      <c r="F3596" s="3">
        <v>87</v>
      </c>
      <c r="G3596" s="3" t="s">
        <v>89</v>
      </c>
      <c r="H3596" s="3" t="s">
        <v>22</v>
      </c>
      <c r="I3596" s="3" t="s">
        <v>60</v>
      </c>
      <c r="J3596" s="3" t="s">
        <v>52</v>
      </c>
      <c r="K3596" s="3">
        <v>2.6</v>
      </c>
      <c r="L3596" s="3" t="s">
        <v>151</v>
      </c>
      <c r="M3596" s="3" t="s">
        <v>69</v>
      </c>
      <c r="N3596" s="3" t="s">
        <v>151</v>
      </c>
      <c r="O3596" s="3" t="s">
        <v>151</v>
      </c>
      <c r="P3596" s="13">
        <v>29</v>
      </c>
      <c r="Q3596" s="13">
        <f>Table1[[#This Row],[Purchase Amount (USD)]]-Table1[[#This Row],[Previous Purchases]]</f>
        <v>58</v>
      </c>
      <c r="R3596" s="3" t="s">
        <v>27</v>
      </c>
      <c r="S3596" s="3" t="s">
        <v>57</v>
      </c>
    </row>
    <row r="3597" spans="1:19" x14ac:dyDescent="0.3">
      <c r="A3597" s="3">
        <v>3596</v>
      </c>
      <c r="B3597" s="3">
        <v>21</v>
      </c>
      <c r="C3597" s="3" t="s">
        <v>152</v>
      </c>
      <c r="D3597" s="3" t="s">
        <v>19</v>
      </c>
      <c r="E3597" s="3" t="s">
        <v>20</v>
      </c>
      <c r="F3597" s="3">
        <v>41</v>
      </c>
      <c r="G3597" s="3" t="s">
        <v>146</v>
      </c>
      <c r="H3597" s="3" t="s">
        <v>43</v>
      </c>
      <c r="I3597" s="3" t="s">
        <v>82</v>
      </c>
      <c r="J3597" s="3" t="s">
        <v>36</v>
      </c>
      <c r="K3597" s="3">
        <v>3.1</v>
      </c>
      <c r="L3597" s="3" t="s">
        <v>151</v>
      </c>
      <c r="M3597" s="3" t="s">
        <v>73</v>
      </c>
      <c r="N3597" s="3" t="s">
        <v>151</v>
      </c>
      <c r="O3597" s="3" t="s">
        <v>151</v>
      </c>
      <c r="P3597" s="13">
        <v>14</v>
      </c>
      <c r="Q3597" s="13">
        <f>Table1[[#This Row],[Purchase Amount (USD)]]-Table1[[#This Row],[Previous Purchases]]</f>
        <v>27</v>
      </c>
      <c r="R3597" s="3" t="s">
        <v>45</v>
      </c>
      <c r="S3597" s="3" t="s">
        <v>48</v>
      </c>
    </row>
    <row r="3598" spans="1:19" x14ac:dyDescent="0.3">
      <c r="A3598" s="2">
        <v>3597</v>
      </c>
      <c r="B3598" s="2">
        <v>28</v>
      </c>
      <c r="C3598" s="2" t="s">
        <v>152</v>
      </c>
      <c r="D3598" s="2" t="s">
        <v>103</v>
      </c>
      <c r="E3598" s="2" t="s">
        <v>20</v>
      </c>
      <c r="F3598" s="2">
        <v>83</v>
      </c>
      <c r="G3598" s="2" t="s">
        <v>130</v>
      </c>
      <c r="H3598" s="2" t="s">
        <v>43</v>
      </c>
      <c r="I3598" s="2" t="s">
        <v>60</v>
      </c>
      <c r="J3598" s="2" t="s">
        <v>36</v>
      </c>
      <c r="K3598" s="2">
        <v>4.3</v>
      </c>
      <c r="L3598" s="2" t="s">
        <v>151</v>
      </c>
      <c r="M3598" s="2" t="s">
        <v>53</v>
      </c>
      <c r="N3598" s="2" t="s">
        <v>151</v>
      </c>
      <c r="O3598" s="2" t="s">
        <v>151</v>
      </c>
      <c r="P3598" s="12">
        <v>44</v>
      </c>
      <c r="Q3598" s="12">
        <f>Table1[[#This Row],[Purchase Amount (USD)]]-Table1[[#This Row],[Previous Purchases]]</f>
        <v>39</v>
      </c>
      <c r="R3598" s="2" t="s">
        <v>32</v>
      </c>
      <c r="S3598" s="2" t="s">
        <v>28</v>
      </c>
    </row>
    <row r="3599" spans="1:19" x14ac:dyDescent="0.3">
      <c r="A3599" s="2">
        <v>3598</v>
      </c>
      <c r="B3599" s="2">
        <v>29</v>
      </c>
      <c r="C3599" s="2" t="s">
        <v>152</v>
      </c>
      <c r="D3599" s="2" t="s">
        <v>88</v>
      </c>
      <c r="E3599" s="2" t="s">
        <v>66</v>
      </c>
      <c r="F3599" s="2">
        <v>71</v>
      </c>
      <c r="G3599" s="2" t="s">
        <v>129</v>
      </c>
      <c r="H3599" s="2" t="s">
        <v>43</v>
      </c>
      <c r="I3599" s="2" t="s">
        <v>31</v>
      </c>
      <c r="J3599" s="2" t="s">
        <v>52</v>
      </c>
      <c r="K3599" s="2">
        <v>3.1</v>
      </c>
      <c r="L3599" s="2" t="s">
        <v>151</v>
      </c>
      <c r="M3599" s="2" t="s">
        <v>53</v>
      </c>
      <c r="N3599" s="2" t="s">
        <v>151</v>
      </c>
      <c r="O3599" s="2" t="s">
        <v>151</v>
      </c>
      <c r="P3599" s="12">
        <v>18</v>
      </c>
      <c r="Q3599" s="12">
        <f>Table1[[#This Row],[Purchase Amount (USD)]]-Table1[[#This Row],[Previous Purchases]]</f>
        <v>53</v>
      </c>
      <c r="R3599" s="2" t="s">
        <v>74</v>
      </c>
      <c r="S3599" s="2" t="s">
        <v>57</v>
      </c>
    </row>
    <row r="3600" spans="1:19" x14ac:dyDescent="0.3">
      <c r="A3600" s="3">
        <v>3599</v>
      </c>
      <c r="B3600" s="3">
        <v>23</v>
      </c>
      <c r="C3600" s="3" t="s">
        <v>152</v>
      </c>
      <c r="D3600" s="3" t="s">
        <v>103</v>
      </c>
      <c r="E3600" s="3" t="s">
        <v>20</v>
      </c>
      <c r="F3600" s="3">
        <v>76</v>
      </c>
      <c r="G3600" s="3" t="s">
        <v>138</v>
      </c>
      <c r="H3600" s="3" t="s">
        <v>91</v>
      </c>
      <c r="I3600" s="3" t="s">
        <v>72</v>
      </c>
      <c r="J3600" s="3" t="s">
        <v>36</v>
      </c>
      <c r="K3600" s="3">
        <v>4.5999999999999996</v>
      </c>
      <c r="L3600" s="3" t="s">
        <v>151</v>
      </c>
      <c r="M3600" s="3" t="s">
        <v>73</v>
      </c>
      <c r="N3600" s="3" t="s">
        <v>151</v>
      </c>
      <c r="O3600" s="3" t="s">
        <v>151</v>
      </c>
      <c r="P3600" s="13">
        <v>19</v>
      </c>
      <c r="Q3600" s="13">
        <f>Table1[[#This Row],[Purchase Amount (USD)]]-Table1[[#This Row],[Previous Purchases]]</f>
        <v>57</v>
      </c>
      <c r="R3600" s="3" t="s">
        <v>74</v>
      </c>
      <c r="S3600" s="3" t="s">
        <v>75</v>
      </c>
    </row>
    <row r="3601" spans="1:19" x14ac:dyDescent="0.3">
      <c r="A3601" s="3">
        <v>3600</v>
      </c>
      <c r="B3601" s="3">
        <v>37</v>
      </c>
      <c r="C3601" s="3" t="s">
        <v>152</v>
      </c>
      <c r="D3601" s="3" t="s">
        <v>118</v>
      </c>
      <c r="E3601" s="3" t="s">
        <v>66</v>
      </c>
      <c r="F3601" s="3">
        <v>34</v>
      </c>
      <c r="G3601" s="3" t="s">
        <v>110</v>
      </c>
      <c r="H3601" s="3" t="s">
        <v>35</v>
      </c>
      <c r="I3601" s="3" t="s">
        <v>99</v>
      </c>
      <c r="J3601" s="3" t="s">
        <v>36</v>
      </c>
      <c r="K3601" s="3">
        <v>4.5999999999999996</v>
      </c>
      <c r="L3601" s="3" t="s">
        <v>151</v>
      </c>
      <c r="M3601" s="3" t="s">
        <v>26</v>
      </c>
      <c r="N3601" s="3" t="s">
        <v>151</v>
      </c>
      <c r="O3601" s="3" t="s">
        <v>151</v>
      </c>
      <c r="P3601" s="13">
        <v>4</v>
      </c>
      <c r="Q3601" s="13">
        <f>Table1[[#This Row],[Purchase Amount (USD)]]-Table1[[#This Row],[Previous Purchases]]</f>
        <v>30</v>
      </c>
      <c r="R3601" s="3" t="s">
        <v>32</v>
      </c>
      <c r="S3601" s="3" t="s">
        <v>39</v>
      </c>
    </row>
    <row r="3602" spans="1:19" x14ac:dyDescent="0.3">
      <c r="A3602" s="2">
        <v>3601</v>
      </c>
      <c r="B3602" s="2">
        <v>67</v>
      </c>
      <c r="C3602" s="2" t="s">
        <v>152</v>
      </c>
      <c r="D3602" s="2" t="s">
        <v>80</v>
      </c>
      <c r="E3602" s="2" t="s">
        <v>20</v>
      </c>
      <c r="F3602" s="2">
        <v>81</v>
      </c>
      <c r="G3602" s="2" t="s">
        <v>130</v>
      </c>
      <c r="H3602" s="2" t="s">
        <v>91</v>
      </c>
      <c r="I3602" s="2" t="s">
        <v>77</v>
      </c>
      <c r="J3602" s="2" t="s">
        <v>36</v>
      </c>
      <c r="K3602" s="2">
        <v>2.7</v>
      </c>
      <c r="L3602" s="2" t="s">
        <v>151</v>
      </c>
      <c r="M3602" s="2" t="s">
        <v>37</v>
      </c>
      <c r="N3602" s="2" t="s">
        <v>151</v>
      </c>
      <c r="O3602" s="2" t="s">
        <v>151</v>
      </c>
      <c r="P3602" s="12">
        <v>25</v>
      </c>
      <c r="Q3602" s="12">
        <f>Table1[[#This Row],[Purchase Amount (USD)]]-Table1[[#This Row],[Previous Purchases]]</f>
        <v>56</v>
      </c>
      <c r="R3602" s="2" t="s">
        <v>32</v>
      </c>
      <c r="S3602" s="2" t="s">
        <v>75</v>
      </c>
    </row>
    <row r="3603" spans="1:19" x14ac:dyDescent="0.3">
      <c r="A3603" s="2">
        <v>3602</v>
      </c>
      <c r="B3603" s="2">
        <v>34</v>
      </c>
      <c r="C3603" s="2" t="s">
        <v>152</v>
      </c>
      <c r="D3603" s="2" t="s">
        <v>112</v>
      </c>
      <c r="E3603" s="2" t="s">
        <v>20</v>
      </c>
      <c r="F3603" s="2">
        <v>47</v>
      </c>
      <c r="G3603" s="2" t="s">
        <v>97</v>
      </c>
      <c r="H3603" s="2" t="s">
        <v>43</v>
      </c>
      <c r="I3603" s="2" t="s">
        <v>125</v>
      </c>
      <c r="J3603" s="2" t="s">
        <v>52</v>
      </c>
      <c r="K3603" s="2">
        <v>3</v>
      </c>
      <c r="L3603" s="2" t="s">
        <v>151</v>
      </c>
      <c r="M3603" s="2" t="s">
        <v>44</v>
      </c>
      <c r="N3603" s="2" t="s">
        <v>151</v>
      </c>
      <c r="O3603" s="2" t="s">
        <v>151</v>
      </c>
      <c r="P3603" s="12">
        <v>3</v>
      </c>
      <c r="Q3603" s="12">
        <f>Table1[[#This Row],[Purchase Amount (USD)]]-Table1[[#This Row],[Previous Purchases]]</f>
        <v>44</v>
      </c>
      <c r="R3603" s="2" t="s">
        <v>45</v>
      </c>
      <c r="S3603" s="2" t="s">
        <v>87</v>
      </c>
    </row>
    <row r="3604" spans="1:19" x14ac:dyDescent="0.3">
      <c r="A3604" s="3">
        <v>3603</v>
      </c>
      <c r="B3604" s="3">
        <v>58</v>
      </c>
      <c r="C3604" s="3" t="s">
        <v>152</v>
      </c>
      <c r="D3604" s="3" t="s">
        <v>86</v>
      </c>
      <c r="E3604" s="3" t="s">
        <v>20</v>
      </c>
      <c r="F3604" s="3">
        <v>36</v>
      </c>
      <c r="G3604" s="3" t="s">
        <v>50</v>
      </c>
      <c r="H3604" s="3" t="s">
        <v>35</v>
      </c>
      <c r="I3604" s="3" t="s">
        <v>135</v>
      </c>
      <c r="J3604" s="3" t="s">
        <v>52</v>
      </c>
      <c r="K3604" s="3">
        <v>3.3</v>
      </c>
      <c r="L3604" s="3" t="s">
        <v>151</v>
      </c>
      <c r="M3604" s="3" t="s">
        <v>73</v>
      </c>
      <c r="N3604" s="3" t="s">
        <v>151</v>
      </c>
      <c r="O3604" s="3" t="s">
        <v>151</v>
      </c>
      <c r="P3604" s="13">
        <v>40</v>
      </c>
      <c r="Q3604" s="13">
        <f>Table1[[#This Row],[Purchase Amount (USD)]]-Table1[[#This Row],[Previous Purchases]]</f>
        <v>-4</v>
      </c>
      <c r="R3604" s="3" t="s">
        <v>85</v>
      </c>
      <c r="S3604" s="3" t="s">
        <v>57</v>
      </c>
    </row>
    <row r="3605" spans="1:19" x14ac:dyDescent="0.3">
      <c r="A3605" s="3">
        <v>3604</v>
      </c>
      <c r="B3605" s="3">
        <v>45</v>
      </c>
      <c r="C3605" s="3" t="s">
        <v>152</v>
      </c>
      <c r="D3605" s="3" t="s">
        <v>33</v>
      </c>
      <c r="E3605" s="3" t="s">
        <v>20</v>
      </c>
      <c r="F3605" s="3">
        <v>51</v>
      </c>
      <c r="G3605" s="3" t="s">
        <v>59</v>
      </c>
      <c r="H3605" s="3" t="s">
        <v>43</v>
      </c>
      <c r="I3605" s="3" t="s">
        <v>79</v>
      </c>
      <c r="J3605" s="3" t="s">
        <v>36</v>
      </c>
      <c r="K3605" s="3">
        <v>2.7</v>
      </c>
      <c r="L3605" s="3" t="s">
        <v>151</v>
      </c>
      <c r="M3605" s="3" t="s">
        <v>37</v>
      </c>
      <c r="N3605" s="3" t="s">
        <v>151</v>
      </c>
      <c r="O3605" s="3" t="s">
        <v>151</v>
      </c>
      <c r="P3605" s="13">
        <v>5</v>
      </c>
      <c r="Q3605" s="13">
        <f>Table1[[#This Row],[Purchase Amount (USD)]]-Table1[[#This Row],[Previous Purchases]]</f>
        <v>46</v>
      </c>
      <c r="R3605" s="3" t="s">
        <v>32</v>
      </c>
      <c r="S3605" s="3" t="s">
        <v>39</v>
      </c>
    </row>
    <row r="3606" spans="1:19" x14ac:dyDescent="0.3">
      <c r="A3606" s="2">
        <v>3605</v>
      </c>
      <c r="B3606" s="2">
        <v>63</v>
      </c>
      <c r="C3606" s="2" t="s">
        <v>152</v>
      </c>
      <c r="D3606" s="2" t="s">
        <v>103</v>
      </c>
      <c r="E3606" s="2" t="s">
        <v>20</v>
      </c>
      <c r="F3606" s="2">
        <v>86</v>
      </c>
      <c r="G3606" s="2" t="s">
        <v>59</v>
      </c>
      <c r="H3606" s="2" t="s">
        <v>43</v>
      </c>
      <c r="I3606" s="2" t="s">
        <v>120</v>
      </c>
      <c r="J3606" s="2" t="s">
        <v>56</v>
      </c>
      <c r="K3606" s="2">
        <v>3.3</v>
      </c>
      <c r="L3606" s="2" t="s">
        <v>151</v>
      </c>
      <c r="M3606" s="2" t="s">
        <v>53</v>
      </c>
      <c r="N3606" s="2" t="s">
        <v>151</v>
      </c>
      <c r="O3606" s="2" t="s">
        <v>151</v>
      </c>
      <c r="P3606" s="12">
        <v>17</v>
      </c>
      <c r="Q3606" s="12">
        <f>Table1[[#This Row],[Purchase Amount (USD)]]-Table1[[#This Row],[Previous Purchases]]</f>
        <v>69</v>
      </c>
      <c r="R3606" s="2" t="s">
        <v>85</v>
      </c>
      <c r="S3606" s="2" t="s">
        <v>48</v>
      </c>
    </row>
    <row r="3607" spans="1:19" x14ac:dyDescent="0.3">
      <c r="A3607" s="2">
        <v>3606</v>
      </c>
      <c r="B3607" s="2">
        <v>68</v>
      </c>
      <c r="C3607" s="2" t="s">
        <v>152</v>
      </c>
      <c r="D3607" s="2" t="s">
        <v>33</v>
      </c>
      <c r="E3607" s="2" t="s">
        <v>20</v>
      </c>
      <c r="F3607" s="2">
        <v>41</v>
      </c>
      <c r="G3607" s="2" t="s">
        <v>89</v>
      </c>
      <c r="H3607" s="2" t="s">
        <v>43</v>
      </c>
      <c r="I3607" s="2" t="s">
        <v>79</v>
      </c>
      <c r="J3607" s="2" t="s">
        <v>56</v>
      </c>
      <c r="K3607" s="2">
        <v>4.3</v>
      </c>
      <c r="L3607" s="2" t="s">
        <v>151</v>
      </c>
      <c r="M3607" s="2" t="s">
        <v>73</v>
      </c>
      <c r="N3607" s="2" t="s">
        <v>151</v>
      </c>
      <c r="O3607" s="2" t="s">
        <v>151</v>
      </c>
      <c r="P3607" s="12">
        <v>36</v>
      </c>
      <c r="Q3607" s="12">
        <f>Table1[[#This Row],[Purchase Amount (USD)]]-Table1[[#This Row],[Previous Purchases]]</f>
        <v>5</v>
      </c>
      <c r="R3607" s="2" t="s">
        <v>74</v>
      </c>
      <c r="S3607" s="2" t="s">
        <v>96</v>
      </c>
    </row>
    <row r="3608" spans="1:19" x14ac:dyDescent="0.3">
      <c r="A3608" s="3">
        <v>3607</v>
      </c>
      <c r="B3608" s="3">
        <v>41</v>
      </c>
      <c r="C3608" s="3" t="s">
        <v>152</v>
      </c>
      <c r="D3608" s="3" t="s">
        <v>40</v>
      </c>
      <c r="E3608" s="3" t="s">
        <v>41</v>
      </c>
      <c r="F3608" s="3">
        <v>90</v>
      </c>
      <c r="G3608" s="3" t="s">
        <v>147</v>
      </c>
      <c r="H3608" s="3" t="s">
        <v>91</v>
      </c>
      <c r="I3608" s="3" t="s">
        <v>72</v>
      </c>
      <c r="J3608" s="3" t="s">
        <v>56</v>
      </c>
      <c r="K3608" s="3">
        <v>4.8</v>
      </c>
      <c r="L3608" s="3" t="s">
        <v>151</v>
      </c>
      <c r="M3608" s="3" t="s">
        <v>26</v>
      </c>
      <c r="N3608" s="3" t="s">
        <v>151</v>
      </c>
      <c r="O3608" s="3" t="s">
        <v>151</v>
      </c>
      <c r="P3608" s="13">
        <v>41</v>
      </c>
      <c r="Q3608" s="13">
        <f>Table1[[#This Row],[Purchase Amount (USD)]]-Table1[[#This Row],[Previous Purchases]]</f>
        <v>49</v>
      </c>
      <c r="R3608" s="3" t="s">
        <v>27</v>
      </c>
      <c r="S3608" s="3" t="s">
        <v>48</v>
      </c>
    </row>
    <row r="3609" spans="1:19" x14ac:dyDescent="0.3">
      <c r="A3609" s="3">
        <v>3608</v>
      </c>
      <c r="B3609" s="3">
        <v>50</v>
      </c>
      <c r="C3609" s="3" t="s">
        <v>152</v>
      </c>
      <c r="D3609" s="3" t="s">
        <v>123</v>
      </c>
      <c r="E3609" s="3" t="s">
        <v>66</v>
      </c>
      <c r="F3609" s="3">
        <v>93</v>
      </c>
      <c r="G3609" s="3" t="s">
        <v>129</v>
      </c>
      <c r="H3609" s="3" t="s">
        <v>22</v>
      </c>
      <c r="I3609" s="3" t="s">
        <v>60</v>
      </c>
      <c r="J3609" s="3" t="s">
        <v>56</v>
      </c>
      <c r="K3609" s="3">
        <v>3.3</v>
      </c>
      <c r="L3609" s="3" t="s">
        <v>151</v>
      </c>
      <c r="M3609" s="3" t="s">
        <v>53</v>
      </c>
      <c r="N3609" s="3" t="s">
        <v>151</v>
      </c>
      <c r="O3609" s="3" t="s">
        <v>151</v>
      </c>
      <c r="P3609" s="13">
        <v>20</v>
      </c>
      <c r="Q3609" s="13">
        <f>Table1[[#This Row],[Purchase Amount (USD)]]-Table1[[#This Row],[Previous Purchases]]</f>
        <v>73</v>
      </c>
      <c r="R3609" s="3" t="s">
        <v>27</v>
      </c>
      <c r="S3609" s="3" t="s">
        <v>75</v>
      </c>
    </row>
    <row r="3610" spans="1:19" x14ac:dyDescent="0.3">
      <c r="A3610" s="2">
        <v>3609</v>
      </c>
      <c r="B3610" s="2">
        <v>24</v>
      </c>
      <c r="C3610" s="2" t="s">
        <v>152</v>
      </c>
      <c r="D3610" s="2" t="s">
        <v>142</v>
      </c>
      <c r="E3610" s="2" t="s">
        <v>66</v>
      </c>
      <c r="F3610" s="2">
        <v>56</v>
      </c>
      <c r="G3610" s="2" t="s">
        <v>121</v>
      </c>
      <c r="H3610" s="2" t="s">
        <v>43</v>
      </c>
      <c r="I3610" s="2" t="s">
        <v>108</v>
      </c>
      <c r="J3610" s="2" t="s">
        <v>56</v>
      </c>
      <c r="K3610" s="2">
        <v>4.3</v>
      </c>
      <c r="L3610" s="2" t="s">
        <v>151</v>
      </c>
      <c r="M3610" s="2" t="s">
        <v>44</v>
      </c>
      <c r="N3610" s="2" t="s">
        <v>151</v>
      </c>
      <c r="O3610" s="2" t="s">
        <v>151</v>
      </c>
      <c r="P3610" s="12">
        <v>2</v>
      </c>
      <c r="Q3610" s="12">
        <f>Table1[[#This Row],[Purchase Amount (USD)]]-Table1[[#This Row],[Previous Purchases]]</f>
        <v>54</v>
      </c>
      <c r="R3610" s="2" t="s">
        <v>32</v>
      </c>
      <c r="S3610" s="2" t="s">
        <v>96</v>
      </c>
    </row>
    <row r="3611" spans="1:19" x14ac:dyDescent="0.3">
      <c r="A3611" s="2">
        <v>3610</v>
      </c>
      <c r="B3611" s="2">
        <v>21</v>
      </c>
      <c r="C3611" s="2" t="s">
        <v>152</v>
      </c>
      <c r="D3611" s="2" t="s">
        <v>124</v>
      </c>
      <c r="E3611" s="2" t="s">
        <v>20</v>
      </c>
      <c r="F3611" s="2">
        <v>39</v>
      </c>
      <c r="G3611" s="2" t="s">
        <v>129</v>
      </c>
      <c r="H3611" s="2" t="s">
        <v>43</v>
      </c>
      <c r="I3611" s="2" t="s">
        <v>108</v>
      </c>
      <c r="J3611" s="2" t="s">
        <v>52</v>
      </c>
      <c r="K3611" s="2">
        <v>3</v>
      </c>
      <c r="L3611" s="2" t="s">
        <v>151</v>
      </c>
      <c r="M3611" s="2" t="s">
        <v>69</v>
      </c>
      <c r="N3611" s="2" t="s">
        <v>151</v>
      </c>
      <c r="O3611" s="2" t="s">
        <v>151</v>
      </c>
      <c r="P3611" s="12">
        <v>31</v>
      </c>
      <c r="Q3611" s="12">
        <f>Table1[[#This Row],[Purchase Amount (USD)]]-Table1[[#This Row],[Previous Purchases]]</f>
        <v>8</v>
      </c>
      <c r="R3611" s="2" t="s">
        <v>85</v>
      </c>
      <c r="S3611" s="2" t="s">
        <v>87</v>
      </c>
    </row>
    <row r="3612" spans="1:19" x14ac:dyDescent="0.3">
      <c r="A3612" s="3">
        <v>3611</v>
      </c>
      <c r="B3612" s="3">
        <v>18</v>
      </c>
      <c r="C3612" s="3" t="s">
        <v>152</v>
      </c>
      <c r="D3612" s="3" t="s">
        <v>101</v>
      </c>
      <c r="E3612" s="3" t="s">
        <v>62</v>
      </c>
      <c r="F3612" s="3">
        <v>86</v>
      </c>
      <c r="G3612" s="3" t="s">
        <v>104</v>
      </c>
      <c r="H3612" s="3" t="s">
        <v>91</v>
      </c>
      <c r="I3612" s="3" t="s">
        <v>95</v>
      </c>
      <c r="J3612" s="3" t="s">
        <v>56</v>
      </c>
      <c r="K3612" s="3">
        <v>4.8</v>
      </c>
      <c r="L3612" s="3" t="s">
        <v>151</v>
      </c>
      <c r="M3612" s="3" t="s">
        <v>69</v>
      </c>
      <c r="N3612" s="3" t="s">
        <v>151</v>
      </c>
      <c r="O3612" s="3" t="s">
        <v>151</v>
      </c>
      <c r="P3612" s="13">
        <v>23</v>
      </c>
      <c r="Q3612" s="13">
        <f>Table1[[#This Row],[Purchase Amount (USD)]]-Table1[[#This Row],[Previous Purchases]]</f>
        <v>63</v>
      </c>
      <c r="R3612" s="3" t="s">
        <v>74</v>
      </c>
      <c r="S3612" s="3" t="s">
        <v>28</v>
      </c>
    </row>
    <row r="3613" spans="1:19" x14ac:dyDescent="0.3">
      <c r="A3613" s="3">
        <v>3612</v>
      </c>
      <c r="B3613" s="3">
        <v>63</v>
      </c>
      <c r="C3613" s="3" t="s">
        <v>152</v>
      </c>
      <c r="D3613" s="3" t="s">
        <v>112</v>
      </c>
      <c r="E3613" s="3" t="s">
        <v>20</v>
      </c>
      <c r="F3613" s="3">
        <v>82</v>
      </c>
      <c r="G3613" s="3" t="s">
        <v>148</v>
      </c>
      <c r="H3613" s="3" t="s">
        <v>43</v>
      </c>
      <c r="I3613" s="3" t="s">
        <v>64</v>
      </c>
      <c r="J3613" s="3" t="s">
        <v>36</v>
      </c>
      <c r="K3613" s="3">
        <v>2.9</v>
      </c>
      <c r="L3613" s="3" t="s">
        <v>151</v>
      </c>
      <c r="M3613" s="3" t="s">
        <v>53</v>
      </c>
      <c r="N3613" s="3" t="s">
        <v>151</v>
      </c>
      <c r="O3613" s="3" t="s">
        <v>151</v>
      </c>
      <c r="P3613" s="13">
        <v>30</v>
      </c>
      <c r="Q3613" s="13">
        <f>Table1[[#This Row],[Purchase Amount (USD)]]-Table1[[#This Row],[Previous Purchases]]</f>
        <v>52</v>
      </c>
      <c r="R3613" s="3" t="s">
        <v>38</v>
      </c>
      <c r="S3613" s="3" t="s">
        <v>48</v>
      </c>
    </row>
    <row r="3614" spans="1:19" x14ac:dyDescent="0.3">
      <c r="A3614" s="2">
        <v>3613</v>
      </c>
      <c r="B3614" s="2">
        <v>47</v>
      </c>
      <c r="C3614" s="2" t="s">
        <v>152</v>
      </c>
      <c r="D3614" s="2" t="s">
        <v>40</v>
      </c>
      <c r="E3614" s="2" t="s">
        <v>41</v>
      </c>
      <c r="F3614" s="2">
        <v>29</v>
      </c>
      <c r="G3614" s="2" t="s">
        <v>150</v>
      </c>
      <c r="H3614" s="2" t="s">
        <v>43</v>
      </c>
      <c r="I3614" s="2" t="s">
        <v>84</v>
      </c>
      <c r="J3614" s="2" t="s">
        <v>52</v>
      </c>
      <c r="K3614" s="2">
        <v>3.6</v>
      </c>
      <c r="L3614" s="2" t="s">
        <v>151</v>
      </c>
      <c r="M3614" s="2" t="s">
        <v>53</v>
      </c>
      <c r="N3614" s="2" t="s">
        <v>151</v>
      </c>
      <c r="O3614" s="2" t="s">
        <v>151</v>
      </c>
      <c r="P3614" s="12">
        <v>26</v>
      </c>
      <c r="Q3614" s="12">
        <f>Table1[[#This Row],[Purchase Amount (USD)]]-Table1[[#This Row],[Previous Purchases]]</f>
        <v>3</v>
      </c>
      <c r="R3614" s="2" t="s">
        <v>32</v>
      </c>
      <c r="S3614" s="2" t="s">
        <v>96</v>
      </c>
    </row>
    <row r="3615" spans="1:19" x14ac:dyDescent="0.3">
      <c r="A3615" s="2">
        <v>3614</v>
      </c>
      <c r="B3615" s="2">
        <v>58</v>
      </c>
      <c r="C3615" s="2" t="s">
        <v>152</v>
      </c>
      <c r="D3615" s="2" t="s">
        <v>123</v>
      </c>
      <c r="E3615" s="2" t="s">
        <v>66</v>
      </c>
      <c r="F3615" s="2">
        <v>27</v>
      </c>
      <c r="G3615" s="2" t="s">
        <v>147</v>
      </c>
      <c r="H3615" s="2" t="s">
        <v>43</v>
      </c>
      <c r="I3615" s="2" t="s">
        <v>135</v>
      </c>
      <c r="J3615" s="2" t="s">
        <v>56</v>
      </c>
      <c r="K3615" s="2">
        <v>3.5</v>
      </c>
      <c r="L3615" s="2" t="s">
        <v>151</v>
      </c>
      <c r="M3615" s="2" t="s">
        <v>73</v>
      </c>
      <c r="N3615" s="2" t="s">
        <v>151</v>
      </c>
      <c r="O3615" s="2" t="s">
        <v>151</v>
      </c>
      <c r="P3615" s="12">
        <v>40</v>
      </c>
      <c r="Q3615" s="12">
        <f>Table1[[#This Row],[Purchase Amount (USD)]]-Table1[[#This Row],[Previous Purchases]]</f>
        <v>-13</v>
      </c>
      <c r="R3615" s="2" t="s">
        <v>27</v>
      </c>
      <c r="S3615" s="2" t="s">
        <v>48</v>
      </c>
    </row>
    <row r="3616" spans="1:19" x14ac:dyDescent="0.3">
      <c r="A3616" s="3">
        <v>3615</v>
      </c>
      <c r="B3616" s="3">
        <v>46</v>
      </c>
      <c r="C3616" s="3" t="s">
        <v>152</v>
      </c>
      <c r="D3616" s="3" t="s">
        <v>142</v>
      </c>
      <c r="E3616" s="3" t="s">
        <v>66</v>
      </c>
      <c r="F3616" s="3">
        <v>25</v>
      </c>
      <c r="G3616" s="3" t="s">
        <v>78</v>
      </c>
      <c r="H3616" s="3" t="s">
        <v>22</v>
      </c>
      <c r="I3616" s="3" t="s">
        <v>31</v>
      </c>
      <c r="J3616" s="3" t="s">
        <v>36</v>
      </c>
      <c r="K3616" s="3">
        <v>4.7</v>
      </c>
      <c r="L3616" s="3" t="s">
        <v>151</v>
      </c>
      <c r="M3616" s="3" t="s">
        <v>69</v>
      </c>
      <c r="N3616" s="3" t="s">
        <v>151</v>
      </c>
      <c r="O3616" s="3" t="s">
        <v>151</v>
      </c>
      <c r="P3616" s="13">
        <v>19</v>
      </c>
      <c r="Q3616" s="13">
        <f>Table1[[#This Row],[Purchase Amount (USD)]]-Table1[[#This Row],[Previous Purchases]]</f>
        <v>6</v>
      </c>
      <c r="R3616" s="3" t="s">
        <v>74</v>
      </c>
      <c r="S3616" s="3" t="s">
        <v>48</v>
      </c>
    </row>
    <row r="3617" spans="1:19" x14ac:dyDescent="0.3">
      <c r="A3617" s="3">
        <v>3616</v>
      </c>
      <c r="B3617" s="3">
        <v>35</v>
      </c>
      <c r="C3617" s="3" t="s">
        <v>152</v>
      </c>
      <c r="D3617" s="3" t="s">
        <v>80</v>
      </c>
      <c r="E3617" s="3" t="s">
        <v>20</v>
      </c>
      <c r="F3617" s="3">
        <v>31</v>
      </c>
      <c r="G3617" s="3" t="s">
        <v>98</v>
      </c>
      <c r="H3617" s="3" t="s">
        <v>43</v>
      </c>
      <c r="I3617" s="3" t="s">
        <v>79</v>
      </c>
      <c r="J3617" s="3" t="s">
        <v>24</v>
      </c>
      <c r="K3617" s="3">
        <v>4.4000000000000004</v>
      </c>
      <c r="L3617" s="3" t="s">
        <v>151</v>
      </c>
      <c r="M3617" s="3" t="s">
        <v>37</v>
      </c>
      <c r="N3617" s="3" t="s">
        <v>151</v>
      </c>
      <c r="O3617" s="3" t="s">
        <v>151</v>
      </c>
      <c r="P3617" s="13">
        <v>4</v>
      </c>
      <c r="Q3617" s="13">
        <f>Table1[[#This Row],[Purchase Amount (USD)]]-Table1[[#This Row],[Previous Purchases]]</f>
        <v>27</v>
      </c>
      <c r="R3617" s="3" t="s">
        <v>38</v>
      </c>
      <c r="S3617" s="3" t="s">
        <v>87</v>
      </c>
    </row>
    <row r="3618" spans="1:19" x14ac:dyDescent="0.3">
      <c r="A3618" s="2">
        <v>3617</v>
      </c>
      <c r="B3618" s="2">
        <v>42</v>
      </c>
      <c r="C3618" s="2" t="s">
        <v>152</v>
      </c>
      <c r="D3618" s="2" t="s">
        <v>103</v>
      </c>
      <c r="E3618" s="2" t="s">
        <v>20</v>
      </c>
      <c r="F3618" s="2">
        <v>23</v>
      </c>
      <c r="G3618" s="2" t="s">
        <v>149</v>
      </c>
      <c r="H3618" s="2" t="s">
        <v>22</v>
      </c>
      <c r="I3618" s="2" t="s">
        <v>72</v>
      </c>
      <c r="J3618" s="2" t="s">
        <v>24</v>
      </c>
      <c r="K3618" s="2">
        <v>3.3</v>
      </c>
      <c r="L3618" s="2" t="s">
        <v>151</v>
      </c>
      <c r="M3618" s="2" t="s">
        <v>73</v>
      </c>
      <c r="N3618" s="2" t="s">
        <v>151</v>
      </c>
      <c r="O3618" s="2" t="s">
        <v>151</v>
      </c>
      <c r="P3618" s="12">
        <v>33</v>
      </c>
      <c r="Q3618" s="12">
        <f>Table1[[#This Row],[Purchase Amount (USD)]]-Table1[[#This Row],[Previous Purchases]]</f>
        <v>-10</v>
      </c>
      <c r="R3618" s="2" t="s">
        <v>85</v>
      </c>
      <c r="S3618" s="2" t="s">
        <v>28</v>
      </c>
    </row>
    <row r="3619" spans="1:19" x14ac:dyDescent="0.3">
      <c r="A3619" s="2">
        <v>3618</v>
      </c>
      <c r="B3619" s="2">
        <v>48</v>
      </c>
      <c r="C3619" s="2" t="s">
        <v>152</v>
      </c>
      <c r="D3619" s="2" t="s">
        <v>132</v>
      </c>
      <c r="E3619" s="2" t="s">
        <v>66</v>
      </c>
      <c r="F3619" s="2">
        <v>47</v>
      </c>
      <c r="G3619" s="2" t="s">
        <v>21</v>
      </c>
      <c r="H3619" s="2" t="s">
        <v>43</v>
      </c>
      <c r="I3619" s="2" t="s">
        <v>92</v>
      </c>
      <c r="J3619" s="2" t="s">
        <v>56</v>
      </c>
      <c r="K3619" s="2">
        <v>4.3</v>
      </c>
      <c r="L3619" s="2" t="s">
        <v>151</v>
      </c>
      <c r="M3619" s="2" t="s">
        <v>26</v>
      </c>
      <c r="N3619" s="2" t="s">
        <v>151</v>
      </c>
      <c r="O3619" s="2" t="s">
        <v>151</v>
      </c>
      <c r="P3619" s="12">
        <v>29</v>
      </c>
      <c r="Q3619" s="12">
        <f>Table1[[#This Row],[Purchase Amount (USD)]]-Table1[[#This Row],[Previous Purchases]]</f>
        <v>18</v>
      </c>
      <c r="R3619" s="2" t="s">
        <v>85</v>
      </c>
      <c r="S3619" s="2" t="s">
        <v>87</v>
      </c>
    </row>
    <row r="3620" spans="1:19" x14ac:dyDescent="0.3">
      <c r="A3620" s="3">
        <v>3619</v>
      </c>
      <c r="B3620" s="3">
        <v>28</v>
      </c>
      <c r="C3620" s="3" t="s">
        <v>152</v>
      </c>
      <c r="D3620" s="3" t="s">
        <v>142</v>
      </c>
      <c r="E3620" s="3" t="s">
        <v>66</v>
      </c>
      <c r="F3620" s="3">
        <v>67</v>
      </c>
      <c r="G3620" s="3" t="s">
        <v>106</v>
      </c>
      <c r="H3620" s="3" t="s">
        <v>43</v>
      </c>
      <c r="I3620" s="3" t="s">
        <v>31</v>
      </c>
      <c r="J3620" s="3" t="s">
        <v>56</v>
      </c>
      <c r="K3620" s="3">
        <v>4</v>
      </c>
      <c r="L3620" s="3" t="s">
        <v>151</v>
      </c>
      <c r="M3620" s="3" t="s">
        <v>69</v>
      </c>
      <c r="N3620" s="3" t="s">
        <v>151</v>
      </c>
      <c r="O3620" s="3" t="s">
        <v>151</v>
      </c>
      <c r="P3620" s="13">
        <v>47</v>
      </c>
      <c r="Q3620" s="13">
        <f>Table1[[#This Row],[Purchase Amount (USD)]]-Table1[[#This Row],[Previous Purchases]]</f>
        <v>20</v>
      </c>
      <c r="R3620" s="3" t="s">
        <v>45</v>
      </c>
      <c r="S3620" s="3" t="s">
        <v>75</v>
      </c>
    </row>
    <row r="3621" spans="1:19" x14ac:dyDescent="0.3">
      <c r="A3621" s="3">
        <v>3620</v>
      </c>
      <c r="B3621" s="3">
        <v>44</v>
      </c>
      <c r="C3621" s="3" t="s">
        <v>152</v>
      </c>
      <c r="D3621" s="3" t="s">
        <v>118</v>
      </c>
      <c r="E3621" s="3" t="s">
        <v>66</v>
      </c>
      <c r="F3621" s="3">
        <v>75</v>
      </c>
      <c r="G3621" s="3" t="s">
        <v>97</v>
      </c>
      <c r="H3621" s="3" t="s">
        <v>35</v>
      </c>
      <c r="I3621" s="3" t="s">
        <v>135</v>
      </c>
      <c r="J3621" s="3" t="s">
        <v>24</v>
      </c>
      <c r="K3621" s="3">
        <v>4.9000000000000004</v>
      </c>
      <c r="L3621" s="3" t="s">
        <v>151</v>
      </c>
      <c r="M3621" s="3" t="s">
        <v>69</v>
      </c>
      <c r="N3621" s="3" t="s">
        <v>151</v>
      </c>
      <c r="O3621" s="3" t="s">
        <v>151</v>
      </c>
      <c r="P3621" s="13">
        <v>50</v>
      </c>
      <c r="Q3621" s="13">
        <f>Table1[[#This Row],[Purchase Amount (USD)]]-Table1[[#This Row],[Previous Purchases]]</f>
        <v>25</v>
      </c>
      <c r="R3621" s="3" t="s">
        <v>27</v>
      </c>
      <c r="S3621" s="3" t="s">
        <v>39</v>
      </c>
    </row>
    <row r="3622" spans="1:19" x14ac:dyDescent="0.3">
      <c r="A3622" s="2">
        <v>3621</v>
      </c>
      <c r="B3622" s="2">
        <v>60</v>
      </c>
      <c r="C3622" s="2" t="s">
        <v>152</v>
      </c>
      <c r="D3622" s="2" t="s">
        <v>40</v>
      </c>
      <c r="E3622" s="2" t="s">
        <v>41</v>
      </c>
      <c r="F3622" s="2">
        <v>82</v>
      </c>
      <c r="G3622" s="2" t="s">
        <v>59</v>
      </c>
      <c r="H3622" s="2" t="s">
        <v>43</v>
      </c>
      <c r="I3622" s="2" t="s">
        <v>47</v>
      </c>
      <c r="J3622" s="2" t="s">
        <v>52</v>
      </c>
      <c r="K3622" s="2">
        <v>2.9</v>
      </c>
      <c r="L3622" s="2" t="s">
        <v>151</v>
      </c>
      <c r="M3622" s="2" t="s">
        <v>26</v>
      </c>
      <c r="N3622" s="2" t="s">
        <v>151</v>
      </c>
      <c r="O3622" s="2" t="s">
        <v>151</v>
      </c>
      <c r="P3622" s="12">
        <v>28</v>
      </c>
      <c r="Q3622" s="12">
        <f>Table1[[#This Row],[Purchase Amount (USD)]]-Table1[[#This Row],[Previous Purchases]]</f>
        <v>54</v>
      </c>
      <c r="R3622" s="2" t="s">
        <v>38</v>
      </c>
      <c r="S3622" s="2" t="s">
        <v>28</v>
      </c>
    </row>
    <row r="3623" spans="1:19" x14ac:dyDescent="0.3">
      <c r="A3623" s="2">
        <v>3622</v>
      </c>
      <c r="B3623" s="2">
        <v>38</v>
      </c>
      <c r="C3623" s="2" t="s">
        <v>152</v>
      </c>
      <c r="D3623" s="2" t="s">
        <v>49</v>
      </c>
      <c r="E3623" s="2" t="s">
        <v>41</v>
      </c>
      <c r="F3623" s="2">
        <v>32</v>
      </c>
      <c r="G3623" s="2" t="s">
        <v>126</v>
      </c>
      <c r="H3623" s="2" t="s">
        <v>91</v>
      </c>
      <c r="I3623" s="2" t="s">
        <v>64</v>
      </c>
      <c r="J3623" s="2" t="s">
        <v>52</v>
      </c>
      <c r="K3623" s="2">
        <v>4</v>
      </c>
      <c r="L3623" s="2" t="s">
        <v>151</v>
      </c>
      <c r="M3623" s="2" t="s">
        <v>69</v>
      </c>
      <c r="N3623" s="2" t="s">
        <v>151</v>
      </c>
      <c r="O3623" s="2" t="s">
        <v>151</v>
      </c>
      <c r="P3623" s="12">
        <v>5</v>
      </c>
      <c r="Q3623" s="12">
        <f>Table1[[#This Row],[Purchase Amount (USD)]]-Table1[[#This Row],[Previous Purchases]]</f>
        <v>27</v>
      </c>
      <c r="R3623" s="2" t="s">
        <v>32</v>
      </c>
      <c r="S3623" s="2" t="s">
        <v>28</v>
      </c>
    </row>
    <row r="3624" spans="1:19" x14ac:dyDescent="0.3">
      <c r="A3624" s="3">
        <v>3623</v>
      </c>
      <c r="B3624" s="3">
        <v>46</v>
      </c>
      <c r="C3624" s="3" t="s">
        <v>152</v>
      </c>
      <c r="D3624" s="3" t="s">
        <v>80</v>
      </c>
      <c r="E3624" s="3" t="s">
        <v>20</v>
      </c>
      <c r="F3624" s="3">
        <v>41</v>
      </c>
      <c r="G3624" s="3" t="s">
        <v>149</v>
      </c>
      <c r="H3624" s="3" t="s">
        <v>43</v>
      </c>
      <c r="I3624" s="3" t="s">
        <v>72</v>
      </c>
      <c r="J3624" s="3" t="s">
        <v>56</v>
      </c>
      <c r="K3624" s="3">
        <v>4.3</v>
      </c>
      <c r="L3624" s="3" t="s">
        <v>151</v>
      </c>
      <c r="M3624" s="3" t="s">
        <v>73</v>
      </c>
      <c r="N3624" s="3" t="s">
        <v>151</v>
      </c>
      <c r="O3624" s="3" t="s">
        <v>151</v>
      </c>
      <c r="P3624" s="13">
        <v>12</v>
      </c>
      <c r="Q3624" s="13">
        <f>Table1[[#This Row],[Purchase Amount (USD)]]-Table1[[#This Row],[Previous Purchases]]</f>
        <v>29</v>
      </c>
      <c r="R3624" s="3" t="s">
        <v>38</v>
      </c>
      <c r="S3624" s="3" t="s">
        <v>48</v>
      </c>
    </row>
    <row r="3625" spans="1:19" x14ac:dyDescent="0.3">
      <c r="A3625" s="3">
        <v>3624</v>
      </c>
      <c r="B3625" s="3">
        <v>39</v>
      </c>
      <c r="C3625" s="3" t="s">
        <v>152</v>
      </c>
      <c r="D3625" s="3" t="s">
        <v>105</v>
      </c>
      <c r="E3625" s="3" t="s">
        <v>66</v>
      </c>
      <c r="F3625" s="3">
        <v>89</v>
      </c>
      <c r="G3625" s="3" t="s">
        <v>71</v>
      </c>
      <c r="H3625" s="3" t="s">
        <v>43</v>
      </c>
      <c r="I3625" s="3" t="s">
        <v>82</v>
      </c>
      <c r="J3625" s="3" t="s">
        <v>24</v>
      </c>
      <c r="K3625" s="3">
        <v>2.7</v>
      </c>
      <c r="L3625" s="3" t="s">
        <v>151</v>
      </c>
      <c r="M3625" s="3" t="s">
        <v>69</v>
      </c>
      <c r="N3625" s="3" t="s">
        <v>151</v>
      </c>
      <c r="O3625" s="3" t="s">
        <v>151</v>
      </c>
      <c r="P3625" s="13">
        <v>4</v>
      </c>
      <c r="Q3625" s="13">
        <f>Table1[[#This Row],[Purchase Amount (USD)]]-Table1[[#This Row],[Previous Purchases]]</f>
        <v>85</v>
      </c>
      <c r="R3625" s="3" t="s">
        <v>45</v>
      </c>
      <c r="S3625" s="3" t="s">
        <v>39</v>
      </c>
    </row>
    <row r="3626" spans="1:19" x14ac:dyDescent="0.3">
      <c r="A3626" s="2">
        <v>3625</v>
      </c>
      <c r="B3626" s="2">
        <v>22</v>
      </c>
      <c r="C3626" s="2" t="s">
        <v>152</v>
      </c>
      <c r="D3626" s="2" t="s">
        <v>123</v>
      </c>
      <c r="E3626" s="2" t="s">
        <v>66</v>
      </c>
      <c r="F3626" s="2">
        <v>82</v>
      </c>
      <c r="G3626" s="2" t="s">
        <v>104</v>
      </c>
      <c r="H3626" s="2" t="s">
        <v>91</v>
      </c>
      <c r="I3626" s="2" t="s">
        <v>99</v>
      </c>
      <c r="J3626" s="2" t="s">
        <v>56</v>
      </c>
      <c r="K3626" s="2">
        <v>5</v>
      </c>
      <c r="L3626" s="2" t="s">
        <v>151</v>
      </c>
      <c r="M3626" s="2" t="s">
        <v>73</v>
      </c>
      <c r="N3626" s="2" t="s">
        <v>151</v>
      </c>
      <c r="O3626" s="2" t="s">
        <v>151</v>
      </c>
      <c r="P3626" s="12">
        <v>22</v>
      </c>
      <c r="Q3626" s="12">
        <f>Table1[[#This Row],[Purchase Amount (USD)]]-Table1[[#This Row],[Previous Purchases]]</f>
        <v>60</v>
      </c>
      <c r="R3626" s="2" t="s">
        <v>74</v>
      </c>
      <c r="S3626" s="2" t="s">
        <v>75</v>
      </c>
    </row>
    <row r="3627" spans="1:19" x14ac:dyDescent="0.3">
      <c r="A3627" s="2">
        <v>3626</v>
      </c>
      <c r="B3627" s="2">
        <v>44</v>
      </c>
      <c r="C3627" s="2" t="s">
        <v>152</v>
      </c>
      <c r="D3627" s="2" t="s">
        <v>118</v>
      </c>
      <c r="E3627" s="2" t="s">
        <v>66</v>
      </c>
      <c r="F3627" s="2">
        <v>99</v>
      </c>
      <c r="G3627" s="2" t="s">
        <v>114</v>
      </c>
      <c r="H3627" s="2" t="s">
        <v>22</v>
      </c>
      <c r="I3627" s="2" t="s">
        <v>95</v>
      </c>
      <c r="J3627" s="2" t="s">
        <v>24</v>
      </c>
      <c r="K3627" s="2">
        <v>4.4000000000000004</v>
      </c>
      <c r="L3627" s="2" t="s">
        <v>151</v>
      </c>
      <c r="M3627" s="2" t="s">
        <v>26</v>
      </c>
      <c r="N3627" s="2" t="s">
        <v>151</v>
      </c>
      <c r="O3627" s="2" t="s">
        <v>151</v>
      </c>
      <c r="P3627" s="12">
        <v>32</v>
      </c>
      <c r="Q3627" s="12">
        <f>Table1[[#This Row],[Purchase Amount (USD)]]-Table1[[#This Row],[Previous Purchases]]</f>
        <v>67</v>
      </c>
      <c r="R3627" s="2" t="s">
        <v>45</v>
      </c>
      <c r="S3627" s="2" t="s">
        <v>39</v>
      </c>
    </row>
    <row r="3628" spans="1:19" x14ac:dyDescent="0.3">
      <c r="A3628" s="3">
        <v>3627</v>
      </c>
      <c r="B3628" s="3">
        <v>69</v>
      </c>
      <c r="C3628" s="3" t="s">
        <v>152</v>
      </c>
      <c r="D3628" s="3" t="s">
        <v>19</v>
      </c>
      <c r="E3628" s="3" t="s">
        <v>20</v>
      </c>
      <c r="F3628" s="3">
        <v>98</v>
      </c>
      <c r="G3628" s="3" t="s">
        <v>90</v>
      </c>
      <c r="H3628" s="3" t="s">
        <v>22</v>
      </c>
      <c r="I3628" s="3" t="s">
        <v>84</v>
      </c>
      <c r="J3628" s="3" t="s">
        <v>56</v>
      </c>
      <c r="K3628" s="3">
        <v>3.5</v>
      </c>
      <c r="L3628" s="3" t="s">
        <v>151</v>
      </c>
      <c r="M3628" s="3" t="s">
        <v>26</v>
      </c>
      <c r="N3628" s="3" t="s">
        <v>151</v>
      </c>
      <c r="O3628" s="3" t="s">
        <v>151</v>
      </c>
      <c r="P3628" s="13">
        <v>32</v>
      </c>
      <c r="Q3628" s="13">
        <f>Table1[[#This Row],[Purchase Amount (USD)]]-Table1[[#This Row],[Previous Purchases]]</f>
        <v>66</v>
      </c>
      <c r="R3628" s="3" t="s">
        <v>27</v>
      </c>
      <c r="S3628" s="3" t="s">
        <v>57</v>
      </c>
    </row>
    <row r="3629" spans="1:19" x14ac:dyDescent="0.3">
      <c r="A3629" s="3">
        <v>3628</v>
      </c>
      <c r="B3629" s="3">
        <v>39</v>
      </c>
      <c r="C3629" s="3" t="s">
        <v>152</v>
      </c>
      <c r="D3629" s="3" t="s">
        <v>132</v>
      </c>
      <c r="E3629" s="3" t="s">
        <v>66</v>
      </c>
      <c r="F3629" s="3">
        <v>54</v>
      </c>
      <c r="G3629" s="3" t="s">
        <v>78</v>
      </c>
      <c r="H3629" s="3" t="s">
        <v>43</v>
      </c>
      <c r="I3629" s="3" t="s">
        <v>64</v>
      </c>
      <c r="J3629" s="3" t="s">
        <v>24</v>
      </c>
      <c r="K3629" s="3">
        <v>3.3</v>
      </c>
      <c r="L3629" s="3" t="s">
        <v>151</v>
      </c>
      <c r="M3629" s="3" t="s">
        <v>44</v>
      </c>
      <c r="N3629" s="3" t="s">
        <v>151</v>
      </c>
      <c r="O3629" s="3" t="s">
        <v>151</v>
      </c>
      <c r="P3629" s="13">
        <v>48</v>
      </c>
      <c r="Q3629" s="13">
        <f>Table1[[#This Row],[Purchase Amount (USD)]]-Table1[[#This Row],[Previous Purchases]]</f>
        <v>6</v>
      </c>
      <c r="R3629" s="3" t="s">
        <v>32</v>
      </c>
      <c r="S3629" s="3" t="s">
        <v>96</v>
      </c>
    </row>
    <row r="3630" spans="1:19" x14ac:dyDescent="0.3">
      <c r="A3630" s="2">
        <v>3629</v>
      </c>
      <c r="B3630" s="2">
        <v>53</v>
      </c>
      <c r="C3630" s="2" t="s">
        <v>152</v>
      </c>
      <c r="D3630" s="2" t="s">
        <v>19</v>
      </c>
      <c r="E3630" s="2" t="s">
        <v>20</v>
      </c>
      <c r="F3630" s="2">
        <v>88</v>
      </c>
      <c r="G3630" s="2" t="s">
        <v>141</v>
      </c>
      <c r="H3630" s="2" t="s">
        <v>22</v>
      </c>
      <c r="I3630" s="2" t="s">
        <v>72</v>
      </c>
      <c r="J3630" s="2" t="s">
        <v>52</v>
      </c>
      <c r="K3630" s="2">
        <v>3.8</v>
      </c>
      <c r="L3630" s="2" t="s">
        <v>151</v>
      </c>
      <c r="M3630" s="2" t="s">
        <v>37</v>
      </c>
      <c r="N3630" s="2" t="s">
        <v>151</v>
      </c>
      <c r="O3630" s="2" t="s">
        <v>151</v>
      </c>
      <c r="P3630" s="12">
        <v>35</v>
      </c>
      <c r="Q3630" s="12">
        <f>Table1[[#This Row],[Purchase Amount (USD)]]-Table1[[#This Row],[Previous Purchases]]</f>
        <v>53</v>
      </c>
      <c r="R3630" s="2" t="s">
        <v>38</v>
      </c>
      <c r="S3630" s="2" t="s">
        <v>87</v>
      </c>
    </row>
    <row r="3631" spans="1:19" x14ac:dyDescent="0.3">
      <c r="A3631" s="2">
        <v>3630</v>
      </c>
      <c r="B3631" s="2">
        <v>52</v>
      </c>
      <c r="C3631" s="2" t="s">
        <v>152</v>
      </c>
      <c r="D3631" s="2" t="s">
        <v>112</v>
      </c>
      <c r="E3631" s="2" t="s">
        <v>20</v>
      </c>
      <c r="F3631" s="2">
        <v>43</v>
      </c>
      <c r="G3631" s="2" t="s">
        <v>110</v>
      </c>
      <c r="H3631" s="2" t="s">
        <v>22</v>
      </c>
      <c r="I3631" s="2" t="s">
        <v>92</v>
      </c>
      <c r="J3631" s="2" t="s">
        <v>52</v>
      </c>
      <c r="K3631" s="2">
        <v>4.5</v>
      </c>
      <c r="L3631" s="2" t="s">
        <v>151</v>
      </c>
      <c r="M3631" s="2" t="s">
        <v>53</v>
      </c>
      <c r="N3631" s="2" t="s">
        <v>151</v>
      </c>
      <c r="O3631" s="2" t="s">
        <v>151</v>
      </c>
      <c r="P3631" s="12">
        <v>44</v>
      </c>
      <c r="Q3631" s="12">
        <f>Table1[[#This Row],[Purchase Amount (USD)]]-Table1[[#This Row],[Previous Purchases]]</f>
        <v>-1</v>
      </c>
      <c r="R3631" s="2" t="s">
        <v>85</v>
      </c>
      <c r="S3631" s="2" t="s">
        <v>28</v>
      </c>
    </row>
    <row r="3632" spans="1:19" x14ac:dyDescent="0.3">
      <c r="A3632" s="3">
        <v>3631</v>
      </c>
      <c r="B3632" s="3">
        <v>65</v>
      </c>
      <c r="C3632" s="3" t="s">
        <v>152</v>
      </c>
      <c r="D3632" s="3" t="s">
        <v>123</v>
      </c>
      <c r="E3632" s="3" t="s">
        <v>66</v>
      </c>
      <c r="F3632" s="3">
        <v>73</v>
      </c>
      <c r="G3632" s="3" t="s">
        <v>100</v>
      </c>
      <c r="H3632" s="3" t="s">
        <v>43</v>
      </c>
      <c r="I3632" s="3" t="s">
        <v>92</v>
      </c>
      <c r="J3632" s="3" t="s">
        <v>24</v>
      </c>
      <c r="K3632" s="3">
        <v>4.8</v>
      </c>
      <c r="L3632" s="3" t="s">
        <v>151</v>
      </c>
      <c r="M3632" s="3" t="s">
        <v>73</v>
      </c>
      <c r="N3632" s="3" t="s">
        <v>151</v>
      </c>
      <c r="O3632" s="3" t="s">
        <v>151</v>
      </c>
      <c r="P3632" s="13">
        <v>29</v>
      </c>
      <c r="Q3632" s="13">
        <f>Table1[[#This Row],[Purchase Amount (USD)]]-Table1[[#This Row],[Previous Purchases]]</f>
        <v>44</v>
      </c>
      <c r="R3632" s="3" t="s">
        <v>32</v>
      </c>
      <c r="S3632" s="3" t="s">
        <v>39</v>
      </c>
    </row>
    <row r="3633" spans="1:19" x14ac:dyDescent="0.3">
      <c r="A3633" s="3">
        <v>3632</v>
      </c>
      <c r="B3633" s="3">
        <v>48</v>
      </c>
      <c r="C3633" s="3" t="s">
        <v>152</v>
      </c>
      <c r="D3633" s="3" t="s">
        <v>123</v>
      </c>
      <c r="E3633" s="3" t="s">
        <v>66</v>
      </c>
      <c r="F3633" s="3">
        <v>50</v>
      </c>
      <c r="G3633" s="3" t="s">
        <v>126</v>
      </c>
      <c r="H3633" s="3" t="s">
        <v>43</v>
      </c>
      <c r="I3633" s="3" t="s">
        <v>99</v>
      </c>
      <c r="J3633" s="3" t="s">
        <v>56</v>
      </c>
      <c r="K3633" s="3">
        <v>2.9</v>
      </c>
      <c r="L3633" s="3" t="s">
        <v>151</v>
      </c>
      <c r="M3633" s="3" t="s">
        <v>73</v>
      </c>
      <c r="N3633" s="3" t="s">
        <v>151</v>
      </c>
      <c r="O3633" s="3" t="s">
        <v>151</v>
      </c>
      <c r="P3633" s="13">
        <v>26</v>
      </c>
      <c r="Q3633" s="13">
        <f>Table1[[#This Row],[Purchase Amount (USD)]]-Table1[[#This Row],[Previous Purchases]]</f>
        <v>24</v>
      </c>
      <c r="R3633" s="3" t="s">
        <v>38</v>
      </c>
      <c r="S3633" s="3" t="s">
        <v>87</v>
      </c>
    </row>
    <row r="3634" spans="1:19" x14ac:dyDescent="0.3">
      <c r="A3634" s="2">
        <v>3633</v>
      </c>
      <c r="B3634" s="2">
        <v>27</v>
      </c>
      <c r="C3634" s="2" t="s">
        <v>152</v>
      </c>
      <c r="D3634" s="2" t="s">
        <v>49</v>
      </c>
      <c r="E3634" s="2" t="s">
        <v>41</v>
      </c>
      <c r="F3634" s="2">
        <v>73</v>
      </c>
      <c r="G3634" s="2" t="s">
        <v>139</v>
      </c>
      <c r="H3634" s="2" t="s">
        <v>22</v>
      </c>
      <c r="I3634" s="2" t="s">
        <v>95</v>
      </c>
      <c r="J3634" s="2" t="s">
        <v>36</v>
      </c>
      <c r="K3634" s="2">
        <v>3.2</v>
      </c>
      <c r="L3634" s="2" t="s">
        <v>151</v>
      </c>
      <c r="M3634" s="2" t="s">
        <v>26</v>
      </c>
      <c r="N3634" s="2" t="s">
        <v>151</v>
      </c>
      <c r="O3634" s="2" t="s">
        <v>151</v>
      </c>
      <c r="P3634" s="12">
        <v>3</v>
      </c>
      <c r="Q3634" s="12">
        <f>Table1[[#This Row],[Purchase Amount (USD)]]-Table1[[#This Row],[Previous Purchases]]</f>
        <v>70</v>
      </c>
      <c r="R3634" s="2" t="s">
        <v>85</v>
      </c>
      <c r="S3634" s="2" t="s">
        <v>57</v>
      </c>
    </row>
    <row r="3635" spans="1:19" x14ac:dyDescent="0.3">
      <c r="A3635" s="2">
        <v>3634</v>
      </c>
      <c r="B3635" s="2">
        <v>39</v>
      </c>
      <c r="C3635" s="2" t="s">
        <v>152</v>
      </c>
      <c r="D3635" s="2" t="s">
        <v>142</v>
      </c>
      <c r="E3635" s="2" t="s">
        <v>66</v>
      </c>
      <c r="F3635" s="2">
        <v>51</v>
      </c>
      <c r="G3635" s="2" t="s">
        <v>55</v>
      </c>
      <c r="H3635" s="2" t="s">
        <v>43</v>
      </c>
      <c r="I3635" s="2" t="s">
        <v>120</v>
      </c>
      <c r="J3635" s="2" t="s">
        <v>36</v>
      </c>
      <c r="K3635" s="2">
        <v>2.8</v>
      </c>
      <c r="L3635" s="2" t="s">
        <v>151</v>
      </c>
      <c r="M3635" s="2" t="s">
        <v>37</v>
      </c>
      <c r="N3635" s="2" t="s">
        <v>151</v>
      </c>
      <c r="O3635" s="2" t="s">
        <v>151</v>
      </c>
      <c r="P3635" s="12">
        <v>1</v>
      </c>
      <c r="Q3635" s="12">
        <f>Table1[[#This Row],[Purchase Amount (USD)]]-Table1[[#This Row],[Previous Purchases]]</f>
        <v>50</v>
      </c>
      <c r="R3635" s="2" t="s">
        <v>74</v>
      </c>
      <c r="S3635" s="2" t="s">
        <v>75</v>
      </c>
    </row>
    <row r="3636" spans="1:19" x14ac:dyDescent="0.3">
      <c r="A3636" s="3">
        <v>3635</v>
      </c>
      <c r="B3636" s="3">
        <v>59</v>
      </c>
      <c r="C3636" s="3" t="s">
        <v>152</v>
      </c>
      <c r="D3636" s="3" t="s">
        <v>124</v>
      </c>
      <c r="E3636" s="3" t="s">
        <v>20</v>
      </c>
      <c r="F3636" s="3">
        <v>22</v>
      </c>
      <c r="G3636" s="3" t="s">
        <v>122</v>
      </c>
      <c r="H3636" s="3" t="s">
        <v>43</v>
      </c>
      <c r="I3636" s="3" t="s">
        <v>68</v>
      </c>
      <c r="J3636" s="3" t="s">
        <v>24</v>
      </c>
      <c r="K3636" s="3">
        <v>3.3</v>
      </c>
      <c r="L3636" s="3" t="s">
        <v>151</v>
      </c>
      <c r="M3636" s="3" t="s">
        <v>53</v>
      </c>
      <c r="N3636" s="3" t="s">
        <v>151</v>
      </c>
      <c r="O3636" s="3" t="s">
        <v>151</v>
      </c>
      <c r="P3636" s="13">
        <v>17</v>
      </c>
      <c r="Q3636" s="13">
        <f>Table1[[#This Row],[Purchase Amount (USD)]]-Table1[[#This Row],[Previous Purchases]]</f>
        <v>5</v>
      </c>
      <c r="R3636" s="3" t="s">
        <v>45</v>
      </c>
      <c r="S3636" s="3" t="s">
        <v>48</v>
      </c>
    </row>
    <row r="3637" spans="1:19" x14ac:dyDescent="0.3">
      <c r="A3637" s="3">
        <v>3636</v>
      </c>
      <c r="B3637" s="3">
        <v>52</v>
      </c>
      <c r="C3637" s="3" t="s">
        <v>152</v>
      </c>
      <c r="D3637" s="3" t="s">
        <v>40</v>
      </c>
      <c r="E3637" s="3" t="s">
        <v>41</v>
      </c>
      <c r="F3637" s="3">
        <v>32</v>
      </c>
      <c r="G3637" s="3" t="s">
        <v>111</v>
      </c>
      <c r="H3637" s="3" t="s">
        <v>22</v>
      </c>
      <c r="I3637" s="3" t="s">
        <v>108</v>
      </c>
      <c r="J3637" s="3" t="s">
        <v>56</v>
      </c>
      <c r="K3637" s="3">
        <v>3.3</v>
      </c>
      <c r="L3637" s="3" t="s">
        <v>151</v>
      </c>
      <c r="M3637" s="3" t="s">
        <v>37</v>
      </c>
      <c r="N3637" s="3" t="s">
        <v>151</v>
      </c>
      <c r="O3637" s="3" t="s">
        <v>151</v>
      </c>
      <c r="P3637" s="13">
        <v>17</v>
      </c>
      <c r="Q3637" s="13">
        <f>Table1[[#This Row],[Purchase Amount (USD)]]-Table1[[#This Row],[Previous Purchases]]</f>
        <v>15</v>
      </c>
      <c r="R3637" s="3" t="s">
        <v>38</v>
      </c>
      <c r="S3637" s="3" t="s">
        <v>28</v>
      </c>
    </row>
    <row r="3638" spans="1:19" x14ac:dyDescent="0.3">
      <c r="A3638" s="2">
        <v>3637</v>
      </c>
      <c r="B3638" s="2">
        <v>50</v>
      </c>
      <c r="C3638" s="2" t="s">
        <v>152</v>
      </c>
      <c r="D3638" s="2" t="s">
        <v>40</v>
      </c>
      <c r="E3638" s="2" t="s">
        <v>41</v>
      </c>
      <c r="F3638" s="2">
        <v>38</v>
      </c>
      <c r="G3638" s="2" t="s">
        <v>98</v>
      </c>
      <c r="H3638" s="2" t="s">
        <v>22</v>
      </c>
      <c r="I3638" s="2" t="s">
        <v>92</v>
      </c>
      <c r="J3638" s="2" t="s">
        <v>52</v>
      </c>
      <c r="K3638" s="2">
        <v>4.2</v>
      </c>
      <c r="L3638" s="2" t="s">
        <v>151</v>
      </c>
      <c r="M3638" s="2" t="s">
        <v>69</v>
      </c>
      <c r="N3638" s="2" t="s">
        <v>151</v>
      </c>
      <c r="O3638" s="2" t="s">
        <v>151</v>
      </c>
      <c r="P3638" s="12">
        <v>36</v>
      </c>
      <c r="Q3638" s="12">
        <f>Table1[[#This Row],[Purchase Amount (USD)]]-Table1[[#This Row],[Previous Purchases]]</f>
        <v>2</v>
      </c>
      <c r="R3638" s="2" t="s">
        <v>32</v>
      </c>
      <c r="S3638" s="2" t="s">
        <v>39</v>
      </c>
    </row>
    <row r="3639" spans="1:19" x14ac:dyDescent="0.3">
      <c r="A3639" s="2">
        <v>3638</v>
      </c>
      <c r="B3639" s="2">
        <v>32</v>
      </c>
      <c r="C3639" s="2" t="s">
        <v>152</v>
      </c>
      <c r="D3639" s="2" t="s">
        <v>136</v>
      </c>
      <c r="E3639" s="2" t="s">
        <v>41</v>
      </c>
      <c r="F3639" s="2">
        <v>66</v>
      </c>
      <c r="G3639" s="2" t="s">
        <v>139</v>
      </c>
      <c r="H3639" s="2" t="s">
        <v>22</v>
      </c>
      <c r="I3639" s="2" t="s">
        <v>133</v>
      </c>
      <c r="J3639" s="2" t="s">
        <v>24</v>
      </c>
      <c r="K3639" s="2">
        <v>3.6</v>
      </c>
      <c r="L3639" s="2" t="s">
        <v>151</v>
      </c>
      <c r="M3639" s="2" t="s">
        <v>26</v>
      </c>
      <c r="N3639" s="2" t="s">
        <v>151</v>
      </c>
      <c r="O3639" s="2" t="s">
        <v>151</v>
      </c>
      <c r="P3639" s="12">
        <v>32</v>
      </c>
      <c r="Q3639" s="12">
        <f>Table1[[#This Row],[Purchase Amount (USD)]]-Table1[[#This Row],[Previous Purchases]]</f>
        <v>34</v>
      </c>
      <c r="R3639" s="2" t="s">
        <v>38</v>
      </c>
      <c r="S3639" s="2" t="s">
        <v>28</v>
      </c>
    </row>
    <row r="3640" spans="1:19" x14ac:dyDescent="0.3">
      <c r="A3640" s="3">
        <v>3639</v>
      </c>
      <c r="B3640" s="3">
        <v>40</v>
      </c>
      <c r="C3640" s="3" t="s">
        <v>152</v>
      </c>
      <c r="D3640" s="3" t="s">
        <v>131</v>
      </c>
      <c r="E3640" s="3" t="s">
        <v>66</v>
      </c>
      <c r="F3640" s="3">
        <v>20</v>
      </c>
      <c r="G3640" s="3" t="s">
        <v>110</v>
      </c>
      <c r="H3640" s="3" t="s">
        <v>43</v>
      </c>
      <c r="I3640" s="3" t="s">
        <v>77</v>
      </c>
      <c r="J3640" s="3" t="s">
        <v>36</v>
      </c>
      <c r="K3640" s="3">
        <v>4.5999999999999996</v>
      </c>
      <c r="L3640" s="3" t="s">
        <v>151</v>
      </c>
      <c r="M3640" s="3" t="s">
        <v>26</v>
      </c>
      <c r="N3640" s="3" t="s">
        <v>151</v>
      </c>
      <c r="O3640" s="3" t="s">
        <v>151</v>
      </c>
      <c r="P3640" s="13">
        <v>50</v>
      </c>
      <c r="Q3640" s="13">
        <f>Table1[[#This Row],[Purchase Amount (USD)]]-Table1[[#This Row],[Previous Purchases]]</f>
        <v>-30</v>
      </c>
      <c r="R3640" s="3" t="s">
        <v>45</v>
      </c>
      <c r="S3640" s="3" t="s">
        <v>75</v>
      </c>
    </row>
    <row r="3641" spans="1:19" x14ac:dyDescent="0.3">
      <c r="A3641" s="3">
        <v>3640</v>
      </c>
      <c r="B3641" s="3">
        <v>26</v>
      </c>
      <c r="C3641" s="3" t="s">
        <v>152</v>
      </c>
      <c r="D3641" s="3" t="s">
        <v>61</v>
      </c>
      <c r="E3641" s="3" t="s">
        <v>62</v>
      </c>
      <c r="F3641" s="3">
        <v>44</v>
      </c>
      <c r="G3641" s="3" t="s">
        <v>114</v>
      </c>
      <c r="H3641" s="3" t="s">
        <v>43</v>
      </c>
      <c r="I3641" s="3" t="s">
        <v>109</v>
      </c>
      <c r="J3641" s="3" t="s">
        <v>52</v>
      </c>
      <c r="K3641" s="3">
        <v>3.6</v>
      </c>
      <c r="L3641" s="3" t="s">
        <v>151</v>
      </c>
      <c r="M3641" s="3" t="s">
        <v>69</v>
      </c>
      <c r="N3641" s="3" t="s">
        <v>151</v>
      </c>
      <c r="O3641" s="3" t="s">
        <v>151</v>
      </c>
      <c r="P3641" s="13">
        <v>39</v>
      </c>
      <c r="Q3641" s="13">
        <f>Table1[[#This Row],[Purchase Amount (USD)]]-Table1[[#This Row],[Previous Purchases]]</f>
        <v>5</v>
      </c>
      <c r="R3641" s="3" t="s">
        <v>27</v>
      </c>
      <c r="S3641" s="3" t="s">
        <v>48</v>
      </c>
    </row>
    <row r="3642" spans="1:19" x14ac:dyDescent="0.3">
      <c r="A3642" s="2">
        <v>3641</v>
      </c>
      <c r="B3642" s="2">
        <v>47</v>
      </c>
      <c r="C3642" s="2" t="s">
        <v>152</v>
      </c>
      <c r="D3642" s="2" t="s">
        <v>88</v>
      </c>
      <c r="E3642" s="2" t="s">
        <v>66</v>
      </c>
      <c r="F3642" s="2">
        <v>31</v>
      </c>
      <c r="G3642" s="2" t="s">
        <v>147</v>
      </c>
      <c r="H3642" s="2" t="s">
        <v>22</v>
      </c>
      <c r="I3642" s="2" t="s">
        <v>68</v>
      </c>
      <c r="J3642" s="2" t="s">
        <v>36</v>
      </c>
      <c r="K3642" s="2">
        <v>4</v>
      </c>
      <c r="L3642" s="2" t="s">
        <v>151</v>
      </c>
      <c r="M3642" s="2" t="s">
        <v>44</v>
      </c>
      <c r="N3642" s="2" t="s">
        <v>151</v>
      </c>
      <c r="O3642" s="2" t="s">
        <v>151</v>
      </c>
      <c r="P3642" s="12">
        <v>17</v>
      </c>
      <c r="Q3642" s="12">
        <f>Table1[[#This Row],[Purchase Amount (USD)]]-Table1[[#This Row],[Previous Purchases]]</f>
        <v>14</v>
      </c>
      <c r="R3642" s="2" t="s">
        <v>45</v>
      </c>
      <c r="S3642" s="2" t="s">
        <v>87</v>
      </c>
    </row>
    <row r="3643" spans="1:19" x14ac:dyDescent="0.3">
      <c r="A3643" s="2">
        <v>3642</v>
      </c>
      <c r="B3643" s="2">
        <v>51</v>
      </c>
      <c r="C3643" s="2" t="s">
        <v>152</v>
      </c>
      <c r="D3643" s="2" t="s">
        <v>101</v>
      </c>
      <c r="E3643" s="2" t="s">
        <v>62</v>
      </c>
      <c r="F3643" s="2">
        <v>45</v>
      </c>
      <c r="G3643" s="2" t="s">
        <v>83</v>
      </c>
      <c r="H3643" s="2" t="s">
        <v>43</v>
      </c>
      <c r="I3643" s="2" t="s">
        <v>108</v>
      </c>
      <c r="J3643" s="2" t="s">
        <v>56</v>
      </c>
      <c r="K3643" s="2">
        <v>2.7</v>
      </c>
      <c r="L3643" s="2" t="s">
        <v>151</v>
      </c>
      <c r="M3643" s="2" t="s">
        <v>37</v>
      </c>
      <c r="N3643" s="2" t="s">
        <v>151</v>
      </c>
      <c r="O3643" s="2" t="s">
        <v>151</v>
      </c>
      <c r="P3643" s="12">
        <v>39</v>
      </c>
      <c r="Q3643" s="12">
        <f>Table1[[#This Row],[Purchase Amount (USD)]]-Table1[[#This Row],[Previous Purchases]]</f>
        <v>6</v>
      </c>
      <c r="R3643" s="2" t="s">
        <v>74</v>
      </c>
      <c r="S3643" s="2" t="s">
        <v>96</v>
      </c>
    </row>
    <row r="3644" spans="1:19" x14ac:dyDescent="0.3">
      <c r="A3644" s="3">
        <v>3643</v>
      </c>
      <c r="B3644" s="3">
        <v>47</v>
      </c>
      <c r="C3644" s="3" t="s">
        <v>152</v>
      </c>
      <c r="D3644" s="3" t="s">
        <v>80</v>
      </c>
      <c r="E3644" s="3" t="s">
        <v>20</v>
      </c>
      <c r="F3644" s="3">
        <v>71</v>
      </c>
      <c r="G3644" s="3" t="s">
        <v>116</v>
      </c>
      <c r="H3644" s="3" t="s">
        <v>22</v>
      </c>
      <c r="I3644" s="3" t="s">
        <v>31</v>
      </c>
      <c r="J3644" s="3" t="s">
        <v>52</v>
      </c>
      <c r="K3644" s="3">
        <v>4.4000000000000004</v>
      </c>
      <c r="L3644" s="3" t="s">
        <v>151</v>
      </c>
      <c r="M3644" s="3" t="s">
        <v>73</v>
      </c>
      <c r="N3644" s="3" t="s">
        <v>151</v>
      </c>
      <c r="O3644" s="3" t="s">
        <v>151</v>
      </c>
      <c r="P3644" s="13">
        <v>5</v>
      </c>
      <c r="Q3644" s="13">
        <f>Table1[[#This Row],[Purchase Amount (USD)]]-Table1[[#This Row],[Previous Purchases]]</f>
        <v>66</v>
      </c>
      <c r="R3644" s="3" t="s">
        <v>45</v>
      </c>
      <c r="S3644" s="3" t="s">
        <v>48</v>
      </c>
    </row>
    <row r="3645" spans="1:19" x14ac:dyDescent="0.3">
      <c r="A3645" s="3">
        <v>3644</v>
      </c>
      <c r="B3645" s="3">
        <v>53</v>
      </c>
      <c r="C3645" s="3" t="s">
        <v>152</v>
      </c>
      <c r="D3645" s="3" t="s">
        <v>118</v>
      </c>
      <c r="E3645" s="3" t="s">
        <v>66</v>
      </c>
      <c r="F3645" s="3">
        <v>96</v>
      </c>
      <c r="G3645" s="3" t="s">
        <v>121</v>
      </c>
      <c r="H3645" s="3" t="s">
        <v>91</v>
      </c>
      <c r="I3645" s="3" t="s">
        <v>135</v>
      </c>
      <c r="J3645" s="3" t="s">
        <v>56</v>
      </c>
      <c r="K3645" s="3">
        <v>3.2</v>
      </c>
      <c r="L3645" s="3" t="s">
        <v>151</v>
      </c>
      <c r="M3645" s="3" t="s">
        <v>53</v>
      </c>
      <c r="N3645" s="3" t="s">
        <v>151</v>
      </c>
      <c r="O3645" s="3" t="s">
        <v>151</v>
      </c>
      <c r="P3645" s="13">
        <v>47</v>
      </c>
      <c r="Q3645" s="13">
        <f>Table1[[#This Row],[Purchase Amount (USD)]]-Table1[[#This Row],[Previous Purchases]]</f>
        <v>49</v>
      </c>
      <c r="R3645" s="3" t="s">
        <v>85</v>
      </c>
      <c r="S3645" s="3" t="s">
        <v>48</v>
      </c>
    </row>
    <row r="3646" spans="1:19" x14ac:dyDescent="0.3">
      <c r="A3646" s="2">
        <v>3645</v>
      </c>
      <c r="B3646" s="2">
        <v>35</v>
      </c>
      <c r="C3646" s="2" t="s">
        <v>152</v>
      </c>
      <c r="D3646" s="2" t="s">
        <v>19</v>
      </c>
      <c r="E3646" s="2" t="s">
        <v>20</v>
      </c>
      <c r="F3646" s="2">
        <v>32</v>
      </c>
      <c r="G3646" s="2" t="s">
        <v>71</v>
      </c>
      <c r="H3646" s="2" t="s">
        <v>43</v>
      </c>
      <c r="I3646" s="2" t="s">
        <v>82</v>
      </c>
      <c r="J3646" s="2" t="s">
        <v>24</v>
      </c>
      <c r="K3646" s="2">
        <v>2.6</v>
      </c>
      <c r="L3646" s="2" t="s">
        <v>151</v>
      </c>
      <c r="M3646" s="2" t="s">
        <v>44</v>
      </c>
      <c r="N3646" s="2" t="s">
        <v>151</v>
      </c>
      <c r="O3646" s="2" t="s">
        <v>151</v>
      </c>
      <c r="P3646" s="12">
        <v>18</v>
      </c>
      <c r="Q3646" s="12">
        <f>Table1[[#This Row],[Purchase Amount (USD)]]-Table1[[#This Row],[Previous Purchases]]</f>
        <v>14</v>
      </c>
      <c r="R3646" s="2" t="s">
        <v>27</v>
      </c>
      <c r="S3646" s="2" t="s">
        <v>39</v>
      </c>
    </row>
    <row r="3647" spans="1:19" x14ac:dyDescent="0.3">
      <c r="A3647" s="2">
        <v>3646</v>
      </c>
      <c r="B3647" s="2">
        <v>38</v>
      </c>
      <c r="C3647" s="2" t="s">
        <v>152</v>
      </c>
      <c r="D3647" s="2" t="s">
        <v>131</v>
      </c>
      <c r="E3647" s="2" t="s">
        <v>66</v>
      </c>
      <c r="F3647" s="2">
        <v>90</v>
      </c>
      <c r="G3647" s="2" t="s">
        <v>111</v>
      </c>
      <c r="H3647" s="2" t="s">
        <v>22</v>
      </c>
      <c r="I3647" s="2" t="s">
        <v>64</v>
      </c>
      <c r="J3647" s="2" t="s">
        <v>52</v>
      </c>
      <c r="K3647" s="2">
        <v>3.4</v>
      </c>
      <c r="L3647" s="2" t="s">
        <v>151</v>
      </c>
      <c r="M3647" s="2" t="s">
        <v>37</v>
      </c>
      <c r="N3647" s="2" t="s">
        <v>151</v>
      </c>
      <c r="O3647" s="2" t="s">
        <v>151</v>
      </c>
      <c r="P3647" s="12">
        <v>31</v>
      </c>
      <c r="Q3647" s="12">
        <f>Table1[[#This Row],[Purchase Amount (USD)]]-Table1[[#This Row],[Previous Purchases]]</f>
        <v>59</v>
      </c>
      <c r="R3647" s="2" t="s">
        <v>38</v>
      </c>
      <c r="S3647" s="2" t="s">
        <v>96</v>
      </c>
    </row>
    <row r="3648" spans="1:19" x14ac:dyDescent="0.3">
      <c r="A3648" s="3">
        <v>3647</v>
      </c>
      <c r="B3648" s="3">
        <v>69</v>
      </c>
      <c r="C3648" s="3" t="s">
        <v>152</v>
      </c>
      <c r="D3648" s="3" t="s">
        <v>105</v>
      </c>
      <c r="E3648" s="3" t="s">
        <v>66</v>
      </c>
      <c r="F3648" s="3">
        <v>68</v>
      </c>
      <c r="G3648" s="3" t="s">
        <v>106</v>
      </c>
      <c r="H3648" s="3" t="s">
        <v>43</v>
      </c>
      <c r="I3648" s="3" t="s">
        <v>31</v>
      </c>
      <c r="J3648" s="3" t="s">
        <v>36</v>
      </c>
      <c r="K3648" s="3">
        <v>5</v>
      </c>
      <c r="L3648" s="3" t="s">
        <v>151</v>
      </c>
      <c r="M3648" s="3" t="s">
        <v>69</v>
      </c>
      <c r="N3648" s="3" t="s">
        <v>151</v>
      </c>
      <c r="O3648" s="3" t="s">
        <v>151</v>
      </c>
      <c r="P3648" s="13">
        <v>39</v>
      </c>
      <c r="Q3648" s="13">
        <f>Table1[[#This Row],[Purchase Amount (USD)]]-Table1[[#This Row],[Previous Purchases]]</f>
        <v>29</v>
      </c>
      <c r="R3648" s="3" t="s">
        <v>85</v>
      </c>
      <c r="S3648" s="3" t="s">
        <v>28</v>
      </c>
    </row>
    <row r="3649" spans="1:19" x14ac:dyDescent="0.3">
      <c r="A3649" s="3">
        <v>3648</v>
      </c>
      <c r="B3649" s="3">
        <v>47</v>
      </c>
      <c r="C3649" s="3" t="s">
        <v>152</v>
      </c>
      <c r="D3649" s="3" t="s">
        <v>58</v>
      </c>
      <c r="E3649" s="3" t="s">
        <v>20</v>
      </c>
      <c r="F3649" s="3">
        <v>45</v>
      </c>
      <c r="G3649" s="3" t="s">
        <v>110</v>
      </c>
      <c r="H3649" s="3" t="s">
        <v>43</v>
      </c>
      <c r="I3649" s="3" t="s">
        <v>23</v>
      </c>
      <c r="J3649" s="3" t="s">
        <v>24</v>
      </c>
      <c r="K3649" s="3">
        <v>2.9</v>
      </c>
      <c r="L3649" s="3" t="s">
        <v>151</v>
      </c>
      <c r="M3649" s="3" t="s">
        <v>73</v>
      </c>
      <c r="N3649" s="3" t="s">
        <v>151</v>
      </c>
      <c r="O3649" s="3" t="s">
        <v>151</v>
      </c>
      <c r="P3649" s="13">
        <v>12</v>
      </c>
      <c r="Q3649" s="13">
        <f>Table1[[#This Row],[Purchase Amount (USD)]]-Table1[[#This Row],[Previous Purchases]]</f>
        <v>33</v>
      </c>
      <c r="R3649" s="3" t="s">
        <v>74</v>
      </c>
      <c r="S3649" s="3" t="s">
        <v>39</v>
      </c>
    </row>
    <row r="3650" spans="1:19" x14ac:dyDescent="0.3">
      <c r="A3650" s="2">
        <v>3649</v>
      </c>
      <c r="B3650" s="2">
        <v>31</v>
      </c>
      <c r="C3650" s="2" t="s">
        <v>152</v>
      </c>
      <c r="D3650" s="2" t="s">
        <v>86</v>
      </c>
      <c r="E3650" s="2" t="s">
        <v>20</v>
      </c>
      <c r="F3650" s="2">
        <v>67</v>
      </c>
      <c r="G3650" s="2" t="s">
        <v>83</v>
      </c>
      <c r="H3650" s="2" t="s">
        <v>43</v>
      </c>
      <c r="I3650" s="2" t="s">
        <v>51</v>
      </c>
      <c r="J3650" s="2" t="s">
        <v>24</v>
      </c>
      <c r="K3650" s="2">
        <v>5</v>
      </c>
      <c r="L3650" s="2" t="s">
        <v>151</v>
      </c>
      <c r="M3650" s="2" t="s">
        <v>37</v>
      </c>
      <c r="N3650" s="2" t="s">
        <v>151</v>
      </c>
      <c r="O3650" s="2" t="s">
        <v>151</v>
      </c>
      <c r="P3650" s="12">
        <v>45</v>
      </c>
      <c r="Q3650" s="12">
        <f>Table1[[#This Row],[Purchase Amount (USD)]]-Table1[[#This Row],[Previous Purchases]]</f>
        <v>22</v>
      </c>
      <c r="R3650" s="2" t="s">
        <v>32</v>
      </c>
      <c r="S3650" s="2" t="s">
        <v>75</v>
      </c>
    </row>
    <row r="3651" spans="1:19" x14ac:dyDescent="0.3">
      <c r="A3651" s="2">
        <v>3650</v>
      </c>
      <c r="B3651" s="2">
        <v>68</v>
      </c>
      <c r="C3651" s="2" t="s">
        <v>152</v>
      </c>
      <c r="D3651" s="2" t="s">
        <v>86</v>
      </c>
      <c r="E3651" s="2" t="s">
        <v>20</v>
      </c>
      <c r="F3651" s="2">
        <v>57</v>
      </c>
      <c r="G3651" s="2" t="s">
        <v>147</v>
      </c>
      <c r="H3651" s="2" t="s">
        <v>43</v>
      </c>
      <c r="I3651" s="2" t="s">
        <v>109</v>
      </c>
      <c r="J3651" s="2" t="s">
        <v>56</v>
      </c>
      <c r="K3651" s="2">
        <v>4.4000000000000004</v>
      </c>
      <c r="L3651" s="2" t="s">
        <v>151</v>
      </c>
      <c r="M3651" s="2" t="s">
        <v>53</v>
      </c>
      <c r="N3651" s="2" t="s">
        <v>151</v>
      </c>
      <c r="O3651" s="2" t="s">
        <v>151</v>
      </c>
      <c r="P3651" s="12">
        <v>33</v>
      </c>
      <c r="Q3651" s="12">
        <f>Table1[[#This Row],[Purchase Amount (USD)]]-Table1[[#This Row],[Previous Purchases]]</f>
        <v>24</v>
      </c>
      <c r="R3651" s="2" t="s">
        <v>38</v>
      </c>
      <c r="S3651" s="2" t="s">
        <v>28</v>
      </c>
    </row>
    <row r="3652" spans="1:19" x14ac:dyDescent="0.3">
      <c r="A3652" s="3">
        <v>3651</v>
      </c>
      <c r="B3652" s="3">
        <v>51</v>
      </c>
      <c r="C3652" s="3" t="s">
        <v>152</v>
      </c>
      <c r="D3652" s="3" t="s">
        <v>33</v>
      </c>
      <c r="E3652" s="3" t="s">
        <v>20</v>
      </c>
      <c r="F3652" s="3">
        <v>60</v>
      </c>
      <c r="G3652" s="3" t="s">
        <v>122</v>
      </c>
      <c r="H3652" s="3" t="s">
        <v>43</v>
      </c>
      <c r="I3652" s="3" t="s">
        <v>64</v>
      </c>
      <c r="J3652" s="3" t="s">
        <v>52</v>
      </c>
      <c r="K3652" s="3">
        <v>3.5</v>
      </c>
      <c r="L3652" s="3" t="s">
        <v>151</v>
      </c>
      <c r="M3652" s="3" t="s">
        <v>69</v>
      </c>
      <c r="N3652" s="3" t="s">
        <v>151</v>
      </c>
      <c r="O3652" s="3" t="s">
        <v>151</v>
      </c>
      <c r="P3652" s="13">
        <v>3</v>
      </c>
      <c r="Q3652" s="13">
        <f>Table1[[#This Row],[Purchase Amount (USD)]]-Table1[[#This Row],[Previous Purchases]]</f>
        <v>57</v>
      </c>
      <c r="R3652" s="3" t="s">
        <v>45</v>
      </c>
      <c r="S3652" s="3" t="s">
        <v>48</v>
      </c>
    </row>
    <row r="3653" spans="1:19" x14ac:dyDescent="0.3">
      <c r="A3653" s="3">
        <v>3652</v>
      </c>
      <c r="B3653" s="3">
        <v>20</v>
      </c>
      <c r="C3653" s="3" t="s">
        <v>152</v>
      </c>
      <c r="D3653" s="3" t="s">
        <v>65</v>
      </c>
      <c r="E3653" s="3" t="s">
        <v>66</v>
      </c>
      <c r="F3653" s="3">
        <v>32</v>
      </c>
      <c r="G3653" s="3" t="s">
        <v>116</v>
      </c>
      <c r="H3653" s="3" t="s">
        <v>43</v>
      </c>
      <c r="I3653" s="3" t="s">
        <v>133</v>
      </c>
      <c r="J3653" s="3" t="s">
        <v>36</v>
      </c>
      <c r="K3653" s="3">
        <v>3.8</v>
      </c>
      <c r="L3653" s="3" t="s">
        <v>151</v>
      </c>
      <c r="M3653" s="3" t="s">
        <v>26</v>
      </c>
      <c r="N3653" s="3" t="s">
        <v>151</v>
      </c>
      <c r="O3653" s="3" t="s">
        <v>151</v>
      </c>
      <c r="P3653" s="13">
        <v>5</v>
      </c>
      <c r="Q3653" s="13">
        <f>Table1[[#This Row],[Purchase Amount (USD)]]-Table1[[#This Row],[Previous Purchases]]</f>
        <v>27</v>
      </c>
      <c r="R3653" s="3" t="s">
        <v>27</v>
      </c>
      <c r="S3653" s="3" t="s">
        <v>96</v>
      </c>
    </row>
    <row r="3654" spans="1:19" x14ac:dyDescent="0.3">
      <c r="A3654" s="2">
        <v>3653</v>
      </c>
      <c r="B3654" s="2">
        <v>27</v>
      </c>
      <c r="C3654" s="2" t="s">
        <v>152</v>
      </c>
      <c r="D3654" s="2" t="s">
        <v>65</v>
      </c>
      <c r="E3654" s="2" t="s">
        <v>66</v>
      </c>
      <c r="F3654" s="2">
        <v>29</v>
      </c>
      <c r="G3654" s="2" t="s">
        <v>21</v>
      </c>
      <c r="H3654" s="2" t="s">
        <v>35</v>
      </c>
      <c r="I3654" s="2" t="s">
        <v>135</v>
      </c>
      <c r="J3654" s="2" t="s">
        <v>56</v>
      </c>
      <c r="K3654" s="2">
        <v>3.8</v>
      </c>
      <c r="L3654" s="2" t="s">
        <v>151</v>
      </c>
      <c r="M3654" s="2" t="s">
        <v>73</v>
      </c>
      <c r="N3654" s="2" t="s">
        <v>151</v>
      </c>
      <c r="O3654" s="2" t="s">
        <v>151</v>
      </c>
      <c r="P3654" s="12">
        <v>23</v>
      </c>
      <c r="Q3654" s="12">
        <f>Table1[[#This Row],[Purchase Amount (USD)]]-Table1[[#This Row],[Previous Purchases]]</f>
        <v>6</v>
      </c>
      <c r="R3654" s="2" t="s">
        <v>85</v>
      </c>
      <c r="S3654" s="2" t="s">
        <v>87</v>
      </c>
    </row>
    <row r="3655" spans="1:19" x14ac:dyDescent="0.3">
      <c r="A3655" s="2">
        <v>3654</v>
      </c>
      <c r="B3655" s="2">
        <v>67</v>
      </c>
      <c r="C3655" s="2" t="s">
        <v>152</v>
      </c>
      <c r="D3655" s="2" t="s">
        <v>61</v>
      </c>
      <c r="E3655" s="2" t="s">
        <v>62</v>
      </c>
      <c r="F3655" s="2">
        <v>20</v>
      </c>
      <c r="G3655" s="2" t="s">
        <v>147</v>
      </c>
      <c r="H3655" s="2" t="s">
        <v>43</v>
      </c>
      <c r="I3655" s="2" t="s">
        <v>143</v>
      </c>
      <c r="J3655" s="2" t="s">
        <v>36</v>
      </c>
      <c r="K3655" s="2">
        <v>3.9</v>
      </c>
      <c r="L3655" s="2" t="s">
        <v>151</v>
      </c>
      <c r="M3655" s="2" t="s">
        <v>44</v>
      </c>
      <c r="N3655" s="2" t="s">
        <v>151</v>
      </c>
      <c r="O3655" s="2" t="s">
        <v>151</v>
      </c>
      <c r="P3655" s="12">
        <v>39</v>
      </c>
      <c r="Q3655" s="12">
        <f>Table1[[#This Row],[Purchase Amount (USD)]]-Table1[[#This Row],[Previous Purchases]]</f>
        <v>-19</v>
      </c>
      <c r="R3655" s="2" t="s">
        <v>38</v>
      </c>
      <c r="S3655" s="2" t="s">
        <v>28</v>
      </c>
    </row>
    <row r="3656" spans="1:19" x14ac:dyDescent="0.3">
      <c r="A3656" s="3">
        <v>3655</v>
      </c>
      <c r="B3656" s="3">
        <v>21</v>
      </c>
      <c r="C3656" s="3" t="s">
        <v>152</v>
      </c>
      <c r="D3656" s="3" t="s">
        <v>105</v>
      </c>
      <c r="E3656" s="3" t="s">
        <v>66</v>
      </c>
      <c r="F3656" s="3">
        <v>98</v>
      </c>
      <c r="G3656" s="3" t="s">
        <v>71</v>
      </c>
      <c r="H3656" s="3" t="s">
        <v>43</v>
      </c>
      <c r="I3656" s="3" t="s">
        <v>95</v>
      </c>
      <c r="J3656" s="3" t="s">
        <v>24</v>
      </c>
      <c r="K3656" s="3">
        <v>3.3</v>
      </c>
      <c r="L3656" s="3" t="s">
        <v>151</v>
      </c>
      <c r="M3656" s="3" t="s">
        <v>44</v>
      </c>
      <c r="N3656" s="3" t="s">
        <v>151</v>
      </c>
      <c r="O3656" s="3" t="s">
        <v>151</v>
      </c>
      <c r="P3656" s="13">
        <v>10</v>
      </c>
      <c r="Q3656" s="13">
        <f>Table1[[#This Row],[Purchase Amount (USD)]]-Table1[[#This Row],[Previous Purchases]]</f>
        <v>88</v>
      </c>
      <c r="R3656" s="3" t="s">
        <v>38</v>
      </c>
      <c r="S3656" s="3" t="s">
        <v>48</v>
      </c>
    </row>
    <row r="3657" spans="1:19" x14ac:dyDescent="0.3">
      <c r="A3657" s="3">
        <v>3656</v>
      </c>
      <c r="B3657" s="3">
        <v>20</v>
      </c>
      <c r="C3657" s="3" t="s">
        <v>152</v>
      </c>
      <c r="D3657" s="3" t="s">
        <v>29</v>
      </c>
      <c r="E3657" s="3" t="s">
        <v>20</v>
      </c>
      <c r="F3657" s="3">
        <v>27</v>
      </c>
      <c r="G3657" s="3" t="s">
        <v>50</v>
      </c>
      <c r="H3657" s="3" t="s">
        <v>43</v>
      </c>
      <c r="I3657" s="3" t="s">
        <v>133</v>
      </c>
      <c r="J3657" s="3" t="s">
        <v>56</v>
      </c>
      <c r="K3657" s="3">
        <v>2.9</v>
      </c>
      <c r="L3657" s="3" t="s">
        <v>151</v>
      </c>
      <c r="M3657" s="3" t="s">
        <v>44</v>
      </c>
      <c r="N3657" s="3" t="s">
        <v>151</v>
      </c>
      <c r="O3657" s="3" t="s">
        <v>151</v>
      </c>
      <c r="P3657" s="13">
        <v>4</v>
      </c>
      <c r="Q3657" s="13">
        <f>Table1[[#This Row],[Purchase Amount (USD)]]-Table1[[#This Row],[Previous Purchases]]</f>
        <v>23</v>
      </c>
      <c r="R3657" s="3" t="s">
        <v>38</v>
      </c>
      <c r="S3657" s="3" t="s">
        <v>75</v>
      </c>
    </row>
    <row r="3658" spans="1:19" x14ac:dyDescent="0.3">
      <c r="A3658" s="2">
        <v>3657</v>
      </c>
      <c r="B3658" s="2">
        <v>35</v>
      </c>
      <c r="C3658" s="2" t="s">
        <v>152</v>
      </c>
      <c r="D3658" s="2" t="s">
        <v>101</v>
      </c>
      <c r="E3658" s="2" t="s">
        <v>62</v>
      </c>
      <c r="F3658" s="2">
        <v>67</v>
      </c>
      <c r="G3658" s="2" t="s">
        <v>113</v>
      </c>
      <c r="H3658" s="2" t="s">
        <v>91</v>
      </c>
      <c r="I3658" s="2" t="s">
        <v>108</v>
      </c>
      <c r="J3658" s="2" t="s">
        <v>36</v>
      </c>
      <c r="K3658" s="2">
        <v>3.7</v>
      </c>
      <c r="L3658" s="2" t="s">
        <v>151</v>
      </c>
      <c r="M3658" s="2" t="s">
        <v>69</v>
      </c>
      <c r="N3658" s="2" t="s">
        <v>151</v>
      </c>
      <c r="O3658" s="2" t="s">
        <v>151</v>
      </c>
      <c r="P3658" s="12">
        <v>18</v>
      </c>
      <c r="Q3658" s="12">
        <f>Table1[[#This Row],[Purchase Amount (USD)]]-Table1[[#This Row],[Previous Purchases]]</f>
        <v>49</v>
      </c>
      <c r="R3658" s="2" t="s">
        <v>38</v>
      </c>
      <c r="S3658" s="2" t="s">
        <v>87</v>
      </c>
    </row>
    <row r="3659" spans="1:19" x14ac:dyDescent="0.3">
      <c r="A3659" s="2">
        <v>3658</v>
      </c>
      <c r="B3659" s="2">
        <v>58</v>
      </c>
      <c r="C3659" s="2" t="s">
        <v>152</v>
      </c>
      <c r="D3659" s="2" t="s">
        <v>70</v>
      </c>
      <c r="E3659" s="2" t="s">
        <v>41</v>
      </c>
      <c r="F3659" s="2">
        <v>82</v>
      </c>
      <c r="G3659" s="2" t="s">
        <v>89</v>
      </c>
      <c r="H3659" s="2" t="s">
        <v>22</v>
      </c>
      <c r="I3659" s="2" t="s">
        <v>79</v>
      </c>
      <c r="J3659" s="2" t="s">
        <v>24</v>
      </c>
      <c r="K3659" s="2">
        <v>3.7</v>
      </c>
      <c r="L3659" s="2" t="s">
        <v>151</v>
      </c>
      <c r="M3659" s="2" t="s">
        <v>26</v>
      </c>
      <c r="N3659" s="2" t="s">
        <v>151</v>
      </c>
      <c r="O3659" s="2" t="s">
        <v>151</v>
      </c>
      <c r="P3659" s="12">
        <v>1</v>
      </c>
      <c r="Q3659" s="12">
        <f>Table1[[#This Row],[Purchase Amount (USD)]]-Table1[[#This Row],[Previous Purchases]]</f>
        <v>81</v>
      </c>
      <c r="R3659" s="2" t="s">
        <v>85</v>
      </c>
      <c r="S3659" s="2" t="s">
        <v>96</v>
      </c>
    </row>
    <row r="3660" spans="1:19" x14ac:dyDescent="0.3">
      <c r="A3660" s="3">
        <v>3659</v>
      </c>
      <c r="B3660" s="3">
        <v>28</v>
      </c>
      <c r="C3660" s="3" t="s">
        <v>152</v>
      </c>
      <c r="D3660" s="3" t="s">
        <v>112</v>
      </c>
      <c r="E3660" s="3" t="s">
        <v>20</v>
      </c>
      <c r="F3660" s="3">
        <v>72</v>
      </c>
      <c r="G3660" s="3" t="s">
        <v>90</v>
      </c>
      <c r="H3660" s="3" t="s">
        <v>43</v>
      </c>
      <c r="I3660" s="3" t="s">
        <v>135</v>
      </c>
      <c r="J3660" s="3" t="s">
        <v>56</v>
      </c>
      <c r="K3660" s="3">
        <v>4.5999999999999996</v>
      </c>
      <c r="L3660" s="3" t="s">
        <v>151</v>
      </c>
      <c r="M3660" s="3" t="s">
        <v>53</v>
      </c>
      <c r="N3660" s="3" t="s">
        <v>151</v>
      </c>
      <c r="O3660" s="3" t="s">
        <v>151</v>
      </c>
      <c r="P3660" s="13">
        <v>18</v>
      </c>
      <c r="Q3660" s="13">
        <f>Table1[[#This Row],[Purchase Amount (USD)]]-Table1[[#This Row],[Previous Purchases]]</f>
        <v>54</v>
      </c>
      <c r="R3660" s="3" t="s">
        <v>45</v>
      </c>
      <c r="S3660" s="3" t="s">
        <v>28</v>
      </c>
    </row>
    <row r="3661" spans="1:19" x14ac:dyDescent="0.3">
      <c r="A3661" s="3">
        <v>3660</v>
      </c>
      <c r="B3661" s="3">
        <v>27</v>
      </c>
      <c r="C3661" s="3" t="s">
        <v>152</v>
      </c>
      <c r="D3661" s="3" t="s">
        <v>40</v>
      </c>
      <c r="E3661" s="3" t="s">
        <v>41</v>
      </c>
      <c r="F3661" s="3">
        <v>77</v>
      </c>
      <c r="G3661" s="3" t="s">
        <v>114</v>
      </c>
      <c r="H3661" s="3" t="s">
        <v>35</v>
      </c>
      <c r="I3661" s="3" t="s">
        <v>23</v>
      </c>
      <c r="J3661" s="3" t="s">
        <v>56</v>
      </c>
      <c r="K3661" s="3">
        <v>4.9000000000000004</v>
      </c>
      <c r="L3661" s="3" t="s">
        <v>151</v>
      </c>
      <c r="M3661" s="3" t="s">
        <v>73</v>
      </c>
      <c r="N3661" s="3" t="s">
        <v>151</v>
      </c>
      <c r="O3661" s="3" t="s">
        <v>151</v>
      </c>
      <c r="P3661" s="13">
        <v>46</v>
      </c>
      <c r="Q3661" s="13">
        <f>Table1[[#This Row],[Purchase Amount (USD)]]-Table1[[#This Row],[Previous Purchases]]</f>
        <v>31</v>
      </c>
      <c r="R3661" s="3" t="s">
        <v>74</v>
      </c>
      <c r="S3661" s="3" t="s">
        <v>48</v>
      </c>
    </row>
    <row r="3662" spans="1:19" x14ac:dyDescent="0.3">
      <c r="A3662" s="2">
        <v>3661</v>
      </c>
      <c r="B3662" s="2">
        <v>19</v>
      </c>
      <c r="C3662" s="2" t="s">
        <v>152</v>
      </c>
      <c r="D3662" s="2" t="s">
        <v>70</v>
      </c>
      <c r="E3662" s="2" t="s">
        <v>41</v>
      </c>
      <c r="F3662" s="2">
        <v>74</v>
      </c>
      <c r="G3662" s="2" t="s">
        <v>71</v>
      </c>
      <c r="H3662" s="2" t="s">
        <v>22</v>
      </c>
      <c r="I3662" s="2" t="s">
        <v>125</v>
      </c>
      <c r="J3662" s="2" t="s">
        <v>24</v>
      </c>
      <c r="K3662" s="2">
        <v>3.1</v>
      </c>
      <c r="L3662" s="2" t="s">
        <v>151</v>
      </c>
      <c r="M3662" s="2" t="s">
        <v>69</v>
      </c>
      <c r="N3662" s="2" t="s">
        <v>151</v>
      </c>
      <c r="O3662" s="2" t="s">
        <v>151</v>
      </c>
      <c r="P3662" s="12">
        <v>13</v>
      </c>
      <c r="Q3662" s="12">
        <f>Table1[[#This Row],[Purchase Amount (USD)]]-Table1[[#This Row],[Previous Purchases]]</f>
        <v>61</v>
      </c>
      <c r="R3662" s="2" t="s">
        <v>74</v>
      </c>
      <c r="S3662" s="2" t="s">
        <v>28</v>
      </c>
    </row>
    <row r="3663" spans="1:19" x14ac:dyDescent="0.3">
      <c r="A3663" s="2">
        <v>3662</v>
      </c>
      <c r="B3663" s="2">
        <v>63</v>
      </c>
      <c r="C3663" s="2" t="s">
        <v>152</v>
      </c>
      <c r="D3663" s="2" t="s">
        <v>40</v>
      </c>
      <c r="E3663" s="2" t="s">
        <v>41</v>
      </c>
      <c r="F3663" s="2">
        <v>39</v>
      </c>
      <c r="G3663" s="2" t="s">
        <v>110</v>
      </c>
      <c r="H3663" s="2" t="s">
        <v>35</v>
      </c>
      <c r="I3663" s="2" t="s">
        <v>51</v>
      </c>
      <c r="J3663" s="2" t="s">
        <v>24</v>
      </c>
      <c r="K3663" s="2">
        <v>3.5</v>
      </c>
      <c r="L3663" s="2" t="s">
        <v>151</v>
      </c>
      <c r="M3663" s="2" t="s">
        <v>44</v>
      </c>
      <c r="N3663" s="2" t="s">
        <v>151</v>
      </c>
      <c r="O3663" s="2" t="s">
        <v>151</v>
      </c>
      <c r="P3663" s="12">
        <v>5</v>
      </c>
      <c r="Q3663" s="12">
        <f>Table1[[#This Row],[Purchase Amount (USD)]]-Table1[[#This Row],[Previous Purchases]]</f>
        <v>34</v>
      </c>
      <c r="R3663" s="2" t="s">
        <v>38</v>
      </c>
      <c r="S3663" s="2" t="s">
        <v>28</v>
      </c>
    </row>
    <row r="3664" spans="1:19" x14ac:dyDescent="0.3">
      <c r="A3664" s="3">
        <v>3663</v>
      </c>
      <c r="B3664" s="3">
        <v>69</v>
      </c>
      <c r="C3664" s="3" t="s">
        <v>152</v>
      </c>
      <c r="D3664" s="3" t="s">
        <v>58</v>
      </c>
      <c r="E3664" s="3" t="s">
        <v>20</v>
      </c>
      <c r="F3664" s="3">
        <v>80</v>
      </c>
      <c r="G3664" s="3" t="s">
        <v>42</v>
      </c>
      <c r="H3664" s="3" t="s">
        <v>43</v>
      </c>
      <c r="I3664" s="3" t="s">
        <v>125</v>
      </c>
      <c r="J3664" s="3" t="s">
        <v>36</v>
      </c>
      <c r="K3664" s="3">
        <v>4.9000000000000004</v>
      </c>
      <c r="L3664" s="3" t="s">
        <v>151</v>
      </c>
      <c r="M3664" s="3" t="s">
        <v>44</v>
      </c>
      <c r="N3664" s="3" t="s">
        <v>151</v>
      </c>
      <c r="O3664" s="3" t="s">
        <v>151</v>
      </c>
      <c r="P3664" s="13">
        <v>11</v>
      </c>
      <c r="Q3664" s="13">
        <f>Table1[[#This Row],[Purchase Amount (USD)]]-Table1[[#This Row],[Previous Purchases]]</f>
        <v>69</v>
      </c>
      <c r="R3664" s="3" t="s">
        <v>85</v>
      </c>
      <c r="S3664" s="3" t="s">
        <v>39</v>
      </c>
    </row>
    <row r="3665" spans="1:19" x14ac:dyDescent="0.3">
      <c r="A3665" s="3">
        <v>3664</v>
      </c>
      <c r="B3665" s="3">
        <v>65</v>
      </c>
      <c r="C3665" s="3" t="s">
        <v>152</v>
      </c>
      <c r="D3665" s="3" t="s">
        <v>131</v>
      </c>
      <c r="E3665" s="3" t="s">
        <v>66</v>
      </c>
      <c r="F3665" s="3">
        <v>59</v>
      </c>
      <c r="G3665" s="3" t="s">
        <v>102</v>
      </c>
      <c r="H3665" s="3" t="s">
        <v>43</v>
      </c>
      <c r="I3665" s="3" t="s">
        <v>95</v>
      </c>
      <c r="J3665" s="3" t="s">
        <v>52</v>
      </c>
      <c r="K3665" s="3">
        <v>4.4000000000000004</v>
      </c>
      <c r="L3665" s="3" t="s">
        <v>151</v>
      </c>
      <c r="M3665" s="3" t="s">
        <v>26</v>
      </c>
      <c r="N3665" s="3" t="s">
        <v>151</v>
      </c>
      <c r="O3665" s="3" t="s">
        <v>151</v>
      </c>
      <c r="P3665" s="13">
        <v>49</v>
      </c>
      <c r="Q3665" s="13">
        <f>Table1[[#This Row],[Purchase Amount (USD)]]-Table1[[#This Row],[Previous Purchases]]</f>
        <v>10</v>
      </c>
      <c r="R3665" s="3" t="s">
        <v>38</v>
      </c>
      <c r="S3665" s="3" t="s">
        <v>39</v>
      </c>
    </row>
    <row r="3666" spans="1:19" x14ac:dyDescent="0.3">
      <c r="A3666" s="2">
        <v>3665</v>
      </c>
      <c r="B3666" s="2">
        <v>63</v>
      </c>
      <c r="C3666" s="2" t="s">
        <v>152</v>
      </c>
      <c r="D3666" s="2" t="s">
        <v>101</v>
      </c>
      <c r="E3666" s="2" t="s">
        <v>62</v>
      </c>
      <c r="F3666" s="2">
        <v>68</v>
      </c>
      <c r="G3666" s="2" t="s">
        <v>67</v>
      </c>
      <c r="H3666" s="2" t="s">
        <v>43</v>
      </c>
      <c r="I3666" s="2" t="s">
        <v>47</v>
      </c>
      <c r="J3666" s="2" t="s">
        <v>56</v>
      </c>
      <c r="K3666" s="2">
        <v>4.4000000000000004</v>
      </c>
      <c r="L3666" s="2" t="s">
        <v>151</v>
      </c>
      <c r="M3666" s="2" t="s">
        <v>73</v>
      </c>
      <c r="N3666" s="2" t="s">
        <v>151</v>
      </c>
      <c r="O3666" s="2" t="s">
        <v>151</v>
      </c>
      <c r="P3666" s="12">
        <v>1</v>
      </c>
      <c r="Q3666" s="12">
        <f>Table1[[#This Row],[Purchase Amount (USD)]]-Table1[[#This Row],[Previous Purchases]]</f>
        <v>67</v>
      </c>
      <c r="R3666" s="2" t="s">
        <v>85</v>
      </c>
      <c r="S3666" s="2" t="s">
        <v>28</v>
      </c>
    </row>
    <row r="3667" spans="1:19" x14ac:dyDescent="0.3">
      <c r="A3667" s="2">
        <v>3666</v>
      </c>
      <c r="B3667" s="2">
        <v>28</v>
      </c>
      <c r="C3667" s="2" t="s">
        <v>152</v>
      </c>
      <c r="D3667" s="2" t="s">
        <v>124</v>
      </c>
      <c r="E3667" s="2" t="s">
        <v>20</v>
      </c>
      <c r="F3667" s="2">
        <v>77</v>
      </c>
      <c r="G3667" s="2" t="s">
        <v>97</v>
      </c>
      <c r="H3667" s="2" t="s">
        <v>43</v>
      </c>
      <c r="I3667" s="2" t="s">
        <v>99</v>
      </c>
      <c r="J3667" s="2" t="s">
        <v>56</v>
      </c>
      <c r="K3667" s="2">
        <v>3.4</v>
      </c>
      <c r="L3667" s="2" t="s">
        <v>151</v>
      </c>
      <c r="M3667" s="2" t="s">
        <v>44</v>
      </c>
      <c r="N3667" s="2" t="s">
        <v>151</v>
      </c>
      <c r="O3667" s="2" t="s">
        <v>151</v>
      </c>
      <c r="P3667" s="12">
        <v>11</v>
      </c>
      <c r="Q3667" s="12">
        <f>Table1[[#This Row],[Purchase Amount (USD)]]-Table1[[#This Row],[Previous Purchases]]</f>
        <v>66</v>
      </c>
      <c r="R3667" s="2" t="s">
        <v>38</v>
      </c>
      <c r="S3667" s="2" t="s">
        <v>57</v>
      </c>
    </row>
    <row r="3668" spans="1:19" x14ac:dyDescent="0.3">
      <c r="A3668" s="3">
        <v>3667</v>
      </c>
      <c r="B3668" s="3">
        <v>67</v>
      </c>
      <c r="C3668" s="3" t="s">
        <v>152</v>
      </c>
      <c r="D3668" s="3" t="s">
        <v>105</v>
      </c>
      <c r="E3668" s="3" t="s">
        <v>66</v>
      </c>
      <c r="F3668" s="3">
        <v>50</v>
      </c>
      <c r="G3668" s="3" t="s">
        <v>89</v>
      </c>
      <c r="H3668" s="3" t="s">
        <v>43</v>
      </c>
      <c r="I3668" s="3" t="s">
        <v>77</v>
      </c>
      <c r="J3668" s="3" t="s">
        <v>24</v>
      </c>
      <c r="K3668" s="3">
        <v>3</v>
      </c>
      <c r="L3668" s="3" t="s">
        <v>151</v>
      </c>
      <c r="M3668" s="3" t="s">
        <v>69</v>
      </c>
      <c r="N3668" s="3" t="s">
        <v>151</v>
      </c>
      <c r="O3668" s="3" t="s">
        <v>151</v>
      </c>
      <c r="P3668" s="13">
        <v>47</v>
      </c>
      <c r="Q3668" s="13">
        <f>Table1[[#This Row],[Purchase Amount (USD)]]-Table1[[#This Row],[Previous Purchases]]</f>
        <v>3</v>
      </c>
      <c r="R3668" s="3" t="s">
        <v>32</v>
      </c>
      <c r="S3668" s="3" t="s">
        <v>96</v>
      </c>
    </row>
    <row r="3669" spans="1:19" x14ac:dyDescent="0.3">
      <c r="A3669" s="3">
        <v>3668</v>
      </c>
      <c r="B3669" s="3">
        <v>51</v>
      </c>
      <c r="C3669" s="3" t="s">
        <v>152</v>
      </c>
      <c r="D3669" s="3" t="s">
        <v>94</v>
      </c>
      <c r="E3669" s="3" t="s">
        <v>20</v>
      </c>
      <c r="F3669" s="3">
        <v>45</v>
      </c>
      <c r="G3669" s="3" t="s">
        <v>148</v>
      </c>
      <c r="H3669" s="3" t="s">
        <v>22</v>
      </c>
      <c r="I3669" s="3" t="s">
        <v>108</v>
      </c>
      <c r="J3669" s="3" t="s">
        <v>56</v>
      </c>
      <c r="K3669" s="3">
        <v>2.6</v>
      </c>
      <c r="L3669" s="3" t="s">
        <v>151</v>
      </c>
      <c r="M3669" s="3" t="s">
        <v>44</v>
      </c>
      <c r="N3669" s="3" t="s">
        <v>151</v>
      </c>
      <c r="O3669" s="3" t="s">
        <v>151</v>
      </c>
      <c r="P3669" s="13">
        <v>20</v>
      </c>
      <c r="Q3669" s="13">
        <f>Table1[[#This Row],[Purchase Amount (USD)]]-Table1[[#This Row],[Previous Purchases]]</f>
        <v>25</v>
      </c>
      <c r="R3669" s="3" t="s">
        <v>27</v>
      </c>
      <c r="S3669" s="3" t="s">
        <v>87</v>
      </c>
    </row>
    <row r="3670" spans="1:19" x14ac:dyDescent="0.3">
      <c r="A3670" s="2">
        <v>3669</v>
      </c>
      <c r="B3670" s="2">
        <v>59</v>
      </c>
      <c r="C3670" s="2" t="s">
        <v>152</v>
      </c>
      <c r="D3670" s="2" t="s">
        <v>19</v>
      </c>
      <c r="E3670" s="2" t="s">
        <v>20</v>
      </c>
      <c r="F3670" s="2">
        <v>71</v>
      </c>
      <c r="G3670" s="2" t="s">
        <v>150</v>
      </c>
      <c r="H3670" s="2" t="s">
        <v>91</v>
      </c>
      <c r="I3670" s="2" t="s">
        <v>135</v>
      </c>
      <c r="J3670" s="2" t="s">
        <v>52</v>
      </c>
      <c r="K3670" s="2">
        <v>3.2</v>
      </c>
      <c r="L3670" s="2" t="s">
        <v>151</v>
      </c>
      <c r="M3670" s="2" t="s">
        <v>73</v>
      </c>
      <c r="N3670" s="2" t="s">
        <v>151</v>
      </c>
      <c r="O3670" s="2" t="s">
        <v>151</v>
      </c>
      <c r="P3670" s="12">
        <v>18</v>
      </c>
      <c r="Q3670" s="12">
        <f>Table1[[#This Row],[Purchase Amount (USD)]]-Table1[[#This Row],[Previous Purchases]]</f>
        <v>53</v>
      </c>
      <c r="R3670" s="2" t="s">
        <v>27</v>
      </c>
      <c r="S3670" s="2" t="s">
        <v>48</v>
      </c>
    </row>
    <row r="3671" spans="1:19" x14ac:dyDescent="0.3">
      <c r="A3671" s="2">
        <v>3670</v>
      </c>
      <c r="B3671" s="2">
        <v>25</v>
      </c>
      <c r="C3671" s="2" t="s">
        <v>152</v>
      </c>
      <c r="D3671" s="2" t="s">
        <v>124</v>
      </c>
      <c r="E3671" s="2" t="s">
        <v>20</v>
      </c>
      <c r="F3671" s="2">
        <v>52</v>
      </c>
      <c r="G3671" s="2" t="s">
        <v>148</v>
      </c>
      <c r="H3671" s="2" t="s">
        <v>35</v>
      </c>
      <c r="I3671" s="2" t="s">
        <v>64</v>
      </c>
      <c r="J3671" s="2" t="s">
        <v>56</v>
      </c>
      <c r="K3671" s="2">
        <v>4.5999999999999996</v>
      </c>
      <c r="L3671" s="2" t="s">
        <v>151</v>
      </c>
      <c r="M3671" s="2" t="s">
        <v>73</v>
      </c>
      <c r="N3671" s="2" t="s">
        <v>151</v>
      </c>
      <c r="O3671" s="2" t="s">
        <v>151</v>
      </c>
      <c r="P3671" s="12">
        <v>43</v>
      </c>
      <c r="Q3671" s="12">
        <f>Table1[[#This Row],[Purchase Amount (USD)]]-Table1[[#This Row],[Previous Purchases]]</f>
        <v>9</v>
      </c>
      <c r="R3671" s="2" t="s">
        <v>45</v>
      </c>
      <c r="S3671" s="2" t="s">
        <v>57</v>
      </c>
    </row>
    <row r="3672" spans="1:19" x14ac:dyDescent="0.3">
      <c r="A3672" s="3">
        <v>3671</v>
      </c>
      <c r="B3672" s="3">
        <v>31</v>
      </c>
      <c r="C3672" s="3" t="s">
        <v>152</v>
      </c>
      <c r="D3672" s="3" t="s">
        <v>70</v>
      </c>
      <c r="E3672" s="3" t="s">
        <v>41</v>
      </c>
      <c r="F3672" s="3">
        <v>50</v>
      </c>
      <c r="G3672" s="3" t="s">
        <v>128</v>
      </c>
      <c r="H3672" s="3" t="s">
        <v>35</v>
      </c>
      <c r="I3672" s="3" t="s">
        <v>51</v>
      </c>
      <c r="J3672" s="3" t="s">
        <v>24</v>
      </c>
      <c r="K3672" s="3">
        <v>3.8</v>
      </c>
      <c r="L3672" s="3" t="s">
        <v>151</v>
      </c>
      <c r="M3672" s="3" t="s">
        <v>37</v>
      </c>
      <c r="N3672" s="3" t="s">
        <v>151</v>
      </c>
      <c r="O3672" s="3" t="s">
        <v>151</v>
      </c>
      <c r="P3672" s="13">
        <v>4</v>
      </c>
      <c r="Q3672" s="13">
        <f>Table1[[#This Row],[Purchase Amount (USD)]]-Table1[[#This Row],[Previous Purchases]]</f>
        <v>46</v>
      </c>
      <c r="R3672" s="3" t="s">
        <v>45</v>
      </c>
      <c r="S3672" s="3" t="s">
        <v>96</v>
      </c>
    </row>
    <row r="3673" spans="1:19" x14ac:dyDescent="0.3">
      <c r="A3673" s="3">
        <v>3672</v>
      </c>
      <c r="B3673" s="3">
        <v>62</v>
      </c>
      <c r="C3673" s="3" t="s">
        <v>152</v>
      </c>
      <c r="D3673" s="3" t="s">
        <v>65</v>
      </c>
      <c r="E3673" s="3" t="s">
        <v>66</v>
      </c>
      <c r="F3673" s="3">
        <v>66</v>
      </c>
      <c r="G3673" s="3" t="s">
        <v>114</v>
      </c>
      <c r="H3673" s="3" t="s">
        <v>22</v>
      </c>
      <c r="I3673" s="3" t="s">
        <v>68</v>
      </c>
      <c r="J3673" s="3" t="s">
        <v>52</v>
      </c>
      <c r="K3673" s="3">
        <v>4.8</v>
      </c>
      <c r="L3673" s="3" t="s">
        <v>151</v>
      </c>
      <c r="M3673" s="3" t="s">
        <v>69</v>
      </c>
      <c r="N3673" s="3" t="s">
        <v>151</v>
      </c>
      <c r="O3673" s="3" t="s">
        <v>151</v>
      </c>
      <c r="P3673" s="13">
        <v>20</v>
      </c>
      <c r="Q3673" s="13">
        <f>Table1[[#This Row],[Purchase Amount (USD)]]-Table1[[#This Row],[Previous Purchases]]</f>
        <v>46</v>
      </c>
      <c r="R3673" s="3" t="s">
        <v>27</v>
      </c>
      <c r="S3673" s="3" t="s">
        <v>57</v>
      </c>
    </row>
    <row r="3674" spans="1:19" x14ac:dyDescent="0.3">
      <c r="A3674" s="2">
        <v>3673</v>
      </c>
      <c r="B3674" s="2">
        <v>51</v>
      </c>
      <c r="C3674" s="2" t="s">
        <v>152</v>
      </c>
      <c r="D3674" s="2" t="s">
        <v>40</v>
      </c>
      <c r="E3674" s="2" t="s">
        <v>41</v>
      </c>
      <c r="F3674" s="2">
        <v>81</v>
      </c>
      <c r="G3674" s="2" t="s">
        <v>83</v>
      </c>
      <c r="H3674" s="2" t="s">
        <v>35</v>
      </c>
      <c r="I3674" s="2" t="s">
        <v>68</v>
      </c>
      <c r="J3674" s="2" t="s">
        <v>56</v>
      </c>
      <c r="K3674" s="2">
        <v>4.5</v>
      </c>
      <c r="L3674" s="2" t="s">
        <v>151</v>
      </c>
      <c r="M3674" s="2" t="s">
        <v>37</v>
      </c>
      <c r="N3674" s="2" t="s">
        <v>151</v>
      </c>
      <c r="O3674" s="2" t="s">
        <v>151</v>
      </c>
      <c r="P3674" s="12">
        <v>7</v>
      </c>
      <c r="Q3674" s="12">
        <f>Table1[[#This Row],[Purchase Amount (USD)]]-Table1[[#This Row],[Previous Purchases]]</f>
        <v>74</v>
      </c>
      <c r="R3674" s="2" t="s">
        <v>45</v>
      </c>
      <c r="S3674" s="2" t="s">
        <v>87</v>
      </c>
    </row>
    <row r="3675" spans="1:19" x14ac:dyDescent="0.3">
      <c r="A3675" s="2">
        <v>3674</v>
      </c>
      <c r="B3675" s="2">
        <v>32</v>
      </c>
      <c r="C3675" s="2" t="s">
        <v>152</v>
      </c>
      <c r="D3675" s="2" t="s">
        <v>124</v>
      </c>
      <c r="E3675" s="2" t="s">
        <v>20</v>
      </c>
      <c r="F3675" s="2">
        <v>28</v>
      </c>
      <c r="G3675" s="2" t="s">
        <v>42</v>
      </c>
      <c r="H3675" s="2" t="s">
        <v>43</v>
      </c>
      <c r="I3675" s="2" t="s">
        <v>68</v>
      </c>
      <c r="J3675" s="2" t="s">
        <v>52</v>
      </c>
      <c r="K3675" s="2">
        <v>4.2</v>
      </c>
      <c r="L3675" s="2" t="s">
        <v>151</v>
      </c>
      <c r="M3675" s="2" t="s">
        <v>69</v>
      </c>
      <c r="N3675" s="2" t="s">
        <v>151</v>
      </c>
      <c r="O3675" s="2" t="s">
        <v>151</v>
      </c>
      <c r="P3675" s="12">
        <v>31</v>
      </c>
      <c r="Q3675" s="12">
        <f>Table1[[#This Row],[Purchase Amount (USD)]]-Table1[[#This Row],[Previous Purchases]]</f>
        <v>-3</v>
      </c>
      <c r="R3675" s="2" t="s">
        <v>74</v>
      </c>
      <c r="S3675" s="2" t="s">
        <v>28</v>
      </c>
    </row>
    <row r="3676" spans="1:19" x14ac:dyDescent="0.3">
      <c r="A3676" s="3">
        <v>3675</v>
      </c>
      <c r="B3676" s="3">
        <v>35</v>
      </c>
      <c r="C3676" s="3" t="s">
        <v>152</v>
      </c>
      <c r="D3676" s="3" t="s">
        <v>65</v>
      </c>
      <c r="E3676" s="3" t="s">
        <v>66</v>
      </c>
      <c r="F3676" s="3">
        <v>65</v>
      </c>
      <c r="G3676" s="3" t="s">
        <v>148</v>
      </c>
      <c r="H3676" s="3" t="s">
        <v>43</v>
      </c>
      <c r="I3676" s="3" t="s">
        <v>143</v>
      </c>
      <c r="J3676" s="3" t="s">
        <v>24</v>
      </c>
      <c r="K3676" s="3">
        <v>2.7</v>
      </c>
      <c r="L3676" s="3" t="s">
        <v>151</v>
      </c>
      <c r="M3676" s="3" t="s">
        <v>69</v>
      </c>
      <c r="N3676" s="3" t="s">
        <v>151</v>
      </c>
      <c r="O3676" s="3" t="s">
        <v>151</v>
      </c>
      <c r="P3676" s="13">
        <v>41</v>
      </c>
      <c r="Q3676" s="13">
        <f>Table1[[#This Row],[Purchase Amount (USD)]]-Table1[[#This Row],[Previous Purchases]]</f>
        <v>24</v>
      </c>
      <c r="R3676" s="3" t="s">
        <v>27</v>
      </c>
      <c r="S3676" s="3" t="s">
        <v>28</v>
      </c>
    </row>
    <row r="3677" spans="1:19" x14ac:dyDescent="0.3">
      <c r="A3677" s="3">
        <v>3676</v>
      </c>
      <c r="B3677" s="3">
        <v>70</v>
      </c>
      <c r="C3677" s="3" t="s">
        <v>152</v>
      </c>
      <c r="D3677" s="3" t="s">
        <v>123</v>
      </c>
      <c r="E3677" s="3" t="s">
        <v>66</v>
      </c>
      <c r="F3677" s="3">
        <v>80</v>
      </c>
      <c r="G3677" s="3" t="s">
        <v>140</v>
      </c>
      <c r="H3677" s="3" t="s">
        <v>43</v>
      </c>
      <c r="I3677" s="3" t="s">
        <v>51</v>
      </c>
      <c r="J3677" s="3" t="s">
        <v>24</v>
      </c>
      <c r="K3677" s="3">
        <v>4.5</v>
      </c>
      <c r="L3677" s="3" t="s">
        <v>151</v>
      </c>
      <c r="M3677" s="3" t="s">
        <v>26</v>
      </c>
      <c r="N3677" s="3" t="s">
        <v>151</v>
      </c>
      <c r="O3677" s="3" t="s">
        <v>151</v>
      </c>
      <c r="P3677" s="13">
        <v>3</v>
      </c>
      <c r="Q3677" s="13">
        <f>Table1[[#This Row],[Purchase Amount (USD)]]-Table1[[#This Row],[Previous Purchases]]</f>
        <v>77</v>
      </c>
      <c r="R3677" s="3" t="s">
        <v>74</v>
      </c>
      <c r="S3677" s="3" t="s">
        <v>87</v>
      </c>
    </row>
    <row r="3678" spans="1:19" x14ac:dyDescent="0.3">
      <c r="A3678" s="2">
        <v>3677</v>
      </c>
      <c r="B3678" s="2">
        <v>19</v>
      </c>
      <c r="C3678" s="2" t="s">
        <v>152</v>
      </c>
      <c r="D3678" s="2" t="s">
        <v>105</v>
      </c>
      <c r="E3678" s="2" t="s">
        <v>66</v>
      </c>
      <c r="F3678" s="2">
        <v>94</v>
      </c>
      <c r="G3678" s="2" t="s">
        <v>149</v>
      </c>
      <c r="H3678" s="2" t="s">
        <v>35</v>
      </c>
      <c r="I3678" s="2" t="s">
        <v>84</v>
      </c>
      <c r="J3678" s="2" t="s">
        <v>36</v>
      </c>
      <c r="K3678" s="2">
        <v>4.9000000000000004</v>
      </c>
      <c r="L3678" s="2" t="s">
        <v>151</v>
      </c>
      <c r="M3678" s="2" t="s">
        <v>37</v>
      </c>
      <c r="N3678" s="2" t="s">
        <v>151</v>
      </c>
      <c r="O3678" s="2" t="s">
        <v>151</v>
      </c>
      <c r="P3678" s="12">
        <v>16</v>
      </c>
      <c r="Q3678" s="12">
        <f>Table1[[#This Row],[Purchase Amount (USD)]]-Table1[[#This Row],[Previous Purchases]]</f>
        <v>78</v>
      </c>
      <c r="R3678" s="2" t="s">
        <v>45</v>
      </c>
      <c r="S3678" s="2" t="s">
        <v>87</v>
      </c>
    </row>
    <row r="3679" spans="1:19" x14ac:dyDescent="0.3">
      <c r="A3679" s="2">
        <v>3678</v>
      </c>
      <c r="B3679" s="2">
        <v>32</v>
      </c>
      <c r="C3679" s="2" t="s">
        <v>152</v>
      </c>
      <c r="D3679" s="2" t="s">
        <v>131</v>
      </c>
      <c r="E3679" s="2" t="s">
        <v>66</v>
      </c>
      <c r="F3679" s="2">
        <v>30</v>
      </c>
      <c r="G3679" s="2" t="s">
        <v>150</v>
      </c>
      <c r="H3679" s="2" t="s">
        <v>43</v>
      </c>
      <c r="I3679" s="2" t="s">
        <v>23</v>
      </c>
      <c r="J3679" s="2" t="s">
        <v>56</v>
      </c>
      <c r="K3679" s="2">
        <v>2.8</v>
      </c>
      <c r="L3679" s="2" t="s">
        <v>151</v>
      </c>
      <c r="M3679" s="2" t="s">
        <v>53</v>
      </c>
      <c r="N3679" s="2" t="s">
        <v>151</v>
      </c>
      <c r="O3679" s="2" t="s">
        <v>151</v>
      </c>
      <c r="P3679" s="12">
        <v>43</v>
      </c>
      <c r="Q3679" s="12">
        <f>Table1[[#This Row],[Purchase Amount (USD)]]-Table1[[#This Row],[Previous Purchases]]</f>
        <v>-13</v>
      </c>
      <c r="R3679" s="2" t="s">
        <v>32</v>
      </c>
      <c r="S3679" s="2" t="s">
        <v>48</v>
      </c>
    </row>
    <row r="3680" spans="1:19" x14ac:dyDescent="0.3">
      <c r="A3680" s="3">
        <v>3679</v>
      </c>
      <c r="B3680" s="3">
        <v>56</v>
      </c>
      <c r="C3680" s="3" t="s">
        <v>152</v>
      </c>
      <c r="D3680" s="3" t="s">
        <v>54</v>
      </c>
      <c r="E3680" s="3" t="s">
        <v>20</v>
      </c>
      <c r="F3680" s="3">
        <v>45</v>
      </c>
      <c r="G3680" s="3" t="s">
        <v>104</v>
      </c>
      <c r="H3680" s="3" t="s">
        <v>35</v>
      </c>
      <c r="I3680" s="3" t="s">
        <v>117</v>
      </c>
      <c r="J3680" s="3" t="s">
        <v>56</v>
      </c>
      <c r="K3680" s="3">
        <v>3.5</v>
      </c>
      <c r="L3680" s="3" t="s">
        <v>151</v>
      </c>
      <c r="M3680" s="3" t="s">
        <v>53</v>
      </c>
      <c r="N3680" s="3" t="s">
        <v>151</v>
      </c>
      <c r="O3680" s="3" t="s">
        <v>151</v>
      </c>
      <c r="P3680" s="13">
        <v>29</v>
      </c>
      <c r="Q3680" s="13">
        <f>Table1[[#This Row],[Purchase Amount (USD)]]-Table1[[#This Row],[Previous Purchases]]</f>
        <v>16</v>
      </c>
      <c r="R3680" s="3" t="s">
        <v>74</v>
      </c>
      <c r="S3680" s="3" t="s">
        <v>28</v>
      </c>
    </row>
    <row r="3681" spans="1:19" x14ac:dyDescent="0.3">
      <c r="A3681" s="3">
        <v>3680</v>
      </c>
      <c r="B3681" s="3">
        <v>53</v>
      </c>
      <c r="C3681" s="3" t="s">
        <v>152</v>
      </c>
      <c r="D3681" s="3" t="s">
        <v>61</v>
      </c>
      <c r="E3681" s="3" t="s">
        <v>62</v>
      </c>
      <c r="F3681" s="3">
        <v>91</v>
      </c>
      <c r="G3681" s="3" t="s">
        <v>134</v>
      </c>
      <c r="H3681" s="3" t="s">
        <v>43</v>
      </c>
      <c r="I3681" s="3" t="s">
        <v>82</v>
      </c>
      <c r="J3681" s="3" t="s">
        <v>52</v>
      </c>
      <c r="K3681" s="3">
        <v>2.5</v>
      </c>
      <c r="L3681" s="3" t="s">
        <v>151</v>
      </c>
      <c r="M3681" s="3" t="s">
        <v>73</v>
      </c>
      <c r="N3681" s="3" t="s">
        <v>151</v>
      </c>
      <c r="O3681" s="3" t="s">
        <v>151</v>
      </c>
      <c r="P3681" s="13">
        <v>5</v>
      </c>
      <c r="Q3681" s="13">
        <f>Table1[[#This Row],[Purchase Amount (USD)]]-Table1[[#This Row],[Previous Purchases]]</f>
        <v>86</v>
      </c>
      <c r="R3681" s="3" t="s">
        <v>32</v>
      </c>
      <c r="S3681" s="3" t="s">
        <v>75</v>
      </c>
    </row>
    <row r="3682" spans="1:19" x14ac:dyDescent="0.3">
      <c r="A3682" s="2">
        <v>3681</v>
      </c>
      <c r="B3682" s="2">
        <v>22</v>
      </c>
      <c r="C3682" s="2" t="s">
        <v>152</v>
      </c>
      <c r="D3682" s="2" t="s">
        <v>88</v>
      </c>
      <c r="E3682" s="2" t="s">
        <v>66</v>
      </c>
      <c r="F3682" s="2">
        <v>36</v>
      </c>
      <c r="G3682" s="2" t="s">
        <v>145</v>
      </c>
      <c r="H3682" s="2" t="s">
        <v>35</v>
      </c>
      <c r="I3682" s="2" t="s">
        <v>143</v>
      </c>
      <c r="J3682" s="2" t="s">
        <v>24</v>
      </c>
      <c r="K3682" s="2">
        <v>2.9</v>
      </c>
      <c r="L3682" s="2" t="s">
        <v>151</v>
      </c>
      <c r="M3682" s="2" t="s">
        <v>53</v>
      </c>
      <c r="N3682" s="2" t="s">
        <v>151</v>
      </c>
      <c r="O3682" s="2" t="s">
        <v>151</v>
      </c>
      <c r="P3682" s="12">
        <v>30</v>
      </c>
      <c r="Q3682" s="12">
        <f>Table1[[#This Row],[Purchase Amount (USD)]]-Table1[[#This Row],[Previous Purchases]]</f>
        <v>6</v>
      </c>
      <c r="R3682" s="2" t="s">
        <v>85</v>
      </c>
      <c r="S3682" s="2" t="s">
        <v>57</v>
      </c>
    </row>
    <row r="3683" spans="1:19" x14ac:dyDescent="0.3">
      <c r="A3683" s="2">
        <v>3682</v>
      </c>
      <c r="B3683" s="2">
        <v>26</v>
      </c>
      <c r="C3683" s="2" t="s">
        <v>152</v>
      </c>
      <c r="D3683" s="2" t="s">
        <v>142</v>
      </c>
      <c r="E3683" s="2" t="s">
        <v>66</v>
      </c>
      <c r="F3683" s="2">
        <v>73</v>
      </c>
      <c r="G3683" s="2" t="s">
        <v>138</v>
      </c>
      <c r="H3683" s="2" t="s">
        <v>91</v>
      </c>
      <c r="I3683" s="2" t="s">
        <v>135</v>
      </c>
      <c r="J3683" s="2" t="s">
        <v>56</v>
      </c>
      <c r="K3683" s="2">
        <v>4.2</v>
      </c>
      <c r="L3683" s="2" t="s">
        <v>151</v>
      </c>
      <c r="M3683" s="2" t="s">
        <v>44</v>
      </c>
      <c r="N3683" s="2" t="s">
        <v>151</v>
      </c>
      <c r="O3683" s="2" t="s">
        <v>151</v>
      </c>
      <c r="P3683" s="12">
        <v>33</v>
      </c>
      <c r="Q3683" s="12">
        <f>Table1[[#This Row],[Purchase Amount (USD)]]-Table1[[#This Row],[Previous Purchases]]</f>
        <v>40</v>
      </c>
      <c r="R3683" s="2" t="s">
        <v>85</v>
      </c>
      <c r="S3683" s="2" t="s">
        <v>87</v>
      </c>
    </row>
    <row r="3684" spans="1:19" x14ac:dyDescent="0.3">
      <c r="A3684" s="3">
        <v>3683</v>
      </c>
      <c r="B3684" s="3">
        <v>42</v>
      </c>
      <c r="C3684" s="3" t="s">
        <v>152</v>
      </c>
      <c r="D3684" s="3" t="s">
        <v>54</v>
      </c>
      <c r="E3684" s="3" t="s">
        <v>20</v>
      </c>
      <c r="F3684" s="3">
        <v>60</v>
      </c>
      <c r="G3684" s="3" t="s">
        <v>50</v>
      </c>
      <c r="H3684" s="3" t="s">
        <v>43</v>
      </c>
      <c r="I3684" s="3" t="s">
        <v>31</v>
      </c>
      <c r="J3684" s="3" t="s">
        <v>56</v>
      </c>
      <c r="K3684" s="3">
        <v>4.5999999999999996</v>
      </c>
      <c r="L3684" s="3" t="s">
        <v>151</v>
      </c>
      <c r="M3684" s="3" t="s">
        <v>73</v>
      </c>
      <c r="N3684" s="3" t="s">
        <v>151</v>
      </c>
      <c r="O3684" s="3" t="s">
        <v>151</v>
      </c>
      <c r="P3684" s="13">
        <v>46</v>
      </c>
      <c r="Q3684" s="13">
        <f>Table1[[#This Row],[Purchase Amount (USD)]]-Table1[[#This Row],[Previous Purchases]]</f>
        <v>14</v>
      </c>
      <c r="R3684" s="3" t="s">
        <v>27</v>
      </c>
      <c r="S3684" s="3" t="s">
        <v>75</v>
      </c>
    </row>
    <row r="3685" spans="1:19" x14ac:dyDescent="0.3">
      <c r="A3685" s="3">
        <v>3684</v>
      </c>
      <c r="B3685" s="3">
        <v>30</v>
      </c>
      <c r="C3685" s="3" t="s">
        <v>152</v>
      </c>
      <c r="D3685" s="3" t="s">
        <v>124</v>
      </c>
      <c r="E3685" s="3" t="s">
        <v>20</v>
      </c>
      <c r="F3685" s="3">
        <v>77</v>
      </c>
      <c r="G3685" s="3" t="s">
        <v>90</v>
      </c>
      <c r="H3685" s="3" t="s">
        <v>43</v>
      </c>
      <c r="I3685" s="3" t="s">
        <v>72</v>
      </c>
      <c r="J3685" s="3" t="s">
        <v>24</v>
      </c>
      <c r="K3685" s="3">
        <v>3</v>
      </c>
      <c r="L3685" s="3" t="s">
        <v>151</v>
      </c>
      <c r="M3685" s="3" t="s">
        <v>37</v>
      </c>
      <c r="N3685" s="3" t="s">
        <v>151</v>
      </c>
      <c r="O3685" s="3" t="s">
        <v>151</v>
      </c>
      <c r="P3685" s="13">
        <v>17</v>
      </c>
      <c r="Q3685" s="13">
        <f>Table1[[#This Row],[Purchase Amount (USD)]]-Table1[[#This Row],[Previous Purchases]]</f>
        <v>60</v>
      </c>
      <c r="R3685" s="3" t="s">
        <v>27</v>
      </c>
      <c r="S3685" s="3" t="s">
        <v>28</v>
      </c>
    </row>
    <row r="3686" spans="1:19" x14ac:dyDescent="0.3">
      <c r="A3686" s="2">
        <v>3685</v>
      </c>
      <c r="B3686" s="2">
        <v>29</v>
      </c>
      <c r="C3686" s="2" t="s">
        <v>152</v>
      </c>
      <c r="D3686" s="2" t="s">
        <v>86</v>
      </c>
      <c r="E3686" s="2" t="s">
        <v>20</v>
      </c>
      <c r="F3686" s="2">
        <v>86</v>
      </c>
      <c r="G3686" s="2" t="s">
        <v>137</v>
      </c>
      <c r="H3686" s="2" t="s">
        <v>22</v>
      </c>
      <c r="I3686" s="2" t="s">
        <v>60</v>
      </c>
      <c r="J3686" s="2" t="s">
        <v>36</v>
      </c>
      <c r="K3686" s="2">
        <v>4.4000000000000004</v>
      </c>
      <c r="L3686" s="2" t="s">
        <v>151</v>
      </c>
      <c r="M3686" s="2" t="s">
        <v>37</v>
      </c>
      <c r="N3686" s="2" t="s">
        <v>151</v>
      </c>
      <c r="O3686" s="2" t="s">
        <v>151</v>
      </c>
      <c r="P3686" s="12">
        <v>47</v>
      </c>
      <c r="Q3686" s="12">
        <f>Table1[[#This Row],[Purchase Amount (USD)]]-Table1[[#This Row],[Previous Purchases]]</f>
        <v>39</v>
      </c>
      <c r="R3686" s="2" t="s">
        <v>38</v>
      </c>
      <c r="S3686" s="2" t="s">
        <v>75</v>
      </c>
    </row>
    <row r="3687" spans="1:19" x14ac:dyDescent="0.3">
      <c r="A3687" s="2">
        <v>3686</v>
      </c>
      <c r="B3687" s="2">
        <v>47</v>
      </c>
      <c r="C3687" s="2" t="s">
        <v>152</v>
      </c>
      <c r="D3687" s="2" t="s">
        <v>58</v>
      </c>
      <c r="E3687" s="2" t="s">
        <v>20</v>
      </c>
      <c r="F3687" s="2">
        <v>42</v>
      </c>
      <c r="G3687" s="2" t="s">
        <v>121</v>
      </c>
      <c r="H3687" s="2" t="s">
        <v>22</v>
      </c>
      <c r="I3687" s="2" t="s">
        <v>107</v>
      </c>
      <c r="J3687" s="2" t="s">
        <v>52</v>
      </c>
      <c r="K3687" s="2">
        <v>2.6</v>
      </c>
      <c r="L3687" s="2" t="s">
        <v>151</v>
      </c>
      <c r="M3687" s="2" t="s">
        <v>53</v>
      </c>
      <c r="N3687" s="2" t="s">
        <v>151</v>
      </c>
      <c r="O3687" s="2" t="s">
        <v>151</v>
      </c>
      <c r="P3687" s="12">
        <v>17</v>
      </c>
      <c r="Q3687" s="12">
        <f>Table1[[#This Row],[Purchase Amount (USD)]]-Table1[[#This Row],[Previous Purchases]]</f>
        <v>25</v>
      </c>
      <c r="R3687" s="2" t="s">
        <v>32</v>
      </c>
      <c r="S3687" s="2" t="s">
        <v>75</v>
      </c>
    </row>
    <row r="3688" spans="1:19" x14ac:dyDescent="0.3">
      <c r="A3688" s="3">
        <v>3687</v>
      </c>
      <c r="B3688" s="3">
        <v>59</v>
      </c>
      <c r="C3688" s="3" t="s">
        <v>152</v>
      </c>
      <c r="D3688" s="3" t="s">
        <v>40</v>
      </c>
      <c r="E3688" s="3" t="s">
        <v>41</v>
      </c>
      <c r="F3688" s="3">
        <v>70</v>
      </c>
      <c r="G3688" s="3" t="s">
        <v>59</v>
      </c>
      <c r="H3688" s="3" t="s">
        <v>43</v>
      </c>
      <c r="I3688" s="3" t="s">
        <v>60</v>
      </c>
      <c r="J3688" s="3" t="s">
        <v>36</v>
      </c>
      <c r="K3688" s="3">
        <v>4.8</v>
      </c>
      <c r="L3688" s="3" t="s">
        <v>151</v>
      </c>
      <c r="M3688" s="3" t="s">
        <v>37</v>
      </c>
      <c r="N3688" s="3" t="s">
        <v>151</v>
      </c>
      <c r="O3688" s="3" t="s">
        <v>151</v>
      </c>
      <c r="P3688" s="13">
        <v>17</v>
      </c>
      <c r="Q3688" s="13">
        <f>Table1[[#This Row],[Purchase Amount (USD)]]-Table1[[#This Row],[Previous Purchases]]</f>
        <v>53</v>
      </c>
      <c r="R3688" s="3" t="s">
        <v>32</v>
      </c>
      <c r="S3688" s="3" t="s">
        <v>75</v>
      </c>
    </row>
    <row r="3689" spans="1:19" x14ac:dyDescent="0.3">
      <c r="A3689" s="3">
        <v>3688</v>
      </c>
      <c r="B3689" s="3">
        <v>34</v>
      </c>
      <c r="C3689" s="3" t="s">
        <v>152</v>
      </c>
      <c r="D3689" s="3" t="s">
        <v>54</v>
      </c>
      <c r="E3689" s="3" t="s">
        <v>20</v>
      </c>
      <c r="F3689" s="3">
        <v>44</v>
      </c>
      <c r="G3689" s="3" t="s">
        <v>71</v>
      </c>
      <c r="H3689" s="3" t="s">
        <v>22</v>
      </c>
      <c r="I3689" s="3" t="s">
        <v>92</v>
      </c>
      <c r="J3689" s="3" t="s">
        <v>52</v>
      </c>
      <c r="K3689" s="3">
        <v>2.9</v>
      </c>
      <c r="L3689" s="3" t="s">
        <v>151</v>
      </c>
      <c r="M3689" s="3" t="s">
        <v>44</v>
      </c>
      <c r="N3689" s="3" t="s">
        <v>151</v>
      </c>
      <c r="O3689" s="3" t="s">
        <v>151</v>
      </c>
      <c r="P3689" s="13">
        <v>28</v>
      </c>
      <c r="Q3689" s="13">
        <f>Table1[[#This Row],[Purchase Amount (USD)]]-Table1[[#This Row],[Previous Purchases]]</f>
        <v>16</v>
      </c>
      <c r="R3689" s="3" t="s">
        <v>74</v>
      </c>
      <c r="S3689" s="3" t="s">
        <v>96</v>
      </c>
    </row>
    <row r="3690" spans="1:19" x14ac:dyDescent="0.3">
      <c r="A3690" s="2">
        <v>3689</v>
      </c>
      <c r="B3690" s="2">
        <v>52</v>
      </c>
      <c r="C3690" s="2" t="s">
        <v>152</v>
      </c>
      <c r="D3690" s="2" t="s">
        <v>88</v>
      </c>
      <c r="E3690" s="2" t="s">
        <v>66</v>
      </c>
      <c r="F3690" s="2">
        <v>91</v>
      </c>
      <c r="G3690" s="2" t="s">
        <v>63</v>
      </c>
      <c r="H3690" s="2" t="s">
        <v>22</v>
      </c>
      <c r="I3690" s="2" t="s">
        <v>51</v>
      </c>
      <c r="J3690" s="2" t="s">
        <v>36</v>
      </c>
      <c r="K3690" s="2">
        <v>3</v>
      </c>
      <c r="L3690" s="2" t="s">
        <v>151</v>
      </c>
      <c r="M3690" s="2" t="s">
        <v>44</v>
      </c>
      <c r="N3690" s="2" t="s">
        <v>151</v>
      </c>
      <c r="O3690" s="2" t="s">
        <v>151</v>
      </c>
      <c r="P3690" s="12">
        <v>8</v>
      </c>
      <c r="Q3690" s="12">
        <f>Table1[[#This Row],[Purchase Amount (USD)]]-Table1[[#This Row],[Previous Purchases]]</f>
        <v>83</v>
      </c>
      <c r="R3690" s="2" t="s">
        <v>32</v>
      </c>
      <c r="S3690" s="2" t="s">
        <v>87</v>
      </c>
    </row>
    <row r="3691" spans="1:19" x14ac:dyDescent="0.3">
      <c r="A3691" s="2">
        <v>3690</v>
      </c>
      <c r="B3691" s="2">
        <v>47</v>
      </c>
      <c r="C3691" s="2" t="s">
        <v>152</v>
      </c>
      <c r="D3691" s="2" t="s">
        <v>105</v>
      </c>
      <c r="E3691" s="2" t="s">
        <v>66</v>
      </c>
      <c r="F3691" s="2">
        <v>30</v>
      </c>
      <c r="G3691" s="2" t="s">
        <v>130</v>
      </c>
      <c r="H3691" s="2" t="s">
        <v>22</v>
      </c>
      <c r="I3691" s="2" t="s">
        <v>107</v>
      </c>
      <c r="J3691" s="2" t="s">
        <v>56</v>
      </c>
      <c r="K3691" s="2">
        <v>4.5</v>
      </c>
      <c r="L3691" s="2" t="s">
        <v>151</v>
      </c>
      <c r="M3691" s="2" t="s">
        <v>53</v>
      </c>
      <c r="N3691" s="2" t="s">
        <v>151</v>
      </c>
      <c r="O3691" s="2" t="s">
        <v>151</v>
      </c>
      <c r="P3691" s="12">
        <v>8</v>
      </c>
      <c r="Q3691" s="12">
        <f>Table1[[#This Row],[Purchase Amount (USD)]]-Table1[[#This Row],[Previous Purchases]]</f>
        <v>22</v>
      </c>
      <c r="R3691" s="2" t="s">
        <v>74</v>
      </c>
      <c r="S3691" s="2" t="s">
        <v>57</v>
      </c>
    </row>
    <row r="3692" spans="1:19" x14ac:dyDescent="0.3">
      <c r="A3692" s="3">
        <v>3691</v>
      </c>
      <c r="B3692" s="3">
        <v>24</v>
      </c>
      <c r="C3692" s="3" t="s">
        <v>152</v>
      </c>
      <c r="D3692" s="3" t="s">
        <v>19</v>
      </c>
      <c r="E3692" s="3" t="s">
        <v>20</v>
      </c>
      <c r="F3692" s="3">
        <v>23</v>
      </c>
      <c r="G3692" s="3" t="s">
        <v>110</v>
      </c>
      <c r="H3692" s="3" t="s">
        <v>35</v>
      </c>
      <c r="I3692" s="3" t="s">
        <v>82</v>
      </c>
      <c r="J3692" s="3" t="s">
        <v>56</v>
      </c>
      <c r="K3692" s="3">
        <v>3.7</v>
      </c>
      <c r="L3692" s="3" t="s">
        <v>151</v>
      </c>
      <c r="M3692" s="3" t="s">
        <v>73</v>
      </c>
      <c r="N3692" s="3" t="s">
        <v>151</v>
      </c>
      <c r="O3692" s="3" t="s">
        <v>151</v>
      </c>
      <c r="P3692" s="13">
        <v>4</v>
      </c>
      <c r="Q3692" s="13">
        <f>Table1[[#This Row],[Purchase Amount (USD)]]-Table1[[#This Row],[Previous Purchases]]</f>
        <v>19</v>
      </c>
      <c r="R3692" s="3" t="s">
        <v>74</v>
      </c>
      <c r="S3692" s="3" t="s">
        <v>75</v>
      </c>
    </row>
    <row r="3693" spans="1:19" x14ac:dyDescent="0.3">
      <c r="A3693" s="3">
        <v>3692</v>
      </c>
      <c r="B3693" s="3">
        <v>63</v>
      </c>
      <c r="C3693" s="3" t="s">
        <v>152</v>
      </c>
      <c r="D3693" s="3" t="s">
        <v>40</v>
      </c>
      <c r="E3693" s="3" t="s">
        <v>41</v>
      </c>
      <c r="F3693" s="3">
        <v>21</v>
      </c>
      <c r="G3693" s="3" t="s">
        <v>150</v>
      </c>
      <c r="H3693" s="3" t="s">
        <v>91</v>
      </c>
      <c r="I3693" s="3" t="s">
        <v>120</v>
      </c>
      <c r="J3693" s="3" t="s">
        <v>52</v>
      </c>
      <c r="K3693" s="3">
        <v>4.8</v>
      </c>
      <c r="L3693" s="3" t="s">
        <v>151</v>
      </c>
      <c r="M3693" s="3" t="s">
        <v>44</v>
      </c>
      <c r="N3693" s="3" t="s">
        <v>151</v>
      </c>
      <c r="O3693" s="3" t="s">
        <v>151</v>
      </c>
      <c r="P3693" s="13">
        <v>24</v>
      </c>
      <c r="Q3693" s="13">
        <f>Table1[[#This Row],[Purchase Amount (USD)]]-Table1[[#This Row],[Previous Purchases]]</f>
        <v>-3</v>
      </c>
      <c r="R3693" s="3" t="s">
        <v>45</v>
      </c>
      <c r="S3693" s="3" t="s">
        <v>39</v>
      </c>
    </row>
    <row r="3694" spans="1:19" x14ac:dyDescent="0.3">
      <c r="A3694" s="2">
        <v>3693</v>
      </c>
      <c r="B3694" s="2">
        <v>59</v>
      </c>
      <c r="C3694" s="2" t="s">
        <v>152</v>
      </c>
      <c r="D3694" s="2" t="s">
        <v>61</v>
      </c>
      <c r="E3694" s="2" t="s">
        <v>62</v>
      </c>
      <c r="F3694" s="2">
        <v>34</v>
      </c>
      <c r="G3694" s="2" t="s">
        <v>89</v>
      </c>
      <c r="H3694" s="2" t="s">
        <v>22</v>
      </c>
      <c r="I3694" s="2" t="s">
        <v>47</v>
      </c>
      <c r="J3694" s="2" t="s">
        <v>36</v>
      </c>
      <c r="K3694" s="2">
        <v>4.8</v>
      </c>
      <c r="L3694" s="2" t="s">
        <v>151</v>
      </c>
      <c r="M3694" s="2" t="s">
        <v>37</v>
      </c>
      <c r="N3694" s="2" t="s">
        <v>151</v>
      </c>
      <c r="O3694" s="2" t="s">
        <v>151</v>
      </c>
      <c r="P3694" s="12">
        <v>29</v>
      </c>
      <c r="Q3694" s="12">
        <f>Table1[[#This Row],[Purchase Amount (USD)]]-Table1[[#This Row],[Previous Purchases]]</f>
        <v>5</v>
      </c>
      <c r="R3694" s="2" t="s">
        <v>32</v>
      </c>
      <c r="S3694" s="2" t="s">
        <v>28</v>
      </c>
    </row>
    <row r="3695" spans="1:19" x14ac:dyDescent="0.3">
      <c r="A3695" s="2">
        <v>3694</v>
      </c>
      <c r="B3695" s="2">
        <v>66</v>
      </c>
      <c r="C3695" s="2" t="s">
        <v>152</v>
      </c>
      <c r="D3695" s="2" t="s">
        <v>19</v>
      </c>
      <c r="E3695" s="2" t="s">
        <v>20</v>
      </c>
      <c r="F3695" s="2">
        <v>46</v>
      </c>
      <c r="G3695" s="2" t="s">
        <v>146</v>
      </c>
      <c r="H3695" s="2" t="s">
        <v>43</v>
      </c>
      <c r="I3695" s="2" t="s">
        <v>82</v>
      </c>
      <c r="J3695" s="2" t="s">
        <v>52</v>
      </c>
      <c r="K3695" s="2">
        <v>4.7</v>
      </c>
      <c r="L3695" s="2" t="s">
        <v>151</v>
      </c>
      <c r="M3695" s="2" t="s">
        <v>69</v>
      </c>
      <c r="N3695" s="2" t="s">
        <v>151</v>
      </c>
      <c r="O3695" s="2" t="s">
        <v>151</v>
      </c>
      <c r="P3695" s="12">
        <v>10</v>
      </c>
      <c r="Q3695" s="12">
        <f>Table1[[#This Row],[Purchase Amount (USD)]]-Table1[[#This Row],[Previous Purchases]]</f>
        <v>36</v>
      </c>
      <c r="R3695" s="2" t="s">
        <v>27</v>
      </c>
      <c r="S3695" s="2" t="s">
        <v>39</v>
      </c>
    </row>
    <row r="3696" spans="1:19" x14ac:dyDescent="0.3">
      <c r="A3696" s="3">
        <v>3695</v>
      </c>
      <c r="B3696" s="3">
        <v>45</v>
      </c>
      <c r="C3696" s="3" t="s">
        <v>152</v>
      </c>
      <c r="D3696" s="3" t="s">
        <v>29</v>
      </c>
      <c r="E3696" s="3" t="s">
        <v>20</v>
      </c>
      <c r="F3696" s="3">
        <v>41</v>
      </c>
      <c r="G3696" s="3" t="s">
        <v>42</v>
      </c>
      <c r="H3696" s="3" t="s">
        <v>43</v>
      </c>
      <c r="I3696" s="3" t="s">
        <v>143</v>
      </c>
      <c r="J3696" s="3" t="s">
        <v>24</v>
      </c>
      <c r="K3696" s="3">
        <v>2.6</v>
      </c>
      <c r="L3696" s="3" t="s">
        <v>151</v>
      </c>
      <c r="M3696" s="3" t="s">
        <v>26</v>
      </c>
      <c r="N3696" s="3" t="s">
        <v>151</v>
      </c>
      <c r="O3696" s="3" t="s">
        <v>151</v>
      </c>
      <c r="P3696" s="13">
        <v>11</v>
      </c>
      <c r="Q3696" s="13">
        <f>Table1[[#This Row],[Purchase Amount (USD)]]-Table1[[#This Row],[Previous Purchases]]</f>
        <v>30</v>
      </c>
      <c r="R3696" s="3" t="s">
        <v>45</v>
      </c>
      <c r="S3696" s="3" t="s">
        <v>75</v>
      </c>
    </row>
    <row r="3697" spans="1:19" x14ac:dyDescent="0.3">
      <c r="A3697" s="3">
        <v>3696</v>
      </c>
      <c r="B3697" s="3">
        <v>38</v>
      </c>
      <c r="C3697" s="3" t="s">
        <v>152</v>
      </c>
      <c r="D3697" s="3" t="s">
        <v>86</v>
      </c>
      <c r="E3697" s="3" t="s">
        <v>20</v>
      </c>
      <c r="F3697" s="3">
        <v>33</v>
      </c>
      <c r="G3697" s="3" t="s">
        <v>102</v>
      </c>
      <c r="H3697" s="3" t="s">
        <v>43</v>
      </c>
      <c r="I3697" s="3" t="s">
        <v>51</v>
      </c>
      <c r="J3697" s="3" t="s">
        <v>56</v>
      </c>
      <c r="K3697" s="3">
        <v>4.5999999999999996</v>
      </c>
      <c r="L3697" s="3" t="s">
        <v>151</v>
      </c>
      <c r="M3697" s="3" t="s">
        <v>53</v>
      </c>
      <c r="N3697" s="3" t="s">
        <v>151</v>
      </c>
      <c r="O3697" s="3" t="s">
        <v>151</v>
      </c>
      <c r="P3697" s="13">
        <v>18</v>
      </c>
      <c r="Q3697" s="13">
        <f>Table1[[#This Row],[Purchase Amount (USD)]]-Table1[[#This Row],[Previous Purchases]]</f>
        <v>15</v>
      </c>
      <c r="R3697" s="3" t="s">
        <v>74</v>
      </c>
      <c r="S3697" s="3" t="s">
        <v>28</v>
      </c>
    </row>
    <row r="3698" spans="1:19" x14ac:dyDescent="0.3">
      <c r="A3698" s="2">
        <v>3697</v>
      </c>
      <c r="B3698" s="2">
        <v>63</v>
      </c>
      <c r="C3698" s="2" t="s">
        <v>152</v>
      </c>
      <c r="D3698" s="2" t="s">
        <v>19</v>
      </c>
      <c r="E3698" s="2" t="s">
        <v>20</v>
      </c>
      <c r="F3698" s="2">
        <v>48</v>
      </c>
      <c r="G3698" s="2" t="s">
        <v>138</v>
      </c>
      <c r="H3698" s="2" t="s">
        <v>22</v>
      </c>
      <c r="I3698" s="2" t="s">
        <v>47</v>
      </c>
      <c r="J3698" s="2" t="s">
        <v>56</v>
      </c>
      <c r="K3698" s="2">
        <v>3.4</v>
      </c>
      <c r="L3698" s="2" t="s">
        <v>151</v>
      </c>
      <c r="M3698" s="2" t="s">
        <v>44</v>
      </c>
      <c r="N3698" s="2" t="s">
        <v>151</v>
      </c>
      <c r="O3698" s="2" t="s">
        <v>151</v>
      </c>
      <c r="P3698" s="12">
        <v>26</v>
      </c>
      <c r="Q3698" s="12">
        <f>Table1[[#This Row],[Purchase Amount (USD)]]-Table1[[#This Row],[Previous Purchases]]</f>
        <v>22</v>
      </c>
      <c r="R3698" s="2" t="s">
        <v>74</v>
      </c>
      <c r="S3698" s="2" t="s">
        <v>48</v>
      </c>
    </row>
    <row r="3699" spans="1:19" x14ac:dyDescent="0.3">
      <c r="A3699" s="2">
        <v>3698</v>
      </c>
      <c r="B3699" s="2">
        <v>55</v>
      </c>
      <c r="C3699" s="2" t="s">
        <v>152</v>
      </c>
      <c r="D3699" s="2" t="s">
        <v>103</v>
      </c>
      <c r="E3699" s="2" t="s">
        <v>20</v>
      </c>
      <c r="F3699" s="2">
        <v>66</v>
      </c>
      <c r="G3699" s="2" t="s">
        <v>137</v>
      </c>
      <c r="H3699" s="2" t="s">
        <v>22</v>
      </c>
      <c r="I3699" s="2" t="s">
        <v>68</v>
      </c>
      <c r="J3699" s="2" t="s">
        <v>24</v>
      </c>
      <c r="K3699" s="2">
        <v>3</v>
      </c>
      <c r="L3699" s="2" t="s">
        <v>151</v>
      </c>
      <c r="M3699" s="2" t="s">
        <v>53</v>
      </c>
      <c r="N3699" s="2" t="s">
        <v>151</v>
      </c>
      <c r="O3699" s="2" t="s">
        <v>151</v>
      </c>
      <c r="P3699" s="12">
        <v>39</v>
      </c>
      <c r="Q3699" s="12">
        <f>Table1[[#This Row],[Purchase Amount (USD)]]-Table1[[#This Row],[Previous Purchases]]</f>
        <v>27</v>
      </c>
      <c r="R3699" s="2" t="s">
        <v>32</v>
      </c>
      <c r="S3699" s="2" t="s">
        <v>39</v>
      </c>
    </row>
    <row r="3700" spans="1:19" x14ac:dyDescent="0.3">
      <c r="A3700" s="3">
        <v>3699</v>
      </c>
      <c r="B3700" s="3">
        <v>25</v>
      </c>
      <c r="C3700" s="3" t="s">
        <v>152</v>
      </c>
      <c r="D3700" s="3" t="s">
        <v>86</v>
      </c>
      <c r="E3700" s="3" t="s">
        <v>20</v>
      </c>
      <c r="F3700" s="3">
        <v>54</v>
      </c>
      <c r="G3700" s="3" t="s">
        <v>98</v>
      </c>
      <c r="H3700" s="3" t="s">
        <v>91</v>
      </c>
      <c r="I3700" s="3" t="s">
        <v>31</v>
      </c>
      <c r="J3700" s="3" t="s">
        <v>36</v>
      </c>
      <c r="K3700" s="3">
        <v>4</v>
      </c>
      <c r="L3700" s="3" t="s">
        <v>151</v>
      </c>
      <c r="M3700" s="3" t="s">
        <v>69</v>
      </c>
      <c r="N3700" s="3" t="s">
        <v>151</v>
      </c>
      <c r="O3700" s="3" t="s">
        <v>151</v>
      </c>
      <c r="P3700" s="13">
        <v>4</v>
      </c>
      <c r="Q3700" s="13">
        <f>Table1[[#This Row],[Purchase Amount (USD)]]-Table1[[#This Row],[Previous Purchases]]</f>
        <v>50</v>
      </c>
      <c r="R3700" s="3" t="s">
        <v>27</v>
      </c>
      <c r="S3700" s="3" t="s">
        <v>48</v>
      </c>
    </row>
    <row r="3701" spans="1:19" x14ac:dyDescent="0.3">
      <c r="A3701" s="3">
        <v>3700</v>
      </c>
      <c r="B3701" s="3">
        <v>51</v>
      </c>
      <c r="C3701" s="3" t="s">
        <v>152</v>
      </c>
      <c r="D3701" s="3" t="s">
        <v>131</v>
      </c>
      <c r="E3701" s="3" t="s">
        <v>66</v>
      </c>
      <c r="F3701" s="3">
        <v>55</v>
      </c>
      <c r="G3701" s="3" t="s">
        <v>100</v>
      </c>
      <c r="H3701" s="3" t="s">
        <v>43</v>
      </c>
      <c r="I3701" s="3" t="s">
        <v>77</v>
      </c>
      <c r="J3701" s="3" t="s">
        <v>56</v>
      </c>
      <c r="K3701" s="3">
        <v>2.6</v>
      </c>
      <c r="L3701" s="3" t="s">
        <v>151</v>
      </c>
      <c r="M3701" s="3" t="s">
        <v>73</v>
      </c>
      <c r="N3701" s="3" t="s">
        <v>151</v>
      </c>
      <c r="O3701" s="3" t="s">
        <v>151</v>
      </c>
      <c r="P3701" s="13">
        <v>24</v>
      </c>
      <c r="Q3701" s="13">
        <f>Table1[[#This Row],[Purchase Amount (USD)]]-Table1[[#This Row],[Previous Purchases]]</f>
        <v>31</v>
      </c>
      <c r="R3701" s="3" t="s">
        <v>74</v>
      </c>
      <c r="S3701" s="3" t="s">
        <v>39</v>
      </c>
    </row>
    <row r="3702" spans="1:19" x14ac:dyDescent="0.3">
      <c r="A3702" s="2">
        <v>3701</v>
      </c>
      <c r="B3702" s="2">
        <v>28</v>
      </c>
      <c r="C3702" s="2" t="s">
        <v>152</v>
      </c>
      <c r="D3702" s="2" t="s">
        <v>65</v>
      </c>
      <c r="E3702" s="2" t="s">
        <v>66</v>
      </c>
      <c r="F3702" s="2">
        <v>84</v>
      </c>
      <c r="G3702" s="2" t="s">
        <v>113</v>
      </c>
      <c r="H3702" s="2" t="s">
        <v>91</v>
      </c>
      <c r="I3702" s="2" t="s">
        <v>60</v>
      </c>
      <c r="J3702" s="2" t="s">
        <v>52</v>
      </c>
      <c r="K3702" s="2">
        <v>3.4</v>
      </c>
      <c r="L3702" s="2" t="s">
        <v>151</v>
      </c>
      <c r="M3702" s="2" t="s">
        <v>73</v>
      </c>
      <c r="N3702" s="2" t="s">
        <v>151</v>
      </c>
      <c r="O3702" s="2" t="s">
        <v>151</v>
      </c>
      <c r="P3702" s="12">
        <v>2</v>
      </c>
      <c r="Q3702" s="12">
        <f>Table1[[#This Row],[Purchase Amount (USD)]]-Table1[[#This Row],[Previous Purchases]]</f>
        <v>82</v>
      </c>
      <c r="R3702" s="2" t="s">
        <v>74</v>
      </c>
      <c r="S3702" s="2" t="s">
        <v>96</v>
      </c>
    </row>
    <row r="3703" spans="1:19" x14ac:dyDescent="0.3">
      <c r="A3703" s="2">
        <v>3702</v>
      </c>
      <c r="B3703" s="2">
        <v>46</v>
      </c>
      <c r="C3703" s="2" t="s">
        <v>152</v>
      </c>
      <c r="D3703" s="2" t="s">
        <v>40</v>
      </c>
      <c r="E3703" s="2" t="s">
        <v>41</v>
      </c>
      <c r="F3703" s="2">
        <v>66</v>
      </c>
      <c r="G3703" s="2" t="s">
        <v>129</v>
      </c>
      <c r="H3703" s="2" t="s">
        <v>43</v>
      </c>
      <c r="I3703" s="2" t="s">
        <v>60</v>
      </c>
      <c r="J3703" s="2" t="s">
        <v>36</v>
      </c>
      <c r="K3703" s="2">
        <v>4.5</v>
      </c>
      <c r="L3703" s="2" t="s">
        <v>151</v>
      </c>
      <c r="M3703" s="2" t="s">
        <v>73</v>
      </c>
      <c r="N3703" s="2" t="s">
        <v>151</v>
      </c>
      <c r="O3703" s="2" t="s">
        <v>151</v>
      </c>
      <c r="P3703" s="12">
        <v>36</v>
      </c>
      <c r="Q3703" s="12">
        <f>Table1[[#This Row],[Purchase Amount (USD)]]-Table1[[#This Row],[Previous Purchases]]</f>
        <v>30</v>
      </c>
      <c r="R3703" s="2" t="s">
        <v>32</v>
      </c>
      <c r="S3703" s="2" t="s">
        <v>48</v>
      </c>
    </row>
    <row r="3704" spans="1:19" x14ac:dyDescent="0.3">
      <c r="A3704" s="3">
        <v>3703</v>
      </c>
      <c r="B3704" s="3">
        <v>58</v>
      </c>
      <c r="C3704" s="3" t="s">
        <v>152</v>
      </c>
      <c r="D3704" s="3" t="s">
        <v>70</v>
      </c>
      <c r="E3704" s="3" t="s">
        <v>41</v>
      </c>
      <c r="F3704" s="3">
        <v>65</v>
      </c>
      <c r="G3704" s="3" t="s">
        <v>130</v>
      </c>
      <c r="H3704" s="3" t="s">
        <v>43</v>
      </c>
      <c r="I3704" s="3" t="s">
        <v>125</v>
      </c>
      <c r="J3704" s="3" t="s">
        <v>36</v>
      </c>
      <c r="K3704" s="3">
        <v>2.7</v>
      </c>
      <c r="L3704" s="3" t="s">
        <v>151</v>
      </c>
      <c r="M3704" s="3" t="s">
        <v>73</v>
      </c>
      <c r="N3704" s="3" t="s">
        <v>151</v>
      </c>
      <c r="O3704" s="3" t="s">
        <v>151</v>
      </c>
      <c r="P3704" s="13">
        <v>36</v>
      </c>
      <c r="Q3704" s="13">
        <f>Table1[[#This Row],[Purchase Amount (USD)]]-Table1[[#This Row],[Previous Purchases]]</f>
        <v>29</v>
      </c>
      <c r="R3704" s="3" t="s">
        <v>27</v>
      </c>
      <c r="S3704" s="3" t="s">
        <v>39</v>
      </c>
    </row>
    <row r="3705" spans="1:19" x14ac:dyDescent="0.3">
      <c r="A3705" s="3">
        <v>3704</v>
      </c>
      <c r="B3705" s="3">
        <v>30</v>
      </c>
      <c r="C3705" s="3" t="s">
        <v>152</v>
      </c>
      <c r="D3705" s="3" t="s">
        <v>40</v>
      </c>
      <c r="E3705" s="3" t="s">
        <v>41</v>
      </c>
      <c r="F3705" s="3">
        <v>83</v>
      </c>
      <c r="G3705" s="3" t="s">
        <v>150</v>
      </c>
      <c r="H3705" s="3" t="s">
        <v>35</v>
      </c>
      <c r="I3705" s="3" t="s">
        <v>84</v>
      </c>
      <c r="J3705" s="3" t="s">
        <v>56</v>
      </c>
      <c r="K3705" s="3">
        <v>2.9</v>
      </c>
      <c r="L3705" s="3" t="s">
        <v>151</v>
      </c>
      <c r="M3705" s="3" t="s">
        <v>53</v>
      </c>
      <c r="N3705" s="3" t="s">
        <v>151</v>
      </c>
      <c r="O3705" s="3" t="s">
        <v>151</v>
      </c>
      <c r="P3705" s="13">
        <v>23</v>
      </c>
      <c r="Q3705" s="13">
        <f>Table1[[#This Row],[Purchase Amount (USD)]]-Table1[[#This Row],[Previous Purchases]]</f>
        <v>60</v>
      </c>
      <c r="R3705" s="3" t="s">
        <v>45</v>
      </c>
      <c r="S3705" s="3" t="s">
        <v>96</v>
      </c>
    </row>
    <row r="3706" spans="1:19" x14ac:dyDescent="0.3">
      <c r="A3706" s="2">
        <v>3705</v>
      </c>
      <c r="B3706" s="2">
        <v>68</v>
      </c>
      <c r="C3706" s="2" t="s">
        <v>152</v>
      </c>
      <c r="D3706" s="2" t="s">
        <v>88</v>
      </c>
      <c r="E3706" s="2" t="s">
        <v>66</v>
      </c>
      <c r="F3706" s="2">
        <v>61</v>
      </c>
      <c r="G3706" s="2" t="s">
        <v>67</v>
      </c>
      <c r="H3706" s="2" t="s">
        <v>22</v>
      </c>
      <c r="I3706" s="2" t="s">
        <v>93</v>
      </c>
      <c r="J3706" s="2" t="s">
        <v>24</v>
      </c>
      <c r="K3706" s="2">
        <v>4</v>
      </c>
      <c r="L3706" s="2" t="s">
        <v>151</v>
      </c>
      <c r="M3706" s="2" t="s">
        <v>73</v>
      </c>
      <c r="N3706" s="2" t="s">
        <v>151</v>
      </c>
      <c r="O3706" s="2" t="s">
        <v>151</v>
      </c>
      <c r="P3706" s="12">
        <v>36</v>
      </c>
      <c r="Q3706" s="12">
        <f>Table1[[#This Row],[Purchase Amount (USD)]]-Table1[[#This Row],[Previous Purchases]]</f>
        <v>25</v>
      </c>
      <c r="R3706" s="2" t="s">
        <v>38</v>
      </c>
      <c r="S3706" s="2" t="s">
        <v>57</v>
      </c>
    </row>
    <row r="3707" spans="1:19" x14ac:dyDescent="0.3">
      <c r="A3707" s="2">
        <v>3706</v>
      </c>
      <c r="B3707" s="2">
        <v>28</v>
      </c>
      <c r="C3707" s="2" t="s">
        <v>152</v>
      </c>
      <c r="D3707" s="2" t="s">
        <v>86</v>
      </c>
      <c r="E3707" s="2" t="s">
        <v>20</v>
      </c>
      <c r="F3707" s="2">
        <v>65</v>
      </c>
      <c r="G3707" s="2" t="s">
        <v>111</v>
      </c>
      <c r="H3707" s="2" t="s">
        <v>22</v>
      </c>
      <c r="I3707" s="2" t="s">
        <v>84</v>
      </c>
      <c r="J3707" s="2" t="s">
        <v>52</v>
      </c>
      <c r="K3707" s="2">
        <v>3.2</v>
      </c>
      <c r="L3707" s="2" t="s">
        <v>151</v>
      </c>
      <c r="M3707" s="2" t="s">
        <v>37</v>
      </c>
      <c r="N3707" s="2" t="s">
        <v>151</v>
      </c>
      <c r="O3707" s="2" t="s">
        <v>151</v>
      </c>
      <c r="P3707" s="12">
        <v>2</v>
      </c>
      <c r="Q3707" s="12">
        <f>Table1[[#This Row],[Purchase Amount (USD)]]-Table1[[#This Row],[Previous Purchases]]</f>
        <v>63</v>
      </c>
      <c r="R3707" s="2" t="s">
        <v>85</v>
      </c>
      <c r="S3707" s="2" t="s">
        <v>48</v>
      </c>
    </row>
    <row r="3708" spans="1:19" x14ac:dyDescent="0.3">
      <c r="A3708" s="3">
        <v>3707</v>
      </c>
      <c r="B3708" s="3">
        <v>26</v>
      </c>
      <c r="C3708" s="3" t="s">
        <v>152</v>
      </c>
      <c r="D3708" s="3" t="s">
        <v>40</v>
      </c>
      <c r="E3708" s="3" t="s">
        <v>41</v>
      </c>
      <c r="F3708" s="3">
        <v>55</v>
      </c>
      <c r="G3708" s="3" t="s">
        <v>110</v>
      </c>
      <c r="H3708" s="3" t="s">
        <v>43</v>
      </c>
      <c r="I3708" s="3" t="s">
        <v>95</v>
      </c>
      <c r="J3708" s="3" t="s">
        <v>36</v>
      </c>
      <c r="K3708" s="3">
        <v>4</v>
      </c>
      <c r="L3708" s="3" t="s">
        <v>151</v>
      </c>
      <c r="M3708" s="3" t="s">
        <v>73</v>
      </c>
      <c r="N3708" s="3" t="s">
        <v>151</v>
      </c>
      <c r="O3708" s="3" t="s">
        <v>151</v>
      </c>
      <c r="P3708" s="13">
        <v>17</v>
      </c>
      <c r="Q3708" s="13">
        <f>Table1[[#This Row],[Purchase Amount (USD)]]-Table1[[#This Row],[Previous Purchases]]</f>
        <v>38</v>
      </c>
      <c r="R3708" s="3" t="s">
        <v>32</v>
      </c>
      <c r="S3708" s="3" t="s">
        <v>75</v>
      </c>
    </row>
    <row r="3709" spans="1:19" x14ac:dyDescent="0.3">
      <c r="A3709" s="3">
        <v>3708</v>
      </c>
      <c r="B3709" s="3">
        <v>35</v>
      </c>
      <c r="C3709" s="3" t="s">
        <v>152</v>
      </c>
      <c r="D3709" s="3" t="s">
        <v>142</v>
      </c>
      <c r="E3709" s="3" t="s">
        <v>66</v>
      </c>
      <c r="F3709" s="3">
        <v>79</v>
      </c>
      <c r="G3709" s="3" t="s">
        <v>114</v>
      </c>
      <c r="H3709" s="3" t="s">
        <v>43</v>
      </c>
      <c r="I3709" s="3" t="s">
        <v>79</v>
      </c>
      <c r="J3709" s="3" t="s">
        <v>56</v>
      </c>
      <c r="K3709" s="3">
        <v>3.4</v>
      </c>
      <c r="L3709" s="3" t="s">
        <v>151</v>
      </c>
      <c r="M3709" s="3" t="s">
        <v>69</v>
      </c>
      <c r="N3709" s="3" t="s">
        <v>151</v>
      </c>
      <c r="O3709" s="3" t="s">
        <v>151</v>
      </c>
      <c r="P3709" s="13">
        <v>19</v>
      </c>
      <c r="Q3709" s="13">
        <f>Table1[[#This Row],[Purchase Amount (USD)]]-Table1[[#This Row],[Previous Purchases]]</f>
        <v>60</v>
      </c>
      <c r="R3709" s="3" t="s">
        <v>27</v>
      </c>
      <c r="S3709" s="3" t="s">
        <v>39</v>
      </c>
    </row>
    <row r="3710" spans="1:19" x14ac:dyDescent="0.3">
      <c r="A3710" s="2">
        <v>3709</v>
      </c>
      <c r="B3710" s="2">
        <v>40</v>
      </c>
      <c r="C3710" s="2" t="s">
        <v>152</v>
      </c>
      <c r="D3710" s="2" t="s">
        <v>103</v>
      </c>
      <c r="E3710" s="2" t="s">
        <v>20</v>
      </c>
      <c r="F3710" s="2">
        <v>96</v>
      </c>
      <c r="G3710" s="2" t="s">
        <v>130</v>
      </c>
      <c r="H3710" s="2" t="s">
        <v>43</v>
      </c>
      <c r="I3710" s="2" t="s">
        <v>107</v>
      </c>
      <c r="J3710" s="2" t="s">
        <v>56</v>
      </c>
      <c r="K3710" s="2">
        <v>4.9000000000000004</v>
      </c>
      <c r="L3710" s="2" t="s">
        <v>151</v>
      </c>
      <c r="M3710" s="2" t="s">
        <v>26</v>
      </c>
      <c r="N3710" s="2" t="s">
        <v>151</v>
      </c>
      <c r="O3710" s="2" t="s">
        <v>151</v>
      </c>
      <c r="P3710" s="12">
        <v>41</v>
      </c>
      <c r="Q3710" s="12">
        <f>Table1[[#This Row],[Purchase Amount (USD)]]-Table1[[#This Row],[Previous Purchases]]</f>
        <v>55</v>
      </c>
      <c r="R3710" s="2" t="s">
        <v>45</v>
      </c>
      <c r="S3710" s="2" t="s">
        <v>87</v>
      </c>
    </row>
    <row r="3711" spans="1:19" x14ac:dyDescent="0.3">
      <c r="A3711" s="2">
        <v>3710</v>
      </c>
      <c r="B3711" s="2">
        <v>31</v>
      </c>
      <c r="C3711" s="2" t="s">
        <v>152</v>
      </c>
      <c r="D3711" s="2" t="s">
        <v>124</v>
      </c>
      <c r="E3711" s="2" t="s">
        <v>20</v>
      </c>
      <c r="F3711" s="2">
        <v>43</v>
      </c>
      <c r="G3711" s="2" t="s">
        <v>139</v>
      </c>
      <c r="H3711" s="2" t="s">
        <v>43</v>
      </c>
      <c r="I3711" s="2" t="s">
        <v>64</v>
      </c>
      <c r="J3711" s="2" t="s">
        <v>56</v>
      </c>
      <c r="K3711" s="2">
        <v>3.6</v>
      </c>
      <c r="L3711" s="2" t="s">
        <v>151</v>
      </c>
      <c r="M3711" s="2" t="s">
        <v>37</v>
      </c>
      <c r="N3711" s="2" t="s">
        <v>151</v>
      </c>
      <c r="O3711" s="2" t="s">
        <v>151</v>
      </c>
      <c r="P3711" s="12">
        <v>27</v>
      </c>
      <c r="Q3711" s="12">
        <f>Table1[[#This Row],[Purchase Amount (USD)]]-Table1[[#This Row],[Previous Purchases]]</f>
        <v>16</v>
      </c>
      <c r="R3711" s="2" t="s">
        <v>45</v>
      </c>
      <c r="S3711" s="2" t="s">
        <v>57</v>
      </c>
    </row>
    <row r="3712" spans="1:19" x14ac:dyDescent="0.3">
      <c r="A3712" s="3">
        <v>3711</v>
      </c>
      <c r="B3712" s="3">
        <v>60</v>
      </c>
      <c r="C3712" s="3" t="s">
        <v>152</v>
      </c>
      <c r="D3712" s="3" t="s">
        <v>105</v>
      </c>
      <c r="E3712" s="3" t="s">
        <v>66</v>
      </c>
      <c r="F3712" s="3">
        <v>40</v>
      </c>
      <c r="G3712" s="3" t="s">
        <v>76</v>
      </c>
      <c r="H3712" s="3" t="s">
        <v>43</v>
      </c>
      <c r="I3712" s="3" t="s">
        <v>133</v>
      </c>
      <c r="J3712" s="3" t="s">
        <v>52</v>
      </c>
      <c r="K3712" s="3">
        <v>3.6</v>
      </c>
      <c r="L3712" s="3" t="s">
        <v>151</v>
      </c>
      <c r="M3712" s="3" t="s">
        <v>69</v>
      </c>
      <c r="N3712" s="3" t="s">
        <v>151</v>
      </c>
      <c r="O3712" s="3" t="s">
        <v>151</v>
      </c>
      <c r="P3712" s="13">
        <v>32</v>
      </c>
      <c r="Q3712" s="13">
        <f>Table1[[#This Row],[Purchase Amount (USD)]]-Table1[[#This Row],[Previous Purchases]]</f>
        <v>8</v>
      </c>
      <c r="R3712" s="3" t="s">
        <v>74</v>
      </c>
      <c r="S3712" s="3" t="s">
        <v>28</v>
      </c>
    </row>
    <row r="3713" spans="1:19" x14ac:dyDescent="0.3">
      <c r="A3713" s="3">
        <v>3712</v>
      </c>
      <c r="B3713" s="3">
        <v>69</v>
      </c>
      <c r="C3713" s="3" t="s">
        <v>152</v>
      </c>
      <c r="D3713" s="3" t="s">
        <v>123</v>
      </c>
      <c r="E3713" s="3" t="s">
        <v>66</v>
      </c>
      <c r="F3713" s="3">
        <v>62</v>
      </c>
      <c r="G3713" s="3" t="s">
        <v>104</v>
      </c>
      <c r="H3713" s="3" t="s">
        <v>91</v>
      </c>
      <c r="I3713" s="3" t="s">
        <v>99</v>
      </c>
      <c r="J3713" s="3" t="s">
        <v>56</v>
      </c>
      <c r="K3713" s="3">
        <v>3.2</v>
      </c>
      <c r="L3713" s="3" t="s">
        <v>151</v>
      </c>
      <c r="M3713" s="3" t="s">
        <v>37</v>
      </c>
      <c r="N3713" s="3" t="s">
        <v>151</v>
      </c>
      <c r="O3713" s="3" t="s">
        <v>151</v>
      </c>
      <c r="P3713" s="13">
        <v>33</v>
      </c>
      <c r="Q3713" s="13">
        <f>Table1[[#This Row],[Purchase Amount (USD)]]-Table1[[#This Row],[Previous Purchases]]</f>
        <v>29</v>
      </c>
      <c r="R3713" s="3" t="s">
        <v>32</v>
      </c>
      <c r="S3713" s="3" t="s">
        <v>48</v>
      </c>
    </row>
    <row r="3714" spans="1:19" x14ac:dyDescent="0.3">
      <c r="A3714" s="2">
        <v>3713</v>
      </c>
      <c r="B3714" s="2">
        <v>51</v>
      </c>
      <c r="C3714" s="2" t="s">
        <v>152</v>
      </c>
      <c r="D3714" s="2" t="s">
        <v>19</v>
      </c>
      <c r="E3714" s="2" t="s">
        <v>20</v>
      </c>
      <c r="F3714" s="2">
        <v>72</v>
      </c>
      <c r="G3714" s="2" t="s">
        <v>46</v>
      </c>
      <c r="H3714" s="2" t="s">
        <v>43</v>
      </c>
      <c r="I3714" s="2" t="s">
        <v>47</v>
      </c>
      <c r="J3714" s="2" t="s">
        <v>36</v>
      </c>
      <c r="K3714" s="2">
        <v>3.7</v>
      </c>
      <c r="L3714" s="2" t="s">
        <v>151</v>
      </c>
      <c r="M3714" s="2" t="s">
        <v>69</v>
      </c>
      <c r="N3714" s="2" t="s">
        <v>151</v>
      </c>
      <c r="O3714" s="2" t="s">
        <v>151</v>
      </c>
      <c r="P3714" s="12">
        <v>24</v>
      </c>
      <c r="Q3714" s="12">
        <f>Table1[[#This Row],[Purchase Amount (USD)]]-Table1[[#This Row],[Previous Purchases]]</f>
        <v>48</v>
      </c>
      <c r="R3714" s="2" t="s">
        <v>45</v>
      </c>
      <c r="S3714" s="2" t="s">
        <v>57</v>
      </c>
    </row>
    <row r="3715" spans="1:19" x14ac:dyDescent="0.3">
      <c r="A3715" s="2">
        <v>3714</v>
      </c>
      <c r="B3715" s="2">
        <v>49</v>
      </c>
      <c r="C3715" s="2" t="s">
        <v>152</v>
      </c>
      <c r="D3715" s="2" t="s">
        <v>70</v>
      </c>
      <c r="E3715" s="2" t="s">
        <v>41</v>
      </c>
      <c r="F3715" s="2">
        <v>87</v>
      </c>
      <c r="G3715" s="2" t="s">
        <v>116</v>
      </c>
      <c r="H3715" s="2" t="s">
        <v>43</v>
      </c>
      <c r="I3715" s="2" t="s">
        <v>99</v>
      </c>
      <c r="J3715" s="2" t="s">
        <v>36</v>
      </c>
      <c r="K3715" s="2">
        <v>2.6</v>
      </c>
      <c r="L3715" s="2" t="s">
        <v>151</v>
      </c>
      <c r="M3715" s="2" t="s">
        <v>26</v>
      </c>
      <c r="N3715" s="2" t="s">
        <v>151</v>
      </c>
      <c r="O3715" s="2" t="s">
        <v>151</v>
      </c>
      <c r="P3715" s="12">
        <v>31</v>
      </c>
      <c r="Q3715" s="12">
        <f>Table1[[#This Row],[Purchase Amount (USD)]]-Table1[[#This Row],[Previous Purchases]]</f>
        <v>56</v>
      </c>
      <c r="R3715" s="2" t="s">
        <v>85</v>
      </c>
      <c r="S3715" s="2" t="s">
        <v>96</v>
      </c>
    </row>
    <row r="3716" spans="1:19" x14ac:dyDescent="0.3">
      <c r="A3716" s="3">
        <v>3715</v>
      </c>
      <c r="B3716" s="3">
        <v>18</v>
      </c>
      <c r="C3716" s="3" t="s">
        <v>152</v>
      </c>
      <c r="D3716" s="3" t="s">
        <v>123</v>
      </c>
      <c r="E3716" s="3" t="s">
        <v>66</v>
      </c>
      <c r="F3716" s="3">
        <v>31</v>
      </c>
      <c r="G3716" s="3" t="s">
        <v>83</v>
      </c>
      <c r="H3716" s="3" t="s">
        <v>35</v>
      </c>
      <c r="I3716" s="3" t="s">
        <v>99</v>
      </c>
      <c r="J3716" s="3" t="s">
        <v>24</v>
      </c>
      <c r="K3716" s="3">
        <v>3.9</v>
      </c>
      <c r="L3716" s="3" t="s">
        <v>151</v>
      </c>
      <c r="M3716" s="3" t="s">
        <v>26</v>
      </c>
      <c r="N3716" s="3" t="s">
        <v>151</v>
      </c>
      <c r="O3716" s="3" t="s">
        <v>151</v>
      </c>
      <c r="P3716" s="13">
        <v>35</v>
      </c>
      <c r="Q3716" s="13">
        <f>Table1[[#This Row],[Purchase Amount (USD)]]-Table1[[#This Row],[Previous Purchases]]</f>
        <v>-4</v>
      </c>
      <c r="R3716" s="3" t="s">
        <v>38</v>
      </c>
      <c r="S3716" s="3" t="s">
        <v>39</v>
      </c>
    </row>
    <row r="3717" spans="1:19" x14ac:dyDescent="0.3">
      <c r="A3717" s="3">
        <v>3716</v>
      </c>
      <c r="B3717" s="3">
        <v>63</v>
      </c>
      <c r="C3717" s="3" t="s">
        <v>152</v>
      </c>
      <c r="D3717" s="3" t="s">
        <v>88</v>
      </c>
      <c r="E3717" s="3" t="s">
        <v>66</v>
      </c>
      <c r="F3717" s="3">
        <v>34</v>
      </c>
      <c r="G3717" s="3" t="s">
        <v>144</v>
      </c>
      <c r="H3717" s="3" t="s">
        <v>35</v>
      </c>
      <c r="I3717" s="3" t="s">
        <v>120</v>
      </c>
      <c r="J3717" s="3" t="s">
        <v>56</v>
      </c>
      <c r="K3717" s="3">
        <v>3.4</v>
      </c>
      <c r="L3717" s="3" t="s">
        <v>151</v>
      </c>
      <c r="M3717" s="3" t="s">
        <v>37</v>
      </c>
      <c r="N3717" s="3" t="s">
        <v>151</v>
      </c>
      <c r="O3717" s="3" t="s">
        <v>151</v>
      </c>
      <c r="P3717" s="13">
        <v>2</v>
      </c>
      <c r="Q3717" s="13">
        <f>Table1[[#This Row],[Purchase Amount (USD)]]-Table1[[#This Row],[Previous Purchases]]</f>
        <v>32</v>
      </c>
      <c r="R3717" s="3" t="s">
        <v>74</v>
      </c>
      <c r="S3717" s="3" t="s">
        <v>87</v>
      </c>
    </row>
    <row r="3718" spans="1:19" x14ac:dyDescent="0.3">
      <c r="A3718" s="2">
        <v>3717</v>
      </c>
      <c r="B3718" s="2">
        <v>57</v>
      </c>
      <c r="C3718" s="2" t="s">
        <v>152</v>
      </c>
      <c r="D3718" s="2" t="s">
        <v>54</v>
      </c>
      <c r="E3718" s="2" t="s">
        <v>20</v>
      </c>
      <c r="F3718" s="2">
        <v>53</v>
      </c>
      <c r="G3718" s="2" t="s">
        <v>128</v>
      </c>
      <c r="H3718" s="2" t="s">
        <v>43</v>
      </c>
      <c r="I3718" s="2" t="s">
        <v>60</v>
      </c>
      <c r="J3718" s="2" t="s">
        <v>56</v>
      </c>
      <c r="K3718" s="2">
        <v>3.4</v>
      </c>
      <c r="L3718" s="2" t="s">
        <v>151</v>
      </c>
      <c r="M3718" s="2" t="s">
        <v>44</v>
      </c>
      <c r="N3718" s="2" t="s">
        <v>151</v>
      </c>
      <c r="O3718" s="2" t="s">
        <v>151</v>
      </c>
      <c r="P3718" s="12">
        <v>42</v>
      </c>
      <c r="Q3718" s="12">
        <f>Table1[[#This Row],[Purchase Amount (USD)]]-Table1[[#This Row],[Previous Purchases]]</f>
        <v>11</v>
      </c>
      <c r="R3718" s="2" t="s">
        <v>85</v>
      </c>
      <c r="S3718" s="2" t="s">
        <v>96</v>
      </c>
    </row>
    <row r="3719" spans="1:19" x14ac:dyDescent="0.3">
      <c r="A3719" s="2">
        <v>3718</v>
      </c>
      <c r="B3719" s="2">
        <v>45</v>
      </c>
      <c r="C3719" s="2" t="s">
        <v>152</v>
      </c>
      <c r="D3719" s="2" t="s">
        <v>112</v>
      </c>
      <c r="E3719" s="2" t="s">
        <v>20</v>
      </c>
      <c r="F3719" s="2">
        <v>85</v>
      </c>
      <c r="G3719" s="2" t="s">
        <v>127</v>
      </c>
      <c r="H3719" s="2" t="s">
        <v>91</v>
      </c>
      <c r="I3719" s="2" t="s">
        <v>51</v>
      </c>
      <c r="J3719" s="2" t="s">
        <v>52</v>
      </c>
      <c r="K3719" s="2">
        <v>4.2</v>
      </c>
      <c r="L3719" s="2" t="s">
        <v>151</v>
      </c>
      <c r="M3719" s="2" t="s">
        <v>26</v>
      </c>
      <c r="N3719" s="2" t="s">
        <v>151</v>
      </c>
      <c r="O3719" s="2" t="s">
        <v>151</v>
      </c>
      <c r="P3719" s="12">
        <v>47</v>
      </c>
      <c r="Q3719" s="12">
        <f>Table1[[#This Row],[Purchase Amount (USD)]]-Table1[[#This Row],[Previous Purchases]]</f>
        <v>38</v>
      </c>
      <c r="R3719" s="2" t="s">
        <v>74</v>
      </c>
      <c r="S3719" s="2" t="s">
        <v>96</v>
      </c>
    </row>
    <row r="3720" spans="1:19" x14ac:dyDescent="0.3">
      <c r="A3720" s="3">
        <v>3719</v>
      </c>
      <c r="B3720" s="3">
        <v>36</v>
      </c>
      <c r="C3720" s="3" t="s">
        <v>152</v>
      </c>
      <c r="D3720" s="3" t="s">
        <v>94</v>
      </c>
      <c r="E3720" s="3" t="s">
        <v>20</v>
      </c>
      <c r="F3720" s="3">
        <v>50</v>
      </c>
      <c r="G3720" s="3" t="s">
        <v>121</v>
      </c>
      <c r="H3720" s="3" t="s">
        <v>22</v>
      </c>
      <c r="I3720" s="3" t="s">
        <v>47</v>
      </c>
      <c r="J3720" s="3" t="s">
        <v>56</v>
      </c>
      <c r="K3720" s="3">
        <v>2.9</v>
      </c>
      <c r="L3720" s="3" t="s">
        <v>151</v>
      </c>
      <c r="M3720" s="3" t="s">
        <v>53</v>
      </c>
      <c r="N3720" s="3" t="s">
        <v>151</v>
      </c>
      <c r="O3720" s="3" t="s">
        <v>151</v>
      </c>
      <c r="P3720" s="13">
        <v>44</v>
      </c>
      <c r="Q3720" s="13">
        <f>Table1[[#This Row],[Purchase Amount (USD)]]-Table1[[#This Row],[Previous Purchases]]</f>
        <v>6</v>
      </c>
      <c r="R3720" s="3" t="s">
        <v>74</v>
      </c>
      <c r="S3720" s="3" t="s">
        <v>75</v>
      </c>
    </row>
    <row r="3721" spans="1:19" x14ac:dyDescent="0.3">
      <c r="A3721" s="3">
        <v>3720</v>
      </c>
      <c r="B3721" s="3">
        <v>20</v>
      </c>
      <c r="C3721" s="3" t="s">
        <v>152</v>
      </c>
      <c r="D3721" s="3" t="s">
        <v>94</v>
      </c>
      <c r="E3721" s="3" t="s">
        <v>20</v>
      </c>
      <c r="F3721" s="3">
        <v>91</v>
      </c>
      <c r="G3721" s="3" t="s">
        <v>137</v>
      </c>
      <c r="H3721" s="3" t="s">
        <v>43</v>
      </c>
      <c r="I3721" s="3" t="s">
        <v>107</v>
      </c>
      <c r="J3721" s="3" t="s">
        <v>52</v>
      </c>
      <c r="K3721" s="3">
        <v>4.0999999999999996</v>
      </c>
      <c r="L3721" s="3" t="s">
        <v>151</v>
      </c>
      <c r="M3721" s="3" t="s">
        <v>37</v>
      </c>
      <c r="N3721" s="3" t="s">
        <v>151</v>
      </c>
      <c r="O3721" s="3" t="s">
        <v>151</v>
      </c>
      <c r="P3721" s="13">
        <v>8</v>
      </c>
      <c r="Q3721" s="13">
        <f>Table1[[#This Row],[Purchase Amount (USD)]]-Table1[[#This Row],[Previous Purchases]]</f>
        <v>83</v>
      </c>
      <c r="R3721" s="3" t="s">
        <v>74</v>
      </c>
      <c r="S3721" s="3" t="s">
        <v>96</v>
      </c>
    </row>
    <row r="3722" spans="1:19" x14ac:dyDescent="0.3">
      <c r="A3722" s="2">
        <v>3721</v>
      </c>
      <c r="B3722" s="2">
        <v>21</v>
      </c>
      <c r="C3722" s="2" t="s">
        <v>152</v>
      </c>
      <c r="D3722" s="2" t="s">
        <v>123</v>
      </c>
      <c r="E3722" s="2" t="s">
        <v>66</v>
      </c>
      <c r="F3722" s="2">
        <v>56</v>
      </c>
      <c r="G3722" s="2" t="s">
        <v>130</v>
      </c>
      <c r="H3722" s="2" t="s">
        <v>43</v>
      </c>
      <c r="I3722" s="2" t="s">
        <v>99</v>
      </c>
      <c r="J3722" s="2" t="s">
        <v>56</v>
      </c>
      <c r="K3722" s="2">
        <v>3.6</v>
      </c>
      <c r="L3722" s="2" t="s">
        <v>151</v>
      </c>
      <c r="M3722" s="2" t="s">
        <v>37</v>
      </c>
      <c r="N3722" s="2" t="s">
        <v>151</v>
      </c>
      <c r="O3722" s="2" t="s">
        <v>151</v>
      </c>
      <c r="P3722" s="12">
        <v>13</v>
      </c>
      <c r="Q3722" s="12">
        <f>Table1[[#This Row],[Purchase Amount (USD)]]-Table1[[#This Row],[Previous Purchases]]</f>
        <v>43</v>
      </c>
      <c r="R3722" s="2" t="s">
        <v>38</v>
      </c>
      <c r="S3722" s="2" t="s">
        <v>57</v>
      </c>
    </row>
    <row r="3723" spans="1:19" x14ac:dyDescent="0.3">
      <c r="A3723" s="2">
        <v>3722</v>
      </c>
      <c r="B3723" s="2">
        <v>62</v>
      </c>
      <c r="C3723" s="2" t="s">
        <v>152</v>
      </c>
      <c r="D3723" s="2" t="s">
        <v>61</v>
      </c>
      <c r="E3723" s="2" t="s">
        <v>62</v>
      </c>
      <c r="F3723" s="2">
        <v>60</v>
      </c>
      <c r="G3723" s="2" t="s">
        <v>138</v>
      </c>
      <c r="H3723" s="2" t="s">
        <v>22</v>
      </c>
      <c r="I3723" s="2" t="s">
        <v>68</v>
      </c>
      <c r="J3723" s="2" t="s">
        <v>56</v>
      </c>
      <c r="K3723" s="2">
        <v>4</v>
      </c>
      <c r="L3723" s="2" t="s">
        <v>151</v>
      </c>
      <c r="M3723" s="2" t="s">
        <v>44</v>
      </c>
      <c r="N3723" s="2" t="s">
        <v>151</v>
      </c>
      <c r="O3723" s="2" t="s">
        <v>151</v>
      </c>
      <c r="P3723" s="12">
        <v>10</v>
      </c>
      <c r="Q3723" s="12">
        <f>Table1[[#This Row],[Purchase Amount (USD)]]-Table1[[#This Row],[Previous Purchases]]</f>
        <v>50</v>
      </c>
      <c r="R3723" s="2" t="s">
        <v>32</v>
      </c>
      <c r="S3723" s="2" t="s">
        <v>48</v>
      </c>
    </row>
    <row r="3724" spans="1:19" x14ac:dyDescent="0.3">
      <c r="A3724" s="3">
        <v>3723</v>
      </c>
      <c r="B3724" s="3">
        <v>23</v>
      </c>
      <c r="C3724" s="3" t="s">
        <v>152</v>
      </c>
      <c r="D3724" s="3" t="s">
        <v>101</v>
      </c>
      <c r="E3724" s="3" t="s">
        <v>62</v>
      </c>
      <c r="F3724" s="3">
        <v>34</v>
      </c>
      <c r="G3724" s="3" t="s">
        <v>21</v>
      </c>
      <c r="H3724" s="3" t="s">
        <v>91</v>
      </c>
      <c r="I3724" s="3" t="s">
        <v>133</v>
      </c>
      <c r="J3724" s="3" t="s">
        <v>56</v>
      </c>
      <c r="K3724" s="3">
        <v>4</v>
      </c>
      <c r="L3724" s="3" t="s">
        <v>151</v>
      </c>
      <c r="M3724" s="3" t="s">
        <v>53</v>
      </c>
      <c r="N3724" s="3" t="s">
        <v>151</v>
      </c>
      <c r="O3724" s="3" t="s">
        <v>151</v>
      </c>
      <c r="P3724" s="13">
        <v>1</v>
      </c>
      <c r="Q3724" s="13">
        <f>Table1[[#This Row],[Purchase Amount (USD)]]-Table1[[#This Row],[Previous Purchases]]</f>
        <v>33</v>
      </c>
      <c r="R3724" s="3" t="s">
        <v>38</v>
      </c>
      <c r="S3724" s="3" t="s">
        <v>28</v>
      </c>
    </row>
    <row r="3725" spans="1:19" x14ac:dyDescent="0.3">
      <c r="A3725" s="3">
        <v>3724</v>
      </c>
      <c r="B3725" s="3">
        <v>26</v>
      </c>
      <c r="C3725" s="3" t="s">
        <v>152</v>
      </c>
      <c r="D3725" s="3" t="s">
        <v>40</v>
      </c>
      <c r="E3725" s="3" t="s">
        <v>41</v>
      </c>
      <c r="F3725" s="3">
        <v>30</v>
      </c>
      <c r="G3725" s="3" t="s">
        <v>42</v>
      </c>
      <c r="H3725" s="3" t="s">
        <v>43</v>
      </c>
      <c r="I3725" s="3" t="s">
        <v>117</v>
      </c>
      <c r="J3725" s="3" t="s">
        <v>36</v>
      </c>
      <c r="K3725" s="3">
        <v>3.6</v>
      </c>
      <c r="L3725" s="3" t="s">
        <v>151</v>
      </c>
      <c r="M3725" s="3" t="s">
        <v>37</v>
      </c>
      <c r="N3725" s="3" t="s">
        <v>151</v>
      </c>
      <c r="O3725" s="3" t="s">
        <v>151</v>
      </c>
      <c r="P3725" s="13">
        <v>1</v>
      </c>
      <c r="Q3725" s="13">
        <f>Table1[[#This Row],[Purchase Amount (USD)]]-Table1[[#This Row],[Previous Purchases]]</f>
        <v>29</v>
      </c>
      <c r="R3725" s="3" t="s">
        <v>85</v>
      </c>
      <c r="S3725" s="3" t="s">
        <v>87</v>
      </c>
    </row>
    <row r="3726" spans="1:19" x14ac:dyDescent="0.3">
      <c r="A3726" s="2">
        <v>3725</v>
      </c>
      <c r="B3726" s="2">
        <v>30</v>
      </c>
      <c r="C3726" s="2" t="s">
        <v>152</v>
      </c>
      <c r="D3726" s="2" t="s">
        <v>142</v>
      </c>
      <c r="E3726" s="2" t="s">
        <v>66</v>
      </c>
      <c r="F3726" s="2">
        <v>71</v>
      </c>
      <c r="G3726" s="2" t="s">
        <v>111</v>
      </c>
      <c r="H3726" s="2" t="s">
        <v>22</v>
      </c>
      <c r="I3726" s="2" t="s">
        <v>95</v>
      </c>
      <c r="J3726" s="2" t="s">
        <v>24</v>
      </c>
      <c r="K3726" s="2">
        <v>3.1</v>
      </c>
      <c r="L3726" s="2" t="s">
        <v>151</v>
      </c>
      <c r="M3726" s="2" t="s">
        <v>26</v>
      </c>
      <c r="N3726" s="2" t="s">
        <v>151</v>
      </c>
      <c r="O3726" s="2" t="s">
        <v>151</v>
      </c>
      <c r="P3726" s="12">
        <v>18</v>
      </c>
      <c r="Q3726" s="12">
        <f>Table1[[#This Row],[Purchase Amount (USD)]]-Table1[[#This Row],[Previous Purchases]]</f>
        <v>53</v>
      </c>
      <c r="R3726" s="2" t="s">
        <v>74</v>
      </c>
      <c r="S3726" s="2" t="s">
        <v>48</v>
      </c>
    </row>
    <row r="3727" spans="1:19" x14ac:dyDescent="0.3">
      <c r="A3727" s="2">
        <v>3726</v>
      </c>
      <c r="B3727" s="2">
        <v>18</v>
      </c>
      <c r="C3727" s="2" t="s">
        <v>152</v>
      </c>
      <c r="D3727" s="2" t="s">
        <v>80</v>
      </c>
      <c r="E3727" s="2" t="s">
        <v>20</v>
      </c>
      <c r="F3727" s="2">
        <v>100</v>
      </c>
      <c r="G3727" s="2" t="s">
        <v>100</v>
      </c>
      <c r="H3727" s="2" t="s">
        <v>35</v>
      </c>
      <c r="I3727" s="2" t="s">
        <v>47</v>
      </c>
      <c r="J3727" s="2" t="s">
        <v>24</v>
      </c>
      <c r="K3727" s="2">
        <v>4.4000000000000004</v>
      </c>
      <c r="L3727" s="2" t="s">
        <v>151</v>
      </c>
      <c r="M3727" s="2" t="s">
        <v>44</v>
      </c>
      <c r="N3727" s="2" t="s">
        <v>151</v>
      </c>
      <c r="O3727" s="2" t="s">
        <v>151</v>
      </c>
      <c r="P3727" s="12">
        <v>2</v>
      </c>
      <c r="Q3727" s="12">
        <f>Table1[[#This Row],[Purchase Amount (USD)]]-Table1[[#This Row],[Previous Purchases]]</f>
        <v>98</v>
      </c>
      <c r="R3727" s="2" t="s">
        <v>45</v>
      </c>
      <c r="S3727" s="2" t="s">
        <v>48</v>
      </c>
    </row>
    <row r="3728" spans="1:19" x14ac:dyDescent="0.3">
      <c r="A3728" s="3">
        <v>3727</v>
      </c>
      <c r="B3728" s="3">
        <v>47</v>
      </c>
      <c r="C3728" s="3" t="s">
        <v>152</v>
      </c>
      <c r="D3728" s="3" t="s">
        <v>132</v>
      </c>
      <c r="E3728" s="3" t="s">
        <v>66</v>
      </c>
      <c r="F3728" s="3">
        <v>85</v>
      </c>
      <c r="G3728" s="3" t="s">
        <v>134</v>
      </c>
      <c r="H3728" s="3" t="s">
        <v>91</v>
      </c>
      <c r="I3728" s="3" t="s">
        <v>120</v>
      </c>
      <c r="J3728" s="3" t="s">
        <v>56</v>
      </c>
      <c r="K3728" s="3">
        <v>4.3</v>
      </c>
      <c r="L3728" s="3" t="s">
        <v>151</v>
      </c>
      <c r="M3728" s="3" t="s">
        <v>44</v>
      </c>
      <c r="N3728" s="3" t="s">
        <v>151</v>
      </c>
      <c r="O3728" s="3" t="s">
        <v>151</v>
      </c>
      <c r="P3728" s="13">
        <v>36</v>
      </c>
      <c r="Q3728" s="13">
        <f>Table1[[#This Row],[Purchase Amount (USD)]]-Table1[[#This Row],[Previous Purchases]]</f>
        <v>49</v>
      </c>
      <c r="R3728" s="3" t="s">
        <v>85</v>
      </c>
      <c r="S3728" s="3" t="s">
        <v>96</v>
      </c>
    </row>
    <row r="3729" spans="1:19" x14ac:dyDescent="0.3">
      <c r="A3729" s="3">
        <v>3728</v>
      </c>
      <c r="B3729" s="3">
        <v>41</v>
      </c>
      <c r="C3729" s="3" t="s">
        <v>152</v>
      </c>
      <c r="D3729" s="3" t="s">
        <v>124</v>
      </c>
      <c r="E3729" s="3" t="s">
        <v>20</v>
      </c>
      <c r="F3729" s="3">
        <v>83</v>
      </c>
      <c r="G3729" s="3" t="s">
        <v>30</v>
      </c>
      <c r="H3729" s="3" t="s">
        <v>43</v>
      </c>
      <c r="I3729" s="3" t="s">
        <v>79</v>
      </c>
      <c r="J3729" s="3" t="s">
        <v>52</v>
      </c>
      <c r="K3729" s="3">
        <v>3.5</v>
      </c>
      <c r="L3729" s="3" t="s">
        <v>151</v>
      </c>
      <c r="M3729" s="3" t="s">
        <v>44</v>
      </c>
      <c r="N3729" s="3" t="s">
        <v>151</v>
      </c>
      <c r="O3729" s="3" t="s">
        <v>151</v>
      </c>
      <c r="P3729" s="13">
        <v>17</v>
      </c>
      <c r="Q3729" s="13">
        <f>Table1[[#This Row],[Purchase Amount (USD)]]-Table1[[#This Row],[Previous Purchases]]</f>
        <v>66</v>
      </c>
      <c r="R3729" s="3" t="s">
        <v>85</v>
      </c>
      <c r="S3729" s="3" t="s">
        <v>75</v>
      </c>
    </row>
    <row r="3730" spans="1:19" x14ac:dyDescent="0.3">
      <c r="A3730" s="2">
        <v>3729</v>
      </c>
      <c r="B3730" s="2">
        <v>62</v>
      </c>
      <c r="C3730" s="2" t="s">
        <v>152</v>
      </c>
      <c r="D3730" s="2" t="s">
        <v>101</v>
      </c>
      <c r="E3730" s="2" t="s">
        <v>62</v>
      </c>
      <c r="F3730" s="2">
        <v>31</v>
      </c>
      <c r="G3730" s="2" t="s">
        <v>128</v>
      </c>
      <c r="H3730" s="2" t="s">
        <v>22</v>
      </c>
      <c r="I3730" s="2" t="s">
        <v>107</v>
      </c>
      <c r="J3730" s="2" t="s">
        <v>24</v>
      </c>
      <c r="K3730" s="2">
        <v>3</v>
      </c>
      <c r="L3730" s="2" t="s">
        <v>151</v>
      </c>
      <c r="M3730" s="2" t="s">
        <v>53</v>
      </c>
      <c r="N3730" s="2" t="s">
        <v>151</v>
      </c>
      <c r="O3730" s="2" t="s">
        <v>151</v>
      </c>
      <c r="P3730" s="12">
        <v>1</v>
      </c>
      <c r="Q3730" s="12">
        <f>Table1[[#This Row],[Purchase Amount (USD)]]-Table1[[#This Row],[Previous Purchases]]</f>
        <v>30</v>
      </c>
      <c r="R3730" s="2" t="s">
        <v>85</v>
      </c>
      <c r="S3730" s="2" t="s">
        <v>48</v>
      </c>
    </row>
    <row r="3731" spans="1:19" x14ac:dyDescent="0.3">
      <c r="A3731" s="2">
        <v>3730</v>
      </c>
      <c r="B3731" s="2">
        <v>28</v>
      </c>
      <c r="C3731" s="2" t="s">
        <v>152</v>
      </c>
      <c r="D3731" s="2" t="s">
        <v>136</v>
      </c>
      <c r="E3731" s="2" t="s">
        <v>41</v>
      </c>
      <c r="F3731" s="2">
        <v>82</v>
      </c>
      <c r="G3731" s="2" t="s">
        <v>42</v>
      </c>
      <c r="H3731" s="2" t="s">
        <v>43</v>
      </c>
      <c r="I3731" s="2" t="s">
        <v>84</v>
      </c>
      <c r="J3731" s="2" t="s">
        <v>36</v>
      </c>
      <c r="K3731" s="2">
        <v>4.7</v>
      </c>
      <c r="L3731" s="2" t="s">
        <v>151</v>
      </c>
      <c r="M3731" s="2" t="s">
        <v>69</v>
      </c>
      <c r="N3731" s="2" t="s">
        <v>151</v>
      </c>
      <c r="O3731" s="2" t="s">
        <v>151</v>
      </c>
      <c r="P3731" s="12">
        <v>50</v>
      </c>
      <c r="Q3731" s="12">
        <f>Table1[[#This Row],[Purchase Amount (USD)]]-Table1[[#This Row],[Previous Purchases]]</f>
        <v>32</v>
      </c>
      <c r="R3731" s="2" t="s">
        <v>32</v>
      </c>
      <c r="S3731" s="2" t="s">
        <v>57</v>
      </c>
    </row>
    <row r="3732" spans="1:19" x14ac:dyDescent="0.3">
      <c r="A3732" s="3">
        <v>3731</v>
      </c>
      <c r="B3732" s="3">
        <v>46</v>
      </c>
      <c r="C3732" s="3" t="s">
        <v>152</v>
      </c>
      <c r="D3732" s="3" t="s">
        <v>54</v>
      </c>
      <c r="E3732" s="3" t="s">
        <v>20</v>
      </c>
      <c r="F3732" s="3">
        <v>79</v>
      </c>
      <c r="G3732" s="3" t="s">
        <v>102</v>
      </c>
      <c r="H3732" s="3" t="s">
        <v>43</v>
      </c>
      <c r="I3732" s="3" t="s">
        <v>84</v>
      </c>
      <c r="J3732" s="3" t="s">
        <v>52</v>
      </c>
      <c r="K3732" s="3">
        <v>2.5</v>
      </c>
      <c r="L3732" s="3" t="s">
        <v>151</v>
      </c>
      <c r="M3732" s="3" t="s">
        <v>69</v>
      </c>
      <c r="N3732" s="3" t="s">
        <v>151</v>
      </c>
      <c r="O3732" s="3" t="s">
        <v>151</v>
      </c>
      <c r="P3732" s="13">
        <v>3</v>
      </c>
      <c r="Q3732" s="13">
        <f>Table1[[#This Row],[Purchase Amount (USD)]]-Table1[[#This Row],[Previous Purchases]]</f>
        <v>76</v>
      </c>
      <c r="R3732" s="3" t="s">
        <v>38</v>
      </c>
      <c r="S3732" s="3" t="s">
        <v>75</v>
      </c>
    </row>
    <row r="3733" spans="1:19" x14ac:dyDescent="0.3">
      <c r="A3733" s="3">
        <v>3732</v>
      </c>
      <c r="B3733" s="3">
        <v>54</v>
      </c>
      <c r="C3733" s="3" t="s">
        <v>152</v>
      </c>
      <c r="D3733" s="3" t="s">
        <v>123</v>
      </c>
      <c r="E3733" s="3" t="s">
        <v>66</v>
      </c>
      <c r="F3733" s="3">
        <v>62</v>
      </c>
      <c r="G3733" s="3" t="s">
        <v>63</v>
      </c>
      <c r="H3733" s="3" t="s">
        <v>43</v>
      </c>
      <c r="I3733" s="3" t="s">
        <v>92</v>
      </c>
      <c r="J3733" s="3" t="s">
        <v>36</v>
      </c>
      <c r="K3733" s="3">
        <v>3.1</v>
      </c>
      <c r="L3733" s="3" t="s">
        <v>151</v>
      </c>
      <c r="M3733" s="3" t="s">
        <v>69</v>
      </c>
      <c r="N3733" s="3" t="s">
        <v>151</v>
      </c>
      <c r="O3733" s="3" t="s">
        <v>151</v>
      </c>
      <c r="P3733" s="13">
        <v>45</v>
      </c>
      <c r="Q3733" s="13">
        <f>Table1[[#This Row],[Purchase Amount (USD)]]-Table1[[#This Row],[Previous Purchases]]</f>
        <v>17</v>
      </c>
      <c r="R3733" s="3" t="s">
        <v>45</v>
      </c>
      <c r="S3733" s="3" t="s">
        <v>57</v>
      </c>
    </row>
    <row r="3734" spans="1:19" x14ac:dyDescent="0.3">
      <c r="A3734" s="2">
        <v>3733</v>
      </c>
      <c r="B3734" s="2">
        <v>36</v>
      </c>
      <c r="C3734" s="2" t="s">
        <v>152</v>
      </c>
      <c r="D3734" s="2" t="s">
        <v>70</v>
      </c>
      <c r="E3734" s="2" t="s">
        <v>41</v>
      </c>
      <c r="F3734" s="2">
        <v>92</v>
      </c>
      <c r="G3734" s="2" t="s">
        <v>115</v>
      </c>
      <c r="H3734" s="2" t="s">
        <v>22</v>
      </c>
      <c r="I3734" s="2" t="s">
        <v>68</v>
      </c>
      <c r="J3734" s="2" t="s">
        <v>36</v>
      </c>
      <c r="K3734" s="2">
        <v>3.3</v>
      </c>
      <c r="L3734" s="2" t="s">
        <v>151</v>
      </c>
      <c r="M3734" s="2" t="s">
        <v>37</v>
      </c>
      <c r="N3734" s="2" t="s">
        <v>151</v>
      </c>
      <c r="O3734" s="2" t="s">
        <v>151</v>
      </c>
      <c r="P3734" s="12">
        <v>28</v>
      </c>
      <c r="Q3734" s="12">
        <f>Table1[[#This Row],[Purchase Amount (USD)]]-Table1[[#This Row],[Previous Purchases]]</f>
        <v>64</v>
      </c>
      <c r="R3734" s="2" t="s">
        <v>45</v>
      </c>
      <c r="S3734" s="2" t="s">
        <v>48</v>
      </c>
    </row>
    <row r="3735" spans="1:19" x14ac:dyDescent="0.3">
      <c r="A3735" s="2">
        <v>3734</v>
      </c>
      <c r="B3735" s="2">
        <v>25</v>
      </c>
      <c r="C3735" s="2" t="s">
        <v>152</v>
      </c>
      <c r="D3735" s="2" t="s">
        <v>124</v>
      </c>
      <c r="E3735" s="2" t="s">
        <v>20</v>
      </c>
      <c r="F3735" s="2">
        <v>58</v>
      </c>
      <c r="G3735" s="2" t="s">
        <v>114</v>
      </c>
      <c r="H3735" s="2" t="s">
        <v>43</v>
      </c>
      <c r="I3735" s="2" t="s">
        <v>31</v>
      </c>
      <c r="J3735" s="2" t="s">
        <v>56</v>
      </c>
      <c r="K3735" s="2">
        <v>4.7</v>
      </c>
      <c r="L3735" s="2" t="s">
        <v>151</v>
      </c>
      <c r="M3735" s="2" t="s">
        <v>44</v>
      </c>
      <c r="N3735" s="2" t="s">
        <v>151</v>
      </c>
      <c r="O3735" s="2" t="s">
        <v>151</v>
      </c>
      <c r="P3735" s="12">
        <v>6</v>
      </c>
      <c r="Q3735" s="12">
        <f>Table1[[#This Row],[Purchase Amount (USD)]]-Table1[[#This Row],[Previous Purchases]]</f>
        <v>52</v>
      </c>
      <c r="R3735" s="2" t="s">
        <v>85</v>
      </c>
      <c r="S3735" s="2" t="s">
        <v>96</v>
      </c>
    </row>
    <row r="3736" spans="1:19" x14ac:dyDescent="0.3">
      <c r="A3736" s="3">
        <v>3735</v>
      </c>
      <c r="B3736" s="3">
        <v>38</v>
      </c>
      <c r="C3736" s="3" t="s">
        <v>152</v>
      </c>
      <c r="D3736" s="3" t="s">
        <v>103</v>
      </c>
      <c r="E3736" s="3" t="s">
        <v>20</v>
      </c>
      <c r="F3736" s="3">
        <v>88</v>
      </c>
      <c r="G3736" s="3" t="s">
        <v>98</v>
      </c>
      <c r="H3736" s="3" t="s">
        <v>43</v>
      </c>
      <c r="I3736" s="3" t="s">
        <v>117</v>
      </c>
      <c r="J3736" s="3" t="s">
        <v>36</v>
      </c>
      <c r="K3736" s="3">
        <v>3.4</v>
      </c>
      <c r="L3736" s="3" t="s">
        <v>151</v>
      </c>
      <c r="M3736" s="3" t="s">
        <v>44</v>
      </c>
      <c r="N3736" s="3" t="s">
        <v>151</v>
      </c>
      <c r="O3736" s="3" t="s">
        <v>151</v>
      </c>
      <c r="P3736" s="13">
        <v>33</v>
      </c>
      <c r="Q3736" s="13">
        <f>Table1[[#This Row],[Purchase Amount (USD)]]-Table1[[#This Row],[Previous Purchases]]</f>
        <v>55</v>
      </c>
      <c r="R3736" s="3" t="s">
        <v>85</v>
      </c>
      <c r="S3736" s="3" t="s">
        <v>96</v>
      </c>
    </row>
    <row r="3737" spans="1:19" x14ac:dyDescent="0.3">
      <c r="A3737" s="3">
        <v>3736</v>
      </c>
      <c r="B3737" s="3">
        <v>38</v>
      </c>
      <c r="C3737" s="3" t="s">
        <v>152</v>
      </c>
      <c r="D3737" s="3" t="s">
        <v>40</v>
      </c>
      <c r="E3737" s="3" t="s">
        <v>41</v>
      </c>
      <c r="F3737" s="3">
        <v>44</v>
      </c>
      <c r="G3737" s="3" t="s">
        <v>34</v>
      </c>
      <c r="H3737" s="3" t="s">
        <v>22</v>
      </c>
      <c r="I3737" s="3" t="s">
        <v>120</v>
      </c>
      <c r="J3737" s="3" t="s">
        <v>36</v>
      </c>
      <c r="K3737" s="3">
        <v>3.1</v>
      </c>
      <c r="L3737" s="3" t="s">
        <v>151</v>
      </c>
      <c r="M3737" s="3" t="s">
        <v>69</v>
      </c>
      <c r="N3737" s="3" t="s">
        <v>151</v>
      </c>
      <c r="O3737" s="3" t="s">
        <v>151</v>
      </c>
      <c r="P3737" s="13">
        <v>29</v>
      </c>
      <c r="Q3737" s="13">
        <f>Table1[[#This Row],[Purchase Amount (USD)]]-Table1[[#This Row],[Previous Purchases]]</f>
        <v>15</v>
      </c>
      <c r="R3737" s="3" t="s">
        <v>45</v>
      </c>
      <c r="S3737" s="3" t="s">
        <v>48</v>
      </c>
    </row>
    <row r="3738" spans="1:19" x14ac:dyDescent="0.3">
      <c r="A3738" s="2">
        <v>3737</v>
      </c>
      <c r="B3738" s="2">
        <v>42</v>
      </c>
      <c r="C3738" s="2" t="s">
        <v>152</v>
      </c>
      <c r="D3738" s="2" t="s">
        <v>33</v>
      </c>
      <c r="E3738" s="2" t="s">
        <v>20</v>
      </c>
      <c r="F3738" s="2">
        <v>56</v>
      </c>
      <c r="G3738" s="2" t="s">
        <v>134</v>
      </c>
      <c r="H3738" s="2" t="s">
        <v>43</v>
      </c>
      <c r="I3738" s="2" t="s">
        <v>107</v>
      </c>
      <c r="J3738" s="2" t="s">
        <v>36</v>
      </c>
      <c r="K3738" s="2">
        <v>4.5999999999999996</v>
      </c>
      <c r="L3738" s="2" t="s">
        <v>151</v>
      </c>
      <c r="M3738" s="2" t="s">
        <v>73</v>
      </c>
      <c r="N3738" s="2" t="s">
        <v>151</v>
      </c>
      <c r="O3738" s="2" t="s">
        <v>151</v>
      </c>
      <c r="P3738" s="12">
        <v>2</v>
      </c>
      <c r="Q3738" s="12">
        <f>Table1[[#This Row],[Purchase Amount (USD)]]-Table1[[#This Row],[Previous Purchases]]</f>
        <v>54</v>
      </c>
      <c r="R3738" s="2" t="s">
        <v>45</v>
      </c>
      <c r="S3738" s="2" t="s">
        <v>96</v>
      </c>
    </row>
    <row r="3739" spans="1:19" x14ac:dyDescent="0.3">
      <c r="A3739" s="2">
        <v>3738</v>
      </c>
      <c r="B3739" s="2">
        <v>19</v>
      </c>
      <c r="C3739" s="2" t="s">
        <v>152</v>
      </c>
      <c r="D3739" s="2" t="s">
        <v>105</v>
      </c>
      <c r="E3739" s="2" t="s">
        <v>66</v>
      </c>
      <c r="F3739" s="2">
        <v>23</v>
      </c>
      <c r="G3739" s="2" t="s">
        <v>21</v>
      </c>
      <c r="H3739" s="2" t="s">
        <v>35</v>
      </c>
      <c r="I3739" s="2" t="s">
        <v>31</v>
      </c>
      <c r="J3739" s="2" t="s">
        <v>24</v>
      </c>
      <c r="K3739" s="2">
        <v>4.9000000000000004</v>
      </c>
      <c r="L3739" s="2" t="s">
        <v>151</v>
      </c>
      <c r="M3739" s="2" t="s">
        <v>37</v>
      </c>
      <c r="N3739" s="2" t="s">
        <v>151</v>
      </c>
      <c r="O3739" s="2" t="s">
        <v>151</v>
      </c>
      <c r="P3739" s="12">
        <v>43</v>
      </c>
      <c r="Q3739" s="12">
        <f>Table1[[#This Row],[Purchase Amount (USD)]]-Table1[[#This Row],[Previous Purchases]]</f>
        <v>-20</v>
      </c>
      <c r="R3739" s="2" t="s">
        <v>45</v>
      </c>
      <c r="S3739" s="2" t="s">
        <v>75</v>
      </c>
    </row>
    <row r="3740" spans="1:19" x14ac:dyDescent="0.3">
      <c r="A3740" s="3">
        <v>3739</v>
      </c>
      <c r="B3740" s="3">
        <v>34</v>
      </c>
      <c r="C3740" s="3" t="s">
        <v>152</v>
      </c>
      <c r="D3740" s="3" t="s">
        <v>58</v>
      </c>
      <c r="E3740" s="3" t="s">
        <v>20</v>
      </c>
      <c r="F3740" s="3">
        <v>45</v>
      </c>
      <c r="G3740" s="3" t="s">
        <v>78</v>
      </c>
      <c r="H3740" s="3" t="s">
        <v>43</v>
      </c>
      <c r="I3740" s="3" t="s">
        <v>109</v>
      </c>
      <c r="J3740" s="3" t="s">
        <v>36</v>
      </c>
      <c r="K3740" s="3">
        <v>2.7</v>
      </c>
      <c r="L3740" s="3" t="s">
        <v>151</v>
      </c>
      <c r="M3740" s="3" t="s">
        <v>37</v>
      </c>
      <c r="N3740" s="3" t="s">
        <v>151</v>
      </c>
      <c r="O3740" s="3" t="s">
        <v>151</v>
      </c>
      <c r="P3740" s="13">
        <v>48</v>
      </c>
      <c r="Q3740" s="13">
        <f>Table1[[#This Row],[Purchase Amount (USD)]]-Table1[[#This Row],[Previous Purchases]]</f>
        <v>-3</v>
      </c>
      <c r="R3740" s="3" t="s">
        <v>32</v>
      </c>
      <c r="S3740" s="3" t="s">
        <v>28</v>
      </c>
    </row>
    <row r="3741" spans="1:19" x14ac:dyDescent="0.3">
      <c r="A3741" s="3">
        <v>3740</v>
      </c>
      <c r="B3741" s="3">
        <v>38</v>
      </c>
      <c r="C3741" s="3" t="s">
        <v>152</v>
      </c>
      <c r="D3741" s="3" t="s">
        <v>88</v>
      </c>
      <c r="E3741" s="3" t="s">
        <v>66</v>
      </c>
      <c r="F3741" s="3">
        <v>31</v>
      </c>
      <c r="G3741" s="3" t="s">
        <v>134</v>
      </c>
      <c r="H3741" s="3" t="s">
        <v>43</v>
      </c>
      <c r="I3741" s="3" t="s">
        <v>77</v>
      </c>
      <c r="J3741" s="3" t="s">
        <v>56</v>
      </c>
      <c r="K3741" s="3">
        <v>4.2</v>
      </c>
      <c r="L3741" s="3" t="s">
        <v>151</v>
      </c>
      <c r="M3741" s="3" t="s">
        <v>37</v>
      </c>
      <c r="N3741" s="3" t="s">
        <v>151</v>
      </c>
      <c r="O3741" s="3" t="s">
        <v>151</v>
      </c>
      <c r="P3741" s="13">
        <v>43</v>
      </c>
      <c r="Q3741" s="13">
        <f>Table1[[#This Row],[Purchase Amount (USD)]]-Table1[[#This Row],[Previous Purchases]]</f>
        <v>-12</v>
      </c>
      <c r="R3741" s="3" t="s">
        <v>38</v>
      </c>
      <c r="S3741" s="3" t="s">
        <v>39</v>
      </c>
    </row>
    <row r="3742" spans="1:19" x14ac:dyDescent="0.3">
      <c r="A3742" s="2">
        <v>3741</v>
      </c>
      <c r="B3742" s="2">
        <v>42</v>
      </c>
      <c r="C3742" s="2" t="s">
        <v>152</v>
      </c>
      <c r="D3742" s="2" t="s">
        <v>94</v>
      </c>
      <c r="E3742" s="2" t="s">
        <v>20</v>
      </c>
      <c r="F3742" s="2">
        <v>96</v>
      </c>
      <c r="G3742" s="2" t="s">
        <v>140</v>
      </c>
      <c r="H3742" s="2" t="s">
        <v>43</v>
      </c>
      <c r="I3742" s="2" t="s">
        <v>64</v>
      </c>
      <c r="J3742" s="2" t="s">
        <v>52</v>
      </c>
      <c r="K3742" s="2">
        <v>2.6</v>
      </c>
      <c r="L3742" s="2" t="s">
        <v>151</v>
      </c>
      <c r="M3742" s="2" t="s">
        <v>73</v>
      </c>
      <c r="N3742" s="2" t="s">
        <v>151</v>
      </c>
      <c r="O3742" s="2" t="s">
        <v>151</v>
      </c>
      <c r="P3742" s="12">
        <v>26</v>
      </c>
      <c r="Q3742" s="12">
        <f>Table1[[#This Row],[Purchase Amount (USD)]]-Table1[[#This Row],[Previous Purchases]]</f>
        <v>70</v>
      </c>
      <c r="R3742" s="2" t="s">
        <v>85</v>
      </c>
      <c r="S3742" s="2" t="s">
        <v>75</v>
      </c>
    </row>
    <row r="3743" spans="1:19" x14ac:dyDescent="0.3">
      <c r="A3743" s="2">
        <v>3742</v>
      </c>
      <c r="B3743" s="2">
        <v>58</v>
      </c>
      <c r="C3743" s="2" t="s">
        <v>152</v>
      </c>
      <c r="D3743" s="2" t="s">
        <v>54</v>
      </c>
      <c r="E3743" s="2" t="s">
        <v>20</v>
      </c>
      <c r="F3743" s="2">
        <v>96</v>
      </c>
      <c r="G3743" s="2" t="s">
        <v>116</v>
      </c>
      <c r="H3743" s="2" t="s">
        <v>43</v>
      </c>
      <c r="I3743" s="2" t="s">
        <v>72</v>
      </c>
      <c r="J3743" s="2" t="s">
        <v>36</v>
      </c>
      <c r="K3743" s="2">
        <v>3.2</v>
      </c>
      <c r="L3743" s="2" t="s">
        <v>151</v>
      </c>
      <c r="M3743" s="2" t="s">
        <v>69</v>
      </c>
      <c r="N3743" s="2" t="s">
        <v>151</v>
      </c>
      <c r="O3743" s="2" t="s">
        <v>151</v>
      </c>
      <c r="P3743" s="12">
        <v>26</v>
      </c>
      <c r="Q3743" s="12">
        <f>Table1[[#This Row],[Purchase Amount (USD)]]-Table1[[#This Row],[Previous Purchases]]</f>
        <v>70</v>
      </c>
      <c r="R3743" s="2" t="s">
        <v>85</v>
      </c>
      <c r="S3743" s="2" t="s">
        <v>75</v>
      </c>
    </row>
    <row r="3744" spans="1:19" x14ac:dyDescent="0.3">
      <c r="A3744" s="3">
        <v>3743</v>
      </c>
      <c r="B3744" s="3">
        <v>56</v>
      </c>
      <c r="C3744" s="3" t="s">
        <v>152</v>
      </c>
      <c r="D3744" s="3" t="s">
        <v>54</v>
      </c>
      <c r="E3744" s="3" t="s">
        <v>20</v>
      </c>
      <c r="F3744" s="3">
        <v>80</v>
      </c>
      <c r="G3744" s="3" t="s">
        <v>127</v>
      </c>
      <c r="H3744" s="3" t="s">
        <v>43</v>
      </c>
      <c r="I3744" s="3" t="s">
        <v>23</v>
      </c>
      <c r="J3744" s="3" t="s">
        <v>56</v>
      </c>
      <c r="K3744" s="3">
        <v>4.4000000000000004</v>
      </c>
      <c r="L3744" s="3" t="s">
        <v>151</v>
      </c>
      <c r="M3744" s="3" t="s">
        <v>53</v>
      </c>
      <c r="N3744" s="3" t="s">
        <v>151</v>
      </c>
      <c r="O3744" s="3" t="s">
        <v>151</v>
      </c>
      <c r="P3744" s="13">
        <v>50</v>
      </c>
      <c r="Q3744" s="13">
        <f>Table1[[#This Row],[Purchase Amount (USD)]]-Table1[[#This Row],[Previous Purchases]]</f>
        <v>30</v>
      </c>
      <c r="R3744" s="3" t="s">
        <v>38</v>
      </c>
      <c r="S3744" s="3" t="s">
        <v>75</v>
      </c>
    </row>
    <row r="3745" spans="1:19" x14ac:dyDescent="0.3">
      <c r="A3745" s="3">
        <v>3744</v>
      </c>
      <c r="B3745" s="3">
        <v>62</v>
      </c>
      <c r="C3745" s="3" t="s">
        <v>152</v>
      </c>
      <c r="D3745" s="3" t="s">
        <v>94</v>
      </c>
      <c r="E3745" s="3" t="s">
        <v>20</v>
      </c>
      <c r="F3745" s="3">
        <v>28</v>
      </c>
      <c r="G3745" s="3" t="s">
        <v>134</v>
      </c>
      <c r="H3745" s="3" t="s">
        <v>22</v>
      </c>
      <c r="I3745" s="3" t="s">
        <v>108</v>
      </c>
      <c r="J3745" s="3" t="s">
        <v>56</v>
      </c>
      <c r="K3745" s="3">
        <v>3.6</v>
      </c>
      <c r="L3745" s="3" t="s">
        <v>151</v>
      </c>
      <c r="M3745" s="3" t="s">
        <v>37</v>
      </c>
      <c r="N3745" s="3" t="s">
        <v>151</v>
      </c>
      <c r="O3745" s="3" t="s">
        <v>151</v>
      </c>
      <c r="P3745" s="13">
        <v>36</v>
      </c>
      <c r="Q3745" s="13">
        <f>Table1[[#This Row],[Purchase Amount (USD)]]-Table1[[#This Row],[Previous Purchases]]</f>
        <v>-8</v>
      </c>
      <c r="R3745" s="3" t="s">
        <v>85</v>
      </c>
      <c r="S3745" s="3" t="s">
        <v>57</v>
      </c>
    </row>
    <row r="3746" spans="1:19" x14ac:dyDescent="0.3">
      <c r="A3746" s="2">
        <v>3745</v>
      </c>
      <c r="B3746" s="2">
        <v>24</v>
      </c>
      <c r="C3746" s="2" t="s">
        <v>152</v>
      </c>
      <c r="D3746" s="2" t="s">
        <v>103</v>
      </c>
      <c r="E3746" s="2" t="s">
        <v>20</v>
      </c>
      <c r="F3746" s="2">
        <v>51</v>
      </c>
      <c r="G3746" s="2" t="s">
        <v>126</v>
      </c>
      <c r="H3746" s="2" t="s">
        <v>43</v>
      </c>
      <c r="I3746" s="2" t="s">
        <v>23</v>
      </c>
      <c r="J3746" s="2" t="s">
        <v>52</v>
      </c>
      <c r="K3746" s="2">
        <v>2.7</v>
      </c>
      <c r="L3746" s="2" t="s">
        <v>151</v>
      </c>
      <c r="M3746" s="2" t="s">
        <v>44</v>
      </c>
      <c r="N3746" s="2" t="s">
        <v>151</v>
      </c>
      <c r="O3746" s="2" t="s">
        <v>151</v>
      </c>
      <c r="P3746" s="12">
        <v>26</v>
      </c>
      <c r="Q3746" s="12">
        <f>Table1[[#This Row],[Purchase Amount (USD)]]-Table1[[#This Row],[Previous Purchases]]</f>
        <v>25</v>
      </c>
      <c r="R3746" s="2" t="s">
        <v>74</v>
      </c>
      <c r="S3746" s="2" t="s">
        <v>28</v>
      </c>
    </row>
    <row r="3747" spans="1:19" x14ac:dyDescent="0.3">
      <c r="A3747" s="2">
        <v>3746</v>
      </c>
      <c r="B3747" s="2">
        <v>60</v>
      </c>
      <c r="C3747" s="2" t="s">
        <v>152</v>
      </c>
      <c r="D3747" s="2" t="s">
        <v>124</v>
      </c>
      <c r="E3747" s="2" t="s">
        <v>20</v>
      </c>
      <c r="F3747" s="2">
        <v>41</v>
      </c>
      <c r="G3747" s="2" t="s">
        <v>148</v>
      </c>
      <c r="H3747" s="2" t="s">
        <v>22</v>
      </c>
      <c r="I3747" s="2" t="s">
        <v>79</v>
      </c>
      <c r="J3747" s="2" t="s">
        <v>36</v>
      </c>
      <c r="K3747" s="2">
        <v>4.3</v>
      </c>
      <c r="L3747" s="2" t="s">
        <v>151</v>
      </c>
      <c r="M3747" s="2" t="s">
        <v>26</v>
      </c>
      <c r="N3747" s="2" t="s">
        <v>151</v>
      </c>
      <c r="O3747" s="2" t="s">
        <v>151</v>
      </c>
      <c r="P3747" s="12">
        <v>2</v>
      </c>
      <c r="Q3747" s="12">
        <f>Table1[[#This Row],[Purchase Amount (USD)]]-Table1[[#This Row],[Previous Purchases]]</f>
        <v>39</v>
      </c>
      <c r="R3747" s="2" t="s">
        <v>85</v>
      </c>
      <c r="S3747" s="2" t="s">
        <v>87</v>
      </c>
    </row>
    <row r="3748" spans="1:19" x14ac:dyDescent="0.3">
      <c r="A3748" s="3">
        <v>3747</v>
      </c>
      <c r="B3748" s="3">
        <v>53</v>
      </c>
      <c r="C3748" s="3" t="s">
        <v>152</v>
      </c>
      <c r="D3748" s="3" t="s">
        <v>61</v>
      </c>
      <c r="E3748" s="3" t="s">
        <v>62</v>
      </c>
      <c r="F3748" s="3">
        <v>99</v>
      </c>
      <c r="G3748" s="3" t="s">
        <v>134</v>
      </c>
      <c r="H3748" s="3" t="s">
        <v>91</v>
      </c>
      <c r="I3748" s="3" t="s">
        <v>108</v>
      </c>
      <c r="J3748" s="3" t="s">
        <v>52</v>
      </c>
      <c r="K3748" s="3">
        <v>2.6</v>
      </c>
      <c r="L3748" s="3" t="s">
        <v>151</v>
      </c>
      <c r="M3748" s="3" t="s">
        <v>44</v>
      </c>
      <c r="N3748" s="3" t="s">
        <v>151</v>
      </c>
      <c r="O3748" s="3" t="s">
        <v>151</v>
      </c>
      <c r="P3748" s="13">
        <v>49</v>
      </c>
      <c r="Q3748" s="13">
        <f>Table1[[#This Row],[Purchase Amount (USD)]]-Table1[[#This Row],[Previous Purchases]]</f>
        <v>50</v>
      </c>
      <c r="R3748" s="3" t="s">
        <v>45</v>
      </c>
      <c r="S3748" s="3" t="s">
        <v>87</v>
      </c>
    </row>
    <row r="3749" spans="1:19" x14ac:dyDescent="0.3">
      <c r="A3749" s="3">
        <v>3748</v>
      </c>
      <c r="B3749" s="3">
        <v>26</v>
      </c>
      <c r="C3749" s="3" t="s">
        <v>152</v>
      </c>
      <c r="D3749" s="3" t="s">
        <v>29</v>
      </c>
      <c r="E3749" s="3" t="s">
        <v>20</v>
      </c>
      <c r="F3749" s="3">
        <v>53</v>
      </c>
      <c r="G3749" s="3" t="s">
        <v>42</v>
      </c>
      <c r="H3749" s="3" t="s">
        <v>22</v>
      </c>
      <c r="I3749" s="3" t="s">
        <v>77</v>
      </c>
      <c r="J3749" s="3" t="s">
        <v>36</v>
      </c>
      <c r="K3749" s="3">
        <v>4.3</v>
      </c>
      <c r="L3749" s="3" t="s">
        <v>151</v>
      </c>
      <c r="M3749" s="3" t="s">
        <v>73</v>
      </c>
      <c r="N3749" s="3" t="s">
        <v>151</v>
      </c>
      <c r="O3749" s="3" t="s">
        <v>151</v>
      </c>
      <c r="P3749" s="13">
        <v>32</v>
      </c>
      <c r="Q3749" s="13">
        <f>Table1[[#This Row],[Purchase Amount (USD)]]-Table1[[#This Row],[Previous Purchases]]</f>
        <v>21</v>
      </c>
      <c r="R3749" s="3" t="s">
        <v>74</v>
      </c>
      <c r="S3749" s="3" t="s">
        <v>75</v>
      </c>
    </row>
    <row r="3750" spans="1:19" x14ac:dyDescent="0.3">
      <c r="A3750" s="2">
        <v>3749</v>
      </c>
      <c r="B3750" s="2">
        <v>34</v>
      </c>
      <c r="C3750" s="2" t="s">
        <v>152</v>
      </c>
      <c r="D3750" s="2" t="s">
        <v>131</v>
      </c>
      <c r="E3750" s="2" t="s">
        <v>66</v>
      </c>
      <c r="F3750" s="2">
        <v>25</v>
      </c>
      <c r="G3750" s="2" t="s">
        <v>78</v>
      </c>
      <c r="H3750" s="2" t="s">
        <v>43</v>
      </c>
      <c r="I3750" s="2" t="s">
        <v>82</v>
      </c>
      <c r="J3750" s="2" t="s">
        <v>56</v>
      </c>
      <c r="K3750" s="2">
        <v>3.9</v>
      </c>
      <c r="L3750" s="2" t="s">
        <v>151</v>
      </c>
      <c r="M3750" s="2" t="s">
        <v>69</v>
      </c>
      <c r="N3750" s="2" t="s">
        <v>151</v>
      </c>
      <c r="O3750" s="2" t="s">
        <v>151</v>
      </c>
      <c r="P3750" s="12">
        <v>3</v>
      </c>
      <c r="Q3750" s="12">
        <f>Table1[[#This Row],[Purchase Amount (USD)]]-Table1[[#This Row],[Previous Purchases]]</f>
        <v>22</v>
      </c>
      <c r="R3750" s="2" t="s">
        <v>27</v>
      </c>
      <c r="S3750" s="2" t="s">
        <v>48</v>
      </c>
    </row>
    <row r="3751" spans="1:19" x14ac:dyDescent="0.3">
      <c r="A3751" s="2">
        <v>3750</v>
      </c>
      <c r="B3751" s="2">
        <v>24</v>
      </c>
      <c r="C3751" s="2" t="s">
        <v>152</v>
      </c>
      <c r="D3751" s="2" t="s">
        <v>19</v>
      </c>
      <c r="E3751" s="2" t="s">
        <v>20</v>
      </c>
      <c r="F3751" s="2">
        <v>95</v>
      </c>
      <c r="G3751" s="2" t="s">
        <v>119</v>
      </c>
      <c r="H3751" s="2" t="s">
        <v>22</v>
      </c>
      <c r="I3751" s="2" t="s">
        <v>133</v>
      </c>
      <c r="J3751" s="2" t="s">
        <v>24</v>
      </c>
      <c r="K3751" s="2">
        <v>2.9</v>
      </c>
      <c r="L3751" s="2" t="s">
        <v>151</v>
      </c>
      <c r="M3751" s="2" t="s">
        <v>69</v>
      </c>
      <c r="N3751" s="2" t="s">
        <v>151</v>
      </c>
      <c r="O3751" s="2" t="s">
        <v>151</v>
      </c>
      <c r="P3751" s="12">
        <v>38</v>
      </c>
      <c r="Q3751" s="12">
        <f>Table1[[#This Row],[Purchase Amount (USD)]]-Table1[[#This Row],[Previous Purchases]]</f>
        <v>57</v>
      </c>
      <c r="R3751" s="2" t="s">
        <v>27</v>
      </c>
      <c r="S3751" s="2" t="s">
        <v>96</v>
      </c>
    </row>
    <row r="3752" spans="1:19" x14ac:dyDescent="0.3">
      <c r="A3752" s="3">
        <v>3751</v>
      </c>
      <c r="B3752" s="3">
        <v>42</v>
      </c>
      <c r="C3752" s="3" t="s">
        <v>152</v>
      </c>
      <c r="D3752" s="3" t="s">
        <v>103</v>
      </c>
      <c r="E3752" s="3" t="s">
        <v>20</v>
      </c>
      <c r="F3752" s="3">
        <v>88</v>
      </c>
      <c r="G3752" s="3" t="s">
        <v>116</v>
      </c>
      <c r="H3752" s="3" t="s">
        <v>43</v>
      </c>
      <c r="I3752" s="3" t="s">
        <v>79</v>
      </c>
      <c r="J3752" s="3" t="s">
        <v>56</v>
      </c>
      <c r="K3752" s="3">
        <v>3.1</v>
      </c>
      <c r="L3752" s="3" t="s">
        <v>151</v>
      </c>
      <c r="M3752" s="3" t="s">
        <v>37</v>
      </c>
      <c r="N3752" s="3" t="s">
        <v>151</v>
      </c>
      <c r="O3752" s="3" t="s">
        <v>151</v>
      </c>
      <c r="P3752" s="13">
        <v>5</v>
      </c>
      <c r="Q3752" s="13">
        <f>Table1[[#This Row],[Purchase Amount (USD)]]-Table1[[#This Row],[Previous Purchases]]</f>
        <v>83</v>
      </c>
      <c r="R3752" s="3" t="s">
        <v>45</v>
      </c>
      <c r="S3752" s="3" t="s">
        <v>87</v>
      </c>
    </row>
    <row r="3753" spans="1:19" x14ac:dyDescent="0.3">
      <c r="A3753" s="3">
        <v>3752</v>
      </c>
      <c r="B3753" s="3">
        <v>36</v>
      </c>
      <c r="C3753" s="3" t="s">
        <v>152</v>
      </c>
      <c r="D3753" s="3" t="s">
        <v>105</v>
      </c>
      <c r="E3753" s="3" t="s">
        <v>66</v>
      </c>
      <c r="F3753" s="3">
        <v>97</v>
      </c>
      <c r="G3753" s="3" t="s">
        <v>89</v>
      </c>
      <c r="H3753" s="3" t="s">
        <v>35</v>
      </c>
      <c r="I3753" s="3" t="s">
        <v>64</v>
      </c>
      <c r="J3753" s="3" t="s">
        <v>56</v>
      </c>
      <c r="K3753" s="3">
        <v>4.2</v>
      </c>
      <c r="L3753" s="3" t="s">
        <v>151</v>
      </c>
      <c r="M3753" s="3" t="s">
        <v>37</v>
      </c>
      <c r="N3753" s="3" t="s">
        <v>151</v>
      </c>
      <c r="O3753" s="3" t="s">
        <v>151</v>
      </c>
      <c r="P3753" s="13">
        <v>8</v>
      </c>
      <c r="Q3753" s="13">
        <f>Table1[[#This Row],[Purchase Amount (USD)]]-Table1[[#This Row],[Previous Purchases]]</f>
        <v>89</v>
      </c>
      <c r="R3753" s="3" t="s">
        <v>38</v>
      </c>
      <c r="S3753" s="3" t="s">
        <v>96</v>
      </c>
    </row>
    <row r="3754" spans="1:19" x14ac:dyDescent="0.3">
      <c r="A3754" s="2">
        <v>3753</v>
      </c>
      <c r="B3754" s="2">
        <v>24</v>
      </c>
      <c r="C3754" s="2" t="s">
        <v>152</v>
      </c>
      <c r="D3754" s="2" t="s">
        <v>61</v>
      </c>
      <c r="E3754" s="2" t="s">
        <v>62</v>
      </c>
      <c r="F3754" s="2">
        <v>81</v>
      </c>
      <c r="G3754" s="2" t="s">
        <v>148</v>
      </c>
      <c r="H3754" s="2" t="s">
        <v>22</v>
      </c>
      <c r="I3754" s="2" t="s">
        <v>68</v>
      </c>
      <c r="J3754" s="2" t="s">
        <v>24</v>
      </c>
      <c r="K3754" s="2">
        <v>4.0999999999999996</v>
      </c>
      <c r="L3754" s="2" t="s">
        <v>151</v>
      </c>
      <c r="M3754" s="2" t="s">
        <v>69</v>
      </c>
      <c r="N3754" s="2" t="s">
        <v>151</v>
      </c>
      <c r="O3754" s="2" t="s">
        <v>151</v>
      </c>
      <c r="P3754" s="12">
        <v>43</v>
      </c>
      <c r="Q3754" s="12">
        <f>Table1[[#This Row],[Purchase Amount (USD)]]-Table1[[#This Row],[Previous Purchases]]</f>
        <v>38</v>
      </c>
      <c r="R3754" s="2" t="s">
        <v>27</v>
      </c>
      <c r="S3754" s="2" t="s">
        <v>39</v>
      </c>
    </row>
    <row r="3755" spans="1:19" x14ac:dyDescent="0.3">
      <c r="A3755" s="2">
        <v>3754</v>
      </c>
      <c r="B3755" s="2">
        <v>39</v>
      </c>
      <c r="C3755" s="2" t="s">
        <v>152</v>
      </c>
      <c r="D3755" s="2" t="s">
        <v>88</v>
      </c>
      <c r="E3755" s="2" t="s">
        <v>66</v>
      </c>
      <c r="F3755" s="2">
        <v>26</v>
      </c>
      <c r="G3755" s="2" t="s">
        <v>59</v>
      </c>
      <c r="H3755" s="2" t="s">
        <v>35</v>
      </c>
      <c r="I3755" s="2" t="s">
        <v>47</v>
      </c>
      <c r="J3755" s="2" t="s">
        <v>24</v>
      </c>
      <c r="K3755" s="2">
        <v>4.2</v>
      </c>
      <c r="L3755" s="2" t="s">
        <v>151</v>
      </c>
      <c r="M3755" s="2" t="s">
        <v>44</v>
      </c>
      <c r="N3755" s="2" t="s">
        <v>151</v>
      </c>
      <c r="O3755" s="2" t="s">
        <v>151</v>
      </c>
      <c r="P3755" s="12">
        <v>22</v>
      </c>
      <c r="Q3755" s="12">
        <f>Table1[[#This Row],[Purchase Amount (USD)]]-Table1[[#This Row],[Previous Purchases]]</f>
        <v>4</v>
      </c>
      <c r="R3755" s="2" t="s">
        <v>74</v>
      </c>
      <c r="S3755" s="2" t="s">
        <v>28</v>
      </c>
    </row>
    <row r="3756" spans="1:19" x14ac:dyDescent="0.3">
      <c r="A3756" s="3">
        <v>3755</v>
      </c>
      <c r="B3756" s="3">
        <v>46</v>
      </c>
      <c r="C3756" s="3" t="s">
        <v>152</v>
      </c>
      <c r="D3756" s="3" t="s">
        <v>70</v>
      </c>
      <c r="E3756" s="3" t="s">
        <v>41</v>
      </c>
      <c r="F3756" s="3">
        <v>41</v>
      </c>
      <c r="G3756" s="3" t="s">
        <v>144</v>
      </c>
      <c r="H3756" s="3" t="s">
        <v>43</v>
      </c>
      <c r="I3756" s="3" t="s">
        <v>47</v>
      </c>
      <c r="J3756" s="3" t="s">
        <v>52</v>
      </c>
      <c r="K3756" s="3">
        <v>4.4000000000000004</v>
      </c>
      <c r="L3756" s="3" t="s">
        <v>151</v>
      </c>
      <c r="M3756" s="3" t="s">
        <v>26</v>
      </c>
      <c r="N3756" s="3" t="s">
        <v>151</v>
      </c>
      <c r="O3756" s="3" t="s">
        <v>151</v>
      </c>
      <c r="P3756" s="13">
        <v>10</v>
      </c>
      <c r="Q3756" s="13">
        <f>Table1[[#This Row],[Purchase Amount (USD)]]-Table1[[#This Row],[Previous Purchases]]</f>
        <v>31</v>
      </c>
      <c r="R3756" s="3" t="s">
        <v>32</v>
      </c>
      <c r="S3756" s="3" t="s">
        <v>96</v>
      </c>
    </row>
    <row r="3757" spans="1:19" x14ac:dyDescent="0.3">
      <c r="A3757" s="3">
        <v>3756</v>
      </c>
      <c r="B3757" s="3">
        <v>64</v>
      </c>
      <c r="C3757" s="3" t="s">
        <v>152</v>
      </c>
      <c r="D3757" s="3" t="s">
        <v>86</v>
      </c>
      <c r="E3757" s="3" t="s">
        <v>20</v>
      </c>
      <c r="F3757" s="3">
        <v>93</v>
      </c>
      <c r="G3757" s="3" t="s">
        <v>137</v>
      </c>
      <c r="H3757" s="3" t="s">
        <v>43</v>
      </c>
      <c r="I3757" s="3" t="s">
        <v>99</v>
      </c>
      <c r="J3757" s="3" t="s">
        <v>56</v>
      </c>
      <c r="K3757" s="3">
        <v>3.4</v>
      </c>
      <c r="L3757" s="3" t="s">
        <v>151</v>
      </c>
      <c r="M3757" s="3" t="s">
        <v>37</v>
      </c>
      <c r="N3757" s="3" t="s">
        <v>151</v>
      </c>
      <c r="O3757" s="3" t="s">
        <v>151</v>
      </c>
      <c r="P3757" s="13">
        <v>26</v>
      </c>
      <c r="Q3757" s="13">
        <f>Table1[[#This Row],[Purchase Amount (USD)]]-Table1[[#This Row],[Previous Purchases]]</f>
        <v>67</v>
      </c>
      <c r="R3757" s="3" t="s">
        <v>38</v>
      </c>
      <c r="S3757" s="3" t="s">
        <v>87</v>
      </c>
    </row>
    <row r="3758" spans="1:19" x14ac:dyDescent="0.3">
      <c r="A3758" s="2">
        <v>3757</v>
      </c>
      <c r="B3758" s="2">
        <v>64</v>
      </c>
      <c r="C3758" s="2" t="s">
        <v>152</v>
      </c>
      <c r="D3758" s="2" t="s">
        <v>86</v>
      </c>
      <c r="E3758" s="2" t="s">
        <v>20</v>
      </c>
      <c r="F3758" s="2">
        <v>69</v>
      </c>
      <c r="G3758" s="2" t="s">
        <v>130</v>
      </c>
      <c r="H3758" s="2" t="s">
        <v>22</v>
      </c>
      <c r="I3758" s="2" t="s">
        <v>84</v>
      </c>
      <c r="J3758" s="2" t="s">
        <v>36</v>
      </c>
      <c r="K3758" s="2">
        <v>4.8</v>
      </c>
      <c r="L3758" s="2" t="s">
        <v>151</v>
      </c>
      <c r="M3758" s="2" t="s">
        <v>26</v>
      </c>
      <c r="N3758" s="2" t="s">
        <v>151</v>
      </c>
      <c r="O3758" s="2" t="s">
        <v>151</v>
      </c>
      <c r="P3758" s="12">
        <v>42</v>
      </c>
      <c r="Q3758" s="12">
        <f>Table1[[#This Row],[Purchase Amount (USD)]]-Table1[[#This Row],[Previous Purchases]]</f>
        <v>27</v>
      </c>
      <c r="R3758" s="2" t="s">
        <v>85</v>
      </c>
      <c r="S3758" s="2" t="s">
        <v>75</v>
      </c>
    </row>
    <row r="3759" spans="1:19" x14ac:dyDescent="0.3">
      <c r="A3759" s="2">
        <v>3758</v>
      </c>
      <c r="B3759" s="2">
        <v>61</v>
      </c>
      <c r="C3759" s="2" t="s">
        <v>152</v>
      </c>
      <c r="D3759" s="2" t="s">
        <v>86</v>
      </c>
      <c r="E3759" s="2" t="s">
        <v>20</v>
      </c>
      <c r="F3759" s="2">
        <v>44</v>
      </c>
      <c r="G3759" s="2" t="s">
        <v>98</v>
      </c>
      <c r="H3759" s="2" t="s">
        <v>22</v>
      </c>
      <c r="I3759" s="2" t="s">
        <v>107</v>
      </c>
      <c r="J3759" s="2" t="s">
        <v>56</v>
      </c>
      <c r="K3759" s="2">
        <v>4.5</v>
      </c>
      <c r="L3759" s="2" t="s">
        <v>151</v>
      </c>
      <c r="M3759" s="2" t="s">
        <v>69</v>
      </c>
      <c r="N3759" s="2" t="s">
        <v>151</v>
      </c>
      <c r="O3759" s="2" t="s">
        <v>151</v>
      </c>
      <c r="P3759" s="12">
        <v>33</v>
      </c>
      <c r="Q3759" s="12">
        <f>Table1[[#This Row],[Purchase Amount (USD)]]-Table1[[#This Row],[Previous Purchases]]</f>
        <v>11</v>
      </c>
      <c r="R3759" s="2" t="s">
        <v>32</v>
      </c>
      <c r="S3759" s="2" t="s">
        <v>39</v>
      </c>
    </row>
    <row r="3760" spans="1:19" x14ac:dyDescent="0.3">
      <c r="A3760" s="3">
        <v>3759</v>
      </c>
      <c r="B3760" s="3">
        <v>61</v>
      </c>
      <c r="C3760" s="3" t="s">
        <v>152</v>
      </c>
      <c r="D3760" s="3" t="s">
        <v>40</v>
      </c>
      <c r="E3760" s="3" t="s">
        <v>41</v>
      </c>
      <c r="F3760" s="3">
        <v>54</v>
      </c>
      <c r="G3760" s="3" t="s">
        <v>115</v>
      </c>
      <c r="H3760" s="3" t="s">
        <v>35</v>
      </c>
      <c r="I3760" s="3" t="s">
        <v>93</v>
      </c>
      <c r="J3760" s="3" t="s">
        <v>36</v>
      </c>
      <c r="K3760" s="3">
        <v>2.7</v>
      </c>
      <c r="L3760" s="3" t="s">
        <v>151</v>
      </c>
      <c r="M3760" s="3" t="s">
        <v>73</v>
      </c>
      <c r="N3760" s="3" t="s">
        <v>151</v>
      </c>
      <c r="O3760" s="3" t="s">
        <v>151</v>
      </c>
      <c r="P3760" s="13">
        <v>23</v>
      </c>
      <c r="Q3760" s="13">
        <f>Table1[[#This Row],[Purchase Amount (USD)]]-Table1[[#This Row],[Previous Purchases]]</f>
        <v>31</v>
      </c>
      <c r="R3760" s="3" t="s">
        <v>74</v>
      </c>
      <c r="S3760" s="3" t="s">
        <v>57</v>
      </c>
    </row>
    <row r="3761" spans="1:19" x14ac:dyDescent="0.3">
      <c r="A3761" s="3">
        <v>3760</v>
      </c>
      <c r="B3761" s="3">
        <v>44</v>
      </c>
      <c r="C3761" s="3" t="s">
        <v>152</v>
      </c>
      <c r="D3761" s="3" t="s">
        <v>49</v>
      </c>
      <c r="E3761" s="3" t="s">
        <v>41</v>
      </c>
      <c r="F3761" s="3">
        <v>61</v>
      </c>
      <c r="G3761" s="3" t="s">
        <v>67</v>
      </c>
      <c r="H3761" s="3" t="s">
        <v>43</v>
      </c>
      <c r="I3761" s="3" t="s">
        <v>68</v>
      </c>
      <c r="J3761" s="3" t="s">
        <v>36</v>
      </c>
      <c r="K3761" s="3">
        <v>3.5</v>
      </c>
      <c r="L3761" s="3" t="s">
        <v>151</v>
      </c>
      <c r="M3761" s="3" t="s">
        <v>73</v>
      </c>
      <c r="N3761" s="3" t="s">
        <v>151</v>
      </c>
      <c r="O3761" s="3" t="s">
        <v>151</v>
      </c>
      <c r="P3761" s="13">
        <v>30</v>
      </c>
      <c r="Q3761" s="13">
        <f>Table1[[#This Row],[Purchase Amount (USD)]]-Table1[[#This Row],[Previous Purchases]]</f>
        <v>31</v>
      </c>
      <c r="R3761" s="3" t="s">
        <v>27</v>
      </c>
      <c r="S3761" s="3" t="s">
        <v>57</v>
      </c>
    </row>
    <row r="3762" spans="1:19" x14ac:dyDescent="0.3">
      <c r="A3762" s="2">
        <v>3761</v>
      </c>
      <c r="B3762" s="2">
        <v>65</v>
      </c>
      <c r="C3762" s="2" t="s">
        <v>152</v>
      </c>
      <c r="D3762" s="2" t="s">
        <v>124</v>
      </c>
      <c r="E3762" s="2" t="s">
        <v>20</v>
      </c>
      <c r="F3762" s="2">
        <v>80</v>
      </c>
      <c r="G3762" s="2" t="s">
        <v>138</v>
      </c>
      <c r="H3762" s="2" t="s">
        <v>43</v>
      </c>
      <c r="I3762" s="2" t="s">
        <v>99</v>
      </c>
      <c r="J3762" s="2" t="s">
        <v>56</v>
      </c>
      <c r="K3762" s="2">
        <v>3.1</v>
      </c>
      <c r="L3762" s="2" t="s">
        <v>151</v>
      </c>
      <c r="M3762" s="2" t="s">
        <v>44</v>
      </c>
      <c r="N3762" s="2" t="s">
        <v>151</v>
      </c>
      <c r="O3762" s="2" t="s">
        <v>151</v>
      </c>
      <c r="P3762" s="12">
        <v>36</v>
      </c>
      <c r="Q3762" s="12">
        <f>Table1[[#This Row],[Purchase Amount (USD)]]-Table1[[#This Row],[Previous Purchases]]</f>
        <v>44</v>
      </c>
      <c r="R3762" s="2" t="s">
        <v>45</v>
      </c>
      <c r="S3762" s="2" t="s">
        <v>39</v>
      </c>
    </row>
    <row r="3763" spans="1:19" x14ac:dyDescent="0.3">
      <c r="A3763" s="2">
        <v>3762</v>
      </c>
      <c r="B3763" s="2">
        <v>60</v>
      </c>
      <c r="C3763" s="2" t="s">
        <v>152</v>
      </c>
      <c r="D3763" s="2" t="s">
        <v>131</v>
      </c>
      <c r="E3763" s="2" t="s">
        <v>66</v>
      </c>
      <c r="F3763" s="2">
        <v>30</v>
      </c>
      <c r="G3763" s="2" t="s">
        <v>106</v>
      </c>
      <c r="H3763" s="2" t="s">
        <v>43</v>
      </c>
      <c r="I3763" s="2" t="s">
        <v>95</v>
      </c>
      <c r="J3763" s="2" t="s">
        <v>52</v>
      </c>
      <c r="K3763" s="2">
        <v>2.8</v>
      </c>
      <c r="L3763" s="2" t="s">
        <v>151</v>
      </c>
      <c r="M3763" s="2" t="s">
        <v>44</v>
      </c>
      <c r="N3763" s="2" t="s">
        <v>151</v>
      </c>
      <c r="O3763" s="2" t="s">
        <v>151</v>
      </c>
      <c r="P3763" s="12">
        <v>3</v>
      </c>
      <c r="Q3763" s="12">
        <f>Table1[[#This Row],[Purchase Amount (USD)]]-Table1[[#This Row],[Previous Purchases]]</f>
        <v>27</v>
      </c>
      <c r="R3763" s="2" t="s">
        <v>27</v>
      </c>
      <c r="S3763" s="2" t="s">
        <v>96</v>
      </c>
    </row>
    <row r="3764" spans="1:19" x14ac:dyDescent="0.3">
      <c r="A3764" s="3">
        <v>3763</v>
      </c>
      <c r="B3764" s="3">
        <v>65</v>
      </c>
      <c r="C3764" s="3" t="s">
        <v>152</v>
      </c>
      <c r="D3764" s="3" t="s">
        <v>58</v>
      </c>
      <c r="E3764" s="3" t="s">
        <v>20</v>
      </c>
      <c r="F3764" s="3">
        <v>94</v>
      </c>
      <c r="G3764" s="3" t="s">
        <v>83</v>
      </c>
      <c r="H3764" s="3" t="s">
        <v>22</v>
      </c>
      <c r="I3764" s="3" t="s">
        <v>95</v>
      </c>
      <c r="J3764" s="3" t="s">
        <v>56</v>
      </c>
      <c r="K3764" s="3">
        <v>2.9</v>
      </c>
      <c r="L3764" s="3" t="s">
        <v>151</v>
      </c>
      <c r="M3764" s="3" t="s">
        <v>73</v>
      </c>
      <c r="N3764" s="3" t="s">
        <v>151</v>
      </c>
      <c r="O3764" s="3" t="s">
        <v>151</v>
      </c>
      <c r="P3764" s="13">
        <v>13</v>
      </c>
      <c r="Q3764" s="13">
        <f>Table1[[#This Row],[Purchase Amount (USD)]]-Table1[[#This Row],[Previous Purchases]]</f>
        <v>81</v>
      </c>
      <c r="R3764" s="3" t="s">
        <v>45</v>
      </c>
      <c r="S3764" s="3" t="s">
        <v>48</v>
      </c>
    </row>
    <row r="3765" spans="1:19" x14ac:dyDescent="0.3">
      <c r="A3765" s="3">
        <v>3764</v>
      </c>
      <c r="B3765" s="3">
        <v>27</v>
      </c>
      <c r="C3765" s="3" t="s">
        <v>152</v>
      </c>
      <c r="D3765" s="3" t="s">
        <v>54</v>
      </c>
      <c r="E3765" s="3" t="s">
        <v>20</v>
      </c>
      <c r="F3765" s="3">
        <v>24</v>
      </c>
      <c r="G3765" s="3" t="s">
        <v>100</v>
      </c>
      <c r="H3765" s="3" t="s">
        <v>91</v>
      </c>
      <c r="I3765" s="3" t="s">
        <v>107</v>
      </c>
      <c r="J3765" s="3" t="s">
        <v>24</v>
      </c>
      <c r="K3765" s="3">
        <v>4.5</v>
      </c>
      <c r="L3765" s="3" t="s">
        <v>151</v>
      </c>
      <c r="M3765" s="3" t="s">
        <v>53</v>
      </c>
      <c r="N3765" s="3" t="s">
        <v>151</v>
      </c>
      <c r="O3765" s="3" t="s">
        <v>151</v>
      </c>
      <c r="P3765" s="13">
        <v>38</v>
      </c>
      <c r="Q3765" s="13">
        <f>Table1[[#This Row],[Purchase Amount (USD)]]-Table1[[#This Row],[Previous Purchases]]</f>
        <v>-14</v>
      </c>
      <c r="R3765" s="3" t="s">
        <v>32</v>
      </c>
      <c r="S3765" s="3" t="s">
        <v>96</v>
      </c>
    </row>
    <row r="3766" spans="1:19" x14ac:dyDescent="0.3">
      <c r="A3766" s="2">
        <v>3765</v>
      </c>
      <c r="B3766" s="2">
        <v>36</v>
      </c>
      <c r="C3766" s="2" t="s">
        <v>152</v>
      </c>
      <c r="D3766" s="2" t="s">
        <v>124</v>
      </c>
      <c r="E3766" s="2" t="s">
        <v>20</v>
      </c>
      <c r="F3766" s="2">
        <v>21</v>
      </c>
      <c r="G3766" s="2" t="s">
        <v>146</v>
      </c>
      <c r="H3766" s="2" t="s">
        <v>43</v>
      </c>
      <c r="I3766" s="2" t="s">
        <v>31</v>
      </c>
      <c r="J3766" s="2" t="s">
        <v>56</v>
      </c>
      <c r="K3766" s="2">
        <v>3.5</v>
      </c>
      <c r="L3766" s="2" t="s">
        <v>151</v>
      </c>
      <c r="M3766" s="2" t="s">
        <v>44</v>
      </c>
      <c r="N3766" s="2" t="s">
        <v>151</v>
      </c>
      <c r="O3766" s="2" t="s">
        <v>151</v>
      </c>
      <c r="P3766" s="12">
        <v>19</v>
      </c>
      <c r="Q3766" s="12">
        <f>Table1[[#This Row],[Purchase Amount (USD)]]-Table1[[#This Row],[Previous Purchases]]</f>
        <v>2</v>
      </c>
      <c r="R3766" s="2" t="s">
        <v>27</v>
      </c>
      <c r="S3766" s="2" t="s">
        <v>87</v>
      </c>
    </row>
    <row r="3767" spans="1:19" x14ac:dyDescent="0.3">
      <c r="A3767" s="2">
        <v>3766</v>
      </c>
      <c r="B3767" s="2">
        <v>22</v>
      </c>
      <c r="C3767" s="2" t="s">
        <v>152</v>
      </c>
      <c r="D3767" s="2" t="s">
        <v>105</v>
      </c>
      <c r="E3767" s="2" t="s">
        <v>66</v>
      </c>
      <c r="F3767" s="2">
        <v>52</v>
      </c>
      <c r="G3767" s="2" t="s">
        <v>67</v>
      </c>
      <c r="H3767" s="2" t="s">
        <v>43</v>
      </c>
      <c r="I3767" s="2" t="s">
        <v>95</v>
      </c>
      <c r="J3767" s="2" t="s">
        <v>52</v>
      </c>
      <c r="K3767" s="2">
        <v>4.3</v>
      </c>
      <c r="L3767" s="2" t="s">
        <v>151</v>
      </c>
      <c r="M3767" s="2" t="s">
        <v>53</v>
      </c>
      <c r="N3767" s="2" t="s">
        <v>151</v>
      </c>
      <c r="O3767" s="2" t="s">
        <v>151</v>
      </c>
      <c r="P3767" s="12">
        <v>14</v>
      </c>
      <c r="Q3767" s="12">
        <f>Table1[[#This Row],[Purchase Amount (USD)]]-Table1[[#This Row],[Previous Purchases]]</f>
        <v>38</v>
      </c>
      <c r="R3767" s="2" t="s">
        <v>74</v>
      </c>
      <c r="S3767" s="2" t="s">
        <v>75</v>
      </c>
    </row>
    <row r="3768" spans="1:19" x14ac:dyDescent="0.3">
      <c r="A3768" s="3">
        <v>3767</v>
      </c>
      <c r="B3768" s="3">
        <v>62</v>
      </c>
      <c r="C3768" s="3" t="s">
        <v>152</v>
      </c>
      <c r="D3768" s="3" t="s">
        <v>65</v>
      </c>
      <c r="E3768" s="3" t="s">
        <v>66</v>
      </c>
      <c r="F3768" s="3">
        <v>59</v>
      </c>
      <c r="G3768" s="3" t="s">
        <v>104</v>
      </c>
      <c r="H3768" s="3" t="s">
        <v>43</v>
      </c>
      <c r="I3768" s="3" t="s">
        <v>93</v>
      </c>
      <c r="J3768" s="3" t="s">
        <v>56</v>
      </c>
      <c r="K3768" s="3">
        <v>4.9000000000000004</v>
      </c>
      <c r="L3768" s="3" t="s">
        <v>151</v>
      </c>
      <c r="M3768" s="3" t="s">
        <v>44</v>
      </c>
      <c r="N3768" s="3" t="s">
        <v>151</v>
      </c>
      <c r="O3768" s="3" t="s">
        <v>151</v>
      </c>
      <c r="P3768" s="13">
        <v>43</v>
      </c>
      <c r="Q3768" s="13">
        <f>Table1[[#This Row],[Purchase Amount (USD)]]-Table1[[#This Row],[Previous Purchases]]</f>
        <v>16</v>
      </c>
      <c r="R3768" s="3" t="s">
        <v>85</v>
      </c>
      <c r="S3768" s="3" t="s">
        <v>48</v>
      </c>
    </row>
    <row r="3769" spans="1:19" x14ac:dyDescent="0.3">
      <c r="A3769" s="3">
        <v>3768</v>
      </c>
      <c r="B3769" s="3">
        <v>59</v>
      </c>
      <c r="C3769" s="3" t="s">
        <v>152</v>
      </c>
      <c r="D3769" s="3" t="s">
        <v>58</v>
      </c>
      <c r="E3769" s="3" t="s">
        <v>20</v>
      </c>
      <c r="F3769" s="3">
        <v>51</v>
      </c>
      <c r="G3769" s="3" t="s">
        <v>83</v>
      </c>
      <c r="H3769" s="3" t="s">
        <v>91</v>
      </c>
      <c r="I3769" s="3" t="s">
        <v>93</v>
      </c>
      <c r="J3769" s="3" t="s">
        <v>52</v>
      </c>
      <c r="K3769" s="3">
        <v>3.1</v>
      </c>
      <c r="L3769" s="3" t="s">
        <v>151</v>
      </c>
      <c r="M3769" s="3" t="s">
        <v>37</v>
      </c>
      <c r="N3769" s="3" t="s">
        <v>151</v>
      </c>
      <c r="O3769" s="3" t="s">
        <v>151</v>
      </c>
      <c r="P3769" s="13">
        <v>10</v>
      </c>
      <c r="Q3769" s="13">
        <f>Table1[[#This Row],[Purchase Amount (USD)]]-Table1[[#This Row],[Previous Purchases]]</f>
        <v>41</v>
      </c>
      <c r="R3769" s="3" t="s">
        <v>74</v>
      </c>
      <c r="S3769" s="3" t="s">
        <v>28</v>
      </c>
    </row>
    <row r="3770" spans="1:19" x14ac:dyDescent="0.3">
      <c r="A3770" s="2">
        <v>3769</v>
      </c>
      <c r="B3770" s="2">
        <v>50</v>
      </c>
      <c r="C3770" s="2" t="s">
        <v>152</v>
      </c>
      <c r="D3770" s="2" t="s">
        <v>29</v>
      </c>
      <c r="E3770" s="2" t="s">
        <v>20</v>
      </c>
      <c r="F3770" s="2">
        <v>35</v>
      </c>
      <c r="G3770" s="2" t="s">
        <v>128</v>
      </c>
      <c r="H3770" s="2" t="s">
        <v>43</v>
      </c>
      <c r="I3770" s="2" t="s">
        <v>133</v>
      </c>
      <c r="J3770" s="2" t="s">
        <v>24</v>
      </c>
      <c r="K3770" s="2">
        <v>4</v>
      </c>
      <c r="L3770" s="2" t="s">
        <v>151</v>
      </c>
      <c r="M3770" s="2" t="s">
        <v>37</v>
      </c>
      <c r="N3770" s="2" t="s">
        <v>151</v>
      </c>
      <c r="O3770" s="2" t="s">
        <v>151</v>
      </c>
      <c r="P3770" s="12">
        <v>34</v>
      </c>
      <c r="Q3770" s="12">
        <f>Table1[[#This Row],[Purchase Amount (USD)]]-Table1[[#This Row],[Previous Purchases]]</f>
        <v>1</v>
      </c>
      <c r="R3770" s="2" t="s">
        <v>74</v>
      </c>
      <c r="S3770" s="2" t="s">
        <v>57</v>
      </c>
    </row>
    <row r="3771" spans="1:19" x14ac:dyDescent="0.3">
      <c r="A3771" s="2">
        <v>3770</v>
      </c>
      <c r="B3771" s="2">
        <v>51</v>
      </c>
      <c r="C3771" s="2" t="s">
        <v>152</v>
      </c>
      <c r="D3771" s="2" t="s">
        <v>142</v>
      </c>
      <c r="E3771" s="2" t="s">
        <v>66</v>
      </c>
      <c r="F3771" s="2">
        <v>87</v>
      </c>
      <c r="G3771" s="2" t="s">
        <v>116</v>
      </c>
      <c r="H3771" s="2" t="s">
        <v>22</v>
      </c>
      <c r="I3771" s="2" t="s">
        <v>95</v>
      </c>
      <c r="J3771" s="2" t="s">
        <v>52</v>
      </c>
      <c r="K3771" s="2">
        <v>3.6</v>
      </c>
      <c r="L3771" s="2" t="s">
        <v>151</v>
      </c>
      <c r="M3771" s="2" t="s">
        <v>53</v>
      </c>
      <c r="N3771" s="2" t="s">
        <v>151</v>
      </c>
      <c r="O3771" s="2" t="s">
        <v>151</v>
      </c>
      <c r="P3771" s="12">
        <v>31</v>
      </c>
      <c r="Q3771" s="12">
        <f>Table1[[#This Row],[Purchase Amount (USD)]]-Table1[[#This Row],[Previous Purchases]]</f>
        <v>56</v>
      </c>
      <c r="R3771" s="2" t="s">
        <v>27</v>
      </c>
      <c r="S3771" s="2" t="s">
        <v>48</v>
      </c>
    </row>
    <row r="3772" spans="1:19" x14ac:dyDescent="0.3">
      <c r="A3772" s="3">
        <v>3771</v>
      </c>
      <c r="B3772" s="3">
        <v>23</v>
      </c>
      <c r="C3772" s="3" t="s">
        <v>152</v>
      </c>
      <c r="D3772" s="3" t="s">
        <v>94</v>
      </c>
      <c r="E3772" s="3" t="s">
        <v>20</v>
      </c>
      <c r="F3772" s="3">
        <v>42</v>
      </c>
      <c r="G3772" s="3" t="s">
        <v>55</v>
      </c>
      <c r="H3772" s="3" t="s">
        <v>22</v>
      </c>
      <c r="I3772" s="3" t="s">
        <v>93</v>
      </c>
      <c r="J3772" s="3" t="s">
        <v>52</v>
      </c>
      <c r="K3772" s="3">
        <v>4</v>
      </c>
      <c r="L3772" s="3" t="s">
        <v>151</v>
      </c>
      <c r="M3772" s="3" t="s">
        <v>73</v>
      </c>
      <c r="N3772" s="3" t="s">
        <v>151</v>
      </c>
      <c r="O3772" s="3" t="s">
        <v>151</v>
      </c>
      <c r="P3772" s="13">
        <v>34</v>
      </c>
      <c r="Q3772" s="13">
        <f>Table1[[#This Row],[Purchase Amount (USD)]]-Table1[[#This Row],[Previous Purchases]]</f>
        <v>8</v>
      </c>
      <c r="R3772" s="3" t="s">
        <v>74</v>
      </c>
      <c r="S3772" s="3" t="s">
        <v>39</v>
      </c>
    </row>
    <row r="3773" spans="1:19" x14ac:dyDescent="0.3">
      <c r="A3773" s="3">
        <v>3772</v>
      </c>
      <c r="B3773" s="3">
        <v>21</v>
      </c>
      <c r="C3773" s="3" t="s">
        <v>152</v>
      </c>
      <c r="D3773" s="3" t="s">
        <v>112</v>
      </c>
      <c r="E3773" s="3" t="s">
        <v>20</v>
      </c>
      <c r="F3773" s="3">
        <v>86</v>
      </c>
      <c r="G3773" s="3" t="s">
        <v>100</v>
      </c>
      <c r="H3773" s="3" t="s">
        <v>43</v>
      </c>
      <c r="I3773" s="3" t="s">
        <v>107</v>
      </c>
      <c r="J3773" s="3" t="s">
        <v>24</v>
      </c>
      <c r="K3773" s="3">
        <v>2.6</v>
      </c>
      <c r="L3773" s="3" t="s">
        <v>151</v>
      </c>
      <c r="M3773" s="3" t="s">
        <v>26</v>
      </c>
      <c r="N3773" s="3" t="s">
        <v>151</v>
      </c>
      <c r="O3773" s="3" t="s">
        <v>151</v>
      </c>
      <c r="P3773" s="13">
        <v>28</v>
      </c>
      <c r="Q3773" s="13">
        <f>Table1[[#This Row],[Purchase Amount (USD)]]-Table1[[#This Row],[Previous Purchases]]</f>
        <v>58</v>
      </c>
      <c r="R3773" s="3" t="s">
        <v>27</v>
      </c>
      <c r="S3773" s="3" t="s">
        <v>75</v>
      </c>
    </row>
    <row r="3774" spans="1:19" x14ac:dyDescent="0.3">
      <c r="A3774" s="2">
        <v>3773</v>
      </c>
      <c r="B3774" s="2">
        <v>44</v>
      </c>
      <c r="C3774" s="2" t="s">
        <v>152</v>
      </c>
      <c r="D3774" s="2" t="s">
        <v>94</v>
      </c>
      <c r="E3774" s="2" t="s">
        <v>20</v>
      </c>
      <c r="F3774" s="2">
        <v>26</v>
      </c>
      <c r="G3774" s="2" t="s">
        <v>81</v>
      </c>
      <c r="H3774" s="2" t="s">
        <v>22</v>
      </c>
      <c r="I3774" s="2" t="s">
        <v>133</v>
      </c>
      <c r="J3774" s="2" t="s">
        <v>56</v>
      </c>
      <c r="K3774" s="2">
        <v>3.1</v>
      </c>
      <c r="L3774" s="2" t="s">
        <v>151</v>
      </c>
      <c r="M3774" s="2" t="s">
        <v>44</v>
      </c>
      <c r="N3774" s="2" t="s">
        <v>151</v>
      </c>
      <c r="O3774" s="2" t="s">
        <v>151</v>
      </c>
      <c r="P3774" s="12">
        <v>35</v>
      </c>
      <c r="Q3774" s="12">
        <f>Table1[[#This Row],[Purchase Amount (USD)]]-Table1[[#This Row],[Previous Purchases]]</f>
        <v>-9</v>
      </c>
      <c r="R3774" s="2" t="s">
        <v>32</v>
      </c>
      <c r="S3774" s="2" t="s">
        <v>48</v>
      </c>
    </row>
    <row r="3775" spans="1:19" x14ac:dyDescent="0.3">
      <c r="A3775" s="2">
        <v>3774</v>
      </c>
      <c r="B3775" s="2">
        <v>25</v>
      </c>
      <c r="C3775" s="2" t="s">
        <v>152</v>
      </c>
      <c r="D3775" s="2" t="s">
        <v>29</v>
      </c>
      <c r="E3775" s="2" t="s">
        <v>20</v>
      </c>
      <c r="F3775" s="2">
        <v>60</v>
      </c>
      <c r="G3775" s="2" t="s">
        <v>149</v>
      </c>
      <c r="H3775" s="2" t="s">
        <v>43</v>
      </c>
      <c r="I3775" s="2" t="s">
        <v>82</v>
      </c>
      <c r="J3775" s="2" t="s">
        <v>52</v>
      </c>
      <c r="K3775" s="2">
        <v>3.5</v>
      </c>
      <c r="L3775" s="2" t="s">
        <v>151</v>
      </c>
      <c r="M3775" s="2" t="s">
        <v>73</v>
      </c>
      <c r="N3775" s="2" t="s">
        <v>151</v>
      </c>
      <c r="O3775" s="2" t="s">
        <v>151</v>
      </c>
      <c r="P3775" s="12">
        <v>41</v>
      </c>
      <c r="Q3775" s="12">
        <f>Table1[[#This Row],[Purchase Amount (USD)]]-Table1[[#This Row],[Previous Purchases]]</f>
        <v>19</v>
      </c>
      <c r="R3775" s="2" t="s">
        <v>32</v>
      </c>
      <c r="S3775" s="2" t="s">
        <v>57</v>
      </c>
    </row>
    <row r="3776" spans="1:19" x14ac:dyDescent="0.3">
      <c r="A3776" s="3">
        <v>3775</v>
      </c>
      <c r="B3776" s="3">
        <v>57</v>
      </c>
      <c r="C3776" s="3" t="s">
        <v>152</v>
      </c>
      <c r="D3776" s="3" t="s">
        <v>142</v>
      </c>
      <c r="E3776" s="3" t="s">
        <v>66</v>
      </c>
      <c r="F3776" s="3">
        <v>83</v>
      </c>
      <c r="G3776" s="3" t="s">
        <v>119</v>
      </c>
      <c r="H3776" s="3" t="s">
        <v>35</v>
      </c>
      <c r="I3776" s="3" t="s">
        <v>108</v>
      </c>
      <c r="J3776" s="3" t="s">
        <v>24</v>
      </c>
      <c r="K3776" s="3">
        <v>3.9</v>
      </c>
      <c r="L3776" s="3" t="s">
        <v>151</v>
      </c>
      <c r="M3776" s="3" t="s">
        <v>53</v>
      </c>
      <c r="N3776" s="3" t="s">
        <v>151</v>
      </c>
      <c r="O3776" s="3" t="s">
        <v>151</v>
      </c>
      <c r="P3776" s="13">
        <v>48</v>
      </c>
      <c r="Q3776" s="13">
        <f>Table1[[#This Row],[Purchase Amount (USD)]]-Table1[[#This Row],[Previous Purchases]]</f>
        <v>35</v>
      </c>
      <c r="R3776" s="3" t="s">
        <v>45</v>
      </c>
      <c r="S3776" s="3" t="s">
        <v>28</v>
      </c>
    </row>
    <row r="3777" spans="1:19" x14ac:dyDescent="0.3">
      <c r="A3777" s="3">
        <v>3776</v>
      </c>
      <c r="B3777" s="3">
        <v>41</v>
      </c>
      <c r="C3777" s="3" t="s">
        <v>152</v>
      </c>
      <c r="D3777" s="3" t="s">
        <v>132</v>
      </c>
      <c r="E3777" s="3" t="s">
        <v>66</v>
      </c>
      <c r="F3777" s="3">
        <v>63</v>
      </c>
      <c r="G3777" s="3" t="s">
        <v>146</v>
      </c>
      <c r="H3777" s="3" t="s">
        <v>35</v>
      </c>
      <c r="I3777" s="3" t="s">
        <v>68</v>
      </c>
      <c r="J3777" s="3" t="s">
        <v>36</v>
      </c>
      <c r="K3777" s="3">
        <v>2.7</v>
      </c>
      <c r="L3777" s="3" t="s">
        <v>151</v>
      </c>
      <c r="M3777" s="3" t="s">
        <v>69</v>
      </c>
      <c r="N3777" s="3" t="s">
        <v>151</v>
      </c>
      <c r="O3777" s="3" t="s">
        <v>151</v>
      </c>
      <c r="P3777" s="13">
        <v>45</v>
      </c>
      <c r="Q3777" s="13">
        <f>Table1[[#This Row],[Purchase Amount (USD)]]-Table1[[#This Row],[Previous Purchases]]</f>
        <v>18</v>
      </c>
      <c r="R3777" s="3" t="s">
        <v>32</v>
      </c>
      <c r="S3777" s="3" t="s">
        <v>57</v>
      </c>
    </row>
    <row r="3778" spans="1:19" x14ac:dyDescent="0.3">
      <c r="A3778" s="2">
        <v>3777</v>
      </c>
      <c r="B3778" s="2">
        <v>19</v>
      </c>
      <c r="C3778" s="2" t="s">
        <v>152</v>
      </c>
      <c r="D3778" s="2" t="s">
        <v>49</v>
      </c>
      <c r="E3778" s="2" t="s">
        <v>41</v>
      </c>
      <c r="F3778" s="2">
        <v>25</v>
      </c>
      <c r="G3778" s="2" t="s">
        <v>119</v>
      </c>
      <c r="H3778" s="2" t="s">
        <v>22</v>
      </c>
      <c r="I3778" s="2" t="s">
        <v>77</v>
      </c>
      <c r="J3778" s="2" t="s">
        <v>36</v>
      </c>
      <c r="K3778" s="2">
        <v>4.0999999999999996</v>
      </c>
      <c r="L3778" s="2" t="s">
        <v>151</v>
      </c>
      <c r="M3778" s="2" t="s">
        <v>53</v>
      </c>
      <c r="N3778" s="2" t="s">
        <v>151</v>
      </c>
      <c r="O3778" s="2" t="s">
        <v>151</v>
      </c>
      <c r="P3778" s="12">
        <v>10</v>
      </c>
      <c r="Q3778" s="12">
        <f>Table1[[#This Row],[Purchase Amount (USD)]]-Table1[[#This Row],[Previous Purchases]]</f>
        <v>15</v>
      </c>
      <c r="R3778" s="2" t="s">
        <v>38</v>
      </c>
      <c r="S3778" s="2" t="s">
        <v>28</v>
      </c>
    </row>
    <row r="3779" spans="1:19" x14ac:dyDescent="0.3">
      <c r="A3779" s="2">
        <v>3778</v>
      </c>
      <c r="B3779" s="2">
        <v>43</v>
      </c>
      <c r="C3779" s="2" t="s">
        <v>152</v>
      </c>
      <c r="D3779" s="2" t="s">
        <v>58</v>
      </c>
      <c r="E3779" s="2" t="s">
        <v>20</v>
      </c>
      <c r="F3779" s="2">
        <v>65</v>
      </c>
      <c r="G3779" s="2" t="s">
        <v>139</v>
      </c>
      <c r="H3779" s="2" t="s">
        <v>43</v>
      </c>
      <c r="I3779" s="2" t="s">
        <v>31</v>
      </c>
      <c r="J3779" s="2" t="s">
        <v>56</v>
      </c>
      <c r="K3779" s="2">
        <v>4.3</v>
      </c>
      <c r="L3779" s="2" t="s">
        <v>151</v>
      </c>
      <c r="M3779" s="2" t="s">
        <v>26</v>
      </c>
      <c r="N3779" s="2" t="s">
        <v>151</v>
      </c>
      <c r="O3779" s="2" t="s">
        <v>151</v>
      </c>
      <c r="P3779" s="12">
        <v>9</v>
      </c>
      <c r="Q3779" s="12">
        <f>Table1[[#This Row],[Purchase Amount (USD)]]-Table1[[#This Row],[Previous Purchases]]</f>
        <v>56</v>
      </c>
      <c r="R3779" s="2" t="s">
        <v>32</v>
      </c>
      <c r="S3779" s="2" t="s">
        <v>39</v>
      </c>
    </row>
    <row r="3780" spans="1:19" x14ac:dyDescent="0.3">
      <c r="A3780" s="3">
        <v>3779</v>
      </c>
      <c r="B3780" s="3">
        <v>25</v>
      </c>
      <c r="C3780" s="3" t="s">
        <v>152</v>
      </c>
      <c r="D3780" s="3" t="s">
        <v>49</v>
      </c>
      <c r="E3780" s="3" t="s">
        <v>41</v>
      </c>
      <c r="F3780" s="3">
        <v>60</v>
      </c>
      <c r="G3780" s="3" t="s">
        <v>146</v>
      </c>
      <c r="H3780" s="3" t="s">
        <v>43</v>
      </c>
      <c r="I3780" s="3" t="s">
        <v>108</v>
      </c>
      <c r="J3780" s="3" t="s">
        <v>56</v>
      </c>
      <c r="K3780" s="3">
        <v>2.9</v>
      </c>
      <c r="L3780" s="3" t="s">
        <v>151</v>
      </c>
      <c r="M3780" s="3" t="s">
        <v>37</v>
      </c>
      <c r="N3780" s="3" t="s">
        <v>151</v>
      </c>
      <c r="O3780" s="3" t="s">
        <v>151</v>
      </c>
      <c r="P3780" s="13">
        <v>30</v>
      </c>
      <c r="Q3780" s="13">
        <f>Table1[[#This Row],[Purchase Amount (USD)]]-Table1[[#This Row],[Previous Purchases]]</f>
        <v>30</v>
      </c>
      <c r="R3780" s="3" t="s">
        <v>85</v>
      </c>
      <c r="S3780" s="3" t="s">
        <v>48</v>
      </c>
    </row>
    <row r="3781" spans="1:19" x14ac:dyDescent="0.3">
      <c r="A3781" s="3">
        <v>3780</v>
      </c>
      <c r="B3781" s="3">
        <v>60</v>
      </c>
      <c r="C3781" s="3" t="s">
        <v>152</v>
      </c>
      <c r="D3781" s="3" t="s">
        <v>33</v>
      </c>
      <c r="E3781" s="3" t="s">
        <v>20</v>
      </c>
      <c r="F3781" s="3">
        <v>75</v>
      </c>
      <c r="G3781" s="3" t="s">
        <v>98</v>
      </c>
      <c r="H3781" s="3" t="s">
        <v>91</v>
      </c>
      <c r="I3781" s="3" t="s">
        <v>92</v>
      </c>
      <c r="J3781" s="3" t="s">
        <v>36</v>
      </c>
      <c r="K3781" s="3">
        <v>4</v>
      </c>
      <c r="L3781" s="3" t="s">
        <v>151</v>
      </c>
      <c r="M3781" s="3" t="s">
        <v>26</v>
      </c>
      <c r="N3781" s="3" t="s">
        <v>151</v>
      </c>
      <c r="O3781" s="3" t="s">
        <v>151</v>
      </c>
      <c r="P3781" s="13">
        <v>45</v>
      </c>
      <c r="Q3781" s="13">
        <f>Table1[[#This Row],[Purchase Amount (USD)]]-Table1[[#This Row],[Previous Purchases]]</f>
        <v>30</v>
      </c>
      <c r="R3781" s="3" t="s">
        <v>45</v>
      </c>
      <c r="S3781" s="3" t="s">
        <v>48</v>
      </c>
    </row>
    <row r="3782" spans="1:19" x14ac:dyDescent="0.3">
      <c r="A3782" s="2">
        <v>3781</v>
      </c>
      <c r="B3782" s="2">
        <v>54</v>
      </c>
      <c r="C3782" s="2" t="s">
        <v>152</v>
      </c>
      <c r="D3782" s="2" t="s">
        <v>49</v>
      </c>
      <c r="E3782" s="2" t="s">
        <v>41</v>
      </c>
      <c r="F3782" s="2">
        <v>57</v>
      </c>
      <c r="G3782" s="2" t="s">
        <v>90</v>
      </c>
      <c r="H3782" s="2" t="s">
        <v>22</v>
      </c>
      <c r="I3782" s="2" t="s">
        <v>133</v>
      </c>
      <c r="J3782" s="2" t="s">
        <v>56</v>
      </c>
      <c r="K3782" s="2">
        <v>4.0999999999999996</v>
      </c>
      <c r="L3782" s="2" t="s">
        <v>151</v>
      </c>
      <c r="M3782" s="2" t="s">
        <v>37</v>
      </c>
      <c r="N3782" s="2" t="s">
        <v>151</v>
      </c>
      <c r="O3782" s="2" t="s">
        <v>151</v>
      </c>
      <c r="P3782" s="12">
        <v>41</v>
      </c>
      <c r="Q3782" s="12">
        <f>Table1[[#This Row],[Purchase Amount (USD)]]-Table1[[#This Row],[Previous Purchases]]</f>
        <v>16</v>
      </c>
      <c r="R3782" s="2" t="s">
        <v>27</v>
      </c>
      <c r="S3782" s="2" t="s">
        <v>57</v>
      </c>
    </row>
    <row r="3783" spans="1:19" x14ac:dyDescent="0.3">
      <c r="A3783" s="2">
        <v>3782</v>
      </c>
      <c r="B3783" s="2">
        <v>52</v>
      </c>
      <c r="C3783" s="2" t="s">
        <v>152</v>
      </c>
      <c r="D3783" s="2" t="s">
        <v>136</v>
      </c>
      <c r="E3783" s="2" t="s">
        <v>41</v>
      </c>
      <c r="F3783" s="2">
        <v>99</v>
      </c>
      <c r="G3783" s="2" t="s">
        <v>121</v>
      </c>
      <c r="H3783" s="2" t="s">
        <v>43</v>
      </c>
      <c r="I3783" s="2" t="s">
        <v>68</v>
      </c>
      <c r="J3783" s="2" t="s">
        <v>24</v>
      </c>
      <c r="K3783" s="2">
        <v>3.7</v>
      </c>
      <c r="L3783" s="2" t="s">
        <v>151</v>
      </c>
      <c r="M3783" s="2" t="s">
        <v>53</v>
      </c>
      <c r="N3783" s="2" t="s">
        <v>151</v>
      </c>
      <c r="O3783" s="2" t="s">
        <v>151</v>
      </c>
      <c r="P3783" s="12">
        <v>40</v>
      </c>
      <c r="Q3783" s="12">
        <f>Table1[[#This Row],[Purchase Amount (USD)]]-Table1[[#This Row],[Previous Purchases]]</f>
        <v>59</v>
      </c>
      <c r="R3783" s="2" t="s">
        <v>45</v>
      </c>
      <c r="S3783" s="2" t="s">
        <v>28</v>
      </c>
    </row>
    <row r="3784" spans="1:19" x14ac:dyDescent="0.3">
      <c r="A3784" s="3">
        <v>3783</v>
      </c>
      <c r="B3784" s="3">
        <v>40</v>
      </c>
      <c r="C3784" s="3" t="s">
        <v>152</v>
      </c>
      <c r="D3784" s="3" t="s">
        <v>101</v>
      </c>
      <c r="E3784" s="3" t="s">
        <v>62</v>
      </c>
      <c r="F3784" s="3">
        <v>45</v>
      </c>
      <c r="G3784" s="3" t="s">
        <v>89</v>
      </c>
      <c r="H3784" s="3" t="s">
        <v>22</v>
      </c>
      <c r="I3784" s="3" t="s">
        <v>120</v>
      </c>
      <c r="J3784" s="3" t="s">
        <v>36</v>
      </c>
      <c r="K3784" s="3">
        <v>2.8</v>
      </c>
      <c r="L3784" s="3" t="s">
        <v>151</v>
      </c>
      <c r="M3784" s="3" t="s">
        <v>37</v>
      </c>
      <c r="N3784" s="3" t="s">
        <v>151</v>
      </c>
      <c r="O3784" s="3" t="s">
        <v>151</v>
      </c>
      <c r="P3784" s="13">
        <v>42</v>
      </c>
      <c r="Q3784" s="13">
        <f>Table1[[#This Row],[Purchase Amount (USD)]]-Table1[[#This Row],[Previous Purchases]]</f>
        <v>3</v>
      </c>
      <c r="R3784" s="3" t="s">
        <v>45</v>
      </c>
      <c r="S3784" s="3" t="s">
        <v>28</v>
      </c>
    </row>
    <row r="3785" spans="1:19" x14ac:dyDescent="0.3">
      <c r="A3785" s="3">
        <v>3784</v>
      </c>
      <c r="B3785" s="3">
        <v>39</v>
      </c>
      <c r="C3785" s="3" t="s">
        <v>152</v>
      </c>
      <c r="D3785" s="3" t="s">
        <v>142</v>
      </c>
      <c r="E3785" s="3" t="s">
        <v>66</v>
      </c>
      <c r="F3785" s="3">
        <v>66</v>
      </c>
      <c r="G3785" s="3" t="s">
        <v>30</v>
      </c>
      <c r="H3785" s="3" t="s">
        <v>91</v>
      </c>
      <c r="I3785" s="3" t="s">
        <v>120</v>
      </c>
      <c r="J3785" s="3" t="s">
        <v>52</v>
      </c>
      <c r="K3785" s="3">
        <v>3.2</v>
      </c>
      <c r="L3785" s="3" t="s">
        <v>151</v>
      </c>
      <c r="M3785" s="3" t="s">
        <v>37</v>
      </c>
      <c r="N3785" s="3" t="s">
        <v>151</v>
      </c>
      <c r="O3785" s="3" t="s">
        <v>151</v>
      </c>
      <c r="P3785" s="13">
        <v>17</v>
      </c>
      <c r="Q3785" s="13">
        <f>Table1[[#This Row],[Purchase Amount (USD)]]-Table1[[#This Row],[Previous Purchases]]</f>
        <v>49</v>
      </c>
      <c r="R3785" s="3" t="s">
        <v>85</v>
      </c>
      <c r="S3785" s="3" t="s">
        <v>28</v>
      </c>
    </row>
    <row r="3786" spans="1:19" x14ac:dyDescent="0.3">
      <c r="A3786" s="2">
        <v>3785</v>
      </c>
      <c r="B3786" s="2">
        <v>54</v>
      </c>
      <c r="C3786" s="2" t="s">
        <v>152</v>
      </c>
      <c r="D3786" s="2" t="s">
        <v>124</v>
      </c>
      <c r="E3786" s="2" t="s">
        <v>20</v>
      </c>
      <c r="F3786" s="2">
        <v>53</v>
      </c>
      <c r="G3786" s="2" t="s">
        <v>140</v>
      </c>
      <c r="H3786" s="2" t="s">
        <v>43</v>
      </c>
      <c r="I3786" s="2" t="s">
        <v>82</v>
      </c>
      <c r="J3786" s="2" t="s">
        <v>24</v>
      </c>
      <c r="K3786" s="2">
        <v>4.5</v>
      </c>
      <c r="L3786" s="2" t="s">
        <v>151</v>
      </c>
      <c r="M3786" s="2" t="s">
        <v>44</v>
      </c>
      <c r="N3786" s="2" t="s">
        <v>151</v>
      </c>
      <c r="O3786" s="2" t="s">
        <v>151</v>
      </c>
      <c r="P3786" s="12">
        <v>4</v>
      </c>
      <c r="Q3786" s="12">
        <f>Table1[[#This Row],[Purchase Amount (USD)]]-Table1[[#This Row],[Previous Purchases]]</f>
        <v>49</v>
      </c>
      <c r="R3786" s="2" t="s">
        <v>27</v>
      </c>
      <c r="S3786" s="2" t="s">
        <v>48</v>
      </c>
    </row>
    <row r="3787" spans="1:19" x14ac:dyDescent="0.3">
      <c r="A3787" s="2">
        <v>3786</v>
      </c>
      <c r="B3787" s="2">
        <v>64</v>
      </c>
      <c r="C3787" s="2" t="s">
        <v>152</v>
      </c>
      <c r="D3787" s="2" t="s">
        <v>33</v>
      </c>
      <c r="E3787" s="2" t="s">
        <v>20</v>
      </c>
      <c r="F3787" s="2">
        <v>94</v>
      </c>
      <c r="G3787" s="2" t="s">
        <v>81</v>
      </c>
      <c r="H3787" s="2" t="s">
        <v>22</v>
      </c>
      <c r="I3787" s="2" t="s">
        <v>92</v>
      </c>
      <c r="J3787" s="2" t="s">
        <v>24</v>
      </c>
      <c r="K3787" s="2">
        <v>3.8</v>
      </c>
      <c r="L3787" s="2" t="s">
        <v>151</v>
      </c>
      <c r="M3787" s="2" t="s">
        <v>53</v>
      </c>
      <c r="N3787" s="2" t="s">
        <v>151</v>
      </c>
      <c r="O3787" s="2" t="s">
        <v>151</v>
      </c>
      <c r="P3787" s="12">
        <v>6</v>
      </c>
      <c r="Q3787" s="12">
        <f>Table1[[#This Row],[Purchase Amount (USD)]]-Table1[[#This Row],[Previous Purchases]]</f>
        <v>88</v>
      </c>
      <c r="R3787" s="2" t="s">
        <v>32</v>
      </c>
      <c r="S3787" s="2" t="s">
        <v>87</v>
      </c>
    </row>
    <row r="3788" spans="1:19" x14ac:dyDescent="0.3">
      <c r="A3788" s="3">
        <v>3787</v>
      </c>
      <c r="B3788" s="3">
        <v>31</v>
      </c>
      <c r="C3788" s="3" t="s">
        <v>152</v>
      </c>
      <c r="D3788" s="3" t="s">
        <v>136</v>
      </c>
      <c r="E3788" s="3" t="s">
        <v>41</v>
      </c>
      <c r="F3788" s="3">
        <v>47</v>
      </c>
      <c r="G3788" s="3" t="s">
        <v>121</v>
      </c>
      <c r="H3788" s="3" t="s">
        <v>22</v>
      </c>
      <c r="I3788" s="3" t="s">
        <v>133</v>
      </c>
      <c r="J3788" s="3" t="s">
        <v>56</v>
      </c>
      <c r="K3788" s="3">
        <v>3.6</v>
      </c>
      <c r="L3788" s="3" t="s">
        <v>151</v>
      </c>
      <c r="M3788" s="3" t="s">
        <v>69</v>
      </c>
      <c r="N3788" s="3" t="s">
        <v>151</v>
      </c>
      <c r="O3788" s="3" t="s">
        <v>151</v>
      </c>
      <c r="P3788" s="13">
        <v>22</v>
      </c>
      <c r="Q3788" s="13">
        <f>Table1[[#This Row],[Purchase Amount (USD)]]-Table1[[#This Row],[Previous Purchases]]</f>
        <v>25</v>
      </c>
      <c r="R3788" s="3" t="s">
        <v>27</v>
      </c>
      <c r="S3788" s="3" t="s">
        <v>39</v>
      </c>
    </row>
    <row r="3789" spans="1:19" x14ac:dyDescent="0.3">
      <c r="A3789" s="3">
        <v>3788</v>
      </c>
      <c r="B3789" s="3">
        <v>37</v>
      </c>
      <c r="C3789" s="3" t="s">
        <v>152</v>
      </c>
      <c r="D3789" s="3" t="s">
        <v>19</v>
      </c>
      <c r="E3789" s="3" t="s">
        <v>20</v>
      </c>
      <c r="F3789" s="3">
        <v>80</v>
      </c>
      <c r="G3789" s="3" t="s">
        <v>83</v>
      </c>
      <c r="H3789" s="3" t="s">
        <v>43</v>
      </c>
      <c r="I3789" s="3" t="s">
        <v>68</v>
      </c>
      <c r="J3789" s="3" t="s">
        <v>56</v>
      </c>
      <c r="K3789" s="3">
        <v>3.6</v>
      </c>
      <c r="L3789" s="3" t="s">
        <v>151</v>
      </c>
      <c r="M3789" s="3" t="s">
        <v>69</v>
      </c>
      <c r="N3789" s="3" t="s">
        <v>151</v>
      </c>
      <c r="O3789" s="3" t="s">
        <v>151</v>
      </c>
      <c r="P3789" s="13">
        <v>46</v>
      </c>
      <c r="Q3789" s="13">
        <f>Table1[[#This Row],[Purchase Amount (USD)]]-Table1[[#This Row],[Previous Purchases]]</f>
        <v>34</v>
      </c>
      <c r="R3789" s="3" t="s">
        <v>45</v>
      </c>
      <c r="S3789" s="3" t="s">
        <v>96</v>
      </c>
    </row>
    <row r="3790" spans="1:19" x14ac:dyDescent="0.3">
      <c r="A3790" s="2">
        <v>3789</v>
      </c>
      <c r="B3790" s="2">
        <v>43</v>
      </c>
      <c r="C3790" s="2" t="s">
        <v>152</v>
      </c>
      <c r="D3790" s="2" t="s">
        <v>123</v>
      </c>
      <c r="E3790" s="2" t="s">
        <v>66</v>
      </c>
      <c r="F3790" s="2">
        <v>65</v>
      </c>
      <c r="G3790" s="2" t="s">
        <v>110</v>
      </c>
      <c r="H3790" s="2" t="s">
        <v>91</v>
      </c>
      <c r="I3790" s="2" t="s">
        <v>84</v>
      </c>
      <c r="J3790" s="2" t="s">
        <v>36</v>
      </c>
      <c r="K3790" s="2">
        <v>3.2</v>
      </c>
      <c r="L3790" s="2" t="s">
        <v>151</v>
      </c>
      <c r="M3790" s="2" t="s">
        <v>44</v>
      </c>
      <c r="N3790" s="2" t="s">
        <v>151</v>
      </c>
      <c r="O3790" s="2" t="s">
        <v>151</v>
      </c>
      <c r="P3790" s="12">
        <v>27</v>
      </c>
      <c r="Q3790" s="12">
        <f>Table1[[#This Row],[Purchase Amount (USD)]]-Table1[[#This Row],[Previous Purchases]]</f>
        <v>38</v>
      </c>
      <c r="R3790" s="2" t="s">
        <v>85</v>
      </c>
      <c r="S3790" s="2" t="s">
        <v>87</v>
      </c>
    </row>
    <row r="3791" spans="1:19" x14ac:dyDescent="0.3">
      <c r="A3791" s="2">
        <v>3790</v>
      </c>
      <c r="B3791" s="2">
        <v>56</v>
      </c>
      <c r="C3791" s="2" t="s">
        <v>152</v>
      </c>
      <c r="D3791" s="2" t="s">
        <v>54</v>
      </c>
      <c r="E3791" s="2" t="s">
        <v>20</v>
      </c>
      <c r="F3791" s="2">
        <v>75</v>
      </c>
      <c r="G3791" s="2" t="s">
        <v>113</v>
      </c>
      <c r="H3791" s="2" t="s">
        <v>43</v>
      </c>
      <c r="I3791" s="2" t="s">
        <v>135</v>
      </c>
      <c r="J3791" s="2" t="s">
        <v>52</v>
      </c>
      <c r="K3791" s="2">
        <v>3.8</v>
      </c>
      <c r="L3791" s="2" t="s">
        <v>151</v>
      </c>
      <c r="M3791" s="2" t="s">
        <v>26</v>
      </c>
      <c r="N3791" s="2" t="s">
        <v>151</v>
      </c>
      <c r="O3791" s="2" t="s">
        <v>151</v>
      </c>
      <c r="P3791" s="12">
        <v>18</v>
      </c>
      <c r="Q3791" s="12">
        <f>Table1[[#This Row],[Purchase Amount (USD)]]-Table1[[#This Row],[Previous Purchases]]</f>
        <v>57</v>
      </c>
      <c r="R3791" s="2" t="s">
        <v>74</v>
      </c>
      <c r="S3791" s="2" t="s">
        <v>96</v>
      </c>
    </row>
    <row r="3792" spans="1:19" x14ac:dyDescent="0.3">
      <c r="A3792" s="3">
        <v>3791</v>
      </c>
      <c r="B3792" s="3">
        <v>27</v>
      </c>
      <c r="C3792" s="3" t="s">
        <v>152</v>
      </c>
      <c r="D3792" s="3" t="s">
        <v>65</v>
      </c>
      <c r="E3792" s="3" t="s">
        <v>66</v>
      </c>
      <c r="F3792" s="3">
        <v>45</v>
      </c>
      <c r="G3792" s="3" t="s">
        <v>119</v>
      </c>
      <c r="H3792" s="3" t="s">
        <v>91</v>
      </c>
      <c r="I3792" s="3" t="s">
        <v>117</v>
      </c>
      <c r="J3792" s="3" t="s">
        <v>52</v>
      </c>
      <c r="K3792" s="3">
        <v>4.4000000000000004</v>
      </c>
      <c r="L3792" s="3" t="s">
        <v>151</v>
      </c>
      <c r="M3792" s="3" t="s">
        <v>53</v>
      </c>
      <c r="N3792" s="3" t="s">
        <v>151</v>
      </c>
      <c r="O3792" s="3" t="s">
        <v>151</v>
      </c>
      <c r="P3792" s="13">
        <v>31</v>
      </c>
      <c r="Q3792" s="13">
        <f>Table1[[#This Row],[Purchase Amount (USD)]]-Table1[[#This Row],[Previous Purchases]]</f>
        <v>14</v>
      </c>
      <c r="R3792" s="3" t="s">
        <v>38</v>
      </c>
      <c r="S3792" s="3" t="s">
        <v>39</v>
      </c>
    </row>
    <row r="3793" spans="1:19" x14ac:dyDescent="0.3">
      <c r="A3793" s="3">
        <v>3792</v>
      </c>
      <c r="B3793" s="3">
        <v>40</v>
      </c>
      <c r="C3793" s="3" t="s">
        <v>152</v>
      </c>
      <c r="D3793" s="3" t="s">
        <v>88</v>
      </c>
      <c r="E3793" s="3" t="s">
        <v>66</v>
      </c>
      <c r="F3793" s="3">
        <v>51</v>
      </c>
      <c r="G3793" s="3" t="s">
        <v>104</v>
      </c>
      <c r="H3793" s="3" t="s">
        <v>43</v>
      </c>
      <c r="I3793" s="3" t="s">
        <v>23</v>
      </c>
      <c r="J3793" s="3" t="s">
        <v>36</v>
      </c>
      <c r="K3793" s="3">
        <v>3.7</v>
      </c>
      <c r="L3793" s="3" t="s">
        <v>151</v>
      </c>
      <c r="M3793" s="3" t="s">
        <v>73</v>
      </c>
      <c r="N3793" s="3" t="s">
        <v>151</v>
      </c>
      <c r="O3793" s="3" t="s">
        <v>151</v>
      </c>
      <c r="P3793" s="13">
        <v>1</v>
      </c>
      <c r="Q3793" s="13">
        <f>Table1[[#This Row],[Purchase Amount (USD)]]-Table1[[#This Row],[Previous Purchases]]</f>
        <v>50</v>
      </c>
      <c r="R3793" s="3" t="s">
        <v>27</v>
      </c>
      <c r="S3793" s="3" t="s">
        <v>39</v>
      </c>
    </row>
    <row r="3794" spans="1:19" x14ac:dyDescent="0.3">
      <c r="A3794" s="2">
        <v>3793</v>
      </c>
      <c r="B3794" s="2">
        <v>43</v>
      </c>
      <c r="C3794" s="2" t="s">
        <v>152</v>
      </c>
      <c r="D3794" s="2" t="s">
        <v>118</v>
      </c>
      <c r="E3794" s="2" t="s">
        <v>66</v>
      </c>
      <c r="F3794" s="2">
        <v>58</v>
      </c>
      <c r="G3794" s="2" t="s">
        <v>34</v>
      </c>
      <c r="H3794" s="2" t="s">
        <v>35</v>
      </c>
      <c r="I3794" s="2" t="s">
        <v>47</v>
      </c>
      <c r="J3794" s="2" t="s">
        <v>52</v>
      </c>
      <c r="K3794" s="2">
        <v>2.6</v>
      </c>
      <c r="L3794" s="2" t="s">
        <v>151</v>
      </c>
      <c r="M3794" s="2" t="s">
        <v>26</v>
      </c>
      <c r="N3794" s="2" t="s">
        <v>151</v>
      </c>
      <c r="O3794" s="2" t="s">
        <v>151</v>
      </c>
      <c r="P3794" s="12">
        <v>2</v>
      </c>
      <c r="Q3794" s="12">
        <f>Table1[[#This Row],[Purchase Amount (USD)]]-Table1[[#This Row],[Previous Purchases]]</f>
        <v>56</v>
      </c>
      <c r="R3794" s="2" t="s">
        <v>45</v>
      </c>
      <c r="S3794" s="2" t="s">
        <v>28</v>
      </c>
    </row>
    <row r="3795" spans="1:19" x14ac:dyDescent="0.3">
      <c r="A3795" s="2">
        <v>3794</v>
      </c>
      <c r="B3795" s="2">
        <v>62</v>
      </c>
      <c r="C3795" s="2" t="s">
        <v>152</v>
      </c>
      <c r="D3795" s="2" t="s">
        <v>88</v>
      </c>
      <c r="E3795" s="2" t="s">
        <v>66</v>
      </c>
      <c r="F3795" s="2">
        <v>20</v>
      </c>
      <c r="G3795" s="2" t="s">
        <v>78</v>
      </c>
      <c r="H3795" s="2" t="s">
        <v>43</v>
      </c>
      <c r="I3795" s="2" t="s">
        <v>68</v>
      </c>
      <c r="J3795" s="2" t="s">
        <v>56</v>
      </c>
      <c r="K3795" s="2">
        <v>4</v>
      </c>
      <c r="L3795" s="2" t="s">
        <v>151</v>
      </c>
      <c r="M3795" s="2" t="s">
        <v>53</v>
      </c>
      <c r="N3795" s="2" t="s">
        <v>151</v>
      </c>
      <c r="O3795" s="2" t="s">
        <v>151</v>
      </c>
      <c r="P3795" s="12">
        <v>46</v>
      </c>
      <c r="Q3795" s="12">
        <f>Table1[[#This Row],[Purchase Amount (USD)]]-Table1[[#This Row],[Previous Purchases]]</f>
        <v>-26</v>
      </c>
      <c r="R3795" s="2" t="s">
        <v>74</v>
      </c>
      <c r="S3795" s="2" t="s">
        <v>48</v>
      </c>
    </row>
    <row r="3796" spans="1:19" x14ac:dyDescent="0.3">
      <c r="A3796" s="3">
        <v>3795</v>
      </c>
      <c r="B3796" s="3">
        <v>44</v>
      </c>
      <c r="C3796" s="3" t="s">
        <v>152</v>
      </c>
      <c r="D3796" s="3" t="s">
        <v>118</v>
      </c>
      <c r="E3796" s="3" t="s">
        <v>66</v>
      </c>
      <c r="F3796" s="3">
        <v>82</v>
      </c>
      <c r="G3796" s="3" t="s">
        <v>146</v>
      </c>
      <c r="H3796" s="3" t="s">
        <v>43</v>
      </c>
      <c r="I3796" s="3" t="s">
        <v>82</v>
      </c>
      <c r="J3796" s="3" t="s">
        <v>52</v>
      </c>
      <c r="K3796" s="3">
        <v>3.6</v>
      </c>
      <c r="L3796" s="3" t="s">
        <v>151</v>
      </c>
      <c r="M3796" s="3" t="s">
        <v>69</v>
      </c>
      <c r="N3796" s="3" t="s">
        <v>151</v>
      </c>
      <c r="O3796" s="3" t="s">
        <v>151</v>
      </c>
      <c r="P3796" s="13">
        <v>27</v>
      </c>
      <c r="Q3796" s="13">
        <f>Table1[[#This Row],[Purchase Amount (USD)]]-Table1[[#This Row],[Previous Purchases]]</f>
        <v>55</v>
      </c>
      <c r="R3796" s="3" t="s">
        <v>27</v>
      </c>
      <c r="S3796" s="3" t="s">
        <v>39</v>
      </c>
    </row>
    <row r="3797" spans="1:19" x14ac:dyDescent="0.3">
      <c r="A3797" s="3">
        <v>3796</v>
      </c>
      <c r="B3797" s="3">
        <v>45</v>
      </c>
      <c r="C3797" s="3" t="s">
        <v>152</v>
      </c>
      <c r="D3797" s="3" t="s">
        <v>142</v>
      </c>
      <c r="E3797" s="3" t="s">
        <v>66</v>
      </c>
      <c r="F3797" s="3">
        <v>92</v>
      </c>
      <c r="G3797" s="3" t="s">
        <v>71</v>
      </c>
      <c r="H3797" s="3" t="s">
        <v>43</v>
      </c>
      <c r="I3797" s="3" t="s">
        <v>60</v>
      </c>
      <c r="J3797" s="3" t="s">
        <v>36</v>
      </c>
      <c r="K3797" s="3">
        <v>2.5</v>
      </c>
      <c r="L3797" s="3" t="s">
        <v>151</v>
      </c>
      <c r="M3797" s="3" t="s">
        <v>26</v>
      </c>
      <c r="N3797" s="3" t="s">
        <v>151</v>
      </c>
      <c r="O3797" s="3" t="s">
        <v>151</v>
      </c>
      <c r="P3797" s="13">
        <v>3</v>
      </c>
      <c r="Q3797" s="13">
        <f>Table1[[#This Row],[Purchase Amount (USD)]]-Table1[[#This Row],[Previous Purchases]]</f>
        <v>89</v>
      </c>
      <c r="R3797" s="3" t="s">
        <v>32</v>
      </c>
      <c r="S3797" s="3" t="s">
        <v>39</v>
      </c>
    </row>
    <row r="3798" spans="1:19" x14ac:dyDescent="0.3">
      <c r="A3798" s="2">
        <v>3797</v>
      </c>
      <c r="B3798" s="2">
        <v>40</v>
      </c>
      <c r="C3798" s="2" t="s">
        <v>152</v>
      </c>
      <c r="D3798" s="2" t="s">
        <v>58</v>
      </c>
      <c r="E3798" s="2" t="s">
        <v>20</v>
      </c>
      <c r="F3798" s="2">
        <v>81</v>
      </c>
      <c r="G3798" s="2" t="s">
        <v>139</v>
      </c>
      <c r="H3798" s="2" t="s">
        <v>43</v>
      </c>
      <c r="I3798" s="2" t="s">
        <v>92</v>
      </c>
      <c r="J3798" s="2" t="s">
        <v>56</v>
      </c>
      <c r="K3798" s="2">
        <v>3.2</v>
      </c>
      <c r="L3798" s="2" t="s">
        <v>151</v>
      </c>
      <c r="M3798" s="2" t="s">
        <v>37</v>
      </c>
      <c r="N3798" s="2" t="s">
        <v>151</v>
      </c>
      <c r="O3798" s="2" t="s">
        <v>151</v>
      </c>
      <c r="P3798" s="12">
        <v>47</v>
      </c>
      <c r="Q3798" s="12">
        <f>Table1[[#This Row],[Purchase Amount (USD)]]-Table1[[#This Row],[Previous Purchases]]</f>
        <v>34</v>
      </c>
      <c r="R3798" s="2" t="s">
        <v>74</v>
      </c>
      <c r="S3798" s="2" t="s">
        <v>57</v>
      </c>
    </row>
    <row r="3799" spans="1:19" x14ac:dyDescent="0.3">
      <c r="A3799" s="2">
        <v>3798</v>
      </c>
      <c r="B3799" s="2">
        <v>68</v>
      </c>
      <c r="C3799" s="2" t="s">
        <v>152</v>
      </c>
      <c r="D3799" s="2" t="s">
        <v>88</v>
      </c>
      <c r="E3799" s="2" t="s">
        <v>66</v>
      </c>
      <c r="F3799" s="2">
        <v>44</v>
      </c>
      <c r="G3799" s="2" t="s">
        <v>98</v>
      </c>
      <c r="H3799" s="2" t="s">
        <v>43</v>
      </c>
      <c r="I3799" s="2" t="s">
        <v>23</v>
      </c>
      <c r="J3799" s="2" t="s">
        <v>52</v>
      </c>
      <c r="K3799" s="2">
        <v>2.5</v>
      </c>
      <c r="L3799" s="2" t="s">
        <v>151</v>
      </c>
      <c r="M3799" s="2" t="s">
        <v>44</v>
      </c>
      <c r="N3799" s="2" t="s">
        <v>151</v>
      </c>
      <c r="O3799" s="2" t="s">
        <v>151</v>
      </c>
      <c r="P3799" s="12">
        <v>20</v>
      </c>
      <c r="Q3799" s="12">
        <f>Table1[[#This Row],[Purchase Amount (USD)]]-Table1[[#This Row],[Previous Purchases]]</f>
        <v>24</v>
      </c>
      <c r="R3799" s="2" t="s">
        <v>32</v>
      </c>
      <c r="S3799" s="2" t="s">
        <v>57</v>
      </c>
    </row>
    <row r="3800" spans="1:19" x14ac:dyDescent="0.3">
      <c r="A3800" s="3">
        <v>3799</v>
      </c>
      <c r="B3800" s="3">
        <v>63</v>
      </c>
      <c r="C3800" s="3" t="s">
        <v>152</v>
      </c>
      <c r="D3800" s="3" t="s">
        <v>105</v>
      </c>
      <c r="E3800" s="3" t="s">
        <v>66</v>
      </c>
      <c r="F3800" s="3">
        <v>72</v>
      </c>
      <c r="G3800" s="3" t="s">
        <v>42</v>
      </c>
      <c r="H3800" s="3" t="s">
        <v>35</v>
      </c>
      <c r="I3800" s="3" t="s">
        <v>109</v>
      </c>
      <c r="J3800" s="3" t="s">
        <v>24</v>
      </c>
      <c r="K3800" s="3">
        <v>3.2</v>
      </c>
      <c r="L3800" s="3" t="s">
        <v>151</v>
      </c>
      <c r="M3800" s="3" t="s">
        <v>44</v>
      </c>
      <c r="N3800" s="3" t="s">
        <v>151</v>
      </c>
      <c r="O3800" s="3" t="s">
        <v>151</v>
      </c>
      <c r="P3800" s="13">
        <v>23</v>
      </c>
      <c r="Q3800" s="13">
        <f>Table1[[#This Row],[Purchase Amount (USD)]]-Table1[[#This Row],[Previous Purchases]]</f>
        <v>49</v>
      </c>
      <c r="R3800" s="3" t="s">
        <v>38</v>
      </c>
      <c r="S3800" s="3" t="s">
        <v>48</v>
      </c>
    </row>
    <row r="3801" spans="1:19" x14ac:dyDescent="0.3">
      <c r="A3801" s="3">
        <v>3800</v>
      </c>
      <c r="B3801" s="3">
        <v>60</v>
      </c>
      <c r="C3801" s="3" t="s">
        <v>152</v>
      </c>
      <c r="D3801" s="3" t="s">
        <v>101</v>
      </c>
      <c r="E3801" s="3" t="s">
        <v>62</v>
      </c>
      <c r="F3801" s="3">
        <v>26</v>
      </c>
      <c r="G3801" s="3" t="s">
        <v>100</v>
      </c>
      <c r="H3801" s="3" t="s">
        <v>22</v>
      </c>
      <c r="I3801" s="3" t="s">
        <v>82</v>
      </c>
      <c r="J3801" s="3" t="s">
        <v>24</v>
      </c>
      <c r="K3801" s="3">
        <v>2.6</v>
      </c>
      <c r="L3801" s="3" t="s">
        <v>151</v>
      </c>
      <c r="M3801" s="3" t="s">
        <v>73</v>
      </c>
      <c r="N3801" s="3" t="s">
        <v>151</v>
      </c>
      <c r="O3801" s="3" t="s">
        <v>151</v>
      </c>
      <c r="P3801" s="13">
        <v>13</v>
      </c>
      <c r="Q3801" s="13">
        <f>Table1[[#This Row],[Purchase Amount (USD)]]-Table1[[#This Row],[Previous Purchases]]</f>
        <v>13</v>
      </c>
      <c r="R3801" s="3" t="s">
        <v>38</v>
      </c>
      <c r="S3801" s="3" t="s">
        <v>87</v>
      </c>
    </row>
    <row r="3802" spans="1:19" x14ac:dyDescent="0.3">
      <c r="A3802" s="2">
        <v>3801</v>
      </c>
      <c r="B3802" s="2">
        <v>19</v>
      </c>
      <c r="C3802" s="2" t="s">
        <v>152</v>
      </c>
      <c r="D3802" s="2" t="s">
        <v>29</v>
      </c>
      <c r="E3802" s="2" t="s">
        <v>20</v>
      </c>
      <c r="F3802" s="2">
        <v>26</v>
      </c>
      <c r="G3802" s="2" t="s">
        <v>128</v>
      </c>
      <c r="H3802" s="2" t="s">
        <v>43</v>
      </c>
      <c r="I3802" s="2" t="s">
        <v>47</v>
      </c>
      <c r="J3802" s="2" t="s">
        <v>56</v>
      </c>
      <c r="K3802" s="2">
        <v>4.8</v>
      </c>
      <c r="L3802" s="2" t="s">
        <v>151</v>
      </c>
      <c r="M3802" s="2" t="s">
        <v>44</v>
      </c>
      <c r="N3802" s="2" t="s">
        <v>151</v>
      </c>
      <c r="O3802" s="2" t="s">
        <v>151</v>
      </c>
      <c r="P3802" s="12">
        <v>12</v>
      </c>
      <c r="Q3802" s="12">
        <f>Table1[[#This Row],[Purchase Amount (USD)]]-Table1[[#This Row],[Previous Purchases]]</f>
        <v>14</v>
      </c>
      <c r="R3802" s="2" t="s">
        <v>27</v>
      </c>
      <c r="S3802" s="2" t="s">
        <v>75</v>
      </c>
    </row>
    <row r="3803" spans="1:19" x14ac:dyDescent="0.3">
      <c r="A3803" s="2">
        <v>3802</v>
      </c>
      <c r="B3803" s="2">
        <v>26</v>
      </c>
      <c r="C3803" s="2" t="s">
        <v>152</v>
      </c>
      <c r="D3803" s="2" t="s">
        <v>19</v>
      </c>
      <c r="E3803" s="2" t="s">
        <v>20</v>
      </c>
      <c r="F3803" s="2">
        <v>84</v>
      </c>
      <c r="G3803" s="2" t="s">
        <v>21</v>
      </c>
      <c r="H3803" s="2" t="s">
        <v>43</v>
      </c>
      <c r="I3803" s="2" t="s">
        <v>99</v>
      </c>
      <c r="J3803" s="2" t="s">
        <v>36</v>
      </c>
      <c r="K3803" s="2">
        <v>5</v>
      </c>
      <c r="L3803" s="2" t="s">
        <v>151</v>
      </c>
      <c r="M3803" s="2" t="s">
        <v>73</v>
      </c>
      <c r="N3803" s="2" t="s">
        <v>151</v>
      </c>
      <c r="O3803" s="2" t="s">
        <v>151</v>
      </c>
      <c r="P3803" s="12">
        <v>36</v>
      </c>
      <c r="Q3803" s="12">
        <f>Table1[[#This Row],[Purchase Amount (USD)]]-Table1[[#This Row],[Previous Purchases]]</f>
        <v>48</v>
      </c>
      <c r="R3803" s="2" t="s">
        <v>45</v>
      </c>
      <c r="S3803" s="2" t="s">
        <v>28</v>
      </c>
    </row>
    <row r="3804" spans="1:19" x14ac:dyDescent="0.3">
      <c r="A3804" s="3">
        <v>3803</v>
      </c>
      <c r="B3804" s="3">
        <v>70</v>
      </c>
      <c r="C3804" s="3" t="s">
        <v>152</v>
      </c>
      <c r="D3804" s="3" t="s">
        <v>118</v>
      </c>
      <c r="E3804" s="3" t="s">
        <v>66</v>
      </c>
      <c r="F3804" s="3">
        <v>72</v>
      </c>
      <c r="G3804" s="3" t="s">
        <v>114</v>
      </c>
      <c r="H3804" s="3" t="s">
        <v>35</v>
      </c>
      <c r="I3804" s="3" t="s">
        <v>47</v>
      </c>
      <c r="J3804" s="3" t="s">
        <v>36</v>
      </c>
      <c r="K3804" s="3">
        <v>3.2</v>
      </c>
      <c r="L3804" s="3" t="s">
        <v>151</v>
      </c>
      <c r="M3804" s="3" t="s">
        <v>69</v>
      </c>
      <c r="N3804" s="3" t="s">
        <v>151</v>
      </c>
      <c r="O3804" s="3" t="s">
        <v>151</v>
      </c>
      <c r="P3804" s="13">
        <v>1</v>
      </c>
      <c r="Q3804" s="13">
        <f>Table1[[#This Row],[Purchase Amount (USD)]]-Table1[[#This Row],[Previous Purchases]]</f>
        <v>71</v>
      </c>
      <c r="R3804" s="3" t="s">
        <v>74</v>
      </c>
      <c r="S3804" s="3" t="s">
        <v>87</v>
      </c>
    </row>
    <row r="3805" spans="1:19" x14ac:dyDescent="0.3">
      <c r="A3805" s="3">
        <v>3804</v>
      </c>
      <c r="B3805" s="3">
        <v>48</v>
      </c>
      <c r="C3805" s="3" t="s">
        <v>152</v>
      </c>
      <c r="D3805" s="3" t="s">
        <v>65</v>
      </c>
      <c r="E3805" s="3" t="s">
        <v>66</v>
      </c>
      <c r="F3805" s="3">
        <v>55</v>
      </c>
      <c r="G3805" s="3" t="s">
        <v>138</v>
      </c>
      <c r="H3805" s="3" t="s">
        <v>43</v>
      </c>
      <c r="I3805" s="3" t="s">
        <v>82</v>
      </c>
      <c r="J3805" s="3" t="s">
        <v>36</v>
      </c>
      <c r="K3805" s="3">
        <v>3.6</v>
      </c>
      <c r="L3805" s="3" t="s">
        <v>151</v>
      </c>
      <c r="M3805" s="3" t="s">
        <v>53</v>
      </c>
      <c r="N3805" s="3" t="s">
        <v>151</v>
      </c>
      <c r="O3805" s="3" t="s">
        <v>151</v>
      </c>
      <c r="P3805" s="13">
        <v>14</v>
      </c>
      <c r="Q3805" s="13">
        <f>Table1[[#This Row],[Purchase Amount (USD)]]-Table1[[#This Row],[Previous Purchases]]</f>
        <v>41</v>
      </c>
      <c r="R3805" s="3" t="s">
        <v>85</v>
      </c>
      <c r="S3805" s="3" t="s">
        <v>39</v>
      </c>
    </row>
    <row r="3806" spans="1:19" x14ac:dyDescent="0.3">
      <c r="A3806" s="2">
        <v>3805</v>
      </c>
      <c r="B3806" s="2">
        <v>37</v>
      </c>
      <c r="C3806" s="2" t="s">
        <v>152</v>
      </c>
      <c r="D3806" s="2" t="s">
        <v>123</v>
      </c>
      <c r="E3806" s="2" t="s">
        <v>66</v>
      </c>
      <c r="F3806" s="2">
        <v>77</v>
      </c>
      <c r="G3806" s="2" t="s">
        <v>102</v>
      </c>
      <c r="H3806" s="2" t="s">
        <v>43</v>
      </c>
      <c r="I3806" s="2" t="s">
        <v>77</v>
      </c>
      <c r="J3806" s="2" t="s">
        <v>56</v>
      </c>
      <c r="K3806" s="2">
        <v>2.7</v>
      </c>
      <c r="L3806" s="2" t="s">
        <v>151</v>
      </c>
      <c r="M3806" s="2" t="s">
        <v>69</v>
      </c>
      <c r="N3806" s="2" t="s">
        <v>151</v>
      </c>
      <c r="O3806" s="2" t="s">
        <v>151</v>
      </c>
      <c r="P3806" s="12">
        <v>45</v>
      </c>
      <c r="Q3806" s="12">
        <f>Table1[[#This Row],[Purchase Amount (USD)]]-Table1[[#This Row],[Previous Purchases]]</f>
        <v>32</v>
      </c>
      <c r="R3806" s="2" t="s">
        <v>32</v>
      </c>
      <c r="S3806" s="2" t="s">
        <v>48</v>
      </c>
    </row>
    <row r="3807" spans="1:19" x14ac:dyDescent="0.3">
      <c r="A3807" s="2">
        <v>3806</v>
      </c>
      <c r="B3807" s="2">
        <v>48</v>
      </c>
      <c r="C3807" s="2" t="s">
        <v>152</v>
      </c>
      <c r="D3807" s="2" t="s">
        <v>118</v>
      </c>
      <c r="E3807" s="2" t="s">
        <v>66</v>
      </c>
      <c r="F3807" s="2">
        <v>57</v>
      </c>
      <c r="G3807" s="2" t="s">
        <v>126</v>
      </c>
      <c r="H3807" s="2" t="s">
        <v>43</v>
      </c>
      <c r="I3807" s="2" t="s">
        <v>95</v>
      </c>
      <c r="J3807" s="2" t="s">
        <v>56</v>
      </c>
      <c r="K3807" s="2">
        <v>3.1</v>
      </c>
      <c r="L3807" s="2" t="s">
        <v>151</v>
      </c>
      <c r="M3807" s="2" t="s">
        <v>53</v>
      </c>
      <c r="N3807" s="2" t="s">
        <v>151</v>
      </c>
      <c r="O3807" s="2" t="s">
        <v>151</v>
      </c>
      <c r="P3807" s="12">
        <v>31</v>
      </c>
      <c r="Q3807" s="12">
        <f>Table1[[#This Row],[Purchase Amount (USD)]]-Table1[[#This Row],[Previous Purchases]]</f>
        <v>26</v>
      </c>
      <c r="R3807" s="2" t="s">
        <v>38</v>
      </c>
      <c r="S3807" s="2" t="s">
        <v>57</v>
      </c>
    </row>
    <row r="3808" spans="1:19" x14ac:dyDescent="0.3">
      <c r="A3808" s="3">
        <v>3807</v>
      </c>
      <c r="B3808" s="3">
        <v>18</v>
      </c>
      <c r="C3808" s="3" t="s">
        <v>152</v>
      </c>
      <c r="D3808" s="3" t="s">
        <v>136</v>
      </c>
      <c r="E3808" s="3" t="s">
        <v>41</v>
      </c>
      <c r="F3808" s="3">
        <v>71</v>
      </c>
      <c r="G3808" s="3" t="s">
        <v>67</v>
      </c>
      <c r="H3808" s="3" t="s">
        <v>43</v>
      </c>
      <c r="I3808" s="3" t="s">
        <v>84</v>
      </c>
      <c r="J3808" s="3" t="s">
        <v>36</v>
      </c>
      <c r="K3808" s="3">
        <v>3</v>
      </c>
      <c r="L3808" s="3" t="s">
        <v>151</v>
      </c>
      <c r="M3808" s="3" t="s">
        <v>53</v>
      </c>
      <c r="N3808" s="3" t="s">
        <v>151</v>
      </c>
      <c r="O3808" s="3" t="s">
        <v>151</v>
      </c>
      <c r="P3808" s="13">
        <v>41</v>
      </c>
      <c r="Q3808" s="13">
        <f>Table1[[#This Row],[Purchase Amount (USD)]]-Table1[[#This Row],[Previous Purchases]]</f>
        <v>30</v>
      </c>
      <c r="R3808" s="3" t="s">
        <v>45</v>
      </c>
      <c r="S3808" s="3" t="s">
        <v>39</v>
      </c>
    </row>
    <row r="3809" spans="1:19" x14ac:dyDescent="0.3">
      <c r="A3809" s="3">
        <v>3808</v>
      </c>
      <c r="B3809" s="3">
        <v>38</v>
      </c>
      <c r="C3809" s="3" t="s">
        <v>152</v>
      </c>
      <c r="D3809" s="3" t="s">
        <v>19</v>
      </c>
      <c r="E3809" s="3" t="s">
        <v>20</v>
      </c>
      <c r="F3809" s="3">
        <v>39</v>
      </c>
      <c r="G3809" s="3" t="s">
        <v>150</v>
      </c>
      <c r="H3809" s="3" t="s">
        <v>22</v>
      </c>
      <c r="I3809" s="3" t="s">
        <v>99</v>
      </c>
      <c r="J3809" s="3" t="s">
        <v>36</v>
      </c>
      <c r="K3809" s="3">
        <v>2.9</v>
      </c>
      <c r="L3809" s="3" t="s">
        <v>151</v>
      </c>
      <c r="M3809" s="3" t="s">
        <v>44</v>
      </c>
      <c r="N3809" s="3" t="s">
        <v>151</v>
      </c>
      <c r="O3809" s="3" t="s">
        <v>151</v>
      </c>
      <c r="P3809" s="13">
        <v>36</v>
      </c>
      <c r="Q3809" s="13">
        <f>Table1[[#This Row],[Purchase Amount (USD)]]-Table1[[#This Row],[Previous Purchases]]</f>
        <v>3</v>
      </c>
      <c r="R3809" s="3" t="s">
        <v>45</v>
      </c>
      <c r="S3809" s="3" t="s">
        <v>48</v>
      </c>
    </row>
    <row r="3810" spans="1:19" x14ac:dyDescent="0.3">
      <c r="A3810" s="2">
        <v>3809</v>
      </c>
      <c r="B3810" s="2">
        <v>33</v>
      </c>
      <c r="C3810" s="2" t="s">
        <v>152</v>
      </c>
      <c r="D3810" s="2" t="s">
        <v>124</v>
      </c>
      <c r="E3810" s="2" t="s">
        <v>20</v>
      </c>
      <c r="F3810" s="2">
        <v>28</v>
      </c>
      <c r="G3810" s="2" t="s">
        <v>148</v>
      </c>
      <c r="H3810" s="2" t="s">
        <v>43</v>
      </c>
      <c r="I3810" s="2" t="s">
        <v>68</v>
      </c>
      <c r="J3810" s="2" t="s">
        <v>24</v>
      </c>
      <c r="K3810" s="2">
        <v>4.7</v>
      </c>
      <c r="L3810" s="2" t="s">
        <v>151</v>
      </c>
      <c r="M3810" s="2" t="s">
        <v>26</v>
      </c>
      <c r="N3810" s="2" t="s">
        <v>151</v>
      </c>
      <c r="O3810" s="2" t="s">
        <v>151</v>
      </c>
      <c r="P3810" s="12">
        <v>6</v>
      </c>
      <c r="Q3810" s="12">
        <f>Table1[[#This Row],[Purchase Amount (USD)]]-Table1[[#This Row],[Previous Purchases]]</f>
        <v>22</v>
      </c>
      <c r="R3810" s="2" t="s">
        <v>85</v>
      </c>
      <c r="S3810" s="2" t="s">
        <v>75</v>
      </c>
    </row>
    <row r="3811" spans="1:19" x14ac:dyDescent="0.3">
      <c r="A3811" s="2">
        <v>3810</v>
      </c>
      <c r="B3811" s="2">
        <v>57</v>
      </c>
      <c r="C3811" s="2" t="s">
        <v>152</v>
      </c>
      <c r="D3811" s="2" t="s">
        <v>70</v>
      </c>
      <c r="E3811" s="2" t="s">
        <v>41</v>
      </c>
      <c r="F3811" s="2">
        <v>33</v>
      </c>
      <c r="G3811" s="2" t="s">
        <v>83</v>
      </c>
      <c r="H3811" s="2" t="s">
        <v>35</v>
      </c>
      <c r="I3811" s="2" t="s">
        <v>31</v>
      </c>
      <c r="J3811" s="2" t="s">
        <v>24</v>
      </c>
      <c r="K3811" s="2">
        <v>3.7</v>
      </c>
      <c r="L3811" s="2" t="s">
        <v>151</v>
      </c>
      <c r="M3811" s="2" t="s">
        <v>53</v>
      </c>
      <c r="N3811" s="2" t="s">
        <v>151</v>
      </c>
      <c r="O3811" s="2" t="s">
        <v>151</v>
      </c>
      <c r="P3811" s="12">
        <v>28</v>
      </c>
      <c r="Q3811" s="12">
        <f>Table1[[#This Row],[Purchase Amount (USD)]]-Table1[[#This Row],[Previous Purchases]]</f>
        <v>5</v>
      </c>
      <c r="R3811" s="2" t="s">
        <v>38</v>
      </c>
      <c r="S3811" s="2" t="s">
        <v>48</v>
      </c>
    </row>
    <row r="3812" spans="1:19" x14ac:dyDescent="0.3">
      <c r="A3812" s="3">
        <v>3811</v>
      </c>
      <c r="B3812" s="3">
        <v>46</v>
      </c>
      <c r="C3812" s="3" t="s">
        <v>152</v>
      </c>
      <c r="D3812" s="3" t="s">
        <v>86</v>
      </c>
      <c r="E3812" s="3" t="s">
        <v>20</v>
      </c>
      <c r="F3812" s="3">
        <v>79</v>
      </c>
      <c r="G3812" s="3" t="s">
        <v>149</v>
      </c>
      <c r="H3812" s="3" t="s">
        <v>22</v>
      </c>
      <c r="I3812" s="3" t="s">
        <v>99</v>
      </c>
      <c r="J3812" s="3" t="s">
        <v>56</v>
      </c>
      <c r="K3812" s="3">
        <v>3.9</v>
      </c>
      <c r="L3812" s="3" t="s">
        <v>151</v>
      </c>
      <c r="M3812" s="3" t="s">
        <v>37</v>
      </c>
      <c r="N3812" s="3" t="s">
        <v>151</v>
      </c>
      <c r="O3812" s="3" t="s">
        <v>151</v>
      </c>
      <c r="P3812" s="13">
        <v>29</v>
      </c>
      <c r="Q3812" s="13">
        <f>Table1[[#This Row],[Purchase Amount (USD)]]-Table1[[#This Row],[Previous Purchases]]</f>
        <v>50</v>
      </c>
      <c r="R3812" s="3" t="s">
        <v>27</v>
      </c>
      <c r="S3812" s="3" t="s">
        <v>87</v>
      </c>
    </row>
    <row r="3813" spans="1:19" x14ac:dyDescent="0.3">
      <c r="A3813" s="3">
        <v>3812</v>
      </c>
      <c r="B3813" s="3">
        <v>46</v>
      </c>
      <c r="C3813" s="3" t="s">
        <v>152</v>
      </c>
      <c r="D3813" s="3" t="s">
        <v>132</v>
      </c>
      <c r="E3813" s="3" t="s">
        <v>66</v>
      </c>
      <c r="F3813" s="3">
        <v>30</v>
      </c>
      <c r="G3813" s="3" t="s">
        <v>134</v>
      </c>
      <c r="H3813" s="3" t="s">
        <v>43</v>
      </c>
      <c r="I3813" s="3" t="s">
        <v>31</v>
      </c>
      <c r="J3813" s="3" t="s">
        <v>24</v>
      </c>
      <c r="K3813" s="3">
        <v>4</v>
      </c>
      <c r="L3813" s="3" t="s">
        <v>151</v>
      </c>
      <c r="M3813" s="3" t="s">
        <v>53</v>
      </c>
      <c r="N3813" s="3" t="s">
        <v>151</v>
      </c>
      <c r="O3813" s="3" t="s">
        <v>151</v>
      </c>
      <c r="P3813" s="13">
        <v>14</v>
      </c>
      <c r="Q3813" s="13">
        <f>Table1[[#This Row],[Purchase Amount (USD)]]-Table1[[#This Row],[Previous Purchases]]</f>
        <v>16</v>
      </c>
      <c r="R3813" s="3" t="s">
        <v>32</v>
      </c>
      <c r="S3813" s="3" t="s">
        <v>87</v>
      </c>
    </row>
    <row r="3814" spans="1:19" x14ac:dyDescent="0.3">
      <c r="A3814" s="2">
        <v>3813</v>
      </c>
      <c r="B3814" s="2">
        <v>50</v>
      </c>
      <c r="C3814" s="2" t="s">
        <v>152</v>
      </c>
      <c r="D3814" s="2" t="s">
        <v>86</v>
      </c>
      <c r="E3814" s="2" t="s">
        <v>20</v>
      </c>
      <c r="F3814" s="2">
        <v>75</v>
      </c>
      <c r="G3814" s="2" t="s">
        <v>150</v>
      </c>
      <c r="H3814" s="2" t="s">
        <v>43</v>
      </c>
      <c r="I3814" s="2" t="s">
        <v>68</v>
      </c>
      <c r="J3814" s="2" t="s">
        <v>36</v>
      </c>
      <c r="K3814" s="2">
        <v>2.8</v>
      </c>
      <c r="L3814" s="2" t="s">
        <v>151</v>
      </c>
      <c r="M3814" s="2" t="s">
        <v>44</v>
      </c>
      <c r="N3814" s="2" t="s">
        <v>151</v>
      </c>
      <c r="O3814" s="2" t="s">
        <v>151</v>
      </c>
      <c r="P3814" s="12">
        <v>7</v>
      </c>
      <c r="Q3814" s="12">
        <f>Table1[[#This Row],[Purchase Amount (USD)]]-Table1[[#This Row],[Previous Purchases]]</f>
        <v>68</v>
      </c>
      <c r="R3814" s="2" t="s">
        <v>74</v>
      </c>
      <c r="S3814" s="2" t="s">
        <v>96</v>
      </c>
    </row>
    <row r="3815" spans="1:19" x14ac:dyDescent="0.3">
      <c r="A3815" s="2">
        <v>3814</v>
      </c>
      <c r="B3815" s="2">
        <v>61</v>
      </c>
      <c r="C3815" s="2" t="s">
        <v>152</v>
      </c>
      <c r="D3815" s="2" t="s">
        <v>94</v>
      </c>
      <c r="E3815" s="2" t="s">
        <v>20</v>
      </c>
      <c r="F3815" s="2">
        <v>89</v>
      </c>
      <c r="G3815" s="2" t="s">
        <v>141</v>
      </c>
      <c r="H3815" s="2" t="s">
        <v>43</v>
      </c>
      <c r="I3815" s="2" t="s">
        <v>120</v>
      </c>
      <c r="J3815" s="2" t="s">
        <v>52</v>
      </c>
      <c r="K3815" s="2">
        <v>4.0999999999999996</v>
      </c>
      <c r="L3815" s="2" t="s">
        <v>151</v>
      </c>
      <c r="M3815" s="2" t="s">
        <v>26</v>
      </c>
      <c r="N3815" s="2" t="s">
        <v>151</v>
      </c>
      <c r="O3815" s="2" t="s">
        <v>151</v>
      </c>
      <c r="P3815" s="12">
        <v>31</v>
      </c>
      <c r="Q3815" s="12">
        <f>Table1[[#This Row],[Purchase Amount (USD)]]-Table1[[#This Row],[Previous Purchases]]</f>
        <v>58</v>
      </c>
      <c r="R3815" s="2" t="s">
        <v>27</v>
      </c>
      <c r="S3815" s="2" t="s">
        <v>75</v>
      </c>
    </row>
    <row r="3816" spans="1:19" x14ac:dyDescent="0.3">
      <c r="A3816" s="3">
        <v>3815</v>
      </c>
      <c r="B3816" s="3">
        <v>45</v>
      </c>
      <c r="C3816" s="3" t="s">
        <v>152</v>
      </c>
      <c r="D3816" s="3" t="s">
        <v>80</v>
      </c>
      <c r="E3816" s="3" t="s">
        <v>20</v>
      </c>
      <c r="F3816" s="3">
        <v>95</v>
      </c>
      <c r="G3816" s="3" t="s">
        <v>150</v>
      </c>
      <c r="H3816" s="3" t="s">
        <v>43</v>
      </c>
      <c r="I3816" s="3" t="s">
        <v>120</v>
      </c>
      <c r="J3816" s="3" t="s">
        <v>24</v>
      </c>
      <c r="K3816" s="3">
        <v>4.2</v>
      </c>
      <c r="L3816" s="3" t="s">
        <v>151</v>
      </c>
      <c r="M3816" s="3" t="s">
        <v>37</v>
      </c>
      <c r="N3816" s="3" t="s">
        <v>151</v>
      </c>
      <c r="O3816" s="3" t="s">
        <v>151</v>
      </c>
      <c r="P3816" s="13">
        <v>26</v>
      </c>
      <c r="Q3816" s="13">
        <f>Table1[[#This Row],[Purchase Amount (USD)]]-Table1[[#This Row],[Previous Purchases]]</f>
        <v>69</v>
      </c>
      <c r="R3816" s="3" t="s">
        <v>74</v>
      </c>
      <c r="S3816" s="3" t="s">
        <v>96</v>
      </c>
    </row>
    <row r="3817" spans="1:19" x14ac:dyDescent="0.3">
      <c r="A3817" s="3">
        <v>3816</v>
      </c>
      <c r="B3817" s="3">
        <v>32</v>
      </c>
      <c r="C3817" s="3" t="s">
        <v>152</v>
      </c>
      <c r="D3817" s="3" t="s">
        <v>123</v>
      </c>
      <c r="E3817" s="3" t="s">
        <v>66</v>
      </c>
      <c r="F3817" s="3">
        <v>44</v>
      </c>
      <c r="G3817" s="3" t="s">
        <v>30</v>
      </c>
      <c r="H3817" s="3" t="s">
        <v>43</v>
      </c>
      <c r="I3817" s="3" t="s">
        <v>109</v>
      </c>
      <c r="J3817" s="3" t="s">
        <v>56</v>
      </c>
      <c r="K3817" s="3">
        <v>4.3</v>
      </c>
      <c r="L3817" s="3" t="s">
        <v>151</v>
      </c>
      <c r="M3817" s="3" t="s">
        <v>26</v>
      </c>
      <c r="N3817" s="3" t="s">
        <v>151</v>
      </c>
      <c r="O3817" s="3" t="s">
        <v>151</v>
      </c>
      <c r="P3817" s="13">
        <v>12</v>
      </c>
      <c r="Q3817" s="13">
        <f>Table1[[#This Row],[Purchase Amount (USD)]]-Table1[[#This Row],[Previous Purchases]]</f>
        <v>32</v>
      </c>
      <c r="R3817" s="3" t="s">
        <v>27</v>
      </c>
      <c r="S3817" s="3" t="s">
        <v>28</v>
      </c>
    </row>
    <row r="3818" spans="1:19" x14ac:dyDescent="0.3">
      <c r="A3818" s="2">
        <v>3817</v>
      </c>
      <c r="B3818" s="2">
        <v>29</v>
      </c>
      <c r="C3818" s="2" t="s">
        <v>152</v>
      </c>
      <c r="D3818" s="2" t="s">
        <v>61</v>
      </c>
      <c r="E3818" s="2" t="s">
        <v>62</v>
      </c>
      <c r="F3818" s="2">
        <v>86</v>
      </c>
      <c r="G3818" s="2" t="s">
        <v>127</v>
      </c>
      <c r="H3818" s="2" t="s">
        <v>35</v>
      </c>
      <c r="I3818" s="2" t="s">
        <v>64</v>
      </c>
      <c r="J3818" s="2" t="s">
        <v>52</v>
      </c>
      <c r="K3818" s="2">
        <v>4.3</v>
      </c>
      <c r="L3818" s="2" t="s">
        <v>151</v>
      </c>
      <c r="M3818" s="2" t="s">
        <v>73</v>
      </c>
      <c r="N3818" s="2" t="s">
        <v>151</v>
      </c>
      <c r="O3818" s="2" t="s">
        <v>151</v>
      </c>
      <c r="P3818" s="12">
        <v>45</v>
      </c>
      <c r="Q3818" s="12">
        <f>Table1[[#This Row],[Purchase Amount (USD)]]-Table1[[#This Row],[Previous Purchases]]</f>
        <v>41</v>
      </c>
      <c r="R3818" s="2" t="s">
        <v>38</v>
      </c>
      <c r="S3818" s="2" t="s">
        <v>28</v>
      </c>
    </row>
    <row r="3819" spans="1:19" x14ac:dyDescent="0.3">
      <c r="A3819" s="2">
        <v>3818</v>
      </c>
      <c r="B3819" s="2">
        <v>66</v>
      </c>
      <c r="C3819" s="2" t="s">
        <v>152</v>
      </c>
      <c r="D3819" s="2" t="s">
        <v>118</v>
      </c>
      <c r="E3819" s="2" t="s">
        <v>66</v>
      </c>
      <c r="F3819" s="2">
        <v>91</v>
      </c>
      <c r="G3819" s="2" t="s">
        <v>67</v>
      </c>
      <c r="H3819" s="2" t="s">
        <v>43</v>
      </c>
      <c r="I3819" s="2" t="s">
        <v>135</v>
      </c>
      <c r="J3819" s="2" t="s">
        <v>56</v>
      </c>
      <c r="K3819" s="2">
        <v>2.6</v>
      </c>
      <c r="L3819" s="2" t="s">
        <v>151</v>
      </c>
      <c r="M3819" s="2" t="s">
        <v>26</v>
      </c>
      <c r="N3819" s="2" t="s">
        <v>151</v>
      </c>
      <c r="O3819" s="2" t="s">
        <v>151</v>
      </c>
      <c r="P3819" s="12">
        <v>40</v>
      </c>
      <c r="Q3819" s="12">
        <f>Table1[[#This Row],[Purchase Amount (USD)]]-Table1[[#This Row],[Previous Purchases]]</f>
        <v>51</v>
      </c>
      <c r="R3819" s="2" t="s">
        <v>45</v>
      </c>
      <c r="S3819" s="2" t="s">
        <v>48</v>
      </c>
    </row>
    <row r="3820" spans="1:19" x14ac:dyDescent="0.3">
      <c r="A3820" s="3">
        <v>3819</v>
      </c>
      <c r="B3820" s="3">
        <v>70</v>
      </c>
      <c r="C3820" s="3" t="s">
        <v>152</v>
      </c>
      <c r="D3820" s="3" t="s">
        <v>49</v>
      </c>
      <c r="E3820" s="3" t="s">
        <v>41</v>
      </c>
      <c r="F3820" s="3">
        <v>41</v>
      </c>
      <c r="G3820" s="3" t="s">
        <v>46</v>
      </c>
      <c r="H3820" s="3" t="s">
        <v>91</v>
      </c>
      <c r="I3820" s="3" t="s">
        <v>125</v>
      </c>
      <c r="J3820" s="3" t="s">
        <v>24</v>
      </c>
      <c r="K3820" s="3">
        <v>3.8</v>
      </c>
      <c r="L3820" s="3" t="s">
        <v>151</v>
      </c>
      <c r="M3820" s="3" t="s">
        <v>37</v>
      </c>
      <c r="N3820" s="3" t="s">
        <v>151</v>
      </c>
      <c r="O3820" s="3" t="s">
        <v>151</v>
      </c>
      <c r="P3820" s="13">
        <v>42</v>
      </c>
      <c r="Q3820" s="13">
        <f>Table1[[#This Row],[Purchase Amount (USD)]]-Table1[[#This Row],[Previous Purchases]]</f>
        <v>-1</v>
      </c>
      <c r="R3820" s="3" t="s">
        <v>32</v>
      </c>
      <c r="S3820" s="3" t="s">
        <v>87</v>
      </c>
    </row>
    <row r="3821" spans="1:19" x14ac:dyDescent="0.3">
      <c r="A3821" s="3">
        <v>3820</v>
      </c>
      <c r="B3821" s="3">
        <v>36</v>
      </c>
      <c r="C3821" s="3" t="s">
        <v>152</v>
      </c>
      <c r="D3821" s="3" t="s">
        <v>94</v>
      </c>
      <c r="E3821" s="3" t="s">
        <v>20</v>
      </c>
      <c r="F3821" s="3">
        <v>99</v>
      </c>
      <c r="G3821" s="3" t="s">
        <v>71</v>
      </c>
      <c r="H3821" s="3" t="s">
        <v>35</v>
      </c>
      <c r="I3821" s="3" t="s">
        <v>79</v>
      </c>
      <c r="J3821" s="3" t="s">
        <v>36</v>
      </c>
      <c r="K3821" s="3">
        <v>2.9</v>
      </c>
      <c r="L3821" s="3" t="s">
        <v>151</v>
      </c>
      <c r="M3821" s="3" t="s">
        <v>26</v>
      </c>
      <c r="N3821" s="3" t="s">
        <v>151</v>
      </c>
      <c r="O3821" s="3" t="s">
        <v>151</v>
      </c>
      <c r="P3821" s="13">
        <v>45</v>
      </c>
      <c r="Q3821" s="13">
        <f>Table1[[#This Row],[Purchase Amount (USD)]]-Table1[[#This Row],[Previous Purchases]]</f>
        <v>54</v>
      </c>
      <c r="R3821" s="3" t="s">
        <v>32</v>
      </c>
      <c r="S3821" s="3" t="s">
        <v>57</v>
      </c>
    </row>
    <row r="3822" spans="1:19" x14ac:dyDescent="0.3">
      <c r="A3822" s="2">
        <v>3821</v>
      </c>
      <c r="B3822" s="2">
        <v>34</v>
      </c>
      <c r="C3822" s="2" t="s">
        <v>152</v>
      </c>
      <c r="D3822" s="2" t="s">
        <v>132</v>
      </c>
      <c r="E3822" s="2" t="s">
        <v>66</v>
      </c>
      <c r="F3822" s="2">
        <v>65</v>
      </c>
      <c r="G3822" s="2" t="s">
        <v>81</v>
      </c>
      <c r="H3822" s="2" t="s">
        <v>43</v>
      </c>
      <c r="I3822" s="2" t="s">
        <v>72</v>
      </c>
      <c r="J3822" s="2" t="s">
        <v>24</v>
      </c>
      <c r="K3822" s="2">
        <v>5</v>
      </c>
      <c r="L3822" s="2" t="s">
        <v>151</v>
      </c>
      <c r="M3822" s="2" t="s">
        <v>53</v>
      </c>
      <c r="N3822" s="2" t="s">
        <v>151</v>
      </c>
      <c r="O3822" s="2" t="s">
        <v>151</v>
      </c>
      <c r="P3822" s="12">
        <v>34</v>
      </c>
      <c r="Q3822" s="12">
        <f>Table1[[#This Row],[Purchase Amount (USD)]]-Table1[[#This Row],[Previous Purchases]]</f>
        <v>31</v>
      </c>
      <c r="R3822" s="2" t="s">
        <v>85</v>
      </c>
      <c r="S3822" s="2" t="s">
        <v>57</v>
      </c>
    </row>
    <row r="3823" spans="1:19" x14ac:dyDescent="0.3">
      <c r="A3823" s="2">
        <v>3822</v>
      </c>
      <c r="B3823" s="2">
        <v>20</v>
      </c>
      <c r="C3823" s="2" t="s">
        <v>152</v>
      </c>
      <c r="D3823" s="2" t="s">
        <v>49</v>
      </c>
      <c r="E3823" s="2" t="s">
        <v>41</v>
      </c>
      <c r="F3823" s="2">
        <v>48</v>
      </c>
      <c r="G3823" s="2" t="s">
        <v>46</v>
      </c>
      <c r="H3823" s="2" t="s">
        <v>43</v>
      </c>
      <c r="I3823" s="2" t="s">
        <v>79</v>
      </c>
      <c r="J3823" s="2" t="s">
        <v>52</v>
      </c>
      <c r="K3823" s="2">
        <v>4.5999999999999996</v>
      </c>
      <c r="L3823" s="2" t="s">
        <v>151</v>
      </c>
      <c r="M3823" s="2" t="s">
        <v>37</v>
      </c>
      <c r="N3823" s="2" t="s">
        <v>151</v>
      </c>
      <c r="O3823" s="2" t="s">
        <v>151</v>
      </c>
      <c r="P3823" s="12">
        <v>34</v>
      </c>
      <c r="Q3823" s="12">
        <f>Table1[[#This Row],[Purchase Amount (USD)]]-Table1[[#This Row],[Previous Purchases]]</f>
        <v>14</v>
      </c>
      <c r="R3823" s="2" t="s">
        <v>38</v>
      </c>
      <c r="S3823" s="2" t="s">
        <v>96</v>
      </c>
    </row>
    <row r="3824" spans="1:19" x14ac:dyDescent="0.3">
      <c r="A3824" s="3">
        <v>3823</v>
      </c>
      <c r="B3824" s="3">
        <v>70</v>
      </c>
      <c r="C3824" s="3" t="s">
        <v>152</v>
      </c>
      <c r="D3824" s="3" t="s">
        <v>123</v>
      </c>
      <c r="E3824" s="3" t="s">
        <v>66</v>
      </c>
      <c r="F3824" s="3">
        <v>41</v>
      </c>
      <c r="G3824" s="3" t="s">
        <v>110</v>
      </c>
      <c r="H3824" s="3" t="s">
        <v>35</v>
      </c>
      <c r="I3824" s="3" t="s">
        <v>79</v>
      </c>
      <c r="J3824" s="3" t="s">
        <v>36</v>
      </c>
      <c r="K3824" s="3">
        <v>3.2</v>
      </c>
      <c r="L3824" s="3" t="s">
        <v>151</v>
      </c>
      <c r="M3824" s="3" t="s">
        <v>37</v>
      </c>
      <c r="N3824" s="3" t="s">
        <v>151</v>
      </c>
      <c r="O3824" s="3" t="s">
        <v>151</v>
      </c>
      <c r="P3824" s="13">
        <v>17</v>
      </c>
      <c r="Q3824" s="13">
        <f>Table1[[#This Row],[Purchase Amount (USD)]]-Table1[[#This Row],[Previous Purchases]]</f>
        <v>24</v>
      </c>
      <c r="R3824" s="3" t="s">
        <v>45</v>
      </c>
      <c r="S3824" s="3" t="s">
        <v>96</v>
      </c>
    </row>
    <row r="3825" spans="1:19" x14ac:dyDescent="0.3">
      <c r="A3825" s="3">
        <v>3824</v>
      </c>
      <c r="B3825" s="3">
        <v>50</v>
      </c>
      <c r="C3825" s="3" t="s">
        <v>152</v>
      </c>
      <c r="D3825" s="3" t="s">
        <v>54</v>
      </c>
      <c r="E3825" s="3" t="s">
        <v>20</v>
      </c>
      <c r="F3825" s="3">
        <v>42</v>
      </c>
      <c r="G3825" s="3" t="s">
        <v>98</v>
      </c>
      <c r="H3825" s="3" t="s">
        <v>43</v>
      </c>
      <c r="I3825" s="3" t="s">
        <v>79</v>
      </c>
      <c r="J3825" s="3" t="s">
        <v>52</v>
      </c>
      <c r="K3825" s="3">
        <v>3</v>
      </c>
      <c r="L3825" s="3" t="s">
        <v>151</v>
      </c>
      <c r="M3825" s="3" t="s">
        <v>53</v>
      </c>
      <c r="N3825" s="3" t="s">
        <v>151</v>
      </c>
      <c r="O3825" s="3" t="s">
        <v>151</v>
      </c>
      <c r="P3825" s="13">
        <v>27</v>
      </c>
      <c r="Q3825" s="13">
        <f>Table1[[#This Row],[Purchase Amount (USD)]]-Table1[[#This Row],[Previous Purchases]]</f>
        <v>15</v>
      </c>
      <c r="R3825" s="3" t="s">
        <v>74</v>
      </c>
      <c r="S3825" s="3" t="s">
        <v>39</v>
      </c>
    </row>
    <row r="3826" spans="1:19" x14ac:dyDescent="0.3">
      <c r="A3826" s="2">
        <v>3825</v>
      </c>
      <c r="B3826" s="2">
        <v>54</v>
      </c>
      <c r="C3826" s="2" t="s">
        <v>152</v>
      </c>
      <c r="D3826" s="2" t="s">
        <v>58</v>
      </c>
      <c r="E3826" s="2" t="s">
        <v>20</v>
      </c>
      <c r="F3826" s="2">
        <v>26</v>
      </c>
      <c r="G3826" s="2" t="s">
        <v>141</v>
      </c>
      <c r="H3826" s="2" t="s">
        <v>43</v>
      </c>
      <c r="I3826" s="2" t="s">
        <v>77</v>
      </c>
      <c r="J3826" s="2" t="s">
        <v>52</v>
      </c>
      <c r="K3826" s="2">
        <v>4</v>
      </c>
      <c r="L3826" s="2" t="s">
        <v>151</v>
      </c>
      <c r="M3826" s="2" t="s">
        <v>37</v>
      </c>
      <c r="N3826" s="2" t="s">
        <v>151</v>
      </c>
      <c r="O3826" s="2" t="s">
        <v>151</v>
      </c>
      <c r="P3826" s="12">
        <v>31</v>
      </c>
      <c r="Q3826" s="12">
        <f>Table1[[#This Row],[Purchase Amount (USD)]]-Table1[[#This Row],[Previous Purchases]]</f>
        <v>-5</v>
      </c>
      <c r="R3826" s="2" t="s">
        <v>38</v>
      </c>
      <c r="S3826" s="2" t="s">
        <v>57</v>
      </c>
    </row>
    <row r="3827" spans="1:19" x14ac:dyDescent="0.3">
      <c r="A3827" s="2">
        <v>3826</v>
      </c>
      <c r="B3827" s="2">
        <v>49</v>
      </c>
      <c r="C3827" s="2" t="s">
        <v>152</v>
      </c>
      <c r="D3827" s="2" t="s">
        <v>58</v>
      </c>
      <c r="E3827" s="2" t="s">
        <v>20</v>
      </c>
      <c r="F3827" s="2">
        <v>35</v>
      </c>
      <c r="G3827" s="2" t="s">
        <v>76</v>
      </c>
      <c r="H3827" s="2" t="s">
        <v>22</v>
      </c>
      <c r="I3827" s="2" t="s">
        <v>95</v>
      </c>
      <c r="J3827" s="2" t="s">
        <v>56</v>
      </c>
      <c r="K3827" s="2">
        <v>4.0999999999999996</v>
      </c>
      <c r="L3827" s="2" t="s">
        <v>151</v>
      </c>
      <c r="M3827" s="2" t="s">
        <v>26</v>
      </c>
      <c r="N3827" s="2" t="s">
        <v>151</v>
      </c>
      <c r="O3827" s="2" t="s">
        <v>151</v>
      </c>
      <c r="P3827" s="12">
        <v>47</v>
      </c>
      <c r="Q3827" s="12">
        <f>Table1[[#This Row],[Purchase Amount (USD)]]-Table1[[#This Row],[Previous Purchases]]</f>
        <v>-12</v>
      </c>
      <c r="R3827" s="2" t="s">
        <v>85</v>
      </c>
      <c r="S3827" s="2" t="s">
        <v>28</v>
      </c>
    </row>
    <row r="3828" spans="1:19" x14ac:dyDescent="0.3">
      <c r="A3828" s="3">
        <v>3827</v>
      </c>
      <c r="B3828" s="3">
        <v>50</v>
      </c>
      <c r="C3828" s="3" t="s">
        <v>152</v>
      </c>
      <c r="D3828" s="3" t="s">
        <v>101</v>
      </c>
      <c r="E3828" s="3" t="s">
        <v>62</v>
      </c>
      <c r="F3828" s="3">
        <v>31</v>
      </c>
      <c r="G3828" s="3" t="s">
        <v>55</v>
      </c>
      <c r="H3828" s="3" t="s">
        <v>43</v>
      </c>
      <c r="I3828" s="3" t="s">
        <v>23</v>
      </c>
      <c r="J3828" s="3" t="s">
        <v>52</v>
      </c>
      <c r="K3828" s="3">
        <v>4</v>
      </c>
      <c r="L3828" s="3" t="s">
        <v>151</v>
      </c>
      <c r="M3828" s="3" t="s">
        <v>26</v>
      </c>
      <c r="N3828" s="3" t="s">
        <v>151</v>
      </c>
      <c r="O3828" s="3" t="s">
        <v>151</v>
      </c>
      <c r="P3828" s="13">
        <v>25</v>
      </c>
      <c r="Q3828" s="13">
        <f>Table1[[#This Row],[Purchase Amount (USD)]]-Table1[[#This Row],[Previous Purchases]]</f>
        <v>6</v>
      </c>
      <c r="R3828" s="3" t="s">
        <v>74</v>
      </c>
      <c r="S3828" s="3" t="s">
        <v>48</v>
      </c>
    </row>
    <row r="3829" spans="1:19" x14ac:dyDescent="0.3">
      <c r="A3829" s="3">
        <v>3828</v>
      </c>
      <c r="B3829" s="3">
        <v>62</v>
      </c>
      <c r="C3829" s="3" t="s">
        <v>152</v>
      </c>
      <c r="D3829" s="3" t="s">
        <v>105</v>
      </c>
      <c r="E3829" s="3" t="s">
        <v>66</v>
      </c>
      <c r="F3829" s="3">
        <v>73</v>
      </c>
      <c r="G3829" s="3" t="s">
        <v>55</v>
      </c>
      <c r="H3829" s="3" t="s">
        <v>43</v>
      </c>
      <c r="I3829" s="3" t="s">
        <v>107</v>
      </c>
      <c r="J3829" s="3" t="s">
        <v>52</v>
      </c>
      <c r="K3829" s="3">
        <v>4.0999999999999996</v>
      </c>
      <c r="L3829" s="3" t="s">
        <v>151</v>
      </c>
      <c r="M3829" s="3" t="s">
        <v>53</v>
      </c>
      <c r="N3829" s="3" t="s">
        <v>151</v>
      </c>
      <c r="O3829" s="3" t="s">
        <v>151</v>
      </c>
      <c r="P3829" s="13">
        <v>47</v>
      </c>
      <c r="Q3829" s="13">
        <f>Table1[[#This Row],[Purchase Amount (USD)]]-Table1[[#This Row],[Previous Purchases]]</f>
        <v>26</v>
      </c>
      <c r="R3829" s="3" t="s">
        <v>32</v>
      </c>
      <c r="S3829" s="3" t="s">
        <v>28</v>
      </c>
    </row>
    <row r="3830" spans="1:19" x14ac:dyDescent="0.3">
      <c r="A3830" s="2">
        <v>3829</v>
      </c>
      <c r="B3830" s="2">
        <v>42</v>
      </c>
      <c r="C3830" s="2" t="s">
        <v>152</v>
      </c>
      <c r="D3830" s="2" t="s">
        <v>19</v>
      </c>
      <c r="E3830" s="2" t="s">
        <v>20</v>
      </c>
      <c r="F3830" s="2">
        <v>82</v>
      </c>
      <c r="G3830" s="2" t="s">
        <v>90</v>
      </c>
      <c r="H3830" s="2" t="s">
        <v>43</v>
      </c>
      <c r="I3830" s="2" t="s">
        <v>60</v>
      </c>
      <c r="J3830" s="2" t="s">
        <v>36</v>
      </c>
      <c r="K3830" s="2">
        <v>3.4</v>
      </c>
      <c r="L3830" s="2" t="s">
        <v>151</v>
      </c>
      <c r="M3830" s="2" t="s">
        <v>37</v>
      </c>
      <c r="N3830" s="2" t="s">
        <v>151</v>
      </c>
      <c r="O3830" s="2" t="s">
        <v>151</v>
      </c>
      <c r="P3830" s="12">
        <v>8</v>
      </c>
      <c r="Q3830" s="12">
        <f>Table1[[#This Row],[Purchase Amount (USD)]]-Table1[[#This Row],[Previous Purchases]]</f>
        <v>74</v>
      </c>
      <c r="R3830" s="2" t="s">
        <v>32</v>
      </c>
      <c r="S3830" s="2" t="s">
        <v>39</v>
      </c>
    </row>
    <row r="3831" spans="1:19" x14ac:dyDescent="0.3">
      <c r="A3831" s="2">
        <v>3830</v>
      </c>
      <c r="B3831" s="2">
        <v>69</v>
      </c>
      <c r="C3831" s="2" t="s">
        <v>152</v>
      </c>
      <c r="D3831" s="2" t="s">
        <v>94</v>
      </c>
      <c r="E3831" s="2" t="s">
        <v>20</v>
      </c>
      <c r="F3831" s="2">
        <v>32</v>
      </c>
      <c r="G3831" s="2" t="s">
        <v>148</v>
      </c>
      <c r="H3831" s="2" t="s">
        <v>43</v>
      </c>
      <c r="I3831" s="2" t="s">
        <v>125</v>
      </c>
      <c r="J3831" s="2" t="s">
        <v>36</v>
      </c>
      <c r="K3831" s="2">
        <v>2.9</v>
      </c>
      <c r="L3831" s="2" t="s">
        <v>151</v>
      </c>
      <c r="M3831" s="2" t="s">
        <v>37</v>
      </c>
      <c r="N3831" s="2" t="s">
        <v>151</v>
      </c>
      <c r="O3831" s="2" t="s">
        <v>151</v>
      </c>
      <c r="P3831" s="12">
        <v>32</v>
      </c>
      <c r="Q3831" s="12">
        <f>Table1[[#This Row],[Purchase Amount (USD)]]-Table1[[#This Row],[Previous Purchases]]</f>
        <v>0</v>
      </c>
      <c r="R3831" s="2" t="s">
        <v>85</v>
      </c>
      <c r="S3831" s="2" t="s">
        <v>28</v>
      </c>
    </row>
    <row r="3832" spans="1:19" x14ac:dyDescent="0.3">
      <c r="A3832" s="3">
        <v>3831</v>
      </c>
      <c r="B3832" s="3">
        <v>22</v>
      </c>
      <c r="C3832" s="3" t="s">
        <v>152</v>
      </c>
      <c r="D3832" s="3" t="s">
        <v>123</v>
      </c>
      <c r="E3832" s="3" t="s">
        <v>66</v>
      </c>
      <c r="F3832" s="3">
        <v>27</v>
      </c>
      <c r="G3832" s="3" t="s">
        <v>137</v>
      </c>
      <c r="H3832" s="3" t="s">
        <v>43</v>
      </c>
      <c r="I3832" s="3" t="s">
        <v>125</v>
      </c>
      <c r="J3832" s="3" t="s">
        <v>52</v>
      </c>
      <c r="K3832" s="3">
        <v>3</v>
      </c>
      <c r="L3832" s="3" t="s">
        <v>151</v>
      </c>
      <c r="M3832" s="3" t="s">
        <v>69</v>
      </c>
      <c r="N3832" s="3" t="s">
        <v>151</v>
      </c>
      <c r="O3832" s="3" t="s">
        <v>151</v>
      </c>
      <c r="P3832" s="13">
        <v>33</v>
      </c>
      <c r="Q3832" s="13">
        <f>Table1[[#This Row],[Purchase Amount (USD)]]-Table1[[#This Row],[Previous Purchases]]</f>
        <v>-6</v>
      </c>
      <c r="R3832" s="3" t="s">
        <v>74</v>
      </c>
      <c r="S3832" s="3" t="s">
        <v>96</v>
      </c>
    </row>
    <row r="3833" spans="1:19" x14ac:dyDescent="0.3">
      <c r="A3833" s="3">
        <v>3832</v>
      </c>
      <c r="B3833" s="3">
        <v>36</v>
      </c>
      <c r="C3833" s="3" t="s">
        <v>152</v>
      </c>
      <c r="D3833" s="3" t="s">
        <v>131</v>
      </c>
      <c r="E3833" s="3" t="s">
        <v>66</v>
      </c>
      <c r="F3833" s="3">
        <v>86</v>
      </c>
      <c r="G3833" s="3" t="s">
        <v>106</v>
      </c>
      <c r="H3833" s="3" t="s">
        <v>22</v>
      </c>
      <c r="I3833" s="3" t="s">
        <v>64</v>
      </c>
      <c r="J3833" s="3" t="s">
        <v>36</v>
      </c>
      <c r="K3833" s="3">
        <v>4</v>
      </c>
      <c r="L3833" s="3" t="s">
        <v>151</v>
      </c>
      <c r="M3833" s="3" t="s">
        <v>44</v>
      </c>
      <c r="N3833" s="3" t="s">
        <v>151</v>
      </c>
      <c r="O3833" s="3" t="s">
        <v>151</v>
      </c>
      <c r="P3833" s="13">
        <v>16</v>
      </c>
      <c r="Q3833" s="13">
        <f>Table1[[#This Row],[Purchase Amount (USD)]]-Table1[[#This Row],[Previous Purchases]]</f>
        <v>70</v>
      </c>
      <c r="R3833" s="3" t="s">
        <v>85</v>
      </c>
      <c r="S3833" s="3" t="s">
        <v>96</v>
      </c>
    </row>
    <row r="3834" spans="1:19" x14ac:dyDescent="0.3">
      <c r="A3834" s="2">
        <v>3833</v>
      </c>
      <c r="B3834" s="2">
        <v>64</v>
      </c>
      <c r="C3834" s="2" t="s">
        <v>152</v>
      </c>
      <c r="D3834" s="2" t="s">
        <v>136</v>
      </c>
      <c r="E3834" s="2" t="s">
        <v>41</v>
      </c>
      <c r="F3834" s="2">
        <v>38</v>
      </c>
      <c r="G3834" s="2" t="s">
        <v>110</v>
      </c>
      <c r="H3834" s="2" t="s">
        <v>91</v>
      </c>
      <c r="I3834" s="2" t="s">
        <v>72</v>
      </c>
      <c r="J3834" s="2" t="s">
        <v>24</v>
      </c>
      <c r="K3834" s="2">
        <v>4.8</v>
      </c>
      <c r="L3834" s="2" t="s">
        <v>151</v>
      </c>
      <c r="M3834" s="2" t="s">
        <v>69</v>
      </c>
      <c r="N3834" s="2" t="s">
        <v>151</v>
      </c>
      <c r="O3834" s="2" t="s">
        <v>151</v>
      </c>
      <c r="P3834" s="12">
        <v>27</v>
      </c>
      <c r="Q3834" s="12">
        <f>Table1[[#This Row],[Purchase Amount (USD)]]-Table1[[#This Row],[Previous Purchases]]</f>
        <v>11</v>
      </c>
      <c r="R3834" s="2" t="s">
        <v>32</v>
      </c>
      <c r="S3834" s="2" t="s">
        <v>39</v>
      </c>
    </row>
    <row r="3835" spans="1:19" x14ac:dyDescent="0.3">
      <c r="A3835" s="2">
        <v>3834</v>
      </c>
      <c r="B3835" s="2">
        <v>44</v>
      </c>
      <c r="C3835" s="2" t="s">
        <v>152</v>
      </c>
      <c r="D3835" s="2" t="s">
        <v>101</v>
      </c>
      <c r="E3835" s="2" t="s">
        <v>62</v>
      </c>
      <c r="F3835" s="2">
        <v>93</v>
      </c>
      <c r="G3835" s="2" t="s">
        <v>116</v>
      </c>
      <c r="H3835" s="2" t="s">
        <v>22</v>
      </c>
      <c r="I3835" s="2" t="s">
        <v>23</v>
      </c>
      <c r="J3835" s="2" t="s">
        <v>52</v>
      </c>
      <c r="K3835" s="2">
        <v>4.5999999999999996</v>
      </c>
      <c r="L3835" s="2" t="s">
        <v>151</v>
      </c>
      <c r="M3835" s="2" t="s">
        <v>37</v>
      </c>
      <c r="N3835" s="2" t="s">
        <v>151</v>
      </c>
      <c r="O3835" s="2" t="s">
        <v>151</v>
      </c>
      <c r="P3835" s="12">
        <v>17</v>
      </c>
      <c r="Q3835" s="12">
        <f>Table1[[#This Row],[Purchase Amount (USD)]]-Table1[[#This Row],[Previous Purchases]]</f>
        <v>76</v>
      </c>
      <c r="R3835" s="2" t="s">
        <v>45</v>
      </c>
      <c r="S3835" s="2" t="s">
        <v>96</v>
      </c>
    </row>
    <row r="3836" spans="1:19" x14ac:dyDescent="0.3">
      <c r="A3836" s="3">
        <v>3835</v>
      </c>
      <c r="B3836" s="3">
        <v>43</v>
      </c>
      <c r="C3836" s="3" t="s">
        <v>152</v>
      </c>
      <c r="D3836" s="3" t="s">
        <v>103</v>
      </c>
      <c r="E3836" s="3" t="s">
        <v>20</v>
      </c>
      <c r="F3836" s="3">
        <v>59</v>
      </c>
      <c r="G3836" s="3" t="s">
        <v>121</v>
      </c>
      <c r="H3836" s="3" t="s">
        <v>43</v>
      </c>
      <c r="I3836" s="3" t="s">
        <v>135</v>
      </c>
      <c r="J3836" s="3" t="s">
        <v>24</v>
      </c>
      <c r="K3836" s="3">
        <v>4.0999999999999996</v>
      </c>
      <c r="L3836" s="3" t="s">
        <v>151</v>
      </c>
      <c r="M3836" s="3" t="s">
        <v>69</v>
      </c>
      <c r="N3836" s="3" t="s">
        <v>151</v>
      </c>
      <c r="O3836" s="3" t="s">
        <v>151</v>
      </c>
      <c r="P3836" s="13">
        <v>17</v>
      </c>
      <c r="Q3836" s="13">
        <f>Table1[[#This Row],[Purchase Amount (USD)]]-Table1[[#This Row],[Previous Purchases]]</f>
        <v>42</v>
      </c>
      <c r="R3836" s="3" t="s">
        <v>32</v>
      </c>
      <c r="S3836" s="3" t="s">
        <v>57</v>
      </c>
    </row>
    <row r="3837" spans="1:19" x14ac:dyDescent="0.3">
      <c r="A3837" s="3">
        <v>3836</v>
      </c>
      <c r="B3837" s="3">
        <v>58</v>
      </c>
      <c r="C3837" s="3" t="s">
        <v>152</v>
      </c>
      <c r="D3837" s="3" t="s">
        <v>40</v>
      </c>
      <c r="E3837" s="3" t="s">
        <v>41</v>
      </c>
      <c r="F3837" s="3">
        <v>58</v>
      </c>
      <c r="G3837" s="3" t="s">
        <v>137</v>
      </c>
      <c r="H3837" s="3" t="s">
        <v>22</v>
      </c>
      <c r="I3837" s="3" t="s">
        <v>64</v>
      </c>
      <c r="J3837" s="3" t="s">
        <v>24</v>
      </c>
      <c r="K3837" s="3">
        <v>2.6</v>
      </c>
      <c r="L3837" s="3" t="s">
        <v>151</v>
      </c>
      <c r="M3837" s="3" t="s">
        <v>26</v>
      </c>
      <c r="N3837" s="3" t="s">
        <v>151</v>
      </c>
      <c r="O3837" s="3" t="s">
        <v>151</v>
      </c>
      <c r="P3837" s="13">
        <v>28</v>
      </c>
      <c r="Q3837" s="13">
        <f>Table1[[#This Row],[Purchase Amount (USD)]]-Table1[[#This Row],[Previous Purchases]]</f>
        <v>30</v>
      </c>
      <c r="R3837" s="3" t="s">
        <v>45</v>
      </c>
      <c r="S3837" s="3" t="s">
        <v>75</v>
      </c>
    </row>
    <row r="3838" spans="1:19" x14ac:dyDescent="0.3">
      <c r="A3838" s="2">
        <v>3837</v>
      </c>
      <c r="B3838" s="2">
        <v>62</v>
      </c>
      <c r="C3838" s="2" t="s">
        <v>152</v>
      </c>
      <c r="D3838" s="2" t="s">
        <v>86</v>
      </c>
      <c r="E3838" s="2" t="s">
        <v>20</v>
      </c>
      <c r="F3838" s="2">
        <v>84</v>
      </c>
      <c r="G3838" s="2" t="s">
        <v>119</v>
      </c>
      <c r="H3838" s="2" t="s">
        <v>43</v>
      </c>
      <c r="I3838" s="2" t="s">
        <v>82</v>
      </c>
      <c r="J3838" s="2" t="s">
        <v>36</v>
      </c>
      <c r="K3838" s="2">
        <v>2.5</v>
      </c>
      <c r="L3838" s="2" t="s">
        <v>151</v>
      </c>
      <c r="M3838" s="2" t="s">
        <v>37</v>
      </c>
      <c r="N3838" s="2" t="s">
        <v>151</v>
      </c>
      <c r="O3838" s="2" t="s">
        <v>151</v>
      </c>
      <c r="P3838" s="12">
        <v>38</v>
      </c>
      <c r="Q3838" s="12">
        <f>Table1[[#This Row],[Purchase Amount (USD)]]-Table1[[#This Row],[Previous Purchases]]</f>
        <v>46</v>
      </c>
      <c r="R3838" s="2" t="s">
        <v>45</v>
      </c>
      <c r="S3838" s="2" t="s">
        <v>28</v>
      </c>
    </row>
    <row r="3839" spans="1:19" x14ac:dyDescent="0.3">
      <c r="A3839" s="2">
        <v>3838</v>
      </c>
      <c r="B3839" s="2">
        <v>45</v>
      </c>
      <c r="C3839" s="2" t="s">
        <v>152</v>
      </c>
      <c r="D3839" s="2" t="s">
        <v>103</v>
      </c>
      <c r="E3839" s="2" t="s">
        <v>20</v>
      </c>
      <c r="F3839" s="2">
        <v>100</v>
      </c>
      <c r="G3839" s="2" t="s">
        <v>129</v>
      </c>
      <c r="H3839" s="2" t="s">
        <v>43</v>
      </c>
      <c r="I3839" s="2" t="s">
        <v>95</v>
      </c>
      <c r="J3839" s="2" t="s">
        <v>36</v>
      </c>
      <c r="K3839" s="2">
        <v>4.8</v>
      </c>
      <c r="L3839" s="2" t="s">
        <v>151</v>
      </c>
      <c r="M3839" s="2" t="s">
        <v>37</v>
      </c>
      <c r="N3839" s="2" t="s">
        <v>151</v>
      </c>
      <c r="O3839" s="2" t="s">
        <v>151</v>
      </c>
      <c r="P3839" s="12">
        <v>33</v>
      </c>
      <c r="Q3839" s="12">
        <f>Table1[[#This Row],[Purchase Amount (USD)]]-Table1[[#This Row],[Previous Purchases]]</f>
        <v>67</v>
      </c>
      <c r="R3839" s="2" t="s">
        <v>74</v>
      </c>
      <c r="S3839" s="2" t="s">
        <v>28</v>
      </c>
    </row>
    <row r="3840" spans="1:19" x14ac:dyDescent="0.3">
      <c r="A3840" s="3">
        <v>3839</v>
      </c>
      <c r="B3840" s="3">
        <v>47</v>
      </c>
      <c r="C3840" s="3" t="s">
        <v>152</v>
      </c>
      <c r="D3840" s="3" t="s">
        <v>80</v>
      </c>
      <c r="E3840" s="3" t="s">
        <v>20</v>
      </c>
      <c r="F3840" s="3">
        <v>25</v>
      </c>
      <c r="G3840" s="3" t="s">
        <v>42</v>
      </c>
      <c r="H3840" s="3" t="s">
        <v>22</v>
      </c>
      <c r="I3840" s="3" t="s">
        <v>95</v>
      </c>
      <c r="J3840" s="3" t="s">
        <v>52</v>
      </c>
      <c r="K3840" s="3">
        <v>4.2</v>
      </c>
      <c r="L3840" s="3" t="s">
        <v>151</v>
      </c>
      <c r="M3840" s="3" t="s">
        <v>26</v>
      </c>
      <c r="N3840" s="3" t="s">
        <v>151</v>
      </c>
      <c r="O3840" s="3" t="s">
        <v>151</v>
      </c>
      <c r="P3840" s="13">
        <v>24</v>
      </c>
      <c r="Q3840" s="13">
        <f>Table1[[#This Row],[Purchase Amount (USD)]]-Table1[[#This Row],[Previous Purchases]]</f>
        <v>1</v>
      </c>
      <c r="R3840" s="3" t="s">
        <v>27</v>
      </c>
      <c r="S3840" s="3" t="s">
        <v>96</v>
      </c>
    </row>
    <row r="3841" spans="1:19" x14ac:dyDescent="0.3">
      <c r="A3841" s="3">
        <v>3840</v>
      </c>
      <c r="B3841" s="3">
        <v>66</v>
      </c>
      <c r="C3841" s="3" t="s">
        <v>152</v>
      </c>
      <c r="D3841" s="3" t="s">
        <v>40</v>
      </c>
      <c r="E3841" s="3" t="s">
        <v>41</v>
      </c>
      <c r="F3841" s="3">
        <v>29</v>
      </c>
      <c r="G3841" s="3" t="s">
        <v>138</v>
      </c>
      <c r="H3841" s="3" t="s">
        <v>43</v>
      </c>
      <c r="I3841" s="3" t="s">
        <v>99</v>
      </c>
      <c r="J3841" s="3" t="s">
        <v>36</v>
      </c>
      <c r="K3841" s="3">
        <v>3.9</v>
      </c>
      <c r="L3841" s="3" t="s">
        <v>151</v>
      </c>
      <c r="M3841" s="3" t="s">
        <v>37</v>
      </c>
      <c r="N3841" s="3" t="s">
        <v>151</v>
      </c>
      <c r="O3841" s="3" t="s">
        <v>151</v>
      </c>
      <c r="P3841" s="13">
        <v>14</v>
      </c>
      <c r="Q3841" s="13">
        <f>Table1[[#This Row],[Purchase Amount (USD)]]-Table1[[#This Row],[Previous Purchases]]</f>
        <v>15</v>
      </c>
      <c r="R3841" s="3" t="s">
        <v>27</v>
      </c>
      <c r="S3841" s="3" t="s">
        <v>57</v>
      </c>
    </row>
    <row r="3842" spans="1:19" x14ac:dyDescent="0.3">
      <c r="A3842" s="2">
        <v>3841</v>
      </c>
      <c r="B3842" s="2">
        <v>30</v>
      </c>
      <c r="C3842" s="2" t="s">
        <v>152</v>
      </c>
      <c r="D3842" s="2" t="s">
        <v>33</v>
      </c>
      <c r="E3842" s="2" t="s">
        <v>20</v>
      </c>
      <c r="F3842" s="2">
        <v>42</v>
      </c>
      <c r="G3842" s="2" t="s">
        <v>134</v>
      </c>
      <c r="H3842" s="2" t="s">
        <v>43</v>
      </c>
      <c r="I3842" s="2" t="s">
        <v>47</v>
      </c>
      <c r="J3842" s="2" t="s">
        <v>36</v>
      </c>
      <c r="K3842" s="2">
        <v>3.7</v>
      </c>
      <c r="L3842" s="2" t="s">
        <v>151</v>
      </c>
      <c r="M3842" s="2" t="s">
        <v>26</v>
      </c>
      <c r="N3842" s="2" t="s">
        <v>151</v>
      </c>
      <c r="O3842" s="2" t="s">
        <v>151</v>
      </c>
      <c r="P3842" s="12">
        <v>5</v>
      </c>
      <c r="Q3842" s="12">
        <f>Table1[[#This Row],[Purchase Amount (USD)]]-Table1[[#This Row],[Previous Purchases]]</f>
        <v>37</v>
      </c>
      <c r="R3842" s="2" t="s">
        <v>27</v>
      </c>
      <c r="S3842" s="2" t="s">
        <v>28</v>
      </c>
    </row>
    <row r="3843" spans="1:19" x14ac:dyDescent="0.3">
      <c r="A3843" s="2">
        <v>3842</v>
      </c>
      <c r="B3843" s="2">
        <v>68</v>
      </c>
      <c r="C3843" s="2" t="s">
        <v>152</v>
      </c>
      <c r="D3843" s="2" t="s">
        <v>33</v>
      </c>
      <c r="E3843" s="2" t="s">
        <v>20</v>
      </c>
      <c r="F3843" s="2">
        <v>57</v>
      </c>
      <c r="G3843" s="2" t="s">
        <v>90</v>
      </c>
      <c r="H3843" s="2" t="s">
        <v>22</v>
      </c>
      <c r="I3843" s="2" t="s">
        <v>68</v>
      </c>
      <c r="J3843" s="2" t="s">
        <v>56</v>
      </c>
      <c r="K3843" s="2">
        <v>4.2</v>
      </c>
      <c r="L3843" s="2" t="s">
        <v>151</v>
      </c>
      <c r="M3843" s="2" t="s">
        <v>69</v>
      </c>
      <c r="N3843" s="2" t="s">
        <v>151</v>
      </c>
      <c r="O3843" s="2" t="s">
        <v>151</v>
      </c>
      <c r="P3843" s="12">
        <v>8</v>
      </c>
      <c r="Q3843" s="12">
        <f>Table1[[#This Row],[Purchase Amount (USD)]]-Table1[[#This Row],[Previous Purchases]]</f>
        <v>49</v>
      </c>
      <c r="R3843" s="2" t="s">
        <v>74</v>
      </c>
      <c r="S3843" s="2" t="s">
        <v>87</v>
      </c>
    </row>
    <row r="3844" spans="1:19" x14ac:dyDescent="0.3">
      <c r="A3844" s="3">
        <v>3843</v>
      </c>
      <c r="B3844" s="3">
        <v>35</v>
      </c>
      <c r="C3844" s="3" t="s">
        <v>152</v>
      </c>
      <c r="D3844" s="3" t="s">
        <v>101</v>
      </c>
      <c r="E3844" s="3" t="s">
        <v>62</v>
      </c>
      <c r="F3844" s="3">
        <v>84</v>
      </c>
      <c r="G3844" s="3" t="s">
        <v>111</v>
      </c>
      <c r="H3844" s="3" t="s">
        <v>22</v>
      </c>
      <c r="I3844" s="3" t="s">
        <v>92</v>
      </c>
      <c r="J3844" s="3" t="s">
        <v>24</v>
      </c>
      <c r="K3844" s="3">
        <v>4.2</v>
      </c>
      <c r="L3844" s="3" t="s">
        <v>151</v>
      </c>
      <c r="M3844" s="3" t="s">
        <v>44</v>
      </c>
      <c r="N3844" s="3" t="s">
        <v>151</v>
      </c>
      <c r="O3844" s="3" t="s">
        <v>151</v>
      </c>
      <c r="P3844" s="13">
        <v>42</v>
      </c>
      <c r="Q3844" s="13">
        <f>Table1[[#This Row],[Purchase Amount (USD)]]-Table1[[#This Row],[Previous Purchases]]</f>
        <v>42</v>
      </c>
      <c r="R3844" s="3" t="s">
        <v>85</v>
      </c>
      <c r="S3844" s="3" t="s">
        <v>87</v>
      </c>
    </row>
    <row r="3845" spans="1:19" x14ac:dyDescent="0.3">
      <c r="A3845" s="3">
        <v>3844</v>
      </c>
      <c r="B3845" s="3">
        <v>64</v>
      </c>
      <c r="C3845" s="3" t="s">
        <v>152</v>
      </c>
      <c r="D3845" s="3" t="s">
        <v>123</v>
      </c>
      <c r="E3845" s="3" t="s">
        <v>66</v>
      </c>
      <c r="F3845" s="3">
        <v>71</v>
      </c>
      <c r="G3845" s="3" t="s">
        <v>141</v>
      </c>
      <c r="H3845" s="3" t="s">
        <v>22</v>
      </c>
      <c r="I3845" s="3" t="s">
        <v>64</v>
      </c>
      <c r="J3845" s="3" t="s">
        <v>24</v>
      </c>
      <c r="K3845" s="3">
        <v>4</v>
      </c>
      <c r="L3845" s="3" t="s">
        <v>151</v>
      </c>
      <c r="M3845" s="3" t="s">
        <v>37</v>
      </c>
      <c r="N3845" s="3" t="s">
        <v>151</v>
      </c>
      <c r="O3845" s="3" t="s">
        <v>151</v>
      </c>
      <c r="P3845" s="13">
        <v>48</v>
      </c>
      <c r="Q3845" s="13">
        <f>Table1[[#This Row],[Purchase Amount (USD)]]-Table1[[#This Row],[Previous Purchases]]</f>
        <v>23</v>
      </c>
      <c r="R3845" s="3" t="s">
        <v>27</v>
      </c>
      <c r="S3845" s="3" t="s">
        <v>96</v>
      </c>
    </row>
    <row r="3846" spans="1:19" x14ac:dyDescent="0.3">
      <c r="A3846" s="2">
        <v>3845</v>
      </c>
      <c r="B3846" s="2">
        <v>30</v>
      </c>
      <c r="C3846" s="2" t="s">
        <v>152</v>
      </c>
      <c r="D3846" s="2" t="s">
        <v>58</v>
      </c>
      <c r="E3846" s="2" t="s">
        <v>20</v>
      </c>
      <c r="F3846" s="2">
        <v>87</v>
      </c>
      <c r="G3846" s="2" t="s">
        <v>55</v>
      </c>
      <c r="H3846" s="2" t="s">
        <v>35</v>
      </c>
      <c r="I3846" s="2" t="s">
        <v>108</v>
      </c>
      <c r="J3846" s="2" t="s">
        <v>56</v>
      </c>
      <c r="K3846" s="2">
        <v>5</v>
      </c>
      <c r="L3846" s="2" t="s">
        <v>151</v>
      </c>
      <c r="M3846" s="2" t="s">
        <v>44</v>
      </c>
      <c r="N3846" s="2" t="s">
        <v>151</v>
      </c>
      <c r="O3846" s="2" t="s">
        <v>151</v>
      </c>
      <c r="P3846" s="12">
        <v>40</v>
      </c>
      <c r="Q3846" s="12">
        <f>Table1[[#This Row],[Purchase Amount (USD)]]-Table1[[#This Row],[Previous Purchases]]</f>
        <v>47</v>
      </c>
      <c r="R3846" s="2" t="s">
        <v>27</v>
      </c>
      <c r="S3846" s="2" t="s">
        <v>57</v>
      </c>
    </row>
    <row r="3847" spans="1:19" x14ac:dyDescent="0.3">
      <c r="A3847" s="2">
        <v>3846</v>
      </c>
      <c r="B3847" s="2">
        <v>58</v>
      </c>
      <c r="C3847" s="2" t="s">
        <v>152</v>
      </c>
      <c r="D3847" s="2" t="s">
        <v>29</v>
      </c>
      <c r="E3847" s="2" t="s">
        <v>20</v>
      </c>
      <c r="F3847" s="2">
        <v>52</v>
      </c>
      <c r="G3847" s="2" t="s">
        <v>98</v>
      </c>
      <c r="H3847" s="2" t="s">
        <v>43</v>
      </c>
      <c r="I3847" s="2" t="s">
        <v>95</v>
      </c>
      <c r="J3847" s="2" t="s">
        <v>24</v>
      </c>
      <c r="K3847" s="2">
        <v>4.9000000000000004</v>
      </c>
      <c r="L3847" s="2" t="s">
        <v>151</v>
      </c>
      <c r="M3847" s="2" t="s">
        <v>53</v>
      </c>
      <c r="N3847" s="2" t="s">
        <v>151</v>
      </c>
      <c r="O3847" s="2" t="s">
        <v>151</v>
      </c>
      <c r="P3847" s="12">
        <v>46</v>
      </c>
      <c r="Q3847" s="12">
        <f>Table1[[#This Row],[Purchase Amount (USD)]]-Table1[[#This Row],[Previous Purchases]]</f>
        <v>6</v>
      </c>
      <c r="R3847" s="2" t="s">
        <v>27</v>
      </c>
      <c r="S3847" s="2" t="s">
        <v>48</v>
      </c>
    </row>
    <row r="3848" spans="1:19" x14ac:dyDescent="0.3">
      <c r="A3848" s="3">
        <v>3847</v>
      </c>
      <c r="B3848" s="3">
        <v>57</v>
      </c>
      <c r="C3848" s="3" t="s">
        <v>152</v>
      </c>
      <c r="D3848" s="3" t="s">
        <v>19</v>
      </c>
      <c r="E3848" s="3" t="s">
        <v>20</v>
      </c>
      <c r="F3848" s="3">
        <v>58</v>
      </c>
      <c r="G3848" s="3" t="s">
        <v>137</v>
      </c>
      <c r="H3848" s="3" t="s">
        <v>22</v>
      </c>
      <c r="I3848" s="3" t="s">
        <v>120</v>
      </c>
      <c r="J3848" s="3" t="s">
        <v>52</v>
      </c>
      <c r="K3848" s="3">
        <v>4</v>
      </c>
      <c r="L3848" s="3" t="s">
        <v>151</v>
      </c>
      <c r="M3848" s="3" t="s">
        <v>26</v>
      </c>
      <c r="N3848" s="3" t="s">
        <v>151</v>
      </c>
      <c r="O3848" s="3" t="s">
        <v>151</v>
      </c>
      <c r="P3848" s="13">
        <v>40</v>
      </c>
      <c r="Q3848" s="13">
        <f>Table1[[#This Row],[Purchase Amount (USD)]]-Table1[[#This Row],[Previous Purchases]]</f>
        <v>18</v>
      </c>
      <c r="R3848" s="3" t="s">
        <v>45</v>
      </c>
      <c r="S3848" s="3" t="s">
        <v>96</v>
      </c>
    </row>
    <row r="3849" spans="1:19" x14ac:dyDescent="0.3">
      <c r="A3849" s="3">
        <v>3848</v>
      </c>
      <c r="B3849" s="3">
        <v>60</v>
      </c>
      <c r="C3849" s="3" t="s">
        <v>152</v>
      </c>
      <c r="D3849" s="3" t="s">
        <v>29</v>
      </c>
      <c r="E3849" s="3" t="s">
        <v>20</v>
      </c>
      <c r="F3849" s="3">
        <v>34</v>
      </c>
      <c r="G3849" s="3" t="s">
        <v>78</v>
      </c>
      <c r="H3849" s="3" t="s">
        <v>35</v>
      </c>
      <c r="I3849" s="3" t="s">
        <v>143</v>
      </c>
      <c r="J3849" s="3" t="s">
        <v>56</v>
      </c>
      <c r="K3849" s="3">
        <v>3.2</v>
      </c>
      <c r="L3849" s="3" t="s">
        <v>151</v>
      </c>
      <c r="M3849" s="3" t="s">
        <v>69</v>
      </c>
      <c r="N3849" s="3" t="s">
        <v>151</v>
      </c>
      <c r="O3849" s="3" t="s">
        <v>151</v>
      </c>
      <c r="P3849" s="13">
        <v>31</v>
      </c>
      <c r="Q3849" s="13">
        <f>Table1[[#This Row],[Purchase Amount (USD)]]-Table1[[#This Row],[Previous Purchases]]</f>
        <v>3</v>
      </c>
      <c r="R3849" s="3" t="s">
        <v>45</v>
      </c>
      <c r="S3849" s="3" t="s">
        <v>28</v>
      </c>
    </row>
    <row r="3850" spans="1:19" x14ac:dyDescent="0.3">
      <c r="A3850" s="2">
        <v>3849</v>
      </c>
      <c r="B3850" s="2">
        <v>22</v>
      </c>
      <c r="C3850" s="2" t="s">
        <v>152</v>
      </c>
      <c r="D3850" s="2" t="s">
        <v>105</v>
      </c>
      <c r="E3850" s="2" t="s">
        <v>66</v>
      </c>
      <c r="F3850" s="2">
        <v>60</v>
      </c>
      <c r="G3850" s="2" t="s">
        <v>81</v>
      </c>
      <c r="H3850" s="2" t="s">
        <v>43</v>
      </c>
      <c r="I3850" s="2" t="s">
        <v>135</v>
      </c>
      <c r="J3850" s="2" t="s">
        <v>24</v>
      </c>
      <c r="K3850" s="2">
        <v>3</v>
      </c>
      <c r="L3850" s="2" t="s">
        <v>151</v>
      </c>
      <c r="M3850" s="2" t="s">
        <v>44</v>
      </c>
      <c r="N3850" s="2" t="s">
        <v>151</v>
      </c>
      <c r="O3850" s="2" t="s">
        <v>151</v>
      </c>
      <c r="P3850" s="12">
        <v>39</v>
      </c>
      <c r="Q3850" s="12">
        <f>Table1[[#This Row],[Purchase Amount (USD)]]-Table1[[#This Row],[Previous Purchases]]</f>
        <v>21</v>
      </c>
      <c r="R3850" s="2" t="s">
        <v>32</v>
      </c>
      <c r="S3850" s="2" t="s">
        <v>96</v>
      </c>
    </row>
    <row r="3851" spans="1:19" x14ac:dyDescent="0.3">
      <c r="A3851" s="2">
        <v>3850</v>
      </c>
      <c r="B3851" s="2">
        <v>46</v>
      </c>
      <c r="C3851" s="2" t="s">
        <v>152</v>
      </c>
      <c r="D3851" s="2" t="s">
        <v>103</v>
      </c>
      <c r="E3851" s="2" t="s">
        <v>20</v>
      </c>
      <c r="F3851" s="2">
        <v>68</v>
      </c>
      <c r="G3851" s="2" t="s">
        <v>102</v>
      </c>
      <c r="H3851" s="2" t="s">
        <v>35</v>
      </c>
      <c r="I3851" s="2" t="s">
        <v>108</v>
      </c>
      <c r="J3851" s="2" t="s">
        <v>24</v>
      </c>
      <c r="K3851" s="2">
        <v>2.6</v>
      </c>
      <c r="L3851" s="2" t="s">
        <v>151</v>
      </c>
      <c r="M3851" s="2" t="s">
        <v>26</v>
      </c>
      <c r="N3851" s="2" t="s">
        <v>151</v>
      </c>
      <c r="O3851" s="2" t="s">
        <v>151</v>
      </c>
      <c r="P3851" s="12">
        <v>36</v>
      </c>
      <c r="Q3851" s="12">
        <f>Table1[[#This Row],[Purchase Amount (USD)]]-Table1[[#This Row],[Previous Purchases]]</f>
        <v>32</v>
      </c>
      <c r="R3851" s="2" t="s">
        <v>45</v>
      </c>
      <c r="S3851" s="2" t="s">
        <v>28</v>
      </c>
    </row>
    <row r="3852" spans="1:19" x14ac:dyDescent="0.3">
      <c r="A3852" s="3">
        <v>3851</v>
      </c>
      <c r="B3852" s="3">
        <v>27</v>
      </c>
      <c r="C3852" s="3" t="s">
        <v>152</v>
      </c>
      <c r="D3852" s="3" t="s">
        <v>105</v>
      </c>
      <c r="E3852" s="3" t="s">
        <v>66</v>
      </c>
      <c r="F3852" s="3">
        <v>74</v>
      </c>
      <c r="G3852" s="3" t="s">
        <v>90</v>
      </c>
      <c r="H3852" s="3" t="s">
        <v>22</v>
      </c>
      <c r="I3852" s="3" t="s">
        <v>125</v>
      </c>
      <c r="J3852" s="3" t="s">
        <v>52</v>
      </c>
      <c r="K3852" s="3">
        <v>4.4000000000000004</v>
      </c>
      <c r="L3852" s="3" t="s">
        <v>151</v>
      </c>
      <c r="M3852" s="3" t="s">
        <v>69</v>
      </c>
      <c r="N3852" s="3" t="s">
        <v>151</v>
      </c>
      <c r="O3852" s="3" t="s">
        <v>151</v>
      </c>
      <c r="P3852" s="13">
        <v>25</v>
      </c>
      <c r="Q3852" s="13">
        <f>Table1[[#This Row],[Purchase Amount (USD)]]-Table1[[#This Row],[Previous Purchases]]</f>
        <v>49</v>
      </c>
      <c r="R3852" s="3" t="s">
        <v>85</v>
      </c>
      <c r="S3852" s="3" t="s">
        <v>96</v>
      </c>
    </row>
    <row r="3853" spans="1:19" x14ac:dyDescent="0.3">
      <c r="A3853" s="3">
        <v>3852</v>
      </c>
      <c r="B3853" s="3">
        <v>50</v>
      </c>
      <c r="C3853" s="3" t="s">
        <v>152</v>
      </c>
      <c r="D3853" s="3" t="s">
        <v>118</v>
      </c>
      <c r="E3853" s="3" t="s">
        <v>66</v>
      </c>
      <c r="F3853" s="3">
        <v>83</v>
      </c>
      <c r="G3853" s="3" t="s">
        <v>55</v>
      </c>
      <c r="H3853" s="3" t="s">
        <v>43</v>
      </c>
      <c r="I3853" s="3" t="s">
        <v>68</v>
      </c>
      <c r="J3853" s="3" t="s">
        <v>52</v>
      </c>
      <c r="K3853" s="3">
        <v>3.9</v>
      </c>
      <c r="L3853" s="3" t="s">
        <v>151</v>
      </c>
      <c r="M3853" s="3" t="s">
        <v>37</v>
      </c>
      <c r="N3853" s="3" t="s">
        <v>151</v>
      </c>
      <c r="O3853" s="3" t="s">
        <v>151</v>
      </c>
      <c r="P3853" s="13">
        <v>24</v>
      </c>
      <c r="Q3853" s="13">
        <f>Table1[[#This Row],[Purchase Amount (USD)]]-Table1[[#This Row],[Previous Purchases]]</f>
        <v>59</v>
      </c>
      <c r="R3853" s="3" t="s">
        <v>85</v>
      </c>
      <c r="S3853" s="3" t="s">
        <v>48</v>
      </c>
    </row>
    <row r="3854" spans="1:19" x14ac:dyDescent="0.3">
      <c r="A3854" s="2">
        <v>3853</v>
      </c>
      <c r="B3854" s="2">
        <v>65</v>
      </c>
      <c r="C3854" s="2" t="s">
        <v>152</v>
      </c>
      <c r="D3854" s="2" t="s">
        <v>123</v>
      </c>
      <c r="E3854" s="2" t="s">
        <v>66</v>
      </c>
      <c r="F3854" s="2">
        <v>79</v>
      </c>
      <c r="G3854" s="2" t="s">
        <v>90</v>
      </c>
      <c r="H3854" s="2" t="s">
        <v>43</v>
      </c>
      <c r="I3854" s="2" t="s">
        <v>99</v>
      </c>
      <c r="J3854" s="2" t="s">
        <v>56</v>
      </c>
      <c r="K3854" s="2">
        <v>4</v>
      </c>
      <c r="L3854" s="2" t="s">
        <v>151</v>
      </c>
      <c r="M3854" s="2" t="s">
        <v>69</v>
      </c>
      <c r="N3854" s="2" t="s">
        <v>151</v>
      </c>
      <c r="O3854" s="2" t="s">
        <v>151</v>
      </c>
      <c r="P3854" s="12">
        <v>19</v>
      </c>
      <c r="Q3854" s="12">
        <f>Table1[[#This Row],[Purchase Amount (USD)]]-Table1[[#This Row],[Previous Purchases]]</f>
        <v>60</v>
      </c>
      <c r="R3854" s="2" t="s">
        <v>45</v>
      </c>
      <c r="S3854" s="2" t="s">
        <v>39</v>
      </c>
    </row>
    <row r="3855" spans="1:19" x14ac:dyDescent="0.3">
      <c r="A3855" s="2">
        <v>3854</v>
      </c>
      <c r="B3855" s="2">
        <v>61</v>
      </c>
      <c r="C3855" s="2" t="s">
        <v>152</v>
      </c>
      <c r="D3855" s="2" t="s">
        <v>88</v>
      </c>
      <c r="E3855" s="2" t="s">
        <v>66</v>
      </c>
      <c r="F3855" s="2">
        <v>76</v>
      </c>
      <c r="G3855" s="2" t="s">
        <v>121</v>
      </c>
      <c r="H3855" s="2" t="s">
        <v>43</v>
      </c>
      <c r="I3855" s="2" t="s">
        <v>92</v>
      </c>
      <c r="J3855" s="2" t="s">
        <v>56</v>
      </c>
      <c r="K3855" s="2">
        <v>4</v>
      </c>
      <c r="L3855" s="2" t="s">
        <v>151</v>
      </c>
      <c r="M3855" s="2" t="s">
        <v>73</v>
      </c>
      <c r="N3855" s="2" t="s">
        <v>151</v>
      </c>
      <c r="O3855" s="2" t="s">
        <v>151</v>
      </c>
      <c r="P3855" s="12">
        <v>49</v>
      </c>
      <c r="Q3855" s="12">
        <f>Table1[[#This Row],[Purchase Amount (USD)]]-Table1[[#This Row],[Previous Purchases]]</f>
        <v>27</v>
      </c>
      <c r="R3855" s="2" t="s">
        <v>85</v>
      </c>
      <c r="S3855" s="2" t="s">
        <v>75</v>
      </c>
    </row>
    <row r="3856" spans="1:19" x14ac:dyDescent="0.3">
      <c r="A3856" s="3">
        <v>3855</v>
      </c>
      <c r="B3856" s="3">
        <v>57</v>
      </c>
      <c r="C3856" s="3" t="s">
        <v>152</v>
      </c>
      <c r="D3856" s="3" t="s">
        <v>112</v>
      </c>
      <c r="E3856" s="3" t="s">
        <v>20</v>
      </c>
      <c r="F3856" s="3">
        <v>20</v>
      </c>
      <c r="G3856" s="3" t="s">
        <v>102</v>
      </c>
      <c r="H3856" s="3" t="s">
        <v>43</v>
      </c>
      <c r="I3856" s="3" t="s">
        <v>93</v>
      </c>
      <c r="J3856" s="3" t="s">
        <v>36</v>
      </c>
      <c r="K3856" s="3">
        <v>4.2</v>
      </c>
      <c r="L3856" s="3" t="s">
        <v>151</v>
      </c>
      <c r="M3856" s="3" t="s">
        <v>37</v>
      </c>
      <c r="N3856" s="3" t="s">
        <v>151</v>
      </c>
      <c r="O3856" s="3" t="s">
        <v>151</v>
      </c>
      <c r="P3856" s="13">
        <v>4</v>
      </c>
      <c r="Q3856" s="13">
        <f>Table1[[#This Row],[Purchase Amount (USD)]]-Table1[[#This Row],[Previous Purchases]]</f>
        <v>16</v>
      </c>
      <c r="R3856" s="3" t="s">
        <v>27</v>
      </c>
      <c r="S3856" s="3" t="s">
        <v>48</v>
      </c>
    </row>
    <row r="3857" spans="1:19" x14ac:dyDescent="0.3">
      <c r="A3857" s="3">
        <v>3856</v>
      </c>
      <c r="B3857" s="3">
        <v>40</v>
      </c>
      <c r="C3857" s="3" t="s">
        <v>152</v>
      </c>
      <c r="D3857" s="3" t="s">
        <v>54</v>
      </c>
      <c r="E3857" s="3" t="s">
        <v>20</v>
      </c>
      <c r="F3857" s="3">
        <v>61</v>
      </c>
      <c r="G3857" s="3" t="s">
        <v>114</v>
      </c>
      <c r="H3857" s="3" t="s">
        <v>91</v>
      </c>
      <c r="I3857" s="3" t="s">
        <v>92</v>
      </c>
      <c r="J3857" s="3" t="s">
        <v>52</v>
      </c>
      <c r="K3857" s="3">
        <v>4.4000000000000004</v>
      </c>
      <c r="L3857" s="3" t="s">
        <v>151</v>
      </c>
      <c r="M3857" s="3" t="s">
        <v>44</v>
      </c>
      <c r="N3857" s="3" t="s">
        <v>151</v>
      </c>
      <c r="O3857" s="3" t="s">
        <v>151</v>
      </c>
      <c r="P3857" s="13">
        <v>36</v>
      </c>
      <c r="Q3857" s="13">
        <f>Table1[[#This Row],[Purchase Amount (USD)]]-Table1[[#This Row],[Previous Purchases]]</f>
        <v>25</v>
      </c>
      <c r="R3857" s="3" t="s">
        <v>32</v>
      </c>
      <c r="S3857" s="3" t="s">
        <v>57</v>
      </c>
    </row>
    <row r="3858" spans="1:19" x14ac:dyDescent="0.3">
      <c r="A3858" s="2">
        <v>3857</v>
      </c>
      <c r="B3858" s="2">
        <v>39</v>
      </c>
      <c r="C3858" s="2" t="s">
        <v>152</v>
      </c>
      <c r="D3858" s="2" t="s">
        <v>40</v>
      </c>
      <c r="E3858" s="2" t="s">
        <v>41</v>
      </c>
      <c r="F3858" s="2">
        <v>78</v>
      </c>
      <c r="G3858" s="2" t="s">
        <v>140</v>
      </c>
      <c r="H3858" s="2" t="s">
        <v>35</v>
      </c>
      <c r="I3858" s="2" t="s">
        <v>109</v>
      </c>
      <c r="J3858" s="2" t="s">
        <v>52</v>
      </c>
      <c r="K3858" s="2">
        <v>2.5</v>
      </c>
      <c r="L3858" s="2" t="s">
        <v>151</v>
      </c>
      <c r="M3858" s="2" t="s">
        <v>37</v>
      </c>
      <c r="N3858" s="2" t="s">
        <v>151</v>
      </c>
      <c r="O3858" s="2" t="s">
        <v>151</v>
      </c>
      <c r="P3858" s="12">
        <v>8</v>
      </c>
      <c r="Q3858" s="12">
        <f>Table1[[#This Row],[Purchase Amount (USD)]]-Table1[[#This Row],[Previous Purchases]]</f>
        <v>70</v>
      </c>
      <c r="R3858" s="2" t="s">
        <v>85</v>
      </c>
      <c r="S3858" s="2" t="s">
        <v>57</v>
      </c>
    </row>
    <row r="3859" spans="1:19" x14ac:dyDescent="0.3">
      <c r="A3859" s="2">
        <v>3858</v>
      </c>
      <c r="B3859" s="2">
        <v>42</v>
      </c>
      <c r="C3859" s="2" t="s">
        <v>152</v>
      </c>
      <c r="D3859" s="2" t="s">
        <v>123</v>
      </c>
      <c r="E3859" s="2" t="s">
        <v>66</v>
      </c>
      <c r="F3859" s="2">
        <v>21</v>
      </c>
      <c r="G3859" s="2" t="s">
        <v>104</v>
      </c>
      <c r="H3859" s="2" t="s">
        <v>35</v>
      </c>
      <c r="I3859" s="2" t="s">
        <v>133</v>
      </c>
      <c r="J3859" s="2" t="s">
        <v>52</v>
      </c>
      <c r="K3859" s="2">
        <v>3.1</v>
      </c>
      <c r="L3859" s="2" t="s">
        <v>151</v>
      </c>
      <c r="M3859" s="2" t="s">
        <v>73</v>
      </c>
      <c r="N3859" s="2" t="s">
        <v>151</v>
      </c>
      <c r="O3859" s="2" t="s">
        <v>151</v>
      </c>
      <c r="P3859" s="12">
        <v>29</v>
      </c>
      <c r="Q3859" s="12">
        <f>Table1[[#This Row],[Purchase Amount (USD)]]-Table1[[#This Row],[Previous Purchases]]</f>
        <v>-8</v>
      </c>
      <c r="R3859" s="2" t="s">
        <v>38</v>
      </c>
      <c r="S3859" s="2" t="s">
        <v>96</v>
      </c>
    </row>
    <row r="3860" spans="1:19" x14ac:dyDescent="0.3">
      <c r="A3860" s="3">
        <v>3859</v>
      </c>
      <c r="B3860" s="3">
        <v>30</v>
      </c>
      <c r="C3860" s="3" t="s">
        <v>152</v>
      </c>
      <c r="D3860" s="3" t="s">
        <v>112</v>
      </c>
      <c r="E3860" s="3" t="s">
        <v>20</v>
      </c>
      <c r="F3860" s="3">
        <v>77</v>
      </c>
      <c r="G3860" s="3" t="s">
        <v>67</v>
      </c>
      <c r="H3860" s="3" t="s">
        <v>43</v>
      </c>
      <c r="I3860" s="3" t="s">
        <v>77</v>
      </c>
      <c r="J3860" s="3" t="s">
        <v>24</v>
      </c>
      <c r="K3860" s="3">
        <v>3.5</v>
      </c>
      <c r="L3860" s="3" t="s">
        <v>151</v>
      </c>
      <c r="M3860" s="3" t="s">
        <v>73</v>
      </c>
      <c r="N3860" s="3" t="s">
        <v>151</v>
      </c>
      <c r="O3860" s="3" t="s">
        <v>151</v>
      </c>
      <c r="P3860" s="13">
        <v>26</v>
      </c>
      <c r="Q3860" s="13">
        <f>Table1[[#This Row],[Purchase Amount (USD)]]-Table1[[#This Row],[Previous Purchases]]</f>
        <v>51</v>
      </c>
      <c r="R3860" s="3" t="s">
        <v>38</v>
      </c>
      <c r="S3860" s="3" t="s">
        <v>57</v>
      </c>
    </row>
    <row r="3861" spans="1:19" x14ac:dyDescent="0.3">
      <c r="A3861" s="3">
        <v>3860</v>
      </c>
      <c r="B3861" s="3">
        <v>65</v>
      </c>
      <c r="C3861" s="3" t="s">
        <v>152</v>
      </c>
      <c r="D3861" s="3" t="s">
        <v>58</v>
      </c>
      <c r="E3861" s="3" t="s">
        <v>20</v>
      </c>
      <c r="F3861" s="3">
        <v>88</v>
      </c>
      <c r="G3861" s="3" t="s">
        <v>90</v>
      </c>
      <c r="H3861" s="3" t="s">
        <v>35</v>
      </c>
      <c r="I3861" s="3" t="s">
        <v>143</v>
      </c>
      <c r="J3861" s="3" t="s">
        <v>56</v>
      </c>
      <c r="K3861" s="3">
        <v>3</v>
      </c>
      <c r="L3861" s="3" t="s">
        <v>151</v>
      </c>
      <c r="M3861" s="3" t="s">
        <v>69</v>
      </c>
      <c r="N3861" s="3" t="s">
        <v>151</v>
      </c>
      <c r="O3861" s="3" t="s">
        <v>151</v>
      </c>
      <c r="P3861" s="13">
        <v>47</v>
      </c>
      <c r="Q3861" s="13">
        <f>Table1[[#This Row],[Purchase Amount (USD)]]-Table1[[#This Row],[Previous Purchases]]</f>
        <v>41</v>
      </c>
      <c r="R3861" s="3" t="s">
        <v>74</v>
      </c>
      <c r="S3861" s="3" t="s">
        <v>75</v>
      </c>
    </row>
    <row r="3862" spans="1:19" x14ac:dyDescent="0.3">
      <c r="A3862" s="2">
        <v>3861</v>
      </c>
      <c r="B3862" s="2">
        <v>57</v>
      </c>
      <c r="C3862" s="2" t="s">
        <v>152</v>
      </c>
      <c r="D3862" s="2" t="s">
        <v>88</v>
      </c>
      <c r="E3862" s="2" t="s">
        <v>66</v>
      </c>
      <c r="F3862" s="2">
        <v>64</v>
      </c>
      <c r="G3862" s="2" t="s">
        <v>137</v>
      </c>
      <c r="H3862" s="2" t="s">
        <v>43</v>
      </c>
      <c r="I3862" s="2" t="s">
        <v>47</v>
      </c>
      <c r="J3862" s="2" t="s">
        <v>52</v>
      </c>
      <c r="K3862" s="2">
        <v>4.4000000000000004</v>
      </c>
      <c r="L3862" s="2" t="s">
        <v>151</v>
      </c>
      <c r="M3862" s="2" t="s">
        <v>44</v>
      </c>
      <c r="N3862" s="2" t="s">
        <v>151</v>
      </c>
      <c r="O3862" s="2" t="s">
        <v>151</v>
      </c>
      <c r="P3862" s="12">
        <v>44</v>
      </c>
      <c r="Q3862" s="12">
        <f>Table1[[#This Row],[Purchase Amount (USD)]]-Table1[[#This Row],[Previous Purchases]]</f>
        <v>20</v>
      </c>
      <c r="R3862" s="2" t="s">
        <v>32</v>
      </c>
      <c r="S3862" s="2" t="s">
        <v>48</v>
      </c>
    </row>
    <row r="3863" spans="1:19" x14ac:dyDescent="0.3">
      <c r="A3863" s="2">
        <v>3862</v>
      </c>
      <c r="B3863" s="2">
        <v>64</v>
      </c>
      <c r="C3863" s="2" t="s">
        <v>152</v>
      </c>
      <c r="D3863" s="2" t="s">
        <v>101</v>
      </c>
      <c r="E3863" s="2" t="s">
        <v>62</v>
      </c>
      <c r="F3863" s="2">
        <v>57</v>
      </c>
      <c r="G3863" s="2" t="s">
        <v>50</v>
      </c>
      <c r="H3863" s="2" t="s">
        <v>43</v>
      </c>
      <c r="I3863" s="2" t="s">
        <v>133</v>
      </c>
      <c r="J3863" s="2" t="s">
        <v>36</v>
      </c>
      <c r="K3863" s="2">
        <v>4.9000000000000004</v>
      </c>
      <c r="L3863" s="2" t="s">
        <v>151</v>
      </c>
      <c r="M3863" s="2" t="s">
        <v>53</v>
      </c>
      <c r="N3863" s="2" t="s">
        <v>151</v>
      </c>
      <c r="O3863" s="2" t="s">
        <v>151</v>
      </c>
      <c r="P3863" s="12">
        <v>49</v>
      </c>
      <c r="Q3863" s="12">
        <f>Table1[[#This Row],[Purchase Amount (USD)]]-Table1[[#This Row],[Previous Purchases]]</f>
        <v>8</v>
      </c>
      <c r="R3863" s="2" t="s">
        <v>38</v>
      </c>
      <c r="S3863" s="2" t="s">
        <v>87</v>
      </c>
    </row>
    <row r="3864" spans="1:19" x14ac:dyDescent="0.3">
      <c r="A3864" s="3">
        <v>3863</v>
      </c>
      <c r="B3864" s="3">
        <v>56</v>
      </c>
      <c r="C3864" s="3" t="s">
        <v>152</v>
      </c>
      <c r="D3864" s="3" t="s">
        <v>54</v>
      </c>
      <c r="E3864" s="3" t="s">
        <v>20</v>
      </c>
      <c r="F3864" s="3">
        <v>49</v>
      </c>
      <c r="G3864" s="3" t="s">
        <v>134</v>
      </c>
      <c r="H3864" s="3" t="s">
        <v>22</v>
      </c>
      <c r="I3864" s="3" t="s">
        <v>47</v>
      </c>
      <c r="J3864" s="3" t="s">
        <v>24</v>
      </c>
      <c r="K3864" s="3">
        <v>2.8</v>
      </c>
      <c r="L3864" s="3" t="s">
        <v>151</v>
      </c>
      <c r="M3864" s="3" t="s">
        <v>44</v>
      </c>
      <c r="N3864" s="3" t="s">
        <v>151</v>
      </c>
      <c r="O3864" s="3" t="s">
        <v>151</v>
      </c>
      <c r="P3864" s="13">
        <v>9</v>
      </c>
      <c r="Q3864" s="13">
        <f>Table1[[#This Row],[Purchase Amount (USD)]]-Table1[[#This Row],[Previous Purchases]]</f>
        <v>40</v>
      </c>
      <c r="R3864" s="3" t="s">
        <v>27</v>
      </c>
      <c r="S3864" s="3" t="s">
        <v>87</v>
      </c>
    </row>
    <row r="3865" spans="1:19" x14ac:dyDescent="0.3">
      <c r="A3865" s="3">
        <v>3864</v>
      </c>
      <c r="B3865" s="3">
        <v>40</v>
      </c>
      <c r="C3865" s="3" t="s">
        <v>152</v>
      </c>
      <c r="D3865" s="3" t="s">
        <v>118</v>
      </c>
      <c r="E3865" s="3" t="s">
        <v>66</v>
      </c>
      <c r="F3865" s="3">
        <v>35</v>
      </c>
      <c r="G3865" s="3" t="s">
        <v>81</v>
      </c>
      <c r="H3865" s="3" t="s">
        <v>43</v>
      </c>
      <c r="I3865" s="3" t="s">
        <v>120</v>
      </c>
      <c r="J3865" s="3" t="s">
        <v>52</v>
      </c>
      <c r="K3865" s="3">
        <v>3.3</v>
      </c>
      <c r="L3865" s="3" t="s">
        <v>151</v>
      </c>
      <c r="M3865" s="3" t="s">
        <v>37</v>
      </c>
      <c r="N3865" s="3" t="s">
        <v>151</v>
      </c>
      <c r="O3865" s="3" t="s">
        <v>151</v>
      </c>
      <c r="P3865" s="13">
        <v>28</v>
      </c>
      <c r="Q3865" s="13">
        <f>Table1[[#This Row],[Purchase Amount (USD)]]-Table1[[#This Row],[Previous Purchases]]</f>
        <v>7</v>
      </c>
      <c r="R3865" s="3" t="s">
        <v>32</v>
      </c>
      <c r="S3865" s="3" t="s">
        <v>28</v>
      </c>
    </row>
    <row r="3866" spans="1:19" x14ac:dyDescent="0.3">
      <c r="A3866" s="2">
        <v>3865</v>
      </c>
      <c r="B3866" s="2">
        <v>55</v>
      </c>
      <c r="C3866" s="2" t="s">
        <v>152</v>
      </c>
      <c r="D3866" s="2" t="s">
        <v>112</v>
      </c>
      <c r="E3866" s="2" t="s">
        <v>20</v>
      </c>
      <c r="F3866" s="2">
        <v>99</v>
      </c>
      <c r="G3866" s="2" t="s">
        <v>50</v>
      </c>
      <c r="H3866" s="2" t="s">
        <v>35</v>
      </c>
      <c r="I3866" s="2" t="s">
        <v>143</v>
      </c>
      <c r="J3866" s="2" t="s">
        <v>24</v>
      </c>
      <c r="K3866" s="2">
        <v>4.9000000000000004</v>
      </c>
      <c r="L3866" s="2" t="s">
        <v>151</v>
      </c>
      <c r="M3866" s="2" t="s">
        <v>26</v>
      </c>
      <c r="N3866" s="2" t="s">
        <v>151</v>
      </c>
      <c r="O3866" s="2" t="s">
        <v>151</v>
      </c>
      <c r="P3866" s="12">
        <v>1</v>
      </c>
      <c r="Q3866" s="12">
        <f>Table1[[#This Row],[Purchase Amount (USD)]]-Table1[[#This Row],[Previous Purchases]]</f>
        <v>98</v>
      </c>
      <c r="R3866" s="2" t="s">
        <v>85</v>
      </c>
      <c r="S3866" s="2" t="s">
        <v>28</v>
      </c>
    </row>
    <row r="3867" spans="1:19" x14ac:dyDescent="0.3">
      <c r="A3867" s="2">
        <v>3866</v>
      </c>
      <c r="B3867" s="2">
        <v>25</v>
      </c>
      <c r="C3867" s="2" t="s">
        <v>152</v>
      </c>
      <c r="D3867" s="2" t="s">
        <v>58</v>
      </c>
      <c r="E3867" s="2" t="s">
        <v>20</v>
      </c>
      <c r="F3867" s="2">
        <v>42</v>
      </c>
      <c r="G3867" s="2" t="s">
        <v>144</v>
      </c>
      <c r="H3867" s="2" t="s">
        <v>43</v>
      </c>
      <c r="I3867" s="2" t="s">
        <v>77</v>
      </c>
      <c r="J3867" s="2" t="s">
        <v>36</v>
      </c>
      <c r="K3867" s="2">
        <v>4.2</v>
      </c>
      <c r="L3867" s="2" t="s">
        <v>151</v>
      </c>
      <c r="M3867" s="2" t="s">
        <v>73</v>
      </c>
      <c r="N3867" s="2" t="s">
        <v>151</v>
      </c>
      <c r="O3867" s="2" t="s">
        <v>151</v>
      </c>
      <c r="P3867" s="12">
        <v>28</v>
      </c>
      <c r="Q3867" s="12">
        <f>Table1[[#This Row],[Purchase Amount (USD)]]-Table1[[#This Row],[Previous Purchases]]</f>
        <v>14</v>
      </c>
      <c r="R3867" s="2" t="s">
        <v>32</v>
      </c>
      <c r="S3867" s="2" t="s">
        <v>96</v>
      </c>
    </row>
    <row r="3868" spans="1:19" x14ac:dyDescent="0.3">
      <c r="A3868" s="3">
        <v>3867</v>
      </c>
      <c r="B3868" s="3">
        <v>58</v>
      </c>
      <c r="C3868" s="3" t="s">
        <v>152</v>
      </c>
      <c r="D3868" s="3" t="s">
        <v>123</v>
      </c>
      <c r="E3868" s="3" t="s">
        <v>66</v>
      </c>
      <c r="F3868" s="3">
        <v>32</v>
      </c>
      <c r="G3868" s="3" t="s">
        <v>119</v>
      </c>
      <c r="H3868" s="3" t="s">
        <v>43</v>
      </c>
      <c r="I3868" s="3" t="s">
        <v>117</v>
      </c>
      <c r="J3868" s="3" t="s">
        <v>24</v>
      </c>
      <c r="K3868" s="3">
        <v>3.3</v>
      </c>
      <c r="L3868" s="3" t="s">
        <v>151</v>
      </c>
      <c r="M3868" s="3" t="s">
        <v>69</v>
      </c>
      <c r="N3868" s="3" t="s">
        <v>151</v>
      </c>
      <c r="O3868" s="3" t="s">
        <v>151</v>
      </c>
      <c r="P3868" s="13">
        <v>33</v>
      </c>
      <c r="Q3868" s="13">
        <f>Table1[[#This Row],[Purchase Amount (USD)]]-Table1[[#This Row],[Previous Purchases]]</f>
        <v>-1</v>
      </c>
      <c r="R3868" s="3" t="s">
        <v>38</v>
      </c>
      <c r="S3868" s="3" t="s">
        <v>28</v>
      </c>
    </row>
    <row r="3869" spans="1:19" x14ac:dyDescent="0.3">
      <c r="A3869" s="3">
        <v>3868</v>
      </c>
      <c r="B3869" s="3">
        <v>46</v>
      </c>
      <c r="C3869" s="3" t="s">
        <v>152</v>
      </c>
      <c r="D3869" s="3" t="s">
        <v>101</v>
      </c>
      <c r="E3869" s="3" t="s">
        <v>62</v>
      </c>
      <c r="F3869" s="3">
        <v>21</v>
      </c>
      <c r="G3869" s="3" t="s">
        <v>127</v>
      </c>
      <c r="H3869" s="3" t="s">
        <v>22</v>
      </c>
      <c r="I3869" s="3" t="s">
        <v>92</v>
      </c>
      <c r="J3869" s="3" t="s">
        <v>52</v>
      </c>
      <c r="K3869" s="3">
        <v>2.7</v>
      </c>
      <c r="L3869" s="3" t="s">
        <v>151</v>
      </c>
      <c r="M3869" s="3" t="s">
        <v>53</v>
      </c>
      <c r="N3869" s="3" t="s">
        <v>151</v>
      </c>
      <c r="O3869" s="3" t="s">
        <v>151</v>
      </c>
      <c r="P3869" s="13">
        <v>28</v>
      </c>
      <c r="Q3869" s="13">
        <f>Table1[[#This Row],[Purchase Amount (USD)]]-Table1[[#This Row],[Previous Purchases]]</f>
        <v>-7</v>
      </c>
      <c r="R3869" s="3" t="s">
        <v>38</v>
      </c>
      <c r="S3869" s="3" t="s">
        <v>87</v>
      </c>
    </row>
    <row r="3870" spans="1:19" x14ac:dyDescent="0.3">
      <c r="A3870" s="2">
        <v>3869</v>
      </c>
      <c r="B3870" s="2">
        <v>18</v>
      </c>
      <c r="C3870" s="2" t="s">
        <v>152</v>
      </c>
      <c r="D3870" s="2" t="s">
        <v>80</v>
      </c>
      <c r="E3870" s="2" t="s">
        <v>20</v>
      </c>
      <c r="F3870" s="2">
        <v>29</v>
      </c>
      <c r="G3870" s="2" t="s">
        <v>127</v>
      </c>
      <c r="H3870" s="2" t="s">
        <v>91</v>
      </c>
      <c r="I3870" s="2" t="s">
        <v>135</v>
      </c>
      <c r="J3870" s="2" t="s">
        <v>24</v>
      </c>
      <c r="K3870" s="2">
        <v>3.3</v>
      </c>
      <c r="L3870" s="2" t="s">
        <v>151</v>
      </c>
      <c r="M3870" s="2" t="s">
        <v>69</v>
      </c>
      <c r="N3870" s="2" t="s">
        <v>151</v>
      </c>
      <c r="O3870" s="2" t="s">
        <v>151</v>
      </c>
      <c r="P3870" s="12">
        <v>9</v>
      </c>
      <c r="Q3870" s="12">
        <f>Table1[[#This Row],[Purchase Amount (USD)]]-Table1[[#This Row],[Previous Purchases]]</f>
        <v>20</v>
      </c>
      <c r="R3870" s="2" t="s">
        <v>32</v>
      </c>
      <c r="S3870" s="2" t="s">
        <v>48</v>
      </c>
    </row>
    <row r="3871" spans="1:19" x14ac:dyDescent="0.3">
      <c r="A3871" s="2">
        <v>3870</v>
      </c>
      <c r="B3871" s="2">
        <v>26</v>
      </c>
      <c r="C3871" s="2" t="s">
        <v>152</v>
      </c>
      <c r="D3871" s="2" t="s">
        <v>61</v>
      </c>
      <c r="E3871" s="2" t="s">
        <v>62</v>
      </c>
      <c r="F3871" s="2">
        <v>64</v>
      </c>
      <c r="G3871" s="2" t="s">
        <v>116</v>
      </c>
      <c r="H3871" s="2" t="s">
        <v>22</v>
      </c>
      <c r="I3871" s="2" t="s">
        <v>108</v>
      </c>
      <c r="J3871" s="2" t="s">
        <v>36</v>
      </c>
      <c r="K3871" s="2">
        <v>3.8</v>
      </c>
      <c r="L3871" s="2" t="s">
        <v>151</v>
      </c>
      <c r="M3871" s="2" t="s">
        <v>37</v>
      </c>
      <c r="N3871" s="2" t="s">
        <v>151</v>
      </c>
      <c r="O3871" s="2" t="s">
        <v>151</v>
      </c>
      <c r="P3871" s="12">
        <v>28</v>
      </c>
      <c r="Q3871" s="12">
        <f>Table1[[#This Row],[Purchase Amount (USD)]]-Table1[[#This Row],[Previous Purchases]]</f>
        <v>36</v>
      </c>
      <c r="R3871" s="2" t="s">
        <v>74</v>
      </c>
      <c r="S3871" s="2" t="s">
        <v>48</v>
      </c>
    </row>
    <row r="3872" spans="1:19" x14ac:dyDescent="0.3">
      <c r="A3872" s="3">
        <v>3871</v>
      </c>
      <c r="B3872" s="3">
        <v>61</v>
      </c>
      <c r="C3872" s="3" t="s">
        <v>152</v>
      </c>
      <c r="D3872" s="3" t="s">
        <v>40</v>
      </c>
      <c r="E3872" s="3" t="s">
        <v>41</v>
      </c>
      <c r="F3872" s="3">
        <v>46</v>
      </c>
      <c r="G3872" s="3" t="s">
        <v>122</v>
      </c>
      <c r="H3872" s="3" t="s">
        <v>22</v>
      </c>
      <c r="I3872" s="3" t="s">
        <v>92</v>
      </c>
      <c r="J3872" s="3" t="s">
        <v>56</v>
      </c>
      <c r="K3872" s="3">
        <v>3.2</v>
      </c>
      <c r="L3872" s="3" t="s">
        <v>151</v>
      </c>
      <c r="M3872" s="3" t="s">
        <v>44</v>
      </c>
      <c r="N3872" s="3" t="s">
        <v>151</v>
      </c>
      <c r="O3872" s="3" t="s">
        <v>151</v>
      </c>
      <c r="P3872" s="13">
        <v>19</v>
      </c>
      <c r="Q3872" s="13">
        <f>Table1[[#This Row],[Purchase Amount (USD)]]-Table1[[#This Row],[Previous Purchases]]</f>
        <v>27</v>
      </c>
      <c r="R3872" s="3" t="s">
        <v>32</v>
      </c>
      <c r="S3872" s="3" t="s">
        <v>96</v>
      </c>
    </row>
    <row r="3873" spans="1:19" x14ac:dyDescent="0.3">
      <c r="A3873" s="3">
        <v>3872</v>
      </c>
      <c r="B3873" s="3">
        <v>55</v>
      </c>
      <c r="C3873" s="3" t="s">
        <v>152</v>
      </c>
      <c r="D3873" s="3" t="s">
        <v>112</v>
      </c>
      <c r="E3873" s="3" t="s">
        <v>20</v>
      </c>
      <c r="F3873" s="3">
        <v>97</v>
      </c>
      <c r="G3873" s="3" t="s">
        <v>147</v>
      </c>
      <c r="H3873" s="3" t="s">
        <v>43</v>
      </c>
      <c r="I3873" s="3" t="s">
        <v>93</v>
      </c>
      <c r="J3873" s="3" t="s">
        <v>56</v>
      </c>
      <c r="K3873" s="3">
        <v>4.0999999999999996</v>
      </c>
      <c r="L3873" s="3" t="s">
        <v>151</v>
      </c>
      <c r="M3873" s="3" t="s">
        <v>69</v>
      </c>
      <c r="N3873" s="3" t="s">
        <v>151</v>
      </c>
      <c r="O3873" s="3" t="s">
        <v>151</v>
      </c>
      <c r="P3873" s="13">
        <v>20</v>
      </c>
      <c r="Q3873" s="13">
        <f>Table1[[#This Row],[Purchase Amount (USD)]]-Table1[[#This Row],[Previous Purchases]]</f>
        <v>77</v>
      </c>
      <c r="R3873" s="3" t="s">
        <v>74</v>
      </c>
      <c r="S3873" s="3" t="s">
        <v>96</v>
      </c>
    </row>
    <row r="3874" spans="1:19" x14ac:dyDescent="0.3">
      <c r="A3874" s="2">
        <v>3873</v>
      </c>
      <c r="B3874" s="2">
        <v>41</v>
      </c>
      <c r="C3874" s="2" t="s">
        <v>152</v>
      </c>
      <c r="D3874" s="2" t="s">
        <v>101</v>
      </c>
      <c r="E3874" s="2" t="s">
        <v>62</v>
      </c>
      <c r="F3874" s="2">
        <v>94</v>
      </c>
      <c r="G3874" s="2" t="s">
        <v>81</v>
      </c>
      <c r="H3874" s="2" t="s">
        <v>43</v>
      </c>
      <c r="I3874" s="2" t="s">
        <v>95</v>
      </c>
      <c r="J3874" s="2" t="s">
        <v>36</v>
      </c>
      <c r="K3874" s="2">
        <v>4.3</v>
      </c>
      <c r="L3874" s="2" t="s">
        <v>151</v>
      </c>
      <c r="M3874" s="2" t="s">
        <v>53</v>
      </c>
      <c r="N3874" s="2" t="s">
        <v>151</v>
      </c>
      <c r="O3874" s="2" t="s">
        <v>151</v>
      </c>
      <c r="P3874" s="12">
        <v>3</v>
      </c>
      <c r="Q3874" s="12">
        <f>Table1[[#This Row],[Purchase Amount (USD)]]-Table1[[#This Row],[Previous Purchases]]</f>
        <v>91</v>
      </c>
      <c r="R3874" s="2" t="s">
        <v>32</v>
      </c>
      <c r="S3874" s="2" t="s">
        <v>87</v>
      </c>
    </row>
    <row r="3875" spans="1:19" x14ac:dyDescent="0.3">
      <c r="A3875" s="2">
        <v>3874</v>
      </c>
      <c r="B3875" s="2">
        <v>42</v>
      </c>
      <c r="C3875" s="2" t="s">
        <v>152</v>
      </c>
      <c r="D3875" s="2" t="s">
        <v>40</v>
      </c>
      <c r="E3875" s="2" t="s">
        <v>41</v>
      </c>
      <c r="F3875" s="2">
        <v>43</v>
      </c>
      <c r="G3875" s="2" t="s">
        <v>59</v>
      </c>
      <c r="H3875" s="2" t="s">
        <v>22</v>
      </c>
      <c r="I3875" s="2" t="s">
        <v>64</v>
      </c>
      <c r="J3875" s="2" t="s">
        <v>52</v>
      </c>
      <c r="K3875" s="2">
        <v>4</v>
      </c>
      <c r="L3875" s="2" t="s">
        <v>151</v>
      </c>
      <c r="M3875" s="2" t="s">
        <v>53</v>
      </c>
      <c r="N3875" s="2" t="s">
        <v>151</v>
      </c>
      <c r="O3875" s="2" t="s">
        <v>151</v>
      </c>
      <c r="P3875" s="12">
        <v>22</v>
      </c>
      <c r="Q3875" s="12">
        <f>Table1[[#This Row],[Purchase Amount (USD)]]-Table1[[#This Row],[Previous Purchases]]</f>
        <v>21</v>
      </c>
      <c r="R3875" s="2" t="s">
        <v>38</v>
      </c>
      <c r="S3875" s="2" t="s">
        <v>39</v>
      </c>
    </row>
    <row r="3876" spans="1:19" x14ac:dyDescent="0.3">
      <c r="A3876" s="3">
        <v>3875</v>
      </c>
      <c r="B3876" s="3">
        <v>70</v>
      </c>
      <c r="C3876" s="3" t="s">
        <v>152</v>
      </c>
      <c r="D3876" s="3" t="s">
        <v>29</v>
      </c>
      <c r="E3876" s="3" t="s">
        <v>20</v>
      </c>
      <c r="F3876" s="3">
        <v>54</v>
      </c>
      <c r="G3876" s="3" t="s">
        <v>106</v>
      </c>
      <c r="H3876" s="3" t="s">
        <v>91</v>
      </c>
      <c r="I3876" s="3" t="s">
        <v>117</v>
      </c>
      <c r="J3876" s="3" t="s">
        <v>52</v>
      </c>
      <c r="K3876" s="3">
        <v>3.9</v>
      </c>
      <c r="L3876" s="3" t="s">
        <v>151</v>
      </c>
      <c r="M3876" s="3" t="s">
        <v>69</v>
      </c>
      <c r="N3876" s="3" t="s">
        <v>151</v>
      </c>
      <c r="O3876" s="3" t="s">
        <v>151</v>
      </c>
      <c r="P3876" s="13">
        <v>33</v>
      </c>
      <c r="Q3876" s="13">
        <f>Table1[[#This Row],[Purchase Amount (USD)]]-Table1[[#This Row],[Previous Purchases]]</f>
        <v>21</v>
      </c>
      <c r="R3876" s="3" t="s">
        <v>38</v>
      </c>
      <c r="S3876" s="3" t="s">
        <v>75</v>
      </c>
    </row>
    <row r="3877" spans="1:19" x14ac:dyDescent="0.3">
      <c r="A3877" s="3">
        <v>3876</v>
      </c>
      <c r="B3877" s="3">
        <v>63</v>
      </c>
      <c r="C3877" s="3" t="s">
        <v>152</v>
      </c>
      <c r="D3877" s="3" t="s">
        <v>123</v>
      </c>
      <c r="E3877" s="3" t="s">
        <v>66</v>
      </c>
      <c r="F3877" s="3">
        <v>51</v>
      </c>
      <c r="G3877" s="3" t="s">
        <v>81</v>
      </c>
      <c r="H3877" s="3" t="s">
        <v>43</v>
      </c>
      <c r="I3877" s="3" t="s">
        <v>68</v>
      </c>
      <c r="J3877" s="3" t="s">
        <v>24</v>
      </c>
      <c r="K3877" s="3">
        <v>3.3</v>
      </c>
      <c r="L3877" s="3" t="s">
        <v>151</v>
      </c>
      <c r="M3877" s="3" t="s">
        <v>69</v>
      </c>
      <c r="N3877" s="3" t="s">
        <v>151</v>
      </c>
      <c r="O3877" s="3" t="s">
        <v>151</v>
      </c>
      <c r="P3877" s="13">
        <v>21</v>
      </c>
      <c r="Q3877" s="13">
        <f>Table1[[#This Row],[Purchase Amount (USD)]]-Table1[[#This Row],[Previous Purchases]]</f>
        <v>30</v>
      </c>
      <c r="R3877" s="3" t="s">
        <v>38</v>
      </c>
      <c r="S3877" s="3" t="s">
        <v>48</v>
      </c>
    </row>
    <row r="3878" spans="1:19" x14ac:dyDescent="0.3">
      <c r="A3878" s="2">
        <v>3877</v>
      </c>
      <c r="B3878" s="2">
        <v>60</v>
      </c>
      <c r="C3878" s="2" t="s">
        <v>152</v>
      </c>
      <c r="D3878" s="2" t="s">
        <v>70</v>
      </c>
      <c r="E3878" s="2" t="s">
        <v>41</v>
      </c>
      <c r="F3878" s="2">
        <v>85</v>
      </c>
      <c r="G3878" s="2" t="s">
        <v>149</v>
      </c>
      <c r="H3878" s="2" t="s">
        <v>35</v>
      </c>
      <c r="I3878" s="2" t="s">
        <v>108</v>
      </c>
      <c r="J3878" s="2" t="s">
        <v>56</v>
      </c>
      <c r="K3878" s="2">
        <v>2.6</v>
      </c>
      <c r="L3878" s="2" t="s">
        <v>151</v>
      </c>
      <c r="M3878" s="2" t="s">
        <v>69</v>
      </c>
      <c r="N3878" s="2" t="s">
        <v>151</v>
      </c>
      <c r="O3878" s="2" t="s">
        <v>151</v>
      </c>
      <c r="P3878" s="12">
        <v>7</v>
      </c>
      <c r="Q3878" s="12">
        <f>Table1[[#This Row],[Purchase Amount (USD)]]-Table1[[#This Row],[Previous Purchases]]</f>
        <v>78</v>
      </c>
      <c r="R3878" s="2" t="s">
        <v>32</v>
      </c>
      <c r="S3878" s="2" t="s">
        <v>48</v>
      </c>
    </row>
    <row r="3879" spans="1:19" x14ac:dyDescent="0.3">
      <c r="A3879" s="2">
        <v>3878</v>
      </c>
      <c r="B3879" s="2">
        <v>28</v>
      </c>
      <c r="C3879" s="2" t="s">
        <v>152</v>
      </c>
      <c r="D3879" s="2" t="s">
        <v>103</v>
      </c>
      <c r="E3879" s="2" t="s">
        <v>20</v>
      </c>
      <c r="F3879" s="2">
        <v>96</v>
      </c>
      <c r="G3879" s="2" t="s">
        <v>106</v>
      </c>
      <c r="H3879" s="2" t="s">
        <v>43</v>
      </c>
      <c r="I3879" s="2" t="s">
        <v>77</v>
      </c>
      <c r="J3879" s="2" t="s">
        <v>36</v>
      </c>
      <c r="K3879" s="2">
        <v>4.2</v>
      </c>
      <c r="L3879" s="2" t="s">
        <v>151</v>
      </c>
      <c r="M3879" s="2" t="s">
        <v>44</v>
      </c>
      <c r="N3879" s="2" t="s">
        <v>151</v>
      </c>
      <c r="O3879" s="2" t="s">
        <v>151</v>
      </c>
      <c r="P3879" s="12">
        <v>46</v>
      </c>
      <c r="Q3879" s="12">
        <f>Table1[[#This Row],[Purchase Amount (USD)]]-Table1[[#This Row],[Previous Purchases]]</f>
        <v>50</v>
      </c>
      <c r="R3879" s="2" t="s">
        <v>85</v>
      </c>
      <c r="S3879" s="2" t="s">
        <v>87</v>
      </c>
    </row>
    <row r="3880" spans="1:19" x14ac:dyDescent="0.3">
      <c r="A3880" s="3">
        <v>3879</v>
      </c>
      <c r="B3880" s="3">
        <v>60</v>
      </c>
      <c r="C3880" s="3" t="s">
        <v>152</v>
      </c>
      <c r="D3880" s="3" t="s">
        <v>123</v>
      </c>
      <c r="E3880" s="3" t="s">
        <v>66</v>
      </c>
      <c r="F3880" s="3">
        <v>42</v>
      </c>
      <c r="G3880" s="3" t="s">
        <v>130</v>
      </c>
      <c r="H3880" s="3" t="s">
        <v>43</v>
      </c>
      <c r="I3880" s="3" t="s">
        <v>68</v>
      </c>
      <c r="J3880" s="3" t="s">
        <v>52</v>
      </c>
      <c r="K3880" s="3">
        <v>3.4</v>
      </c>
      <c r="L3880" s="3" t="s">
        <v>151</v>
      </c>
      <c r="M3880" s="3" t="s">
        <v>69</v>
      </c>
      <c r="N3880" s="3" t="s">
        <v>151</v>
      </c>
      <c r="O3880" s="3" t="s">
        <v>151</v>
      </c>
      <c r="P3880" s="13">
        <v>24</v>
      </c>
      <c r="Q3880" s="13">
        <f>Table1[[#This Row],[Purchase Amount (USD)]]-Table1[[#This Row],[Previous Purchases]]</f>
        <v>18</v>
      </c>
      <c r="R3880" s="3" t="s">
        <v>38</v>
      </c>
      <c r="S3880" s="3" t="s">
        <v>48</v>
      </c>
    </row>
    <row r="3881" spans="1:19" x14ac:dyDescent="0.3">
      <c r="A3881" s="3">
        <v>3880</v>
      </c>
      <c r="B3881" s="3">
        <v>26</v>
      </c>
      <c r="C3881" s="3" t="s">
        <v>152</v>
      </c>
      <c r="D3881" s="3" t="s">
        <v>86</v>
      </c>
      <c r="E3881" s="3" t="s">
        <v>20</v>
      </c>
      <c r="F3881" s="3">
        <v>63</v>
      </c>
      <c r="G3881" s="3" t="s">
        <v>102</v>
      </c>
      <c r="H3881" s="3" t="s">
        <v>22</v>
      </c>
      <c r="I3881" s="3" t="s">
        <v>31</v>
      </c>
      <c r="J3881" s="3" t="s">
        <v>24</v>
      </c>
      <c r="K3881" s="3">
        <v>4.0999999999999996</v>
      </c>
      <c r="L3881" s="3" t="s">
        <v>151</v>
      </c>
      <c r="M3881" s="3" t="s">
        <v>37</v>
      </c>
      <c r="N3881" s="3" t="s">
        <v>151</v>
      </c>
      <c r="O3881" s="3" t="s">
        <v>151</v>
      </c>
      <c r="P3881" s="13">
        <v>6</v>
      </c>
      <c r="Q3881" s="13">
        <f>Table1[[#This Row],[Purchase Amount (USD)]]-Table1[[#This Row],[Previous Purchases]]</f>
        <v>57</v>
      </c>
      <c r="R3881" s="3" t="s">
        <v>85</v>
      </c>
      <c r="S3881" s="3" t="s">
        <v>57</v>
      </c>
    </row>
    <row r="3882" spans="1:19" x14ac:dyDescent="0.3">
      <c r="A3882" s="2">
        <v>3881</v>
      </c>
      <c r="B3882" s="2">
        <v>42</v>
      </c>
      <c r="C3882" s="2" t="s">
        <v>152</v>
      </c>
      <c r="D3882" s="2" t="s">
        <v>54</v>
      </c>
      <c r="E3882" s="2" t="s">
        <v>20</v>
      </c>
      <c r="F3882" s="2">
        <v>20</v>
      </c>
      <c r="G3882" s="2" t="s">
        <v>34</v>
      </c>
      <c r="H3882" s="2" t="s">
        <v>43</v>
      </c>
      <c r="I3882" s="2" t="s">
        <v>107</v>
      </c>
      <c r="J3882" s="2" t="s">
        <v>24</v>
      </c>
      <c r="K3882" s="2">
        <v>3.9</v>
      </c>
      <c r="L3882" s="2" t="s">
        <v>151</v>
      </c>
      <c r="M3882" s="2" t="s">
        <v>37</v>
      </c>
      <c r="N3882" s="2" t="s">
        <v>151</v>
      </c>
      <c r="O3882" s="2" t="s">
        <v>151</v>
      </c>
      <c r="P3882" s="12">
        <v>40</v>
      </c>
      <c r="Q3882" s="12">
        <f>Table1[[#This Row],[Purchase Amount (USD)]]-Table1[[#This Row],[Previous Purchases]]</f>
        <v>-20</v>
      </c>
      <c r="R3882" s="2" t="s">
        <v>45</v>
      </c>
      <c r="S3882" s="2" t="s">
        <v>87</v>
      </c>
    </row>
    <row r="3883" spans="1:19" x14ac:dyDescent="0.3">
      <c r="A3883" s="2">
        <v>3882</v>
      </c>
      <c r="B3883" s="2">
        <v>56</v>
      </c>
      <c r="C3883" s="2" t="s">
        <v>152</v>
      </c>
      <c r="D3883" s="2" t="s">
        <v>118</v>
      </c>
      <c r="E3883" s="2" t="s">
        <v>66</v>
      </c>
      <c r="F3883" s="2">
        <v>25</v>
      </c>
      <c r="G3883" s="2" t="s">
        <v>141</v>
      </c>
      <c r="H3883" s="2" t="s">
        <v>22</v>
      </c>
      <c r="I3883" s="2" t="s">
        <v>64</v>
      </c>
      <c r="J3883" s="2" t="s">
        <v>36</v>
      </c>
      <c r="K3883" s="2">
        <v>2.8</v>
      </c>
      <c r="L3883" s="2" t="s">
        <v>151</v>
      </c>
      <c r="M3883" s="2" t="s">
        <v>69</v>
      </c>
      <c r="N3883" s="2" t="s">
        <v>151</v>
      </c>
      <c r="O3883" s="2" t="s">
        <v>151</v>
      </c>
      <c r="P3883" s="12">
        <v>17</v>
      </c>
      <c r="Q3883" s="12">
        <f>Table1[[#This Row],[Purchase Amount (USD)]]-Table1[[#This Row],[Previous Purchases]]</f>
        <v>8</v>
      </c>
      <c r="R3883" s="2" t="s">
        <v>85</v>
      </c>
      <c r="S3883" s="2" t="s">
        <v>39</v>
      </c>
    </row>
    <row r="3884" spans="1:19" x14ac:dyDescent="0.3">
      <c r="A3884" s="3">
        <v>3883</v>
      </c>
      <c r="B3884" s="3">
        <v>35</v>
      </c>
      <c r="C3884" s="3" t="s">
        <v>152</v>
      </c>
      <c r="D3884" s="3" t="s">
        <v>94</v>
      </c>
      <c r="E3884" s="3" t="s">
        <v>20</v>
      </c>
      <c r="F3884" s="3">
        <v>95</v>
      </c>
      <c r="G3884" s="3" t="s">
        <v>113</v>
      </c>
      <c r="H3884" s="3" t="s">
        <v>22</v>
      </c>
      <c r="I3884" s="3" t="s">
        <v>143</v>
      </c>
      <c r="J3884" s="3" t="s">
        <v>56</v>
      </c>
      <c r="K3884" s="3">
        <v>2.6</v>
      </c>
      <c r="L3884" s="3" t="s">
        <v>151</v>
      </c>
      <c r="M3884" s="3" t="s">
        <v>37</v>
      </c>
      <c r="N3884" s="3" t="s">
        <v>151</v>
      </c>
      <c r="O3884" s="3" t="s">
        <v>151</v>
      </c>
      <c r="P3884" s="13">
        <v>24</v>
      </c>
      <c r="Q3884" s="13">
        <f>Table1[[#This Row],[Purchase Amount (USD)]]-Table1[[#This Row],[Previous Purchases]]</f>
        <v>71</v>
      </c>
      <c r="R3884" s="3" t="s">
        <v>32</v>
      </c>
      <c r="S3884" s="3" t="s">
        <v>28</v>
      </c>
    </row>
    <row r="3885" spans="1:19" x14ac:dyDescent="0.3">
      <c r="A3885" s="3">
        <v>3884</v>
      </c>
      <c r="B3885" s="3">
        <v>34</v>
      </c>
      <c r="C3885" s="3" t="s">
        <v>152</v>
      </c>
      <c r="D3885" s="3" t="s">
        <v>123</v>
      </c>
      <c r="E3885" s="3" t="s">
        <v>66</v>
      </c>
      <c r="F3885" s="3">
        <v>38</v>
      </c>
      <c r="G3885" s="3" t="s">
        <v>113</v>
      </c>
      <c r="H3885" s="3" t="s">
        <v>91</v>
      </c>
      <c r="I3885" s="3" t="s">
        <v>72</v>
      </c>
      <c r="J3885" s="3" t="s">
        <v>56</v>
      </c>
      <c r="K3885" s="3">
        <v>4</v>
      </c>
      <c r="L3885" s="3" t="s">
        <v>151</v>
      </c>
      <c r="M3885" s="3" t="s">
        <v>44</v>
      </c>
      <c r="N3885" s="3" t="s">
        <v>151</v>
      </c>
      <c r="O3885" s="3" t="s">
        <v>151</v>
      </c>
      <c r="P3885" s="13">
        <v>22</v>
      </c>
      <c r="Q3885" s="13">
        <f>Table1[[#This Row],[Purchase Amount (USD)]]-Table1[[#This Row],[Previous Purchases]]</f>
        <v>16</v>
      </c>
      <c r="R3885" s="3" t="s">
        <v>32</v>
      </c>
      <c r="S3885" s="3" t="s">
        <v>28</v>
      </c>
    </row>
    <row r="3886" spans="1:19" x14ac:dyDescent="0.3">
      <c r="A3886" s="2">
        <v>3885</v>
      </c>
      <c r="B3886" s="2">
        <v>47</v>
      </c>
      <c r="C3886" s="2" t="s">
        <v>152</v>
      </c>
      <c r="D3886" s="2" t="s">
        <v>40</v>
      </c>
      <c r="E3886" s="2" t="s">
        <v>41</v>
      </c>
      <c r="F3886" s="2">
        <v>29</v>
      </c>
      <c r="G3886" s="2" t="s">
        <v>127</v>
      </c>
      <c r="H3886" s="2" t="s">
        <v>43</v>
      </c>
      <c r="I3886" s="2" t="s">
        <v>109</v>
      </c>
      <c r="J3886" s="2" t="s">
        <v>56</v>
      </c>
      <c r="K3886" s="2">
        <v>4.9000000000000004</v>
      </c>
      <c r="L3886" s="2" t="s">
        <v>151</v>
      </c>
      <c r="M3886" s="2" t="s">
        <v>26</v>
      </c>
      <c r="N3886" s="2" t="s">
        <v>151</v>
      </c>
      <c r="O3886" s="2" t="s">
        <v>151</v>
      </c>
      <c r="P3886" s="12">
        <v>3</v>
      </c>
      <c r="Q3886" s="12">
        <f>Table1[[#This Row],[Purchase Amount (USD)]]-Table1[[#This Row],[Previous Purchases]]</f>
        <v>26</v>
      </c>
      <c r="R3886" s="2" t="s">
        <v>45</v>
      </c>
      <c r="S3886" s="2" t="s">
        <v>39</v>
      </c>
    </row>
    <row r="3887" spans="1:19" x14ac:dyDescent="0.3">
      <c r="A3887" s="2">
        <v>3886</v>
      </c>
      <c r="B3887" s="2">
        <v>49</v>
      </c>
      <c r="C3887" s="2" t="s">
        <v>152</v>
      </c>
      <c r="D3887" s="2" t="s">
        <v>124</v>
      </c>
      <c r="E3887" s="2" t="s">
        <v>20</v>
      </c>
      <c r="F3887" s="2">
        <v>64</v>
      </c>
      <c r="G3887" s="2" t="s">
        <v>129</v>
      </c>
      <c r="H3887" s="2" t="s">
        <v>22</v>
      </c>
      <c r="I3887" s="2" t="s">
        <v>72</v>
      </c>
      <c r="J3887" s="2" t="s">
        <v>24</v>
      </c>
      <c r="K3887" s="2">
        <v>3.2</v>
      </c>
      <c r="L3887" s="2" t="s">
        <v>151</v>
      </c>
      <c r="M3887" s="2" t="s">
        <v>37</v>
      </c>
      <c r="N3887" s="2" t="s">
        <v>151</v>
      </c>
      <c r="O3887" s="2" t="s">
        <v>151</v>
      </c>
      <c r="P3887" s="12">
        <v>39</v>
      </c>
      <c r="Q3887" s="12">
        <f>Table1[[#This Row],[Purchase Amount (USD)]]-Table1[[#This Row],[Previous Purchases]]</f>
        <v>25</v>
      </c>
      <c r="R3887" s="2" t="s">
        <v>32</v>
      </c>
      <c r="S3887" s="2" t="s">
        <v>57</v>
      </c>
    </row>
    <row r="3888" spans="1:19" x14ac:dyDescent="0.3">
      <c r="A3888" s="3">
        <v>3887</v>
      </c>
      <c r="B3888" s="3">
        <v>37</v>
      </c>
      <c r="C3888" s="3" t="s">
        <v>152</v>
      </c>
      <c r="D3888" s="3" t="s">
        <v>105</v>
      </c>
      <c r="E3888" s="3" t="s">
        <v>66</v>
      </c>
      <c r="F3888" s="3">
        <v>92</v>
      </c>
      <c r="G3888" s="3" t="s">
        <v>145</v>
      </c>
      <c r="H3888" s="3" t="s">
        <v>35</v>
      </c>
      <c r="I3888" s="3" t="s">
        <v>109</v>
      </c>
      <c r="J3888" s="3" t="s">
        <v>52</v>
      </c>
      <c r="K3888" s="3">
        <v>3.9</v>
      </c>
      <c r="L3888" s="3" t="s">
        <v>151</v>
      </c>
      <c r="M3888" s="3" t="s">
        <v>26</v>
      </c>
      <c r="N3888" s="3" t="s">
        <v>151</v>
      </c>
      <c r="O3888" s="3" t="s">
        <v>151</v>
      </c>
      <c r="P3888" s="13">
        <v>40</v>
      </c>
      <c r="Q3888" s="13">
        <f>Table1[[#This Row],[Purchase Amount (USD)]]-Table1[[#This Row],[Previous Purchases]]</f>
        <v>52</v>
      </c>
      <c r="R3888" s="3" t="s">
        <v>85</v>
      </c>
      <c r="S3888" s="3" t="s">
        <v>57</v>
      </c>
    </row>
    <row r="3889" spans="1:19" x14ac:dyDescent="0.3">
      <c r="A3889" s="3">
        <v>3888</v>
      </c>
      <c r="B3889" s="3">
        <v>40</v>
      </c>
      <c r="C3889" s="3" t="s">
        <v>152</v>
      </c>
      <c r="D3889" s="3" t="s">
        <v>54</v>
      </c>
      <c r="E3889" s="3" t="s">
        <v>20</v>
      </c>
      <c r="F3889" s="3">
        <v>34</v>
      </c>
      <c r="G3889" s="3" t="s">
        <v>110</v>
      </c>
      <c r="H3889" s="3" t="s">
        <v>43</v>
      </c>
      <c r="I3889" s="3" t="s">
        <v>60</v>
      </c>
      <c r="J3889" s="3" t="s">
        <v>36</v>
      </c>
      <c r="K3889" s="3">
        <v>2.7</v>
      </c>
      <c r="L3889" s="3" t="s">
        <v>151</v>
      </c>
      <c r="M3889" s="3" t="s">
        <v>26</v>
      </c>
      <c r="N3889" s="3" t="s">
        <v>151</v>
      </c>
      <c r="O3889" s="3" t="s">
        <v>151</v>
      </c>
      <c r="P3889" s="13">
        <v>1</v>
      </c>
      <c r="Q3889" s="13">
        <f>Table1[[#This Row],[Purchase Amount (USD)]]-Table1[[#This Row],[Previous Purchases]]</f>
        <v>33</v>
      </c>
      <c r="R3889" s="3" t="s">
        <v>38</v>
      </c>
      <c r="S3889" s="3" t="s">
        <v>57</v>
      </c>
    </row>
    <row r="3890" spans="1:19" x14ac:dyDescent="0.3">
      <c r="A3890" s="2">
        <v>3889</v>
      </c>
      <c r="B3890" s="2">
        <v>45</v>
      </c>
      <c r="C3890" s="2" t="s">
        <v>152</v>
      </c>
      <c r="D3890" s="2" t="s">
        <v>49</v>
      </c>
      <c r="E3890" s="2" t="s">
        <v>41</v>
      </c>
      <c r="F3890" s="2">
        <v>69</v>
      </c>
      <c r="G3890" s="2" t="s">
        <v>140</v>
      </c>
      <c r="H3890" s="2" t="s">
        <v>43</v>
      </c>
      <c r="I3890" s="2" t="s">
        <v>82</v>
      </c>
      <c r="J3890" s="2" t="s">
        <v>36</v>
      </c>
      <c r="K3890" s="2">
        <v>3.4</v>
      </c>
      <c r="L3890" s="2" t="s">
        <v>151</v>
      </c>
      <c r="M3890" s="2" t="s">
        <v>53</v>
      </c>
      <c r="N3890" s="2" t="s">
        <v>151</v>
      </c>
      <c r="O3890" s="2" t="s">
        <v>151</v>
      </c>
      <c r="P3890" s="12">
        <v>14</v>
      </c>
      <c r="Q3890" s="12">
        <f>Table1[[#This Row],[Purchase Amount (USD)]]-Table1[[#This Row],[Previous Purchases]]</f>
        <v>55</v>
      </c>
      <c r="R3890" s="2" t="s">
        <v>27</v>
      </c>
      <c r="S3890" s="2" t="s">
        <v>75</v>
      </c>
    </row>
    <row r="3891" spans="1:19" x14ac:dyDescent="0.3">
      <c r="A3891" s="2">
        <v>3890</v>
      </c>
      <c r="B3891" s="2">
        <v>57</v>
      </c>
      <c r="C3891" s="2" t="s">
        <v>152</v>
      </c>
      <c r="D3891" s="2" t="s">
        <v>80</v>
      </c>
      <c r="E3891" s="2" t="s">
        <v>20</v>
      </c>
      <c r="F3891" s="2">
        <v>65</v>
      </c>
      <c r="G3891" s="2" t="s">
        <v>119</v>
      </c>
      <c r="H3891" s="2" t="s">
        <v>35</v>
      </c>
      <c r="I3891" s="2" t="s">
        <v>133</v>
      </c>
      <c r="J3891" s="2" t="s">
        <v>36</v>
      </c>
      <c r="K3891" s="2">
        <v>3.5</v>
      </c>
      <c r="L3891" s="2" t="s">
        <v>151</v>
      </c>
      <c r="M3891" s="2" t="s">
        <v>26</v>
      </c>
      <c r="N3891" s="2" t="s">
        <v>151</v>
      </c>
      <c r="O3891" s="2" t="s">
        <v>151</v>
      </c>
      <c r="P3891" s="12">
        <v>49</v>
      </c>
      <c r="Q3891" s="12">
        <f>Table1[[#This Row],[Purchase Amount (USD)]]-Table1[[#This Row],[Previous Purchases]]</f>
        <v>16</v>
      </c>
      <c r="R3891" s="2" t="s">
        <v>74</v>
      </c>
      <c r="S3891" s="2" t="s">
        <v>48</v>
      </c>
    </row>
    <row r="3892" spans="1:19" x14ac:dyDescent="0.3">
      <c r="A3892" s="3">
        <v>3891</v>
      </c>
      <c r="B3892" s="3">
        <v>35</v>
      </c>
      <c r="C3892" s="3" t="s">
        <v>152</v>
      </c>
      <c r="D3892" s="3" t="s">
        <v>54</v>
      </c>
      <c r="E3892" s="3" t="s">
        <v>20</v>
      </c>
      <c r="F3892" s="3">
        <v>81</v>
      </c>
      <c r="G3892" s="3" t="s">
        <v>144</v>
      </c>
      <c r="H3892" s="3" t="s">
        <v>91</v>
      </c>
      <c r="I3892" s="3" t="s">
        <v>95</v>
      </c>
      <c r="J3892" s="3" t="s">
        <v>24</v>
      </c>
      <c r="K3892" s="3">
        <v>2.6</v>
      </c>
      <c r="L3892" s="3" t="s">
        <v>151</v>
      </c>
      <c r="M3892" s="3" t="s">
        <v>53</v>
      </c>
      <c r="N3892" s="3" t="s">
        <v>151</v>
      </c>
      <c r="O3892" s="3" t="s">
        <v>151</v>
      </c>
      <c r="P3892" s="13">
        <v>33</v>
      </c>
      <c r="Q3892" s="13">
        <f>Table1[[#This Row],[Purchase Amount (USD)]]-Table1[[#This Row],[Previous Purchases]]</f>
        <v>48</v>
      </c>
      <c r="R3892" s="3" t="s">
        <v>85</v>
      </c>
      <c r="S3892" s="3" t="s">
        <v>48</v>
      </c>
    </row>
    <row r="3893" spans="1:19" x14ac:dyDescent="0.3">
      <c r="A3893" s="3">
        <v>3892</v>
      </c>
      <c r="B3893" s="3">
        <v>36</v>
      </c>
      <c r="C3893" s="3" t="s">
        <v>152</v>
      </c>
      <c r="D3893" s="3" t="s">
        <v>80</v>
      </c>
      <c r="E3893" s="3" t="s">
        <v>20</v>
      </c>
      <c r="F3893" s="3">
        <v>30</v>
      </c>
      <c r="G3893" s="3" t="s">
        <v>111</v>
      </c>
      <c r="H3893" s="3" t="s">
        <v>22</v>
      </c>
      <c r="I3893" s="3" t="s">
        <v>99</v>
      </c>
      <c r="J3893" s="3" t="s">
        <v>24</v>
      </c>
      <c r="K3893" s="3">
        <v>4.7</v>
      </c>
      <c r="L3893" s="3" t="s">
        <v>151</v>
      </c>
      <c r="M3893" s="3" t="s">
        <v>37</v>
      </c>
      <c r="N3893" s="3" t="s">
        <v>151</v>
      </c>
      <c r="O3893" s="3" t="s">
        <v>151</v>
      </c>
      <c r="P3893" s="13">
        <v>6</v>
      </c>
      <c r="Q3893" s="13">
        <f>Table1[[#This Row],[Purchase Amount (USD)]]-Table1[[#This Row],[Previous Purchases]]</f>
        <v>24</v>
      </c>
      <c r="R3893" s="3" t="s">
        <v>74</v>
      </c>
      <c r="S3893" s="3" t="s">
        <v>57</v>
      </c>
    </row>
    <row r="3894" spans="1:19" x14ac:dyDescent="0.3">
      <c r="A3894" s="2">
        <v>3893</v>
      </c>
      <c r="B3894" s="2">
        <v>35</v>
      </c>
      <c r="C3894" s="2" t="s">
        <v>152</v>
      </c>
      <c r="D3894" s="2" t="s">
        <v>105</v>
      </c>
      <c r="E3894" s="2" t="s">
        <v>66</v>
      </c>
      <c r="F3894" s="2">
        <v>86</v>
      </c>
      <c r="G3894" s="2" t="s">
        <v>150</v>
      </c>
      <c r="H3894" s="2" t="s">
        <v>22</v>
      </c>
      <c r="I3894" s="2" t="s">
        <v>125</v>
      </c>
      <c r="J3894" s="2" t="s">
        <v>52</v>
      </c>
      <c r="K3894" s="2">
        <v>3.5</v>
      </c>
      <c r="L3894" s="2" t="s">
        <v>151</v>
      </c>
      <c r="M3894" s="2" t="s">
        <v>53</v>
      </c>
      <c r="N3894" s="2" t="s">
        <v>151</v>
      </c>
      <c r="O3894" s="2" t="s">
        <v>151</v>
      </c>
      <c r="P3894" s="12">
        <v>5</v>
      </c>
      <c r="Q3894" s="12">
        <f>Table1[[#This Row],[Purchase Amount (USD)]]-Table1[[#This Row],[Previous Purchases]]</f>
        <v>81</v>
      </c>
      <c r="R3894" s="2" t="s">
        <v>45</v>
      </c>
      <c r="S3894" s="2" t="s">
        <v>28</v>
      </c>
    </row>
    <row r="3895" spans="1:19" x14ac:dyDescent="0.3">
      <c r="A3895" s="2">
        <v>3894</v>
      </c>
      <c r="B3895" s="2">
        <v>21</v>
      </c>
      <c r="C3895" s="2" t="s">
        <v>152</v>
      </c>
      <c r="D3895" s="2" t="s">
        <v>123</v>
      </c>
      <c r="E3895" s="2" t="s">
        <v>66</v>
      </c>
      <c r="F3895" s="2">
        <v>64</v>
      </c>
      <c r="G3895" s="2" t="s">
        <v>34</v>
      </c>
      <c r="H3895" s="2" t="s">
        <v>22</v>
      </c>
      <c r="I3895" s="2" t="s">
        <v>51</v>
      </c>
      <c r="J3895" s="2" t="s">
        <v>56</v>
      </c>
      <c r="K3895" s="2">
        <v>3.3</v>
      </c>
      <c r="L3895" s="2" t="s">
        <v>151</v>
      </c>
      <c r="M3895" s="2" t="s">
        <v>73</v>
      </c>
      <c r="N3895" s="2" t="s">
        <v>151</v>
      </c>
      <c r="O3895" s="2" t="s">
        <v>151</v>
      </c>
      <c r="P3895" s="12">
        <v>29</v>
      </c>
      <c r="Q3895" s="12">
        <f>Table1[[#This Row],[Purchase Amount (USD)]]-Table1[[#This Row],[Previous Purchases]]</f>
        <v>35</v>
      </c>
      <c r="R3895" s="2" t="s">
        <v>74</v>
      </c>
      <c r="S3895" s="2" t="s">
        <v>75</v>
      </c>
    </row>
    <row r="3896" spans="1:19" x14ac:dyDescent="0.3">
      <c r="A3896" s="3">
        <v>3895</v>
      </c>
      <c r="B3896" s="3">
        <v>66</v>
      </c>
      <c r="C3896" s="3" t="s">
        <v>152</v>
      </c>
      <c r="D3896" s="3" t="s">
        <v>86</v>
      </c>
      <c r="E3896" s="3" t="s">
        <v>20</v>
      </c>
      <c r="F3896" s="3">
        <v>78</v>
      </c>
      <c r="G3896" s="3" t="s">
        <v>138</v>
      </c>
      <c r="H3896" s="3" t="s">
        <v>22</v>
      </c>
      <c r="I3896" s="3" t="s">
        <v>51</v>
      </c>
      <c r="J3896" s="3" t="s">
        <v>36</v>
      </c>
      <c r="K3896" s="3">
        <v>3.9</v>
      </c>
      <c r="L3896" s="3" t="s">
        <v>151</v>
      </c>
      <c r="M3896" s="3" t="s">
        <v>69</v>
      </c>
      <c r="N3896" s="3" t="s">
        <v>151</v>
      </c>
      <c r="O3896" s="3" t="s">
        <v>151</v>
      </c>
      <c r="P3896" s="13">
        <v>44</v>
      </c>
      <c r="Q3896" s="13">
        <f>Table1[[#This Row],[Purchase Amount (USD)]]-Table1[[#This Row],[Previous Purchases]]</f>
        <v>34</v>
      </c>
      <c r="R3896" s="3" t="s">
        <v>38</v>
      </c>
      <c r="S3896" s="3" t="s">
        <v>96</v>
      </c>
    </row>
    <row r="3897" spans="1:19" x14ac:dyDescent="0.3">
      <c r="A3897" s="3">
        <v>3896</v>
      </c>
      <c r="B3897" s="3">
        <v>40</v>
      </c>
      <c r="C3897" s="3" t="s">
        <v>152</v>
      </c>
      <c r="D3897" s="3" t="s">
        <v>103</v>
      </c>
      <c r="E3897" s="3" t="s">
        <v>20</v>
      </c>
      <c r="F3897" s="3">
        <v>28</v>
      </c>
      <c r="G3897" s="3" t="s">
        <v>140</v>
      </c>
      <c r="H3897" s="3" t="s">
        <v>22</v>
      </c>
      <c r="I3897" s="3" t="s">
        <v>47</v>
      </c>
      <c r="J3897" s="3" t="s">
        <v>52</v>
      </c>
      <c r="K3897" s="3">
        <v>4.2</v>
      </c>
      <c r="L3897" s="3" t="s">
        <v>151</v>
      </c>
      <c r="M3897" s="3" t="s">
        <v>69</v>
      </c>
      <c r="N3897" s="3" t="s">
        <v>151</v>
      </c>
      <c r="O3897" s="3" t="s">
        <v>151</v>
      </c>
      <c r="P3897" s="13">
        <v>32</v>
      </c>
      <c r="Q3897" s="13">
        <f>Table1[[#This Row],[Purchase Amount (USD)]]-Table1[[#This Row],[Previous Purchases]]</f>
        <v>-4</v>
      </c>
      <c r="R3897" s="3" t="s">
        <v>27</v>
      </c>
      <c r="S3897" s="3" t="s">
        <v>39</v>
      </c>
    </row>
    <row r="3898" spans="1:19" x14ac:dyDescent="0.3">
      <c r="A3898" s="2">
        <v>3897</v>
      </c>
      <c r="B3898" s="2">
        <v>52</v>
      </c>
      <c r="C3898" s="2" t="s">
        <v>152</v>
      </c>
      <c r="D3898" s="2" t="s">
        <v>131</v>
      </c>
      <c r="E3898" s="2" t="s">
        <v>66</v>
      </c>
      <c r="F3898" s="2">
        <v>49</v>
      </c>
      <c r="G3898" s="2" t="s">
        <v>145</v>
      </c>
      <c r="H3898" s="2" t="s">
        <v>22</v>
      </c>
      <c r="I3898" s="2" t="s">
        <v>51</v>
      </c>
      <c r="J3898" s="2" t="s">
        <v>36</v>
      </c>
      <c r="K3898" s="2">
        <v>4.5</v>
      </c>
      <c r="L3898" s="2" t="s">
        <v>151</v>
      </c>
      <c r="M3898" s="2" t="s">
        <v>73</v>
      </c>
      <c r="N3898" s="2" t="s">
        <v>151</v>
      </c>
      <c r="O3898" s="2" t="s">
        <v>151</v>
      </c>
      <c r="P3898" s="12">
        <v>41</v>
      </c>
      <c r="Q3898" s="12">
        <f>Table1[[#This Row],[Purchase Amount (USD)]]-Table1[[#This Row],[Previous Purchases]]</f>
        <v>8</v>
      </c>
      <c r="R3898" s="2" t="s">
        <v>74</v>
      </c>
      <c r="S3898" s="2" t="s">
        <v>75</v>
      </c>
    </row>
    <row r="3899" spans="1:19" x14ac:dyDescent="0.3">
      <c r="A3899" s="2">
        <v>3898</v>
      </c>
      <c r="B3899" s="2">
        <v>46</v>
      </c>
      <c r="C3899" s="2" t="s">
        <v>152</v>
      </c>
      <c r="D3899" s="2" t="s">
        <v>132</v>
      </c>
      <c r="E3899" s="2" t="s">
        <v>66</v>
      </c>
      <c r="F3899" s="2">
        <v>33</v>
      </c>
      <c r="G3899" s="2" t="s">
        <v>126</v>
      </c>
      <c r="H3899" s="2" t="s">
        <v>22</v>
      </c>
      <c r="I3899" s="2" t="s">
        <v>95</v>
      </c>
      <c r="J3899" s="2" t="s">
        <v>36</v>
      </c>
      <c r="K3899" s="2">
        <v>2.9</v>
      </c>
      <c r="L3899" s="2" t="s">
        <v>151</v>
      </c>
      <c r="M3899" s="2" t="s">
        <v>53</v>
      </c>
      <c r="N3899" s="2" t="s">
        <v>151</v>
      </c>
      <c r="O3899" s="2" t="s">
        <v>151</v>
      </c>
      <c r="P3899" s="12">
        <v>24</v>
      </c>
      <c r="Q3899" s="12">
        <f>Table1[[#This Row],[Purchase Amount (USD)]]-Table1[[#This Row],[Previous Purchases]]</f>
        <v>9</v>
      </c>
      <c r="R3899" s="2" t="s">
        <v>27</v>
      </c>
      <c r="S3899" s="2" t="s">
        <v>57</v>
      </c>
    </row>
    <row r="3900" spans="1:19" x14ac:dyDescent="0.3">
      <c r="A3900" s="3">
        <v>3899</v>
      </c>
      <c r="B3900" s="3">
        <v>44</v>
      </c>
      <c r="C3900" s="3" t="s">
        <v>152</v>
      </c>
      <c r="D3900" s="3" t="s">
        <v>70</v>
      </c>
      <c r="E3900" s="3" t="s">
        <v>41</v>
      </c>
      <c r="F3900" s="3">
        <v>77</v>
      </c>
      <c r="G3900" s="3" t="s">
        <v>147</v>
      </c>
      <c r="H3900" s="3" t="s">
        <v>35</v>
      </c>
      <c r="I3900" s="3" t="s">
        <v>109</v>
      </c>
      <c r="J3900" s="3" t="s">
        <v>52</v>
      </c>
      <c r="K3900" s="3">
        <v>3.8</v>
      </c>
      <c r="L3900" s="3" t="s">
        <v>151</v>
      </c>
      <c r="M3900" s="3" t="s">
        <v>26</v>
      </c>
      <c r="N3900" s="3" t="s">
        <v>151</v>
      </c>
      <c r="O3900" s="3" t="s">
        <v>151</v>
      </c>
      <c r="P3900" s="13">
        <v>24</v>
      </c>
      <c r="Q3900" s="13">
        <f>Table1[[#This Row],[Purchase Amount (USD)]]-Table1[[#This Row],[Previous Purchases]]</f>
        <v>53</v>
      </c>
      <c r="R3900" s="3" t="s">
        <v>27</v>
      </c>
      <c r="S3900" s="3" t="s">
        <v>39</v>
      </c>
    </row>
    <row r="3901" spans="1:19" ht="15" thickBot="1" x14ac:dyDescent="0.35">
      <c r="A3901" s="4">
        <v>3900</v>
      </c>
      <c r="B3901" s="4">
        <v>52</v>
      </c>
      <c r="C3901" s="4" t="s">
        <v>152</v>
      </c>
      <c r="D3901" s="4" t="s">
        <v>65</v>
      </c>
      <c r="E3901" s="4" t="s">
        <v>66</v>
      </c>
      <c r="F3901" s="4">
        <v>81</v>
      </c>
      <c r="G3901" s="4" t="s">
        <v>98</v>
      </c>
      <c r="H3901" s="4" t="s">
        <v>43</v>
      </c>
      <c r="I3901" s="4" t="s">
        <v>117</v>
      </c>
      <c r="J3901" s="4" t="s">
        <v>36</v>
      </c>
      <c r="K3901" s="4">
        <v>3.1</v>
      </c>
      <c r="L3901" s="4" t="s">
        <v>151</v>
      </c>
      <c r="M3901" s="4" t="s">
        <v>73</v>
      </c>
      <c r="N3901" s="4" t="s">
        <v>151</v>
      </c>
      <c r="O3901" s="4" t="s">
        <v>151</v>
      </c>
      <c r="P3901" s="14">
        <v>33</v>
      </c>
      <c r="Q3901" s="14">
        <f>Table1[[#This Row],[Purchase Amount (USD)]]-Table1[[#This Row],[Previous Purchases]]</f>
        <v>48</v>
      </c>
      <c r="R3901" s="4" t="s">
        <v>27</v>
      </c>
      <c r="S3901" s="4" t="s">
        <v>57</v>
      </c>
    </row>
    <row r="3902" spans="1:19" ht="15" thickTop="1" x14ac:dyDescent="0.3"/>
  </sheetData>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E12BA4D-5013-43E4-8801-5A63D68A3527}">
  <ds:schemaRefs/>
</ds:datastoreItem>
</file>

<file path=customXml/itemProps2.xml><?xml version="1.0" encoding="utf-8"?>
<ds:datastoreItem xmlns:ds="http://schemas.openxmlformats.org/officeDocument/2006/customXml" ds:itemID="{9089E8C8-3B1B-423C-84F9-B3B48E176264}">
  <ds:schemaRefs/>
</ds:datastoreItem>
</file>

<file path=customXml/itemProps3.xml><?xml version="1.0" encoding="utf-8"?>
<ds:datastoreItem xmlns:ds="http://schemas.openxmlformats.org/officeDocument/2006/customXml" ds:itemID="{BA2F5FA2-67FC-49F7-8722-91A28605AFE4}">
  <ds:schemaRefs/>
</ds:datastoreItem>
</file>

<file path=customXml/itemProps4.xml><?xml version="1.0" encoding="utf-8"?>
<ds:datastoreItem xmlns:ds="http://schemas.openxmlformats.org/officeDocument/2006/customXml" ds:itemID="{BF326507-20AD-4255-9A4E-F0F2F911A06D}">
  <ds:schemaRefs/>
</ds:datastoreItem>
</file>

<file path=customXml/itemProps5.xml><?xml version="1.0" encoding="utf-8"?>
<ds:datastoreItem xmlns:ds="http://schemas.openxmlformats.org/officeDocument/2006/customXml" ds:itemID="{E29E224F-AF5E-45EA-8D1A-25C81FCFD572}">
  <ds:schemaRefs/>
</ds:datastoreItem>
</file>

<file path=customXml/itemProps6.xml><?xml version="1.0" encoding="utf-8"?>
<ds:datastoreItem xmlns:ds="http://schemas.openxmlformats.org/officeDocument/2006/customXml" ds:itemID="{0782969E-CBBA-46ED-8EDC-20746112FC02}">
  <ds:schemaRefs/>
</ds:datastoreItem>
</file>

<file path=customXml/itemProps7.xml><?xml version="1.0" encoding="utf-8"?>
<ds:datastoreItem xmlns:ds="http://schemas.openxmlformats.org/officeDocument/2006/customXml" ds:itemID="{9D6B8685-CA6B-40E7-BAF1-3B2172A89C66}">
  <ds:schemaRefs/>
</ds:datastoreItem>
</file>

<file path=customXml/itemProps8.xml><?xml version="1.0" encoding="utf-8"?>
<ds:datastoreItem xmlns:ds="http://schemas.openxmlformats.org/officeDocument/2006/customXml" ds:itemID="{9671AA64-CA78-4DCA-A30F-02897A6135DF}">
  <ds:schemaRefs/>
</ds:datastoreItem>
</file>

<file path=customXml/itemProps9.xml><?xml version="1.0" encoding="utf-8"?>
<ds:datastoreItem xmlns:ds="http://schemas.openxmlformats.org/officeDocument/2006/customXml" ds:itemID="{7793D6B5-2AFC-4880-9236-1424B0A8F331}">
  <ds:schemaRefs/>
</ds:datastoreItem>
</file>

<file path=customXml/itemProps10.xml><?xml version="1.0" encoding="utf-8"?>
<ds:datastoreItem xmlns:ds="http://schemas.openxmlformats.org/officeDocument/2006/customXml" ds:itemID="{711608AA-15B4-4DFD-8F55-BDEB4D8584C7}">
  <ds:schemaRefs/>
</ds:datastoreItem>
</file>

<file path=customXml/itemProps11.xml><?xml version="1.0" encoding="utf-8"?>
<ds:datastoreItem xmlns:ds="http://schemas.openxmlformats.org/officeDocument/2006/customXml" ds:itemID="{1972888A-E772-498C-B31F-A8BA0B980414}">
  <ds:schemaRefs/>
</ds:datastoreItem>
</file>

<file path=customXml/itemProps12.xml><?xml version="1.0" encoding="utf-8"?>
<ds:datastoreItem xmlns:ds="http://schemas.openxmlformats.org/officeDocument/2006/customXml" ds:itemID="{8F2CE39D-0C81-4CE1-A5AE-48C1197D3880}">
  <ds:schemaRefs/>
</ds:datastoreItem>
</file>

<file path=customXml/itemProps13.xml><?xml version="1.0" encoding="utf-8"?>
<ds:datastoreItem xmlns:ds="http://schemas.openxmlformats.org/officeDocument/2006/customXml" ds:itemID="{CECAB2F3-1203-4EB0-86E6-BBCF356CB7C0}">
  <ds:schemaRefs/>
</ds:datastoreItem>
</file>

<file path=customXml/itemProps14.xml><?xml version="1.0" encoding="utf-8"?>
<ds:datastoreItem xmlns:ds="http://schemas.openxmlformats.org/officeDocument/2006/customXml" ds:itemID="{C6A97BFF-EA2B-4A64-8F24-D1437C9E271F}">
  <ds:schemaRefs/>
</ds:datastoreItem>
</file>

<file path=customXml/itemProps15.xml><?xml version="1.0" encoding="utf-8"?>
<ds:datastoreItem xmlns:ds="http://schemas.openxmlformats.org/officeDocument/2006/customXml" ds:itemID="{A5829713-525E-450F-8D14-84603D4A7CE2}">
  <ds:schemaRefs/>
</ds:datastoreItem>
</file>

<file path=customXml/itemProps16.xml><?xml version="1.0" encoding="utf-8"?>
<ds:datastoreItem xmlns:ds="http://schemas.openxmlformats.org/officeDocument/2006/customXml" ds:itemID="{88DC5E9C-AC89-4B32-8A4A-8FCFA7B5B4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Dashboard_01</vt:lpstr>
      <vt:lpstr>Pivot_01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dc:creator>
  <cp:lastModifiedBy>Hemant</cp:lastModifiedBy>
  <dcterms:created xsi:type="dcterms:W3CDTF">2025-09-23T19:07:48Z</dcterms:created>
  <dcterms:modified xsi:type="dcterms:W3CDTF">2026-02-14T13:40:18Z</dcterms:modified>
</cp:coreProperties>
</file>