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wnloads\Tip_Pridiction_Excel\"/>
    </mc:Choice>
  </mc:AlternateContent>
  <xr:revisionPtr revIDLastSave="0" documentId="8_{69DBAE00-D7FE-4F1F-8266-98EBBDC41B82}" xr6:coauthVersionLast="47" xr6:coauthVersionMax="47" xr10:uidLastSave="{00000000-0000-0000-0000-000000000000}"/>
  <bookViews>
    <workbookView xWindow="-108" yWindow="-108" windowWidth="23256" windowHeight="12456" xr2:uid="{E39F1B53-3127-4D6C-88BD-079CCE5E8692}"/>
  </bookViews>
  <sheets>
    <sheet name="t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H2" i="1"/>
  <c r="H3" i="1"/>
  <c r="H4" i="1"/>
  <c r="P4" i="1" s="1"/>
  <c r="Q4" i="1" s="1"/>
  <c r="R4" i="1" s="1"/>
  <c r="H5" i="1"/>
  <c r="H6" i="1"/>
  <c r="H7" i="1"/>
  <c r="P7" i="1" s="1"/>
  <c r="Q7" i="1" s="1"/>
  <c r="R7" i="1" s="1"/>
  <c r="H8" i="1"/>
  <c r="P8" i="1" s="1"/>
  <c r="Q8" i="1" s="1"/>
  <c r="R8" i="1" s="1"/>
  <c r="H9" i="1"/>
  <c r="P9" i="1" s="1"/>
  <c r="Q9" i="1" s="1"/>
  <c r="R9" i="1" s="1"/>
  <c r="H10" i="1"/>
  <c r="H11" i="1"/>
  <c r="H12" i="1"/>
  <c r="H13" i="1"/>
  <c r="H14" i="1"/>
  <c r="H15" i="1"/>
  <c r="H16" i="1"/>
  <c r="P16" i="1" s="1"/>
  <c r="Q16" i="1" s="1"/>
  <c r="R16" i="1" s="1"/>
  <c r="H17" i="1"/>
  <c r="H18" i="1"/>
  <c r="H19" i="1"/>
  <c r="P19" i="1" s="1"/>
  <c r="Q19" i="1" s="1"/>
  <c r="R19" i="1" s="1"/>
  <c r="H20" i="1"/>
  <c r="P20" i="1" s="1"/>
  <c r="Q20" i="1" s="1"/>
  <c r="R20" i="1" s="1"/>
  <c r="H21" i="1"/>
  <c r="P21" i="1" s="1"/>
  <c r="Q21" i="1" s="1"/>
  <c r="R21" i="1" s="1"/>
  <c r="H22" i="1"/>
  <c r="H23" i="1"/>
  <c r="H24" i="1"/>
  <c r="H25" i="1"/>
  <c r="H26" i="1"/>
  <c r="H27" i="1"/>
  <c r="H28" i="1"/>
  <c r="P28" i="1" s="1"/>
  <c r="Q28" i="1" s="1"/>
  <c r="R28" i="1" s="1"/>
  <c r="H29" i="1"/>
  <c r="H30" i="1"/>
  <c r="H31" i="1"/>
  <c r="P31" i="1" s="1"/>
  <c r="Q31" i="1" s="1"/>
  <c r="R31" i="1" s="1"/>
  <c r="H32" i="1"/>
  <c r="P32" i="1" s="1"/>
  <c r="Q32" i="1" s="1"/>
  <c r="R32" i="1" s="1"/>
  <c r="H33" i="1"/>
  <c r="P33" i="1" s="1"/>
  <c r="Q33" i="1" s="1"/>
  <c r="R33" i="1" s="1"/>
  <c r="H34" i="1"/>
  <c r="H35" i="1"/>
  <c r="H36" i="1"/>
  <c r="H37" i="1"/>
  <c r="H38" i="1"/>
  <c r="H39" i="1"/>
  <c r="H40" i="1"/>
  <c r="P40" i="1" s="1"/>
  <c r="Q40" i="1" s="1"/>
  <c r="R40" i="1" s="1"/>
  <c r="H41" i="1"/>
  <c r="H42" i="1"/>
  <c r="H43" i="1"/>
  <c r="P43" i="1" s="1"/>
  <c r="Q43" i="1" s="1"/>
  <c r="R43" i="1" s="1"/>
  <c r="H44" i="1"/>
  <c r="P44" i="1" s="1"/>
  <c r="Q44" i="1" s="1"/>
  <c r="R44" i="1" s="1"/>
  <c r="H45" i="1"/>
  <c r="P45" i="1" s="1"/>
  <c r="Q45" i="1" s="1"/>
  <c r="R45" i="1" s="1"/>
  <c r="H46" i="1"/>
  <c r="H47" i="1"/>
  <c r="H48" i="1"/>
  <c r="H49" i="1"/>
  <c r="H50" i="1"/>
  <c r="H51" i="1"/>
  <c r="H52" i="1"/>
  <c r="P52" i="1" s="1"/>
  <c r="Q52" i="1" s="1"/>
  <c r="R52" i="1" s="1"/>
  <c r="H53" i="1"/>
  <c r="H54" i="1"/>
  <c r="H55" i="1"/>
  <c r="P55" i="1" s="1"/>
  <c r="Q55" i="1" s="1"/>
  <c r="R55" i="1" s="1"/>
  <c r="H56" i="1"/>
  <c r="P56" i="1" s="1"/>
  <c r="Q56" i="1" s="1"/>
  <c r="R56" i="1" s="1"/>
  <c r="H57" i="1"/>
  <c r="P57" i="1" s="1"/>
  <c r="Q57" i="1" s="1"/>
  <c r="R57" i="1" s="1"/>
  <c r="H58" i="1"/>
  <c r="H59" i="1"/>
  <c r="H60" i="1"/>
  <c r="H61" i="1"/>
  <c r="H62" i="1"/>
  <c r="H63" i="1"/>
  <c r="H64" i="1"/>
  <c r="P64" i="1" s="1"/>
  <c r="Q64" i="1" s="1"/>
  <c r="R64" i="1" s="1"/>
  <c r="H65" i="1"/>
  <c r="H66" i="1"/>
  <c r="H67" i="1"/>
  <c r="P67" i="1" s="1"/>
  <c r="Q67" i="1" s="1"/>
  <c r="R67" i="1" s="1"/>
  <c r="H68" i="1"/>
  <c r="P68" i="1" s="1"/>
  <c r="Q68" i="1" s="1"/>
  <c r="R68" i="1" s="1"/>
  <c r="H69" i="1"/>
  <c r="P69" i="1" s="1"/>
  <c r="Q69" i="1" s="1"/>
  <c r="R69" i="1" s="1"/>
  <c r="H70" i="1"/>
  <c r="H71" i="1"/>
  <c r="H72" i="1"/>
  <c r="H73" i="1"/>
  <c r="H74" i="1"/>
  <c r="H75" i="1"/>
  <c r="H76" i="1"/>
  <c r="P76" i="1" s="1"/>
  <c r="Q76" i="1" s="1"/>
  <c r="R76" i="1" s="1"/>
  <c r="H77" i="1"/>
  <c r="H78" i="1"/>
  <c r="H79" i="1"/>
  <c r="P79" i="1" s="1"/>
  <c r="Q79" i="1" s="1"/>
  <c r="R79" i="1" s="1"/>
  <c r="H80" i="1"/>
  <c r="P80" i="1" s="1"/>
  <c r="Q80" i="1" s="1"/>
  <c r="R80" i="1" s="1"/>
  <c r="H81" i="1"/>
  <c r="P81" i="1" s="1"/>
  <c r="Q81" i="1" s="1"/>
  <c r="R81" i="1" s="1"/>
  <c r="H82" i="1"/>
  <c r="H83" i="1"/>
  <c r="H84" i="1"/>
  <c r="H85" i="1"/>
  <c r="H86" i="1"/>
  <c r="H87" i="1"/>
  <c r="H88" i="1"/>
  <c r="P88" i="1" s="1"/>
  <c r="Q88" i="1" s="1"/>
  <c r="R88" i="1" s="1"/>
  <c r="H89" i="1"/>
  <c r="H90" i="1"/>
  <c r="H91" i="1"/>
  <c r="P91" i="1" s="1"/>
  <c r="Q91" i="1" s="1"/>
  <c r="R91" i="1" s="1"/>
  <c r="H92" i="1"/>
  <c r="P92" i="1" s="1"/>
  <c r="Q92" i="1" s="1"/>
  <c r="R92" i="1" s="1"/>
  <c r="H93" i="1"/>
  <c r="P93" i="1" s="1"/>
  <c r="Q93" i="1" s="1"/>
  <c r="R93" i="1" s="1"/>
  <c r="H94" i="1"/>
  <c r="H95" i="1"/>
  <c r="H96" i="1"/>
  <c r="H97" i="1"/>
  <c r="H98" i="1"/>
  <c r="H99" i="1"/>
  <c r="H100" i="1"/>
  <c r="P100" i="1" s="1"/>
  <c r="Q100" i="1" s="1"/>
  <c r="R100" i="1" s="1"/>
  <c r="H101" i="1"/>
  <c r="H102" i="1"/>
  <c r="H103" i="1"/>
  <c r="P103" i="1" s="1"/>
  <c r="Q103" i="1" s="1"/>
  <c r="R103" i="1" s="1"/>
  <c r="H104" i="1"/>
  <c r="P104" i="1" s="1"/>
  <c r="Q104" i="1" s="1"/>
  <c r="R104" i="1" s="1"/>
  <c r="H105" i="1"/>
  <c r="P105" i="1" s="1"/>
  <c r="Q105" i="1" s="1"/>
  <c r="R105" i="1" s="1"/>
  <c r="H106" i="1"/>
  <c r="H107" i="1"/>
  <c r="H108" i="1"/>
  <c r="H109" i="1"/>
  <c r="H110" i="1"/>
  <c r="H111" i="1"/>
  <c r="H112" i="1"/>
  <c r="P112" i="1" s="1"/>
  <c r="Q112" i="1" s="1"/>
  <c r="R112" i="1" s="1"/>
  <c r="H113" i="1"/>
  <c r="H114" i="1"/>
  <c r="H115" i="1"/>
  <c r="P115" i="1" s="1"/>
  <c r="Q115" i="1" s="1"/>
  <c r="R115" i="1" s="1"/>
  <c r="H116" i="1"/>
  <c r="P116" i="1" s="1"/>
  <c r="Q116" i="1" s="1"/>
  <c r="R116" i="1" s="1"/>
  <c r="H117" i="1"/>
  <c r="P117" i="1" s="1"/>
  <c r="Q117" i="1" s="1"/>
  <c r="R117" i="1" s="1"/>
  <c r="H118" i="1"/>
  <c r="H119" i="1"/>
  <c r="H120" i="1"/>
  <c r="H121" i="1"/>
  <c r="H122" i="1"/>
  <c r="H123" i="1"/>
  <c r="H124" i="1"/>
  <c r="P124" i="1" s="1"/>
  <c r="Q124" i="1" s="1"/>
  <c r="R124" i="1" s="1"/>
  <c r="H125" i="1"/>
  <c r="H126" i="1"/>
  <c r="H127" i="1"/>
  <c r="P127" i="1" s="1"/>
  <c r="Q127" i="1" s="1"/>
  <c r="R127" i="1" s="1"/>
  <c r="H128" i="1"/>
  <c r="P128" i="1" s="1"/>
  <c r="Q128" i="1" s="1"/>
  <c r="R128" i="1" s="1"/>
  <c r="H129" i="1"/>
  <c r="P129" i="1" s="1"/>
  <c r="Q129" i="1" s="1"/>
  <c r="R129" i="1" s="1"/>
  <c r="H130" i="1"/>
  <c r="H131" i="1"/>
  <c r="H132" i="1"/>
  <c r="H133" i="1"/>
  <c r="H134" i="1"/>
  <c r="H135" i="1"/>
  <c r="H136" i="1"/>
  <c r="P136" i="1" s="1"/>
  <c r="Q136" i="1" s="1"/>
  <c r="R136" i="1" s="1"/>
  <c r="H137" i="1"/>
  <c r="H138" i="1"/>
  <c r="H139" i="1"/>
  <c r="P139" i="1" s="1"/>
  <c r="Q139" i="1" s="1"/>
  <c r="R139" i="1" s="1"/>
  <c r="H140" i="1"/>
  <c r="P140" i="1" s="1"/>
  <c r="Q140" i="1" s="1"/>
  <c r="R140" i="1" s="1"/>
  <c r="H141" i="1"/>
  <c r="P141" i="1" s="1"/>
  <c r="Q141" i="1" s="1"/>
  <c r="R141" i="1" s="1"/>
  <c r="H142" i="1"/>
  <c r="H143" i="1"/>
  <c r="H144" i="1"/>
  <c r="H145" i="1"/>
  <c r="H146" i="1"/>
  <c r="H147" i="1"/>
  <c r="H148" i="1"/>
  <c r="P148" i="1" s="1"/>
  <c r="Q148" i="1" s="1"/>
  <c r="R148" i="1" s="1"/>
  <c r="H149" i="1"/>
  <c r="H150" i="1"/>
  <c r="H151" i="1"/>
  <c r="P151" i="1" s="1"/>
  <c r="Q151" i="1" s="1"/>
  <c r="R151" i="1" s="1"/>
  <c r="H152" i="1"/>
  <c r="P152" i="1" s="1"/>
  <c r="Q152" i="1" s="1"/>
  <c r="R152" i="1" s="1"/>
  <c r="H153" i="1"/>
  <c r="P153" i="1" s="1"/>
  <c r="Q153" i="1" s="1"/>
  <c r="R153" i="1" s="1"/>
  <c r="H154" i="1"/>
  <c r="H155" i="1"/>
  <c r="H156" i="1"/>
  <c r="P156" i="1" s="1"/>
  <c r="Q156" i="1" s="1"/>
  <c r="R156" i="1" s="1"/>
  <c r="H157" i="1"/>
  <c r="H158" i="1"/>
  <c r="H159" i="1"/>
  <c r="H160" i="1"/>
  <c r="P160" i="1" s="1"/>
  <c r="Q160" i="1" s="1"/>
  <c r="R160" i="1" s="1"/>
  <c r="H161" i="1"/>
  <c r="H162" i="1"/>
  <c r="H163" i="1"/>
  <c r="P163" i="1" s="1"/>
  <c r="Q163" i="1" s="1"/>
  <c r="R163" i="1" s="1"/>
  <c r="H164" i="1"/>
  <c r="P164" i="1" s="1"/>
  <c r="Q164" i="1" s="1"/>
  <c r="R164" i="1" s="1"/>
  <c r="H165" i="1"/>
  <c r="P165" i="1" s="1"/>
  <c r="Q165" i="1" s="1"/>
  <c r="R165" i="1" s="1"/>
  <c r="H166" i="1"/>
  <c r="H167" i="1"/>
  <c r="H168" i="1"/>
  <c r="P168" i="1" s="1"/>
  <c r="Q168" i="1" s="1"/>
  <c r="R168" i="1" s="1"/>
  <c r="H169" i="1"/>
  <c r="H170" i="1"/>
  <c r="H171" i="1"/>
  <c r="H172" i="1"/>
  <c r="P172" i="1" s="1"/>
  <c r="Q172" i="1" s="1"/>
  <c r="R172" i="1" s="1"/>
  <c r="H173" i="1"/>
  <c r="H174" i="1"/>
  <c r="H175" i="1"/>
  <c r="P175" i="1" s="1"/>
  <c r="Q175" i="1" s="1"/>
  <c r="R175" i="1" s="1"/>
  <c r="H176" i="1"/>
  <c r="P176" i="1" s="1"/>
  <c r="Q176" i="1" s="1"/>
  <c r="R176" i="1" s="1"/>
  <c r="H177" i="1"/>
  <c r="P177" i="1" s="1"/>
  <c r="Q177" i="1" s="1"/>
  <c r="R177" i="1" s="1"/>
  <c r="H178" i="1"/>
  <c r="H179" i="1"/>
  <c r="H180" i="1"/>
  <c r="P180" i="1" s="1"/>
  <c r="Q180" i="1" s="1"/>
  <c r="R180" i="1" s="1"/>
  <c r="H181" i="1"/>
  <c r="H182" i="1"/>
  <c r="H183" i="1"/>
  <c r="H184" i="1"/>
  <c r="P184" i="1" s="1"/>
  <c r="Q184" i="1" s="1"/>
  <c r="R184" i="1" s="1"/>
  <c r="H185" i="1"/>
  <c r="H186" i="1"/>
  <c r="H187" i="1"/>
  <c r="P187" i="1" s="1"/>
  <c r="Q187" i="1" s="1"/>
  <c r="R187" i="1" s="1"/>
  <c r="H188" i="1"/>
  <c r="P188" i="1" s="1"/>
  <c r="Q188" i="1" s="1"/>
  <c r="R188" i="1" s="1"/>
  <c r="H189" i="1"/>
  <c r="P189" i="1" s="1"/>
  <c r="Q189" i="1" s="1"/>
  <c r="R189" i="1" s="1"/>
  <c r="H190" i="1"/>
  <c r="H191" i="1"/>
  <c r="H192" i="1"/>
  <c r="P192" i="1" s="1"/>
  <c r="Q192" i="1" s="1"/>
  <c r="R192" i="1" s="1"/>
  <c r="H193" i="1"/>
  <c r="H194" i="1"/>
  <c r="H195" i="1"/>
  <c r="H196" i="1"/>
  <c r="P196" i="1" s="1"/>
  <c r="Q196" i="1" s="1"/>
  <c r="R196" i="1" s="1"/>
  <c r="H197" i="1"/>
  <c r="H198" i="1"/>
  <c r="H199" i="1"/>
  <c r="P199" i="1" s="1"/>
  <c r="Q199" i="1" s="1"/>
  <c r="R199" i="1" s="1"/>
  <c r="H200" i="1"/>
  <c r="P200" i="1" s="1"/>
  <c r="Q200" i="1" s="1"/>
  <c r="R200" i="1" s="1"/>
  <c r="H201" i="1"/>
  <c r="P201" i="1" s="1"/>
  <c r="Q201" i="1" s="1"/>
  <c r="R201" i="1" s="1"/>
  <c r="H202" i="1"/>
  <c r="H203" i="1"/>
  <c r="H204" i="1"/>
  <c r="P204" i="1" s="1"/>
  <c r="Q204" i="1" s="1"/>
  <c r="R204" i="1" s="1"/>
  <c r="H205" i="1"/>
  <c r="H206" i="1"/>
  <c r="H207" i="1"/>
  <c r="H208" i="1"/>
  <c r="P208" i="1" s="1"/>
  <c r="Q208" i="1" s="1"/>
  <c r="R208" i="1" s="1"/>
  <c r="H209" i="1"/>
  <c r="H210" i="1"/>
  <c r="H211" i="1"/>
  <c r="P211" i="1" s="1"/>
  <c r="Q211" i="1" s="1"/>
  <c r="R211" i="1" s="1"/>
  <c r="H212" i="1"/>
  <c r="P212" i="1" s="1"/>
  <c r="Q212" i="1" s="1"/>
  <c r="R212" i="1" s="1"/>
  <c r="H213" i="1"/>
  <c r="P213" i="1" s="1"/>
  <c r="Q213" i="1" s="1"/>
  <c r="R213" i="1" s="1"/>
  <c r="H214" i="1"/>
  <c r="H215" i="1"/>
  <c r="H216" i="1"/>
  <c r="P216" i="1" s="1"/>
  <c r="Q216" i="1" s="1"/>
  <c r="R216" i="1" s="1"/>
  <c r="H217" i="1"/>
  <c r="H218" i="1"/>
  <c r="H219" i="1"/>
  <c r="P219" i="1" s="1"/>
  <c r="Q219" i="1" s="1"/>
  <c r="R219" i="1" s="1"/>
  <c r="H220" i="1"/>
  <c r="P220" i="1" s="1"/>
  <c r="Q220" i="1" s="1"/>
  <c r="R220" i="1" s="1"/>
  <c r="H221" i="1"/>
  <c r="H222" i="1"/>
  <c r="H223" i="1"/>
  <c r="P223" i="1" s="1"/>
  <c r="Q223" i="1" s="1"/>
  <c r="R223" i="1" s="1"/>
  <c r="H224" i="1"/>
  <c r="P224" i="1" s="1"/>
  <c r="Q224" i="1" s="1"/>
  <c r="R224" i="1" s="1"/>
  <c r="H225" i="1"/>
  <c r="P225" i="1" s="1"/>
  <c r="Q225" i="1" s="1"/>
  <c r="R225" i="1" s="1"/>
  <c r="H226" i="1"/>
  <c r="H227" i="1"/>
  <c r="H228" i="1"/>
  <c r="P228" i="1" s="1"/>
  <c r="Q228" i="1" s="1"/>
  <c r="R228" i="1" s="1"/>
  <c r="H229" i="1"/>
  <c r="H230" i="1"/>
  <c r="H231" i="1"/>
  <c r="P231" i="1" s="1"/>
  <c r="Q231" i="1" s="1"/>
  <c r="R231" i="1" s="1"/>
  <c r="H232" i="1"/>
  <c r="P232" i="1" s="1"/>
  <c r="Q232" i="1" s="1"/>
  <c r="R232" i="1" s="1"/>
  <c r="H233" i="1"/>
  <c r="H234" i="1"/>
  <c r="H235" i="1"/>
  <c r="P235" i="1" s="1"/>
  <c r="Q235" i="1" s="1"/>
  <c r="R235" i="1" s="1"/>
  <c r="H236" i="1"/>
  <c r="P236" i="1" s="1"/>
  <c r="Q236" i="1" s="1"/>
  <c r="R236" i="1" s="1"/>
  <c r="H237" i="1"/>
  <c r="P237" i="1" s="1"/>
  <c r="Q237" i="1" s="1"/>
  <c r="R237" i="1" s="1"/>
  <c r="H238" i="1"/>
  <c r="H239" i="1"/>
  <c r="H240" i="1"/>
  <c r="P240" i="1" s="1"/>
  <c r="Q240" i="1" s="1"/>
  <c r="R240" i="1" s="1"/>
  <c r="H241" i="1"/>
  <c r="H242" i="1"/>
  <c r="H243" i="1"/>
  <c r="P243" i="1" s="1"/>
  <c r="Q243" i="1" s="1"/>
  <c r="R243" i="1" s="1"/>
  <c r="H244" i="1"/>
  <c r="P244" i="1" s="1"/>
  <c r="Q244" i="1" s="1"/>
  <c r="R244" i="1" s="1"/>
  <c r="P234" i="1" l="1"/>
  <c r="Q234" i="1" s="1"/>
  <c r="R234" i="1" s="1"/>
  <c r="P222" i="1"/>
  <c r="Q222" i="1" s="1"/>
  <c r="R222" i="1" s="1"/>
  <c r="P210" i="1"/>
  <c r="Q210" i="1" s="1"/>
  <c r="R210" i="1" s="1"/>
  <c r="P198" i="1"/>
  <c r="Q198" i="1" s="1"/>
  <c r="R198" i="1" s="1"/>
  <c r="P186" i="1"/>
  <c r="Q186" i="1" s="1"/>
  <c r="R186" i="1" s="1"/>
  <c r="P174" i="1"/>
  <c r="Q174" i="1" s="1"/>
  <c r="R174" i="1" s="1"/>
  <c r="P162" i="1"/>
  <c r="Q162" i="1" s="1"/>
  <c r="R162" i="1" s="1"/>
  <c r="P150" i="1"/>
  <c r="Q150" i="1" s="1"/>
  <c r="R150" i="1" s="1"/>
  <c r="P138" i="1"/>
  <c r="Q138" i="1" s="1"/>
  <c r="R138" i="1" s="1"/>
  <c r="P126" i="1"/>
  <c r="Q126" i="1" s="1"/>
  <c r="R126" i="1" s="1"/>
  <c r="P114" i="1"/>
  <c r="Q114" i="1" s="1"/>
  <c r="R114" i="1" s="1"/>
  <c r="P102" i="1"/>
  <c r="Q102" i="1" s="1"/>
  <c r="R102" i="1" s="1"/>
  <c r="P90" i="1"/>
  <c r="Q90" i="1" s="1"/>
  <c r="R90" i="1" s="1"/>
  <c r="P78" i="1"/>
  <c r="Q78" i="1" s="1"/>
  <c r="R78" i="1" s="1"/>
  <c r="P66" i="1"/>
  <c r="Q66" i="1" s="1"/>
  <c r="R66" i="1" s="1"/>
  <c r="P54" i="1"/>
  <c r="Q54" i="1" s="1"/>
  <c r="R54" i="1" s="1"/>
  <c r="P42" i="1"/>
  <c r="Q42" i="1" s="1"/>
  <c r="R42" i="1" s="1"/>
  <c r="P30" i="1"/>
  <c r="Q30" i="1" s="1"/>
  <c r="R30" i="1" s="1"/>
  <c r="P18" i="1"/>
  <c r="Q18" i="1" s="1"/>
  <c r="R18" i="1" s="1"/>
  <c r="P6" i="1"/>
  <c r="Q6" i="1" s="1"/>
  <c r="R6" i="1" s="1"/>
  <c r="P233" i="1"/>
  <c r="Q233" i="1" s="1"/>
  <c r="R233" i="1" s="1"/>
  <c r="P221" i="1"/>
  <c r="Q221" i="1" s="1"/>
  <c r="R221" i="1" s="1"/>
  <c r="P209" i="1"/>
  <c r="Q209" i="1" s="1"/>
  <c r="R209" i="1" s="1"/>
  <c r="P197" i="1"/>
  <c r="Q197" i="1" s="1"/>
  <c r="R197" i="1" s="1"/>
  <c r="P185" i="1"/>
  <c r="Q185" i="1" s="1"/>
  <c r="R185" i="1" s="1"/>
  <c r="P173" i="1"/>
  <c r="Q173" i="1" s="1"/>
  <c r="R173" i="1" s="1"/>
  <c r="P161" i="1"/>
  <c r="Q161" i="1" s="1"/>
  <c r="R161" i="1" s="1"/>
  <c r="P149" i="1"/>
  <c r="Q149" i="1" s="1"/>
  <c r="R149" i="1" s="1"/>
  <c r="P137" i="1"/>
  <c r="Q137" i="1" s="1"/>
  <c r="R137" i="1" s="1"/>
  <c r="P125" i="1"/>
  <c r="Q125" i="1" s="1"/>
  <c r="R125" i="1" s="1"/>
  <c r="P113" i="1"/>
  <c r="Q113" i="1" s="1"/>
  <c r="R113" i="1" s="1"/>
  <c r="P101" i="1"/>
  <c r="Q101" i="1" s="1"/>
  <c r="R101" i="1" s="1"/>
  <c r="P89" i="1"/>
  <c r="Q89" i="1" s="1"/>
  <c r="R89" i="1" s="1"/>
  <c r="P77" i="1"/>
  <c r="Q77" i="1" s="1"/>
  <c r="R77" i="1" s="1"/>
  <c r="P65" i="1"/>
  <c r="Q65" i="1" s="1"/>
  <c r="R65" i="1" s="1"/>
  <c r="P53" i="1"/>
  <c r="Q53" i="1" s="1"/>
  <c r="R53" i="1" s="1"/>
  <c r="P41" i="1"/>
  <c r="Q41" i="1" s="1"/>
  <c r="R41" i="1" s="1"/>
  <c r="P29" i="1"/>
  <c r="Q29" i="1" s="1"/>
  <c r="R29" i="1" s="1"/>
  <c r="P17" i="1"/>
  <c r="Q17" i="1" s="1"/>
  <c r="R17" i="1" s="1"/>
  <c r="P5" i="1"/>
  <c r="Q5" i="1" s="1"/>
  <c r="R5" i="1" s="1"/>
  <c r="P207" i="1"/>
  <c r="Q207" i="1" s="1"/>
  <c r="R207" i="1" s="1"/>
  <c r="P195" i="1"/>
  <c r="Q195" i="1" s="1"/>
  <c r="R195" i="1" s="1"/>
  <c r="P183" i="1"/>
  <c r="Q183" i="1" s="1"/>
  <c r="R183" i="1" s="1"/>
  <c r="P171" i="1"/>
  <c r="Q171" i="1" s="1"/>
  <c r="R171" i="1" s="1"/>
  <c r="P159" i="1"/>
  <c r="Q159" i="1" s="1"/>
  <c r="R159" i="1" s="1"/>
  <c r="P147" i="1"/>
  <c r="Q147" i="1" s="1"/>
  <c r="R147" i="1" s="1"/>
  <c r="P135" i="1"/>
  <c r="Q135" i="1" s="1"/>
  <c r="R135" i="1" s="1"/>
  <c r="P123" i="1"/>
  <c r="Q123" i="1" s="1"/>
  <c r="R123" i="1" s="1"/>
  <c r="P111" i="1"/>
  <c r="Q111" i="1" s="1"/>
  <c r="R111" i="1" s="1"/>
  <c r="P99" i="1"/>
  <c r="Q99" i="1" s="1"/>
  <c r="R99" i="1" s="1"/>
  <c r="P87" i="1"/>
  <c r="Q87" i="1" s="1"/>
  <c r="R87" i="1" s="1"/>
  <c r="P75" i="1"/>
  <c r="Q75" i="1" s="1"/>
  <c r="R75" i="1" s="1"/>
  <c r="P63" i="1"/>
  <c r="Q63" i="1" s="1"/>
  <c r="R63" i="1" s="1"/>
  <c r="P51" i="1"/>
  <c r="Q51" i="1" s="1"/>
  <c r="R51" i="1" s="1"/>
  <c r="P39" i="1"/>
  <c r="Q39" i="1" s="1"/>
  <c r="R39" i="1" s="1"/>
  <c r="P27" i="1"/>
  <c r="Q27" i="1" s="1"/>
  <c r="R27" i="1" s="1"/>
  <c r="P15" i="1"/>
  <c r="Q15" i="1" s="1"/>
  <c r="R15" i="1" s="1"/>
  <c r="P3" i="1"/>
  <c r="Q3" i="1" s="1"/>
  <c r="R3" i="1" s="1"/>
  <c r="P242" i="1"/>
  <c r="Q242" i="1" s="1"/>
  <c r="R242" i="1" s="1"/>
  <c r="P230" i="1"/>
  <c r="Q230" i="1" s="1"/>
  <c r="R230" i="1" s="1"/>
  <c r="P218" i="1"/>
  <c r="Q218" i="1" s="1"/>
  <c r="R218" i="1" s="1"/>
  <c r="P206" i="1"/>
  <c r="Q206" i="1" s="1"/>
  <c r="R206" i="1" s="1"/>
  <c r="P194" i="1"/>
  <c r="Q194" i="1" s="1"/>
  <c r="R194" i="1" s="1"/>
  <c r="P182" i="1"/>
  <c r="Q182" i="1" s="1"/>
  <c r="R182" i="1" s="1"/>
  <c r="P170" i="1"/>
  <c r="Q170" i="1" s="1"/>
  <c r="R170" i="1" s="1"/>
  <c r="P158" i="1"/>
  <c r="Q158" i="1" s="1"/>
  <c r="R158" i="1" s="1"/>
  <c r="P146" i="1"/>
  <c r="Q146" i="1" s="1"/>
  <c r="R146" i="1" s="1"/>
  <c r="P134" i="1"/>
  <c r="Q134" i="1" s="1"/>
  <c r="R134" i="1" s="1"/>
  <c r="P122" i="1"/>
  <c r="Q122" i="1" s="1"/>
  <c r="R122" i="1" s="1"/>
  <c r="P110" i="1"/>
  <c r="Q110" i="1" s="1"/>
  <c r="R110" i="1" s="1"/>
  <c r="P98" i="1"/>
  <c r="Q98" i="1" s="1"/>
  <c r="R98" i="1" s="1"/>
  <c r="P86" i="1"/>
  <c r="Q86" i="1" s="1"/>
  <c r="R86" i="1" s="1"/>
  <c r="P74" i="1"/>
  <c r="Q74" i="1" s="1"/>
  <c r="R74" i="1" s="1"/>
  <c r="P62" i="1"/>
  <c r="Q62" i="1" s="1"/>
  <c r="R62" i="1" s="1"/>
  <c r="P50" i="1"/>
  <c r="Q50" i="1" s="1"/>
  <c r="R50" i="1" s="1"/>
  <c r="P38" i="1"/>
  <c r="Q38" i="1" s="1"/>
  <c r="R38" i="1" s="1"/>
  <c r="P26" i="1"/>
  <c r="Q26" i="1" s="1"/>
  <c r="R26" i="1" s="1"/>
  <c r="P14" i="1"/>
  <c r="Q14" i="1" s="1"/>
  <c r="R14" i="1" s="1"/>
  <c r="P2" i="1"/>
  <c r="Q2" i="1" s="1"/>
  <c r="R2" i="1" s="1"/>
  <c r="P241" i="1"/>
  <c r="Q241" i="1" s="1"/>
  <c r="R241" i="1" s="1"/>
  <c r="P229" i="1"/>
  <c r="Q229" i="1" s="1"/>
  <c r="R229" i="1" s="1"/>
  <c r="P217" i="1"/>
  <c r="Q217" i="1" s="1"/>
  <c r="R217" i="1" s="1"/>
  <c r="P205" i="1"/>
  <c r="Q205" i="1" s="1"/>
  <c r="R205" i="1" s="1"/>
  <c r="P193" i="1"/>
  <c r="Q193" i="1" s="1"/>
  <c r="R193" i="1" s="1"/>
  <c r="P181" i="1"/>
  <c r="Q181" i="1" s="1"/>
  <c r="R181" i="1" s="1"/>
  <c r="P169" i="1"/>
  <c r="Q169" i="1" s="1"/>
  <c r="R169" i="1" s="1"/>
  <c r="P157" i="1"/>
  <c r="Q157" i="1" s="1"/>
  <c r="R157" i="1" s="1"/>
  <c r="P145" i="1"/>
  <c r="Q145" i="1" s="1"/>
  <c r="R145" i="1" s="1"/>
  <c r="P133" i="1"/>
  <c r="Q133" i="1" s="1"/>
  <c r="R133" i="1" s="1"/>
  <c r="P121" i="1"/>
  <c r="Q121" i="1" s="1"/>
  <c r="R121" i="1" s="1"/>
  <c r="P109" i="1"/>
  <c r="Q109" i="1" s="1"/>
  <c r="R109" i="1" s="1"/>
  <c r="P97" i="1"/>
  <c r="Q97" i="1" s="1"/>
  <c r="R97" i="1" s="1"/>
  <c r="P85" i="1"/>
  <c r="Q85" i="1" s="1"/>
  <c r="R85" i="1" s="1"/>
  <c r="P73" i="1"/>
  <c r="Q73" i="1" s="1"/>
  <c r="R73" i="1" s="1"/>
  <c r="P61" i="1"/>
  <c r="Q61" i="1" s="1"/>
  <c r="R61" i="1" s="1"/>
  <c r="P49" i="1"/>
  <c r="Q49" i="1" s="1"/>
  <c r="R49" i="1" s="1"/>
  <c r="P37" i="1"/>
  <c r="Q37" i="1" s="1"/>
  <c r="R37" i="1" s="1"/>
  <c r="P25" i="1"/>
  <c r="Q25" i="1" s="1"/>
  <c r="R25" i="1" s="1"/>
  <c r="P13" i="1"/>
  <c r="Q13" i="1" s="1"/>
  <c r="R13" i="1" s="1"/>
  <c r="P144" i="1"/>
  <c r="Q144" i="1" s="1"/>
  <c r="R144" i="1" s="1"/>
  <c r="P132" i="1"/>
  <c r="Q132" i="1" s="1"/>
  <c r="R132" i="1" s="1"/>
  <c r="P120" i="1"/>
  <c r="Q120" i="1" s="1"/>
  <c r="R120" i="1" s="1"/>
  <c r="P108" i="1"/>
  <c r="Q108" i="1" s="1"/>
  <c r="R108" i="1" s="1"/>
  <c r="P96" i="1"/>
  <c r="Q96" i="1" s="1"/>
  <c r="R96" i="1" s="1"/>
  <c r="P84" i="1"/>
  <c r="Q84" i="1" s="1"/>
  <c r="R84" i="1" s="1"/>
  <c r="P72" i="1"/>
  <c r="Q72" i="1" s="1"/>
  <c r="R72" i="1" s="1"/>
  <c r="P60" i="1"/>
  <c r="Q60" i="1" s="1"/>
  <c r="R60" i="1" s="1"/>
  <c r="P48" i="1"/>
  <c r="Q48" i="1" s="1"/>
  <c r="R48" i="1" s="1"/>
  <c r="P36" i="1"/>
  <c r="Q36" i="1" s="1"/>
  <c r="R36" i="1" s="1"/>
  <c r="P24" i="1"/>
  <c r="Q24" i="1" s="1"/>
  <c r="R24" i="1" s="1"/>
  <c r="P12" i="1"/>
  <c r="Q12" i="1" s="1"/>
  <c r="R12" i="1" s="1"/>
  <c r="P239" i="1"/>
  <c r="Q239" i="1" s="1"/>
  <c r="R239" i="1" s="1"/>
  <c r="P227" i="1"/>
  <c r="Q227" i="1" s="1"/>
  <c r="R227" i="1" s="1"/>
  <c r="P215" i="1"/>
  <c r="Q215" i="1" s="1"/>
  <c r="R215" i="1" s="1"/>
  <c r="P203" i="1"/>
  <c r="Q203" i="1" s="1"/>
  <c r="R203" i="1" s="1"/>
  <c r="P191" i="1"/>
  <c r="Q191" i="1" s="1"/>
  <c r="R191" i="1" s="1"/>
  <c r="P179" i="1"/>
  <c r="Q179" i="1" s="1"/>
  <c r="R179" i="1" s="1"/>
  <c r="P167" i="1"/>
  <c r="Q167" i="1" s="1"/>
  <c r="R167" i="1" s="1"/>
  <c r="P155" i="1"/>
  <c r="Q155" i="1" s="1"/>
  <c r="R155" i="1" s="1"/>
  <c r="P143" i="1"/>
  <c r="Q143" i="1" s="1"/>
  <c r="R143" i="1" s="1"/>
  <c r="P131" i="1"/>
  <c r="Q131" i="1" s="1"/>
  <c r="R131" i="1" s="1"/>
  <c r="P119" i="1"/>
  <c r="Q119" i="1" s="1"/>
  <c r="R119" i="1" s="1"/>
  <c r="P107" i="1"/>
  <c r="Q107" i="1" s="1"/>
  <c r="R107" i="1" s="1"/>
  <c r="P95" i="1"/>
  <c r="Q95" i="1" s="1"/>
  <c r="R95" i="1" s="1"/>
  <c r="P83" i="1"/>
  <c r="Q83" i="1" s="1"/>
  <c r="R83" i="1" s="1"/>
  <c r="P71" i="1"/>
  <c r="Q71" i="1" s="1"/>
  <c r="R71" i="1" s="1"/>
  <c r="P59" i="1"/>
  <c r="Q59" i="1" s="1"/>
  <c r="R59" i="1" s="1"/>
  <c r="P47" i="1"/>
  <c r="Q47" i="1" s="1"/>
  <c r="R47" i="1" s="1"/>
  <c r="P35" i="1"/>
  <c r="Q35" i="1" s="1"/>
  <c r="R35" i="1" s="1"/>
  <c r="P23" i="1"/>
  <c r="Q23" i="1" s="1"/>
  <c r="R23" i="1" s="1"/>
  <c r="P11" i="1"/>
  <c r="Q11" i="1" s="1"/>
  <c r="R11" i="1" s="1"/>
  <c r="P238" i="1"/>
  <c r="Q238" i="1" s="1"/>
  <c r="R238" i="1" s="1"/>
  <c r="P226" i="1"/>
  <c r="Q226" i="1" s="1"/>
  <c r="R226" i="1" s="1"/>
  <c r="P214" i="1"/>
  <c r="Q214" i="1" s="1"/>
  <c r="R214" i="1" s="1"/>
  <c r="P202" i="1"/>
  <c r="Q202" i="1" s="1"/>
  <c r="R202" i="1" s="1"/>
  <c r="P190" i="1"/>
  <c r="Q190" i="1" s="1"/>
  <c r="R190" i="1" s="1"/>
  <c r="P178" i="1"/>
  <c r="Q178" i="1" s="1"/>
  <c r="R178" i="1" s="1"/>
  <c r="P166" i="1"/>
  <c r="Q166" i="1" s="1"/>
  <c r="R166" i="1" s="1"/>
  <c r="P154" i="1"/>
  <c r="Q154" i="1" s="1"/>
  <c r="R154" i="1" s="1"/>
  <c r="P142" i="1"/>
  <c r="Q142" i="1" s="1"/>
  <c r="R142" i="1" s="1"/>
  <c r="P130" i="1"/>
  <c r="Q130" i="1" s="1"/>
  <c r="R130" i="1" s="1"/>
  <c r="P118" i="1"/>
  <c r="Q118" i="1" s="1"/>
  <c r="R118" i="1" s="1"/>
  <c r="P106" i="1"/>
  <c r="Q106" i="1" s="1"/>
  <c r="R106" i="1" s="1"/>
  <c r="P94" i="1"/>
  <c r="Q94" i="1" s="1"/>
  <c r="R94" i="1" s="1"/>
  <c r="P82" i="1"/>
  <c r="Q82" i="1" s="1"/>
  <c r="R82" i="1" s="1"/>
  <c r="P70" i="1"/>
  <c r="Q70" i="1" s="1"/>
  <c r="R70" i="1" s="1"/>
  <c r="P58" i="1"/>
  <c r="Q58" i="1" s="1"/>
  <c r="R58" i="1" s="1"/>
  <c r="P46" i="1"/>
  <c r="Q46" i="1" s="1"/>
  <c r="R46" i="1" s="1"/>
  <c r="P34" i="1"/>
  <c r="Q34" i="1" s="1"/>
  <c r="R34" i="1" s="1"/>
  <c r="P22" i="1"/>
  <c r="Q22" i="1" s="1"/>
  <c r="R22" i="1" s="1"/>
  <c r="P10" i="1"/>
  <c r="Q10" i="1" s="1"/>
  <c r="R10" i="1" s="1"/>
  <c r="L28" i="1"/>
  <c r="O67" i="1"/>
  <c r="O10" i="1"/>
  <c r="L7" i="1"/>
  <c r="O153" i="1"/>
  <c r="O213" i="1"/>
  <c r="O165" i="1"/>
  <c r="O57" i="1"/>
  <c r="O45" i="1"/>
  <c r="O33" i="1"/>
  <c r="O21" i="1"/>
  <c r="O9" i="1"/>
  <c r="L30" i="1"/>
  <c r="L18" i="1"/>
  <c r="L6" i="1"/>
  <c r="N2" i="1"/>
  <c r="O236" i="1"/>
  <c r="O224" i="1"/>
  <c r="O212" i="1"/>
  <c r="O200" i="1"/>
  <c r="O188" i="1"/>
  <c r="O176" i="1"/>
  <c r="O164" i="1"/>
  <c r="O152" i="1"/>
  <c r="O140" i="1"/>
  <c r="O128" i="1"/>
  <c r="O116" i="1"/>
  <c r="O104" i="1"/>
  <c r="O92" i="1"/>
  <c r="O80" i="1"/>
  <c r="O68" i="1"/>
  <c r="O56" i="1"/>
  <c r="O44" i="1"/>
  <c r="O32" i="1"/>
  <c r="O20" i="1"/>
  <c r="O8" i="1"/>
  <c r="L29" i="1"/>
  <c r="L17" i="1"/>
  <c r="L5" i="1"/>
  <c r="O177" i="1"/>
  <c r="O199" i="1"/>
  <c r="O115" i="1"/>
  <c r="O19" i="1"/>
  <c r="O234" i="1"/>
  <c r="O222" i="1"/>
  <c r="O210" i="1"/>
  <c r="O198" i="1"/>
  <c r="O186" i="1"/>
  <c r="O174" i="1"/>
  <c r="O162" i="1"/>
  <c r="O150" i="1"/>
  <c r="O138" i="1"/>
  <c r="O126" i="1"/>
  <c r="O114" i="1"/>
  <c r="O102" i="1"/>
  <c r="O90" i="1"/>
  <c r="O78" i="1"/>
  <c r="O66" i="1"/>
  <c r="O54" i="1"/>
  <c r="O42" i="1"/>
  <c r="O30" i="1"/>
  <c r="O18" i="1"/>
  <c r="O6" i="1"/>
  <c r="L27" i="1"/>
  <c r="L15" i="1"/>
  <c r="L3" i="1"/>
  <c r="O201" i="1"/>
  <c r="O69" i="1"/>
  <c r="O187" i="1"/>
  <c r="O91" i="1"/>
  <c r="O7" i="1"/>
  <c r="O233" i="1"/>
  <c r="O221" i="1"/>
  <c r="O209" i="1"/>
  <c r="O197" i="1"/>
  <c r="O185" i="1"/>
  <c r="O173" i="1"/>
  <c r="O161" i="1"/>
  <c r="O149" i="1"/>
  <c r="O137" i="1"/>
  <c r="O125" i="1"/>
  <c r="O113" i="1"/>
  <c r="O101" i="1"/>
  <c r="O89" i="1"/>
  <c r="O77" i="1"/>
  <c r="O65" i="1"/>
  <c r="O53" i="1"/>
  <c r="O41" i="1"/>
  <c r="O29" i="1"/>
  <c r="O17" i="1"/>
  <c r="O5" i="1"/>
  <c r="L26" i="1"/>
  <c r="L14" i="1"/>
  <c r="O189" i="1"/>
  <c r="O81" i="1"/>
  <c r="O175" i="1"/>
  <c r="O79" i="1"/>
  <c r="L16" i="1"/>
  <c r="O244" i="1"/>
  <c r="O232" i="1"/>
  <c r="O220" i="1"/>
  <c r="O208" i="1"/>
  <c r="O196" i="1"/>
  <c r="O184" i="1"/>
  <c r="O172" i="1"/>
  <c r="O160" i="1"/>
  <c r="O148" i="1"/>
  <c r="O136" i="1"/>
  <c r="O124" i="1"/>
  <c r="O112" i="1"/>
  <c r="O100" i="1"/>
  <c r="O88" i="1"/>
  <c r="O76" i="1"/>
  <c r="O64" i="1"/>
  <c r="O52" i="1"/>
  <c r="O40" i="1"/>
  <c r="O28" i="1"/>
  <c r="O16" i="1"/>
  <c r="O4" i="1"/>
  <c r="L25" i="1"/>
  <c r="L13" i="1"/>
  <c r="O141" i="1"/>
  <c r="O235" i="1"/>
  <c r="O163" i="1"/>
  <c r="O103" i="1"/>
  <c r="O43" i="1"/>
  <c r="O31" i="1"/>
  <c r="N87" i="1"/>
  <c r="O243" i="1"/>
  <c r="O231" i="1"/>
  <c r="O219" i="1"/>
  <c r="O207" i="1"/>
  <c r="O195" i="1"/>
  <c r="O183" i="1"/>
  <c r="O171" i="1"/>
  <c r="O159" i="1"/>
  <c r="O147" i="1"/>
  <c r="O135" i="1"/>
  <c r="O123" i="1"/>
  <c r="O111" i="1"/>
  <c r="O99" i="1"/>
  <c r="O87" i="1"/>
  <c r="O75" i="1"/>
  <c r="O63" i="1"/>
  <c r="O51" i="1"/>
  <c r="O39" i="1"/>
  <c r="O27" i="1"/>
  <c r="O15" i="1"/>
  <c r="O3" i="1"/>
  <c r="L24" i="1"/>
  <c r="L12" i="1"/>
  <c r="O105" i="1"/>
  <c r="O211" i="1"/>
  <c r="O55" i="1"/>
  <c r="L4" i="1"/>
  <c r="O242" i="1"/>
  <c r="O230" i="1"/>
  <c r="O218" i="1"/>
  <c r="O206" i="1"/>
  <c r="O194" i="1"/>
  <c r="O182" i="1"/>
  <c r="O170" i="1"/>
  <c r="O158" i="1"/>
  <c r="O146" i="1"/>
  <c r="O134" i="1"/>
  <c r="O122" i="1"/>
  <c r="O110" i="1"/>
  <c r="O98" i="1"/>
  <c r="O86" i="1"/>
  <c r="O74" i="1"/>
  <c r="O62" i="1"/>
  <c r="O50" i="1"/>
  <c r="O38" i="1"/>
  <c r="O26" i="1"/>
  <c r="O14" i="1"/>
  <c r="O2" i="1"/>
  <c r="L23" i="1"/>
  <c r="L11" i="1"/>
  <c r="O117" i="1"/>
  <c r="O223" i="1"/>
  <c r="O151" i="1"/>
  <c r="O241" i="1"/>
  <c r="O229" i="1"/>
  <c r="O217" i="1"/>
  <c r="O205" i="1"/>
  <c r="O193" i="1"/>
  <c r="O181" i="1"/>
  <c r="O169" i="1"/>
  <c r="O157" i="1"/>
  <c r="O145" i="1"/>
  <c r="O133" i="1"/>
  <c r="O121" i="1"/>
  <c r="O109" i="1"/>
  <c r="O97" i="1"/>
  <c r="O85" i="1"/>
  <c r="O73" i="1"/>
  <c r="O61" i="1"/>
  <c r="O49" i="1"/>
  <c r="O37" i="1"/>
  <c r="O25" i="1"/>
  <c r="O13" i="1"/>
  <c r="L34" i="1"/>
  <c r="L22" i="1"/>
  <c r="L10" i="1"/>
  <c r="O93" i="1"/>
  <c r="O139" i="1"/>
  <c r="O228" i="1"/>
  <c r="O216" i="1"/>
  <c r="O204" i="1"/>
  <c r="O192" i="1"/>
  <c r="O180" i="1"/>
  <c r="O168" i="1"/>
  <c r="O156" i="1"/>
  <c r="O144" i="1"/>
  <c r="O132" i="1"/>
  <c r="O120" i="1"/>
  <c r="O108" i="1"/>
  <c r="O96" i="1"/>
  <c r="O84" i="1"/>
  <c r="O72" i="1"/>
  <c r="O60" i="1"/>
  <c r="O48" i="1"/>
  <c r="O36" i="1"/>
  <c r="O24" i="1"/>
  <c r="O12" i="1"/>
  <c r="L33" i="1"/>
  <c r="L21" i="1"/>
  <c r="L9" i="1"/>
  <c r="O225" i="1"/>
  <c r="O129" i="1"/>
  <c r="O127" i="1"/>
  <c r="O240" i="1"/>
  <c r="N27" i="1"/>
  <c r="O239" i="1"/>
  <c r="O227" i="1"/>
  <c r="O215" i="1"/>
  <c r="O203" i="1"/>
  <c r="O191" i="1"/>
  <c r="O179" i="1"/>
  <c r="O167" i="1"/>
  <c r="O155" i="1"/>
  <c r="O143" i="1"/>
  <c r="O131" i="1"/>
  <c r="O119" i="1"/>
  <c r="O107" i="1"/>
  <c r="O95" i="1"/>
  <c r="O83" i="1"/>
  <c r="O71" i="1"/>
  <c r="O59" i="1"/>
  <c r="O47" i="1"/>
  <c r="O35" i="1"/>
  <c r="O23" i="1"/>
  <c r="O11" i="1"/>
  <c r="L32" i="1"/>
  <c r="L20" i="1"/>
  <c r="L8" i="1"/>
  <c r="O237" i="1"/>
  <c r="N230" i="1"/>
  <c r="O238" i="1"/>
  <c r="O226" i="1"/>
  <c r="O214" i="1"/>
  <c r="O202" i="1"/>
  <c r="O190" i="1"/>
  <c r="O178" i="1"/>
  <c r="O166" i="1"/>
  <c r="O154" i="1"/>
  <c r="O142" i="1"/>
  <c r="O130" i="1"/>
  <c r="O118" i="1"/>
  <c r="O106" i="1"/>
  <c r="O94" i="1"/>
  <c r="O82" i="1"/>
  <c r="O70" i="1"/>
  <c r="O58" i="1"/>
  <c r="O46" i="1"/>
  <c r="O34" i="1"/>
  <c r="O22" i="1"/>
  <c r="L31" i="1"/>
  <c r="L19" i="1"/>
  <c r="N219" i="1"/>
  <c r="N123" i="1"/>
  <c r="N99" i="1"/>
  <c r="N75" i="1"/>
  <c r="N39" i="1"/>
  <c r="N15" i="1"/>
  <c r="N242" i="1"/>
  <c r="N218" i="1"/>
  <c r="N194" i="1"/>
  <c r="N170" i="1"/>
  <c r="N146" i="1"/>
  <c r="N122" i="1"/>
  <c r="N74" i="1"/>
  <c r="M133" i="1"/>
  <c r="N241" i="1"/>
  <c r="N229" i="1"/>
  <c r="N217" i="1"/>
  <c r="N205" i="1"/>
  <c r="N193" i="1"/>
  <c r="N181" i="1"/>
  <c r="N169" i="1"/>
  <c r="N157" i="1"/>
  <c r="N145" i="1"/>
  <c r="N133" i="1"/>
  <c r="N121" i="1"/>
  <c r="N109" i="1"/>
  <c r="N97" i="1"/>
  <c r="N85" i="1"/>
  <c r="N73" i="1"/>
  <c r="N61" i="1"/>
  <c r="N49" i="1"/>
  <c r="N37" i="1"/>
  <c r="N25" i="1"/>
  <c r="N13" i="1"/>
  <c r="N243" i="1"/>
  <c r="N240" i="1"/>
  <c r="N228" i="1"/>
  <c r="N216" i="1"/>
  <c r="N204" i="1"/>
  <c r="N192" i="1"/>
  <c r="N180" i="1"/>
  <c r="N168" i="1"/>
  <c r="N156" i="1"/>
  <c r="N144" i="1"/>
  <c r="N132" i="1"/>
  <c r="N120" i="1"/>
  <c r="N108" i="1"/>
  <c r="N96" i="1"/>
  <c r="N84" i="1"/>
  <c r="N72" i="1"/>
  <c r="N60" i="1"/>
  <c r="N48" i="1"/>
  <c r="N36" i="1"/>
  <c r="N24" i="1"/>
  <c r="N12" i="1"/>
  <c r="N183" i="1"/>
  <c r="N167" i="1"/>
  <c r="N83" i="1"/>
  <c r="N71" i="1"/>
  <c r="N59" i="1"/>
  <c r="N47" i="1"/>
  <c r="N35" i="1"/>
  <c r="N23" i="1"/>
  <c r="N11" i="1"/>
  <c r="N159" i="1"/>
  <c r="N191" i="1"/>
  <c r="N143" i="1"/>
  <c r="N214" i="1"/>
  <c r="N190" i="1"/>
  <c r="N130" i="1"/>
  <c r="N118" i="1"/>
  <c r="N106" i="1"/>
  <c r="N94" i="1"/>
  <c r="N82" i="1"/>
  <c r="N70" i="1"/>
  <c r="N58" i="1"/>
  <c r="N46" i="1"/>
  <c r="N34" i="1"/>
  <c r="N22" i="1"/>
  <c r="N10" i="1"/>
  <c r="N231" i="1"/>
  <c r="N203" i="1"/>
  <c r="N95" i="1"/>
  <c r="N202" i="1"/>
  <c r="N237" i="1"/>
  <c r="N225" i="1"/>
  <c r="N213" i="1"/>
  <c r="N201" i="1"/>
  <c r="N189" i="1"/>
  <c r="N177" i="1"/>
  <c r="N165" i="1"/>
  <c r="N153" i="1"/>
  <c r="N141" i="1"/>
  <c r="N129" i="1"/>
  <c r="N117" i="1"/>
  <c r="N105" i="1"/>
  <c r="N93" i="1"/>
  <c r="N81" i="1"/>
  <c r="N69" i="1"/>
  <c r="N57" i="1"/>
  <c r="N45" i="1"/>
  <c r="N33" i="1"/>
  <c r="N21" i="1"/>
  <c r="N9" i="1"/>
  <c r="N195" i="1"/>
  <c r="N227" i="1"/>
  <c r="N131" i="1"/>
  <c r="N154" i="1"/>
  <c r="N236" i="1"/>
  <c r="N200" i="1"/>
  <c r="N164" i="1"/>
  <c r="N140" i="1"/>
  <c r="N116" i="1"/>
  <c r="N104" i="1"/>
  <c r="N68" i="1"/>
  <c r="N56" i="1"/>
  <c r="N44" i="1"/>
  <c r="N32" i="1"/>
  <c r="N20" i="1"/>
  <c r="N8" i="1"/>
  <c r="N147" i="1"/>
  <c r="N179" i="1"/>
  <c r="N119" i="1"/>
  <c r="N238" i="1"/>
  <c r="N178" i="1"/>
  <c r="N176" i="1"/>
  <c r="N80" i="1"/>
  <c r="N235" i="1"/>
  <c r="N223" i="1"/>
  <c r="N211" i="1"/>
  <c r="N199" i="1"/>
  <c r="N187" i="1"/>
  <c r="N175" i="1"/>
  <c r="N163" i="1"/>
  <c r="N151" i="1"/>
  <c r="N139" i="1"/>
  <c r="N127" i="1"/>
  <c r="N115" i="1"/>
  <c r="N103" i="1"/>
  <c r="N91" i="1"/>
  <c r="N79" i="1"/>
  <c r="N67" i="1"/>
  <c r="N55" i="1"/>
  <c r="N43" i="1"/>
  <c r="N31" i="1"/>
  <c r="N19" i="1"/>
  <c r="N7" i="1"/>
  <c r="N171" i="1"/>
  <c r="N239" i="1"/>
  <c r="N155" i="1"/>
  <c r="N166" i="1"/>
  <c r="N212" i="1"/>
  <c r="N128" i="1"/>
  <c r="N92" i="1"/>
  <c r="N234" i="1"/>
  <c r="N222" i="1"/>
  <c r="N210" i="1"/>
  <c r="N198" i="1"/>
  <c r="N186" i="1"/>
  <c r="N174" i="1"/>
  <c r="N162" i="1"/>
  <c r="N150" i="1"/>
  <c r="N138" i="1"/>
  <c r="N126" i="1"/>
  <c r="N114" i="1"/>
  <c r="N102" i="1"/>
  <c r="N90" i="1"/>
  <c r="N78" i="1"/>
  <c r="N66" i="1"/>
  <c r="N54" i="1"/>
  <c r="N42" i="1"/>
  <c r="N30" i="1"/>
  <c r="N18" i="1"/>
  <c r="N6" i="1"/>
  <c r="N207" i="1"/>
  <c r="M2" i="1"/>
  <c r="N215" i="1"/>
  <c r="N107" i="1"/>
  <c r="N226" i="1"/>
  <c r="N142" i="1"/>
  <c r="N224" i="1"/>
  <c r="N188" i="1"/>
  <c r="N152" i="1"/>
  <c r="N233" i="1"/>
  <c r="N221" i="1"/>
  <c r="N209" i="1"/>
  <c r="N197" i="1"/>
  <c r="N185" i="1"/>
  <c r="N173" i="1"/>
  <c r="N161" i="1"/>
  <c r="N149" i="1"/>
  <c r="N137" i="1"/>
  <c r="N125" i="1"/>
  <c r="N113" i="1"/>
  <c r="N101" i="1"/>
  <c r="N89" i="1"/>
  <c r="N77" i="1"/>
  <c r="N65" i="1"/>
  <c r="N53" i="1"/>
  <c r="N41" i="1"/>
  <c r="N29" i="1"/>
  <c r="N17" i="1"/>
  <c r="N5" i="1"/>
  <c r="N244" i="1"/>
  <c r="N232" i="1"/>
  <c r="N220" i="1"/>
  <c r="N208" i="1"/>
  <c r="N196" i="1"/>
  <c r="N184" i="1"/>
  <c r="N172" i="1"/>
  <c r="N160" i="1"/>
  <c r="N148" i="1"/>
  <c r="N136" i="1"/>
  <c r="N124" i="1"/>
  <c r="N112" i="1"/>
  <c r="N100" i="1"/>
  <c r="N88" i="1"/>
  <c r="N76" i="1"/>
  <c r="N64" i="1"/>
  <c r="N52" i="1"/>
  <c r="N40" i="1"/>
  <c r="N28" i="1"/>
  <c r="N16" i="1"/>
  <c r="N4" i="1"/>
  <c r="N3" i="1"/>
  <c r="N135" i="1"/>
  <c r="N111" i="1"/>
  <c r="N63" i="1"/>
  <c r="N51" i="1"/>
  <c r="N206" i="1"/>
  <c r="N182" i="1"/>
  <c r="N158" i="1"/>
  <c r="N134" i="1"/>
  <c r="N110" i="1"/>
  <c r="N98" i="1"/>
  <c r="N86" i="1"/>
  <c r="N62" i="1"/>
  <c r="N50" i="1"/>
  <c r="N38" i="1"/>
  <c r="N26" i="1"/>
  <c r="N14" i="1"/>
  <c r="M193" i="1"/>
  <c r="M181" i="1"/>
  <c r="M61" i="1"/>
  <c r="M49" i="1"/>
  <c r="M37" i="1"/>
  <c r="M25" i="1"/>
  <c r="M13" i="1"/>
  <c r="M240" i="1"/>
  <c r="M228" i="1"/>
  <c r="M216" i="1"/>
  <c r="M204" i="1"/>
  <c r="M192" i="1"/>
  <c r="M180" i="1"/>
  <c r="M168" i="1"/>
  <c r="M156" i="1"/>
  <c r="M144" i="1"/>
  <c r="M132" i="1"/>
  <c r="M120" i="1"/>
  <c r="M108" i="1"/>
  <c r="M96" i="1"/>
  <c r="M84" i="1"/>
  <c r="M72" i="1"/>
  <c r="M60" i="1"/>
  <c r="M48" i="1"/>
  <c r="M36" i="1"/>
  <c r="M24" i="1"/>
  <c r="M12" i="1"/>
  <c r="M85" i="1"/>
  <c r="M227" i="1"/>
  <c r="M107" i="1"/>
  <c r="M59" i="1"/>
  <c r="M11" i="1"/>
  <c r="M238" i="1"/>
  <c r="M226" i="1"/>
  <c r="M214" i="1"/>
  <c r="M202" i="1"/>
  <c r="M190" i="1"/>
  <c r="M178" i="1"/>
  <c r="M166" i="1"/>
  <c r="M154" i="1"/>
  <c r="M142" i="1"/>
  <c r="M130" i="1"/>
  <c r="M118" i="1"/>
  <c r="M106" i="1"/>
  <c r="M94" i="1"/>
  <c r="M82" i="1"/>
  <c r="M70" i="1"/>
  <c r="M58" i="1"/>
  <c r="M46" i="1"/>
  <c r="M34" i="1"/>
  <c r="M22" i="1"/>
  <c r="M10" i="1"/>
  <c r="M169" i="1"/>
  <c r="M239" i="1"/>
  <c r="M191" i="1"/>
  <c r="M95" i="1"/>
  <c r="M23" i="1"/>
  <c r="M237" i="1"/>
  <c r="M225" i="1"/>
  <c r="M213" i="1"/>
  <c r="M201" i="1"/>
  <c r="M189" i="1"/>
  <c r="M177" i="1"/>
  <c r="M165" i="1"/>
  <c r="M153" i="1"/>
  <c r="M141" i="1"/>
  <c r="M129" i="1"/>
  <c r="M117" i="1"/>
  <c r="M105" i="1"/>
  <c r="M93" i="1"/>
  <c r="M81" i="1"/>
  <c r="M69" i="1"/>
  <c r="M57" i="1"/>
  <c r="M45" i="1"/>
  <c r="M33" i="1"/>
  <c r="M21" i="1"/>
  <c r="M9" i="1"/>
  <c r="M229" i="1"/>
  <c r="M145" i="1"/>
  <c r="M215" i="1"/>
  <c r="M119" i="1"/>
  <c r="M71" i="1"/>
  <c r="M35" i="1"/>
  <c r="M236" i="1"/>
  <c r="M224" i="1"/>
  <c r="M212" i="1"/>
  <c r="M200" i="1"/>
  <c r="M188" i="1"/>
  <c r="M176" i="1"/>
  <c r="M164" i="1"/>
  <c r="M152" i="1"/>
  <c r="M140" i="1"/>
  <c r="M128" i="1"/>
  <c r="M116" i="1"/>
  <c r="M104" i="1"/>
  <c r="M92" i="1"/>
  <c r="M80" i="1"/>
  <c r="M68" i="1"/>
  <c r="M56" i="1"/>
  <c r="M44" i="1"/>
  <c r="M32" i="1"/>
  <c r="M20" i="1"/>
  <c r="M8" i="1"/>
  <c r="M109" i="1"/>
  <c r="M203" i="1"/>
  <c r="M83" i="1"/>
  <c r="M47" i="1"/>
  <c r="M235" i="1"/>
  <c r="M223" i="1"/>
  <c r="M211" i="1"/>
  <c r="M199" i="1"/>
  <c r="M187" i="1"/>
  <c r="M175" i="1"/>
  <c r="M163" i="1"/>
  <c r="M151" i="1"/>
  <c r="M139" i="1"/>
  <c r="M127" i="1"/>
  <c r="M115" i="1"/>
  <c r="M103" i="1"/>
  <c r="M91" i="1"/>
  <c r="M79" i="1"/>
  <c r="M67" i="1"/>
  <c r="M55" i="1"/>
  <c r="M43" i="1"/>
  <c r="M31" i="1"/>
  <c r="M19" i="1"/>
  <c r="M7" i="1"/>
  <c r="M157" i="1"/>
  <c r="M179" i="1"/>
  <c r="M186" i="1"/>
  <c r="M174" i="1"/>
  <c r="M162" i="1"/>
  <c r="M150" i="1"/>
  <c r="M138" i="1"/>
  <c r="M126" i="1"/>
  <c r="M114" i="1"/>
  <c r="M102" i="1"/>
  <c r="M90" i="1"/>
  <c r="M78" i="1"/>
  <c r="M66" i="1"/>
  <c r="M54" i="1"/>
  <c r="M42" i="1"/>
  <c r="M30" i="1"/>
  <c r="M18" i="1"/>
  <c r="M6" i="1"/>
  <c r="M217" i="1"/>
  <c r="M121" i="1"/>
  <c r="M143" i="1"/>
  <c r="M198" i="1"/>
  <c r="M233" i="1"/>
  <c r="M221" i="1"/>
  <c r="M209" i="1"/>
  <c r="M197" i="1"/>
  <c r="M185" i="1"/>
  <c r="M173" i="1"/>
  <c r="M161" i="1"/>
  <c r="M149" i="1"/>
  <c r="M137" i="1"/>
  <c r="M125" i="1"/>
  <c r="M113" i="1"/>
  <c r="M101" i="1"/>
  <c r="M89" i="1"/>
  <c r="M77" i="1"/>
  <c r="M65" i="1"/>
  <c r="M53" i="1"/>
  <c r="M41" i="1"/>
  <c r="M29" i="1"/>
  <c r="M17" i="1"/>
  <c r="M5" i="1"/>
  <c r="M73" i="1"/>
  <c r="M155" i="1"/>
  <c r="M210" i="1"/>
  <c r="M244" i="1"/>
  <c r="M232" i="1"/>
  <c r="M220" i="1"/>
  <c r="M208" i="1"/>
  <c r="M196" i="1"/>
  <c r="M184" i="1"/>
  <c r="M172" i="1"/>
  <c r="M160" i="1"/>
  <c r="M148" i="1"/>
  <c r="M136" i="1"/>
  <c r="M124" i="1"/>
  <c r="M112" i="1"/>
  <c r="M100" i="1"/>
  <c r="M88" i="1"/>
  <c r="M76" i="1"/>
  <c r="M64" i="1"/>
  <c r="M52" i="1"/>
  <c r="M40" i="1"/>
  <c r="M28" i="1"/>
  <c r="M16" i="1"/>
  <c r="M4" i="1"/>
  <c r="M241" i="1"/>
  <c r="M97" i="1"/>
  <c r="M167" i="1"/>
  <c r="M234" i="1"/>
  <c r="M243" i="1"/>
  <c r="M231" i="1"/>
  <c r="M219" i="1"/>
  <c r="M207" i="1"/>
  <c r="M195" i="1"/>
  <c r="M183" i="1"/>
  <c r="M171" i="1"/>
  <c r="M159" i="1"/>
  <c r="M147" i="1"/>
  <c r="M135" i="1"/>
  <c r="M123" i="1"/>
  <c r="M111" i="1"/>
  <c r="M99" i="1"/>
  <c r="M87" i="1"/>
  <c r="M75" i="1"/>
  <c r="M63" i="1"/>
  <c r="M51" i="1"/>
  <c r="M39" i="1"/>
  <c r="M27" i="1"/>
  <c r="M15" i="1"/>
  <c r="M3" i="1"/>
  <c r="M205" i="1"/>
  <c r="M131" i="1"/>
  <c r="M222" i="1"/>
  <c r="M242" i="1"/>
  <c r="M230" i="1"/>
  <c r="M218" i="1"/>
  <c r="M206" i="1"/>
  <c r="M194" i="1"/>
  <c r="M182" i="1"/>
  <c r="M170" i="1"/>
  <c r="M158" i="1"/>
  <c r="M146" i="1"/>
  <c r="M134" i="1"/>
  <c r="M122" i="1"/>
  <c r="M110" i="1"/>
  <c r="M98" i="1"/>
  <c r="M86" i="1"/>
  <c r="M74" i="1"/>
  <c r="M62" i="1"/>
  <c r="M50" i="1"/>
  <c r="M38" i="1"/>
  <c r="M26" i="1"/>
  <c r="M14" i="1"/>
  <c r="L2" i="1"/>
  <c r="L97" i="1"/>
  <c r="L181" i="1"/>
  <c r="L240" i="1"/>
  <c r="L228" i="1"/>
  <c r="L216" i="1"/>
  <c r="L204" i="1"/>
  <c r="L192" i="1"/>
  <c r="L180" i="1"/>
  <c r="L168" i="1"/>
  <c r="L156" i="1"/>
  <c r="L144" i="1"/>
  <c r="L132" i="1"/>
  <c r="L120" i="1"/>
  <c r="L108" i="1"/>
  <c r="L96" i="1"/>
  <c r="L84" i="1"/>
  <c r="L72" i="1"/>
  <c r="L60" i="1"/>
  <c r="L48" i="1"/>
  <c r="L36" i="1"/>
  <c r="L217" i="1"/>
  <c r="L239" i="1"/>
  <c r="L227" i="1"/>
  <c r="L215" i="1"/>
  <c r="L203" i="1"/>
  <c r="L191" i="1"/>
  <c r="L179" i="1"/>
  <c r="L167" i="1"/>
  <c r="L155" i="1"/>
  <c r="L143" i="1"/>
  <c r="L131" i="1"/>
  <c r="L119" i="1"/>
  <c r="L107" i="1"/>
  <c r="L95" i="1"/>
  <c r="L83" i="1"/>
  <c r="L71" i="1"/>
  <c r="L59" i="1"/>
  <c r="L47" i="1"/>
  <c r="L35" i="1"/>
  <c r="L241" i="1"/>
  <c r="L37" i="1"/>
  <c r="L238" i="1"/>
  <c r="L226" i="1"/>
  <c r="L214" i="1"/>
  <c r="L202" i="1"/>
  <c r="L190" i="1"/>
  <c r="L178" i="1"/>
  <c r="L166" i="1"/>
  <c r="L154" i="1"/>
  <c r="L142" i="1"/>
  <c r="L130" i="1"/>
  <c r="L118" i="1"/>
  <c r="L106" i="1"/>
  <c r="L94" i="1"/>
  <c r="L82" i="1"/>
  <c r="L70" i="1"/>
  <c r="L58" i="1"/>
  <c r="L46" i="1"/>
  <c r="L169" i="1"/>
  <c r="L49" i="1"/>
  <c r="L237" i="1"/>
  <c r="L225" i="1"/>
  <c r="L213" i="1"/>
  <c r="L201" i="1"/>
  <c r="L189" i="1"/>
  <c r="L177" i="1"/>
  <c r="L165" i="1"/>
  <c r="L153" i="1"/>
  <c r="L141" i="1"/>
  <c r="L129" i="1"/>
  <c r="L117" i="1"/>
  <c r="L105" i="1"/>
  <c r="L93" i="1"/>
  <c r="L81" i="1"/>
  <c r="L69" i="1"/>
  <c r="L57" i="1"/>
  <c r="L45" i="1"/>
  <c r="L193" i="1"/>
  <c r="L61" i="1"/>
  <c r="L236" i="1"/>
  <c r="L224" i="1"/>
  <c r="L212" i="1"/>
  <c r="L200" i="1"/>
  <c r="L188" i="1"/>
  <c r="L176" i="1"/>
  <c r="L164" i="1"/>
  <c r="L152" i="1"/>
  <c r="L140" i="1"/>
  <c r="L128" i="1"/>
  <c r="L116" i="1"/>
  <c r="L104" i="1"/>
  <c r="L92" i="1"/>
  <c r="L80" i="1"/>
  <c r="L68" i="1"/>
  <c r="L56" i="1"/>
  <c r="L44" i="1"/>
  <c r="L229" i="1"/>
  <c r="L109" i="1"/>
  <c r="L235" i="1"/>
  <c r="L223" i="1"/>
  <c r="L211" i="1"/>
  <c r="L199" i="1"/>
  <c r="L187" i="1"/>
  <c r="L175" i="1"/>
  <c r="L163" i="1"/>
  <c r="L151" i="1"/>
  <c r="L139" i="1"/>
  <c r="L127" i="1"/>
  <c r="L115" i="1"/>
  <c r="L103" i="1"/>
  <c r="L91" i="1"/>
  <c r="L79" i="1"/>
  <c r="L67" i="1"/>
  <c r="L55" i="1"/>
  <c r="L43" i="1"/>
  <c r="L145" i="1"/>
  <c r="L73" i="1"/>
  <c r="L234" i="1"/>
  <c r="L222" i="1"/>
  <c r="L210" i="1"/>
  <c r="L198" i="1"/>
  <c r="L186" i="1"/>
  <c r="L174" i="1"/>
  <c r="L162" i="1"/>
  <c r="L150" i="1"/>
  <c r="L138" i="1"/>
  <c r="L126" i="1"/>
  <c r="L114" i="1"/>
  <c r="L102" i="1"/>
  <c r="L90" i="1"/>
  <c r="L78" i="1"/>
  <c r="L66" i="1"/>
  <c r="L54" i="1"/>
  <c r="L42" i="1"/>
  <c r="L85" i="1"/>
  <c r="L233" i="1"/>
  <c r="L221" i="1"/>
  <c r="L209" i="1"/>
  <c r="L197" i="1"/>
  <c r="L185" i="1"/>
  <c r="L173" i="1"/>
  <c r="L161" i="1"/>
  <c r="L149" i="1"/>
  <c r="L137" i="1"/>
  <c r="L125" i="1"/>
  <c r="L113" i="1"/>
  <c r="L101" i="1"/>
  <c r="L89" i="1"/>
  <c r="L77" i="1"/>
  <c r="L65" i="1"/>
  <c r="L53" i="1"/>
  <c r="L41" i="1"/>
  <c r="L133" i="1"/>
  <c r="L244" i="1"/>
  <c r="L232" i="1"/>
  <c r="L220" i="1"/>
  <c r="L208" i="1"/>
  <c r="L196" i="1"/>
  <c r="L184" i="1"/>
  <c r="L172" i="1"/>
  <c r="L160" i="1"/>
  <c r="L148" i="1"/>
  <c r="L136" i="1"/>
  <c r="L124" i="1"/>
  <c r="L112" i="1"/>
  <c r="L100" i="1"/>
  <c r="L88" i="1"/>
  <c r="L76" i="1"/>
  <c r="L64" i="1"/>
  <c r="L52" i="1"/>
  <c r="L40" i="1"/>
  <c r="L157" i="1"/>
  <c r="L121" i="1"/>
  <c r="L243" i="1"/>
  <c r="L231" i="1"/>
  <c r="L219" i="1"/>
  <c r="L207" i="1"/>
  <c r="L195" i="1"/>
  <c r="L183" i="1"/>
  <c r="L171" i="1"/>
  <c r="L159" i="1"/>
  <c r="L147" i="1"/>
  <c r="L135" i="1"/>
  <c r="L123" i="1"/>
  <c r="L111" i="1"/>
  <c r="L99" i="1"/>
  <c r="L87" i="1"/>
  <c r="L75" i="1"/>
  <c r="L63" i="1"/>
  <c r="L51" i="1"/>
  <c r="L39" i="1"/>
  <c r="L205" i="1"/>
  <c r="L242" i="1"/>
  <c r="L230" i="1"/>
  <c r="L218" i="1"/>
  <c r="L206" i="1"/>
  <c r="L194" i="1"/>
  <c r="L182" i="1"/>
  <c r="L170" i="1"/>
  <c r="L158" i="1"/>
  <c r="L146" i="1"/>
  <c r="L134" i="1"/>
  <c r="L122" i="1"/>
  <c r="L110" i="1"/>
  <c r="L98" i="1"/>
  <c r="L86" i="1"/>
  <c r="L74" i="1"/>
  <c r="L62" i="1"/>
  <c r="L50" i="1"/>
  <c r="L38" i="1"/>
</calcChain>
</file>

<file path=xl/sharedStrings.xml><?xml version="1.0" encoding="utf-8"?>
<sst xmlns="http://schemas.openxmlformats.org/spreadsheetml/2006/main" count="1042" uniqueCount="74">
  <si>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</si>
  <si>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</si>
  <si>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</si>
  <si>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</si>
  <si>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</si>
  <si>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</si>
  <si>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</si>
  <si>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</si>
  <si>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</si>
  <si>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</si>
  <si>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</si>
  <si>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</si>
  <si>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</si>
  <si>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</si>
  <si>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sex</t>
  </si>
  <si>
    <t>tip</t>
  </si>
  <si>
    <t>total_bill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</si>
  <si>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</si>
  <si>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</si>
  <si>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</si>
  <si>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</si>
  <si>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</si>
  <si>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</si>
  <si>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</si>
  <si>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</si>
  <si>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</si>
  <si>
    <t>Sex_numeric</t>
  </si>
  <si>
    <t>Smoker2</t>
  </si>
  <si>
    <t>Day2</t>
  </si>
  <si>
    <t>Time2</t>
  </si>
  <si>
    <t>Corr_SEX</t>
  </si>
  <si>
    <t>Corr_Smoker2</t>
  </si>
  <si>
    <t>Corr_Day2</t>
  </si>
  <si>
    <t>Corr_Time2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</si>
  <si>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</si>
  <si>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</si>
  <si>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</si>
  <si>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</si>
  <si>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</si>
  <si>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</si>
  <si>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</si>
  <si>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</si>
  <si>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</si>
  <si>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</si>
  <si>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</si>
  <si>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</si>
  <si>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</si>
  <si>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</si>
  <si>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</si>
  <si>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</si>
  <si>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</si>
  <si>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</si>
  <si>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</si>
  <si>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</si>
  <si>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</si>
  <si>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</si>
  <si>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</si>
  <si>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</si>
  <si>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</si>
  <si>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</si>
  <si>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</si>
  <si>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</si>
  <si>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</si>
  <si>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Pridicted_Tip</t>
  </si>
  <si>
    <t>Calculate_Error</t>
  </si>
  <si>
    <t>Squad_Error</t>
  </si>
  <si>
    <t>RMSE</t>
  </si>
  <si>
    <t>✅ 3. Identify Features</t>
  </si>
  <si>
    <r>
      <t>Dependent Variable (Y)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tip</t>
    </r>
    <r>
      <rPr>
        <sz val="11"/>
        <color theme="1"/>
        <rFont val="Calibri"/>
        <family val="2"/>
        <scheme val="minor"/>
      </rPr>
      <t xml:space="preserve"> (What we want to predict)</t>
    </r>
  </si>
  <si>
    <r>
      <t>Independent Variables (X)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total_bill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size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smoker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day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time</t>
    </r>
  </si>
  <si>
    <t>✅ 4. Identify Predictive Problem Type</t>
  </si>
  <si>
    <r>
      <t xml:space="preserve">This is a </t>
    </r>
    <r>
      <rPr>
        <b/>
        <sz val="11"/>
        <color theme="1"/>
        <rFont val="Calibri"/>
        <family val="2"/>
        <scheme val="minor"/>
      </rPr>
      <t>Regression Problem</t>
    </r>
    <r>
      <rPr>
        <sz val="11"/>
        <color theme="1"/>
        <rFont val="Calibri"/>
        <family val="2"/>
        <scheme val="minor"/>
      </rPr>
      <t xml:space="preserve"> because:</t>
    </r>
  </si>
  <si>
    <r>
      <t xml:space="preserve">We are </t>
    </r>
    <r>
      <rPr>
        <b/>
        <sz val="11"/>
        <color theme="1"/>
        <rFont val="Calibri"/>
        <family val="2"/>
        <scheme val="minor"/>
      </rPr>
      <t>predicting a continuous numeric value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tip</t>
    </r>
  </si>
  <si>
    <r>
      <t xml:space="preserve">✅ </t>
    </r>
    <r>
      <rPr>
        <b/>
        <sz val="11"/>
        <color theme="1"/>
        <rFont val="Calibri"/>
        <family val="2"/>
        <scheme val="minor"/>
      </rPr>
      <t>6. Build the Regression Model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</si>
</sst>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000"/>
    <numFmt numFmtId="171" formatCode="0.000"/>
    <numFmt numFmtId="172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NumberFormat="1"/>
    <xf numFmtId="166" fontId="0" fillId="0" borderId="0" xfId="0" applyNumberFormat="1"/>
    <xf numFmtId="171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172" fontId="0" fillId="0" borderId="0" xfId="0" applyNumberFormat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172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1" formatCode="0.0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EE47B-1418-4EA0-A003-3EB83BE980E0}" name="Table1" displayName="Table1" ref="A1:S244" totalsRowShown="0">
  <autoFilter ref="A1:S244" xr:uid="{4DCEE47B-1418-4EA0-A003-3EB83BE980E0}"/>
  <tableColumns count="19">
    <tableColumn id="1" xr3:uid="{B20FE7B8-48BB-4FC0-9706-B93E60B7C159}" name="sex"/>
    <tableColumn id="2" xr3:uid="{75F40327-9C3B-4C6D-9A7C-4EC561421CCF}" name="smoker"/>
    <tableColumn id="3" xr3:uid="{50456C14-615B-47AC-85D6-B0F03EC5A758}" name="day"/>
    <tableColumn id="4" xr3:uid="{36C43764-5FA8-4B11-8A68-95851A405CBC}" name="time"/>
    <tableColumn id="7" xr3:uid="{BDAE6AD3-9B7A-4422-8411-D9506EF84C9C}" name="tip"/>
    <tableColumn id="5" xr3:uid="{27B352F5-D3B9-48FC-A43F-781ED39DAB18}" name="size"/>
    <tableColumn id="6" xr3:uid="{B1C1B6D8-E151-4284-871F-7F4974DCED26}" name="total_bill"/>
    <tableColumn id="8" xr3:uid="{8BA1E4AE-F367-46BD-8FFF-31D3EF4A0340}" name="Sex_numeric" dataDxfId="5">
      <calculatedColumnFormula>IF(Table1[[#This Row],[sex]]="Male",1,0)</calculatedColumnFormula>
    </tableColumn>
    <tableColumn id="9" xr3:uid="{4A594E27-263E-468E-9FA7-719E626B3A5D}" name="Smoker2" dataDxfId="11">
      <calculatedColumnFormula>IF(Table1[[#This Row],[smoker]]="Yes",1,0)</calculatedColumnFormula>
    </tableColumn>
    <tableColumn id="10" xr3:uid="{62B3CAD2-A55A-46E0-94F8-8B401BFDF328}" name="Day2" dataDxfId="10">
      <calculatedColumnFormula>IF(Table1[[#This Row],[day]]="Thur",1,IF(Table1[[#This Row],[day]]="Fri",2,IF(Table1[[#This Row],[day]]="Sat",3,IF(Table1[[#This Row],[day]]="Sun",4,0))))</calculatedColumnFormula>
    </tableColumn>
    <tableColumn id="11" xr3:uid="{CD2794F7-AA61-48B3-9428-5786B800E9D8}" name="Time2" dataDxfId="9">
      <calculatedColumnFormula>IF(Table1[[#This Row],[time]]="Dinner",1,0)</calculatedColumnFormula>
    </tableColumn>
    <tableColumn id="12" xr3:uid="{3E43D120-50F0-4C6A-AB32-8C0088627CCE}" name="Corr_SEX" dataDxfId="8">
      <calculatedColumnFormula>CORREL(Table1[Sex_numeric],Table1[tip])</calculatedColumnFormula>
    </tableColumn>
    <tableColumn id="13" xr3:uid="{BAE2B97B-B05A-4F44-818C-F7AF742032F3}" name="Corr_Smoker2" dataDxfId="7">
      <calculatedColumnFormula>CORREL(Table1[Smoker2],Table1[tip])</calculatedColumnFormula>
    </tableColumn>
    <tableColumn id="14" xr3:uid="{8D202374-E524-44C2-95F6-DD1CB296D77D}" name="Corr_Day2" dataDxfId="6">
      <calculatedColumnFormula>CORREL(Table1[Day2],Table1[tip])</calculatedColumnFormula>
    </tableColumn>
    <tableColumn id="15" xr3:uid="{68F7AA0D-44C5-4FFA-A995-88E753B63969}" name="Corr_Time2" dataDxfId="4">
      <calculatedColumnFormula>CORREL(Table1[Time2],Table1[tip])</calculatedColumnFormula>
    </tableColumn>
    <tableColumn id="17" xr3:uid="{0CD350AB-431E-4568-9953-CA9928E81696}" name="Pridicted_Tip" dataDxfId="3">
      <calculatedColumnFormula>0.8861 + 0.1057*Table1[[#This Row],[total_bill]] - 0.0415*Table1[[#This Row],[size]] - 0.1302*Table1[[#This Row],[Sex_numeric]] + 0.0859*Table1[[#This Row],[Smoker2]] - 0.1885*J2</calculatedColumnFormula>
    </tableColumn>
    <tableColumn id="18" xr3:uid="{D823731E-7948-4412-9A14-0087219DB000}" name="Calculate_Error" dataDxfId="2">
      <calculatedColumnFormula>Table1[[#This Row],[tip]]-Table1[[#This Row],[Pridicted_Tip]]</calculatedColumnFormula>
    </tableColumn>
    <tableColumn id="19" xr3:uid="{88E232AB-8217-4B56-AC72-D6D149632DF3}" name="Squad_Error" dataDxfId="1">
      <calculatedColumnFormula>Table1[[#This Row],[Calculate_Error]]^2</calculatedColumnFormula>
    </tableColumn>
    <tableColumn id="20" xr3:uid="{1E9165B9-03BA-4A65-B125-73CCBCC22B2F}" name="RMSE" dataDxfId="0">
      <calculatedColumnFormula>Table1[[#This Row],[Squad_Error]]^2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AD244"/>
  <sheetViews>
    <sheetView tabSelected="1" zoomScale="68" zoomScaleNormal="68" workbookViewId="0">
      <selection activeCell="V22" sqref="V22"/>
    </sheetView>
  </sheetViews>
  <sheetFormatPr defaultColWidth="13.44140625" defaultRowHeight="14.4" x14ac:dyDescent="0.3"/>
  <cols>
    <col min="16" max="16" width="14.109375" customWidth="1"/>
    <col min="23" max="23" width="18.6640625" customWidth="1"/>
    <col min="27" max="27" width="40.88671875" customWidth="1"/>
  </cols>
  <sheetData>
    <row r="1" spans="1:27" x14ac:dyDescent="0.3">
      <c r="A1" t="s">
        <v>14</v>
      </c>
      <c r="B1" t="s">
        <v>13</v>
      </c>
      <c r="C1" t="s">
        <v>12</v>
      </c>
      <c r="D1" t="s">
        <v>11</v>
      </c>
      <c r="E1" t="s">
        <v>15</v>
      </c>
      <c r="F1" t="s">
        <v>10</v>
      </c>
      <c r="G1" t="s">
        <v>16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63</v>
      </c>
      <c r="Q1" t="s">
        <v>64</v>
      </c>
      <c r="R1" t="s">
        <v>65</v>
      </c>
      <c r="S1" t="s">
        <v>66</v>
      </c>
    </row>
    <row r="2" spans="1:27" x14ac:dyDescent="0.3">
      <c r="A2" t="s">
        <v>3</v>
      </c>
      <c r="B2" t="s">
        <v>2</v>
      </c>
      <c r="C2" t="s">
        <v>9</v>
      </c>
      <c r="D2" t="s">
        <v>0</v>
      </c>
      <c r="E2">
        <v>1.01</v>
      </c>
      <c r="F2">
        <v>2</v>
      </c>
      <c r="G2">
        <v>16.989999999999998</v>
      </c>
      <c r="H2">
        <f>IF(Table1[[#This Row],[sex]]="Male",1,0)</f>
        <v>0</v>
      </c>
      <c r="I2">
        <f>IF(Table1[[#This Row],[smoker]]="Yes",1,0)</f>
        <v>0</v>
      </c>
      <c r="J2">
        <f>IF(Table1[[#This Row],[day]]="Thur",1,IF(Table1[[#This Row],[day]]="Fri",2,IF(Table1[[#This Row],[day]]="Sat",3,IF(Table1[[#This Row],[day]]="Sun",4,0))))</f>
        <v>4</v>
      </c>
      <c r="K2" s="2">
        <f>IF(Table1[[#This Row],[time]]="Dinner",1,0)</f>
        <v>1</v>
      </c>
      <c r="L2" s="3">
        <f>CORREL(Table1[Sex_numeric],Table1[tip])</f>
        <v>8.5273975201494573E-2</v>
      </c>
      <c r="M2" s="2">
        <f>CORREL(Table1[Smoker2],Table1[tip])</f>
        <v>9.7627499908010239E-3</v>
      </c>
      <c r="N2" s="2">
        <f>CORREL(Table1[Day2],Table1[tip])</f>
        <v>0.13179752636389336</v>
      </c>
      <c r="O2" s="2">
        <f>CORREL(Table1[Time2],Table1[tip])</f>
        <v>0.117596390271059</v>
      </c>
      <c r="P2" s="9">
        <f>0.8861 + 0.1057*Table1[[#This Row],[total_bill]] - 0.0415*Table1[[#This Row],[size]] - 0.1302*Table1[[#This Row],[Sex_numeric]] + 0.0859*Table1[[#This Row],[Smoker2]] - 0.1885*J2</f>
        <v>1.8449429999999998</v>
      </c>
      <c r="Q2" s="2">
        <f>Table1[[#This Row],[tip]]-Table1[[#This Row],[Pridicted_Tip]]</f>
        <v>-0.83494299999999977</v>
      </c>
      <c r="R2" s="2">
        <f>Table1[[#This Row],[Calculate_Error]]^2</f>
        <v>0.69712981324899959</v>
      </c>
      <c r="S2" s="2">
        <f>Table1[[#This Row],[Squad_Error]]^2</f>
        <v>0.48598997652058507</v>
      </c>
    </row>
    <row r="3" spans="1:27" x14ac:dyDescent="0.3">
      <c r="A3" t="s">
        <v>5</v>
      </c>
      <c r="B3" t="s">
        <v>2</v>
      </c>
      <c r="C3" t="s">
        <v>9</v>
      </c>
      <c r="D3" t="s">
        <v>0</v>
      </c>
      <c r="E3">
        <v>1.66</v>
      </c>
      <c r="F3">
        <v>3</v>
      </c>
      <c r="G3">
        <v>10.34</v>
      </c>
      <c r="H3">
        <f>IF(Table1[[#This Row],[sex]]="Male",1,0)</f>
        <v>1</v>
      </c>
      <c r="I3">
        <f>IF(Table1[[#This Row],[smoker]]="Yes",1,0)</f>
        <v>0</v>
      </c>
      <c r="J3">
        <f>IF(Table1[[#This Row],[day]]="Thur",1,IF(Table1[[#This Row],[day]]="Fri",2,IF(Table1[[#This Row],[day]]="Sat",3,IF(Table1[[#This Row],[day]]="Sun",4,0))))</f>
        <v>4</v>
      </c>
      <c r="K3" s="2">
        <f>IF(Table1[[#This Row],[time]]="Dinner",1,0)</f>
        <v>1</v>
      </c>
      <c r="L3" s="3">
        <f>CORREL(Table1[Sex_numeric],Table1[tip])</f>
        <v>8.5273975201494573E-2</v>
      </c>
      <c r="M3" s="2">
        <f>CORREL(Table1[Smoker2],Table1[tip])</f>
        <v>9.7627499908010239E-3</v>
      </c>
      <c r="N3" s="2">
        <f>CORREL(Table1[Day2],Table1[tip])</f>
        <v>0.13179752636389336</v>
      </c>
      <c r="O3" s="2">
        <f>CORREL(Table1[Time2],Table1[tip])</f>
        <v>0.117596390271059</v>
      </c>
      <c r="P3" s="9">
        <f>0.8861 + 0.1057*Table1[[#This Row],[total_bill]] - 0.0415*Table1[[#This Row],[size]] - 0.1302*Table1[[#This Row],[Sex_numeric]] + 0.0859*Table1[[#This Row],[Smoker2]] - 0.1885*J3</f>
        <v>0.97033799999999992</v>
      </c>
      <c r="Q3" s="2">
        <f>Table1[[#This Row],[tip]]-Table1[[#This Row],[Pridicted_Tip]]</f>
        <v>0.689662</v>
      </c>
      <c r="R3" s="2">
        <f>Table1[[#This Row],[Calculate_Error]]^2</f>
        <v>0.47563367424399999</v>
      </c>
      <c r="S3" s="2">
        <f>Table1[[#This Row],[Squad_Error]]^2</f>
        <v>0.22622739207484749</v>
      </c>
    </row>
    <row r="4" spans="1:27" x14ac:dyDescent="0.3">
      <c r="A4" t="s">
        <v>5</v>
      </c>
      <c r="B4" t="s">
        <v>2</v>
      </c>
      <c r="C4" t="s">
        <v>9</v>
      </c>
      <c r="D4" t="s">
        <v>0</v>
      </c>
      <c r="E4">
        <v>3.5</v>
      </c>
      <c r="F4">
        <v>3</v>
      </c>
      <c r="G4">
        <v>21.01</v>
      </c>
      <c r="H4">
        <f>IF(Table1[[#This Row],[sex]]="Male",1,0)</f>
        <v>1</v>
      </c>
      <c r="I4">
        <f>IF(Table1[[#This Row],[smoker]]="Yes",1,0)</f>
        <v>0</v>
      </c>
      <c r="J4">
        <f>IF(Table1[[#This Row],[day]]="Thur",1,IF(Table1[[#This Row],[day]]="Fri",2,IF(Table1[[#This Row],[day]]="Sat",3,IF(Table1[[#This Row],[day]]="Sun",4,0))))</f>
        <v>4</v>
      </c>
      <c r="K4" s="2">
        <f>IF(Table1[[#This Row],[time]]="Dinner",1,0)</f>
        <v>1</v>
      </c>
      <c r="L4" s="3">
        <f>CORREL(Table1[Sex_numeric],Table1[tip])</f>
        <v>8.5273975201494573E-2</v>
      </c>
      <c r="M4" s="2">
        <f>CORREL(Table1[Smoker2],Table1[tip])</f>
        <v>9.7627499908010239E-3</v>
      </c>
      <c r="N4" s="2">
        <f>CORREL(Table1[Day2],Table1[tip])</f>
        <v>0.13179752636389336</v>
      </c>
      <c r="O4" s="2">
        <f>CORREL(Table1[Time2],Table1[tip])</f>
        <v>0.117596390271059</v>
      </c>
      <c r="P4" s="9">
        <f>0.8861 + 0.1057*Table1[[#This Row],[total_bill]] - 0.0415*Table1[[#This Row],[size]] - 0.1302*Table1[[#This Row],[Sex_numeric]] + 0.0859*Table1[[#This Row],[Smoker2]] - 0.1885*J4</f>
        <v>2.0981570000000005</v>
      </c>
      <c r="Q4" s="2">
        <f>Table1[[#This Row],[tip]]-Table1[[#This Row],[Pridicted_Tip]]</f>
        <v>1.4018429999999995</v>
      </c>
      <c r="R4" s="2">
        <f>Table1[[#This Row],[Calculate_Error]]^2</f>
        <v>1.9651637966489985</v>
      </c>
      <c r="S4" s="2">
        <f>Table1[[#This Row],[Squad_Error]]^2</f>
        <v>3.8618687476599063</v>
      </c>
    </row>
    <row r="5" spans="1:27" x14ac:dyDescent="0.3">
      <c r="A5" t="s">
        <v>5</v>
      </c>
      <c r="B5" t="s">
        <v>2</v>
      </c>
      <c r="C5" t="s">
        <v>9</v>
      </c>
      <c r="D5" t="s">
        <v>0</v>
      </c>
      <c r="E5">
        <v>3.31</v>
      </c>
      <c r="F5">
        <v>2</v>
      </c>
      <c r="G5">
        <v>23.68</v>
      </c>
      <c r="H5">
        <f>IF(Table1[[#This Row],[sex]]="Male",1,0)</f>
        <v>1</v>
      </c>
      <c r="I5">
        <f>IF(Table1[[#This Row],[smoker]]="Yes",1,0)</f>
        <v>0</v>
      </c>
      <c r="J5">
        <f>IF(Table1[[#This Row],[day]]="Thur",1,IF(Table1[[#This Row],[day]]="Fri",2,IF(Table1[[#This Row],[day]]="Sat",3,IF(Table1[[#This Row],[day]]="Sun",4,0))))</f>
        <v>4</v>
      </c>
      <c r="K5" s="2">
        <f>IF(Table1[[#This Row],[time]]="Dinner",1,0)</f>
        <v>1</v>
      </c>
      <c r="L5" s="3">
        <f>CORREL(Table1[Sex_numeric],Table1[tip])</f>
        <v>8.5273975201494573E-2</v>
      </c>
      <c r="M5" s="2">
        <f>CORREL(Table1[Smoker2],Table1[tip])</f>
        <v>9.7627499908010239E-3</v>
      </c>
      <c r="N5" s="2">
        <f>CORREL(Table1[Day2],Table1[tip])</f>
        <v>0.13179752636389336</v>
      </c>
      <c r="O5" s="2">
        <f>CORREL(Table1[Time2],Table1[tip])</f>
        <v>0.117596390271059</v>
      </c>
      <c r="P5" s="9">
        <f>0.8861 + 0.1057*Table1[[#This Row],[total_bill]] - 0.0415*Table1[[#This Row],[size]] - 0.1302*Table1[[#This Row],[Sex_numeric]] + 0.0859*Table1[[#This Row],[Smoker2]] - 0.1885*J5</f>
        <v>2.4218759999999997</v>
      </c>
      <c r="Q5" s="2">
        <f>Table1[[#This Row],[tip]]-Table1[[#This Row],[Pridicted_Tip]]</f>
        <v>0.88812400000000036</v>
      </c>
      <c r="R5" s="2">
        <f>Table1[[#This Row],[Calculate_Error]]^2</f>
        <v>0.7887642393760006</v>
      </c>
      <c r="S5" s="2">
        <f>Table1[[#This Row],[Squad_Error]]^2</f>
        <v>0.62214902531840077</v>
      </c>
    </row>
    <row r="6" spans="1:27" x14ac:dyDescent="0.3">
      <c r="A6" t="s">
        <v>3</v>
      </c>
      <c r="B6" t="s">
        <v>2</v>
      </c>
      <c r="C6" t="s">
        <v>9</v>
      </c>
      <c r="D6" t="s">
        <v>0</v>
      </c>
      <c r="E6">
        <v>3.61</v>
      </c>
      <c r="F6">
        <v>4</v>
      </c>
      <c r="G6">
        <v>24.59</v>
      </c>
      <c r="H6">
        <f>IF(Table1[[#This Row],[sex]]="Male",1,0)</f>
        <v>0</v>
      </c>
      <c r="I6">
        <f>IF(Table1[[#This Row],[smoker]]="Yes",1,0)</f>
        <v>0</v>
      </c>
      <c r="J6">
        <f>IF(Table1[[#This Row],[day]]="Thur",1,IF(Table1[[#This Row],[day]]="Fri",2,IF(Table1[[#This Row],[day]]="Sat",3,IF(Table1[[#This Row],[day]]="Sun",4,0))))</f>
        <v>4</v>
      </c>
      <c r="K6" s="2">
        <f>IF(Table1[[#This Row],[time]]="Dinner",1,0)</f>
        <v>1</v>
      </c>
      <c r="L6" s="3">
        <f>CORREL(Table1[Sex_numeric],Table1[tip])</f>
        <v>8.5273975201494573E-2</v>
      </c>
      <c r="M6" s="2">
        <f>CORREL(Table1[Smoker2],Table1[tip])</f>
        <v>9.7627499908010239E-3</v>
      </c>
      <c r="N6" s="2">
        <f>CORREL(Table1[Day2],Table1[tip])</f>
        <v>0.13179752636389336</v>
      </c>
      <c r="O6" s="2">
        <f>CORREL(Table1[Time2],Table1[tip])</f>
        <v>0.117596390271059</v>
      </c>
      <c r="P6" s="9">
        <f>0.8861 + 0.1057*Table1[[#This Row],[total_bill]] - 0.0415*Table1[[#This Row],[size]] - 0.1302*Table1[[#This Row],[Sex_numeric]] + 0.0859*Table1[[#This Row],[Smoker2]] - 0.1885*J6</f>
        <v>2.5652629999999998</v>
      </c>
      <c r="Q6" s="2">
        <f>Table1[[#This Row],[tip]]-Table1[[#This Row],[Pridicted_Tip]]</f>
        <v>1.044737</v>
      </c>
      <c r="R6" s="2">
        <f>Table1[[#This Row],[Calculate_Error]]^2</f>
        <v>1.091475399169</v>
      </c>
      <c r="S6" s="2">
        <f>Table1[[#This Row],[Squad_Error]]^2</f>
        <v>1.191318546991128</v>
      </c>
    </row>
    <row r="7" spans="1:27" ht="18" x14ac:dyDescent="0.3">
      <c r="A7" t="s">
        <v>5</v>
      </c>
      <c r="B7" t="s">
        <v>2</v>
      </c>
      <c r="C7" t="s">
        <v>9</v>
      </c>
      <c r="D7" t="s">
        <v>0</v>
      </c>
      <c r="E7">
        <v>4.71</v>
      </c>
      <c r="F7">
        <v>4</v>
      </c>
      <c r="G7">
        <v>25.29</v>
      </c>
      <c r="H7">
        <f>IF(Table1[[#This Row],[sex]]="Male",1,0)</f>
        <v>1</v>
      </c>
      <c r="I7">
        <f>IF(Table1[[#This Row],[smoker]]="Yes",1,0)</f>
        <v>0</v>
      </c>
      <c r="J7">
        <f>IF(Table1[[#This Row],[day]]="Thur",1,IF(Table1[[#This Row],[day]]="Fri",2,IF(Table1[[#This Row],[day]]="Sat",3,IF(Table1[[#This Row],[day]]="Sun",4,0))))</f>
        <v>4</v>
      </c>
      <c r="K7" s="2">
        <f>IF(Table1[[#This Row],[time]]="Dinner",1,0)</f>
        <v>1</v>
      </c>
      <c r="L7" s="3">
        <f>CORREL(Table1[Sex_numeric],Table1[tip])</f>
        <v>8.5273975201494573E-2</v>
      </c>
      <c r="M7" s="2">
        <f>CORREL(Table1[Smoker2],Table1[tip])</f>
        <v>9.7627499908010239E-3</v>
      </c>
      <c r="N7" s="2">
        <f>CORREL(Table1[Day2],Table1[tip])</f>
        <v>0.13179752636389336</v>
      </c>
      <c r="O7" s="2">
        <f>CORREL(Table1[Time2],Table1[tip])</f>
        <v>0.117596390271059</v>
      </c>
      <c r="P7" s="9">
        <f>0.8861 + 0.1057*Table1[[#This Row],[total_bill]] - 0.0415*Table1[[#This Row],[size]] - 0.1302*Table1[[#This Row],[Sex_numeric]] + 0.0859*Table1[[#This Row],[Smoker2]] - 0.1885*J7</f>
        <v>2.5090530000000002</v>
      </c>
      <c r="Q7" s="2">
        <f>Table1[[#This Row],[tip]]-Table1[[#This Row],[Pridicted_Tip]]</f>
        <v>2.2009469999999998</v>
      </c>
      <c r="R7" s="2">
        <f>Table1[[#This Row],[Calculate_Error]]^2</f>
        <v>4.8441676968089986</v>
      </c>
      <c r="S7" s="2">
        <f>Table1[[#This Row],[Squad_Error]]^2</f>
        <v>23.4659606748078</v>
      </c>
      <c r="V7" s="10" t="s">
        <v>67</v>
      </c>
      <c r="Z7" s="1" t="s">
        <v>17</v>
      </c>
      <c r="AA7" s="1" t="s">
        <v>18</v>
      </c>
    </row>
    <row r="8" spans="1:27" x14ac:dyDescent="0.3">
      <c r="A8" t="s">
        <v>5</v>
      </c>
      <c r="B8" t="s">
        <v>2</v>
      </c>
      <c r="C8" t="s">
        <v>9</v>
      </c>
      <c r="D8" t="s">
        <v>0</v>
      </c>
      <c r="E8">
        <v>2</v>
      </c>
      <c r="F8">
        <v>2</v>
      </c>
      <c r="G8">
        <v>8.77</v>
      </c>
      <c r="H8">
        <f>IF(Table1[[#This Row],[sex]]="Male",1,0)</f>
        <v>1</v>
      </c>
      <c r="I8">
        <f>IF(Table1[[#This Row],[smoker]]="Yes",1,0)</f>
        <v>0</v>
      </c>
      <c r="J8">
        <f>IF(Table1[[#This Row],[day]]="Thur",1,IF(Table1[[#This Row],[day]]="Fri",2,IF(Table1[[#This Row],[day]]="Sat",3,IF(Table1[[#This Row],[day]]="Sun",4,0))))</f>
        <v>4</v>
      </c>
      <c r="K8" s="2">
        <f>IF(Table1[[#This Row],[time]]="Dinner",1,0)</f>
        <v>1</v>
      </c>
      <c r="L8" s="3">
        <f>CORREL(Table1[Sex_numeric],Table1[tip])</f>
        <v>8.5273975201494573E-2</v>
      </c>
      <c r="M8" s="2">
        <f>CORREL(Table1[Smoker2],Table1[tip])</f>
        <v>9.7627499908010239E-3</v>
      </c>
      <c r="N8" s="2">
        <f>CORREL(Table1[Day2],Table1[tip])</f>
        <v>0.13179752636389336</v>
      </c>
      <c r="O8" s="2">
        <f>CORREL(Table1[Time2],Table1[tip])</f>
        <v>0.117596390271059</v>
      </c>
      <c r="P8" s="9">
        <f>0.8861 + 0.1057*Table1[[#This Row],[total_bill]] - 0.0415*Table1[[#This Row],[size]] - 0.1302*Table1[[#This Row],[Sex_numeric]] + 0.0859*Table1[[#This Row],[Smoker2]] - 0.1885*J8</f>
        <v>0.84588899999999989</v>
      </c>
      <c r="Q8" s="2">
        <f>Table1[[#This Row],[tip]]-Table1[[#This Row],[Pridicted_Tip]]</f>
        <v>1.1541110000000001</v>
      </c>
      <c r="R8" s="2">
        <f>Table1[[#This Row],[Calculate_Error]]^2</f>
        <v>1.3319722003210002</v>
      </c>
      <c r="S8" s="2">
        <f>Table1[[#This Row],[Squad_Error]]^2</f>
        <v>1.7741499424279665</v>
      </c>
      <c r="V8" s="11"/>
      <c r="Z8" s="1" t="s">
        <v>13</v>
      </c>
      <c r="AA8" s="1" t="s">
        <v>24</v>
      </c>
    </row>
    <row r="9" spans="1:27" x14ac:dyDescent="0.3">
      <c r="A9" t="s">
        <v>5</v>
      </c>
      <c r="B9" t="s">
        <v>2</v>
      </c>
      <c r="C9" t="s">
        <v>9</v>
      </c>
      <c r="D9" t="s">
        <v>0</v>
      </c>
      <c r="E9">
        <v>3.12</v>
      </c>
      <c r="F9">
        <v>4</v>
      </c>
      <c r="G9">
        <v>26.88</v>
      </c>
      <c r="H9">
        <f>IF(Table1[[#This Row],[sex]]="Male",1,0)</f>
        <v>1</v>
      </c>
      <c r="I9">
        <f>IF(Table1[[#This Row],[smoker]]="Yes",1,0)</f>
        <v>0</v>
      </c>
      <c r="J9">
        <f>IF(Table1[[#This Row],[day]]="Thur",1,IF(Table1[[#This Row],[day]]="Fri",2,IF(Table1[[#This Row],[day]]="Sat",3,IF(Table1[[#This Row],[day]]="Sun",4,0))))</f>
        <v>4</v>
      </c>
      <c r="K9" s="2">
        <f>IF(Table1[[#This Row],[time]]="Dinner",1,0)</f>
        <v>1</v>
      </c>
      <c r="L9" s="3">
        <f>CORREL(Table1[Sex_numeric],Table1[tip])</f>
        <v>8.5273975201494573E-2</v>
      </c>
      <c r="M9" s="2">
        <f>CORREL(Table1[Smoker2],Table1[tip])</f>
        <v>9.7627499908010239E-3</v>
      </c>
      <c r="N9" s="2">
        <f>CORREL(Table1[Day2],Table1[tip])</f>
        <v>0.13179752636389336</v>
      </c>
      <c r="O9" s="2">
        <f>CORREL(Table1[Time2],Table1[tip])</f>
        <v>0.117596390271059</v>
      </c>
      <c r="P9" s="9">
        <f>0.8861 + 0.1057*Table1[[#This Row],[total_bill]] - 0.0415*Table1[[#This Row],[size]] - 0.1302*Table1[[#This Row],[Sex_numeric]] + 0.0859*Table1[[#This Row],[Smoker2]] - 0.1885*J9</f>
        <v>2.6771159999999998</v>
      </c>
      <c r="Q9" s="2">
        <f>Table1[[#This Row],[tip]]-Table1[[#This Row],[Pridicted_Tip]]</f>
        <v>0.44288400000000028</v>
      </c>
      <c r="R9" s="2">
        <f>Table1[[#This Row],[Calculate_Error]]^2</f>
        <v>0.19614623745600024</v>
      </c>
      <c r="S9" s="2">
        <f>Table1[[#This Row],[Squad_Error]]^2</f>
        <v>3.8473346468145632E-2</v>
      </c>
      <c r="V9" s="12" t="s">
        <v>68</v>
      </c>
      <c r="Z9" s="1" t="s">
        <v>12</v>
      </c>
      <c r="AA9" s="1" t="s">
        <v>19</v>
      </c>
    </row>
    <row r="10" spans="1:27" x14ac:dyDescent="0.3">
      <c r="A10" t="s">
        <v>5</v>
      </c>
      <c r="B10" t="s">
        <v>2</v>
      </c>
      <c r="C10" t="s">
        <v>9</v>
      </c>
      <c r="D10" t="s">
        <v>0</v>
      </c>
      <c r="E10">
        <v>1.96</v>
      </c>
      <c r="F10">
        <v>2</v>
      </c>
      <c r="G10">
        <v>15.04</v>
      </c>
      <c r="H10">
        <f>IF(Table1[[#This Row],[sex]]="Male",1,0)</f>
        <v>1</v>
      </c>
      <c r="I10">
        <f>IF(Table1[[#This Row],[smoker]]="Yes",1,0)</f>
        <v>0</v>
      </c>
      <c r="J10">
        <f>IF(Table1[[#This Row],[day]]="Thur",1,IF(Table1[[#This Row],[day]]="Fri",2,IF(Table1[[#This Row],[day]]="Sat",3,IF(Table1[[#This Row],[day]]="Sun",4,0))))</f>
        <v>4</v>
      </c>
      <c r="K10" s="2">
        <f>IF(Table1[[#This Row],[time]]="Dinner",1,0)</f>
        <v>1</v>
      </c>
      <c r="L10" s="3">
        <f>CORREL(Table1[Sex_numeric],Table1[tip])</f>
        <v>8.5273975201494573E-2</v>
      </c>
      <c r="M10" s="2">
        <f>CORREL(Table1[Smoker2],Table1[tip])</f>
        <v>9.7627499908010239E-3</v>
      </c>
      <c r="N10" s="2">
        <f>CORREL(Table1[Day2],Table1[tip])</f>
        <v>0.13179752636389336</v>
      </c>
      <c r="O10" s="2">
        <f>CORREL(Table1[Time2],Table1[tip])</f>
        <v>0.117596390271059</v>
      </c>
      <c r="P10" s="9">
        <f>0.8861 + 0.1057*Table1[[#This Row],[total_bill]] - 0.0415*Table1[[#This Row],[size]] - 0.1302*Table1[[#This Row],[Sex_numeric]] + 0.0859*Table1[[#This Row],[Smoker2]] - 0.1885*J10</f>
        <v>1.5086279999999999</v>
      </c>
      <c r="Q10" s="2">
        <f>Table1[[#This Row],[tip]]-Table1[[#This Row],[Pridicted_Tip]]</f>
        <v>0.45137200000000011</v>
      </c>
      <c r="R10" s="2">
        <f>Table1[[#This Row],[Calculate_Error]]^2</f>
        <v>0.20373668238400008</v>
      </c>
      <c r="S10" s="2">
        <f>Table1[[#This Row],[Squad_Error]]^2</f>
        <v>4.150863574883893E-2</v>
      </c>
      <c r="V10" s="11"/>
      <c r="Z10" s="1" t="s">
        <v>11</v>
      </c>
      <c r="AA10" s="1" t="s">
        <v>25</v>
      </c>
    </row>
    <row r="11" spans="1:27" x14ac:dyDescent="0.3">
      <c r="A11" t="s">
        <v>5</v>
      </c>
      <c r="B11" t="s">
        <v>2</v>
      </c>
      <c r="C11" t="s">
        <v>9</v>
      </c>
      <c r="D11" t="s">
        <v>0</v>
      </c>
      <c r="E11">
        <v>3.23</v>
      </c>
      <c r="F11">
        <v>2</v>
      </c>
      <c r="G11">
        <v>14.78</v>
      </c>
      <c r="H11">
        <f>IF(Table1[[#This Row],[sex]]="Male",1,0)</f>
        <v>1</v>
      </c>
      <c r="I11">
        <f>IF(Table1[[#This Row],[smoker]]="Yes",1,0)</f>
        <v>0</v>
      </c>
      <c r="J11">
        <f>IF(Table1[[#This Row],[day]]="Thur",1,IF(Table1[[#This Row],[day]]="Fri",2,IF(Table1[[#This Row],[day]]="Sat",3,IF(Table1[[#This Row],[day]]="Sun",4,0))))</f>
        <v>4</v>
      </c>
      <c r="K11" s="2">
        <f>IF(Table1[[#This Row],[time]]="Dinner",1,0)</f>
        <v>1</v>
      </c>
      <c r="L11" s="3">
        <f>CORREL(Table1[Sex_numeric],Table1[tip])</f>
        <v>8.5273975201494573E-2</v>
      </c>
      <c r="M11" s="2">
        <f>CORREL(Table1[Smoker2],Table1[tip])</f>
        <v>9.7627499908010239E-3</v>
      </c>
      <c r="N11" s="2">
        <f>CORREL(Table1[Day2],Table1[tip])</f>
        <v>0.13179752636389336</v>
      </c>
      <c r="O11" s="2">
        <f>CORREL(Table1[Time2],Table1[tip])</f>
        <v>0.117596390271059</v>
      </c>
      <c r="P11" s="9">
        <f>0.8861 + 0.1057*Table1[[#This Row],[total_bill]] - 0.0415*Table1[[#This Row],[size]] - 0.1302*Table1[[#This Row],[Sex_numeric]] + 0.0859*Table1[[#This Row],[Smoker2]] - 0.1885*J11</f>
        <v>1.4811459999999999</v>
      </c>
      <c r="Q11" s="2">
        <f>Table1[[#This Row],[tip]]-Table1[[#This Row],[Pridicted_Tip]]</f>
        <v>1.7488540000000001</v>
      </c>
      <c r="R11" s="2">
        <f>Table1[[#This Row],[Calculate_Error]]^2</f>
        <v>3.0584903133160006</v>
      </c>
      <c r="S11" s="2">
        <f>Table1[[#This Row],[Squad_Error]]^2</f>
        <v>9.3543629966478079</v>
      </c>
      <c r="V11" s="12" t="s">
        <v>69</v>
      </c>
      <c r="Z11" s="1" t="s">
        <v>10</v>
      </c>
      <c r="AA11" s="1" t="s">
        <v>20</v>
      </c>
    </row>
    <row r="12" spans="1:27" x14ac:dyDescent="0.3">
      <c r="A12" t="s">
        <v>5</v>
      </c>
      <c r="B12" t="s">
        <v>2</v>
      </c>
      <c r="C12" t="s">
        <v>9</v>
      </c>
      <c r="D12" t="s">
        <v>0</v>
      </c>
      <c r="E12">
        <v>1.71</v>
      </c>
      <c r="F12">
        <v>2</v>
      </c>
      <c r="G12">
        <v>10.27</v>
      </c>
      <c r="H12">
        <f>IF(Table1[[#This Row],[sex]]="Male",1,0)</f>
        <v>1</v>
      </c>
      <c r="I12">
        <f>IF(Table1[[#This Row],[smoker]]="Yes",1,0)</f>
        <v>0</v>
      </c>
      <c r="J12">
        <f>IF(Table1[[#This Row],[day]]="Thur",1,IF(Table1[[#This Row],[day]]="Fri",2,IF(Table1[[#This Row],[day]]="Sat",3,IF(Table1[[#This Row],[day]]="Sun",4,0))))</f>
        <v>4</v>
      </c>
      <c r="K12" s="2">
        <f>IF(Table1[[#This Row],[time]]="Dinner",1,0)</f>
        <v>1</v>
      </c>
      <c r="L12" s="3">
        <f>CORREL(Table1[Sex_numeric],Table1[tip])</f>
        <v>8.5273975201494573E-2</v>
      </c>
      <c r="M12" s="2">
        <f>CORREL(Table1[Smoker2],Table1[tip])</f>
        <v>9.7627499908010239E-3</v>
      </c>
      <c r="N12" s="2">
        <f>CORREL(Table1[Day2],Table1[tip])</f>
        <v>0.13179752636389336</v>
      </c>
      <c r="O12" s="2">
        <f>CORREL(Table1[Time2],Table1[tip])</f>
        <v>0.117596390271059</v>
      </c>
      <c r="P12" s="9">
        <f>0.8861 + 0.1057*Table1[[#This Row],[total_bill]] - 0.0415*Table1[[#This Row],[size]] - 0.1302*Table1[[#This Row],[Sex_numeric]] + 0.0859*Table1[[#This Row],[Smoker2]] - 0.1885*J12</f>
        <v>1.0044390000000001</v>
      </c>
      <c r="Q12" s="2">
        <f>Table1[[#This Row],[tip]]-Table1[[#This Row],[Pridicted_Tip]]</f>
        <v>0.70556099999999988</v>
      </c>
      <c r="R12" s="2">
        <f>Table1[[#This Row],[Calculate_Error]]^2</f>
        <v>0.49781632472099985</v>
      </c>
      <c r="S12" s="2">
        <f>Table1[[#This Row],[Squad_Error]]^2</f>
        <v>0.24782109315872397</v>
      </c>
      <c r="Z12" s="1" t="s">
        <v>21</v>
      </c>
      <c r="AA12" s="1" t="s">
        <v>22</v>
      </c>
    </row>
    <row r="13" spans="1:27" x14ac:dyDescent="0.3">
      <c r="A13" t="s">
        <v>3</v>
      </c>
      <c r="B13" t="s">
        <v>2</v>
      </c>
      <c r="C13" t="s">
        <v>9</v>
      </c>
      <c r="D13" t="s">
        <v>0</v>
      </c>
      <c r="E13">
        <v>5</v>
      </c>
      <c r="F13">
        <v>4</v>
      </c>
      <c r="G13">
        <v>35.26</v>
      </c>
      <c r="H13">
        <f>IF(Table1[[#This Row],[sex]]="Male",1,0)</f>
        <v>0</v>
      </c>
      <c r="I13">
        <f>IF(Table1[[#This Row],[smoker]]="Yes",1,0)</f>
        <v>0</v>
      </c>
      <c r="J13">
        <f>IF(Table1[[#This Row],[day]]="Thur",1,IF(Table1[[#This Row],[day]]="Fri",2,IF(Table1[[#This Row],[day]]="Sat",3,IF(Table1[[#This Row],[day]]="Sun",4,0))))</f>
        <v>4</v>
      </c>
      <c r="K13" s="2">
        <f>IF(Table1[[#This Row],[time]]="Dinner",1,0)</f>
        <v>1</v>
      </c>
      <c r="L13" s="3">
        <f>CORREL(Table1[Sex_numeric],Table1[tip])</f>
        <v>8.5273975201494573E-2</v>
      </c>
      <c r="M13" s="2">
        <f>CORREL(Table1[Smoker2],Table1[tip])</f>
        <v>9.7627499908010239E-3</v>
      </c>
      <c r="N13" s="2">
        <f>CORREL(Table1[Day2],Table1[tip])</f>
        <v>0.13179752636389336</v>
      </c>
      <c r="O13" s="2">
        <f>CORREL(Table1[Time2],Table1[tip])</f>
        <v>0.117596390271059</v>
      </c>
      <c r="P13" s="9">
        <f>0.8861 + 0.1057*Table1[[#This Row],[total_bill]] - 0.0415*Table1[[#This Row],[size]] - 0.1302*Table1[[#This Row],[Sex_numeric]] + 0.0859*Table1[[#This Row],[Smoker2]] - 0.1885*J13</f>
        <v>3.693082</v>
      </c>
      <c r="Q13" s="2">
        <f>Table1[[#This Row],[tip]]-Table1[[#This Row],[Pridicted_Tip]]</f>
        <v>1.306918</v>
      </c>
      <c r="R13" s="2">
        <f>Table1[[#This Row],[Calculate_Error]]^2</f>
        <v>1.7080346587240001</v>
      </c>
      <c r="S13" s="2">
        <f>Table1[[#This Row],[Squad_Error]]^2</f>
        <v>2.9173823954024112</v>
      </c>
      <c r="Z13" s="1" t="s">
        <v>15</v>
      </c>
      <c r="AA13" s="1" t="s">
        <v>23</v>
      </c>
    </row>
    <row r="14" spans="1:27" ht="18" x14ac:dyDescent="0.3">
      <c r="A14" t="s">
        <v>5</v>
      </c>
      <c r="B14" t="s">
        <v>2</v>
      </c>
      <c r="C14" t="s">
        <v>9</v>
      </c>
      <c r="D14" t="s">
        <v>0</v>
      </c>
      <c r="E14">
        <v>1.57</v>
      </c>
      <c r="F14">
        <v>2</v>
      </c>
      <c r="G14">
        <v>15.42</v>
      </c>
      <c r="H14">
        <f>IF(Table1[[#This Row],[sex]]="Male",1,0)</f>
        <v>1</v>
      </c>
      <c r="I14">
        <f>IF(Table1[[#This Row],[smoker]]="Yes",1,0)</f>
        <v>0</v>
      </c>
      <c r="J14">
        <f>IF(Table1[[#This Row],[day]]="Thur",1,IF(Table1[[#This Row],[day]]="Fri",2,IF(Table1[[#This Row],[day]]="Sat",3,IF(Table1[[#This Row],[day]]="Sun",4,0))))</f>
        <v>4</v>
      </c>
      <c r="K14" s="2">
        <f>IF(Table1[[#This Row],[time]]="Dinner",1,0)</f>
        <v>1</v>
      </c>
      <c r="L14" s="3">
        <f>CORREL(Table1[Sex_numeric],Table1[tip])</f>
        <v>8.5273975201494573E-2</v>
      </c>
      <c r="M14" s="2">
        <f>CORREL(Table1[Smoker2],Table1[tip])</f>
        <v>9.7627499908010239E-3</v>
      </c>
      <c r="N14" s="2">
        <f>CORREL(Table1[Day2],Table1[tip])</f>
        <v>0.13179752636389336</v>
      </c>
      <c r="O14" s="2">
        <f>CORREL(Table1[Time2],Table1[tip])</f>
        <v>0.117596390271059</v>
      </c>
      <c r="P14" s="9">
        <f>0.8861 + 0.1057*Table1[[#This Row],[total_bill]] - 0.0415*Table1[[#This Row],[size]] - 0.1302*Table1[[#This Row],[Sex_numeric]] + 0.0859*Table1[[#This Row],[Smoker2]] - 0.1885*J14</f>
        <v>1.548794</v>
      </c>
      <c r="Q14" s="2">
        <f>Table1[[#This Row],[tip]]-Table1[[#This Row],[Pridicted_Tip]]</f>
        <v>2.1206000000000058E-2</v>
      </c>
      <c r="R14" s="2">
        <f>Table1[[#This Row],[Calculate_Error]]^2</f>
        <v>4.4969443600000248E-4</v>
      </c>
      <c r="S14" s="2">
        <f>Table1[[#This Row],[Squad_Error]]^2</f>
        <v>2.0222508576936033E-7</v>
      </c>
      <c r="V14" s="10" t="s">
        <v>70</v>
      </c>
    </row>
    <row r="15" spans="1:27" x14ac:dyDescent="0.3">
      <c r="A15" t="s">
        <v>5</v>
      </c>
      <c r="B15" t="s">
        <v>2</v>
      </c>
      <c r="C15" t="s">
        <v>9</v>
      </c>
      <c r="D15" t="s">
        <v>0</v>
      </c>
      <c r="E15">
        <v>3</v>
      </c>
      <c r="F15">
        <v>4</v>
      </c>
      <c r="G15">
        <v>18.43</v>
      </c>
      <c r="H15">
        <f>IF(Table1[[#This Row],[sex]]="Male",1,0)</f>
        <v>1</v>
      </c>
      <c r="I15">
        <f>IF(Table1[[#This Row],[smoker]]="Yes",1,0)</f>
        <v>0</v>
      </c>
      <c r="J15">
        <f>IF(Table1[[#This Row],[day]]="Thur",1,IF(Table1[[#This Row],[day]]="Fri",2,IF(Table1[[#This Row],[day]]="Sat",3,IF(Table1[[#This Row],[day]]="Sun",4,0))))</f>
        <v>4</v>
      </c>
      <c r="K15" s="2">
        <f>IF(Table1[[#This Row],[time]]="Dinner",1,0)</f>
        <v>1</v>
      </c>
      <c r="L15" s="3">
        <f>CORREL(Table1[Sex_numeric],Table1[tip])</f>
        <v>8.5273975201494573E-2</v>
      </c>
      <c r="M15" s="2">
        <f>CORREL(Table1[Smoker2],Table1[tip])</f>
        <v>9.7627499908010239E-3</v>
      </c>
      <c r="N15" s="2">
        <f>CORREL(Table1[Day2],Table1[tip])</f>
        <v>0.13179752636389336</v>
      </c>
      <c r="O15" s="2">
        <f>CORREL(Table1[Time2],Table1[tip])</f>
        <v>0.117596390271059</v>
      </c>
      <c r="P15" s="9">
        <f>0.8861 + 0.1057*Table1[[#This Row],[total_bill]] - 0.0415*Table1[[#This Row],[size]] - 0.1302*Table1[[#This Row],[Sex_numeric]] + 0.0859*Table1[[#This Row],[Smoker2]] - 0.1885*J15</f>
        <v>1.7839510000000001</v>
      </c>
      <c r="Q15" s="2">
        <f>Table1[[#This Row],[tip]]-Table1[[#This Row],[Pridicted_Tip]]</f>
        <v>1.2160489999999999</v>
      </c>
      <c r="R15" s="2">
        <f>Table1[[#This Row],[Calculate_Error]]^2</f>
        <v>1.4787751704009999</v>
      </c>
      <c r="S15" s="2">
        <f>Table1[[#This Row],[Squad_Error]]^2</f>
        <v>2.1867760045945062</v>
      </c>
    </row>
    <row r="16" spans="1:27" x14ac:dyDescent="0.3">
      <c r="A16" t="s">
        <v>3</v>
      </c>
      <c r="B16" t="s">
        <v>2</v>
      </c>
      <c r="C16" t="s">
        <v>9</v>
      </c>
      <c r="D16" t="s">
        <v>0</v>
      </c>
      <c r="E16">
        <v>3.02</v>
      </c>
      <c r="F16">
        <v>2</v>
      </c>
      <c r="G16">
        <v>14.83</v>
      </c>
      <c r="H16">
        <f>IF(Table1[[#This Row],[sex]]="Male",1,0)</f>
        <v>0</v>
      </c>
      <c r="I16">
        <f>IF(Table1[[#This Row],[smoker]]="Yes",1,0)</f>
        <v>0</v>
      </c>
      <c r="J16">
        <f>IF(Table1[[#This Row],[day]]="Thur",1,IF(Table1[[#This Row],[day]]="Fri",2,IF(Table1[[#This Row],[day]]="Sat",3,IF(Table1[[#This Row],[day]]="Sun",4,0))))</f>
        <v>4</v>
      </c>
      <c r="K16" s="2">
        <f>IF(Table1[[#This Row],[time]]="Dinner",1,0)</f>
        <v>1</v>
      </c>
      <c r="L16" s="3">
        <f>CORREL(Table1[Sex_numeric],Table1[tip])</f>
        <v>8.5273975201494573E-2</v>
      </c>
      <c r="M16" s="2">
        <f>CORREL(Table1[Smoker2],Table1[tip])</f>
        <v>9.7627499908010239E-3</v>
      </c>
      <c r="N16" s="2">
        <f>CORREL(Table1[Day2],Table1[tip])</f>
        <v>0.13179752636389336</v>
      </c>
      <c r="O16" s="2">
        <f>CORREL(Table1[Time2],Table1[tip])</f>
        <v>0.117596390271059</v>
      </c>
      <c r="P16" s="9">
        <f>0.8861 + 0.1057*Table1[[#This Row],[total_bill]] - 0.0415*Table1[[#This Row],[size]] - 0.1302*Table1[[#This Row],[Sex_numeric]] + 0.0859*Table1[[#This Row],[Smoker2]] - 0.1885*J16</f>
        <v>1.6166309999999999</v>
      </c>
      <c r="Q16" s="2">
        <f>Table1[[#This Row],[tip]]-Table1[[#This Row],[Pridicted_Tip]]</f>
        <v>1.4033690000000001</v>
      </c>
      <c r="R16" s="2">
        <f>Table1[[#This Row],[Calculate_Error]]^2</f>
        <v>1.9694445501610003</v>
      </c>
      <c r="S16" s="2">
        <f>Table1[[#This Row],[Squad_Error]]^2</f>
        <v>3.8787118361588648</v>
      </c>
      <c r="V16" t="s">
        <v>71</v>
      </c>
    </row>
    <row r="17" spans="1:23" x14ac:dyDescent="0.3">
      <c r="A17" t="s">
        <v>5</v>
      </c>
      <c r="B17" t="s">
        <v>2</v>
      </c>
      <c r="C17" t="s">
        <v>9</v>
      </c>
      <c r="D17" t="s">
        <v>0</v>
      </c>
      <c r="E17">
        <v>3.92</v>
      </c>
      <c r="F17">
        <v>2</v>
      </c>
      <c r="G17">
        <v>21.58</v>
      </c>
      <c r="H17">
        <f>IF(Table1[[#This Row],[sex]]="Male",1,0)</f>
        <v>1</v>
      </c>
      <c r="I17">
        <f>IF(Table1[[#This Row],[smoker]]="Yes",1,0)</f>
        <v>0</v>
      </c>
      <c r="J17">
        <f>IF(Table1[[#This Row],[day]]="Thur",1,IF(Table1[[#This Row],[day]]="Fri",2,IF(Table1[[#This Row],[day]]="Sat",3,IF(Table1[[#This Row],[day]]="Sun",4,0))))</f>
        <v>4</v>
      </c>
      <c r="K17" s="2">
        <f>IF(Table1[[#This Row],[time]]="Dinner",1,0)</f>
        <v>1</v>
      </c>
      <c r="L17" s="3">
        <f>CORREL(Table1[Sex_numeric],Table1[tip])</f>
        <v>8.5273975201494573E-2</v>
      </c>
      <c r="M17" s="2">
        <f>CORREL(Table1[Smoker2],Table1[tip])</f>
        <v>9.7627499908010239E-3</v>
      </c>
      <c r="N17" s="2">
        <f>CORREL(Table1[Day2],Table1[tip])</f>
        <v>0.13179752636389336</v>
      </c>
      <c r="O17" s="2">
        <f>CORREL(Table1[Time2],Table1[tip])</f>
        <v>0.117596390271059</v>
      </c>
      <c r="P17" s="9">
        <f>0.8861 + 0.1057*Table1[[#This Row],[total_bill]] - 0.0415*Table1[[#This Row],[size]] - 0.1302*Table1[[#This Row],[Sex_numeric]] + 0.0859*Table1[[#This Row],[Smoker2]] - 0.1885*J17</f>
        <v>2.1999059999999999</v>
      </c>
      <c r="Q17" s="2">
        <f>Table1[[#This Row],[tip]]-Table1[[#This Row],[Pridicted_Tip]]</f>
        <v>1.720094</v>
      </c>
      <c r="R17" s="2">
        <f>Table1[[#This Row],[Calculate_Error]]^2</f>
        <v>2.958723368836</v>
      </c>
      <c r="S17" s="2">
        <f>Table1[[#This Row],[Squad_Error]]^2</f>
        <v>8.7540439732962483</v>
      </c>
      <c r="V17" s="11"/>
    </row>
    <row r="18" spans="1:23" x14ac:dyDescent="0.3">
      <c r="A18" t="s">
        <v>3</v>
      </c>
      <c r="B18" t="s">
        <v>2</v>
      </c>
      <c r="C18" t="s">
        <v>9</v>
      </c>
      <c r="D18" t="s">
        <v>0</v>
      </c>
      <c r="E18">
        <v>1.67</v>
      </c>
      <c r="F18">
        <v>3</v>
      </c>
      <c r="G18">
        <v>10.33</v>
      </c>
      <c r="H18">
        <f>IF(Table1[[#This Row],[sex]]="Male",1,0)</f>
        <v>0</v>
      </c>
      <c r="I18">
        <f>IF(Table1[[#This Row],[smoker]]="Yes",1,0)</f>
        <v>0</v>
      </c>
      <c r="J18">
        <f>IF(Table1[[#This Row],[day]]="Thur",1,IF(Table1[[#This Row],[day]]="Fri",2,IF(Table1[[#This Row],[day]]="Sat",3,IF(Table1[[#This Row],[day]]="Sun",4,0))))</f>
        <v>4</v>
      </c>
      <c r="K18" s="2">
        <f>IF(Table1[[#This Row],[time]]="Dinner",1,0)</f>
        <v>1</v>
      </c>
      <c r="L18" s="3">
        <f>CORREL(Table1[Sex_numeric],Table1[tip])</f>
        <v>8.5273975201494573E-2</v>
      </c>
      <c r="M18" s="2">
        <f>CORREL(Table1[Smoker2],Table1[tip])</f>
        <v>9.7627499908010239E-3</v>
      </c>
      <c r="N18" s="2">
        <f>CORREL(Table1[Day2],Table1[tip])</f>
        <v>0.13179752636389336</v>
      </c>
      <c r="O18" s="2">
        <f>CORREL(Table1[Time2],Table1[tip])</f>
        <v>0.117596390271059</v>
      </c>
      <c r="P18" s="9">
        <f>0.8861 + 0.1057*Table1[[#This Row],[total_bill]] - 0.0415*Table1[[#This Row],[size]] - 0.1302*Table1[[#This Row],[Sex_numeric]] + 0.0859*Table1[[#This Row],[Smoker2]] - 0.1885*J18</f>
        <v>1.0994810000000002</v>
      </c>
      <c r="Q18" s="2">
        <f>Table1[[#This Row],[tip]]-Table1[[#This Row],[Pridicted_Tip]]</f>
        <v>0.57051899999999978</v>
      </c>
      <c r="R18" s="2">
        <f>Table1[[#This Row],[Calculate_Error]]^2</f>
        <v>0.32549192936099974</v>
      </c>
      <c r="S18" s="2">
        <f>Table1[[#This Row],[Squad_Error]]^2</f>
        <v>0.10594499607914605</v>
      </c>
      <c r="V18" s="11" t="s">
        <v>72</v>
      </c>
    </row>
    <row r="19" spans="1:23" x14ac:dyDescent="0.3">
      <c r="A19" t="s">
        <v>5</v>
      </c>
      <c r="B19" t="s">
        <v>2</v>
      </c>
      <c r="C19" t="s">
        <v>9</v>
      </c>
      <c r="D19" t="s">
        <v>0</v>
      </c>
      <c r="E19">
        <v>3.71</v>
      </c>
      <c r="F19">
        <v>3</v>
      </c>
      <c r="G19">
        <v>16.29</v>
      </c>
      <c r="H19">
        <f>IF(Table1[[#This Row],[sex]]="Male",1,0)</f>
        <v>1</v>
      </c>
      <c r="I19">
        <f>IF(Table1[[#This Row],[smoker]]="Yes",1,0)</f>
        <v>0</v>
      </c>
      <c r="J19">
        <f>IF(Table1[[#This Row],[day]]="Thur",1,IF(Table1[[#This Row],[day]]="Fri",2,IF(Table1[[#This Row],[day]]="Sat",3,IF(Table1[[#This Row],[day]]="Sun",4,0))))</f>
        <v>4</v>
      </c>
      <c r="K19" s="2">
        <f>IF(Table1[[#This Row],[time]]="Dinner",1,0)</f>
        <v>1</v>
      </c>
      <c r="L19" s="3">
        <f>CORREL(Table1[Sex_numeric],Table1[tip])</f>
        <v>8.5273975201494573E-2</v>
      </c>
      <c r="M19" s="2">
        <f>CORREL(Table1[Smoker2],Table1[tip])</f>
        <v>9.7627499908010239E-3</v>
      </c>
      <c r="N19" s="2">
        <f>CORREL(Table1[Day2],Table1[tip])</f>
        <v>0.13179752636389336</v>
      </c>
      <c r="O19" s="2">
        <f>CORREL(Table1[Time2],Table1[tip])</f>
        <v>0.117596390271059</v>
      </c>
      <c r="P19" s="9">
        <f>0.8861 + 0.1057*Table1[[#This Row],[total_bill]] - 0.0415*Table1[[#This Row],[size]] - 0.1302*Table1[[#This Row],[Sex_numeric]] + 0.0859*Table1[[#This Row],[Smoker2]] - 0.1885*J19</f>
        <v>1.599253</v>
      </c>
      <c r="Q19" s="2">
        <f>Table1[[#This Row],[tip]]-Table1[[#This Row],[Pridicted_Tip]]</f>
        <v>2.1107469999999999</v>
      </c>
      <c r="R19" s="2">
        <f>Table1[[#This Row],[Calculate_Error]]^2</f>
        <v>4.4552528980089994</v>
      </c>
      <c r="S19" s="2">
        <f>Table1[[#This Row],[Squad_Error]]^2</f>
        <v>19.849278385217588</v>
      </c>
    </row>
    <row r="20" spans="1:23" x14ac:dyDescent="0.3">
      <c r="A20" t="s">
        <v>3</v>
      </c>
      <c r="B20" t="s">
        <v>2</v>
      </c>
      <c r="C20" t="s">
        <v>9</v>
      </c>
      <c r="D20" t="s">
        <v>0</v>
      </c>
      <c r="E20">
        <v>3.5</v>
      </c>
      <c r="F20">
        <v>3</v>
      </c>
      <c r="G20">
        <v>16.97</v>
      </c>
      <c r="H20">
        <f>IF(Table1[[#This Row],[sex]]="Male",1,0)</f>
        <v>0</v>
      </c>
      <c r="I20">
        <f>IF(Table1[[#This Row],[smoker]]="Yes",1,0)</f>
        <v>0</v>
      </c>
      <c r="J20">
        <f>IF(Table1[[#This Row],[day]]="Thur",1,IF(Table1[[#This Row],[day]]="Fri",2,IF(Table1[[#This Row],[day]]="Sat",3,IF(Table1[[#This Row],[day]]="Sun",4,0))))</f>
        <v>4</v>
      </c>
      <c r="K20" s="2">
        <f>IF(Table1[[#This Row],[time]]="Dinner",1,0)</f>
        <v>1</v>
      </c>
      <c r="L20" s="3">
        <f>CORREL(Table1[Sex_numeric],Table1[tip])</f>
        <v>8.5273975201494573E-2</v>
      </c>
      <c r="M20" s="2">
        <f>CORREL(Table1[Smoker2],Table1[tip])</f>
        <v>9.7627499908010239E-3</v>
      </c>
      <c r="N20" s="2">
        <f>CORREL(Table1[Day2],Table1[tip])</f>
        <v>0.13179752636389336</v>
      </c>
      <c r="O20" s="2">
        <f>CORREL(Table1[Time2],Table1[tip])</f>
        <v>0.117596390271059</v>
      </c>
      <c r="P20" s="9">
        <f>0.8861 + 0.1057*Table1[[#This Row],[total_bill]] - 0.0415*Table1[[#This Row],[size]] - 0.1302*Table1[[#This Row],[Sex_numeric]] + 0.0859*Table1[[#This Row],[Smoker2]] - 0.1885*J20</f>
        <v>1.801329</v>
      </c>
      <c r="Q20" s="2">
        <f>Table1[[#This Row],[tip]]-Table1[[#This Row],[Pridicted_Tip]]</f>
        <v>1.698671</v>
      </c>
      <c r="R20" s="2">
        <f>Table1[[#This Row],[Calculate_Error]]^2</f>
        <v>2.8854831662410003</v>
      </c>
      <c r="S20" s="2">
        <f>Table1[[#This Row],[Squad_Error]]^2</f>
        <v>8.3260131026601876</v>
      </c>
    </row>
    <row r="21" spans="1:23" x14ac:dyDescent="0.3">
      <c r="A21" t="s">
        <v>5</v>
      </c>
      <c r="B21" t="s">
        <v>2</v>
      </c>
      <c r="C21" t="s">
        <v>4</v>
      </c>
      <c r="D21" t="s">
        <v>0</v>
      </c>
      <c r="E21">
        <v>3.35</v>
      </c>
      <c r="F21">
        <v>3</v>
      </c>
      <c r="G21">
        <v>20.65</v>
      </c>
      <c r="H21">
        <f>IF(Table1[[#This Row],[sex]]="Male",1,0)</f>
        <v>1</v>
      </c>
      <c r="I21">
        <f>IF(Table1[[#This Row],[smoker]]="Yes",1,0)</f>
        <v>0</v>
      </c>
      <c r="J21">
        <f>IF(Table1[[#This Row],[day]]="Thur",1,IF(Table1[[#This Row],[day]]="Fri",2,IF(Table1[[#This Row],[day]]="Sat",3,IF(Table1[[#This Row],[day]]="Sun",4,0))))</f>
        <v>3</v>
      </c>
      <c r="K21" s="2">
        <f>IF(Table1[[#This Row],[time]]="Dinner",1,0)</f>
        <v>1</v>
      </c>
      <c r="L21" s="3">
        <f>CORREL(Table1[Sex_numeric],Table1[tip])</f>
        <v>8.5273975201494573E-2</v>
      </c>
      <c r="M21" s="2">
        <f>CORREL(Table1[Smoker2],Table1[tip])</f>
        <v>9.7627499908010239E-3</v>
      </c>
      <c r="N21" s="2">
        <f>CORREL(Table1[Day2],Table1[tip])</f>
        <v>0.13179752636389336</v>
      </c>
      <c r="O21" s="2">
        <f>CORREL(Table1[Time2],Table1[tip])</f>
        <v>0.117596390271059</v>
      </c>
      <c r="P21" s="9">
        <f>0.8861 + 0.1057*Table1[[#This Row],[total_bill]] - 0.0415*Table1[[#This Row],[size]] - 0.1302*Table1[[#This Row],[Sex_numeric]] + 0.0859*Table1[[#This Row],[Smoker2]] - 0.1885*J21</f>
        <v>2.248605</v>
      </c>
      <c r="Q21" s="2">
        <f>Table1[[#This Row],[tip]]-Table1[[#This Row],[Pridicted_Tip]]</f>
        <v>1.1013950000000001</v>
      </c>
      <c r="R21" s="2">
        <f>Table1[[#This Row],[Calculate_Error]]^2</f>
        <v>1.2130709460250002</v>
      </c>
      <c r="S21" s="2">
        <f>Table1[[#This Row],[Squad_Error]]^2</f>
        <v>1.4715411200899891</v>
      </c>
      <c r="V21" t="s">
        <v>73</v>
      </c>
    </row>
    <row r="22" spans="1:23" x14ac:dyDescent="0.3">
      <c r="A22" t="s">
        <v>5</v>
      </c>
      <c r="B22" t="s">
        <v>2</v>
      </c>
      <c r="C22" t="s">
        <v>4</v>
      </c>
      <c r="D22" t="s">
        <v>0</v>
      </c>
      <c r="E22">
        <v>4.08</v>
      </c>
      <c r="F22">
        <v>2</v>
      </c>
      <c r="G22">
        <v>17.920000000000002</v>
      </c>
      <c r="H22">
        <f>IF(Table1[[#This Row],[sex]]="Male",1,0)</f>
        <v>1</v>
      </c>
      <c r="I22">
        <f>IF(Table1[[#This Row],[smoker]]="Yes",1,0)</f>
        <v>0</v>
      </c>
      <c r="J22">
        <f>IF(Table1[[#This Row],[day]]="Thur",1,IF(Table1[[#This Row],[day]]="Fri",2,IF(Table1[[#This Row],[day]]="Sat",3,IF(Table1[[#This Row],[day]]="Sun",4,0))))</f>
        <v>3</v>
      </c>
      <c r="K22" s="2">
        <f>IF(Table1[[#This Row],[time]]="Dinner",1,0)</f>
        <v>1</v>
      </c>
      <c r="L22" s="3">
        <f>CORREL(Table1[Sex_numeric],Table1[tip])</f>
        <v>8.5273975201494573E-2</v>
      </c>
      <c r="M22" s="2">
        <f>CORREL(Table1[Smoker2],Table1[tip])</f>
        <v>9.7627499908010239E-3</v>
      </c>
      <c r="N22" s="2">
        <f>CORREL(Table1[Day2],Table1[tip])</f>
        <v>0.13179752636389336</v>
      </c>
      <c r="O22" s="2">
        <f>CORREL(Table1[Time2],Table1[tip])</f>
        <v>0.117596390271059</v>
      </c>
      <c r="P22" s="9">
        <f>0.8861 + 0.1057*Table1[[#This Row],[total_bill]] - 0.0415*Table1[[#This Row],[size]] - 0.1302*Table1[[#This Row],[Sex_numeric]] + 0.0859*Table1[[#This Row],[Smoker2]] - 0.1885*J22</f>
        <v>2.001544</v>
      </c>
      <c r="Q22" s="2">
        <f>Table1[[#This Row],[tip]]-Table1[[#This Row],[Pridicted_Tip]]</f>
        <v>2.0784560000000001</v>
      </c>
      <c r="R22" s="2">
        <f>Table1[[#This Row],[Calculate_Error]]^2</f>
        <v>4.3199793439360006</v>
      </c>
      <c r="S22" s="2">
        <f>Table1[[#This Row],[Squad_Error]]^2</f>
        <v>18.662221532033719</v>
      </c>
    </row>
    <row r="23" spans="1:23" x14ac:dyDescent="0.3">
      <c r="A23" t="s">
        <v>3</v>
      </c>
      <c r="B23" t="s">
        <v>2</v>
      </c>
      <c r="C23" t="s">
        <v>4</v>
      </c>
      <c r="D23" t="s">
        <v>0</v>
      </c>
      <c r="E23">
        <v>2.75</v>
      </c>
      <c r="F23">
        <v>2</v>
      </c>
      <c r="G23">
        <v>20.29</v>
      </c>
      <c r="H23">
        <f>IF(Table1[[#This Row],[sex]]="Male",1,0)</f>
        <v>0</v>
      </c>
      <c r="I23">
        <f>IF(Table1[[#This Row],[smoker]]="Yes",1,0)</f>
        <v>0</v>
      </c>
      <c r="J23">
        <f>IF(Table1[[#This Row],[day]]="Thur",1,IF(Table1[[#This Row],[day]]="Fri",2,IF(Table1[[#This Row],[day]]="Sat",3,IF(Table1[[#This Row],[day]]="Sun",4,0))))</f>
        <v>3</v>
      </c>
      <c r="K23" s="2">
        <f>IF(Table1[[#This Row],[time]]="Dinner",1,0)</f>
        <v>1</v>
      </c>
      <c r="L23" s="3">
        <f>CORREL(Table1[Sex_numeric],Table1[tip])</f>
        <v>8.5273975201494573E-2</v>
      </c>
      <c r="M23" s="2">
        <f>CORREL(Table1[Smoker2],Table1[tip])</f>
        <v>9.7627499908010239E-3</v>
      </c>
      <c r="N23" s="2">
        <f>CORREL(Table1[Day2],Table1[tip])</f>
        <v>0.13179752636389336</v>
      </c>
      <c r="O23" s="2">
        <f>CORREL(Table1[Time2],Table1[tip])</f>
        <v>0.117596390271059</v>
      </c>
      <c r="P23" s="9">
        <f>0.8861 + 0.1057*Table1[[#This Row],[total_bill]] - 0.0415*Table1[[#This Row],[size]] - 0.1302*Table1[[#This Row],[Sex_numeric]] + 0.0859*Table1[[#This Row],[Smoker2]] - 0.1885*J23</f>
        <v>2.3822529999999995</v>
      </c>
      <c r="Q23" s="2">
        <f>Table1[[#This Row],[tip]]-Table1[[#This Row],[Pridicted_Tip]]</f>
        <v>0.36774700000000049</v>
      </c>
      <c r="R23" s="2">
        <f>Table1[[#This Row],[Calculate_Error]]^2</f>
        <v>0.13523785600900037</v>
      </c>
      <c r="S23" s="2">
        <f>Table1[[#This Row],[Squad_Error]]^2</f>
        <v>1.8289277697911117E-2</v>
      </c>
    </row>
    <row r="24" spans="1:23" x14ac:dyDescent="0.3">
      <c r="A24" t="s">
        <v>3</v>
      </c>
      <c r="B24" t="s">
        <v>2</v>
      </c>
      <c r="C24" t="s">
        <v>4</v>
      </c>
      <c r="D24" t="s">
        <v>0</v>
      </c>
      <c r="E24">
        <v>2.23</v>
      </c>
      <c r="F24">
        <v>2</v>
      </c>
      <c r="G24">
        <v>15.77</v>
      </c>
      <c r="H24">
        <f>IF(Table1[[#This Row],[sex]]="Male",1,0)</f>
        <v>0</v>
      </c>
      <c r="I24">
        <f>IF(Table1[[#This Row],[smoker]]="Yes",1,0)</f>
        <v>0</v>
      </c>
      <c r="J24">
        <f>IF(Table1[[#This Row],[day]]="Thur",1,IF(Table1[[#This Row],[day]]="Fri",2,IF(Table1[[#This Row],[day]]="Sat",3,IF(Table1[[#This Row],[day]]="Sun",4,0))))</f>
        <v>3</v>
      </c>
      <c r="K24" s="2">
        <f>IF(Table1[[#This Row],[time]]="Dinner",1,0)</f>
        <v>1</v>
      </c>
      <c r="L24" s="3">
        <f>CORREL(Table1[Sex_numeric],Table1[tip])</f>
        <v>8.5273975201494573E-2</v>
      </c>
      <c r="M24" s="2">
        <f>CORREL(Table1[Smoker2],Table1[tip])</f>
        <v>9.7627499908010239E-3</v>
      </c>
      <c r="N24" s="2">
        <f>CORREL(Table1[Day2],Table1[tip])</f>
        <v>0.13179752636389336</v>
      </c>
      <c r="O24" s="2">
        <f>CORREL(Table1[Time2],Table1[tip])</f>
        <v>0.117596390271059</v>
      </c>
      <c r="P24" s="9">
        <f>0.8861 + 0.1057*Table1[[#This Row],[total_bill]] - 0.0415*Table1[[#This Row],[size]] - 0.1302*Table1[[#This Row],[Sex_numeric]] + 0.0859*Table1[[#This Row],[Smoker2]] - 0.1885*J24</f>
        <v>1.9044889999999999</v>
      </c>
      <c r="Q24" s="2">
        <f>Table1[[#This Row],[tip]]-Table1[[#This Row],[Pridicted_Tip]]</f>
        <v>0.32551100000000011</v>
      </c>
      <c r="R24" s="2">
        <f>Table1[[#This Row],[Calculate_Error]]^2</f>
        <v>0.10595741112100007</v>
      </c>
      <c r="S24" s="2">
        <f>Table1[[#This Row],[Squad_Error]]^2</f>
        <v>1.1226972971464629E-2</v>
      </c>
    </row>
    <row r="25" spans="1:23" x14ac:dyDescent="0.3">
      <c r="A25" t="s">
        <v>5</v>
      </c>
      <c r="B25" t="s">
        <v>2</v>
      </c>
      <c r="C25" t="s">
        <v>4</v>
      </c>
      <c r="D25" t="s">
        <v>0</v>
      </c>
      <c r="E25">
        <v>7.58</v>
      </c>
      <c r="F25">
        <v>4</v>
      </c>
      <c r="G25">
        <v>39.42</v>
      </c>
      <c r="H25">
        <f>IF(Table1[[#This Row],[sex]]="Male",1,0)</f>
        <v>1</v>
      </c>
      <c r="I25">
        <f>IF(Table1[[#This Row],[smoker]]="Yes",1,0)</f>
        <v>0</v>
      </c>
      <c r="J25">
        <f>IF(Table1[[#This Row],[day]]="Thur",1,IF(Table1[[#This Row],[day]]="Fri",2,IF(Table1[[#This Row],[day]]="Sat",3,IF(Table1[[#This Row],[day]]="Sun",4,0))))</f>
        <v>3</v>
      </c>
      <c r="K25" s="2">
        <f>IF(Table1[[#This Row],[time]]="Dinner",1,0)</f>
        <v>1</v>
      </c>
      <c r="L25" s="3">
        <f>CORREL(Table1[Sex_numeric],Table1[tip])</f>
        <v>8.5273975201494573E-2</v>
      </c>
      <c r="M25" s="2">
        <f>CORREL(Table1[Smoker2],Table1[tip])</f>
        <v>9.7627499908010239E-3</v>
      </c>
      <c r="N25" s="2">
        <f>CORREL(Table1[Day2],Table1[tip])</f>
        <v>0.13179752636389336</v>
      </c>
      <c r="O25" s="2">
        <f>CORREL(Table1[Time2],Table1[tip])</f>
        <v>0.117596390271059</v>
      </c>
      <c r="P25" s="9">
        <f>0.8861 + 0.1057*Table1[[#This Row],[total_bill]] - 0.0415*Table1[[#This Row],[size]] - 0.1302*Table1[[#This Row],[Sex_numeric]] + 0.0859*Table1[[#This Row],[Smoker2]] - 0.1885*J25</f>
        <v>4.1910939999999997</v>
      </c>
      <c r="Q25" s="2">
        <f>Table1[[#This Row],[tip]]-Table1[[#This Row],[Pridicted_Tip]]</f>
        <v>3.3889060000000004</v>
      </c>
      <c r="R25" s="2">
        <f>Table1[[#This Row],[Calculate_Error]]^2</f>
        <v>11.484683876836003</v>
      </c>
      <c r="S25" s="2">
        <f>Table1[[#This Row],[Squad_Error]]^2</f>
        <v>131.89796375085686</v>
      </c>
      <c r="V25" t="s">
        <v>34</v>
      </c>
    </row>
    <row r="26" spans="1:23" ht="15" thickBot="1" x14ac:dyDescent="0.35">
      <c r="A26" t="s">
        <v>5</v>
      </c>
      <c r="B26" t="s">
        <v>2</v>
      </c>
      <c r="C26" t="s">
        <v>4</v>
      </c>
      <c r="D26" t="s">
        <v>0</v>
      </c>
      <c r="E26">
        <v>3.18</v>
      </c>
      <c r="F26">
        <v>2</v>
      </c>
      <c r="G26">
        <v>19.82</v>
      </c>
      <c r="H26">
        <f>IF(Table1[[#This Row],[sex]]="Male",1,0)</f>
        <v>1</v>
      </c>
      <c r="I26">
        <f>IF(Table1[[#This Row],[smoker]]="Yes",1,0)</f>
        <v>0</v>
      </c>
      <c r="J26">
        <f>IF(Table1[[#This Row],[day]]="Thur",1,IF(Table1[[#This Row],[day]]="Fri",2,IF(Table1[[#This Row],[day]]="Sat",3,IF(Table1[[#This Row],[day]]="Sun",4,0))))</f>
        <v>3</v>
      </c>
      <c r="K26" s="2">
        <f>IF(Table1[[#This Row],[time]]="Dinner",1,0)</f>
        <v>1</v>
      </c>
      <c r="L26" s="3">
        <f>CORREL(Table1[Sex_numeric],Table1[tip])</f>
        <v>8.5273975201494573E-2</v>
      </c>
      <c r="M26" s="2">
        <f>CORREL(Table1[Smoker2],Table1[tip])</f>
        <v>9.7627499908010239E-3</v>
      </c>
      <c r="N26" s="2">
        <f>CORREL(Table1[Day2],Table1[tip])</f>
        <v>0.13179752636389336</v>
      </c>
      <c r="O26" s="2">
        <f>CORREL(Table1[Time2],Table1[tip])</f>
        <v>0.117596390271059</v>
      </c>
      <c r="P26" s="9">
        <f>0.8861 + 0.1057*Table1[[#This Row],[total_bill]] - 0.0415*Table1[[#This Row],[size]] - 0.1302*Table1[[#This Row],[Sex_numeric]] + 0.0859*Table1[[#This Row],[Smoker2]] - 0.1885*J26</f>
        <v>2.2023739999999998</v>
      </c>
      <c r="Q26" s="2">
        <f>Table1[[#This Row],[tip]]-Table1[[#This Row],[Pridicted_Tip]]</f>
        <v>0.97762600000000033</v>
      </c>
      <c r="R26" s="2">
        <f>Table1[[#This Row],[Calculate_Error]]^2</f>
        <v>0.95575259587600059</v>
      </c>
      <c r="S26" s="2">
        <f>Table1[[#This Row],[Squad_Error]]^2</f>
        <v>0.91346302452371375</v>
      </c>
    </row>
    <row r="27" spans="1:23" x14ac:dyDescent="0.3">
      <c r="A27" t="s">
        <v>5</v>
      </c>
      <c r="B27" t="s">
        <v>2</v>
      </c>
      <c r="C27" t="s">
        <v>4</v>
      </c>
      <c r="D27" t="s">
        <v>0</v>
      </c>
      <c r="E27">
        <v>2.34</v>
      </c>
      <c r="F27">
        <v>4</v>
      </c>
      <c r="G27">
        <v>17.809999999999999</v>
      </c>
      <c r="H27">
        <f>IF(Table1[[#This Row],[sex]]="Male",1,0)</f>
        <v>1</v>
      </c>
      <c r="I27">
        <f>IF(Table1[[#This Row],[smoker]]="Yes",1,0)</f>
        <v>0</v>
      </c>
      <c r="J27">
        <f>IF(Table1[[#This Row],[day]]="Thur",1,IF(Table1[[#This Row],[day]]="Fri",2,IF(Table1[[#This Row],[day]]="Sat",3,IF(Table1[[#This Row],[day]]="Sun",4,0))))</f>
        <v>3</v>
      </c>
      <c r="K27" s="2">
        <f>IF(Table1[[#This Row],[time]]="Dinner",1,0)</f>
        <v>1</v>
      </c>
      <c r="L27" s="3">
        <f>CORREL(Table1[Sex_numeric],Table1[tip])</f>
        <v>8.5273975201494573E-2</v>
      </c>
      <c r="M27" s="2">
        <f>CORREL(Table1[Smoker2],Table1[tip])</f>
        <v>9.7627499908010239E-3</v>
      </c>
      <c r="N27" s="2">
        <f>CORREL(Table1[Day2],Table1[tip])</f>
        <v>0.13179752636389336</v>
      </c>
      <c r="O27" s="2">
        <f>CORREL(Table1[Time2],Table1[tip])</f>
        <v>0.117596390271059</v>
      </c>
      <c r="P27" s="9">
        <f>0.8861 + 0.1057*Table1[[#This Row],[total_bill]] - 0.0415*Table1[[#This Row],[size]] - 0.1302*Table1[[#This Row],[Sex_numeric]] + 0.0859*Table1[[#This Row],[Smoker2]] - 0.1885*J27</f>
        <v>1.906917</v>
      </c>
      <c r="Q27" s="2">
        <f>Table1[[#This Row],[tip]]-Table1[[#This Row],[Pridicted_Tip]]</f>
        <v>0.43308299999999988</v>
      </c>
      <c r="R27" s="2">
        <f>Table1[[#This Row],[Calculate_Error]]^2</f>
        <v>0.18756088488899991</v>
      </c>
      <c r="S27" s="2">
        <f>Table1[[#This Row],[Squad_Error]]^2</f>
        <v>3.5179085540344678E-2</v>
      </c>
      <c r="V27" s="8" t="s">
        <v>35</v>
      </c>
      <c r="W27" s="8"/>
    </row>
    <row r="28" spans="1:23" x14ac:dyDescent="0.3">
      <c r="A28" t="s">
        <v>5</v>
      </c>
      <c r="B28" t="s">
        <v>2</v>
      </c>
      <c r="C28" t="s">
        <v>4</v>
      </c>
      <c r="D28" t="s">
        <v>0</v>
      </c>
      <c r="E28">
        <v>2</v>
      </c>
      <c r="F28">
        <v>2</v>
      </c>
      <c r="G28">
        <v>13.37</v>
      </c>
      <c r="H28">
        <f>IF(Table1[[#This Row],[sex]]="Male",1,0)</f>
        <v>1</v>
      </c>
      <c r="I28">
        <f>IF(Table1[[#This Row],[smoker]]="Yes",1,0)</f>
        <v>0</v>
      </c>
      <c r="J28">
        <f>IF(Table1[[#This Row],[day]]="Thur",1,IF(Table1[[#This Row],[day]]="Fri",2,IF(Table1[[#This Row],[day]]="Sat",3,IF(Table1[[#This Row],[day]]="Sun",4,0))))</f>
        <v>3</v>
      </c>
      <c r="K28" s="2">
        <f>IF(Table1[[#This Row],[time]]="Dinner",1,0)</f>
        <v>1</v>
      </c>
      <c r="L28" s="3">
        <f>CORREL(Table1[Sex_numeric],Table1[tip])</f>
        <v>8.5273975201494573E-2</v>
      </c>
      <c r="M28" s="2">
        <f>CORREL(Table1[Smoker2],Table1[tip])</f>
        <v>9.7627499908010239E-3</v>
      </c>
      <c r="N28" s="2">
        <f>CORREL(Table1[Day2],Table1[tip])</f>
        <v>0.13179752636389336</v>
      </c>
      <c r="O28" s="2">
        <f>CORREL(Table1[Time2],Table1[tip])</f>
        <v>0.117596390271059</v>
      </c>
      <c r="P28" s="9">
        <f>0.8861 + 0.1057*Table1[[#This Row],[total_bill]] - 0.0415*Table1[[#This Row],[size]] - 0.1302*Table1[[#This Row],[Sex_numeric]] + 0.0859*Table1[[#This Row],[Smoker2]] - 0.1885*J28</f>
        <v>1.5206089999999999</v>
      </c>
      <c r="Q28" s="2">
        <f>Table1[[#This Row],[tip]]-Table1[[#This Row],[Pridicted_Tip]]</f>
        <v>0.47939100000000012</v>
      </c>
      <c r="R28" s="2">
        <f>Table1[[#This Row],[Calculate_Error]]^2</f>
        <v>0.22981573088100013</v>
      </c>
      <c r="S28" s="2">
        <f>Table1[[#This Row],[Squad_Error]]^2</f>
        <v>5.2815270160368279E-2</v>
      </c>
      <c r="V28" s="5" t="s">
        <v>36</v>
      </c>
      <c r="W28" s="5">
        <v>0.67788517569431095</v>
      </c>
    </row>
    <row r="29" spans="1:23" x14ac:dyDescent="0.3">
      <c r="A29" t="s">
        <v>5</v>
      </c>
      <c r="B29" t="s">
        <v>2</v>
      </c>
      <c r="C29" t="s">
        <v>4</v>
      </c>
      <c r="D29" t="s">
        <v>0</v>
      </c>
      <c r="E29">
        <v>2</v>
      </c>
      <c r="F29">
        <v>2</v>
      </c>
      <c r="G29">
        <v>12.69</v>
      </c>
      <c r="H29">
        <f>IF(Table1[[#This Row],[sex]]="Male",1,0)</f>
        <v>1</v>
      </c>
      <c r="I29">
        <f>IF(Table1[[#This Row],[smoker]]="Yes",1,0)</f>
        <v>0</v>
      </c>
      <c r="J29">
        <f>IF(Table1[[#This Row],[day]]="Thur",1,IF(Table1[[#This Row],[day]]="Fri",2,IF(Table1[[#This Row],[day]]="Sat",3,IF(Table1[[#This Row],[day]]="Sun",4,0))))</f>
        <v>3</v>
      </c>
      <c r="K29" s="2">
        <f>IF(Table1[[#This Row],[time]]="Dinner",1,0)</f>
        <v>1</v>
      </c>
      <c r="L29" s="3">
        <f>CORREL(Table1[Sex_numeric],Table1[tip])</f>
        <v>8.5273975201494573E-2</v>
      </c>
      <c r="M29" s="2">
        <f>CORREL(Table1[Smoker2],Table1[tip])</f>
        <v>9.7627499908010239E-3</v>
      </c>
      <c r="N29" s="2">
        <f>CORREL(Table1[Day2],Table1[tip])</f>
        <v>0.13179752636389336</v>
      </c>
      <c r="O29" s="2">
        <f>CORREL(Table1[Time2],Table1[tip])</f>
        <v>0.117596390271059</v>
      </c>
      <c r="P29" s="9">
        <f>0.8861 + 0.1057*Table1[[#This Row],[total_bill]] - 0.0415*Table1[[#This Row],[size]] - 0.1302*Table1[[#This Row],[Sex_numeric]] + 0.0859*Table1[[#This Row],[Smoker2]] - 0.1885*J29</f>
        <v>1.4487329999999998</v>
      </c>
      <c r="Q29" s="2">
        <f>Table1[[#This Row],[tip]]-Table1[[#This Row],[Pridicted_Tip]]</f>
        <v>0.55126700000000017</v>
      </c>
      <c r="R29" s="2">
        <f>Table1[[#This Row],[Calculate_Error]]^2</f>
        <v>0.30389530528900022</v>
      </c>
      <c r="S29" s="2">
        <f>Table1[[#This Row],[Squad_Error]]^2</f>
        <v>9.2352356576694647E-2</v>
      </c>
      <c r="V29" s="5" t="s">
        <v>37</v>
      </c>
      <c r="W29" s="5">
        <v>0.45952831142610678</v>
      </c>
    </row>
    <row r="30" spans="1:23" x14ac:dyDescent="0.3">
      <c r="A30" t="s">
        <v>5</v>
      </c>
      <c r="B30" t="s">
        <v>2</v>
      </c>
      <c r="C30" t="s">
        <v>4</v>
      </c>
      <c r="D30" t="s">
        <v>0</v>
      </c>
      <c r="E30">
        <v>4.3</v>
      </c>
      <c r="F30">
        <v>2</v>
      </c>
      <c r="G30">
        <v>21.7</v>
      </c>
      <c r="H30">
        <f>IF(Table1[[#This Row],[sex]]="Male",1,0)</f>
        <v>1</v>
      </c>
      <c r="I30">
        <f>IF(Table1[[#This Row],[smoker]]="Yes",1,0)</f>
        <v>0</v>
      </c>
      <c r="J30">
        <f>IF(Table1[[#This Row],[day]]="Thur",1,IF(Table1[[#This Row],[day]]="Fri",2,IF(Table1[[#This Row],[day]]="Sat",3,IF(Table1[[#This Row],[day]]="Sun",4,0))))</f>
        <v>3</v>
      </c>
      <c r="K30" s="2">
        <f>IF(Table1[[#This Row],[time]]="Dinner",1,0)</f>
        <v>1</v>
      </c>
      <c r="L30" s="3">
        <f>CORREL(Table1[Sex_numeric],Table1[tip])</f>
        <v>8.5273975201494573E-2</v>
      </c>
      <c r="M30" s="2">
        <f>CORREL(Table1[Smoker2],Table1[tip])</f>
        <v>9.7627499908010239E-3</v>
      </c>
      <c r="N30" s="2">
        <f>CORREL(Table1[Day2],Table1[tip])</f>
        <v>0.13179752636389336</v>
      </c>
      <c r="O30" s="2">
        <f>CORREL(Table1[Time2],Table1[tip])</f>
        <v>0.117596390271059</v>
      </c>
      <c r="P30" s="9">
        <f>0.8861 + 0.1057*Table1[[#This Row],[total_bill]] - 0.0415*Table1[[#This Row],[size]] - 0.1302*Table1[[#This Row],[Sex_numeric]] + 0.0859*Table1[[#This Row],[Smoker2]] - 0.1885*J30</f>
        <v>2.4010899999999995</v>
      </c>
      <c r="Q30" s="2">
        <f>Table1[[#This Row],[tip]]-Table1[[#This Row],[Pridicted_Tip]]</f>
        <v>1.8989100000000003</v>
      </c>
      <c r="R30" s="2">
        <f>Table1[[#This Row],[Calculate_Error]]^2</f>
        <v>3.6058591881000011</v>
      </c>
      <c r="S30" s="2">
        <f>Table1[[#This Row],[Squad_Error]]^2</f>
        <v>13.002220484405198</v>
      </c>
      <c r="V30" s="5" t="s">
        <v>38</v>
      </c>
      <c r="W30" s="5">
        <v>0.44812595512707948</v>
      </c>
    </row>
    <row r="31" spans="1:23" x14ac:dyDescent="0.3">
      <c r="A31" t="s">
        <v>3</v>
      </c>
      <c r="B31" t="s">
        <v>2</v>
      </c>
      <c r="C31" t="s">
        <v>4</v>
      </c>
      <c r="D31" t="s">
        <v>0</v>
      </c>
      <c r="E31">
        <v>3</v>
      </c>
      <c r="F31">
        <v>2</v>
      </c>
      <c r="G31">
        <v>19.649999999999999</v>
      </c>
      <c r="H31">
        <f>IF(Table1[[#This Row],[sex]]="Male",1,0)</f>
        <v>0</v>
      </c>
      <c r="I31">
        <f>IF(Table1[[#This Row],[smoker]]="Yes",1,0)</f>
        <v>0</v>
      </c>
      <c r="J31">
        <f>IF(Table1[[#This Row],[day]]="Thur",1,IF(Table1[[#This Row],[day]]="Fri",2,IF(Table1[[#This Row],[day]]="Sat",3,IF(Table1[[#This Row],[day]]="Sun",4,0))))</f>
        <v>3</v>
      </c>
      <c r="K31" s="2">
        <f>IF(Table1[[#This Row],[time]]="Dinner",1,0)</f>
        <v>1</v>
      </c>
      <c r="L31" s="3">
        <f>CORREL(Table1[Sex_numeric],Table1[tip])</f>
        <v>8.5273975201494573E-2</v>
      </c>
      <c r="M31" s="2">
        <f>CORREL(Table1[Smoker2],Table1[tip])</f>
        <v>9.7627499908010239E-3</v>
      </c>
      <c r="N31" s="2">
        <f>CORREL(Table1[Day2],Table1[tip])</f>
        <v>0.13179752636389336</v>
      </c>
      <c r="O31" s="2">
        <f>CORREL(Table1[Time2],Table1[tip])</f>
        <v>0.117596390271059</v>
      </c>
      <c r="P31" s="9">
        <f>0.8861 + 0.1057*Table1[[#This Row],[total_bill]] - 0.0415*Table1[[#This Row],[size]] - 0.1302*Table1[[#This Row],[Sex_numeric]] + 0.0859*Table1[[#This Row],[Smoker2]] - 0.1885*J31</f>
        <v>2.3146049999999994</v>
      </c>
      <c r="Q31" s="2">
        <f>Table1[[#This Row],[tip]]-Table1[[#This Row],[Pridicted_Tip]]</f>
        <v>0.68539500000000064</v>
      </c>
      <c r="R31" s="2">
        <f>Table1[[#This Row],[Calculate_Error]]^2</f>
        <v>0.46976630602500086</v>
      </c>
      <c r="S31" s="2">
        <f>Table1[[#This Row],[Squad_Error]]^2</f>
        <v>0.22068038227637476</v>
      </c>
      <c r="V31" s="5" t="s">
        <v>39</v>
      </c>
      <c r="W31" s="5">
        <v>1.0288934366707998</v>
      </c>
    </row>
    <row r="32" spans="1:23" ht="15" thickBot="1" x14ac:dyDescent="0.35">
      <c r="A32" t="s">
        <v>5</v>
      </c>
      <c r="B32" t="s">
        <v>2</v>
      </c>
      <c r="C32" t="s">
        <v>4</v>
      </c>
      <c r="D32" t="s">
        <v>0</v>
      </c>
      <c r="E32">
        <v>1.45</v>
      </c>
      <c r="F32">
        <v>2</v>
      </c>
      <c r="G32">
        <v>9.5500000000000007</v>
      </c>
      <c r="H32">
        <f>IF(Table1[[#This Row],[sex]]="Male",1,0)</f>
        <v>1</v>
      </c>
      <c r="I32">
        <f>IF(Table1[[#This Row],[smoker]]="Yes",1,0)</f>
        <v>0</v>
      </c>
      <c r="J32">
        <f>IF(Table1[[#This Row],[day]]="Thur",1,IF(Table1[[#This Row],[day]]="Fri",2,IF(Table1[[#This Row],[day]]="Sat",3,IF(Table1[[#This Row],[day]]="Sun",4,0))))</f>
        <v>3</v>
      </c>
      <c r="K32" s="2">
        <f>IF(Table1[[#This Row],[time]]="Dinner",1,0)</f>
        <v>1</v>
      </c>
      <c r="L32" s="3">
        <f>CORREL(Table1[Sex_numeric],Table1[tip])</f>
        <v>8.5273975201494573E-2</v>
      </c>
      <c r="M32" s="2">
        <f>CORREL(Table1[Smoker2],Table1[tip])</f>
        <v>9.7627499908010239E-3</v>
      </c>
      <c r="N32" s="2">
        <f>CORREL(Table1[Day2],Table1[tip])</f>
        <v>0.13179752636389336</v>
      </c>
      <c r="O32" s="2">
        <f>CORREL(Table1[Time2],Table1[tip])</f>
        <v>0.117596390271059</v>
      </c>
      <c r="P32" s="9">
        <f>0.8861 + 0.1057*Table1[[#This Row],[total_bill]] - 0.0415*Table1[[#This Row],[size]] - 0.1302*Table1[[#This Row],[Sex_numeric]] + 0.0859*Table1[[#This Row],[Smoker2]] - 0.1885*J32</f>
        <v>1.116835</v>
      </c>
      <c r="Q32" s="2">
        <f>Table1[[#This Row],[tip]]-Table1[[#This Row],[Pridicted_Tip]]</f>
        <v>0.33316499999999993</v>
      </c>
      <c r="R32" s="2">
        <f>Table1[[#This Row],[Calculate_Error]]^2</f>
        <v>0.11099891722499995</v>
      </c>
      <c r="S32" s="2">
        <f>Table1[[#This Row],[Squad_Error]]^2</f>
        <v>1.232075962512239E-2</v>
      </c>
      <c r="V32" s="6" t="s">
        <v>40</v>
      </c>
      <c r="W32" s="6">
        <v>243</v>
      </c>
    </row>
    <row r="33" spans="1:30" x14ac:dyDescent="0.3">
      <c r="A33" t="s">
        <v>5</v>
      </c>
      <c r="B33" t="s">
        <v>2</v>
      </c>
      <c r="C33" t="s">
        <v>4</v>
      </c>
      <c r="D33" t="s">
        <v>0</v>
      </c>
      <c r="E33">
        <v>2.5</v>
      </c>
      <c r="F33">
        <v>4</v>
      </c>
      <c r="G33">
        <v>18.350000000000001</v>
      </c>
      <c r="H33">
        <f>IF(Table1[[#This Row],[sex]]="Male",1,0)</f>
        <v>1</v>
      </c>
      <c r="I33">
        <f>IF(Table1[[#This Row],[smoker]]="Yes",1,0)</f>
        <v>0</v>
      </c>
      <c r="J33">
        <f>IF(Table1[[#This Row],[day]]="Thur",1,IF(Table1[[#This Row],[day]]="Fri",2,IF(Table1[[#This Row],[day]]="Sat",3,IF(Table1[[#This Row],[day]]="Sun",4,0))))</f>
        <v>3</v>
      </c>
      <c r="K33" s="2">
        <f>IF(Table1[[#This Row],[time]]="Dinner",1,0)</f>
        <v>1</v>
      </c>
      <c r="L33" s="3">
        <f>CORREL(Table1[Sex_numeric],Table1[tip])</f>
        <v>8.5273975201494573E-2</v>
      </c>
      <c r="M33" s="2">
        <f>CORREL(Table1[Smoker2],Table1[tip])</f>
        <v>9.7627499908010239E-3</v>
      </c>
      <c r="N33" s="2">
        <f>CORREL(Table1[Day2],Table1[tip])</f>
        <v>0.13179752636389336</v>
      </c>
      <c r="O33" s="2">
        <f>CORREL(Table1[Time2],Table1[tip])</f>
        <v>0.117596390271059</v>
      </c>
      <c r="P33" s="9">
        <f>0.8861 + 0.1057*Table1[[#This Row],[total_bill]] - 0.0415*Table1[[#This Row],[size]] - 0.1302*Table1[[#This Row],[Sex_numeric]] + 0.0859*Table1[[#This Row],[Smoker2]] - 0.1885*J33</f>
        <v>1.9639950000000002</v>
      </c>
      <c r="Q33" s="2">
        <f>Table1[[#This Row],[tip]]-Table1[[#This Row],[Pridicted_Tip]]</f>
        <v>0.53600499999999984</v>
      </c>
      <c r="R33" s="2">
        <f>Table1[[#This Row],[Calculate_Error]]^2</f>
        <v>0.28730136002499984</v>
      </c>
      <c r="S33" s="2">
        <f>Table1[[#This Row],[Squad_Error]]^2</f>
        <v>8.2542071472214582E-2</v>
      </c>
    </row>
    <row r="34" spans="1:30" ht="15" thickBot="1" x14ac:dyDescent="0.35">
      <c r="A34" t="s">
        <v>3</v>
      </c>
      <c r="B34" t="s">
        <v>2</v>
      </c>
      <c r="C34" t="s">
        <v>4</v>
      </c>
      <c r="D34" t="s">
        <v>0</v>
      </c>
      <c r="E34">
        <v>3</v>
      </c>
      <c r="F34">
        <v>2</v>
      </c>
      <c r="G34">
        <v>15.06</v>
      </c>
      <c r="H34">
        <f>IF(Table1[[#This Row],[sex]]="Male",1,0)</f>
        <v>0</v>
      </c>
      <c r="I34">
        <f>IF(Table1[[#This Row],[smoker]]="Yes",1,0)</f>
        <v>0</v>
      </c>
      <c r="J34">
        <f>IF(Table1[[#This Row],[day]]="Thur",1,IF(Table1[[#This Row],[day]]="Fri",2,IF(Table1[[#This Row],[day]]="Sat",3,IF(Table1[[#This Row],[day]]="Sun",4,0))))</f>
        <v>3</v>
      </c>
      <c r="K34" s="2">
        <f>IF(Table1[[#This Row],[time]]="Dinner",1,0)</f>
        <v>1</v>
      </c>
      <c r="L34" s="3">
        <f>CORREL(Table1[Sex_numeric],Table1[tip])</f>
        <v>8.5273975201494573E-2</v>
      </c>
      <c r="M34" s="2">
        <f>CORREL(Table1[Smoker2],Table1[tip])</f>
        <v>9.7627499908010239E-3</v>
      </c>
      <c r="N34" s="2">
        <f>CORREL(Table1[Day2],Table1[tip])</f>
        <v>0.13179752636389336</v>
      </c>
      <c r="O34" s="2">
        <f>CORREL(Table1[Time2],Table1[tip])</f>
        <v>0.117596390271059</v>
      </c>
      <c r="P34" s="9">
        <f>0.8861 + 0.1057*Table1[[#This Row],[total_bill]] - 0.0415*Table1[[#This Row],[size]] - 0.1302*Table1[[#This Row],[Sex_numeric]] + 0.0859*Table1[[#This Row],[Smoker2]] - 0.1885*J34</f>
        <v>1.8294419999999998</v>
      </c>
      <c r="Q34" s="2">
        <f>Table1[[#This Row],[tip]]-Table1[[#This Row],[Pridicted_Tip]]</f>
        <v>1.1705580000000002</v>
      </c>
      <c r="R34" s="2">
        <f>Table1[[#This Row],[Calculate_Error]]^2</f>
        <v>1.3702060313640005</v>
      </c>
      <c r="S34" s="2">
        <f>Table1[[#This Row],[Squad_Error]]^2</f>
        <v>1.8774645683862845</v>
      </c>
      <c r="V34" t="s">
        <v>41</v>
      </c>
    </row>
    <row r="35" spans="1:30" x14ac:dyDescent="0.3">
      <c r="A35" t="s">
        <v>3</v>
      </c>
      <c r="B35" t="s">
        <v>2</v>
      </c>
      <c r="C35" t="s">
        <v>4</v>
      </c>
      <c r="D35" t="s">
        <v>0</v>
      </c>
      <c r="E35">
        <v>2.4500000000000002</v>
      </c>
      <c r="F35">
        <v>4</v>
      </c>
      <c r="G35">
        <v>20.69</v>
      </c>
      <c r="H35">
        <f>IF(Table1[[#This Row],[sex]]="Male",1,0)</f>
        <v>0</v>
      </c>
      <c r="I35">
        <f>IF(Table1[[#This Row],[smoker]]="Yes",1,0)</f>
        <v>0</v>
      </c>
      <c r="J35">
        <f>IF(Table1[[#This Row],[day]]="Thur",1,IF(Table1[[#This Row],[day]]="Fri",2,IF(Table1[[#This Row],[day]]="Sat",3,IF(Table1[[#This Row],[day]]="Sun",4,0))))</f>
        <v>3</v>
      </c>
      <c r="K35" s="2">
        <f>IF(Table1[[#This Row],[time]]="Dinner",1,0)</f>
        <v>1</v>
      </c>
      <c r="L35" s="4">
        <f>CORREL(Table1[Sex_numeric],Table1[tip])</f>
        <v>8.5273975201494573E-2</v>
      </c>
      <c r="M35" s="2">
        <f>CORREL(Table1[Smoker2],Table1[tip])</f>
        <v>9.7627499908010239E-3</v>
      </c>
      <c r="N35" s="2">
        <f>CORREL(Table1[Day2],Table1[tip])</f>
        <v>0.13179752636389336</v>
      </c>
      <c r="O35" s="2">
        <f>CORREL(Table1[Time2],Table1[tip])</f>
        <v>0.117596390271059</v>
      </c>
      <c r="P35" s="9">
        <f>0.8861 + 0.1057*Table1[[#This Row],[total_bill]] - 0.0415*Table1[[#This Row],[size]] - 0.1302*Table1[[#This Row],[Sex_numeric]] + 0.0859*Table1[[#This Row],[Smoker2]] - 0.1885*J35</f>
        <v>2.3415330000000001</v>
      </c>
      <c r="Q35" s="2">
        <f>Table1[[#This Row],[tip]]-Table1[[#This Row],[Pridicted_Tip]]</f>
        <v>0.10846700000000009</v>
      </c>
      <c r="R35" s="2">
        <f>Table1[[#This Row],[Calculate_Error]]^2</f>
        <v>1.176509008900002E-2</v>
      </c>
      <c r="S35" s="2">
        <f>Table1[[#This Row],[Squad_Error]]^2</f>
        <v>1.3841734480228649E-4</v>
      </c>
      <c r="V35" s="7"/>
      <c r="W35" s="7" t="s">
        <v>46</v>
      </c>
      <c r="X35" s="7" t="s">
        <v>47</v>
      </c>
      <c r="Y35" s="7" t="s">
        <v>48</v>
      </c>
      <c r="Z35" s="7" t="s">
        <v>49</v>
      </c>
      <c r="AA35" s="7" t="s">
        <v>50</v>
      </c>
    </row>
    <row r="36" spans="1:30" x14ac:dyDescent="0.3">
      <c r="A36" t="s">
        <v>5</v>
      </c>
      <c r="B36" t="s">
        <v>2</v>
      </c>
      <c r="C36" t="s">
        <v>4</v>
      </c>
      <c r="D36" t="s">
        <v>0</v>
      </c>
      <c r="E36">
        <v>3.27</v>
      </c>
      <c r="F36">
        <v>2</v>
      </c>
      <c r="G36">
        <v>17.78</v>
      </c>
      <c r="H36">
        <f>IF(Table1[[#This Row],[sex]]="Male",1,0)</f>
        <v>1</v>
      </c>
      <c r="I36">
        <f>IF(Table1[[#This Row],[smoker]]="Yes",1,0)</f>
        <v>0</v>
      </c>
      <c r="J36">
        <f>IF(Table1[[#This Row],[day]]="Thur",1,IF(Table1[[#This Row],[day]]="Fri",2,IF(Table1[[#This Row],[day]]="Sat",3,IF(Table1[[#This Row],[day]]="Sun",4,0))))</f>
        <v>3</v>
      </c>
      <c r="K36" s="2">
        <f>IF(Table1[[#This Row],[time]]="Dinner",1,0)</f>
        <v>1</v>
      </c>
      <c r="L36" s="4">
        <f>CORREL(Table1[Sex_numeric],Table1[tip])</f>
        <v>8.5273975201494573E-2</v>
      </c>
      <c r="M36" s="2">
        <f>CORREL(Table1[Smoker2],Table1[tip])</f>
        <v>9.7627499908010239E-3</v>
      </c>
      <c r="N36" s="2">
        <f>CORREL(Table1[Day2],Table1[tip])</f>
        <v>0.13179752636389336</v>
      </c>
      <c r="O36" s="2">
        <f>CORREL(Table1[Time2],Table1[tip])</f>
        <v>0.117596390271059</v>
      </c>
      <c r="P36" s="9">
        <f>0.8861 + 0.1057*Table1[[#This Row],[total_bill]] - 0.0415*Table1[[#This Row],[size]] - 0.1302*Table1[[#This Row],[Sex_numeric]] + 0.0859*Table1[[#This Row],[Smoker2]] - 0.1885*J36</f>
        <v>1.9867460000000001</v>
      </c>
      <c r="Q36" s="2">
        <f>Table1[[#This Row],[tip]]-Table1[[#This Row],[Pridicted_Tip]]</f>
        <v>1.2832539999999999</v>
      </c>
      <c r="R36" s="2">
        <f>Table1[[#This Row],[Calculate_Error]]^2</f>
        <v>1.6467408285159997</v>
      </c>
      <c r="S36" s="2">
        <f>Table1[[#This Row],[Squad_Error]]^2</f>
        <v>2.7117553563015608</v>
      </c>
      <c r="V36" s="5" t="s">
        <v>42</v>
      </c>
      <c r="W36" s="5">
        <v>5</v>
      </c>
      <c r="X36" s="5">
        <v>213.31847178411303</v>
      </c>
      <c r="Y36" s="5">
        <v>42.663694356822603</v>
      </c>
      <c r="Z36" s="5">
        <v>40.3011710364908</v>
      </c>
      <c r="AA36" s="5">
        <v>6.7178927993512714E-30</v>
      </c>
    </row>
    <row r="37" spans="1:30" x14ac:dyDescent="0.3">
      <c r="A37" t="s">
        <v>5</v>
      </c>
      <c r="B37" t="s">
        <v>2</v>
      </c>
      <c r="C37" t="s">
        <v>4</v>
      </c>
      <c r="D37" t="s">
        <v>0</v>
      </c>
      <c r="E37">
        <v>3.6</v>
      </c>
      <c r="F37">
        <v>3</v>
      </c>
      <c r="G37">
        <v>24.06</v>
      </c>
      <c r="H37">
        <f>IF(Table1[[#This Row],[sex]]="Male",1,0)</f>
        <v>1</v>
      </c>
      <c r="I37">
        <f>IF(Table1[[#This Row],[smoker]]="Yes",1,0)</f>
        <v>0</v>
      </c>
      <c r="J37">
        <f>IF(Table1[[#This Row],[day]]="Thur",1,IF(Table1[[#This Row],[day]]="Fri",2,IF(Table1[[#This Row],[day]]="Sat",3,IF(Table1[[#This Row],[day]]="Sun",4,0))))</f>
        <v>3</v>
      </c>
      <c r="K37" s="2">
        <f>IF(Table1[[#This Row],[time]]="Dinner",1,0)</f>
        <v>1</v>
      </c>
      <c r="L37" s="4">
        <f>CORREL(Table1[Sex_numeric],Table1[tip])</f>
        <v>8.5273975201494573E-2</v>
      </c>
      <c r="M37" s="2">
        <f>CORREL(Table1[Smoker2],Table1[tip])</f>
        <v>9.7627499908010239E-3</v>
      </c>
      <c r="N37" s="2">
        <f>CORREL(Table1[Day2],Table1[tip])</f>
        <v>0.13179752636389336</v>
      </c>
      <c r="O37" s="2">
        <f>CORREL(Table1[Time2],Table1[tip])</f>
        <v>0.117596390271059</v>
      </c>
      <c r="P37" s="9">
        <f>0.8861 + 0.1057*Table1[[#This Row],[total_bill]] - 0.0415*Table1[[#This Row],[size]] - 0.1302*Table1[[#This Row],[Sex_numeric]] + 0.0859*Table1[[#This Row],[Smoker2]] - 0.1885*J37</f>
        <v>2.6090420000000001</v>
      </c>
      <c r="Q37" s="2">
        <f>Table1[[#This Row],[tip]]-Table1[[#This Row],[Pridicted_Tip]]</f>
        <v>0.99095800000000001</v>
      </c>
      <c r="R37" s="2">
        <f>Table1[[#This Row],[Calculate_Error]]^2</f>
        <v>0.981997757764</v>
      </c>
      <c r="S37" s="2">
        <f>Table1[[#This Row],[Squad_Error]]^2</f>
        <v>0.96431959625352359</v>
      </c>
      <c r="V37" s="5" t="s">
        <v>43</v>
      </c>
      <c r="W37" s="5">
        <v>237</v>
      </c>
      <c r="X37" s="5">
        <v>250.89334385374704</v>
      </c>
      <c r="Y37" s="5">
        <v>1.0586217040242492</v>
      </c>
      <c r="Z37" s="5"/>
      <c r="AA37" s="5"/>
    </row>
    <row r="38" spans="1:30" ht="15" thickBot="1" x14ac:dyDescent="0.35">
      <c r="A38" t="s">
        <v>5</v>
      </c>
      <c r="B38" t="s">
        <v>2</v>
      </c>
      <c r="C38" t="s">
        <v>4</v>
      </c>
      <c r="D38" t="s">
        <v>0</v>
      </c>
      <c r="E38">
        <v>2</v>
      </c>
      <c r="F38">
        <v>3</v>
      </c>
      <c r="G38">
        <v>16.309999999999999</v>
      </c>
      <c r="H38">
        <f>IF(Table1[[#This Row],[sex]]="Male",1,0)</f>
        <v>1</v>
      </c>
      <c r="I38">
        <f>IF(Table1[[#This Row],[smoker]]="Yes",1,0)</f>
        <v>0</v>
      </c>
      <c r="J38">
        <f>IF(Table1[[#This Row],[day]]="Thur",1,IF(Table1[[#This Row],[day]]="Fri",2,IF(Table1[[#This Row],[day]]="Sat",3,IF(Table1[[#This Row],[day]]="Sun",4,0))))</f>
        <v>3</v>
      </c>
      <c r="K38" s="2">
        <f>IF(Table1[[#This Row],[time]]="Dinner",1,0)</f>
        <v>1</v>
      </c>
      <c r="L38" s="4">
        <f>CORREL(Table1[Sex_numeric],Table1[tip])</f>
        <v>8.5273975201494573E-2</v>
      </c>
      <c r="M38" s="2">
        <f>CORREL(Table1[Smoker2],Table1[tip])</f>
        <v>9.7627499908010239E-3</v>
      </c>
      <c r="N38" s="2">
        <f>CORREL(Table1[Day2],Table1[tip])</f>
        <v>0.13179752636389336</v>
      </c>
      <c r="O38" s="2">
        <f>CORREL(Table1[Time2],Table1[tip])</f>
        <v>0.117596390271059</v>
      </c>
      <c r="P38" s="9">
        <f>0.8861 + 0.1057*Table1[[#This Row],[total_bill]] - 0.0415*Table1[[#This Row],[size]] - 0.1302*Table1[[#This Row],[Sex_numeric]] + 0.0859*Table1[[#This Row],[Smoker2]] - 0.1885*J38</f>
        <v>1.7898670000000001</v>
      </c>
      <c r="Q38" s="2">
        <f>Table1[[#This Row],[tip]]-Table1[[#This Row],[Pridicted_Tip]]</f>
        <v>0.2101329999999999</v>
      </c>
      <c r="R38" s="2">
        <f>Table1[[#This Row],[Calculate_Error]]^2</f>
        <v>4.4155877688999957E-2</v>
      </c>
      <c r="S38" s="2">
        <f>Table1[[#This Row],[Squad_Error]]^2</f>
        <v>1.9497415344859241E-3</v>
      </c>
      <c r="V38" s="6" t="s">
        <v>44</v>
      </c>
      <c r="W38" s="6">
        <v>242</v>
      </c>
      <c r="X38" s="6">
        <v>464.21181563786007</v>
      </c>
      <c r="Y38" s="6"/>
      <c r="Z38" s="6"/>
      <c r="AA38" s="6"/>
    </row>
    <row r="39" spans="1:30" ht="15" thickBot="1" x14ac:dyDescent="0.35">
      <c r="A39" t="s">
        <v>3</v>
      </c>
      <c r="B39" t="s">
        <v>2</v>
      </c>
      <c r="C39" t="s">
        <v>4</v>
      </c>
      <c r="D39" t="s">
        <v>0</v>
      </c>
      <c r="E39">
        <v>3.07</v>
      </c>
      <c r="F39">
        <v>3</v>
      </c>
      <c r="G39">
        <v>16.93</v>
      </c>
      <c r="H39">
        <f>IF(Table1[[#This Row],[sex]]="Male",1,0)</f>
        <v>0</v>
      </c>
      <c r="I39">
        <f>IF(Table1[[#This Row],[smoker]]="Yes",1,0)</f>
        <v>0</v>
      </c>
      <c r="J39">
        <f>IF(Table1[[#This Row],[day]]="Thur",1,IF(Table1[[#This Row],[day]]="Fri",2,IF(Table1[[#This Row],[day]]="Sat",3,IF(Table1[[#This Row],[day]]="Sun",4,0))))</f>
        <v>3</v>
      </c>
      <c r="K39" s="2">
        <f>IF(Table1[[#This Row],[time]]="Dinner",1,0)</f>
        <v>1</v>
      </c>
      <c r="L39" s="4">
        <f>CORREL(Table1[Sex_numeric],Table1[tip])</f>
        <v>8.5273975201494573E-2</v>
      </c>
      <c r="M39" s="2">
        <f>CORREL(Table1[Smoker2],Table1[tip])</f>
        <v>9.7627499908010239E-3</v>
      </c>
      <c r="N39" s="2">
        <f>CORREL(Table1[Day2],Table1[tip])</f>
        <v>0.13179752636389336</v>
      </c>
      <c r="O39" s="2">
        <f>CORREL(Table1[Time2],Table1[tip])</f>
        <v>0.117596390271059</v>
      </c>
      <c r="P39" s="9">
        <f>0.8861 + 0.1057*Table1[[#This Row],[total_bill]] - 0.0415*Table1[[#This Row],[size]] - 0.1302*Table1[[#This Row],[Sex_numeric]] + 0.0859*Table1[[#This Row],[Smoker2]] - 0.1885*J39</f>
        <v>1.9856009999999999</v>
      </c>
      <c r="Q39" s="2">
        <f>Table1[[#This Row],[tip]]-Table1[[#This Row],[Pridicted_Tip]]</f>
        <v>1.0843989999999999</v>
      </c>
      <c r="R39" s="2">
        <f>Table1[[#This Row],[Calculate_Error]]^2</f>
        <v>1.1759211912009997</v>
      </c>
      <c r="S39" s="2">
        <f>Table1[[#This Row],[Squad_Error]]^2</f>
        <v>1.382790647915578</v>
      </c>
    </row>
    <row r="40" spans="1:30" x14ac:dyDescent="0.3">
      <c r="A40" t="s">
        <v>5</v>
      </c>
      <c r="B40" t="s">
        <v>2</v>
      </c>
      <c r="C40" t="s">
        <v>4</v>
      </c>
      <c r="D40" t="s">
        <v>0</v>
      </c>
      <c r="E40">
        <v>2.31</v>
      </c>
      <c r="F40">
        <v>3</v>
      </c>
      <c r="G40">
        <v>18.690000000000001</v>
      </c>
      <c r="H40">
        <f>IF(Table1[[#This Row],[sex]]="Male",1,0)</f>
        <v>1</v>
      </c>
      <c r="I40">
        <f>IF(Table1[[#This Row],[smoker]]="Yes",1,0)</f>
        <v>0</v>
      </c>
      <c r="J40">
        <f>IF(Table1[[#This Row],[day]]="Thur",1,IF(Table1[[#This Row],[day]]="Fri",2,IF(Table1[[#This Row],[day]]="Sat",3,IF(Table1[[#This Row],[day]]="Sun",4,0))))</f>
        <v>3</v>
      </c>
      <c r="K40" s="2">
        <f>IF(Table1[[#This Row],[time]]="Dinner",1,0)</f>
        <v>1</v>
      </c>
      <c r="L40" s="4">
        <f>CORREL(Table1[Sex_numeric],Table1[tip])</f>
        <v>8.5273975201494573E-2</v>
      </c>
      <c r="M40" s="2">
        <f>CORREL(Table1[Smoker2],Table1[tip])</f>
        <v>9.7627499908010239E-3</v>
      </c>
      <c r="N40" s="2">
        <f>CORREL(Table1[Day2],Table1[tip])</f>
        <v>0.13179752636389336</v>
      </c>
      <c r="O40" s="2">
        <f>CORREL(Table1[Time2],Table1[tip])</f>
        <v>0.117596390271059</v>
      </c>
      <c r="P40" s="9">
        <f>0.8861 + 0.1057*Table1[[#This Row],[total_bill]] - 0.0415*Table1[[#This Row],[size]] - 0.1302*Table1[[#This Row],[Sex_numeric]] + 0.0859*Table1[[#This Row],[Smoker2]] - 0.1885*J40</f>
        <v>2.0414330000000005</v>
      </c>
      <c r="Q40" s="2">
        <f>Table1[[#This Row],[tip]]-Table1[[#This Row],[Pridicted_Tip]]</f>
        <v>0.26856699999999956</v>
      </c>
      <c r="R40" s="2">
        <f>Table1[[#This Row],[Calculate_Error]]^2</f>
        <v>7.2128233488999757E-2</v>
      </c>
      <c r="S40" s="2">
        <f>Table1[[#This Row],[Squad_Error]]^2</f>
        <v>5.2024820662436664E-3</v>
      </c>
      <c r="V40" s="7"/>
      <c r="W40" s="7" t="s">
        <v>51</v>
      </c>
      <c r="X40" s="7" t="s">
        <v>39</v>
      </c>
      <c r="Y40" s="7" t="s">
        <v>52</v>
      </c>
      <c r="Z40" s="7" t="s">
        <v>53</v>
      </c>
      <c r="AA40" s="7" t="s">
        <v>54</v>
      </c>
      <c r="AB40" s="7" t="s">
        <v>55</v>
      </c>
      <c r="AC40" s="7" t="s">
        <v>56</v>
      </c>
      <c r="AD40" s="7" t="s">
        <v>57</v>
      </c>
    </row>
    <row r="41" spans="1:30" x14ac:dyDescent="0.3">
      <c r="A41" t="s">
        <v>5</v>
      </c>
      <c r="B41" t="s">
        <v>2</v>
      </c>
      <c r="C41" t="s">
        <v>4</v>
      </c>
      <c r="D41" t="s">
        <v>0</v>
      </c>
      <c r="E41">
        <v>5</v>
      </c>
      <c r="F41">
        <v>3</v>
      </c>
      <c r="G41">
        <v>31.27</v>
      </c>
      <c r="H41">
        <f>IF(Table1[[#This Row],[sex]]="Male",1,0)</f>
        <v>1</v>
      </c>
      <c r="I41">
        <f>IF(Table1[[#This Row],[smoker]]="Yes",1,0)</f>
        <v>0</v>
      </c>
      <c r="J41">
        <f>IF(Table1[[#This Row],[day]]="Thur",1,IF(Table1[[#This Row],[day]]="Fri",2,IF(Table1[[#This Row],[day]]="Sat",3,IF(Table1[[#This Row],[day]]="Sun",4,0))))</f>
        <v>3</v>
      </c>
      <c r="K41" s="2">
        <f>IF(Table1[[#This Row],[time]]="Dinner",1,0)</f>
        <v>1</v>
      </c>
      <c r="L41" s="4">
        <f>CORREL(Table1[Sex_numeric],Table1[tip])</f>
        <v>8.5273975201494573E-2</v>
      </c>
      <c r="M41" s="2">
        <f>CORREL(Table1[Smoker2],Table1[tip])</f>
        <v>9.7627499908010239E-3</v>
      </c>
      <c r="N41" s="2">
        <f>CORREL(Table1[Day2],Table1[tip])</f>
        <v>0.13179752636389336</v>
      </c>
      <c r="O41" s="2">
        <f>CORREL(Table1[Time2],Table1[tip])</f>
        <v>0.117596390271059</v>
      </c>
      <c r="P41" s="9">
        <f>0.8861 + 0.1057*Table1[[#This Row],[total_bill]] - 0.0415*Table1[[#This Row],[size]] - 0.1302*Table1[[#This Row],[Sex_numeric]] + 0.0859*Table1[[#This Row],[Smoker2]] - 0.1885*J41</f>
        <v>3.3711389999999999</v>
      </c>
      <c r="Q41" s="2">
        <f>Table1[[#This Row],[tip]]-Table1[[#This Row],[Pridicted_Tip]]</f>
        <v>1.6288610000000001</v>
      </c>
      <c r="R41" s="2">
        <f>Table1[[#This Row],[Calculate_Error]]^2</f>
        <v>2.6531881573210003</v>
      </c>
      <c r="S41" s="2">
        <f>Table1[[#This Row],[Squad_Error]]^2</f>
        <v>7.0394073981484055</v>
      </c>
      <c r="V41" s="5" t="s">
        <v>45</v>
      </c>
      <c r="W41" s="5">
        <v>0.88615195278217684</v>
      </c>
      <c r="X41" s="5">
        <v>0.23162232807211114</v>
      </c>
      <c r="Y41" s="5">
        <v>3.8258485706364653</v>
      </c>
      <c r="Z41" s="5">
        <v>1.6673470928306688E-4</v>
      </c>
      <c r="AA41" s="5">
        <v>0.42985040513454925</v>
      </c>
      <c r="AB41" s="5">
        <v>1.3424535004298044</v>
      </c>
      <c r="AC41" s="5">
        <v>0.42985040513454925</v>
      </c>
      <c r="AD41" s="5">
        <v>1.3424535004298044</v>
      </c>
    </row>
    <row r="42" spans="1:30" x14ac:dyDescent="0.3">
      <c r="A42" t="s">
        <v>5</v>
      </c>
      <c r="B42" t="s">
        <v>2</v>
      </c>
      <c r="C42" t="s">
        <v>4</v>
      </c>
      <c r="D42" t="s">
        <v>0</v>
      </c>
      <c r="E42">
        <v>2.2400000000000002</v>
      </c>
      <c r="F42">
        <v>3</v>
      </c>
      <c r="G42">
        <v>16.04</v>
      </c>
      <c r="H42">
        <f>IF(Table1[[#This Row],[sex]]="Male",1,0)</f>
        <v>1</v>
      </c>
      <c r="I42">
        <f>IF(Table1[[#This Row],[smoker]]="Yes",1,0)</f>
        <v>0</v>
      </c>
      <c r="J42">
        <f>IF(Table1[[#This Row],[day]]="Thur",1,IF(Table1[[#This Row],[day]]="Fri",2,IF(Table1[[#This Row],[day]]="Sat",3,IF(Table1[[#This Row],[day]]="Sun",4,0))))</f>
        <v>3</v>
      </c>
      <c r="K42" s="2">
        <f>IF(Table1[[#This Row],[time]]="Dinner",1,0)</f>
        <v>1</v>
      </c>
      <c r="L42" s="4">
        <f>CORREL(Table1[Sex_numeric],Table1[tip])</f>
        <v>8.5273975201494573E-2</v>
      </c>
      <c r="M42" s="2">
        <f>CORREL(Table1[Smoker2],Table1[tip])</f>
        <v>9.7627499908010239E-3</v>
      </c>
      <c r="N42" s="2">
        <f>CORREL(Table1[Day2],Table1[tip])</f>
        <v>0.13179752636389336</v>
      </c>
      <c r="O42" s="2">
        <f>CORREL(Table1[Time2],Table1[tip])</f>
        <v>0.117596390271059</v>
      </c>
      <c r="P42" s="9">
        <f>0.8861 + 0.1057*Table1[[#This Row],[total_bill]] - 0.0415*Table1[[#This Row],[size]] - 0.1302*Table1[[#This Row],[Sex_numeric]] + 0.0859*Table1[[#This Row],[Smoker2]] - 0.1885*J42</f>
        <v>1.7613280000000002</v>
      </c>
      <c r="Q42" s="2">
        <f>Table1[[#This Row],[tip]]-Table1[[#This Row],[Pridicted_Tip]]</f>
        <v>0.47867199999999999</v>
      </c>
      <c r="R42" s="2">
        <f>Table1[[#This Row],[Calculate_Error]]^2</f>
        <v>0.22912688358399999</v>
      </c>
      <c r="S42" s="2">
        <f>Table1[[#This Row],[Squad_Error]]^2</f>
        <v>5.2499128780915887E-2</v>
      </c>
      <c r="V42" s="5" t="s">
        <v>58</v>
      </c>
      <c r="W42" s="5">
        <v>0.10568710912540798</v>
      </c>
      <c r="X42" s="5">
        <v>7.6196164546650201E-3</v>
      </c>
      <c r="Y42" s="5">
        <v>13.870397513342327</v>
      </c>
      <c r="Z42" s="5">
        <v>2.0008169472129454E-32</v>
      </c>
      <c r="AA42" s="5">
        <v>9.0676281759651894E-2</v>
      </c>
      <c r="AB42" s="5">
        <v>0.12069793649116406</v>
      </c>
      <c r="AC42" s="5">
        <v>9.0676281759651894E-2</v>
      </c>
      <c r="AD42" s="5">
        <v>0.12069793649116406</v>
      </c>
    </row>
    <row r="43" spans="1:30" x14ac:dyDescent="0.3">
      <c r="A43" t="s">
        <v>5</v>
      </c>
      <c r="B43" t="s">
        <v>2</v>
      </c>
      <c r="C43" t="s">
        <v>9</v>
      </c>
      <c r="D43" t="s">
        <v>0</v>
      </c>
      <c r="E43">
        <v>2.54</v>
      </c>
      <c r="F43">
        <v>2</v>
      </c>
      <c r="G43">
        <v>17.46</v>
      </c>
      <c r="H43">
        <f>IF(Table1[[#This Row],[sex]]="Male",1,0)</f>
        <v>1</v>
      </c>
      <c r="I43">
        <f>IF(Table1[[#This Row],[smoker]]="Yes",1,0)</f>
        <v>0</v>
      </c>
      <c r="J43">
        <f>IF(Table1[[#This Row],[day]]="Thur",1,IF(Table1[[#This Row],[day]]="Fri",2,IF(Table1[[#This Row],[day]]="Sat",3,IF(Table1[[#This Row],[day]]="Sun",4,0))))</f>
        <v>4</v>
      </c>
      <c r="K43" s="2">
        <f>IF(Table1[[#This Row],[time]]="Dinner",1,0)</f>
        <v>1</v>
      </c>
      <c r="L43" s="4">
        <f>CORREL(Table1[Sex_numeric],Table1[tip])</f>
        <v>8.5273975201494573E-2</v>
      </c>
      <c r="M43" s="2">
        <f>CORREL(Table1[Smoker2],Table1[tip])</f>
        <v>9.7627499908010239E-3</v>
      </c>
      <c r="N43" s="2">
        <f>CORREL(Table1[Day2],Table1[tip])</f>
        <v>0.13179752636389336</v>
      </c>
      <c r="O43" s="2">
        <f>CORREL(Table1[Time2],Table1[tip])</f>
        <v>0.117596390271059</v>
      </c>
      <c r="P43" s="9">
        <f>0.8861 + 0.1057*Table1[[#This Row],[total_bill]] - 0.0415*Table1[[#This Row],[size]] - 0.1302*Table1[[#This Row],[Sex_numeric]] + 0.0859*Table1[[#This Row],[Smoker2]] - 0.1885*J43</f>
        <v>1.7644220000000002</v>
      </c>
      <c r="Q43" s="2">
        <f>Table1[[#This Row],[tip]]-Table1[[#This Row],[Pridicted_Tip]]</f>
        <v>0.77557799999999988</v>
      </c>
      <c r="R43" s="2">
        <f>Table1[[#This Row],[Calculate_Error]]^2</f>
        <v>0.60152123408399982</v>
      </c>
      <c r="S43" s="2">
        <f>Table1[[#This Row],[Squad_Error]]^2</f>
        <v>0.36182779505393808</v>
      </c>
      <c r="V43" s="5" t="s">
        <v>59</v>
      </c>
      <c r="W43" s="5">
        <v>-4.1478793237500935E-2</v>
      </c>
      <c r="X43" s="5">
        <v>0.14247046983946504</v>
      </c>
      <c r="Y43" s="5">
        <v>-0.29113958341148882</v>
      </c>
      <c r="Z43" s="5">
        <v>0.77119920111818629</v>
      </c>
      <c r="AA43" s="5">
        <v>-0.32214903959472213</v>
      </c>
      <c r="AB43" s="5">
        <v>0.23919145311972029</v>
      </c>
      <c r="AC43" s="5">
        <v>-0.32214903959472213</v>
      </c>
      <c r="AD43" s="5">
        <v>0.23919145311972029</v>
      </c>
    </row>
    <row r="44" spans="1:30" x14ac:dyDescent="0.3">
      <c r="A44" t="s">
        <v>5</v>
      </c>
      <c r="B44" t="s">
        <v>2</v>
      </c>
      <c r="C44" t="s">
        <v>9</v>
      </c>
      <c r="D44" t="s">
        <v>0</v>
      </c>
      <c r="E44">
        <v>3.06</v>
      </c>
      <c r="F44">
        <v>2</v>
      </c>
      <c r="G44">
        <v>13.94</v>
      </c>
      <c r="H44">
        <f>IF(Table1[[#This Row],[sex]]="Male",1,0)</f>
        <v>1</v>
      </c>
      <c r="I44">
        <f>IF(Table1[[#This Row],[smoker]]="Yes",1,0)</f>
        <v>0</v>
      </c>
      <c r="J44">
        <f>IF(Table1[[#This Row],[day]]="Thur",1,IF(Table1[[#This Row],[day]]="Fri",2,IF(Table1[[#This Row],[day]]="Sat",3,IF(Table1[[#This Row],[day]]="Sun",4,0))))</f>
        <v>4</v>
      </c>
      <c r="K44" s="2">
        <f>IF(Table1[[#This Row],[time]]="Dinner",1,0)</f>
        <v>1</v>
      </c>
      <c r="L44" s="4">
        <f>CORREL(Table1[Sex_numeric],Table1[tip])</f>
        <v>8.5273975201494573E-2</v>
      </c>
      <c r="M44" s="2">
        <f>CORREL(Table1[Smoker2],Table1[tip])</f>
        <v>9.7627499908010239E-3</v>
      </c>
      <c r="N44" s="2">
        <f>CORREL(Table1[Day2],Table1[tip])</f>
        <v>0.13179752636389336</v>
      </c>
      <c r="O44" s="2">
        <f>CORREL(Table1[Time2],Table1[tip])</f>
        <v>0.117596390271059</v>
      </c>
      <c r="P44" s="9">
        <f>0.8861 + 0.1057*Table1[[#This Row],[total_bill]] - 0.0415*Table1[[#This Row],[size]] - 0.1302*Table1[[#This Row],[Sex_numeric]] + 0.0859*Table1[[#This Row],[Smoker2]] - 0.1885*J44</f>
        <v>1.3923579999999998</v>
      </c>
      <c r="Q44" s="2">
        <f>Table1[[#This Row],[tip]]-Table1[[#This Row],[Pridicted_Tip]]</f>
        <v>1.6676420000000003</v>
      </c>
      <c r="R44" s="2">
        <f>Table1[[#This Row],[Calculate_Error]]^2</f>
        <v>2.7810298401640008</v>
      </c>
      <c r="S44" s="2">
        <f>Table1[[#This Row],[Squad_Error]]^2</f>
        <v>7.734126971882608</v>
      </c>
      <c r="V44" s="5" t="s">
        <v>60</v>
      </c>
      <c r="W44" s="5">
        <v>-0.1302118471196427</v>
      </c>
      <c r="X44" s="5">
        <v>0.13879624046598801</v>
      </c>
      <c r="Y44" s="5">
        <v>-0.93815111045137489</v>
      </c>
      <c r="Z44" s="5">
        <v>0.34912183122140206</v>
      </c>
      <c r="AA44" s="5">
        <v>-0.40364377339138413</v>
      </c>
      <c r="AB44" s="5">
        <v>0.14322007915209875</v>
      </c>
      <c r="AC44" s="5">
        <v>-0.40364377339138413</v>
      </c>
      <c r="AD44" s="5">
        <v>0.14322007915209875</v>
      </c>
    </row>
    <row r="45" spans="1:30" x14ac:dyDescent="0.3">
      <c r="A45" t="s">
        <v>5</v>
      </c>
      <c r="B45" t="s">
        <v>2</v>
      </c>
      <c r="C45" t="s">
        <v>9</v>
      </c>
      <c r="D45" t="s">
        <v>0</v>
      </c>
      <c r="E45">
        <v>1.32</v>
      </c>
      <c r="F45">
        <v>2</v>
      </c>
      <c r="G45">
        <v>9.68</v>
      </c>
      <c r="H45">
        <f>IF(Table1[[#This Row],[sex]]="Male",1,0)</f>
        <v>1</v>
      </c>
      <c r="I45">
        <f>IF(Table1[[#This Row],[smoker]]="Yes",1,0)</f>
        <v>0</v>
      </c>
      <c r="J45">
        <f>IF(Table1[[#This Row],[day]]="Thur",1,IF(Table1[[#This Row],[day]]="Fri",2,IF(Table1[[#This Row],[day]]="Sat",3,IF(Table1[[#This Row],[day]]="Sun",4,0))))</f>
        <v>4</v>
      </c>
      <c r="K45" s="2">
        <f>IF(Table1[[#This Row],[time]]="Dinner",1,0)</f>
        <v>1</v>
      </c>
      <c r="L45" s="4">
        <f>CORREL(Table1[Sex_numeric],Table1[tip])</f>
        <v>8.5273975201494573E-2</v>
      </c>
      <c r="M45" s="2">
        <f>CORREL(Table1[Smoker2],Table1[tip])</f>
        <v>9.7627499908010239E-3</v>
      </c>
      <c r="N45" s="2">
        <f>CORREL(Table1[Day2],Table1[tip])</f>
        <v>0.13179752636389336</v>
      </c>
      <c r="O45" s="2">
        <f>CORREL(Table1[Time2],Table1[tip])</f>
        <v>0.117596390271059</v>
      </c>
      <c r="P45" s="9">
        <f>0.8861 + 0.1057*Table1[[#This Row],[total_bill]] - 0.0415*Table1[[#This Row],[size]] - 0.1302*Table1[[#This Row],[Sex_numeric]] + 0.0859*Table1[[#This Row],[Smoker2]] - 0.1885*J45</f>
        <v>0.94207600000000014</v>
      </c>
      <c r="Q45" s="2">
        <f>Table1[[#This Row],[tip]]-Table1[[#This Row],[Pridicted_Tip]]</f>
        <v>0.37792399999999993</v>
      </c>
      <c r="R45" s="2">
        <f>Table1[[#This Row],[Calculate_Error]]^2</f>
        <v>0.14282654977599996</v>
      </c>
      <c r="S45" s="2">
        <f>Table1[[#This Row],[Squad_Error]]^2</f>
        <v>2.0399423320916193E-2</v>
      </c>
      <c r="V45" s="5" t="s">
        <v>61</v>
      </c>
      <c r="W45" s="5">
        <v>8.5928150068297945E-2</v>
      </c>
      <c r="X45" s="5">
        <v>0.12011574086265857</v>
      </c>
      <c r="Y45" s="5">
        <v>0.71537793007953032</v>
      </c>
      <c r="Z45" s="5">
        <v>0.47507970274713318</v>
      </c>
      <c r="AA45" s="5">
        <v>-0.1507027434585505</v>
      </c>
      <c r="AB45" s="5">
        <v>0.32255904359514637</v>
      </c>
      <c r="AC45" s="5">
        <v>-0.1507027434585505</v>
      </c>
      <c r="AD45" s="5">
        <v>0.32255904359514637</v>
      </c>
    </row>
    <row r="46" spans="1:30" ht="15" thickBot="1" x14ac:dyDescent="0.35">
      <c r="A46" t="s">
        <v>5</v>
      </c>
      <c r="B46" t="s">
        <v>2</v>
      </c>
      <c r="C46" t="s">
        <v>9</v>
      </c>
      <c r="D46" t="s">
        <v>0</v>
      </c>
      <c r="E46">
        <v>5.6</v>
      </c>
      <c r="F46">
        <v>4</v>
      </c>
      <c r="G46">
        <v>30.4</v>
      </c>
      <c r="H46">
        <f>IF(Table1[[#This Row],[sex]]="Male",1,0)</f>
        <v>1</v>
      </c>
      <c r="I46">
        <f>IF(Table1[[#This Row],[smoker]]="Yes",1,0)</f>
        <v>0</v>
      </c>
      <c r="J46">
        <f>IF(Table1[[#This Row],[day]]="Thur",1,IF(Table1[[#This Row],[day]]="Fri",2,IF(Table1[[#This Row],[day]]="Sat",3,IF(Table1[[#This Row],[day]]="Sun",4,0))))</f>
        <v>4</v>
      </c>
      <c r="K46" s="2">
        <f>IF(Table1[[#This Row],[time]]="Dinner",1,0)</f>
        <v>1</v>
      </c>
      <c r="L46" s="4">
        <f>CORREL(Table1[Sex_numeric],Table1[tip])</f>
        <v>8.5273975201494573E-2</v>
      </c>
      <c r="M46" s="2">
        <f>CORREL(Table1[Smoker2],Table1[tip])</f>
        <v>9.7627499908010239E-3</v>
      </c>
      <c r="N46" s="2">
        <f>CORREL(Table1[Day2],Table1[tip])</f>
        <v>0.13179752636389336</v>
      </c>
      <c r="O46" s="2">
        <f>CORREL(Table1[Time2],Table1[tip])</f>
        <v>0.117596390271059</v>
      </c>
      <c r="P46" s="9">
        <f>0.8861 + 0.1057*Table1[[#This Row],[total_bill]] - 0.0415*Table1[[#This Row],[size]] - 0.1302*Table1[[#This Row],[Sex_numeric]] + 0.0859*Table1[[#This Row],[Smoker2]] - 0.1885*J46</f>
        <v>3.0491800000000002</v>
      </c>
      <c r="Q46" s="2">
        <f>Table1[[#This Row],[tip]]-Table1[[#This Row],[Pridicted_Tip]]</f>
        <v>2.5508199999999994</v>
      </c>
      <c r="R46" s="2">
        <f>Table1[[#This Row],[Calculate_Error]]^2</f>
        <v>6.5066826723999966</v>
      </c>
      <c r="S46" s="2">
        <f>Table1[[#This Row],[Squad_Error]]^2</f>
        <v>42.336919399310361</v>
      </c>
      <c r="V46" s="6" t="s">
        <v>62</v>
      </c>
      <c r="W46" s="6">
        <v>-0.18851521648786806</v>
      </c>
      <c r="X46" s="6">
        <v>0.30814767904828316</v>
      </c>
      <c r="Y46" s="6">
        <v>-0.61176906173721313</v>
      </c>
      <c r="Z46" s="6">
        <v>0.54127697184444756</v>
      </c>
      <c r="AA46" s="6">
        <v>-0.79557354296311344</v>
      </c>
      <c r="AB46" s="6">
        <v>0.41854310998737732</v>
      </c>
      <c r="AC46" s="6">
        <v>-0.79557354296311344</v>
      </c>
      <c r="AD46" s="6">
        <v>0.41854310998737732</v>
      </c>
    </row>
    <row r="47" spans="1:30" x14ac:dyDescent="0.3">
      <c r="A47" t="s">
        <v>5</v>
      </c>
      <c r="B47" t="s">
        <v>2</v>
      </c>
      <c r="C47" t="s">
        <v>9</v>
      </c>
      <c r="D47" t="s">
        <v>0</v>
      </c>
      <c r="E47">
        <v>3</v>
      </c>
      <c r="F47">
        <v>2</v>
      </c>
      <c r="G47">
        <v>18.29</v>
      </c>
      <c r="H47">
        <f>IF(Table1[[#This Row],[sex]]="Male",1,0)</f>
        <v>1</v>
      </c>
      <c r="I47">
        <f>IF(Table1[[#This Row],[smoker]]="Yes",1,0)</f>
        <v>0</v>
      </c>
      <c r="J47">
        <f>IF(Table1[[#This Row],[day]]="Thur",1,IF(Table1[[#This Row],[day]]="Fri",2,IF(Table1[[#This Row],[day]]="Sat",3,IF(Table1[[#This Row],[day]]="Sun",4,0))))</f>
        <v>4</v>
      </c>
      <c r="K47" s="2">
        <f>IF(Table1[[#This Row],[time]]="Dinner",1,0)</f>
        <v>1</v>
      </c>
      <c r="L47" s="4">
        <f>CORREL(Table1[Sex_numeric],Table1[tip])</f>
        <v>8.5273975201494573E-2</v>
      </c>
      <c r="M47" s="2">
        <f>CORREL(Table1[Smoker2],Table1[tip])</f>
        <v>9.7627499908010239E-3</v>
      </c>
      <c r="N47" s="2">
        <f>CORREL(Table1[Day2],Table1[tip])</f>
        <v>0.13179752636389336</v>
      </c>
      <c r="O47" s="2">
        <f>CORREL(Table1[Time2],Table1[tip])</f>
        <v>0.117596390271059</v>
      </c>
      <c r="P47" s="9">
        <f>0.8861 + 0.1057*Table1[[#This Row],[total_bill]] - 0.0415*Table1[[#This Row],[size]] - 0.1302*Table1[[#This Row],[Sex_numeric]] + 0.0859*Table1[[#This Row],[Smoker2]] - 0.1885*J47</f>
        <v>1.8521529999999999</v>
      </c>
      <c r="Q47" s="2">
        <f>Table1[[#This Row],[tip]]-Table1[[#This Row],[Pridicted_Tip]]</f>
        <v>1.1478470000000001</v>
      </c>
      <c r="R47" s="2">
        <f>Table1[[#This Row],[Calculate_Error]]^2</f>
        <v>1.3175527354090002</v>
      </c>
      <c r="S47" s="2">
        <f>Table1[[#This Row],[Squad_Error]]^2</f>
        <v>1.735945210583739</v>
      </c>
    </row>
    <row r="48" spans="1:30" x14ac:dyDescent="0.3">
      <c r="A48" t="s">
        <v>5</v>
      </c>
      <c r="B48" t="s">
        <v>2</v>
      </c>
      <c r="C48" t="s">
        <v>9</v>
      </c>
      <c r="D48" t="s">
        <v>0</v>
      </c>
      <c r="E48">
        <v>5</v>
      </c>
      <c r="F48">
        <v>2</v>
      </c>
      <c r="G48">
        <v>22.23</v>
      </c>
      <c r="H48">
        <f>IF(Table1[[#This Row],[sex]]="Male",1,0)</f>
        <v>1</v>
      </c>
      <c r="I48">
        <f>IF(Table1[[#This Row],[smoker]]="Yes",1,0)</f>
        <v>0</v>
      </c>
      <c r="J48">
        <f>IF(Table1[[#This Row],[day]]="Thur",1,IF(Table1[[#This Row],[day]]="Fri",2,IF(Table1[[#This Row],[day]]="Sat",3,IF(Table1[[#This Row],[day]]="Sun",4,0))))</f>
        <v>4</v>
      </c>
      <c r="K48" s="2">
        <f>IF(Table1[[#This Row],[time]]="Dinner",1,0)</f>
        <v>1</v>
      </c>
      <c r="L48" s="4">
        <f>CORREL(Table1[Sex_numeric],Table1[tip])</f>
        <v>8.5273975201494573E-2</v>
      </c>
      <c r="M48" s="2">
        <f>CORREL(Table1[Smoker2],Table1[tip])</f>
        <v>9.7627499908010239E-3</v>
      </c>
      <c r="N48" s="2">
        <f>CORREL(Table1[Day2],Table1[tip])</f>
        <v>0.13179752636389336</v>
      </c>
      <c r="O48" s="2">
        <f>CORREL(Table1[Time2],Table1[tip])</f>
        <v>0.117596390271059</v>
      </c>
      <c r="P48" s="9">
        <f>0.8861 + 0.1057*Table1[[#This Row],[total_bill]] - 0.0415*Table1[[#This Row],[size]] - 0.1302*Table1[[#This Row],[Sex_numeric]] + 0.0859*Table1[[#This Row],[Smoker2]] - 0.1885*J48</f>
        <v>2.2686109999999999</v>
      </c>
      <c r="Q48" s="2">
        <f>Table1[[#This Row],[tip]]-Table1[[#This Row],[Pridicted_Tip]]</f>
        <v>2.7313890000000001</v>
      </c>
      <c r="R48" s="2">
        <f>Table1[[#This Row],[Calculate_Error]]^2</f>
        <v>7.4604858693210003</v>
      </c>
      <c r="S48" s="2">
        <f>Table1[[#This Row],[Squad_Error]]^2</f>
        <v>55.658849406338319</v>
      </c>
    </row>
    <row r="49" spans="1:19" x14ac:dyDescent="0.3">
      <c r="A49" t="s">
        <v>5</v>
      </c>
      <c r="B49" t="s">
        <v>2</v>
      </c>
      <c r="C49" t="s">
        <v>9</v>
      </c>
      <c r="D49" t="s">
        <v>0</v>
      </c>
      <c r="E49">
        <v>6</v>
      </c>
      <c r="F49">
        <v>4</v>
      </c>
      <c r="G49">
        <v>32.4</v>
      </c>
      <c r="H49">
        <f>IF(Table1[[#This Row],[sex]]="Male",1,0)</f>
        <v>1</v>
      </c>
      <c r="I49">
        <f>IF(Table1[[#This Row],[smoker]]="Yes",1,0)</f>
        <v>0</v>
      </c>
      <c r="J49">
        <f>IF(Table1[[#This Row],[day]]="Thur",1,IF(Table1[[#This Row],[day]]="Fri",2,IF(Table1[[#This Row],[day]]="Sat",3,IF(Table1[[#This Row],[day]]="Sun",4,0))))</f>
        <v>4</v>
      </c>
      <c r="K49" s="2">
        <f>IF(Table1[[#This Row],[time]]="Dinner",1,0)</f>
        <v>1</v>
      </c>
      <c r="L49" s="4">
        <f>CORREL(Table1[Sex_numeric],Table1[tip])</f>
        <v>8.5273975201494573E-2</v>
      </c>
      <c r="M49" s="2">
        <f>CORREL(Table1[Smoker2],Table1[tip])</f>
        <v>9.7627499908010239E-3</v>
      </c>
      <c r="N49" s="2">
        <f>CORREL(Table1[Day2],Table1[tip])</f>
        <v>0.13179752636389336</v>
      </c>
      <c r="O49" s="2">
        <f>CORREL(Table1[Time2],Table1[tip])</f>
        <v>0.117596390271059</v>
      </c>
      <c r="P49" s="9">
        <f>0.8861 + 0.1057*Table1[[#This Row],[total_bill]] - 0.0415*Table1[[#This Row],[size]] - 0.1302*Table1[[#This Row],[Sex_numeric]] + 0.0859*Table1[[#This Row],[Smoker2]] - 0.1885*J49</f>
        <v>3.2605799999999996</v>
      </c>
      <c r="Q49" s="2">
        <f>Table1[[#This Row],[tip]]-Table1[[#This Row],[Pridicted_Tip]]</f>
        <v>2.7394200000000004</v>
      </c>
      <c r="R49" s="2">
        <f>Table1[[#This Row],[Calculate_Error]]^2</f>
        <v>7.5044219364000027</v>
      </c>
      <c r="S49" s="2">
        <f>Table1[[#This Row],[Squad_Error]]^2</f>
        <v>56.316348599521568</v>
      </c>
    </row>
    <row r="50" spans="1:19" x14ac:dyDescent="0.3">
      <c r="A50" t="s">
        <v>5</v>
      </c>
      <c r="B50" t="s">
        <v>2</v>
      </c>
      <c r="C50" t="s">
        <v>9</v>
      </c>
      <c r="D50" t="s">
        <v>0</v>
      </c>
      <c r="E50">
        <v>2.0499999999999998</v>
      </c>
      <c r="F50">
        <v>3</v>
      </c>
      <c r="G50">
        <v>28.55</v>
      </c>
      <c r="H50">
        <f>IF(Table1[[#This Row],[sex]]="Male",1,0)</f>
        <v>1</v>
      </c>
      <c r="I50">
        <f>IF(Table1[[#This Row],[smoker]]="Yes",1,0)</f>
        <v>0</v>
      </c>
      <c r="J50">
        <f>IF(Table1[[#This Row],[day]]="Thur",1,IF(Table1[[#This Row],[day]]="Fri",2,IF(Table1[[#This Row],[day]]="Sat",3,IF(Table1[[#This Row],[day]]="Sun",4,0))))</f>
        <v>4</v>
      </c>
      <c r="K50" s="2">
        <f>IF(Table1[[#This Row],[time]]="Dinner",1,0)</f>
        <v>1</v>
      </c>
      <c r="L50" s="4">
        <f>CORREL(Table1[Sex_numeric],Table1[tip])</f>
        <v>8.5273975201494573E-2</v>
      </c>
      <c r="M50" s="2">
        <f>CORREL(Table1[Smoker2],Table1[tip])</f>
        <v>9.7627499908010239E-3</v>
      </c>
      <c r="N50" s="2">
        <f>CORREL(Table1[Day2],Table1[tip])</f>
        <v>0.13179752636389336</v>
      </c>
      <c r="O50" s="2">
        <f>CORREL(Table1[Time2],Table1[tip])</f>
        <v>0.117596390271059</v>
      </c>
      <c r="P50" s="9">
        <f>0.8861 + 0.1057*Table1[[#This Row],[total_bill]] - 0.0415*Table1[[#This Row],[size]] - 0.1302*Table1[[#This Row],[Sex_numeric]] + 0.0859*Table1[[#This Row],[Smoker2]] - 0.1885*J50</f>
        <v>2.8951350000000002</v>
      </c>
      <c r="Q50" s="2">
        <f>Table1[[#This Row],[tip]]-Table1[[#This Row],[Pridicted_Tip]]</f>
        <v>-0.84513500000000041</v>
      </c>
      <c r="R50" s="2">
        <f>Table1[[#This Row],[Calculate_Error]]^2</f>
        <v>0.71425316822500073</v>
      </c>
      <c r="S50" s="2">
        <f>Table1[[#This Row],[Squad_Error]]^2</f>
        <v>0.51015758831945124</v>
      </c>
    </row>
    <row r="51" spans="1:19" x14ac:dyDescent="0.3">
      <c r="A51" t="s">
        <v>5</v>
      </c>
      <c r="B51" t="s">
        <v>2</v>
      </c>
      <c r="C51" t="s">
        <v>9</v>
      </c>
      <c r="D51" t="s">
        <v>0</v>
      </c>
      <c r="E51">
        <v>3</v>
      </c>
      <c r="F51">
        <v>2</v>
      </c>
      <c r="G51">
        <v>18.04</v>
      </c>
      <c r="H51">
        <f>IF(Table1[[#This Row],[sex]]="Male",1,0)</f>
        <v>1</v>
      </c>
      <c r="I51">
        <f>IF(Table1[[#This Row],[smoker]]="Yes",1,0)</f>
        <v>0</v>
      </c>
      <c r="J51">
        <f>IF(Table1[[#This Row],[day]]="Thur",1,IF(Table1[[#This Row],[day]]="Fri",2,IF(Table1[[#This Row],[day]]="Sat",3,IF(Table1[[#This Row],[day]]="Sun",4,0))))</f>
        <v>4</v>
      </c>
      <c r="K51" s="2">
        <f>IF(Table1[[#This Row],[time]]="Dinner",1,0)</f>
        <v>1</v>
      </c>
      <c r="L51" s="4">
        <f>CORREL(Table1[Sex_numeric],Table1[tip])</f>
        <v>8.5273975201494573E-2</v>
      </c>
      <c r="M51" s="2">
        <f>CORREL(Table1[Smoker2],Table1[tip])</f>
        <v>9.7627499908010239E-3</v>
      </c>
      <c r="N51" s="2">
        <f>CORREL(Table1[Day2],Table1[tip])</f>
        <v>0.13179752636389336</v>
      </c>
      <c r="O51" s="2">
        <f>CORREL(Table1[Time2],Table1[tip])</f>
        <v>0.117596390271059</v>
      </c>
      <c r="P51" s="9">
        <f>0.8861 + 0.1057*Table1[[#This Row],[total_bill]] - 0.0415*Table1[[#This Row],[size]] - 0.1302*Table1[[#This Row],[Sex_numeric]] + 0.0859*Table1[[#This Row],[Smoker2]] - 0.1885*J51</f>
        <v>1.8257279999999998</v>
      </c>
      <c r="Q51" s="2">
        <f>Table1[[#This Row],[tip]]-Table1[[#This Row],[Pridicted_Tip]]</f>
        <v>1.1742720000000002</v>
      </c>
      <c r="R51" s="2">
        <f>Table1[[#This Row],[Calculate_Error]]^2</f>
        <v>1.3789147299840006</v>
      </c>
      <c r="S51" s="2">
        <f>Table1[[#This Row],[Squad_Error]]^2</f>
        <v>1.9014058325668493</v>
      </c>
    </row>
    <row r="52" spans="1:19" x14ac:dyDescent="0.3">
      <c r="A52" t="s">
        <v>5</v>
      </c>
      <c r="B52" t="s">
        <v>2</v>
      </c>
      <c r="C52" t="s">
        <v>9</v>
      </c>
      <c r="D52" t="s">
        <v>0</v>
      </c>
      <c r="E52">
        <v>2.5</v>
      </c>
      <c r="F52">
        <v>2</v>
      </c>
      <c r="G52">
        <v>12.54</v>
      </c>
      <c r="H52">
        <f>IF(Table1[[#This Row],[sex]]="Male",1,0)</f>
        <v>1</v>
      </c>
      <c r="I52">
        <f>IF(Table1[[#This Row],[smoker]]="Yes",1,0)</f>
        <v>0</v>
      </c>
      <c r="J52">
        <f>IF(Table1[[#This Row],[day]]="Thur",1,IF(Table1[[#This Row],[day]]="Fri",2,IF(Table1[[#This Row],[day]]="Sat",3,IF(Table1[[#This Row],[day]]="Sun",4,0))))</f>
        <v>4</v>
      </c>
      <c r="K52" s="2">
        <f>IF(Table1[[#This Row],[time]]="Dinner",1,0)</f>
        <v>1</v>
      </c>
      <c r="L52" s="4">
        <f>CORREL(Table1[Sex_numeric],Table1[tip])</f>
        <v>8.5273975201494573E-2</v>
      </c>
      <c r="M52" s="2">
        <f>CORREL(Table1[Smoker2],Table1[tip])</f>
        <v>9.7627499908010239E-3</v>
      </c>
      <c r="N52" s="2">
        <f>CORREL(Table1[Day2],Table1[tip])</f>
        <v>0.13179752636389336</v>
      </c>
      <c r="O52" s="2">
        <f>CORREL(Table1[Time2],Table1[tip])</f>
        <v>0.117596390271059</v>
      </c>
      <c r="P52" s="9">
        <f>0.8861 + 0.1057*Table1[[#This Row],[total_bill]] - 0.0415*Table1[[#This Row],[size]] - 0.1302*Table1[[#This Row],[Sex_numeric]] + 0.0859*Table1[[#This Row],[Smoker2]] - 0.1885*J52</f>
        <v>1.2443779999999995</v>
      </c>
      <c r="Q52" s="2">
        <f>Table1[[#This Row],[tip]]-Table1[[#This Row],[Pridicted_Tip]]</f>
        <v>1.2556220000000005</v>
      </c>
      <c r="R52" s="2">
        <f>Table1[[#This Row],[Calculate_Error]]^2</f>
        <v>1.5765866068840011</v>
      </c>
      <c r="S52" s="2">
        <f>Table1[[#This Row],[Squad_Error]]^2</f>
        <v>2.485625329006008</v>
      </c>
    </row>
    <row r="53" spans="1:19" x14ac:dyDescent="0.3">
      <c r="A53" t="s">
        <v>3</v>
      </c>
      <c r="B53" t="s">
        <v>2</v>
      </c>
      <c r="C53" t="s">
        <v>9</v>
      </c>
      <c r="D53" t="s">
        <v>0</v>
      </c>
      <c r="E53">
        <v>2.6</v>
      </c>
      <c r="F53">
        <v>2</v>
      </c>
      <c r="G53">
        <v>10.29</v>
      </c>
      <c r="H53">
        <f>IF(Table1[[#This Row],[sex]]="Male",1,0)</f>
        <v>0</v>
      </c>
      <c r="I53">
        <f>IF(Table1[[#This Row],[smoker]]="Yes",1,0)</f>
        <v>0</v>
      </c>
      <c r="J53">
        <f>IF(Table1[[#This Row],[day]]="Thur",1,IF(Table1[[#This Row],[day]]="Fri",2,IF(Table1[[#This Row],[day]]="Sat",3,IF(Table1[[#This Row],[day]]="Sun",4,0))))</f>
        <v>4</v>
      </c>
      <c r="K53" s="2">
        <f>IF(Table1[[#This Row],[time]]="Dinner",1,0)</f>
        <v>1</v>
      </c>
      <c r="L53" s="4">
        <f>CORREL(Table1[Sex_numeric],Table1[tip])</f>
        <v>8.5273975201494573E-2</v>
      </c>
      <c r="M53" s="2">
        <f>CORREL(Table1[Smoker2],Table1[tip])</f>
        <v>9.7627499908010239E-3</v>
      </c>
      <c r="N53" s="2">
        <f>CORREL(Table1[Day2],Table1[tip])</f>
        <v>0.13179752636389336</v>
      </c>
      <c r="O53" s="2">
        <f>CORREL(Table1[Time2],Table1[tip])</f>
        <v>0.117596390271059</v>
      </c>
      <c r="P53" s="9">
        <f>0.8861 + 0.1057*Table1[[#This Row],[total_bill]] - 0.0415*Table1[[#This Row],[size]] - 0.1302*Table1[[#This Row],[Sex_numeric]] + 0.0859*Table1[[#This Row],[Smoker2]] - 0.1885*J53</f>
        <v>1.1367529999999999</v>
      </c>
      <c r="Q53" s="2">
        <f>Table1[[#This Row],[tip]]-Table1[[#This Row],[Pridicted_Tip]]</f>
        <v>1.4632470000000002</v>
      </c>
      <c r="R53" s="2">
        <f>Table1[[#This Row],[Calculate_Error]]^2</f>
        <v>2.1410917830090006</v>
      </c>
      <c r="S53" s="2">
        <f>Table1[[#This Row],[Squad_Error]]^2</f>
        <v>4.5842740232686614</v>
      </c>
    </row>
    <row r="54" spans="1:19" x14ac:dyDescent="0.3">
      <c r="A54" t="s">
        <v>3</v>
      </c>
      <c r="B54" t="s">
        <v>2</v>
      </c>
      <c r="C54" t="s">
        <v>9</v>
      </c>
      <c r="D54" t="s">
        <v>0</v>
      </c>
      <c r="E54">
        <v>5.2</v>
      </c>
      <c r="F54">
        <v>4</v>
      </c>
      <c r="G54">
        <v>34.81</v>
      </c>
      <c r="H54">
        <f>IF(Table1[[#This Row],[sex]]="Male",1,0)</f>
        <v>0</v>
      </c>
      <c r="I54">
        <f>IF(Table1[[#This Row],[smoker]]="Yes",1,0)</f>
        <v>0</v>
      </c>
      <c r="J54">
        <f>IF(Table1[[#This Row],[day]]="Thur",1,IF(Table1[[#This Row],[day]]="Fri",2,IF(Table1[[#This Row],[day]]="Sat",3,IF(Table1[[#This Row],[day]]="Sun",4,0))))</f>
        <v>4</v>
      </c>
      <c r="K54" s="2">
        <f>IF(Table1[[#This Row],[time]]="Dinner",1,0)</f>
        <v>1</v>
      </c>
      <c r="L54" s="4">
        <f>CORREL(Table1[Sex_numeric],Table1[tip])</f>
        <v>8.5273975201494573E-2</v>
      </c>
      <c r="M54" s="2">
        <f>CORREL(Table1[Smoker2],Table1[tip])</f>
        <v>9.7627499908010239E-3</v>
      </c>
      <c r="N54" s="2">
        <f>CORREL(Table1[Day2],Table1[tip])</f>
        <v>0.13179752636389336</v>
      </c>
      <c r="O54" s="2">
        <f>CORREL(Table1[Time2],Table1[tip])</f>
        <v>0.117596390271059</v>
      </c>
      <c r="P54" s="9">
        <f>0.8861 + 0.1057*Table1[[#This Row],[total_bill]] - 0.0415*Table1[[#This Row],[size]] - 0.1302*Table1[[#This Row],[Sex_numeric]] + 0.0859*Table1[[#This Row],[Smoker2]] - 0.1885*J54</f>
        <v>3.6455170000000003</v>
      </c>
      <c r="Q54" s="2">
        <f>Table1[[#This Row],[tip]]-Table1[[#This Row],[Pridicted_Tip]]</f>
        <v>1.5544829999999998</v>
      </c>
      <c r="R54" s="2">
        <f>Table1[[#This Row],[Calculate_Error]]^2</f>
        <v>2.4164173972889995</v>
      </c>
      <c r="S54" s="2">
        <f>Table1[[#This Row],[Squad_Error]]^2</f>
        <v>5.8390730379209428</v>
      </c>
    </row>
    <row r="55" spans="1:19" x14ac:dyDescent="0.3">
      <c r="A55" t="s">
        <v>5</v>
      </c>
      <c r="B55" t="s">
        <v>2</v>
      </c>
      <c r="C55" t="s">
        <v>9</v>
      </c>
      <c r="D55" t="s">
        <v>0</v>
      </c>
      <c r="E55">
        <v>1.56</v>
      </c>
      <c r="F55">
        <v>2</v>
      </c>
      <c r="G55">
        <v>9.94</v>
      </c>
      <c r="H55">
        <f>IF(Table1[[#This Row],[sex]]="Male",1,0)</f>
        <v>1</v>
      </c>
      <c r="I55">
        <f>IF(Table1[[#This Row],[smoker]]="Yes",1,0)</f>
        <v>0</v>
      </c>
      <c r="J55">
        <f>IF(Table1[[#This Row],[day]]="Thur",1,IF(Table1[[#This Row],[day]]="Fri",2,IF(Table1[[#This Row],[day]]="Sat",3,IF(Table1[[#This Row],[day]]="Sun",4,0))))</f>
        <v>4</v>
      </c>
      <c r="K55" s="2">
        <f>IF(Table1[[#This Row],[time]]="Dinner",1,0)</f>
        <v>1</v>
      </c>
      <c r="L55" s="4">
        <f>CORREL(Table1[Sex_numeric],Table1[tip])</f>
        <v>8.5273975201494573E-2</v>
      </c>
      <c r="M55" s="2">
        <f>CORREL(Table1[Smoker2],Table1[tip])</f>
        <v>9.7627499908010239E-3</v>
      </c>
      <c r="N55" s="2">
        <f>CORREL(Table1[Day2],Table1[tip])</f>
        <v>0.13179752636389336</v>
      </c>
      <c r="O55" s="2">
        <f>CORREL(Table1[Time2],Table1[tip])</f>
        <v>0.117596390271059</v>
      </c>
      <c r="P55" s="9">
        <f>0.8861 + 0.1057*Table1[[#This Row],[total_bill]] - 0.0415*Table1[[#This Row],[size]] - 0.1302*Table1[[#This Row],[Sex_numeric]] + 0.0859*Table1[[#This Row],[Smoker2]] - 0.1885*J55</f>
        <v>0.9695579999999997</v>
      </c>
      <c r="Q55" s="2">
        <f>Table1[[#This Row],[tip]]-Table1[[#This Row],[Pridicted_Tip]]</f>
        <v>0.59044200000000036</v>
      </c>
      <c r="R55" s="2">
        <f>Table1[[#This Row],[Calculate_Error]]^2</f>
        <v>0.34862175536400042</v>
      </c>
      <c r="S55" s="2">
        <f>Table1[[#This Row],[Squad_Error]]^2</f>
        <v>0.12153712831307696</v>
      </c>
    </row>
    <row r="56" spans="1:19" x14ac:dyDescent="0.3">
      <c r="A56" t="s">
        <v>5</v>
      </c>
      <c r="B56" t="s">
        <v>2</v>
      </c>
      <c r="C56" t="s">
        <v>9</v>
      </c>
      <c r="D56" t="s">
        <v>0</v>
      </c>
      <c r="E56">
        <v>4.34</v>
      </c>
      <c r="F56">
        <v>4</v>
      </c>
      <c r="G56">
        <v>25.56</v>
      </c>
      <c r="H56">
        <f>IF(Table1[[#This Row],[sex]]="Male",1,0)</f>
        <v>1</v>
      </c>
      <c r="I56">
        <f>IF(Table1[[#This Row],[smoker]]="Yes",1,0)</f>
        <v>0</v>
      </c>
      <c r="J56">
        <f>IF(Table1[[#This Row],[day]]="Thur",1,IF(Table1[[#This Row],[day]]="Fri",2,IF(Table1[[#This Row],[day]]="Sat",3,IF(Table1[[#This Row],[day]]="Sun",4,0))))</f>
        <v>4</v>
      </c>
      <c r="K56" s="2">
        <f>IF(Table1[[#This Row],[time]]="Dinner",1,0)</f>
        <v>1</v>
      </c>
      <c r="L56" s="4">
        <f>CORREL(Table1[Sex_numeric],Table1[tip])</f>
        <v>8.5273975201494573E-2</v>
      </c>
      <c r="M56" s="2">
        <f>CORREL(Table1[Smoker2],Table1[tip])</f>
        <v>9.7627499908010239E-3</v>
      </c>
      <c r="N56" s="2">
        <f>CORREL(Table1[Day2],Table1[tip])</f>
        <v>0.13179752636389336</v>
      </c>
      <c r="O56" s="2">
        <f>CORREL(Table1[Time2],Table1[tip])</f>
        <v>0.117596390271059</v>
      </c>
      <c r="P56" s="9">
        <f>0.8861 + 0.1057*Table1[[#This Row],[total_bill]] - 0.0415*Table1[[#This Row],[size]] - 0.1302*Table1[[#This Row],[Sex_numeric]] + 0.0859*Table1[[#This Row],[Smoker2]] - 0.1885*J56</f>
        <v>2.5375920000000001</v>
      </c>
      <c r="Q56" s="2">
        <f>Table1[[#This Row],[tip]]-Table1[[#This Row],[Pridicted_Tip]]</f>
        <v>1.8024079999999998</v>
      </c>
      <c r="R56" s="2">
        <f>Table1[[#This Row],[Calculate_Error]]^2</f>
        <v>3.2486745984639991</v>
      </c>
      <c r="S56" s="2">
        <f>Table1[[#This Row],[Squad_Error]]^2</f>
        <v>10.553886646705225</v>
      </c>
    </row>
    <row r="57" spans="1:19" x14ac:dyDescent="0.3">
      <c r="A57" t="s">
        <v>5</v>
      </c>
      <c r="B57" t="s">
        <v>2</v>
      </c>
      <c r="C57" t="s">
        <v>9</v>
      </c>
      <c r="D57" t="s">
        <v>0</v>
      </c>
      <c r="E57">
        <v>3.51</v>
      </c>
      <c r="F57">
        <v>2</v>
      </c>
      <c r="G57">
        <v>19.489999999999998</v>
      </c>
      <c r="H57">
        <f>IF(Table1[[#This Row],[sex]]="Male",1,0)</f>
        <v>1</v>
      </c>
      <c r="I57">
        <f>IF(Table1[[#This Row],[smoker]]="Yes",1,0)</f>
        <v>0</v>
      </c>
      <c r="J57">
        <f>IF(Table1[[#This Row],[day]]="Thur",1,IF(Table1[[#This Row],[day]]="Fri",2,IF(Table1[[#This Row],[day]]="Sat",3,IF(Table1[[#This Row],[day]]="Sun",4,0))))</f>
        <v>4</v>
      </c>
      <c r="K57" s="2">
        <f>IF(Table1[[#This Row],[time]]="Dinner",1,0)</f>
        <v>1</v>
      </c>
      <c r="L57" s="4">
        <f>CORREL(Table1[Sex_numeric],Table1[tip])</f>
        <v>8.5273975201494573E-2</v>
      </c>
      <c r="M57" s="2">
        <f>CORREL(Table1[Smoker2],Table1[tip])</f>
        <v>9.7627499908010239E-3</v>
      </c>
      <c r="N57" s="2">
        <f>CORREL(Table1[Day2],Table1[tip])</f>
        <v>0.13179752636389336</v>
      </c>
      <c r="O57" s="2">
        <f>CORREL(Table1[Time2],Table1[tip])</f>
        <v>0.117596390271059</v>
      </c>
      <c r="P57" s="9">
        <f>0.8861 + 0.1057*Table1[[#This Row],[total_bill]] - 0.0415*Table1[[#This Row],[size]] - 0.1302*Table1[[#This Row],[Sex_numeric]] + 0.0859*Table1[[#This Row],[Smoker2]] - 0.1885*J57</f>
        <v>1.9789929999999996</v>
      </c>
      <c r="Q57" s="2">
        <f>Table1[[#This Row],[tip]]-Table1[[#This Row],[Pridicted_Tip]]</f>
        <v>1.5310070000000002</v>
      </c>
      <c r="R57" s="2">
        <f>Table1[[#This Row],[Calculate_Error]]^2</f>
        <v>2.3439824340490008</v>
      </c>
      <c r="S57" s="2">
        <f>Table1[[#This Row],[Squad_Error]]^2</f>
        <v>5.4942536511302782</v>
      </c>
    </row>
    <row r="58" spans="1:19" x14ac:dyDescent="0.3">
      <c r="A58" t="s">
        <v>5</v>
      </c>
      <c r="B58" t="s">
        <v>6</v>
      </c>
      <c r="C58" t="s">
        <v>4</v>
      </c>
      <c r="D58" t="s">
        <v>0</v>
      </c>
      <c r="E58">
        <v>3</v>
      </c>
      <c r="F58">
        <v>4</v>
      </c>
      <c r="G58">
        <v>38.01</v>
      </c>
      <c r="H58">
        <f>IF(Table1[[#This Row],[sex]]="Male",1,0)</f>
        <v>1</v>
      </c>
      <c r="I58">
        <f>IF(Table1[[#This Row],[smoker]]="Yes",1,0)</f>
        <v>1</v>
      </c>
      <c r="J58">
        <f>IF(Table1[[#This Row],[day]]="Thur",1,IF(Table1[[#This Row],[day]]="Fri",2,IF(Table1[[#This Row],[day]]="Sat",3,IF(Table1[[#This Row],[day]]="Sun",4,0))))</f>
        <v>3</v>
      </c>
      <c r="K58" s="2">
        <f>IF(Table1[[#This Row],[time]]="Dinner",1,0)</f>
        <v>1</v>
      </c>
      <c r="L58" s="4">
        <f>CORREL(Table1[Sex_numeric],Table1[tip])</f>
        <v>8.5273975201494573E-2</v>
      </c>
      <c r="M58" s="2">
        <f>CORREL(Table1[Smoker2],Table1[tip])</f>
        <v>9.7627499908010239E-3</v>
      </c>
      <c r="N58" s="2">
        <f>CORREL(Table1[Day2],Table1[tip])</f>
        <v>0.13179752636389336</v>
      </c>
      <c r="O58" s="2">
        <f>CORREL(Table1[Time2],Table1[tip])</f>
        <v>0.117596390271059</v>
      </c>
      <c r="P58" s="9">
        <f>0.8861 + 0.1057*Table1[[#This Row],[total_bill]] - 0.0415*Table1[[#This Row],[size]] - 0.1302*Table1[[#This Row],[Sex_numeric]] + 0.0859*Table1[[#This Row],[Smoker2]] - 0.1885*J58</f>
        <v>4.1279569999999985</v>
      </c>
      <c r="Q58" s="2">
        <f>Table1[[#This Row],[tip]]-Table1[[#This Row],[Pridicted_Tip]]</f>
        <v>-1.1279569999999985</v>
      </c>
      <c r="R58" s="2">
        <f>Table1[[#This Row],[Calculate_Error]]^2</f>
        <v>1.2722869938489967</v>
      </c>
      <c r="S58" s="2">
        <f>Table1[[#This Row],[Squad_Error]]^2</f>
        <v>1.6187141947173169</v>
      </c>
    </row>
    <row r="59" spans="1:19" x14ac:dyDescent="0.3">
      <c r="A59" t="s">
        <v>3</v>
      </c>
      <c r="B59" t="s">
        <v>2</v>
      </c>
      <c r="C59" t="s">
        <v>4</v>
      </c>
      <c r="D59" t="s">
        <v>0</v>
      </c>
      <c r="E59">
        <v>1.5</v>
      </c>
      <c r="F59">
        <v>2</v>
      </c>
      <c r="G59">
        <v>26.41</v>
      </c>
      <c r="H59">
        <f>IF(Table1[[#This Row],[sex]]="Male",1,0)</f>
        <v>0</v>
      </c>
      <c r="I59">
        <f>IF(Table1[[#This Row],[smoker]]="Yes",1,0)</f>
        <v>0</v>
      </c>
      <c r="J59">
        <f>IF(Table1[[#This Row],[day]]="Thur",1,IF(Table1[[#This Row],[day]]="Fri",2,IF(Table1[[#This Row],[day]]="Sat",3,IF(Table1[[#This Row],[day]]="Sun",4,0))))</f>
        <v>3</v>
      </c>
      <c r="K59" s="2">
        <f>IF(Table1[[#This Row],[time]]="Dinner",1,0)</f>
        <v>1</v>
      </c>
      <c r="L59" s="4">
        <f>CORREL(Table1[Sex_numeric],Table1[tip])</f>
        <v>8.5273975201494573E-2</v>
      </c>
      <c r="M59" s="2">
        <f>CORREL(Table1[Smoker2],Table1[tip])</f>
        <v>9.7627499908010239E-3</v>
      </c>
      <c r="N59" s="2">
        <f>CORREL(Table1[Day2],Table1[tip])</f>
        <v>0.13179752636389336</v>
      </c>
      <c r="O59" s="2">
        <f>CORREL(Table1[Time2],Table1[tip])</f>
        <v>0.117596390271059</v>
      </c>
      <c r="P59" s="9">
        <f>0.8861 + 0.1057*Table1[[#This Row],[total_bill]] - 0.0415*Table1[[#This Row],[size]] - 0.1302*Table1[[#This Row],[Sex_numeric]] + 0.0859*Table1[[#This Row],[Smoker2]] - 0.1885*J59</f>
        <v>3.0291369999999995</v>
      </c>
      <c r="Q59" s="2">
        <f>Table1[[#This Row],[tip]]-Table1[[#This Row],[Pridicted_Tip]]</f>
        <v>-1.5291369999999995</v>
      </c>
      <c r="R59" s="2">
        <f>Table1[[#This Row],[Calculate_Error]]^2</f>
        <v>2.3382599647689983</v>
      </c>
      <c r="S59" s="2">
        <f>Table1[[#This Row],[Squad_Error]]^2</f>
        <v>5.4674596628415175</v>
      </c>
    </row>
    <row r="60" spans="1:19" x14ac:dyDescent="0.3">
      <c r="A60" t="s">
        <v>5</v>
      </c>
      <c r="B60" t="s">
        <v>6</v>
      </c>
      <c r="C60" t="s">
        <v>4</v>
      </c>
      <c r="D60" t="s">
        <v>0</v>
      </c>
      <c r="E60">
        <v>1.76</v>
      </c>
      <c r="F60">
        <v>2</v>
      </c>
      <c r="G60">
        <v>11.24</v>
      </c>
      <c r="H60">
        <f>IF(Table1[[#This Row],[sex]]="Male",1,0)</f>
        <v>1</v>
      </c>
      <c r="I60">
        <f>IF(Table1[[#This Row],[smoker]]="Yes",1,0)</f>
        <v>1</v>
      </c>
      <c r="J60">
        <f>IF(Table1[[#This Row],[day]]="Thur",1,IF(Table1[[#This Row],[day]]="Fri",2,IF(Table1[[#This Row],[day]]="Sat",3,IF(Table1[[#This Row],[day]]="Sun",4,0))))</f>
        <v>3</v>
      </c>
      <c r="K60" s="2">
        <f>IF(Table1[[#This Row],[time]]="Dinner",1,0)</f>
        <v>1</v>
      </c>
      <c r="L60" s="4">
        <f>CORREL(Table1[Sex_numeric],Table1[tip])</f>
        <v>8.5273975201494573E-2</v>
      </c>
      <c r="M60" s="2">
        <f>CORREL(Table1[Smoker2],Table1[tip])</f>
        <v>9.7627499908010239E-3</v>
      </c>
      <c r="N60" s="2">
        <f>CORREL(Table1[Day2],Table1[tip])</f>
        <v>0.13179752636389336</v>
      </c>
      <c r="O60" s="2">
        <f>CORREL(Table1[Time2],Table1[tip])</f>
        <v>0.117596390271059</v>
      </c>
      <c r="P60" s="9">
        <f>0.8861 + 0.1057*Table1[[#This Row],[total_bill]] - 0.0415*Table1[[#This Row],[size]] - 0.1302*Table1[[#This Row],[Sex_numeric]] + 0.0859*Table1[[#This Row],[Smoker2]] - 0.1885*J60</f>
        <v>1.3813680000000002</v>
      </c>
      <c r="Q60" s="2">
        <f>Table1[[#This Row],[tip]]-Table1[[#This Row],[Pridicted_Tip]]</f>
        <v>0.37863199999999986</v>
      </c>
      <c r="R60" s="2">
        <f>Table1[[#This Row],[Calculate_Error]]^2</f>
        <v>0.14336219142399989</v>
      </c>
      <c r="S60" s="2">
        <f>Table1[[#This Row],[Squad_Error]]^2</f>
        <v>2.0552717929891589E-2</v>
      </c>
    </row>
    <row r="61" spans="1:19" x14ac:dyDescent="0.3">
      <c r="A61" t="s">
        <v>5</v>
      </c>
      <c r="B61" t="s">
        <v>2</v>
      </c>
      <c r="C61" t="s">
        <v>4</v>
      </c>
      <c r="D61" t="s">
        <v>0</v>
      </c>
      <c r="E61">
        <v>6.73</v>
      </c>
      <c r="F61">
        <v>4</v>
      </c>
      <c r="G61">
        <v>48.27</v>
      </c>
      <c r="H61">
        <f>IF(Table1[[#This Row],[sex]]="Male",1,0)</f>
        <v>1</v>
      </c>
      <c r="I61">
        <f>IF(Table1[[#This Row],[smoker]]="Yes",1,0)</f>
        <v>0</v>
      </c>
      <c r="J61">
        <f>IF(Table1[[#This Row],[day]]="Thur",1,IF(Table1[[#This Row],[day]]="Fri",2,IF(Table1[[#This Row],[day]]="Sat",3,IF(Table1[[#This Row],[day]]="Sun",4,0))))</f>
        <v>3</v>
      </c>
      <c r="K61" s="2">
        <f>IF(Table1[[#This Row],[time]]="Dinner",1,0)</f>
        <v>1</v>
      </c>
      <c r="L61" s="4">
        <f>CORREL(Table1[Sex_numeric],Table1[tip])</f>
        <v>8.5273975201494573E-2</v>
      </c>
      <c r="M61" s="2">
        <f>CORREL(Table1[Smoker2],Table1[tip])</f>
        <v>9.7627499908010239E-3</v>
      </c>
      <c r="N61" s="2">
        <f>CORREL(Table1[Day2],Table1[tip])</f>
        <v>0.13179752636389336</v>
      </c>
      <c r="O61" s="2">
        <f>CORREL(Table1[Time2],Table1[tip])</f>
        <v>0.117596390271059</v>
      </c>
      <c r="P61" s="9">
        <f>0.8861 + 0.1057*Table1[[#This Row],[total_bill]] - 0.0415*Table1[[#This Row],[size]] - 0.1302*Table1[[#This Row],[Sex_numeric]] + 0.0859*Table1[[#This Row],[Smoker2]] - 0.1885*J61</f>
        <v>5.1265389999999993</v>
      </c>
      <c r="Q61" s="2">
        <f>Table1[[#This Row],[tip]]-Table1[[#This Row],[Pridicted_Tip]]</f>
        <v>1.6034610000000011</v>
      </c>
      <c r="R61" s="2">
        <f>Table1[[#This Row],[Calculate_Error]]^2</f>
        <v>2.5710871785210037</v>
      </c>
      <c r="S61" s="2">
        <f>Table1[[#This Row],[Squad_Error]]^2</f>
        <v>6.6104892795550949</v>
      </c>
    </row>
    <row r="62" spans="1:19" x14ac:dyDescent="0.3">
      <c r="A62" t="s">
        <v>5</v>
      </c>
      <c r="B62" t="s">
        <v>6</v>
      </c>
      <c r="C62" t="s">
        <v>4</v>
      </c>
      <c r="D62" t="s">
        <v>0</v>
      </c>
      <c r="E62">
        <v>3.21</v>
      </c>
      <c r="F62">
        <v>2</v>
      </c>
      <c r="G62">
        <v>20.29</v>
      </c>
      <c r="H62">
        <f>IF(Table1[[#This Row],[sex]]="Male",1,0)</f>
        <v>1</v>
      </c>
      <c r="I62">
        <f>IF(Table1[[#This Row],[smoker]]="Yes",1,0)</f>
        <v>1</v>
      </c>
      <c r="J62">
        <f>IF(Table1[[#This Row],[day]]="Thur",1,IF(Table1[[#This Row],[day]]="Fri",2,IF(Table1[[#This Row],[day]]="Sat",3,IF(Table1[[#This Row],[day]]="Sun",4,0))))</f>
        <v>3</v>
      </c>
      <c r="K62" s="2">
        <f>IF(Table1[[#This Row],[time]]="Dinner",1,0)</f>
        <v>1</v>
      </c>
      <c r="L62" s="4">
        <f>CORREL(Table1[Sex_numeric],Table1[tip])</f>
        <v>8.5273975201494573E-2</v>
      </c>
      <c r="M62" s="2">
        <f>CORREL(Table1[Smoker2],Table1[tip])</f>
        <v>9.7627499908010239E-3</v>
      </c>
      <c r="N62" s="2">
        <f>CORREL(Table1[Day2],Table1[tip])</f>
        <v>0.13179752636389336</v>
      </c>
      <c r="O62" s="2">
        <f>CORREL(Table1[Time2],Table1[tip])</f>
        <v>0.117596390271059</v>
      </c>
      <c r="P62" s="9">
        <f>0.8861 + 0.1057*Table1[[#This Row],[total_bill]] - 0.0415*Table1[[#This Row],[size]] - 0.1302*Table1[[#This Row],[Sex_numeric]] + 0.0859*Table1[[#This Row],[Smoker2]] - 0.1885*J62</f>
        <v>2.3379529999999997</v>
      </c>
      <c r="Q62" s="2">
        <f>Table1[[#This Row],[tip]]-Table1[[#This Row],[Pridicted_Tip]]</f>
        <v>0.87204700000000024</v>
      </c>
      <c r="R62" s="2">
        <f>Table1[[#This Row],[Calculate_Error]]^2</f>
        <v>0.76046597020900042</v>
      </c>
      <c r="S62" s="2">
        <f>Table1[[#This Row],[Squad_Error]]^2</f>
        <v>0.57830849184591626</v>
      </c>
    </row>
    <row r="63" spans="1:19" x14ac:dyDescent="0.3">
      <c r="A63" t="s">
        <v>5</v>
      </c>
      <c r="B63" t="s">
        <v>6</v>
      </c>
      <c r="C63" t="s">
        <v>4</v>
      </c>
      <c r="D63" t="s">
        <v>0</v>
      </c>
      <c r="E63">
        <v>2</v>
      </c>
      <c r="F63">
        <v>2</v>
      </c>
      <c r="G63">
        <v>13.81</v>
      </c>
      <c r="H63">
        <f>IF(Table1[[#This Row],[sex]]="Male",1,0)</f>
        <v>1</v>
      </c>
      <c r="I63">
        <f>IF(Table1[[#This Row],[smoker]]="Yes",1,0)</f>
        <v>1</v>
      </c>
      <c r="J63">
        <f>IF(Table1[[#This Row],[day]]="Thur",1,IF(Table1[[#This Row],[day]]="Fri",2,IF(Table1[[#This Row],[day]]="Sat",3,IF(Table1[[#This Row],[day]]="Sun",4,0))))</f>
        <v>3</v>
      </c>
      <c r="K63" s="2">
        <f>IF(Table1[[#This Row],[time]]="Dinner",1,0)</f>
        <v>1</v>
      </c>
      <c r="L63" s="4">
        <f>CORREL(Table1[Sex_numeric],Table1[tip])</f>
        <v>8.5273975201494573E-2</v>
      </c>
      <c r="M63" s="2">
        <f>CORREL(Table1[Smoker2],Table1[tip])</f>
        <v>9.7627499908010239E-3</v>
      </c>
      <c r="N63" s="2">
        <f>CORREL(Table1[Day2],Table1[tip])</f>
        <v>0.13179752636389336</v>
      </c>
      <c r="O63" s="2">
        <f>CORREL(Table1[Time2],Table1[tip])</f>
        <v>0.117596390271059</v>
      </c>
      <c r="P63" s="9">
        <f>0.8861 + 0.1057*Table1[[#This Row],[total_bill]] - 0.0415*Table1[[#This Row],[size]] - 0.1302*Table1[[#This Row],[Sex_numeric]] + 0.0859*Table1[[#This Row],[Smoker2]] - 0.1885*J63</f>
        <v>1.6530170000000002</v>
      </c>
      <c r="Q63" s="2">
        <f>Table1[[#This Row],[tip]]-Table1[[#This Row],[Pridicted_Tip]]</f>
        <v>0.34698299999999982</v>
      </c>
      <c r="R63" s="2">
        <f>Table1[[#This Row],[Calculate_Error]]^2</f>
        <v>0.12039720228899987</v>
      </c>
      <c r="S63" s="2">
        <f>Table1[[#This Row],[Squad_Error]]^2</f>
        <v>1.4495486319018357E-2</v>
      </c>
    </row>
    <row r="64" spans="1:19" x14ac:dyDescent="0.3">
      <c r="A64" t="s">
        <v>5</v>
      </c>
      <c r="B64" t="s">
        <v>6</v>
      </c>
      <c r="C64" t="s">
        <v>4</v>
      </c>
      <c r="D64" t="s">
        <v>0</v>
      </c>
      <c r="E64">
        <v>1.98</v>
      </c>
      <c r="F64">
        <v>2</v>
      </c>
      <c r="G64">
        <v>11.02</v>
      </c>
      <c r="H64">
        <f>IF(Table1[[#This Row],[sex]]="Male",1,0)</f>
        <v>1</v>
      </c>
      <c r="I64">
        <f>IF(Table1[[#This Row],[smoker]]="Yes",1,0)</f>
        <v>1</v>
      </c>
      <c r="J64">
        <f>IF(Table1[[#This Row],[day]]="Thur",1,IF(Table1[[#This Row],[day]]="Fri",2,IF(Table1[[#This Row],[day]]="Sat",3,IF(Table1[[#This Row],[day]]="Sun",4,0))))</f>
        <v>3</v>
      </c>
      <c r="K64" s="2">
        <f>IF(Table1[[#This Row],[time]]="Dinner",1,0)</f>
        <v>1</v>
      </c>
      <c r="L64" s="4">
        <f>CORREL(Table1[Sex_numeric],Table1[tip])</f>
        <v>8.5273975201494573E-2</v>
      </c>
      <c r="M64" s="2">
        <f>CORREL(Table1[Smoker2],Table1[tip])</f>
        <v>9.7627499908010239E-3</v>
      </c>
      <c r="N64" s="2">
        <f>CORREL(Table1[Day2],Table1[tip])</f>
        <v>0.13179752636389336</v>
      </c>
      <c r="O64" s="2">
        <f>CORREL(Table1[Time2],Table1[tip])</f>
        <v>0.117596390271059</v>
      </c>
      <c r="P64" s="9">
        <f>0.8861 + 0.1057*Table1[[#This Row],[total_bill]] - 0.0415*Table1[[#This Row],[size]] - 0.1302*Table1[[#This Row],[Sex_numeric]] + 0.0859*Table1[[#This Row],[Smoker2]] - 0.1885*J64</f>
        <v>1.358114</v>
      </c>
      <c r="Q64" s="2">
        <f>Table1[[#This Row],[tip]]-Table1[[#This Row],[Pridicted_Tip]]</f>
        <v>0.62188599999999994</v>
      </c>
      <c r="R64" s="2">
        <f>Table1[[#This Row],[Calculate_Error]]^2</f>
        <v>0.38674219699599993</v>
      </c>
      <c r="S64" s="2">
        <f>Table1[[#This Row],[Squad_Error]]^2</f>
        <v>0.14956952693729281</v>
      </c>
    </row>
    <row r="65" spans="1:19" x14ac:dyDescent="0.3">
      <c r="A65" t="s">
        <v>5</v>
      </c>
      <c r="B65" t="s">
        <v>6</v>
      </c>
      <c r="C65" t="s">
        <v>4</v>
      </c>
      <c r="D65" t="s">
        <v>0</v>
      </c>
      <c r="E65">
        <v>3.76</v>
      </c>
      <c r="F65">
        <v>4</v>
      </c>
      <c r="G65">
        <v>18.29</v>
      </c>
      <c r="H65">
        <f>IF(Table1[[#This Row],[sex]]="Male",1,0)</f>
        <v>1</v>
      </c>
      <c r="I65">
        <f>IF(Table1[[#This Row],[smoker]]="Yes",1,0)</f>
        <v>1</v>
      </c>
      <c r="J65">
        <f>IF(Table1[[#This Row],[day]]="Thur",1,IF(Table1[[#This Row],[day]]="Fri",2,IF(Table1[[#This Row],[day]]="Sat",3,IF(Table1[[#This Row],[day]]="Sun",4,0))))</f>
        <v>3</v>
      </c>
      <c r="K65" s="2">
        <f>IF(Table1[[#This Row],[time]]="Dinner",1,0)</f>
        <v>1</v>
      </c>
      <c r="L65" s="4">
        <f>CORREL(Table1[Sex_numeric],Table1[tip])</f>
        <v>8.5273975201494573E-2</v>
      </c>
      <c r="M65" s="2">
        <f>CORREL(Table1[Smoker2],Table1[tip])</f>
        <v>9.7627499908010239E-3</v>
      </c>
      <c r="N65" s="2">
        <f>CORREL(Table1[Day2],Table1[tip])</f>
        <v>0.13179752636389336</v>
      </c>
      <c r="O65" s="2">
        <f>CORREL(Table1[Time2],Table1[tip])</f>
        <v>0.117596390271059</v>
      </c>
      <c r="P65" s="9">
        <f>0.8861 + 0.1057*Table1[[#This Row],[total_bill]] - 0.0415*Table1[[#This Row],[size]] - 0.1302*Table1[[#This Row],[Sex_numeric]] + 0.0859*Table1[[#This Row],[Smoker2]] - 0.1885*J65</f>
        <v>2.0435530000000002</v>
      </c>
      <c r="Q65" s="2">
        <f>Table1[[#This Row],[tip]]-Table1[[#This Row],[Pridicted_Tip]]</f>
        <v>1.7164469999999996</v>
      </c>
      <c r="R65" s="2">
        <f>Table1[[#This Row],[Calculate_Error]]^2</f>
        <v>2.9461903038089985</v>
      </c>
      <c r="S65" s="2">
        <f>Table1[[#This Row],[Squad_Error]]^2</f>
        <v>8.6800373062581588</v>
      </c>
    </row>
    <row r="66" spans="1:19" x14ac:dyDescent="0.3">
      <c r="A66" t="s">
        <v>5</v>
      </c>
      <c r="B66" t="s">
        <v>2</v>
      </c>
      <c r="C66" t="s">
        <v>4</v>
      </c>
      <c r="D66" t="s">
        <v>0</v>
      </c>
      <c r="E66">
        <v>2.64</v>
      </c>
      <c r="F66">
        <v>3</v>
      </c>
      <c r="G66">
        <v>17.59</v>
      </c>
      <c r="H66">
        <f>IF(Table1[[#This Row],[sex]]="Male",1,0)</f>
        <v>1</v>
      </c>
      <c r="I66">
        <f>IF(Table1[[#This Row],[smoker]]="Yes",1,0)</f>
        <v>0</v>
      </c>
      <c r="J66">
        <f>IF(Table1[[#This Row],[day]]="Thur",1,IF(Table1[[#This Row],[day]]="Fri",2,IF(Table1[[#This Row],[day]]="Sat",3,IF(Table1[[#This Row],[day]]="Sun",4,0))))</f>
        <v>3</v>
      </c>
      <c r="K66" s="2">
        <f>IF(Table1[[#This Row],[time]]="Dinner",1,0)</f>
        <v>1</v>
      </c>
      <c r="L66" s="4">
        <f>CORREL(Table1[Sex_numeric],Table1[tip])</f>
        <v>8.5273975201494573E-2</v>
      </c>
      <c r="M66" s="2">
        <f>CORREL(Table1[Smoker2],Table1[tip])</f>
        <v>9.7627499908010239E-3</v>
      </c>
      <c r="N66" s="2">
        <f>CORREL(Table1[Day2],Table1[tip])</f>
        <v>0.13179752636389336</v>
      </c>
      <c r="O66" s="2">
        <f>CORREL(Table1[Time2],Table1[tip])</f>
        <v>0.117596390271059</v>
      </c>
      <c r="P66" s="9">
        <f>0.8861 + 0.1057*Table1[[#This Row],[total_bill]] - 0.0415*Table1[[#This Row],[size]] - 0.1302*Table1[[#This Row],[Sex_numeric]] + 0.0859*Table1[[#This Row],[Smoker2]] - 0.1885*J66</f>
        <v>1.9251630000000004</v>
      </c>
      <c r="Q66" s="2">
        <f>Table1[[#This Row],[tip]]-Table1[[#This Row],[Pridicted_Tip]]</f>
        <v>0.71483699999999972</v>
      </c>
      <c r="R66" s="2">
        <f>Table1[[#This Row],[Calculate_Error]]^2</f>
        <v>0.51099193656899955</v>
      </c>
      <c r="S66" s="2">
        <f>Table1[[#This Row],[Squad_Error]]^2</f>
        <v>0.26111275923853644</v>
      </c>
    </row>
    <row r="67" spans="1:19" x14ac:dyDescent="0.3">
      <c r="A67" t="s">
        <v>5</v>
      </c>
      <c r="B67" t="s">
        <v>2</v>
      </c>
      <c r="C67" t="s">
        <v>4</v>
      </c>
      <c r="D67" t="s">
        <v>0</v>
      </c>
      <c r="E67">
        <v>3.15</v>
      </c>
      <c r="F67">
        <v>3</v>
      </c>
      <c r="G67">
        <v>20.079999999999998</v>
      </c>
      <c r="H67">
        <f>IF(Table1[[#This Row],[sex]]="Male",1,0)</f>
        <v>1</v>
      </c>
      <c r="I67">
        <f>IF(Table1[[#This Row],[smoker]]="Yes",1,0)</f>
        <v>0</v>
      </c>
      <c r="J67">
        <f>IF(Table1[[#This Row],[day]]="Thur",1,IF(Table1[[#This Row],[day]]="Fri",2,IF(Table1[[#This Row],[day]]="Sat",3,IF(Table1[[#This Row],[day]]="Sun",4,0))))</f>
        <v>3</v>
      </c>
      <c r="K67" s="2">
        <f>IF(Table1[[#This Row],[time]]="Dinner",1,0)</f>
        <v>1</v>
      </c>
      <c r="L67" s="4">
        <f>CORREL(Table1[Sex_numeric],Table1[tip])</f>
        <v>8.5273975201494573E-2</v>
      </c>
      <c r="M67" s="2">
        <f>CORREL(Table1[Smoker2],Table1[tip])</f>
        <v>9.7627499908010239E-3</v>
      </c>
      <c r="N67" s="2">
        <f>CORREL(Table1[Day2],Table1[tip])</f>
        <v>0.13179752636389336</v>
      </c>
      <c r="O67" s="2">
        <f>CORREL(Table1[Time2],Table1[tip])</f>
        <v>0.117596390271059</v>
      </c>
      <c r="P67" s="9">
        <f>0.8861 + 0.1057*Table1[[#This Row],[total_bill]] - 0.0415*Table1[[#This Row],[size]] - 0.1302*Table1[[#This Row],[Sex_numeric]] + 0.0859*Table1[[#This Row],[Smoker2]] - 0.1885*J67</f>
        <v>2.1883559999999997</v>
      </c>
      <c r="Q67" s="2">
        <f>Table1[[#This Row],[tip]]-Table1[[#This Row],[Pridicted_Tip]]</f>
        <v>0.96164400000000017</v>
      </c>
      <c r="R67" s="2">
        <f>Table1[[#This Row],[Calculate_Error]]^2</f>
        <v>0.92475918273600033</v>
      </c>
      <c r="S67" s="2">
        <f>Table1[[#This Row],[Squad_Error]]^2</f>
        <v>0.85517954605455526</v>
      </c>
    </row>
    <row r="68" spans="1:19" x14ac:dyDescent="0.3">
      <c r="A68" t="s">
        <v>3</v>
      </c>
      <c r="B68" t="s">
        <v>2</v>
      </c>
      <c r="C68" t="s">
        <v>4</v>
      </c>
      <c r="D68" t="s">
        <v>0</v>
      </c>
      <c r="E68">
        <v>2.4700000000000002</v>
      </c>
      <c r="F68">
        <v>2</v>
      </c>
      <c r="G68">
        <v>16.45</v>
      </c>
      <c r="H68">
        <f>IF(Table1[[#This Row],[sex]]="Male",1,0)</f>
        <v>0</v>
      </c>
      <c r="I68">
        <f>IF(Table1[[#This Row],[smoker]]="Yes",1,0)</f>
        <v>0</v>
      </c>
      <c r="J68">
        <f>IF(Table1[[#This Row],[day]]="Thur",1,IF(Table1[[#This Row],[day]]="Fri",2,IF(Table1[[#This Row],[day]]="Sat",3,IF(Table1[[#This Row],[day]]="Sun",4,0))))</f>
        <v>3</v>
      </c>
      <c r="K68" s="2">
        <f>IF(Table1[[#This Row],[time]]="Dinner",1,0)</f>
        <v>1</v>
      </c>
      <c r="L68" s="4">
        <f>CORREL(Table1[Sex_numeric],Table1[tip])</f>
        <v>8.5273975201494573E-2</v>
      </c>
      <c r="M68" s="2">
        <f>CORREL(Table1[Smoker2],Table1[tip])</f>
        <v>9.7627499908010239E-3</v>
      </c>
      <c r="N68" s="2">
        <f>CORREL(Table1[Day2],Table1[tip])</f>
        <v>0.13179752636389336</v>
      </c>
      <c r="O68" s="2">
        <f>CORREL(Table1[Time2],Table1[tip])</f>
        <v>0.117596390271059</v>
      </c>
      <c r="P68" s="9">
        <f>0.8861 + 0.1057*Table1[[#This Row],[total_bill]] - 0.0415*Table1[[#This Row],[size]] - 0.1302*Table1[[#This Row],[Sex_numeric]] + 0.0859*Table1[[#This Row],[Smoker2]] - 0.1885*J68</f>
        <v>1.9763649999999995</v>
      </c>
      <c r="Q68" s="2">
        <f>Table1[[#This Row],[tip]]-Table1[[#This Row],[Pridicted_Tip]]</f>
        <v>0.49363500000000071</v>
      </c>
      <c r="R68" s="2">
        <f>Table1[[#This Row],[Calculate_Error]]^2</f>
        <v>0.24367551322500069</v>
      </c>
      <c r="S68" s="2">
        <f>Table1[[#This Row],[Squad_Error]]^2</f>
        <v>5.9377755745467491E-2</v>
      </c>
    </row>
    <row r="69" spans="1:19" x14ac:dyDescent="0.3">
      <c r="A69" t="s">
        <v>3</v>
      </c>
      <c r="B69" t="s">
        <v>6</v>
      </c>
      <c r="C69" t="s">
        <v>4</v>
      </c>
      <c r="D69" t="s">
        <v>0</v>
      </c>
      <c r="E69">
        <v>1</v>
      </c>
      <c r="F69">
        <v>1</v>
      </c>
      <c r="G69">
        <v>3.07</v>
      </c>
      <c r="H69">
        <f>IF(Table1[[#This Row],[sex]]="Male",1,0)</f>
        <v>0</v>
      </c>
      <c r="I69">
        <f>IF(Table1[[#This Row],[smoker]]="Yes",1,0)</f>
        <v>1</v>
      </c>
      <c r="J69">
        <f>IF(Table1[[#This Row],[day]]="Thur",1,IF(Table1[[#This Row],[day]]="Fri",2,IF(Table1[[#This Row],[day]]="Sat",3,IF(Table1[[#This Row],[day]]="Sun",4,0))))</f>
        <v>3</v>
      </c>
      <c r="K69" s="2">
        <f>IF(Table1[[#This Row],[time]]="Dinner",1,0)</f>
        <v>1</v>
      </c>
      <c r="L69" s="4">
        <f>CORREL(Table1[Sex_numeric],Table1[tip])</f>
        <v>8.5273975201494573E-2</v>
      </c>
      <c r="M69" s="2">
        <f>CORREL(Table1[Smoker2],Table1[tip])</f>
        <v>9.7627499908010239E-3</v>
      </c>
      <c r="N69" s="2">
        <f>CORREL(Table1[Day2],Table1[tip])</f>
        <v>0.13179752636389336</v>
      </c>
      <c r="O69" s="2">
        <f>CORREL(Table1[Time2],Table1[tip])</f>
        <v>0.117596390271059</v>
      </c>
      <c r="P69" s="9">
        <f>0.8861 + 0.1057*Table1[[#This Row],[total_bill]] - 0.0415*Table1[[#This Row],[size]] - 0.1302*Table1[[#This Row],[Sex_numeric]] + 0.0859*Table1[[#This Row],[Smoker2]] - 0.1885*J69</f>
        <v>0.68949899999999997</v>
      </c>
      <c r="Q69" s="2">
        <f>Table1[[#This Row],[tip]]-Table1[[#This Row],[Pridicted_Tip]]</f>
        <v>0.31050100000000003</v>
      </c>
      <c r="R69" s="2">
        <f>Table1[[#This Row],[Calculate_Error]]^2</f>
        <v>9.6410871001000015E-2</v>
      </c>
      <c r="S69" s="2">
        <f>Table1[[#This Row],[Squad_Error]]^2</f>
        <v>9.2950560471714658E-3</v>
      </c>
    </row>
    <row r="70" spans="1:19" x14ac:dyDescent="0.3">
      <c r="A70" t="s">
        <v>5</v>
      </c>
      <c r="B70" t="s">
        <v>2</v>
      </c>
      <c r="C70" t="s">
        <v>4</v>
      </c>
      <c r="D70" t="s">
        <v>0</v>
      </c>
      <c r="E70">
        <v>2.0099999999999998</v>
      </c>
      <c r="F70">
        <v>2</v>
      </c>
      <c r="G70">
        <v>20.23</v>
      </c>
      <c r="H70">
        <f>IF(Table1[[#This Row],[sex]]="Male",1,0)</f>
        <v>1</v>
      </c>
      <c r="I70">
        <f>IF(Table1[[#This Row],[smoker]]="Yes",1,0)</f>
        <v>0</v>
      </c>
      <c r="J70">
        <f>IF(Table1[[#This Row],[day]]="Thur",1,IF(Table1[[#This Row],[day]]="Fri",2,IF(Table1[[#This Row],[day]]="Sat",3,IF(Table1[[#This Row],[day]]="Sun",4,0))))</f>
        <v>3</v>
      </c>
      <c r="K70" s="2">
        <f>IF(Table1[[#This Row],[time]]="Dinner",1,0)</f>
        <v>1</v>
      </c>
      <c r="L70" s="4">
        <f>CORREL(Table1[Sex_numeric],Table1[tip])</f>
        <v>8.5273975201494573E-2</v>
      </c>
      <c r="M70" s="2">
        <f>CORREL(Table1[Smoker2],Table1[tip])</f>
        <v>9.7627499908010239E-3</v>
      </c>
      <c r="N70" s="2">
        <f>CORREL(Table1[Day2],Table1[tip])</f>
        <v>0.13179752636389336</v>
      </c>
      <c r="O70" s="2">
        <f>CORREL(Table1[Time2],Table1[tip])</f>
        <v>0.117596390271059</v>
      </c>
      <c r="P70" s="9">
        <f>0.8861 + 0.1057*Table1[[#This Row],[total_bill]] - 0.0415*Table1[[#This Row],[size]] - 0.1302*Table1[[#This Row],[Sex_numeric]] + 0.0859*Table1[[#This Row],[Smoker2]] - 0.1885*J70</f>
        <v>2.245711</v>
      </c>
      <c r="Q70" s="2">
        <f>Table1[[#This Row],[tip]]-Table1[[#This Row],[Pridicted_Tip]]</f>
        <v>-0.23571100000000023</v>
      </c>
      <c r="R70" s="2">
        <f>Table1[[#This Row],[Calculate_Error]]^2</f>
        <v>5.5559675521000107E-2</v>
      </c>
      <c r="S70" s="2">
        <f>Table1[[#This Row],[Squad_Error]]^2</f>
        <v>3.0868775439988187E-3</v>
      </c>
    </row>
    <row r="71" spans="1:19" x14ac:dyDescent="0.3">
      <c r="A71" t="s">
        <v>5</v>
      </c>
      <c r="B71" t="s">
        <v>6</v>
      </c>
      <c r="C71" t="s">
        <v>4</v>
      </c>
      <c r="D71" t="s">
        <v>0</v>
      </c>
      <c r="E71">
        <v>2.09</v>
      </c>
      <c r="F71">
        <v>2</v>
      </c>
      <c r="G71">
        <v>15.01</v>
      </c>
      <c r="H71">
        <f>IF(Table1[[#This Row],[sex]]="Male",1,0)</f>
        <v>1</v>
      </c>
      <c r="I71">
        <f>IF(Table1[[#This Row],[smoker]]="Yes",1,0)</f>
        <v>1</v>
      </c>
      <c r="J71">
        <f>IF(Table1[[#This Row],[day]]="Thur",1,IF(Table1[[#This Row],[day]]="Fri",2,IF(Table1[[#This Row],[day]]="Sat",3,IF(Table1[[#This Row],[day]]="Sun",4,0))))</f>
        <v>3</v>
      </c>
      <c r="K71" s="2">
        <f>IF(Table1[[#This Row],[time]]="Dinner",1,0)</f>
        <v>1</v>
      </c>
      <c r="L71" s="4">
        <f>CORREL(Table1[Sex_numeric],Table1[tip])</f>
        <v>8.5273975201494573E-2</v>
      </c>
      <c r="M71" s="2">
        <f>CORREL(Table1[Smoker2],Table1[tip])</f>
        <v>9.7627499908010239E-3</v>
      </c>
      <c r="N71" s="2">
        <f>CORREL(Table1[Day2],Table1[tip])</f>
        <v>0.13179752636389336</v>
      </c>
      <c r="O71" s="2">
        <f>CORREL(Table1[Time2],Table1[tip])</f>
        <v>0.117596390271059</v>
      </c>
      <c r="P71" s="9">
        <f>0.8861 + 0.1057*Table1[[#This Row],[total_bill]] - 0.0415*Table1[[#This Row],[size]] - 0.1302*Table1[[#This Row],[Sex_numeric]] + 0.0859*Table1[[#This Row],[Smoker2]] - 0.1885*J71</f>
        <v>1.7798569999999998</v>
      </c>
      <c r="Q71" s="2">
        <f>Table1[[#This Row],[tip]]-Table1[[#This Row],[Pridicted_Tip]]</f>
        <v>0.31014300000000006</v>
      </c>
      <c r="R71" s="2">
        <f>Table1[[#This Row],[Calculate_Error]]^2</f>
        <v>9.618868044900003E-2</v>
      </c>
      <c r="S71" s="2">
        <f>Table1[[#This Row],[Squad_Error]]^2</f>
        <v>9.2522622465198399E-3</v>
      </c>
    </row>
    <row r="72" spans="1:19" x14ac:dyDescent="0.3">
      <c r="A72" t="s">
        <v>5</v>
      </c>
      <c r="B72" t="s">
        <v>2</v>
      </c>
      <c r="C72" t="s">
        <v>4</v>
      </c>
      <c r="D72" t="s">
        <v>0</v>
      </c>
      <c r="E72">
        <v>1.97</v>
      </c>
      <c r="F72">
        <v>2</v>
      </c>
      <c r="G72">
        <v>12.02</v>
      </c>
      <c r="H72">
        <f>IF(Table1[[#This Row],[sex]]="Male",1,0)</f>
        <v>1</v>
      </c>
      <c r="I72">
        <f>IF(Table1[[#This Row],[smoker]]="Yes",1,0)</f>
        <v>0</v>
      </c>
      <c r="J72">
        <f>IF(Table1[[#This Row],[day]]="Thur",1,IF(Table1[[#This Row],[day]]="Fri",2,IF(Table1[[#This Row],[day]]="Sat",3,IF(Table1[[#This Row],[day]]="Sun",4,0))))</f>
        <v>3</v>
      </c>
      <c r="K72" s="2">
        <f>IF(Table1[[#This Row],[time]]="Dinner",1,0)</f>
        <v>1</v>
      </c>
      <c r="L72" s="4">
        <f>CORREL(Table1[Sex_numeric],Table1[tip])</f>
        <v>8.5273975201494573E-2</v>
      </c>
      <c r="M72" s="2">
        <f>CORREL(Table1[Smoker2],Table1[tip])</f>
        <v>9.7627499908010239E-3</v>
      </c>
      <c r="N72" s="2">
        <f>CORREL(Table1[Day2],Table1[tip])</f>
        <v>0.13179752636389336</v>
      </c>
      <c r="O72" s="2">
        <f>CORREL(Table1[Time2],Table1[tip])</f>
        <v>0.117596390271059</v>
      </c>
      <c r="P72" s="9">
        <f>0.8861 + 0.1057*Table1[[#This Row],[total_bill]] - 0.0415*Table1[[#This Row],[size]] - 0.1302*Table1[[#This Row],[Sex_numeric]] + 0.0859*Table1[[#This Row],[Smoker2]] - 0.1885*J72</f>
        <v>1.3779139999999996</v>
      </c>
      <c r="Q72" s="2">
        <f>Table1[[#This Row],[tip]]-Table1[[#This Row],[Pridicted_Tip]]</f>
        <v>0.59208600000000033</v>
      </c>
      <c r="R72" s="2">
        <f>Table1[[#This Row],[Calculate_Error]]^2</f>
        <v>0.35056583139600039</v>
      </c>
      <c r="S72" s="2">
        <f>Table1[[#This Row],[Squad_Error]]^2</f>
        <v>0.12289640214236898</v>
      </c>
    </row>
    <row r="73" spans="1:19" x14ac:dyDescent="0.3">
      <c r="A73" t="s">
        <v>3</v>
      </c>
      <c r="B73" t="s">
        <v>2</v>
      </c>
      <c r="C73" t="s">
        <v>4</v>
      </c>
      <c r="D73" t="s">
        <v>0</v>
      </c>
      <c r="E73">
        <v>3</v>
      </c>
      <c r="F73">
        <v>3</v>
      </c>
      <c r="G73">
        <v>17.07</v>
      </c>
      <c r="H73">
        <f>IF(Table1[[#This Row],[sex]]="Male",1,0)</f>
        <v>0</v>
      </c>
      <c r="I73">
        <f>IF(Table1[[#This Row],[smoker]]="Yes",1,0)</f>
        <v>0</v>
      </c>
      <c r="J73">
        <f>IF(Table1[[#This Row],[day]]="Thur",1,IF(Table1[[#This Row],[day]]="Fri",2,IF(Table1[[#This Row],[day]]="Sat",3,IF(Table1[[#This Row],[day]]="Sun",4,0))))</f>
        <v>3</v>
      </c>
      <c r="K73" s="2">
        <f>IF(Table1[[#This Row],[time]]="Dinner",1,0)</f>
        <v>1</v>
      </c>
      <c r="L73" s="4">
        <f>CORREL(Table1[Sex_numeric],Table1[tip])</f>
        <v>8.5273975201494573E-2</v>
      </c>
      <c r="M73" s="2">
        <f>CORREL(Table1[Smoker2],Table1[tip])</f>
        <v>9.7627499908010239E-3</v>
      </c>
      <c r="N73" s="2">
        <f>CORREL(Table1[Day2],Table1[tip])</f>
        <v>0.13179752636389336</v>
      </c>
      <c r="O73" s="2">
        <f>CORREL(Table1[Time2],Table1[tip])</f>
        <v>0.117596390271059</v>
      </c>
      <c r="P73" s="9">
        <f>0.8861 + 0.1057*Table1[[#This Row],[total_bill]] - 0.0415*Table1[[#This Row],[size]] - 0.1302*Table1[[#This Row],[Sex_numeric]] + 0.0859*Table1[[#This Row],[Smoker2]] - 0.1885*J73</f>
        <v>2.0003990000000003</v>
      </c>
      <c r="Q73" s="2">
        <f>Table1[[#This Row],[tip]]-Table1[[#This Row],[Pridicted_Tip]]</f>
        <v>0.99960099999999974</v>
      </c>
      <c r="R73" s="2">
        <f>Table1[[#This Row],[Calculate_Error]]^2</f>
        <v>0.99920215920099953</v>
      </c>
      <c r="S73" s="2">
        <f>Table1[[#This Row],[Squad_Error]]^2</f>
        <v>0.99840495495193959</v>
      </c>
    </row>
    <row r="74" spans="1:19" x14ac:dyDescent="0.3">
      <c r="A74" t="s">
        <v>3</v>
      </c>
      <c r="B74" t="s">
        <v>6</v>
      </c>
      <c r="C74" t="s">
        <v>4</v>
      </c>
      <c r="D74" t="s">
        <v>0</v>
      </c>
      <c r="E74">
        <v>3.14</v>
      </c>
      <c r="F74">
        <v>2</v>
      </c>
      <c r="G74">
        <v>26.86</v>
      </c>
      <c r="H74">
        <f>IF(Table1[[#This Row],[sex]]="Male",1,0)</f>
        <v>0</v>
      </c>
      <c r="I74">
        <f>IF(Table1[[#This Row],[smoker]]="Yes",1,0)</f>
        <v>1</v>
      </c>
      <c r="J74">
        <f>IF(Table1[[#This Row],[day]]="Thur",1,IF(Table1[[#This Row],[day]]="Fri",2,IF(Table1[[#This Row],[day]]="Sat",3,IF(Table1[[#This Row],[day]]="Sun",4,0))))</f>
        <v>3</v>
      </c>
      <c r="K74" s="2">
        <f>IF(Table1[[#This Row],[time]]="Dinner",1,0)</f>
        <v>1</v>
      </c>
      <c r="L74" s="4">
        <f>CORREL(Table1[Sex_numeric],Table1[tip])</f>
        <v>8.5273975201494573E-2</v>
      </c>
      <c r="M74" s="2">
        <f>CORREL(Table1[Smoker2],Table1[tip])</f>
        <v>9.7627499908010239E-3</v>
      </c>
      <c r="N74" s="2">
        <f>CORREL(Table1[Day2],Table1[tip])</f>
        <v>0.13179752636389336</v>
      </c>
      <c r="O74" s="2">
        <f>CORREL(Table1[Time2],Table1[tip])</f>
        <v>0.117596390271059</v>
      </c>
      <c r="P74" s="9">
        <f>0.8861 + 0.1057*Table1[[#This Row],[total_bill]] - 0.0415*Table1[[#This Row],[size]] - 0.1302*Table1[[#This Row],[Sex_numeric]] + 0.0859*Table1[[#This Row],[Smoker2]] - 0.1885*J74</f>
        <v>3.1626019999999997</v>
      </c>
      <c r="Q74" s="2">
        <f>Table1[[#This Row],[tip]]-Table1[[#This Row],[Pridicted_Tip]]</f>
        <v>-2.2601999999999567E-2</v>
      </c>
      <c r="R74" s="2">
        <f>Table1[[#This Row],[Calculate_Error]]^2</f>
        <v>5.1085040399998047E-4</v>
      </c>
      <c r="S74" s="2">
        <f>Table1[[#This Row],[Squad_Error]]^2</f>
        <v>2.6096813526694328E-7</v>
      </c>
    </row>
    <row r="75" spans="1:19" x14ac:dyDescent="0.3">
      <c r="A75" t="s">
        <v>3</v>
      </c>
      <c r="B75" t="s">
        <v>6</v>
      </c>
      <c r="C75" t="s">
        <v>4</v>
      </c>
      <c r="D75" t="s">
        <v>0</v>
      </c>
      <c r="E75">
        <v>5</v>
      </c>
      <c r="F75">
        <v>2</v>
      </c>
      <c r="G75">
        <v>25.28</v>
      </c>
      <c r="H75">
        <f>IF(Table1[[#This Row],[sex]]="Male",1,0)</f>
        <v>0</v>
      </c>
      <c r="I75">
        <f>IF(Table1[[#This Row],[smoker]]="Yes",1,0)</f>
        <v>1</v>
      </c>
      <c r="J75">
        <f>IF(Table1[[#This Row],[day]]="Thur",1,IF(Table1[[#This Row],[day]]="Fri",2,IF(Table1[[#This Row],[day]]="Sat",3,IF(Table1[[#This Row],[day]]="Sun",4,0))))</f>
        <v>3</v>
      </c>
      <c r="K75" s="2">
        <f>IF(Table1[[#This Row],[time]]="Dinner",1,0)</f>
        <v>1</v>
      </c>
      <c r="L75" s="4">
        <f>CORREL(Table1[Sex_numeric],Table1[tip])</f>
        <v>8.5273975201494573E-2</v>
      </c>
      <c r="M75" s="2">
        <f>CORREL(Table1[Smoker2],Table1[tip])</f>
        <v>9.7627499908010239E-3</v>
      </c>
      <c r="N75" s="2">
        <f>CORREL(Table1[Day2],Table1[tip])</f>
        <v>0.13179752636389336</v>
      </c>
      <c r="O75" s="2">
        <f>CORREL(Table1[Time2],Table1[tip])</f>
        <v>0.117596390271059</v>
      </c>
      <c r="P75" s="9">
        <f>0.8861 + 0.1057*Table1[[#This Row],[total_bill]] - 0.0415*Table1[[#This Row],[size]] - 0.1302*Table1[[#This Row],[Sex_numeric]] + 0.0859*Table1[[#This Row],[Smoker2]] - 0.1885*J75</f>
        <v>2.9955959999999999</v>
      </c>
      <c r="Q75" s="2">
        <f>Table1[[#This Row],[tip]]-Table1[[#This Row],[Pridicted_Tip]]</f>
        <v>2.0044040000000001</v>
      </c>
      <c r="R75" s="2">
        <f>Table1[[#This Row],[Calculate_Error]]^2</f>
        <v>4.0176353952160007</v>
      </c>
      <c r="S75" s="2">
        <f>Table1[[#This Row],[Squad_Error]]^2</f>
        <v>16.141394168892429</v>
      </c>
    </row>
    <row r="76" spans="1:19" x14ac:dyDescent="0.3">
      <c r="A76" t="s">
        <v>3</v>
      </c>
      <c r="B76" t="s">
        <v>2</v>
      </c>
      <c r="C76" t="s">
        <v>4</v>
      </c>
      <c r="D76" t="s">
        <v>0</v>
      </c>
      <c r="E76">
        <v>2.2000000000000002</v>
      </c>
      <c r="F76">
        <v>2</v>
      </c>
      <c r="G76">
        <v>14.73</v>
      </c>
      <c r="H76">
        <f>IF(Table1[[#This Row],[sex]]="Male",1,0)</f>
        <v>0</v>
      </c>
      <c r="I76">
        <f>IF(Table1[[#This Row],[smoker]]="Yes",1,0)</f>
        <v>0</v>
      </c>
      <c r="J76">
        <f>IF(Table1[[#This Row],[day]]="Thur",1,IF(Table1[[#This Row],[day]]="Fri",2,IF(Table1[[#This Row],[day]]="Sat",3,IF(Table1[[#This Row],[day]]="Sun",4,0))))</f>
        <v>3</v>
      </c>
      <c r="K76" s="2">
        <f>IF(Table1[[#This Row],[time]]="Dinner",1,0)</f>
        <v>1</v>
      </c>
      <c r="L76" s="4">
        <f>CORREL(Table1[Sex_numeric],Table1[tip])</f>
        <v>8.5273975201494573E-2</v>
      </c>
      <c r="M76" s="2">
        <f>CORREL(Table1[Smoker2],Table1[tip])</f>
        <v>9.7627499908010239E-3</v>
      </c>
      <c r="N76" s="2">
        <f>CORREL(Table1[Day2],Table1[tip])</f>
        <v>0.13179752636389336</v>
      </c>
      <c r="O76" s="2">
        <f>CORREL(Table1[Time2],Table1[tip])</f>
        <v>0.117596390271059</v>
      </c>
      <c r="P76" s="9">
        <f>0.8861 + 0.1057*Table1[[#This Row],[total_bill]] - 0.0415*Table1[[#This Row],[size]] - 0.1302*Table1[[#This Row],[Sex_numeric]] + 0.0859*Table1[[#This Row],[Smoker2]] - 0.1885*J76</f>
        <v>1.7945609999999999</v>
      </c>
      <c r="Q76" s="2">
        <f>Table1[[#This Row],[tip]]-Table1[[#This Row],[Pridicted_Tip]]</f>
        <v>0.40543900000000033</v>
      </c>
      <c r="R76" s="2">
        <f>Table1[[#This Row],[Calculate_Error]]^2</f>
        <v>0.16438078272100026</v>
      </c>
      <c r="S76" s="2">
        <f>Table1[[#This Row],[Squad_Error]]^2</f>
        <v>2.7021041727968698E-2</v>
      </c>
    </row>
    <row r="77" spans="1:19" x14ac:dyDescent="0.3">
      <c r="A77" t="s">
        <v>5</v>
      </c>
      <c r="B77" t="s">
        <v>2</v>
      </c>
      <c r="C77" t="s">
        <v>4</v>
      </c>
      <c r="D77" t="s">
        <v>0</v>
      </c>
      <c r="E77">
        <v>1.25</v>
      </c>
      <c r="F77">
        <v>2</v>
      </c>
      <c r="G77">
        <v>10.51</v>
      </c>
      <c r="H77">
        <f>IF(Table1[[#This Row],[sex]]="Male",1,0)</f>
        <v>1</v>
      </c>
      <c r="I77">
        <f>IF(Table1[[#This Row],[smoker]]="Yes",1,0)</f>
        <v>0</v>
      </c>
      <c r="J77">
        <f>IF(Table1[[#This Row],[day]]="Thur",1,IF(Table1[[#This Row],[day]]="Fri",2,IF(Table1[[#This Row],[day]]="Sat",3,IF(Table1[[#This Row],[day]]="Sun",4,0))))</f>
        <v>3</v>
      </c>
      <c r="K77" s="2">
        <f>IF(Table1[[#This Row],[time]]="Dinner",1,0)</f>
        <v>1</v>
      </c>
      <c r="L77" s="4">
        <f>CORREL(Table1[Sex_numeric],Table1[tip])</f>
        <v>8.5273975201494573E-2</v>
      </c>
      <c r="M77" s="2">
        <f>CORREL(Table1[Smoker2],Table1[tip])</f>
        <v>9.7627499908010239E-3</v>
      </c>
      <c r="N77" s="2">
        <f>CORREL(Table1[Day2],Table1[tip])</f>
        <v>0.13179752636389336</v>
      </c>
      <c r="O77" s="2">
        <f>CORREL(Table1[Time2],Table1[tip])</f>
        <v>0.117596390271059</v>
      </c>
      <c r="P77" s="9">
        <f>0.8861 + 0.1057*Table1[[#This Row],[total_bill]] - 0.0415*Table1[[#This Row],[size]] - 0.1302*Table1[[#This Row],[Sex_numeric]] + 0.0859*Table1[[#This Row],[Smoker2]] - 0.1885*J77</f>
        <v>1.2183069999999998</v>
      </c>
      <c r="Q77" s="2">
        <f>Table1[[#This Row],[tip]]-Table1[[#This Row],[Pridicted_Tip]]</f>
        <v>3.1693000000000193E-2</v>
      </c>
      <c r="R77" s="2">
        <f>Table1[[#This Row],[Calculate_Error]]^2</f>
        <v>1.0044462490000122E-3</v>
      </c>
      <c r="S77" s="2">
        <f>Table1[[#This Row],[Squad_Error]]^2</f>
        <v>1.0089122671301946E-6</v>
      </c>
    </row>
    <row r="78" spans="1:19" x14ac:dyDescent="0.3">
      <c r="A78" t="s">
        <v>5</v>
      </c>
      <c r="B78" t="s">
        <v>6</v>
      </c>
      <c r="C78" t="s">
        <v>4</v>
      </c>
      <c r="D78" t="s">
        <v>0</v>
      </c>
      <c r="E78">
        <v>3.08</v>
      </c>
      <c r="F78">
        <v>2</v>
      </c>
      <c r="G78">
        <v>17.920000000000002</v>
      </c>
      <c r="H78">
        <f>IF(Table1[[#This Row],[sex]]="Male",1,0)</f>
        <v>1</v>
      </c>
      <c r="I78">
        <f>IF(Table1[[#This Row],[smoker]]="Yes",1,0)</f>
        <v>1</v>
      </c>
      <c r="J78">
        <f>IF(Table1[[#This Row],[day]]="Thur",1,IF(Table1[[#This Row],[day]]="Fri",2,IF(Table1[[#This Row],[day]]="Sat",3,IF(Table1[[#This Row],[day]]="Sun",4,0))))</f>
        <v>3</v>
      </c>
      <c r="K78" s="2">
        <f>IF(Table1[[#This Row],[time]]="Dinner",1,0)</f>
        <v>1</v>
      </c>
      <c r="L78" s="4">
        <f>CORREL(Table1[Sex_numeric],Table1[tip])</f>
        <v>8.5273975201494573E-2</v>
      </c>
      <c r="M78" s="2">
        <f>CORREL(Table1[Smoker2],Table1[tip])</f>
        <v>9.7627499908010239E-3</v>
      </c>
      <c r="N78" s="2">
        <f>CORREL(Table1[Day2],Table1[tip])</f>
        <v>0.13179752636389336</v>
      </c>
      <c r="O78" s="2">
        <f>CORREL(Table1[Time2],Table1[tip])</f>
        <v>0.117596390271059</v>
      </c>
      <c r="P78" s="9">
        <f>0.8861 + 0.1057*Table1[[#This Row],[total_bill]] - 0.0415*Table1[[#This Row],[size]] - 0.1302*Table1[[#This Row],[Sex_numeric]] + 0.0859*Table1[[#This Row],[Smoker2]] - 0.1885*J78</f>
        <v>2.0874440000000001</v>
      </c>
      <c r="Q78" s="2">
        <f>Table1[[#This Row],[tip]]-Table1[[#This Row],[Pridicted_Tip]]</f>
        <v>0.99255599999999999</v>
      </c>
      <c r="R78" s="2">
        <f>Table1[[#This Row],[Calculate_Error]]^2</f>
        <v>0.98516741313599998</v>
      </c>
      <c r="S78" s="2">
        <f>Table1[[#This Row],[Squad_Error]]^2</f>
        <v>0.97055483190507807</v>
      </c>
    </row>
    <row r="79" spans="1:19" x14ac:dyDescent="0.3">
      <c r="A79" t="s">
        <v>5</v>
      </c>
      <c r="B79" t="s">
        <v>2</v>
      </c>
      <c r="C79" t="s">
        <v>1</v>
      </c>
      <c r="D79" t="s">
        <v>7</v>
      </c>
      <c r="E79">
        <v>4</v>
      </c>
      <c r="F79">
        <v>4</v>
      </c>
      <c r="G79">
        <v>27.2</v>
      </c>
      <c r="H79">
        <f>IF(Table1[[#This Row],[sex]]="Male",1,0)</f>
        <v>1</v>
      </c>
      <c r="I79">
        <f>IF(Table1[[#This Row],[smoker]]="Yes",1,0)</f>
        <v>0</v>
      </c>
      <c r="J79">
        <f>IF(Table1[[#This Row],[day]]="Thur",1,IF(Table1[[#This Row],[day]]="Fri",2,IF(Table1[[#This Row],[day]]="Sat",3,IF(Table1[[#This Row],[day]]="Sun",4,0))))</f>
        <v>1</v>
      </c>
      <c r="K79" s="2">
        <f>IF(Table1[[#This Row],[time]]="Dinner",1,0)</f>
        <v>0</v>
      </c>
      <c r="L79" s="4">
        <f>CORREL(Table1[Sex_numeric],Table1[tip])</f>
        <v>8.5273975201494573E-2</v>
      </c>
      <c r="M79" s="2">
        <f>CORREL(Table1[Smoker2],Table1[tip])</f>
        <v>9.7627499908010239E-3</v>
      </c>
      <c r="N79" s="2">
        <f>CORREL(Table1[Day2],Table1[tip])</f>
        <v>0.13179752636389336</v>
      </c>
      <c r="O79" s="2">
        <f>CORREL(Table1[Time2],Table1[tip])</f>
        <v>0.117596390271059</v>
      </c>
      <c r="P79" s="9">
        <f>0.8861 + 0.1057*Table1[[#This Row],[total_bill]] - 0.0415*Table1[[#This Row],[size]] - 0.1302*Table1[[#This Row],[Sex_numeric]] + 0.0859*Table1[[#This Row],[Smoker2]] - 0.1885*J79</f>
        <v>3.27644</v>
      </c>
      <c r="Q79" s="2">
        <f>Table1[[#This Row],[tip]]-Table1[[#This Row],[Pridicted_Tip]]</f>
        <v>0.72355999999999998</v>
      </c>
      <c r="R79" s="2">
        <f>Table1[[#This Row],[Calculate_Error]]^2</f>
        <v>0.52353907359999996</v>
      </c>
      <c r="S79" s="2">
        <f>Table1[[#This Row],[Squad_Error]]^2</f>
        <v>0.27409316158594615</v>
      </c>
    </row>
    <row r="80" spans="1:19" x14ac:dyDescent="0.3">
      <c r="A80" t="s">
        <v>5</v>
      </c>
      <c r="B80" t="s">
        <v>2</v>
      </c>
      <c r="C80" t="s">
        <v>1</v>
      </c>
      <c r="D80" t="s">
        <v>7</v>
      </c>
      <c r="E80">
        <v>3</v>
      </c>
      <c r="F80">
        <v>2</v>
      </c>
      <c r="G80">
        <v>22.76</v>
      </c>
      <c r="H80">
        <f>IF(Table1[[#This Row],[sex]]="Male",1,0)</f>
        <v>1</v>
      </c>
      <c r="I80">
        <f>IF(Table1[[#This Row],[smoker]]="Yes",1,0)</f>
        <v>0</v>
      </c>
      <c r="J80">
        <f>IF(Table1[[#This Row],[day]]="Thur",1,IF(Table1[[#This Row],[day]]="Fri",2,IF(Table1[[#This Row],[day]]="Sat",3,IF(Table1[[#This Row],[day]]="Sun",4,0))))</f>
        <v>1</v>
      </c>
      <c r="K80" s="2">
        <f>IF(Table1[[#This Row],[time]]="Dinner",1,0)</f>
        <v>0</v>
      </c>
      <c r="L80" s="4">
        <f>CORREL(Table1[Sex_numeric],Table1[tip])</f>
        <v>8.5273975201494573E-2</v>
      </c>
      <c r="M80" s="2">
        <f>CORREL(Table1[Smoker2],Table1[tip])</f>
        <v>9.7627499908010239E-3</v>
      </c>
      <c r="N80" s="2">
        <f>CORREL(Table1[Day2],Table1[tip])</f>
        <v>0.13179752636389336</v>
      </c>
      <c r="O80" s="2">
        <f>CORREL(Table1[Time2],Table1[tip])</f>
        <v>0.117596390271059</v>
      </c>
      <c r="P80" s="9">
        <f>0.8861 + 0.1057*Table1[[#This Row],[total_bill]] - 0.0415*Table1[[#This Row],[size]] - 0.1302*Table1[[#This Row],[Sex_numeric]] + 0.0859*Table1[[#This Row],[Smoker2]] - 0.1885*J80</f>
        <v>2.8901320000000004</v>
      </c>
      <c r="Q80" s="2">
        <f>Table1[[#This Row],[tip]]-Table1[[#This Row],[Pridicted_Tip]]</f>
        <v>0.10986799999999963</v>
      </c>
      <c r="R80" s="2">
        <f>Table1[[#This Row],[Calculate_Error]]^2</f>
        <v>1.2070977423999919E-2</v>
      </c>
      <c r="S80" s="2">
        <f>Table1[[#This Row],[Squad_Error]]^2</f>
        <v>1.457084959707157E-4</v>
      </c>
    </row>
    <row r="81" spans="1:19" x14ac:dyDescent="0.3">
      <c r="A81" t="s">
        <v>5</v>
      </c>
      <c r="B81" t="s">
        <v>2</v>
      </c>
      <c r="C81" t="s">
        <v>1</v>
      </c>
      <c r="D81" t="s">
        <v>7</v>
      </c>
      <c r="E81">
        <v>2.71</v>
      </c>
      <c r="F81">
        <v>2</v>
      </c>
      <c r="G81">
        <v>17.29</v>
      </c>
      <c r="H81">
        <f>IF(Table1[[#This Row],[sex]]="Male",1,0)</f>
        <v>1</v>
      </c>
      <c r="I81">
        <f>IF(Table1[[#This Row],[smoker]]="Yes",1,0)</f>
        <v>0</v>
      </c>
      <c r="J81">
        <f>IF(Table1[[#This Row],[day]]="Thur",1,IF(Table1[[#This Row],[day]]="Fri",2,IF(Table1[[#This Row],[day]]="Sat",3,IF(Table1[[#This Row],[day]]="Sun",4,0))))</f>
        <v>1</v>
      </c>
      <c r="K81" s="2">
        <f>IF(Table1[[#This Row],[time]]="Dinner",1,0)</f>
        <v>0</v>
      </c>
      <c r="L81" s="4">
        <f>CORREL(Table1[Sex_numeric],Table1[tip])</f>
        <v>8.5273975201494573E-2</v>
      </c>
      <c r="M81" s="2">
        <f>CORREL(Table1[Smoker2],Table1[tip])</f>
        <v>9.7627499908010239E-3</v>
      </c>
      <c r="N81" s="2">
        <f>CORREL(Table1[Day2],Table1[tip])</f>
        <v>0.13179752636389336</v>
      </c>
      <c r="O81" s="2">
        <f>CORREL(Table1[Time2],Table1[tip])</f>
        <v>0.117596390271059</v>
      </c>
      <c r="P81" s="9">
        <f>0.8861 + 0.1057*Table1[[#This Row],[total_bill]] - 0.0415*Table1[[#This Row],[size]] - 0.1302*Table1[[#This Row],[Sex_numeric]] + 0.0859*Table1[[#This Row],[Smoker2]] - 0.1885*J81</f>
        <v>2.3119529999999999</v>
      </c>
      <c r="Q81" s="2">
        <f>Table1[[#This Row],[tip]]-Table1[[#This Row],[Pridicted_Tip]]</f>
        <v>0.39804700000000004</v>
      </c>
      <c r="R81" s="2">
        <f>Table1[[#This Row],[Calculate_Error]]^2</f>
        <v>0.15844141420900004</v>
      </c>
      <c r="S81" s="2">
        <f>Table1[[#This Row],[Squad_Error]]^2</f>
        <v>2.5103681736547919E-2</v>
      </c>
    </row>
    <row r="82" spans="1:19" x14ac:dyDescent="0.3">
      <c r="A82" t="s">
        <v>5</v>
      </c>
      <c r="B82" t="s">
        <v>6</v>
      </c>
      <c r="C82" t="s">
        <v>1</v>
      </c>
      <c r="D82" t="s">
        <v>7</v>
      </c>
      <c r="E82">
        <v>3</v>
      </c>
      <c r="F82">
        <v>2</v>
      </c>
      <c r="G82">
        <v>19.440000000000001</v>
      </c>
      <c r="H82">
        <f>IF(Table1[[#This Row],[sex]]="Male",1,0)</f>
        <v>1</v>
      </c>
      <c r="I82">
        <f>IF(Table1[[#This Row],[smoker]]="Yes",1,0)</f>
        <v>1</v>
      </c>
      <c r="J82">
        <f>IF(Table1[[#This Row],[day]]="Thur",1,IF(Table1[[#This Row],[day]]="Fri",2,IF(Table1[[#This Row],[day]]="Sat",3,IF(Table1[[#This Row],[day]]="Sun",4,0))))</f>
        <v>1</v>
      </c>
      <c r="K82" s="2">
        <f>IF(Table1[[#This Row],[time]]="Dinner",1,0)</f>
        <v>0</v>
      </c>
      <c r="L82" s="4">
        <f>CORREL(Table1[Sex_numeric],Table1[tip])</f>
        <v>8.5273975201494573E-2</v>
      </c>
      <c r="M82" s="2">
        <f>CORREL(Table1[Smoker2],Table1[tip])</f>
        <v>9.7627499908010239E-3</v>
      </c>
      <c r="N82" s="2">
        <f>CORREL(Table1[Day2],Table1[tip])</f>
        <v>0.13179752636389336</v>
      </c>
      <c r="O82" s="2">
        <f>CORREL(Table1[Time2],Table1[tip])</f>
        <v>0.117596390271059</v>
      </c>
      <c r="P82" s="9">
        <f>0.8861 + 0.1057*Table1[[#This Row],[total_bill]] - 0.0415*Table1[[#This Row],[size]] - 0.1302*Table1[[#This Row],[Sex_numeric]] + 0.0859*Table1[[#This Row],[Smoker2]] - 0.1885*J82</f>
        <v>2.625108</v>
      </c>
      <c r="Q82" s="2">
        <f>Table1[[#This Row],[tip]]-Table1[[#This Row],[Pridicted_Tip]]</f>
        <v>0.374892</v>
      </c>
      <c r="R82" s="2">
        <f>Table1[[#This Row],[Calculate_Error]]^2</f>
        <v>0.14054401166399999</v>
      </c>
      <c r="S82" s="2">
        <f>Table1[[#This Row],[Squad_Error]]^2</f>
        <v>1.9752619214610564E-2</v>
      </c>
    </row>
    <row r="83" spans="1:19" x14ac:dyDescent="0.3">
      <c r="A83" t="s">
        <v>5</v>
      </c>
      <c r="B83" t="s">
        <v>2</v>
      </c>
      <c r="C83" t="s">
        <v>1</v>
      </c>
      <c r="D83" t="s">
        <v>7</v>
      </c>
      <c r="E83">
        <v>3.4</v>
      </c>
      <c r="F83">
        <v>2</v>
      </c>
      <c r="G83">
        <v>16.66</v>
      </c>
      <c r="H83">
        <f>IF(Table1[[#This Row],[sex]]="Male",1,0)</f>
        <v>1</v>
      </c>
      <c r="I83">
        <f>IF(Table1[[#This Row],[smoker]]="Yes",1,0)</f>
        <v>0</v>
      </c>
      <c r="J83">
        <f>IF(Table1[[#This Row],[day]]="Thur",1,IF(Table1[[#This Row],[day]]="Fri",2,IF(Table1[[#This Row],[day]]="Sat",3,IF(Table1[[#This Row],[day]]="Sun",4,0))))</f>
        <v>1</v>
      </c>
      <c r="K83" s="2">
        <f>IF(Table1[[#This Row],[time]]="Dinner",1,0)</f>
        <v>0</v>
      </c>
      <c r="L83" s="4">
        <f>CORREL(Table1[Sex_numeric],Table1[tip])</f>
        <v>8.5273975201494573E-2</v>
      </c>
      <c r="M83" s="2">
        <f>CORREL(Table1[Smoker2],Table1[tip])</f>
        <v>9.7627499908010239E-3</v>
      </c>
      <c r="N83" s="2">
        <f>CORREL(Table1[Day2],Table1[tip])</f>
        <v>0.13179752636389336</v>
      </c>
      <c r="O83" s="2">
        <f>CORREL(Table1[Time2],Table1[tip])</f>
        <v>0.117596390271059</v>
      </c>
      <c r="P83" s="9">
        <f>0.8861 + 0.1057*Table1[[#This Row],[total_bill]] - 0.0415*Table1[[#This Row],[size]] - 0.1302*Table1[[#This Row],[Sex_numeric]] + 0.0859*Table1[[#This Row],[Smoker2]] - 0.1885*J83</f>
        <v>2.2453620000000001</v>
      </c>
      <c r="Q83" s="2">
        <f>Table1[[#This Row],[tip]]-Table1[[#This Row],[Pridicted_Tip]]</f>
        <v>1.1546379999999998</v>
      </c>
      <c r="R83" s="2">
        <f>Table1[[#This Row],[Calculate_Error]]^2</f>
        <v>1.3331889110439996</v>
      </c>
      <c r="S83" s="2">
        <f>Table1[[#This Row],[Squad_Error]]^2</f>
        <v>1.7773926725306854</v>
      </c>
    </row>
    <row r="84" spans="1:19" x14ac:dyDescent="0.3">
      <c r="A84" t="s">
        <v>3</v>
      </c>
      <c r="B84" t="s">
        <v>2</v>
      </c>
      <c r="C84" t="s">
        <v>1</v>
      </c>
      <c r="D84" t="s">
        <v>7</v>
      </c>
      <c r="E84">
        <v>1.83</v>
      </c>
      <c r="F84">
        <v>1</v>
      </c>
      <c r="G84">
        <v>10.07</v>
      </c>
      <c r="H84">
        <f>IF(Table1[[#This Row],[sex]]="Male",1,0)</f>
        <v>0</v>
      </c>
      <c r="I84">
        <f>IF(Table1[[#This Row],[smoker]]="Yes",1,0)</f>
        <v>0</v>
      </c>
      <c r="J84">
        <f>IF(Table1[[#This Row],[day]]="Thur",1,IF(Table1[[#This Row],[day]]="Fri",2,IF(Table1[[#This Row],[day]]="Sat",3,IF(Table1[[#This Row],[day]]="Sun",4,0))))</f>
        <v>1</v>
      </c>
      <c r="K84" s="2">
        <f>IF(Table1[[#This Row],[time]]="Dinner",1,0)</f>
        <v>0</v>
      </c>
      <c r="L84" s="4">
        <f>CORREL(Table1[Sex_numeric],Table1[tip])</f>
        <v>8.5273975201494573E-2</v>
      </c>
      <c r="M84" s="2">
        <f>CORREL(Table1[Smoker2],Table1[tip])</f>
        <v>9.7627499908010239E-3</v>
      </c>
      <c r="N84" s="2">
        <f>CORREL(Table1[Day2],Table1[tip])</f>
        <v>0.13179752636389336</v>
      </c>
      <c r="O84" s="2">
        <f>CORREL(Table1[Time2],Table1[tip])</f>
        <v>0.117596390271059</v>
      </c>
      <c r="P84" s="9">
        <f>0.8861 + 0.1057*Table1[[#This Row],[total_bill]] - 0.0415*Table1[[#This Row],[size]] - 0.1302*Table1[[#This Row],[Sex_numeric]] + 0.0859*Table1[[#This Row],[Smoker2]] - 0.1885*J84</f>
        <v>1.7204990000000002</v>
      </c>
      <c r="Q84" s="2">
        <f>Table1[[#This Row],[tip]]-Table1[[#This Row],[Pridicted_Tip]]</f>
        <v>0.10950099999999985</v>
      </c>
      <c r="R84" s="2">
        <f>Table1[[#This Row],[Calculate_Error]]^2</f>
        <v>1.1990469000999968E-2</v>
      </c>
      <c r="S84" s="2">
        <f>Table1[[#This Row],[Squad_Error]]^2</f>
        <v>1.4377134686394116E-4</v>
      </c>
    </row>
    <row r="85" spans="1:19" x14ac:dyDescent="0.3">
      <c r="A85" t="s">
        <v>5</v>
      </c>
      <c r="B85" t="s">
        <v>6</v>
      </c>
      <c r="C85" t="s">
        <v>1</v>
      </c>
      <c r="D85" t="s">
        <v>7</v>
      </c>
      <c r="E85">
        <v>5</v>
      </c>
      <c r="F85">
        <v>2</v>
      </c>
      <c r="G85">
        <v>32.68</v>
      </c>
      <c r="H85">
        <f>IF(Table1[[#This Row],[sex]]="Male",1,0)</f>
        <v>1</v>
      </c>
      <c r="I85">
        <f>IF(Table1[[#This Row],[smoker]]="Yes",1,0)</f>
        <v>1</v>
      </c>
      <c r="J85">
        <f>IF(Table1[[#This Row],[day]]="Thur",1,IF(Table1[[#This Row],[day]]="Fri",2,IF(Table1[[#This Row],[day]]="Sat",3,IF(Table1[[#This Row],[day]]="Sun",4,0))))</f>
        <v>1</v>
      </c>
      <c r="K85" s="2">
        <f>IF(Table1[[#This Row],[time]]="Dinner",1,0)</f>
        <v>0</v>
      </c>
      <c r="L85" s="4">
        <f>CORREL(Table1[Sex_numeric],Table1[tip])</f>
        <v>8.5273975201494573E-2</v>
      </c>
      <c r="M85" s="2">
        <f>CORREL(Table1[Smoker2],Table1[tip])</f>
        <v>9.7627499908010239E-3</v>
      </c>
      <c r="N85" s="2">
        <f>CORREL(Table1[Day2],Table1[tip])</f>
        <v>0.13179752636389336</v>
      </c>
      <c r="O85" s="2">
        <f>CORREL(Table1[Time2],Table1[tip])</f>
        <v>0.117596390271059</v>
      </c>
      <c r="P85" s="9">
        <f>0.8861 + 0.1057*Table1[[#This Row],[total_bill]] - 0.0415*Table1[[#This Row],[size]] - 0.1302*Table1[[#This Row],[Sex_numeric]] + 0.0859*Table1[[#This Row],[Smoker2]] - 0.1885*J85</f>
        <v>4.0245759999999988</v>
      </c>
      <c r="Q85" s="2">
        <f>Table1[[#This Row],[tip]]-Table1[[#This Row],[Pridicted_Tip]]</f>
        <v>0.97542400000000118</v>
      </c>
      <c r="R85" s="2">
        <f>Table1[[#This Row],[Calculate_Error]]^2</f>
        <v>0.95145197977600227</v>
      </c>
      <c r="S85" s="2">
        <f>Table1[[#This Row],[Squad_Error]]^2</f>
        <v>0.90526086981967424</v>
      </c>
    </row>
    <row r="86" spans="1:19" x14ac:dyDescent="0.3">
      <c r="A86" t="s">
        <v>5</v>
      </c>
      <c r="B86" t="s">
        <v>2</v>
      </c>
      <c r="C86" t="s">
        <v>1</v>
      </c>
      <c r="D86" t="s">
        <v>7</v>
      </c>
      <c r="E86">
        <v>2.0299999999999998</v>
      </c>
      <c r="F86">
        <v>2</v>
      </c>
      <c r="G86">
        <v>15.98</v>
      </c>
      <c r="H86">
        <f>IF(Table1[[#This Row],[sex]]="Male",1,0)</f>
        <v>1</v>
      </c>
      <c r="I86">
        <f>IF(Table1[[#This Row],[smoker]]="Yes",1,0)</f>
        <v>0</v>
      </c>
      <c r="J86">
        <f>IF(Table1[[#This Row],[day]]="Thur",1,IF(Table1[[#This Row],[day]]="Fri",2,IF(Table1[[#This Row],[day]]="Sat",3,IF(Table1[[#This Row],[day]]="Sun",4,0))))</f>
        <v>1</v>
      </c>
      <c r="K86" s="2">
        <f>IF(Table1[[#This Row],[time]]="Dinner",1,0)</f>
        <v>0</v>
      </c>
      <c r="L86" s="4">
        <f>CORREL(Table1[Sex_numeric],Table1[tip])</f>
        <v>8.5273975201494573E-2</v>
      </c>
      <c r="M86" s="2">
        <f>CORREL(Table1[Smoker2],Table1[tip])</f>
        <v>9.7627499908010239E-3</v>
      </c>
      <c r="N86" s="2">
        <f>CORREL(Table1[Day2],Table1[tip])</f>
        <v>0.13179752636389336</v>
      </c>
      <c r="O86" s="2">
        <f>CORREL(Table1[Time2],Table1[tip])</f>
        <v>0.117596390271059</v>
      </c>
      <c r="P86" s="9">
        <f>0.8861 + 0.1057*Table1[[#This Row],[total_bill]] - 0.0415*Table1[[#This Row],[size]] - 0.1302*Table1[[#This Row],[Sex_numeric]] + 0.0859*Table1[[#This Row],[Smoker2]] - 0.1885*J86</f>
        <v>2.173486</v>
      </c>
      <c r="Q86" s="2">
        <f>Table1[[#This Row],[tip]]-Table1[[#This Row],[Pridicted_Tip]]</f>
        <v>-0.14348600000000022</v>
      </c>
      <c r="R86" s="2">
        <f>Table1[[#This Row],[Calculate_Error]]^2</f>
        <v>2.0588232196000065E-2</v>
      </c>
      <c r="S86" s="2">
        <f>Table1[[#This Row],[Squad_Error]]^2</f>
        <v>4.2387530495641363E-4</v>
      </c>
    </row>
    <row r="87" spans="1:19" x14ac:dyDescent="0.3">
      <c r="A87" t="s">
        <v>3</v>
      </c>
      <c r="B87" t="s">
        <v>2</v>
      </c>
      <c r="C87" t="s">
        <v>1</v>
      </c>
      <c r="D87" t="s">
        <v>7</v>
      </c>
      <c r="E87">
        <v>5.17</v>
      </c>
      <c r="F87">
        <v>4</v>
      </c>
      <c r="G87">
        <v>34.83</v>
      </c>
      <c r="H87">
        <f>IF(Table1[[#This Row],[sex]]="Male",1,0)</f>
        <v>0</v>
      </c>
      <c r="I87">
        <f>IF(Table1[[#This Row],[smoker]]="Yes",1,0)</f>
        <v>0</v>
      </c>
      <c r="J87">
        <f>IF(Table1[[#This Row],[day]]="Thur",1,IF(Table1[[#This Row],[day]]="Fri",2,IF(Table1[[#This Row],[day]]="Sat",3,IF(Table1[[#This Row],[day]]="Sun",4,0))))</f>
        <v>1</v>
      </c>
      <c r="K87" s="2">
        <f>IF(Table1[[#This Row],[time]]="Dinner",1,0)</f>
        <v>0</v>
      </c>
      <c r="L87" s="4">
        <f>CORREL(Table1[Sex_numeric],Table1[tip])</f>
        <v>8.5273975201494573E-2</v>
      </c>
      <c r="M87" s="2">
        <f>CORREL(Table1[Smoker2],Table1[tip])</f>
        <v>9.7627499908010239E-3</v>
      </c>
      <c r="N87" s="2">
        <f>CORREL(Table1[Day2],Table1[tip])</f>
        <v>0.13179752636389336</v>
      </c>
      <c r="O87" s="2">
        <f>CORREL(Table1[Time2],Table1[tip])</f>
        <v>0.117596390271059</v>
      </c>
      <c r="P87" s="9">
        <f>0.8861 + 0.1057*Table1[[#This Row],[total_bill]] - 0.0415*Table1[[#This Row],[size]] - 0.1302*Table1[[#This Row],[Sex_numeric]] + 0.0859*Table1[[#This Row],[Smoker2]] - 0.1885*J87</f>
        <v>4.2131309999999997</v>
      </c>
      <c r="Q87" s="2">
        <f>Table1[[#This Row],[tip]]-Table1[[#This Row],[Pridicted_Tip]]</f>
        <v>0.95686900000000019</v>
      </c>
      <c r="R87" s="2">
        <f>Table1[[#This Row],[Calculate_Error]]^2</f>
        <v>0.91559828316100034</v>
      </c>
      <c r="S87" s="2">
        <f>Table1[[#This Row],[Squad_Error]]^2</f>
        <v>0.8383202161273714</v>
      </c>
    </row>
    <row r="88" spans="1:19" x14ac:dyDescent="0.3">
      <c r="A88" t="s">
        <v>5</v>
      </c>
      <c r="B88" t="s">
        <v>2</v>
      </c>
      <c r="C88" t="s">
        <v>1</v>
      </c>
      <c r="D88" t="s">
        <v>7</v>
      </c>
      <c r="E88">
        <v>2</v>
      </c>
      <c r="F88">
        <v>2</v>
      </c>
      <c r="G88">
        <v>13.03</v>
      </c>
      <c r="H88">
        <f>IF(Table1[[#This Row],[sex]]="Male",1,0)</f>
        <v>1</v>
      </c>
      <c r="I88">
        <f>IF(Table1[[#This Row],[smoker]]="Yes",1,0)</f>
        <v>0</v>
      </c>
      <c r="J88">
        <f>IF(Table1[[#This Row],[day]]="Thur",1,IF(Table1[[#This Row],[day]]="Fri",2,IF(Table1[[#This Row],[day]]="Sat",3,IF(Table1[[#This Row],[day]]="Sun",4,0))))</f>
        <v>1</v>
      </c>
      <c r="K88" s="2">
        <f>IF(Table1[[#This Row],[time]]="Dinner",1,0)</f>
        <v>0</v>
      </c>
      <c r="L88" s="4">
        <f>CORREL(Table1[Sex_numeric],Table1[tip])</f>
        <v>8.5273975201494573E-2</v>
      </c>
      <c r="M88" s="2">
        <f>CORREL(Table1[Smoker2],Table1[tip])</f>
        <v>9.7627499908010239E-3</v>
      </c>
      <c r="N88" s="2">
        <f>CORREL(Table1[Day2],Table1[tip])</f>
        <v>0.13179752636389336</v>
      </c>
      <c r="O88" s="2">
        <f>CORREL(Table1[Time2],Table1[tip])</f>
        <v>0.117596390271059</v>
      </c>
      <c r="P88" s="9">
        <f>0.8861 + 0.1057*Table1[[#This Row],[total_bill]] - 0.0415*Table1[[#This Row],[size]] - 0.1302*Table1[[#This Row],[Sex_numeric]] + 0.0859*Table1[[#This Row],[Smoker2]] - 0.1885*J88</f>
        <v>1.8616709999999999</v>
      </c>
      <c r="Q88" s="2">
        <f>Table1[[#This Row],[tip]]-Table1[[#This Row],[Pridicted_Tip]]</f>
        <v>0.13832900000000015</v>
      </c>
      <c r="R88" s="2">
        <f>Table1[[#This Row],[Calculate_Error]]^2</f>
        <v>1.913491224100004E-2</v>
      </c>
      <c r="S88" s="2">
        <f>Table1[[#This Row],[Squad_Error]]^2</f>
        <v>3.6614486647077317E-4</v>
      </c>
    </row>
    <row r="89" spans="1:19" x14ac:dyDescent="0.3">
      <c r="A89" t="s">
        <v>5</v>
      </c>
      <c r="B89" t="s">
        <v>2</v>
      </c>
      <c r="C89" t="s">
        <v>1</v>
      </c>
      <c r="D89" t="s">
        <v>7</v>
      </c>
      <c r="E89">
        <v>4</v>
      </c>
      <c r="F89">
        <v>2</v>
      </c>
      <c r="G89">
        <v>18.28</v>
      </c>
      <c r="H89">
        <f>IF(Table1[[#This Row],[sex]]="Male",1,0)</f>
        <v>1</v>
      </c>
      <c r="I89">
        <f>IF(Table1[[#This Row],[smoker]]="Yes",1,0)</f>
        <v>0</v>
      </c>
      <c r="J89">
        <f>IF(Table1[[#This Row],[day]]="Thur",1,IF(Table1[[#This Row],[day]]="Fri",2,IF(Table1[[#This Row],[day]]="Sat",3,IF(Table1[[#This Row],[day]]="Sun",4,0))))</f>
        <v>1</v>
      </c>
      <c r="K89" s="2">
        <f>IF(Table1[[#This Row],[time]]="Dinner",1,0)</f>
        <v>0</v>
      </c>
      <c r="L89" s="4">
        <f>CORREL(Table1[Sex_numeric],Table1[tip])</f>
        <v>8.5273975201494573E-2</v>
      </c>
      <c r="M89" s="2">
        <f>CORREL(Table1[Smoker2],Table1[tip])</f>
        <v>9.7627499908010239E-3</v>
      </c>
      <c r="N89" s="2">
        <f>CORREL(Table1[Day2],Table1[tip])</f>
        <v>0.13179752636389336</v>
      </c>
      <c r="O89" s="2">
        <f>CORREL(Table1[Time2],Table1[tip])</f>
        <v>0.117596390271059</v>
      </c>
      <c r="P89" s="9">
        <f>0.8861 + 0.1057*Table1[[#This Row],[total_bill]] - 0.0415*Table1[[#This Row],[size]] - 0.1302*Table1[[#This Row],[Sex_numeric]] + 0.0859*Table1[[#This Row],[Smoker2]] - 0.1885*J89</f>
        <v>2.4165960000000002</v>
      </c>
      <c r="Q89" s="2">
        <f>Table1[[#This Row],[tip]]-Table1[[#This Row],[Pridicted_Tip]]</f>
        <v>1.5834039999999998</v>
      </c>
      <c r="R89" s="2">
        <f>Table1[[#This Row],[Calculate_Error]]^2</f>
        <v>2.5071682272159994</v>
      </c>
      <c r="S89" s="2">
        <f>Table1[[#This Row],[Squad_Error]]^2</f>
        <v>6.2858925195614175</v>
      </c>
    </row>
    <row r="90" spans="1:19" x14ac:dyDescent="0.3">
      <c r="A90" t="s">
        <v>5</v>
      </c>
      <c r="B90" t="s">
        <v>2</v>
      </c>
      <c r="C90" t="s">
        <v>1</v>
      </c>
      <c r="D90" t="s">
        <v>7</v>
      </c>
      <c r="E90">
        <v>5.85</v>
      </c>
      <c r="F90">
        <v>2</v>
      </c>
      <c r="G90">
        <v>24.71</v>
      </c>
      <c r="H90">
        <f>IF(Table1[[#This Row],[sex]]="Male",1,0)</f>
        <v>1</v>
      </c>
      <c r="I90">
        <f>IF(Table1[[#This Row],[smoker]]="Yes",1,0)</f>
        <v>0</v>
      </c>
      <c r="J90">
        <f>IF(Table1[[#This Row],[day]]="Thur",1,IF(Table1[[#This Row],[day]]="Fri",2,IF(Table1[[#This Row],[day]]="Sat",3,IF(Table1[[#This Row],[day]]="Sun",4,0))))</f>
        <v>1</v>
      </c>
      <c r="K90" s="2">
        <f>IF(Table1[[#This Row],[time]]="Dinner",1,0)</f>
        <v>0</v>
      </c>
      <c r="L90" s="4">
        <f>CORREL(Table1[Sex_numeric],Table1[tip])</f>
        <v>8.5273975201494573E-2</v>
      </c>
      <c r="M90" s="2">
        <f>CORREL(Table1[Smoker2],Table1[tip])</f>
        <v>9.7627499908010239E-3</v>
      </c>
      <c r="N90" s="2">
        <f>CORREL(Table1[Day2],Table1[tip])</f>
        <v>0.13179752636389336</v>
      </c>
      <c r="O90" s="2">
        <f>CORREL(Table1[Time2],Table1[tip])</f>
        <v>0.117596390271059</v>
      </c>
      <c r="P90" s="9">
        <f>0.8861 + 0.1057*Table1[[#This Row],[total_bill]] - 0.0415*Table1[[#This Row],[size]] - 0.1302*Table1[[#This Row],[Sex_numeric]] + 0.0859*Table1[[#This Row],[Smoker2]] - 0.1885*J90</f>
        <v>3.096247</v>
      </c>
      <c r="Q90" s="2">
        <f>Table1[[#This Row],[tip]]-Table1[[#This Row],[Pridicted_Tip]]</f>
        <v>2.7537529999999997</v>
      </c>
      <c r="R90" s="2">
        <f>Table1[[#This Row],[Calculate_Error]]^2</f>
        <v>7.5831555850089982</v>
      </c>
      <c r="S90" s="2">
        <f>Table1[[#This Row],[Squad_Error]]^2</f>
        <v>57.504248626453162</v>
      </c>
    </row>
    <row r="91" spans="1:19" x14ac:dyDescent="0.3">
      <c r="A91" t="s">
        <v>5</v>
      </c>
      <c r="B91" t="s">
        <v>2</v>
      </c>
      <c r="C91" t="s">
        <v>1</v>
      </c>
      <c r="D91" t="s">
        <v>7</v>
      </c>
      <c r="E91">
        <v>3</v>
      </c>
      <c r="F91">
        <v>2</v>
      </c>
      <c r="G91">
        <v>21.16</v>
      </c>
      <c r="H91">
        <f>IF(Table1[[#This Row],[sex]]="Male",1,0)</f>
        <v>1</v>
      </c>
      <c r="I91">
        <f>IF(Table1[[#This Row],[smoker]]="Yes",1,0)</f>
        <v>0</v>
      </c>
      <c r="J91">
        <f>IF(Table1[[#This Row],[day]]="Thur",1,IF(Table1[[#This Row],[day]]="Fri",2,IF(Table1[[#This Row],[day]]="Sat",3,IF(Table1[[#This Row],[day]]="Sun",4,0))))</f>
        <v>1</v>
      </c>
      <c r="K91" s="2">
        <f>IF(Table1[[#This Row],[time]]="Dinner",1,0)</f>
        <v>0</v>
      </c>
      <c r="L91" s="4">
        <f>CORREL(Table1[Sex_numeric],Table1[tip])</f>
        <v>8.5273975201494573E-2</v>
      </c>
      <c r="M91" s="2">
        <f>CORREL(Table1[Smoker2],Table1[tip])</f>
        <v>9.7627499908010239E-3</v>
      </c>
      <c r="N91" s="2">
        <f>CORREL(Table1[Day2],Table1[tip])</f>
        <v>0.13179752636389336</v>
      </c>
      <c r="O91" s="2">
        <f>CORREL(Table1[Time2],Table1[tip])</f>
        <v>0.117596390271059</v>
      </c>
      <c r="P91" s="9">
        <f>0.8861 + 0.1057*Table1[[#This Row],[total_bill]] - 0.0415*Table1[[#This Row],[size]] - 0.1302*Table1[[#This Row],[Sex_numeric]] + 0.0859*Table1[[#This Row],[Smoker2]] - 0.1885*J91</f>
        <v>2.721012</v>
      </c>
      <c r="Q91" s="2">
        <f>Table1[[#This Row],[tip]]-Table1[[#This Row],[Pridicted_Tip]]</f>
        <v>0.27898800000000001</v>
      </c>
      <c r="R91" s="2">
        <f>Table1[[#This Row],[Calculate_Error]]^2</f>
        <v>7.7834304144000013E-2</v>
      </c>
      <c r="S91" s="2">
        <f>Table1[[#This Row],[Squad_Error]]^2</f>
        <v>6.0581789015806973E-3</v>
      </c>
    </row>
    <row r="92" spans="1:19" x14ac:dyDescent="0.3">
      <c r="A92" t="s">
        <v>5</v>
      </c>
      <c r="B92" t="s">
        <v>6</v>
      </c>
      <c r="C92" t="s">
        <v>8</v>
      </c>
      <c r="D92" t="s">
        <v>0</v>
      </c>
      <c r="E92">
        <v>3</v>
      </c>
      <c r="F92">
        <v>2</v>
      </c>
      <c r="G92">
        <v>28.97</v>
      </c>
      <c r="H92">
        <f>IF(Table1[[#This Row],[sex]]="Male",1,0)</f>
        <v>1</v>
      </c>
      <c r="I92">
        <f>IF(Table1[[#This Row],[smoker]]="Yes",1,0)</f>
        <v>1</v>
      </c>
      <c r="J92">
        <f>IF(Table1[[#This Row],[day]]="Thur",1,IF(Table1[[#This Row],[day]]="Fri",2,IF(Table1[[#This Row],[day]]="Sat",3,IF(Table1[[#This Row],[day]]="Sun",4,0))))</f>
        <v>2</v>
      </c>
      <c r="K92" s="2">
        <f>IF(Table1[[#This Row],[time]]="Dinner",1,0)</f>
        <v>1</v>
      </c>
      <c r="L92" s="4">
        <f>CORREL(Table1[Sex_numeric],Table1[tip])</f>
        <v>8.5273975201494573E-2</v>
      </c>
      <c r="M92" s="2">
        <f>CORREL(Table1[Smoker2],Table1[tip])</f>
        <v>9.7627499908010239E-3</v>
      </c>
      <c r="N92" s="2">
        <f>CORREL(Table1[Day2],Table1[tip])</f>
        <v>0.13179752636389336</v>
      </c>
      <c r="O92" s="2">
        <f>CORREL(Table1[Time2],Table1[tip])</f>
        <v>0.117596390271059</v>
      </c>
      <c r="P92" s="9">
        <f>0.8861 + 0.1057*Table1[[#This Row],[total_bill]] - 0.0415*Table1[[#This Row],[size]] - 0.1302*Table1[[#This Row],[Sex_numeric]] + 0.0859*Table1[[#This Row],[Smoker2]] - 0.1885*J92</f>
        <v>3.4439289999999998</v>
      </c>
      <c r="Q92" s="2">
        <f>Table1[[#This Row],[tip]]-Table1[[#This Row],[Pridicted_Tip]]</f>
        <v>-0.4439289999999998</v>
      </c>
      <c r="R92" s="2">
        <f>Table1[[#This Row],[Calculate_Error]]^2</f>
        <v>0.19707295704099981</v>
      </c>
      <c r="S92" s="2">
        <f>Table1[[#This Row],[Squad_Error]]^2</f>
        <v>3.8837750396883752E-2</v>
      </c>
    </row>
    <row r="93" spans="1:19" x14ac:dyDescent="0.3">
      <c r="A93" t="s">
        <v>5</v>
      </c>
      <c r="B93" t="s">
        <v>2</v>
      </c>
      <c r="C93" t="s">
        <v>8</v>
      </c>
      <c r="D93" t="s">
        <v>0</v>
      </c>
      <c r="E93">
        <v>3.5</v>
      </c>
      <c r="F93">
        <v>2</v>
      </c>
      <c r="G93">
        <v>22.49</v>
      </c>
      <c r="H93">
        <f>IF(Table1[[#This Row],[sex]]="Male",1,0)</f>
        <v>1</v>
      </c>
      <c r="I93">
        <f>IF(Table1[[#This Row],[smoker]]="Yes",1,0)</f>
        <v>0</v>
      </c>
      <c r="J93">
        <f>IF(Table1[[#This Row],[day]]="Thur",1,IF(Table1[[#This Row],[day]]="Fri",2,IF(Table1[[#This Row],[day]]="Sat",3,IF(Table1[[#This Row],[day]]="Sun",4,0))))</f>
        <v>2</v>
      </c>
      <c r="K93" s="2">
        <f>IF(Table1[[#This Row],[time]]="Dinner",1,0)</f>
        <v>1</v>
      </c>
      <c r="L93" s="4">
        <f>CORREL(Table1[Sex_numeric],Table1[tip])</f>
        <v>8.5273975201494573E-2</v>
      </c>
      <c r="M93" s="2">
        <f>CORREL(Table1[Smoker2],Table1[tip])</f>
        <v>9.7627499908010239E-3</v>
      </c>
      <c r="N93" s="2">
        <f>CORREL(Table1[Day2],Table1[tip])</f>
        <v>0.13179752636389336</v>
      </c>
      <c r="O93" s="2">
        <f>CORREL(Table1[Time2],Table1[tip])</f>
        <v>0.117596390271059</v>
      </c>
      <c r="P93" s="9">
        <f>0.8861 + 0.1057*Table1[[#This Row],[total_bill]] - 0.0415*Table1[[#This Row],[size]] - 0.1302*Table1[[#This Row],[Sex_numeric]] + 0.0859*Table1[[#This Row],[Smoker2]] - 0.1885*J93</f>
        <v>2.6730929999999997</v>
      </c>
      <c r="Q93" s="2">
        <f>Table1[[#This Row],[tip]]-Table1[[#This Row],[Pridicted_Tip]]</f>
        <v>0.82690700000000028</v>
      </c>
      <c r="R93" s="2">
        <f>Table1[[#This Row],[Calculate_Error]]^2</f>
        <v>0.6837751866490005</v>
      </c>
      <c r="S93" s="2">
        <f>Table1[[#This Row],[Squad_Error]]^2</f>
        <v>0.46754850587687546</v>
      </c>
    </row>
    <row r="94" spans="1:19" x14ac:dyDescent="0.3">
      <c r="A94" t="s">
        <v>3</v>
      </c>
      <c r="B94" t="s">
        <v>6</v>
      </c>
      <c r="C94" t="s">
        <v>8</v>
      </c>
      <c r="D94" t="s">
        <v>0</v>
      </c>
      <c r="E94">
        <v>1</v>
      </c>
      <c r="F94">
        <v>2</v>
      </c>
      <c r="G94">
        <v>5.75</v>
      </c>
      <c r="H94">
        <f>IF(Table1[[#This Row],[sex]]="Male",1,0)</f>
        <v>0</v>
      </c>
      <c r="I94">
        <f>IF(Table1[[#This Row],[smoker]]="Yes",1,0)</f>
        <v>1</v>
      </c>
      <c r="J94">
        <f>IF(Table1[[#This Row],[day]]="Thur",1,IF(Table1[[#This Row],[day]]="Fri",2,IF(Table1[[#This Row],[day]]="Sat",3,IF(Table1[[#This Row],[day]]="Sun",4,0))))</f>
        <v>2</v>
      </c>
      <c r="K94" s="2">
        <f>IF(Table1[[#This Row],[time]]="Dinner",1,0)</f>
        <v>1</v>
      </c>
      <c r="L94" s="4">
        <f>CORREL(Table1[Sex_numeric],Table1[tip])</f>
        <v>8.5273975201494573E-2</v>
      </c>
      <c r="M94" s="2">
        <f>CORREL(Table1[Smoker2],Table1[tip])</f>
        <v>9.7627499908010239E-3</v>
      </c>
      <c r="N94" s="2">
        <f>CORREL(Table1[Day2],Table1[tip])</f>
        <v>0.13179752636389336</v>
      </c>
      <c r="O94" s="2">
        <f>CORREL(Table1[Time2],Table1[tip])</f>
        <v>0.117596390271059</v>
      </c>
      <c r="P94" s="9">
        <f>0.8861 + 0.1057*Table1[[#This Row],[total_bill]] - 0.0415*Table1[[#This Row],[size]] - 0.1302*Table1[[#This Row],[Sex_numeric]] + 0.0859*Table1[[#This Row],[Smoker2]] - 0.1885*J94</f>
        <v>1.1197750000000002</v>
      </c>
      <c r="Q94" s="2">
        <f>Table1[[#This Row],[tip]]-Table1[[#This Row],[Pridicted_Tip]]</f>
        <v>-0.11977500000000019</v>
      </c>
      <c r="R94" s="2">
        <f>Table1[[#This Row],[Calculate_Error]]^2</f>
        <v>1.4346050625000046E-2</v>
      </c>
      <c r="S94" s="2">
        <f>Table1[[#This Row],[Squad_Error]]^2</f>
        <v>2.0580916853506421E-4</v>
      </c>
    </row>
    <row r="95" spans="1:19" x14ac:dyDescent="0.3">
      <c r="A95" t="s">
        <v>3</v>
      </c>
      <c r="B95" t="s">
        <v>6</v>
      </c>
      <c r="C95" t="s">
        <v>8</v>
      </c>
      <c r="D95" t="s">
        <v>0</v>
      </c>
      <c r="E95">
        <v>4.3</v>
      </c>
      <c r="F95">
        <v>2</v>
      </c>
      <c r="G95">
        <v>16.32</v>
      </c>
      <c r="H95">
        <f>IF(Table1[[#This Row],[sex]]="Male",1,0)</f>
        <v>0</v>
      </c>
      <c r="I95">
        <f>IF(Table1[[#This Row],[smoker]]="Yes",1,0)</f>
        <v>1</v>
      </c>
      <c r="J95">
        <f>IF(Table1[[#This Row],[day]]="Thur",1,IF(Table1[[#This Row],[day]]="Fri",2,IF(Table1[[#This Row],[day]]="Sat",3,IF(Table1[[#This Row],[day]]="Sun",4,0))))</f>
        <v>2</v>
      </c>
      <c r="K95" s="2">
        <f>IF(Table1[[#This Row],[time]]="Dinner",1,0)</f>
        <v>1</v>
      </c>
      <c r="L95" s="4">
        <f>CORREL(Table1[Sex_numeric],Table1[tip])</f>
        <v>8.5273975201494573E-2</v>
      </c>
      <c r="M95" s="2">
        <f>CORREL(Table1[Smoker2],Table1[tip])</f>
        <v>9.7627499908010239E-3</v>
      </c>
      <c r="N95" s="2">
        <f>CORREL(Table1[Day2],Table1[tip])</f>
        <v>0.13179752636389336</v>
      </c>
      <c r="O95" s="2">
        <f>CORREL(Table1[Time2],Table1[tip])</f>
        <v>0.117596390271059</v>
      </c>
      <c r="P95" s="9">
        <f>0.8861 + 0.1057*Table1[[#This Row],[total_bill]] - 0.0415*Table1[[#This Row],[size]] - 0.1302*Table1[[#This Row],[Sex_numeric]] + 0.0859*Table1[[#This Row],[Smoker2]] - 0.1885*J95</f>
        <v>2.2370239999999999</v>
      </c>
      <c r="Q95" s="2">
        <f>Table1[[#This Row],[tip]]-Table1[[#This Row],[Pridicted_Tip]]</f>
        <v>2.0629759999999999</v>
      </c>
      <c r="R95" s="2">
        <f>Table1[[#This Row],[Calculate_Error]]^2</f>
        <v>4.2558699765759993</v>
      </c>
      <c r="S95" s="2">
        <f>Table1[[#This Row],[Squad_Error]]^2</f>
        <v>18.112429257520997</v>
      </c>
    </row>
    <row r="96" spans="1:19" x14ac:dyDescent="0.3">
      <c r="A96" t="s">
        <v>3</v>
      </c>
      <c r="B96" t="s">
        <v>2</v>
      </c>
      <c r="C96" t="s">
        <v>8</v>
      </c>
      <c r="D96" t="s">
        <v>0</v>
      </c>
      <c r="E96">
        <v>3.25</v>
      </c>
      <c r="F96">
        <v>2</v>
      </c>
      <c r="G96">
        <v>22.75</v>
      </c>
      <c r="H96">
        <f>IF(Table1[[#This Row],[sex]]="Male",1,0)</f>
        <v>0</v>
      </c>
      <c r="I96">
        <f>IF(Table1[[#This Row],[smoker]]="Yes",1,0)</f>
        <v>0</v>
      </c>
      <c r="J96">
        <f>IF(Table1[[#This Row],[day]]="Thur",1,IF(Table1[[#This Row],[day]]="Fri",2,IF(Table1[[#This Row],[day]]="Sat",3,IF(Table1[[#This Row],[day]]="Sun",4,0))))</f>
        <v>2</v>
      </c>
      <c r="K96" s="2">
        <f>IF(Table1[[#This Row],[time]]="Dinner",1,0)</f>
        <v>1</v>
      </c>
      <c r="L96" s="4">
        <f>CORREL(Table1[Sex_numeric],Table1[tip])</f>
        <v>8.5273975201494573E-2</v>
      </c>
      <c r="M96" s="2">
        <f>CORREL(Table1[Smoker2],Table1[tip])</f>
        <v>9.7627499908010239E-3</v>
      </c>
      <c r="N96" s="2">
        <f>CORREL(Table1[Day2],Table1[tip])</f>
        <v>0.13179752636389336</v>
      </c>
      <c r="O96" s="2">
        <f>CORREL(Table1[Time2],Table1[tip])</f>
        <v>0.117596390271059</v>
      </c>
      <c r="P96" s="9">
        <f>0.8861 + 0.1057*Table1[[#This Row],[total_bill]] - 0.0415*Table1[[#This Row],[size]] - 0.1302*Table1[[#This Row],[Sex_numeric]] + 0.0859*Table1[[#This Row],[Smoker2]] - 0.1885*J96</f>
        <v>2.830775</v>
      </c>
      <c r="Q96" s="2">
        <f>Table1[[#This Row],[tip]]-Table1[[#This Row],[Pridicted_Tip]]</f>
        <v>0.41922499999999996</v>
      </c>
      <c r="R96" s="2">
        <f>Table1[[#This Row],[Calculate_Error]]^2</f>
        <v>0.17574960062499997</v>
      </c>
      <c r="S96" s="2">
        <f>Table1[[#This Row],[Squad_Error]]^2</f>
        <v>3.0887922119846992E-2</v>
      </c>
    </row>
    <row r="97" spans="1:19" x14ac:dyDescent="0.3">
      <c r="A97" t="s">
        <v>5</v>
      </c>
      <c r="B97" t="s">
        <v>6</v>
      </c>
      <c r="C97" t="s">
        <v>8</v>
      </c>
      <c r="D97" t="s">
        <v>0</v>
      </c>
      <c r="E97">
        <v>4.7300000000000004</v>
      </c>
      <c r="F97">
        <v>4</v>
      </c>
      <c r="G97">
        <v>40.17</v>
      </c>
      <c r="H97">
        <f>IF(Table1[[#This Row],[sex]]="Male",1,0)</f>
        <v>1</v>
      </c>
      <c r="I97">
        <f>IF(Table1[[#This Row],[smoker]]="Yes",1,0)</f>
        <v>1</v>
      </c>
      <c r="J97">
        <f>IF(Table1[[#This Row],[day]]="Thur",1,IF(Table1[[#This Row],[day]]="Fri",2,IF(Table1[[#This Row],[day]]="Sat",3,IF(Table1[[#This Row],[day]]="Sun",4,0))))</f>
        <v>2</v>
      </c>
      <c r="K97" s="2">
        <f>IF(Table1[[#This Row],[time]]="Dinner",1,0)</f>
        <v>1</v>
      </c>
      <c r="L97" s="4">
        <f>CORREL(Table1[Sex_numeric],Table1[tip])</f>
        <v>8.5273975201494573E-2</v>
      </c>
      <c r="M97" s="2">
        <f>CORREL(Table1[Smoker2],Table1[tip])</f>
        <v>9.7627499908010239E-3</v>
      </c>
      <c r="N97" s="2">
        <f>CORREL(Table1[Day2],Table1[tip])</f>
        <v>0.13179752636389336</v>
      </c>
      <c r="O97" s="2">
        <f>CORREL(Table1[Time2],Table1[tip])</f>
        <v>0.117596390271059</v>
      </c>
      <c r="P97" s="9">
        <f>0.8861 + 0.1057*Table1[[#This Row],[total_bill]] - 0.0415*Table1[[#This Row],[size]] - 0.1302*Table1[[#This Row],[Sex_numeric]] + 0.0859*Table1[[#This Row],[Smoker2]] - 0.1885*J97</f>
        <v>4.5447689999999996</v>
      </c>
      <c r="Q97" s="2">
        <f>Table1[[#This Row],[tip]]-Table1[[#This Row],[Pridicted_Tip]]</f>
        <v>0.18523100000000081</v>
      </c>
      <c r="R97" s="2">
        <f>Table1[[#This Row],[Calculate_Error]]^2</f>
        <v>3.4310523361000302E-2</v>
      </c>
      <c r="S97" s="2">
        <f>Table1[[#This Row],[Squad_Error]]^2</f>
        <v>1.1772120133057475E-3</v>
      </c>
    </row>
    <row r="98" spans="1:19" x14ac:dyDescent="0.3">
      <c r="A98" t="s">
        <v>5</v>
      </c>
      <c r="B98" t="s">
        <v>6</v>
      </c>
      <c r="C98" t="s">
        <v>8</v>
      </c>
      <c r="D98" t="s">
        <v>0</v>
      </c>
      <c r="E98">
        <v>4</v>
      </c>
      <c r="F98">
        <v>2</v>
      </c>
      <c r="G98">
        <v>27.28</v>
      </c>
      <c r="H98">
        <f>IF(Table1[[#This Row],[sex]]="Male",1,0)</f>
        <v>1</v>
      </c>
      <c r="I98">
        <f>IF(Table1[[#This Row],[smoker]]="Yes",1,0)</f>
        <v>1</v>
      </c>
      <c r="J98">
        <f>IF(Table1[[#This Row],[day]]="Thur",1,IF(Table1[[#This Row],[day]]="Fri",2,IF(Table1[[#This Row],[day]]="Sat",3,IF(Table1[[#This Row],[day]]="Sun",4,0))))</f>
        <v>2</v>
      </c>
      <c r="K98" s="2">
        <f>IF(Table1[[#This Row],[time]]="Dinner",1,0)</f>
        <v>1</v>
      </c>
      <c r="L98" s="4">
        <f>CORREL(Table1[Sex_numeric],Table1[tip])</f>
        <v>8.5273975201494573E-2</v>
      </c>
      <c r="M98" s="2">
        <f>CORREL(Table1[Smoker2],Table1[tip])</f>
        <v>9.7627499908010239E-3</v>
      </c>
      <c r="N98" s="2">
        <f>CORREL(Table1[Day2],Table1[tip])</f>
        <v>0.13179752636389336</v>
      </c>
      <c r="O98" s="2">
        <f>CORREL(Table1[Time2],Table1[tip])</f>
        <v>0.117596390271059</v>
      </c>
      <c r="P98" s="9">
        <f>0.8861 + 0.1057*Table1[[#This Row],[total_bill]] - 0.0415*Table1[[#This Row],[size]] - 0.1302*Table1[[#This Row],[Sex_numeric]] + 0.0859*Table1[[#This Row],[Smoker2]] - 0.1885*J98</f>
        <v>3.2652960000000002</v>
      </c>
      <c r="Q98" s="2">
        <f>Table1[[#This Row],[tip]]-Table1[[#This Row],[Pridicted_Tip]]</f>
        <v>0.7347039999999998</v>
      </c>
      <c r="R98" s="2">
        <f>Table1[[#This Row],[Calculate_Error]]^2</f>
        <v>0.53978996761599973</v>
      </c>
      <c r="S98" s="2">
        <f>Table1[[#This Row],[Squad_Error]]^2</f>
        <v>0.29137320913888204</v>
      </c>
    </row>
    <row r="99" spans="1:19" x14ac:dyDescent="0.3">
      <c r="A99" t="s">
        <v>5</v>
      </c>
      <c r="B99" t="s">
        <v>6</v>
      </c>
      <c r="C99" t="s">
        <v>8</v>
      </c>
      <c r="D99" t="s">
        <v>0</v>
      </c>
      <c r="E99">
        <v>1.5</v>
      </c>
      <c r="F99">
        <v>2</v>
      </c>
      <c r="G99">
        <v>12.03</v>
      </c>
      <c r="H99">
        <f>IF(Table1[[#This Row],[sex]]="Male",1,0)</f>
        <v>1</v>
      </c>
      <c r="I99">
        <f>IF(Table1[[#This Row],[smoker]]="Yes",1,0)</f>
        <v>1</v>
      </c>
      <c r="J99">
        <f>IF(Table1[[#This Row],[day]]="Thur",1,IF(Table1[[#This Row],[day]]="Fri",2,IF(Table1[[#This Row],[day]]="Sat",3,IF(Table1[[#This Row],[day]]="Sun",4,0))))</f>
        <v>2</v>
      </c>
      <c r="K99" s="2">
        <f>IF(Table1[[#This Row],[time]]="Dinner",1,0)</f>
        <v>1</v>
      </c>
      <c r="L99" s="4">
        <f>CORREL(Table1[Sex_numeric],Table1[tip])</f>
        <v>8.5273975201494573E-2</v>
      </c>
      <c r="M99" s="2">
        <f>CORREL(Table1[Smoker2],Table1[tip])</f>
        <v>9.7627499908010239E-3</v>
      </c>
      <c r="N99" s="2">
        <f>CORREL(Table1[Day2],Table1[tip])</f>
        <v>0.13179752636389336</v>
      </c>
      <c r="O99" s="2">
        <f>CORREL(Table1[Time2],Table1[tip])</f>
        <v>0.117596390271059</v>
      </c>
      <c r="P99" s="9">
        <f>0.8861 + 0.1057*Table1[[#This Row],[total_bill]] - 0.0415*Table1[[#This Row],[size]] - 0.1302*Table1[[#This Row],[Sex_numeric]] + 0.0859*Table1[[#This Row],[Smoker2]] - 0.1885*J99</f>
        <v>1.6533709999999997</v>
      </c>
      <c r="Q99" s="2">
        <f>Table1[[#This Row],[tip]]-Table1[[#This Row],[Pridicted_Tip]]</f>
        <v>-0.1533709999999997</v>
      </c>
      <c r="R99" s="2">
        <f>Table1[[#This Row],[Calculate_Error]]^2</f>
        <v>2.3522663640999909E-2</v>
      </c>
      <c r="S99" s="2">
        <f>Table1[[#This Row],[Squad_Error]]^2</f>
        <v>5.5331570476761913E-4</v>
      </c>
    </row>
    <row r="100" spans="1:19" x14ac:dyDescent="0.3">
      <c r="A100" t="s">
        <v>5</v>
      </c>
      <c r="B100" t="s">
        <v>6</v>
      </c>
      <c r="C100" t="s">
        <v>8</v>
      </c>
      <c r="D100" t="s">
        <v>0</v>
      </c>
      <c r="E100">
        <v>3</v>
      </c>
      <c r="F100">
        <v>2</v>
      </c>
      <c r="G100">
        <v>21.01</v>
      </c>
      <c r="H100">
        <f>IF(Table1[[#This Row],[sex]]="Male",1,0)</f>
        <v>1</v>
      </c>
      <c r="I100">
        <f>IF(Table1[[#This Row],[smoker]]="Yes",1,0)</f>
        <v>1</v>
      </c>
      <c r="J100">
        <f>IF(Table1[[#This Row],[day]]="Thur",1,IF(Table1[[#This Row],[day]]="Fri",2,IF(Table1[[#This Row],[day]]="Sat",3,IF(Table1[[#This Row],[day]]="Sun",4,0))))</f>
        <v>2</v>
      </c>
      <c r="K100" s="2">
        <f>IF(Table1[[#This Row],[time]]="Dinner",1,0)</f>
        <v>1</v>
      </c>
      <c r="L100" s="4">
        <f>CORREL(Table1[Sex_numeric],Table1[tip])</f>
        <v>8.5273975201494573E-2</v>
      </c>
      <c r="M100" s="2">
        <f>CORREL(Table1[Smoker2],Table1[tip])</f>
        <v>9.7627499908010239E-3</v>
      </c>
      <c r="N100" s="2">
        <f>CORREL(Table1[Day2],Table1[tip])</f>
        <v>0.13179752636389336</v>
      </c>
      <c r="O100" s="2">
        <f>CORREL(Table1[Time2],Table1[tip])</f>
        <v>0.117596390271059</v>
      </c>
      <c r="P100" s="9">
        <f>0.8861 + 0.1057*Table1[[#This Row],[total_bill]] - 0.0415*Table1[[#This Row],[size]] - 0.1302*Table1[[#This Row],[Sex_numeric]] + 0.0859*Table1[[#This Row],[Smoker2]] - 0.1885*J100</f>
        <v>2.602557</v>
      </c>
      <c r="Q100" s="2">
        <f>Table1[[#This Row],[tip]]-Table1[[#This Row],[Pridicted_Tip]]</f>
        <v>0.39744299999999999</v>
      </c>
      <c r="R100" s="2">
        <f>Table1[[#This Row],[Calculate_Error]]^2</f>
        <v>0.15796093824899998</v>
      </c>
      <c r="S100" s="2">
        <f>Table1[[#This Row],[Squad_Error]]^2</f>
        <v>2.4951658012504385E-2</v>
      </c>
    </row>
    <row r="101" spans="1:19" x14ac:dyDescent="0.3">
      <c r="A101" t="s">
        <v>5</v>
      </c>
      <c r="B101" t="s">
        <v>2</v>
      </c>
      <c r="C101" t="s">
        <v>8</v>
      </c>
      <c r="D101" t="s">
        <v>0</v>
      </c>
      <c r="E101">
        <v>1.5</v>
      </c>
      <c r="F101">
        <v>2</v>
      </c>
      <c r="G101">
        <v>12.46</v>
      </c>
      <c r="H101">
        <f>IF(Table1[[#This Row],[sex]]="Male",1,0)</f>
        <v>1</v>
      </c>
      <c r="I101">
        <f>IF(Table1[[#This Row],[smoker]]="Yes",1,0)</f>
        <v>0</v>
      </c>
      <c r="J101">
        <f>IF(Table1[[#This Row],[day]]="Thur",1,IF(Table1[[#This Row],[day]]="Fri",2,IF(Table1[[#This Row],[day]]="Sat",3,IF(Table1[[#This Row],[day]]="Sun",4,0))))</f>
        <v>2</v>
      </c>
      <c r="K101" s="2">
        <f>IF(Table1[[#This Row],[time]]="Dinner",1,0)</f>
        <v>1</v>
      </c>
      <c r="L101" s="4">
        <f>CORREL(Table1[Sex_numeric],Table1[tip])</f>
        <v>8.5273975201494573E-2</v>
      </c>
      <c r="M101" s="2">
        <f>CORREL(Table1[Smoker2],Table1[tip])</f>
        <v>9.7627499908010239E-3</v>
      </c>
      <c r="N101" s="2">
        <f>CORREL(Table1[Day2],Table1[tip])</f>
        <v>0.13179752636389336</v>
      </c>
      <c r="O101" s="2">
        <f>CORREL(Table1[Time2],Table1[tip])</f>
        <v>0.117596390271059</v>
      </c>
      <c r="P101" s="9">
        <f>0.8861 + 0.1057*Table1[[#This Row],[total_bill]] - 0.0415*Table1[[#This Row],[size]] - 0.1302*Table1[[#This Row],[Sex_numeric]] + 0.0859*Table1[[#This Row],[Smoker2]] - 0.1885*J101</f>
        <v>1.6129219999999997</v>
      </c>
      <c r="Q101" s="2">
        <f>Table1[[#This Row],[tip]]-Table1[[#This Row],[Pridicted_Tip]]</f>
        <v>-0.11292199999999974</v>
      </c>
      <c r="R101" s="2">
        <f>Table1[[#This Row],[Calculate_Error]]^2</f>
        <v>1.2751378083999943E-2</v>
      </c>
      <c r="S101" s="2">
        <f>Table1[[#This Row],[Squad_Error]]^2</f>
        <v>1.6259764304111407E-4</v>
      </c>
    </row>
    <row r="102" spans="1:19" x14ac:dyDescent="0.3">
      <c r="A102" t="s">
        <v>3</v>
      </c>
      <c r="B102" t="s">
        <v>6</v>
      </c>
      <c r="C102" t="s">
        <v>8</v>
      </c>
      <c r="D102" t="s">
        <v>0</v>
      </c>
      <c r="E102">
        <v>2.5</v>
      </c>
      <c r="F102">
        <v>2</v>
      </c>
      <c r="G102">
        <v>11.35</v>
      </c>
      <c r="H102">
        <f>IF(Table1[[#This Row],[sex]]="Male",1,0)</f>
        <v>0</v>
      </c>
      <c r="I102">
        <f>IF(Table1[[#This Row],[smoker]]="Yes",1,0)</f>
        <v>1</v>
      </c>
      <c r="J102">
        <f>IF(Table1[[#This Row],[day]]="Thur",1,IF(Table1[[#This Row],[day]]="Fri",2,IF(Table1[[#This Row],[day]]="Sat",3,IF(Table1[[#This Row],[day]]="Sun",4,0))))</f>
        <v>2</v>
      </c>
      <c r="K102" s="2">
        <f>IF(Table1[[#This Row],[time]]="Dinner",1,0)</f>
        <v>1</v>
      </c>
      <c r="L102" s="4">
        <f>CORREL(Table1[Sex_numeric],Table1[tip])</f>
        <v>8.5273975201494573E-2</v>
      </c>
      <c r="M102" s="2">
        <f>CORREL(Table1[Smoker2],Table1[tip])</f>
        <v>9.7627499908010239E-3</v>
      </c>
      <c r="N102" s="2">
        <f>CORREL(Table1[Day2],Table1[tip])</f>
        <v>0.13179752636389336</v>
      </c>
      <c r="O102" s="2">
        <f>CORREL(Table1[Time2],Table1[tip])</f>
        <v>0.117596390271059</v>
      </c>
      <c r="P102" s="9">
        <f>0.8861 + 0.1057*Table1[[#This Row],[total_bill]] - 0.0415*Table1[[#This Row],[size]] - 0.1302*Table1[[#This Row],[Sex_numeric]] + 0.0859*Table1[[#This Row],[Smoker2]] - 0.1885*J102</f>
        <v>1.711695</v>
      </c>
      <c r="Q102" s="2">
        <f>Table1[[#This Row],[tip]]-Table1[[#This Row],[Pridicted_Tip]]</f>
        <v>0.78830500000000003</v>
      </c>
      <c r="R102" s="2">
        <f>Table1[[#This Row],[Calculate_Error]]^2</f>
        <v>0.6214247730250001</v>
      </c>
      <c r="S102" s="2">
        <f>Table1[[#This Row],[Squad_Error]]^2</f>
        <v>0.38616874852917288</v>
      </c>
    </row>
    <row r="103" spans="1:19" x14ac:dyDescent="0.3">
      <c r="A103" t="s">
        <v>3</v>
      </c>
      <c r="B103" t="s">
        <v>6</v>
      </c>
      <c r="C103" t="s">
        <v>8</v>
      </c>
      <c r="D103" t="s">
        <v>0</v>
      </c>
      <c r="E103">
        <v>3</v>
      </c>
      <c r="F103">
        <v>2</v>
      </c>
      <c r="G103">
        <v>15.38</v>
      </c>
      <c r="H103">
        <f>IF(Table1[[#This Row],[sex]]="Male",1,0)</f>
        <v>0</v>
      </c>
      <c r="I103">
        <f>IF(Table1[[#This Row],[smoker]]="Yes",1,0)</f>
        <v>1</v>
      </c>
      <c r="J103">
        <f>IF(Table1[[#This Row],[day]]="Thur",1,IF(Table1[[#This Row],[day]]="Fri",2,IF(Table1[[#This Row],[day]]="Sat",3,IF(Table1[[#This Row],[day]]="Sun",4,0))))</f>
        <v>2</v>
      </c>
      <c r="K103" s="2">
        <f>IF(Table1[[#This Row],[time]]="Dinner",1,0)</f>
        <v>1</v>
      </c>
      <c r="L103" s="4">
        <f>CORREL(Table1[Sex_numeric],Table1[tip])</f>
        <v>8.5273975201494573E-2</v>
      </c>
      <c r="M103" s="2">
        <f>CORREL(Table1[Smoker2],Table1[tip])</f>
        <v>9.7627499908010239E-3</v>
      </c>
      <c r="N103" s="2">
        <f>CORREL(Table1[Day2],Table1[tip])</f>
        <v>0.13179752636389336</v>
      </c>
      <c r="O103" s="2">
        <f>CORREL(Table1[Time2],Table1[tip])</f>
        <v>0.117596390271059</v>
      </c>
      <c r="P103" s="9">
        <f>0.8861 + 0.1057*Table1[[#This Row],[total_bill]] - 0.0415*Table1[[#This Row],[size]] - 0.1302*Table1[[#This Row],[Sex_numeric]] + 0.0859*Table1[[#This Row],[Smoker2]] - 0.1885*J103</f>
        <v>2.1376660000000003</v>
      </c>
      <c r="Q103" s="2">
        <f>Table1[[#This Row],[tip]]-Table1[[#This Row],[Pridicted_Tip]]</f>
        <v>0.86233399999999971</v>
      </c>
      <c r="R103" s="2">
        <f>Table1[[#This Row],[Calculate_Error]]^2</f>
        <v>0.74361992755599948</v>
      </c>
      <c r="S103" s="2">
        <f>Table1[[#This Row],[Squad_Error]]^2</f>
        <v>0.55297059665838988</v>
      </c>
    </row>
    <row r="104" spans="1:19" x14ac:dyDescent="0.3">
      <c r="A104" t="s">
        <v>3</v>
      </c>
      <c r="B104" t="s">
        <v>6</v>
      </c>
      <c r="C104" t="s">
        <v>4</v>
      </c>
      <c r="D104" t="s">
        <v>0</v>
      </c>
      <c r="E104">
        <v>2.5</v>
      </c>
      <c r="F104">
        <v>3</v>
      </c>
      <c r="G104">
        <v>44.3</v>
      </c>
      <c r="H104">
        <f>IF(Table1[[#This Row],[sex]]="Male",1,0)</f>
        <v>0</v>
      </c>
      <c r="I104">
        <f>IF(Table1[[#This Row],[smoker]]="Yes",1,0)</f>
        <v>1</v>
      </c>
      <c r="J104">
        <f>IF(Table1[[#This Row],[day]]="Thur",1,IF(Table1[[#This Row],[day]]="Fri",2,IF(Table1[[#This Row],[day]]="Sat",3,IF(Table1[[#This Row],[day]]="Sun",4,0))))</f>
        <v>3</v>
      </c>
      <c r="K104" s="2">
        <f>IF(Table1[[#This Row],[time]]="Dinner",1,0)</f>
        <v>1</v>
      </c>
      <c r="L104" s="4">
        <f>CORREL(Table1[Sex_numeric],Table1[tip])</f>
        <v>8.5273975201494573E-2</v>
      </c>
      <c r="M104" s="2">
        <f>CORREL(Table1[Smoker2],Table1[tip])</f>
        <v>9.7627499908010239E-3</v>
      </c>
      <c r="N104" s="2">
        <f>CORREL(Table1[Day2],Table1[tip])</f>
        <v>0.13179752636389336</v>
      </c>
      <c r="O104" s="2">
        <f>CORREL(Table1[Time2],Table1[tip])</f>
        <v>0.117596390271059</v>
      </c>
      <c r="P104" s="9">
        <f>0.8861 + 0.1057*Table1[[#This Row],[total_bill]] - 0.0415*Table1[[#This Row],[size]] - 0.1302*Table1[[#This Row],[Sex_numeric]] + 0.0859*Table1[[#This Row],[Smoker2]] - 0.1885*J104</f>
        <v>4.9645099999999989</v>
      </c>
      <c r="Q104" s="2">
        <f>Table1[[#This Row],[tip]]-Table1[[#This Row],[Pridicted_Tip]]</f>
        <v>-2.4645099999999989</v>
      </c>
      <c r="R104" s="2">
        <f>Table1[[#This Row],[Calculate_Error]]^2</f>
        <v>6.0738095400999947</v>
      </c>
      <c r="S104" s="2">
        <f>Table1[[#This Row],[Squad_Error]]^2</f>
        <v>36.89116232940971</v>
      </c>
    </row>
    <row r="105" spans="1:19" x14ac:dyDescent="0.3">
      <c r="A105" t="s">
        <v>3</v>
      </c>
      <c r="B105" t="s">
        <v>6</v>
      </c>
      <c r="C105" t="s">
        <v>4</v>
      </c>
      <c r="D105" t="s">
        <v>0</v>
      </c>
      <c r="E105">
        <v>3.48</v>
      </c>
      <c r="F105">
        <v>2</v>
      </c>
      <c r="G105">
        <v>22.42</v>
      </c>
      <c r="H105">
        <f>IF(Table1[[#This Row],[sex]]="Male",1,0)</f>
        <v>0</v>
      </c>
      <c r="I105">
        <f>IF(Table1[[#This Row],[smoker]]="Yes",1,0)</f>
        <v>1</v>
      </c>
      <c r="J105">
        <f>IF(Table1[[#This Row],[day]]="Thur",1,IF(Table1[[#This Row],[day]]="Fri",2,IF(Table1[[#This Row],[day]]="Sat",3,IF(Table1[[#This Row],[day]]="Sun",4,0))))</f>
        <v>3</v>
      </c>
      <c r="K105" s="2">
        <f>IF(Table1[[#This Row],[time]]="Dinner",1,0)</f>
        <v>1</v>
      </c>
      <c r="L105" s="4">
        <f>CORREL(Table1[Sex_numeric],Table1[tip])</f>
        <v>8.5273975201494573E-2</v>
      </c>
      <c r="M105" s="2">
        <f>CORREL(Table1[Smoker2],Table1[tip])</f>
        <v>9.7627499908010239E-3</v>
      </c>
      <c r="N105" s="2">
        <f>CORREL(Table1[Day2],Table1[tip])</f>
        <v>0.13179752636389336</v>
      </c>
      <c r="O105" s="2">
        <f>CORREL(Table1[Time2],Table1[tip])</f>
        <v>0.117596390271059</v>
      </c>
      <c r="P105" s="9">
        <f>0.8861 + 0.1057*Table1[[#This Row],[total_bill]] - 0.0415*Table1[[#This Row],[size]] - 0.1302*Table1[[#This Row],[Sex_numeric]] + 0.0859*Table1[[#This Row],[Smoker2]] - 0.1885*J105</f>
        <v>2.6932939999999999</v>
      </c>
      <c r="Q105" s="2">
        <f>Table1[[#This Row],[tip]]-Table1[[#This Row],[Pridicted_Tip]]</f>
        <v>0.78670600000000013</v>
      </c>
      <c r="R105" s="2">
        <f>Table1[[#This Row],[Calculate_Error]]^2</f>
        <v>0.61890633043600018</v>
      </c>
      <c r="S105" s="2">
        <f>Table1[[#This Row],[Squad_Error]]^2</f>
        <v>0.38304504585375543</v>
      </c>
    </row>
    <row r="106" spans="1:19" x14ac:dyDescent="0.3">
      <c r="A106" t="s">
        <v>3</v>
      </c>
      <c r="B106" t="s">
        <v>2</v>
      </c>
      <c r="C106" t="s">
        <v>4</v>
      </c>
      <c r="D106" t="s">
        <v>0</v>
      </c>
      <c r="E106">
        <v>4.08</v>
      </c>
      <c r="F106">
        <v>2</v>
      </c>
      <c r="G106">
        <v>20.92</v>
      </c>
      <c r="H106">
        <f>IF(Table1[[#This Row],[sex]]="Male",1,0)</f>
        <v>0</v>
      </c>
      <c r="I106">
        <f>IF(Table1[[#This Row],[smoker]]="Yes",1,0)</f>
        <v>0</v>
      </c>
      <c r="J106">
        <f>IF(Table1[[#This Row],[day]]="Thur",1,IF(Table1[[#This Row],[day]]="Fri",2,IF(Table1[[#This Row],[day]]="Sat",3,IF(Table1[[#This Row],[day]]="Sun",4,0))))</f>
        <v>3</v>
      </c>
      <c r="K106" s="2">
        <f>IF(Table1[[#This Row],[time]]="Dinner",1,0)</f>
        <v>1</v>
      </c>
      <c r="L106" s="4">
        <f>CORREL(Table1[Sex_numeric],Table1[tip])</f>
        <v>8.5273975201494573E-2</v>
      </c>
      <c r="M106" s="2">
        <f>CORREL(Table1[Smoker2],Table1[tip])</f>
        <v>9.7627499908010239E-3</v>
      </c>
      <c r="N106" s="2">
        <f>CORREL(Table1[Day2],Table1[tip])</f>
        <v>0.13179752636389336</v>
      </c>
      <c r="O106" s="2">
        <f>CORREL(Table1[Time2],Table1[tip])</f>
        <v>0.117596390271059</v>
      </c>
      <c r="P106" s="9">
        <f>0.8861 + 0.1057*Table1[[#This Row],[total_bill]] - 0.0415*Table1[[#This Row],[size]] - 0.1302*Table1[[#This Row],[Sex_numeric]] + 0.0859*Table1[[#This Row],[Smoker2]] - 0.1885*J106</f>
        <v>2.4488439999999998</v>
      </c>
      <c r="Q106" s="2">
        <f>Table1[[#This Row],[tip]]-Table1[[#This Row],[Pridicted_Tip]]</f>
        <v>1.6311560000000003</v>
      </c>
      <c r="R106" s="2">
        <f>Table1[[#This Row],[Calculate_Error]]^2</f>
        <v>2.6606698963360009</v>
      </c>
      <c r="S106" s="2">
        <f>Table1[[#This Row],[Squad_Error]]^2</f>
        <v>7.0791642972686262</v>
      </c>
    </row>
    <row r="107" spans="1:19" x14ac:dyDescent="0.3">
      <c r="A107" t="s">
        <v>5</v>
      </c>
      <c r="B107" t="s">
        <v>6</v>
      </c>
      <c r="C107" t="s">
        <v>4</v>
      </c>
      <c r="D107" t="s">
        <v>0</v>
      </c>
      <c r="E107">
        <v>1.64</v>
      </c>
      <c r="F107">
        <v>2</v>
      </c>
      <c r="G107">
        <v>15.36</v>
      </c>
      <c r="H107">
        <f>IF(Table1[[#This Row],[sex]]="Male",1,0)</f>
        <v>1</v>
      </c>
      <c r="I107">
        <f>IF(Table1[[#This Row],[smoker]]="Yes",1,0)</f>
        <v>1</v>
      </c>
      <c r="J107">
        <f>IF(Table1[[#This Row],[day]]="Thur",1,IF(Table1[[#This Row],[day]]="Fri",2,IF(Table1[[#This Row],[day]]="Sat",3,IF(Table1[[#This Row],[day]]="Sun",4,0))))</f>
        <v>3</v>
      </c>
      <c r="K107" s="2">
        <f>IF(Table1[[#This Row],[time]]="Dinner",1,0)</f>
        <v>1</v>
      </c>
      <c r="L107" s="4">
        <f>CORREL(Table1[Sex_numeric],Table1[tip])</f>
        <v>8.5273975201494573E-2</v>
      </c>
      <c r="M107" s="2">
        <f>CORREL(Table1[Smoker2],Table1[tip])</f>
        <v>9.7627499908010239E-3</v>
      </c>
      <c r="N107" s="2">
        <f>CORREL(Table1[Day2],Table1[tip])</f>
        <v>0.13179752636389336</v>
      </c>
      <c r="O107" s="2">
        <f>CORREL(Table1[Time2],Table1[tip])</f>
        <v>0.117596390271059</v>
      </c>
      <c r="P107" s="9">
        <f>0.8861 + 0.1057*Table1[[#This Row],[total_bill]] - 0.0415*Table1[[#This Row],[size]] - 0.1302*Table1[[#This Row],[Sex_numeric]] + 0.0859*Table1[[#This Row],[Smoker2]] - 0.1885*J107</f>
        <v>1.8168519999999999</v>
      </c>
      <c r="Q107" s="2">
        <f>Table1[[#This Row],[tip]]-Table1[[#This Row],[Pridicted_Tip]]</f>
        <v>-0.17685200000000001</v>
      </c>
      <c r="R107" s="2">
        <f>Table1[[#This Row],[Calculate_Error]]^2</f>
        <v>3.1276629904E-2</v>
      </c>
      <c r="S107" s="2">
        <f>Table1[[#This Row],[Squad_Error]]^2</f>
        <v>9.7822757815178699E-4</v>
      </c>
    </row>
    <row r="108" spans="1:19" x14ac:dyDescent="0.3">
      <c r="A108" t="s">
        <v>5</v>
      </c>
      <c r="B108" t="s">
        <v>6</v>
      </c>
      <c r="C108" t="s">
        <v>4</v>
      </c>
      <c r="D108" t="s">
        <v>0</v>
      </c>
      <c r="E108">
        <v>4.0599999999999996</v>
      </c>
      <c r="F108">
        <v>2</v>
      </c>
      <c r="G108">
        <v>20.49</v>
      </c>
      <c r="H108">
        <f>IF(Table1[[#This Row],[sex]]="Male",1,0)</f>
        <v>1</v>
      </c>
      <c r="I108">
        <f>IF(Table1[[#This Row],[smoker]]="Yes",1,0)</f>
        <v>1</v>
      </c>
      <c r="J108">
        <f>IF(Table1[[#This Row],[day]]="Thur",1,IF(Table1[[#This Row],[day]]="Fri",2,IF(Table1[[#This Row],[day]]="Sat",3,IF(Table1[[#This Row],[day]]="Sun",4,0))))</f>
        <v>3</v>
      </c>
      <c r="K108" s="2">
        <f>IF(Table1[[#This Row],[time]]="Dinner",1,0)</f>
        <v>1</v>
      </c>
      <c r="L108" s="4">
        <f>CORREL(Table1[Sex_numeric],Table1[tip])</f>
        <v>8.5273975201494573E-2</v>
      </c>
      <c r="M108" s="2">
        <f>CORREL(Table1[Smoker2],Table1[tip])</f>
        <v>9.7627499908010239E-3</v>
      </c>
      <c r="N108" s="2">
        <f>CORREL(Table1[Day2],Table1[tip])</f>
        <v>0.13179752636389336</v>
      </c>
      <c r="O108" s="2">
        <f>CORREL(Table1[Time2],Table1[tip])</f>
        <v>0.117596390271059</v>
      </c>
      <c r="P108" s="9">
        <f>0.8861 + 0.1057*Table1[[#This Row],[total_bill]] - 0.0415*Table1[[#This Row],[size]] - 0.1302*Table1[[#This Row],[Sex_numeric]] + 0.0859*Table1[[#This Row],[Smoker2]] - 0.1885*J108</f>
        <v>2.3590929999999997</v>
      </c>
      <c r="Q108" s="2">
        <f>Table1[[#This Row],[tip]]-Table1[[#This Row],[Pridicted_Tip]]</f>
        <v>1.7009069999999999</v>
      </c>
      <c r="R108" s="2">
        <f>Table1[[#This Row],[Calculate_Error]]^2</f>
        <v>2.8930846226489999</v>
      </c>
      <c r="S108" s="2">
        <f>Table1[[#This Row],[Squad_Error]]^2</f>
        <v>8.3699386338081059</v>
      </c>
    </row>
    <row r="109" spans="1:19" x14ac:dyDescent="0.3">
      <c r="A109" t="s">
        <v>5</v>
      </c>
      <c r="B109" t="s">
        <v>6</v>
      </c>
      <c r="C109" t="s">
        <v>4</v>
      </c>
      <c r="D109" t="s">
        <v>0</v>
      </c>
      <c r="E109">
        <v>4.29</v>
      </c>
      <c r="F109">
        <v>2</v>
      </c>
      <c r="G109">
        <v>25.21</v>
      </c>
      <c r="H109">
        <f>IF(Table1[[#This Row],[sex]]="Male",1,0)</f>
        <v>1</v>
      </c>
      <c r="I109">
        <f>IF(Table1[[#This Row],[smoker]]="Yes",1,0)</f>
        <v>1</v>
      </c>
      <c r="J109">
        <f>IF(Table1[[#This Row],[day]]="Thur",1,IF(Table1[[#This Row],[day]]="Fri",2,IF(Table1[[#This Row],[day]]="Sat",3,IF(Table1[[#This Row],[day]]="Sun",4,0))))</f>
        <v>3</v>
      </c>
      <c r="K109" s="2">
        <f>IF(Table1[[#This Row],[time]]="Dinner",1,0)</f>
        <v>1</v>
      </c>
      <c r="L109" s="4">
        <f>CORREL(Table1[Sex_numeric],Table1[tip])</f>
        <v>8.5273975201494573E-2</v>
      </c>
      <c r="M109" s="2">
        <f>CORREL(Table1[Smoker2],Table1[tip])</f>
        <v>9.7627499908010239E-3</v>
      </c>
      <c r="N109" s="2">
        <f>CORREL(Table1[Day2],Table1[tip])</f>
        <v>0.13179752636389336</v>
      </c>
      <c r="O109" s="2">
        <f>CORREL(Table1[Time2],Table1[tip])</f>
        <v>0.117596390271059</v>
      </c>
      <c r="P109" s="9">
        <f>0.8861 + 0.1057*Table1[[#This Row],[total_bill]] - 0.0415*Table1[[#This Row],[size]] - 0.1302*Table1[[#This Row],[Sex_numeric]] + 0.0859*Table1[[#This Row],[Smoker2]] - 0.1885*J109</f>
        <v>2.8579970000000001</v>
      </c>
      <c r="Q109" s="2">
        <f>Table1[[#This Row],[tip]]-Table1[[#This Row],[Pridicted_Tip]]</f>
        <v>1.4320029999999999</v>
      </c>
      <c r="R109" s="2">
        <f>Table1[[#This Row],[Calculate_Error]]^2</f>
        <v>2.0506325920089998</v>
      </c>
      <c r="S109" s="2">
        <f>Table1[[#This Row],[Squad_Error]]^2</f>
        <v>4.2050940274095492</v>
      </c>
    </row>
    <row r="110" spans="1:19" x14ac:dyDescent="0.3">
      <c r="A110" t="s">
        <v>5</v>
      </c>
      <c r="B110" t="s">
        <v>2</v>
      </c>
      <c r="C110" t="s">
        <v>4</v>
      </c>
      <c r="D110" t="s">
        <v>0</v>
      </c>
      <c r="E110">
        <v>3.76</v>
      </c>
      <c r="F110">
        <v>2</v>
      </c>
      <c r="G110">
        <v>18.239999999999998</v>
      </c>
      <c r="H110">
        <f>IF(Table1[[#This Row],[sex]]="Male",1,0)</f>
        <v>1</v>
      </c>
      <c r="I110">
        <f>IF(Table1[[#This Row],[smoker]]="Yes",1,0)</f>
        <v>0</v>
      </c>
      <c r="J110">
        <f>IF(Table1[[#This Row],[day]]="Thur",1,IF(Table1[[#This Row],[day]]="Fri",2,IF(Table1[[#This Row],[day]]="Sat",3,IF(Table1[[#This Row],[day]]="Sun",4,0))))</f>
        <v>3</v>
      </c>
      <c r="K110" s="2">
        <f>IF(Table1[[#This Row],[time]]="Dinner",1,0)</f>
        <v>1</v>
      </c>
      <c r="L110" s="4">
        <f>CORREL(Table1[Sex_numeric],Table1[tip])</f>
        <v>8.5273975201494573E-2</v>
      </c>
      <c r="M110" s="2">
        <f>CORREL(Table1[Smoker2],Table1[tip])</f>
        <v>9.7627499908010239E-3</v>
      </c>
      <c r="N110" s="2">
        <f>CORREL(Table1[Day2],Table1[tip])</f>
        <v>0.13179752636389336</v>
      </c>
      <c r="O110" s="2">
        <f>CORREL(Table1[Time2],Table1[tip])</f>
        <v>0.117596390271059</v>
      </c>
      <c r="P110" s="9">
        <f>0.8861 + 0.1057*Table1[[#This Row],[total_bill]] - 0.0415*Table1[[#This Row],[size]] - 0.1302*Table1[[#This Row],[Sex_numeric]] + 0.0859*Table1[[#This Row],[Smoker2]] - 0.1885*J110</f>
        <v>2.0353679999999996</v>
      </c>
      <c r="Q110" s="2">
        <f>Table1[[#This Row],[tip]]-Table1[[#This Row],[Pridicted_Tip]]</f>
        <v>1.7246320000000002</v>
      </c>
      <c r="R110" s="2">
        <f>Table1[[#This Row],[Calculate_Error]]^2</f>
        <v>2.9743555354240008</v>
      </c>
      <c r="S110" s="2">
        <f>Table1[[#This Row],[Squad_Error]]^2</f>
        <v>8.8467908511073947</v>
      </c>
    </row>
    <row r="111" spans="1:19" x14ac:dyDescent="0.3">
      <c r="A111" t="s">
        <v>3</v>
      </c>
      <c r="B111" t="s">
        <v>6</v>
      </c>
      <c r="C111" t="s">
        <v>4</v>
      </c>
      <c r="D111" t="s">
        <v>0</v>
      </c>
      <c r="E111">
        <v>4</v>
      </c>
      <c r="F111">
        <v>2</v>
      </c>
      <c r="G111">
        <v>14.31</v>
      </c>
      <c r="H111">
        <f>IF(Table1[[#This Row],[sex]]="Male",1,0)</f>
        <v>0</v>
      </c>
      <c r="I111">
        <f>IF(Table1[[#This Row],[smoker]]="Yes",1,0)</f>
        <v>1</v>
      </c>
      <c r="J111">
        <f>IF(Table1[[#This Row],[day]]="Thur",1,IF(Table1[[#This Row],[day]]="Fri",2,IF(Table1[[#This Row],[day]]="Sat",3,IF(Table1[[#This Row],[day]]="Sun",4,0))))</f>
        <v>3</v>
      </c>
      <c r="K111" s="2">
        <f>IF(Table1[[#This Row],[time]]="Dinner",1,0)</f>
        <v>1</v>
      </c>
      <c r="L111" s="4">
        <f>CORREL(Table1[Sex_numeric],Table1[tip])</f>
        <v>8.5273975201494573E-2</v>
      </c>
      <c r="M111" s="2">
        <f>CORREL(Table1[Smoker2],Table1[tip])</f>
        <v>9.7627499908010239E-3</v>
      </c>
      <c r="N111" s="2">
        <f>CORREL(Table1[Day2],Table1[tip])</f>
        <v>0.13179752636389336</v>
      </c>
      <c r="O111" s="2">
        <f>CORREL(Table1[Time2],Table1[tip])</f>
        <v>0.117596390271059</v>
      </c>
      <c r="P111" s="9">
        <f>0.8861 + 0.1057*Table1[[#This Row],[total_bill]] - 0.0415*Table1[[#This Row],[size]] - 0.1302*Table1[[#This Row],[Sex_numeric]] + 0.0859*Table1[[#This Row],[Smoker2]] - 0.1885*J111</f>
        <v>1.8360669999999999</v>
      </c>
      <c r="Q111" s="2">
        <f>Table1[[#This Row],[tip]]-Table1[[#This Row],[Pridicted_Tip]]</f>
        <v>2.1639330000000001</v>
      </c>
      <c r="R111" s="2">
        <f>Table1[[#This Row],[Calculate_Error]]^2</f>
        <v>4.6826060284890003</v>
      </c>
      <c r="S111" s="2">
        <f>Table1[[#This Row],[Squad_Error]]^2</f>
        <v>21.926799218041527</v>
      </c>
    </row>
    <row r="112" spans="1:19" x14ac:dyDescent="0.3">
      <c r="A112" t="s">
        <v>5</v>
      </c>
      <c r="B112" t="s">
        <v>2</v>
      </c>
      <c r="C112" t="s">
        <v>4</v>
      </c>
      <c r="D112" t="s">
        <v>0</v>
      </c>
      <c r="E112">
        <v>3</v>
      </c>
      <c r="F112">
        <v>2</v>
      </c>
      <c r="G112">
        <v>14</v>
      </c>
      <c r="H112">
        <f>IF(Table1[[#This Row],[sex]]="Male",1,0)</f>
        <v>1</v>
      </c>
      <c r="I112">
        <f>IF(Table1[[#This Row],[smoker]]="Yes",1,0)</f>
        <v>0</v>
      </c>
      <c r="J112">
        <f>IF(Table1[[#This Row],[day]]="Thur",1,IF(Table1[[#This Row],[day]]="Fri",2,IF(Table1[[#This Row],[day]]="Sat",3,IF(Table1[[#This Row],[day]]="Sun",4,0))))</f>
        <v>3</v>
      </c>
      <c r="K112" s="2">
        <f>IF(Table1[[#This Row],[time]]="Dinner",1,0)</f>
        <v>1</v>
      </c>
      <c r="L112" s="4">
        <f>CORREL(Table1[Sex_numeric],Table1[tip])</f>
        <v>8.5273975201494573E-2</v>
      </c>
      <c r="M112" s="2">
        <f>CORREL(Table1[Smoker2],Table1[tip])</f>
        <v>9.7627499908010239E-3</v>
      </c>
      <c r="N112" s="2">
        <f>CORREL(Table1[Day2],Table1[tip])</f>
        <v>0.13179752636389336</v>
      </c>
      <c r="O112" s="2">
        <f>CORREL(Table1[Time2],Table1[tip])</f>
        <v>0.117596390271059</v>
      </c>
      <c r="P112" s="9">
        <f>0.8861 + 0.1057*Table1[[#This Row],[total_bill]] - 0.0415*Table1[[#This Row],[size]] - 0.1302*Table1[[#This Row],[Sex_numeric]] + 0.0859*Table1[[#This Row],[Smoker2]] - 0.1885*J112</f>
        <v>1.5871999999999997</v>
      </c>
      <c r="Q112" s="2">
        <f>Table1[[#This Row],[tip]]-Table1[[#This Row],[Pridicted_Tip]]</f>
        <v>1.4128000000000003</v>
      </c>
      <c r="R112" s="2">
        <f>Table1[[#This Row],[Calculate_Error]]^2</f>
        <v>1.9960038400000009</v>
      </c>
      <c r="S112" s="2">
        <f>Table1[[#This Row],[Squad_Error]]^2</f>
        <v>3.9840313292947491</v>
      </c>
    </row>
    <row r="113" spans="1:19" x14ac:dyDescent="0.3">
      <c r="A113" t="s">
        <v>3</v>
      </c>
      <c r="B113" t="s">
        <v>2</v>
      </c>
      <c r="C113" t="s">
        <v>4</v>
      </c>
      <c r="D113" t="s">
        <v>0</v>
      </c>
      <c r="E113">
        <v>1</v>
      </c>
      <c r="F113">
        <v>1</v>
      </c>
      <c r="G113">
        <v>7.25</v>
      </c>
      <c r="H113">
        <f>IF(Table1[[#This Row],[sex]]="Male",1,0)</f>
        <v>0</v>
      </c>
      <c r="I113">
        <f>IF(Table1[[#This Row],[smoker]]="Yes",1,0)</f>
        <v>0</v>
      </c>
      <c r="J113">
        <f>IF(Table1[[#This Row],[day]]="Thur",1,IF(Table1[[#This Row],[day]]="Fri",2,IF(Table1[[#This Row],[day]]="Sat",3,IF(Table1[[#This Row],[day]]="Sun",4,0))))</f>
        <v>3</v>
      </c>
      <c r="K113" s="2">
        <f>IF(Table1[[#This Row],[time]]="Dinner",1,0)</f>
        <v>1</v>
      </c>
      <c r="L113" s="4">
        <f>CORREL(Table1[Sex_numeric],Table1[tip])</f>
        <v>8.5273975201494573E-2</v>
      </c>
      <c r="M113" s="2">
        <f>CORREL(Table1[Smoker2],Table1[tip])</f>
        <v>9.7627499908010239E-3</v>
      </c>
      <c r="N113" s="2">
        <f>CORREL(Table1[Day2],Table1[tip])</f>
        <v>0.13179752636389336</v>
      </c>
      <c r="O113" s="2">
        <f>CORREL(Table1[Time2],Table1[tip])</f>
        <v>0.117596390271059</v>
      </c>
      <c r="P113" s="9">
        <f>0.8861 + 0.1057*Table1[[#This Row],[total_bill]] - 0.0415*Table1[[#This Row],[size]] - 0.1302*Table1[[#This Row],[Sex_numeric]] + 0.0859*Table1[[#This Row],[Smoker2]] - 0.1885*J113</f>
        <v>1.0454249999999998</v>
      </c>
      <c r="Q113" s="2">
        <f>Table1[[#This Row],[tip]]-Table1[[#This Row],[Pridicted_Tip]]</f>
        <v>-4.5424999999999827E-2</v>
      </c>
      <c r="R113" s="2">
        <f>Table1[[#This Row],[Calculate_Error]]^2</f>
        <v>2.0634306249999843E-3</v>
      </c>
      <c r="S113" s="2">
        <f>Table1[[#This Row],[Squad_Error]]^2</f>
        <v>4.2577459441878259E-6</v>
      </c>
    </row>
    <row r="114" spans="1:19" x14ac:dyDescent="0.3">
      <c r="A114" t="s">
        <v>5</v>
      </c>
      <c r="B114" t="s">
        <v>2</v>
      </c>
      <c r="C114" t="s">
        <v>9</v>
      </c>
      <c r="D114" t="s">
        <v>0</v>
      </c>
      <c r="E114">
        <v>4</v>
      </c>
      <c r="F114">
        <v>3</v>
      </c>
      <c r="G114">
        <v>38.07</v>
      </c>
      <c r="H114">
        <f>IF(Table1[[#This Row],[sex]]="Male",1,0)</f>
        <v>1</v>
      </c>
      <c r="I114">
        <f>IF(Table1[[#This Row],[smoker]]="Yes",1,0)</f>
        <v>0</v>
      </c>
      <c r="J114">
        <f>IF(Table1[[#This Row],[day]]="Thur",1,IF(Table1[[#This Row],[day]]="Fri",2,IF(Table1[[#This Row],[day]]="Sat",3,IF(Table1[[#This Row],[day]]="Sun",4,0))))</f>
        <v>4</v>
      </c>
      <c r="K114" s="2">
        <f>IF(Table1[[#This Row],[time]]="Dinner",1,0)</f>
        <v>1</v>
      </c>
      <c r="L114" s="4">
        <f>CORREL(Table1[Sex_numeric],Table1[tip])</f>
        <v>8.5273975201494573E-2</v>
      </c>
      <c r="M114" s="2">
        <f>CORREL(Table1[Smoker2],Table1[tip])</f>
        <v>9.7627499908010239E-3</v>
      </c>
      <c r="N114" s="2">
        <f>CORREL(Table1[Day2],Table1[tip])</f>
        <v>0.13179752636389336</v>
      </c>
      <c r="O114" s="2">
        <f>CORREL(Table1[Time2],Table1[tip])</f>
        <v>0.117596390271059</v>
      </c>
      <c r="P114" s="9">
        <f>0.8861 + 0.1057*Table1[[#This Row],[total_bill]] - 0.0415*Table1[[#This Row],[size]] - 0.1302*Table1[[#This Row],[Sex_numeric]] + 0.0859*Table1[[#This Row],[Smoker2]] - 0.1885*J114</f>
        <v>3.9013989999999992</v>
      </c>
      <c r="Q114" s="2">
        <f>Table1[[#This Row],[tip]]-Table1[[#This Row],[Pridicted_Tip]]</f>
        <v>9.8601000000000827E-2</v>
      </c>
      <c r="R114" s="2">
        <f>Table1[[#This Row],[Calculate_Error]]^2</f>
        <v>9.7221572010001631E-3</v>
      </c>
      <c r="S114" s="2">
        <f>Table1[[#This Row],[Squad_Error]]^2</f>
        <v>9.4520340640959324E-5</v>
      </c>
    </row>
    <row r="115" spans="1:19" x14ac:dyDescent="0.3">
      <c r="A115" t="s">
        <v>5</v>
      </c>
      <c r="B115" t="s">
        <v>2</v>
      </c>
      <c r="C115" t="s">
        <v>9</v>
      </c>
      <c r="D115" t="s">
        <v>0</v>
      </c>
      <c r="E115">
        <v>2.5499999999999998</v>
      </c>
      <c r="F115">
        <v>2</v>
      </c>
      <c r="G115">
        <v>23.95</v>
      </c>
      <c r="H115">
        <f>IF(Table1[[#This Row],[sex]]="Male",1,0)</f>
        <v>1</v>
      </c>
      <c r="I115">
        <f>IF(Table1[[#This Row],[smoker]]="Yes",1,0)</f>
        <v>0</v>
      </c>
      <c r="J115">
        <f>IF(Table1[[#This Row],[day]]="Thur",1,IF(Table1[[#This Row],[day]]="Fri",2,IF(Table1[[#This Row],[day]]="Sat",3,IF(Table1[[#This Row],[day]]="Sun",4,0))))</f>
        <v>4</v>
      </c>
      <c r="K115" s="2">
        <f>IF(Table1[[#This Row],[time]]="Dinner",1,0)</f>
        <v>1</v>
      </c>
      <c r="L115" s="4">
        <f>CORREL(Table1[Sex_numeric],Table1[tip])</f>
        <v>8.5273975201494573E-2</v>
      </c>
      <c r="M115" s="2">
        <f>CORREL(Table1[Smoker2],Table1[tip])</f>
        <v>9.7627499908010239E-3</v>
      </c>
      <c r="N115" s="2">
        <f>CORREL(Table1[Day2],Table1[tip])</f>
        <v>0.13179752636389336</v>
      </c>
      <c r="O115" s="2">
        <f>CORREL(Table1[Time2],Table1[tip])</f>
        <v>0.117596390271059</v>
      </c>
      <c r="P115" s="9">
        <f>0.8861 + 0.1057*Table1[[#This Row],[total_bill]] - 0.0415*Table1[[#This Row],[size]] - 0.1302*Table1[[#This Row],[Sex_numeric]] + 0.0859*Table1[[#This Row],[Smoker2]] - 0.1885*J115</f>
        <v>2.450415</v>
      </c>
      <c r="Q115" s="2">
        <f>Table1[[#This Row],[tip]]-Table1[[#This Row],[Pridicted_Tip]]</f>
        <v>9.9584999999999813E-2</v>
      </c>
      <c r="R115" s="2">
        <f>Table1[[#This Row],[Calculate_Error]]^2</f>
        <v>9.9171722249999632E-3</v>
      </c>
      <c r="S115" s="2">
        <f>Table1[[#This Row],[Squad_Error]]^2</f>
        <v>9.8350304940310719E-5</v>
      </c>
    </row>
    <row r="116" spans="1:19" x14ac:dyDescent="0.3">
      <c r="A116" t="s">
        <v>3</v>
      </c>
      <c r="B116" t="s">
        <v>2</v>
      </c>
      <c r="C116" t="s">
        <v>9</v>
      </c>
      <c r="D116" t="s">
        <v>0</v>
      </c>
      <c r="E116">
        <v>4</v>
      </c>
      <c r="F116">
        <v>3</v>
      </c>
      <c r="G116">
        <v>25.71</v>
      </c>
      <c r="H116">
        <f>IF(Table1[[#This Row],[sex]]="Male",1,0)</f>
        <v>0</v>
      </c>
      <c r="I116">
        <f>IF(Table1[[#This Row],[smoker]]="Yes",1,0)</f>
        <v>0</v>
      </c>
      <c r="J116">
        <f>IF(Table1[[#This Row],[day]]="Thur",1,IF(Table1[[#This Row],[day]]="Fri",2,IF(Table1[[#This Row],[day]]="Sat",3,IF(Table1[[#This Row],[day]]="Sun",4,0))))</f>
        <v>4</v>
      </c>
      <c r="K116" s="2">
        <f>IF(Table1[[#This Row],[time]]="Dinner",1,0)</f>
        <v>1</v>
      </c>
      <c r="L116" s="4">
        <f>CORREL(Table1[Sex_numeric],Table1[tip])</f>
        <v>8.5273975201494573E-2</v>
      </c>
      <c r="M116" s="2">
        <f>CORREL(Table1[Smoker2],Table1[tip])</f>
        <v>9.7627499908010239E-3</v>
      </c>
      <c r="N116" s="2">
        <f>CORREL(Table1[Day2],Table1[tip])</f>
        <v>0.13179752636389336</v>
      </c>
      <c r="O116" s="2">
        <f>CORREL(Table1[Time2],Table1[tip])</f>
        <v>0.117596390271059</v>
      </c>
      <c r="P116" s="9">
        <f>0.8861 + 0.1057*Table1[[#This Row],[total_bill]] - 0.0415*Table1[[#This Row],[size]] - 0.1302*Table1[[#This Row],[Sex_numeric]] + 0.0859*Table1[[#This Row],[Smoker2]] - 0.1885*J116</f>
        <v>2.7251470000000002</v>
      </c>
      <c r="Q116" s="2">
        <f>Table1[[#This Row],[tip]]-Table1[[#This Row],[Pridicted_Tip]]</f>
        <v>1.2748529999999998</v>
      </c>
      <c r="R116" s="2">
        <f>Table1[[#This Row],[Calculate_Error]]^2</f>
        <v>1.6252501716089995</v>
      </c>
      <c r="S116" s="2">
        <f>Table1[[#This Row],[Squad_Error]]^2</f>
        <v>2.6414381203150823</v>
      </c>
    </row>
    <row r="117" spans="1:19" x14ac:dyDescent="0.3">
      <c r="A117" t="s">
        <v>3</v>
      </c>
      <c r="B117" t="s">
        <v>2</v>
      </c>
      <c r="C117" t="s">
        <v>9</v>
      </c>
      <c r="D117" t="s">
        <v>0</v>
      </c>
      <c r="E117">
        <v>3.5</v>
      </c>
      <c r="F117">
        <v>2</v>
      </c>
      <c r="G117">
        <v>17.309999999999999</v>
      </c>
      <c r="H117">
        <f>IF(Table1[[#This Row],[sex]]="Male",1,0)</f>
        <v>0</v>
      </c>
      <c r="I117">
        <f>IF(Table1[[#This Row],[smoker]]="Yes",1,0)</f>
        <v>0</v>
      </c>
      <c r="J117">
        <f>IF(Table1[[#This Row],[day]]="Thur",1,IF(Table1[[#This Row],[day]]="Fri",2,IF(Table1[[#This Row],[day]]="Sat",3,IF(Table1[[#This Row],[day]]="Sun",4,0))))</f>
        <v>4</v>
      </c>
      <c r="K117" s="2">
        <f>IF(Table1[[#This Row],[time]]="Dinner",1,0)</f>
        <v>1</v>
      </c>
      <c r="L117" s="4">
        <f>CORREL(Table1[Sex_numeric],Table1[tip])</f>
        <v>8.5273975201494573E-2</v>
      </c>
      <c r="M117" s="2">
        <f>CORREL(Table1[Smoker2],Table1[tip])</f>
        <v>9.7627499908010239E-3</v>
      </c>
      <c r="N117" s="2">
        <f>CORREL(Table1[Day2],Table1[tip])</f>
        <v>0.13179752636389336</v>
      </c>
      <c r="O117" s="2">
        <f>CORREL(Table1[Time2],Table1[tip])</f>
        <v>0.117596390271059</v>
      </c>
      <c r="P117" s="9">
        <f>0.8861 + 0.1057*Table1[[#This Row],[total_bill]] - 0.0415*Table1[[#This Row],[size]] - 0.1302*Table1[[#This Row],[Sex_numeric]] + 0.0859*Table1[[#This Row],[Smoker2]] - 0.1885*J117</f>
        <v>1.8787669999999999</v>
      </c>
      <c r="Q117" s="2">
        <f>Table1[[#This Row],[tip]]-Table1[[#This Row],[Pridicted_Tip]]</f>
        <v>1.6212330000000001</v>
      </c>
      <c r="R117" s="2">
        <f>Table1[[#This Row],[Calculate_Error]]^2</f>
        <v>2.6283964402890003</v>
      </c>
      <c r="S117" s="2">
        <f>Table1[[#This Row],[Squad_Error]]^2</f>
        <v>6.9084678473238883</v>
      </c>
    </row>
    <row r="118" spans="1:19" x14ac:dyDescent="0.3">
      <c r="A118" t="s">
        <v>5</v>
      </c>
      <c r="B118" t="s">
        <v>2</v>
      </c>
      <c r="C118" t="s">
        <v>9</v>
      </c>
      <c r="D118" t="s">
        <v>0</v>
      </c>
      <c r="E118">
        <v>5.07</v>
      </c>
      <c r="F118">
        <v>4</v>
      </c>
      <c r="G118">
        <v>29.93</v>
      </c>
      <c r="H118">
        <f>IF(Table1[[#This Row],[sex]]="Male",1,0)</f>
        <v>1</v>
      </c>
      <c r="I118">
        <f>IF(Table1[[#This Row],[smoker]]="Yes",1,0)</f>
        <v>0</v>
      </c>
      <c r="J118">
        <f>IF(Table1[[#This Row],[day]]="Thur",1,IF(Table1[[#This Row],[day]]="Fri",2,IF(Table1[[#This Row],[day]]="Sat",3,IF(Table1[[#This Row],[day]]="Sun",4,0))))</f>
        <v>4</v>
      </c>
      <c r="K118" s="2">
        <f>IF(Table1[[#This Row],[time]]="Dinner",1,0)</f>
        <v>1</v>
      </c>
      <c r="L118" s="4">
        <f>CORREL(Table1[Sex_numeric],Table1[tip])</f>
        <v>8.5273975201494573E-2</v>
      </c>
      <c r="M118" s="2">
        <f>CORREL(Table1[Smoker2],Table1[tip])</f>
        <v>9.7627499908010239E-3</v>
      </c>
      <c r="N118" s="2">
        <f>CORREL(Table1[Day2],Table1[tip])</f>
        <v>0.13179752636389336</v>
      </c>
      <c r="O118" s="2">
        <f>CORREL(Table1[Time2],Table1[tip])</f>
        <v>0.117596390271059</v>
      </c>
      <c r="P118" s="9">
        <f>0.8861 + 0.1057*Table1[[#This Row],[total_bill]] - 0.0415*Table1[[#This Row],[size]] - 0.1302*Table1[[#This Row],[Sex_numeric]] + 0.0859*Table1[[#This Row],[Smoker2]] - 0.1885*J118</f>
        <v>2.999501</v>
      </c>
      <c r="Q118" s="2">
        <f>Table1[[#This Row],[tip]]-Table1[[#This Row],[Pridicted_Tip]]</f>
        <v>2.0704990000000003</v>
      </c>
      <c r="R118" s="2">
        <f>Table1[[#This Row],[Calculate_Error]]^2</f>
        <v>4.2869661090010016</v>
      </c>
      <c r="S118" s="2">
        <f>Table1[[#This Row],[Squad_Error]]^2</f>
        <v>18.378078419723188</v>
      </c>
    </row>
    <row r="119" spans="1:19" x14ac:dyDescent="0.3">
      <c r="A119" t="s">
        <v>3</v>
      </c>
      <c r="B119" t="s">
        <v>2</v>
      </c>
      <c r="C119" t="s">
        <v>1</v>
      </c>
      <c r="D119" t="s">
        <v>7</v>
      </c>
      <c r="E119">
        <v>1.5</v>
      </c>
      <c r="F119">
        <v>2</v>
      </c>
      <c r="G119">
        <v>10.65</v>
      </c>
      <c r="H119">
        <f>IF(Table1[[#This Row],[sex]]="Male",1,0)</f>
        <v>0</v>
      </c>
      <c r="I119">
        <f>IF(Table1[[#This Row],[smoker]]="Yes",1,0)</f>
        <v>0</v>
      </c>
      <c r="J119">
        <f>IF(Table1[[#This Row],[day]]="Thur",1,IF(Table1[[#This Row],[day]]="Fri",2,IF(Table1[[#This Row],[day]]="Sat",3,IF(Table1[[#This Row],[day]]="Sun",4,0))))</f>
        <v>1</v>
      </c>
      <c r="K119" s="2">
        <f>IF(Table1[[#This Row],[time]]="Dinner",1,0)</f>
        <v>0</v>
      </c>
      <c r="L119" s="4">
        <f>CORREL(Table1[Sex_numeric],Table1[tip])</f>
        <v>8.5273975201494573E-2</v>
      </c>
      <c r="M119" s="2">
        <f>CORREL(Table1[Smoker2],Table1[tip])</f>
        <v>9.7627499908010239E-3</v>
      </c>
      <c r="N119" s="2">
        <f>CORREL(Table1[Day2],Table1[tip])</f>
        <v>0.13179752636389336</v>
      </c>
      <c r="O119" s="2">
        <f>CORREL(Table1[Time2],Table1[tip])</f>
        <v>0.117596390271059</v>
      </c>
      <c r="P119" s="9">
        <f>0.8861 + 0.1057*Table1[[#This Row],[total_bill]] - 0.0415*Table1[[#This Row],[size]] - 0.1302*Table1[[#This Row],[Sex_numeric]] + 0.0859*Table1[[#This Row],[Smoker2]] - 0.1885*J119</f>
        <v>1.7403049999999998</v>
      </c>
      <c r="Q119" s="2">
        <f>Table1[[#This Row],[tip]]-Table1[[#This Row],[Pridicted_Tip]]</f>
        <v>-0.24030499999999977</v>
      </c>
      <c r="R119" s="2">
        <f>Table1[[#This Row],[Calculate_Error]]^2</f>
        <v>5.7746493024999887E-2</v>
      </c>
      <c r="S119" s="2">
        <f>Table1[[#This Row],[Squad_Error]]^2</f>
        <v>3.3346574566863606E-3</v>
      </c>
    </row>
    <row r="120" spans="1:19" x14ac:dyDescent="0.3">
      <c r="A120" t="s">
        <v>3</v>
      </c>
      <c r="B120" t="s">
        <v>2</v>
      </c>
      <c r="C120" t="s">
        <v>1</v>
      </c>
      <c r="D120" t="s">
        <v>7</v>
      </c>
      <c r="E120">
        <v>1.8</v>
      </c>
      <c r="F120">
        <v>2</v>
      </c>
      <c r="G120">
        <v>12.43</v>
      </c>
      <c r="H120">
        <f>IF(Table1[[#This Row],[sex]]="Male",1,0)</f>
        <v>0</v>
      </c>
      <c r="I120">
        <f>IF(Table1[[#This Row],[smoker]]="Yes",1,0)</f>
        <v>0</v>
      </c>
      <c r="J120">
        <f>IF(Table1[[#This Row],[day]]="Thur",1,IF(Table1[[#This Row],[day]]="Fri",2,IF(Table1[[#This Row],[day]]="Sat",3,IF(Table1[[#This Row],[day]]="Sun",4,0))))</f>
        <v>1</v>
      </c>
      <c r="K120" s="2">
        <f>IF(Table1[[#This Row],[time]]="Dinner",1,0)</f>
        <v>0</v>
      </c>
      <c r="L120" s="4">
        <f>CORREL(Table1[Sex_numeric],Table1[tip])</f>
        <v>8.5273975201494573E-2</v>
      </c>
      <c r="M120" s="2">
        <f>CORREL(Table1[Smoker2],Table1[tip])</f>
        <v>9.7627499908010239E-3</v>
      </c>
      <c r="N120" s="2">
        <f>CORREL(Table1[Day2],Table1[tip])</f>
        <v>0.13179752636389336</v>
      </c>
      <c r="O120" s="2">
        <f>CORREL(Table1[Time2],Table1[tip])</f>
        <v>0.117596390271059</v>
      </c>
      <c r="P120" s="9">
        <f>0.8861 + 0.1057*Table1[[#This Row],[total_bill]] - 0.0415*Table1[[#This Row],[size]] - 0.1302*Table1[[#This Row],[Sex_numeric]] + 0.0859*Table1[[#This Row],[Smoker2]] - 0.1885*J120</f>
        <v>1.9284509999999999</v>
      </c>
      <c r="Q120" s="2">
        <f>Table1[[#This Row],[tip]]-Table1[[#This Row],[Pridicted_Tip]]</f>
        <v>-0.12845099999999987</v>
      </c>
      <c r="R120" s="2">
        <f>Table1[[#This Row],[Calculate_Error]]^2</f>
        <v>1.6499659400999966E-2</v>
      </c>
      <c r="S120" s="2">
        <f>Table1[[#This Row],[Squad_Error]]^2</f>
        <v>2.7223876034900653E-4</v>
      </c>
    </row>
    <row r="121" spans="1:19" x14ac:dyDescent="0.3">
      <c r="A121" t="s">
        <v>3</v>
      </c>
      <c r="B121" t="s">
        <v>2</v>
      </c>
      <c r="C121" t="s">
        <v>1</v>
      </c>
      <c r="D121" t="s">
        <v>7</v>
      </c>
      <c r="E121">
        <v>2.92</v>
      </c>
      <c r="F121">
        <v>4</v>
      </c>
      <c r="G121">
        <v>24.08</v>
      </c>
      <c r="H121">
        <f>IF(Table1[[#This Row],[sex]]="Male",1,0)</f>
        <v>0</v>
      </c>
      <c r="I121">
        <f>IF(Table1[[#This Row],[smoker]]="Yes",1,0)</f>
        <v>0</v>
      </c>
      <c r="J121">
        <f>IF(Table1[[#This Row],[day]]="Thur",1,IF(Table1[[#This Row],[day]]="Fri",2,IF(Table1[[#This Row],[day]]="Sat",3,IF(Table1[[#This Row],[day]]="Sun",4,0))))</f>
        <v>1</v>
      </c>
      <c r="K121" s="2">
        <f>IF(Table1[[#This Row],[time]]="Dinner",1,0)</f>
        <v>0</v>
      </c>
      <c r="L121" s="4">
        <f>CORREL(Table1[Sex_numeric],Table1[tip])</f>
        <v>8.5273975201494573E-2</v>
      </c>
      <c r="M121" s="2">
        <f>CORREL(Table1[Smoker2],Table1[tip])</f>
        <v>9.7627499908010239E-3</v>
      </c>
      <c r="N121" s="2">
        <f>CORREL(Table1[Day2],Table1[tip])</f>
        <v>0.13179752636389336</v>
      </c>
      <c r="O121" s="2">
        <f>CORREL(Table1[Time2],Table1[tip])</f>
        <v>0.117596390271059</v>
      </c>
      <c r="P121" s="9">
        <f>0.8861 + 0.1057*Table1[[#This Row],[total_bill]] - 0.0415*Table1[[#This Row],[size]] - 0.1302*Table1[[#This Row],[Sex_numeric]] + 0.0859*Table1[[#This Row],[Smoker2]] - 0.1885*J121</f>
        <v>3.0768559999999998</v>
      </c>
      <c r="Q121" s="2">
        <f>Table1[[#This Row],[tip]]-Table1[[#This Row],[Pridicted_Tip]]</f>
        <v>-0.15685599999999988</v>
      </c>
      <c r="R121" s="2">
        <f>Table1[[#This Row],[Calculate_Error]]^2</f>
        <v>2.4603804735999962E-2</v>
      </c>
      <c r="S121" s="2">
        <f>Table1[[#This Row],[Squad_Error]]^2</f>
        <v>6.0534720748721415E-4</v>
      </c>
    </row>
    <row r="122" spans="1:19" x14ac:dyDescent="0.3">
      <c r="A122" t="s">
        <v>5</v>
      </c>
      <c r="B122" t="s">
        <v>2</v>
      </c>
      <c r="C122" t="s">
        <v>1</v>
      </c>
      <c r="D122" t="s">
        <v>7</v>
      </c>
      <c r="E122">
        <v>2.31</v>
      </c>
      <c r="F122">
        <v>2</v>
      </c>
      <c r="G122">
        <v>11.69</v>
      </c>
      <c r="H122">
        <f>IF(Table1[[#This Row],[sex]]="Male",1,0)</f>
        <v>1</v>
      </c>
      <c r="I122">
        <f>IF(Table1[[#This Row],[smoker]]="Yes",1,0)</f>
        <v>0</v>
      </c>
      <c r="J122">
        <f>IF(Table1[[#This Row],[day]]="Thur",1,IF(Table1[[#This Row],[day]]="Fri",2,IF(Table1[[#This Row],[day]]="Sat",3,IF(Table1[[#This Row],[day]]="Sun",4,0))))</f>
        <v>1</v>
      </c>
      <c r="K122" s="2">
        <f>IF(Table1[[#This Row],[time]]="Dinner",1,0)</f>
        <v>0</v>
      </c>
      <c r="L122" s="4">
        <f>CORREL(Table1[Sex_numeric],Table1[tip])</f>
        <v>8.5273975201494573E-2</v>
      </c>
      <c r="M122" s="2">
        <f>CORREL(Table1[Smoker2],Table1[tip])</f>
        <v>9.7627499908010239E-3</v>
      </c>
      <c r="N122" s="2">
        <f>CORREL(Table1[Day2],Table1[tip])</f>
        <v>0.13179752636389336</v>
      </c>
      <c r="O122" s="2">
        <f>CORREL(Table1[Time2],Table1[tip])</f>
        <v>0.117596390271059</v>
      </c>
      <c r="P122" s="9">
        <f>0.8861 + 0.1057*Table1[[#This Row],[total_bill]] - 0.0415*Table1[[#This Row],[size]] - 0.1302*Table1[[#This Row],[Sex_numeric]] + 0.0859*Table1[[#This Row],[Smoker2]] - 0.1885*J122</f>
        <v>1.7200329999999995</v>
      </c>
      <c r="Q122" s="2">
        <f>Table1[[#This Row],[tip]]-Table1[[#This Row],[Pridicted_Tip]]</f>
        <v>0.58996700000000057</v>
      </c>
      <c r="R122" s="2">
        <f>Table1[[#This Row],[Calculate_Error]]^2</f>
        <v>0.3480610610890007</v>
      </c>
      <c r="S122" s="2">
        <f>Table1[[#This Row],[Squad_Error]]^2</f>
        <v>0.12114650224640108</v>
      </c>
    </row>
    <row r="123" spans="1:19" x14ac:dyDescent="0.3">
      <c r="A123" t="s">
        <v>3</v>
      </c>
      <c r="B123" t="s">
        <v>2</v>
      </c>
      <c r="C123" t="s">
        <v>1</v>
      </c>
      <c r="D123" t="s">
        <v>7</v>
      </c>
      <c r="E123">
        <v>1.68</v>
      </c>
      <c r="F123">
        <v>2</v>
      </c>
      <c r="G123">
        <v>13.42</v>
      </c>
      <c r="H123">
        <f>IF(Table1[[#This Row],[sex]]="Male",1,0)</f>
        <v>0</v>
      </c>
      <c r="I123">
        <f>IF(Table1[[#This Row],[smoker]]="Yes",1,0)</f>
        <v>0</v>
      </c>
      <c r="J123">
        <f>IF(Table1[[#This Row],[day]]="Thur",1,IF(Table1[[#This Row],[day]]="Fri",2,IF(Table1[[#This Row],[day]]="Sat",3,IF(Table1[[#This Row],[day]]="Sun",4,0))))</f>
        <v>1</v>
      </c>
      <c r="K123" s="2">
        <f>IF(Table1[[#This Row],[time]]="Dinner",1,0)</f>
        <v>0</v>
      </c>
      <c r="L123" s="4">
        <f>CORREL(Table1[Sex_numeric],Table1[tip])</f>
        <v>8.5273975201494573E-2</v>
      </c>
      <c r="M123" s="2">
        <f>CORREL(Table1[Smoker2],Table1[tip])</f>
        <v>9.7627499908010239E-3</v>
      </c>
      <c r="N123" s="2">
        <f>CORREL(Table1[Day2],Table1[tip])</f>
        <v>0.13179752636389336</v>
      </c>
      <c r="O123" s="2">
        <f>CORREL(Table1[Time2],Table1[tip])</f>
        <v>0.117596390271059</v>
      </c>
      <c r="P123" s="9">
        <f>0.8861 + 0.1057*Table1[[#This Row],[total_bill]] - 0.0415*Table1[[#This Row],[size]] - 0.1302*Table1[[#This Row],[Sex_numeric]] + 0.0859*Table1[[#This Row],[Smoker2]] - 0.1885*J123</f>
        <v>2.0330939999999997</v>
      </c>
      <c r="Q123" s="2">
        <f>Table1[[#This Row],[tip]]-Table1[[#This Row],[Pridicted_Tip]]</f>
        <v>-0.3530939999999998</v>
      </c>
      <c r="R123" s="2">
        <f>Table1[[#This Row],[Calculate_Error]]^2</f>
        <v>0.12467537283599986</v>
      </c>
      <c r="S123" s="2">
        <f>Table1[[#This Row],[Squad_Error]]^2</f>
        <v>1.5543948591795571E-2</v>
      </c>
    </row>
    <row r="124" spans="1:19" x14ac:dyDescent="0.3">
      <c r="A124" t="s">
        <v>5</v>
      </c>
      <c r="B124" t="s">
        <v>2</v>
      </c>
      <c r="C124" t="s">
        <v>1</v>
      </c>
      <c r="D124" t="s">
        <v>7</v>
      </c>
      <c r="E124">
        <v>2.5</v>
      </c>
      <c r="F124">
        <v>2</v>
      </c>
      <c r="G124">
        <v>14.26</v>
      </c>
      <c r="H124">
        <f>IF(Table1[[#This Row],[sex]]="Male",1,0)</f>
        <v>1</v>
      </c>
      <c r="I124">
        <f>IF(Table1[[#This Row],[smoker]]="Yes",1,0)</f>
        <v>0</v>
      </c>
      <c r="J124">
        <f>IF(Table1[[#This Row],[day]]="Thur",1,IF(Table1[[#This Row],[day]]="Fri",2,IF(Table1[[#This Row],[day]]="Sat",3,IF(Table1[[#This Row],[day]]="Sun",4,0))))</f>
        <v>1</v>
      </c>
      <c r="K124" s="2">
        <f>IF(Table1[[#This Row],[time]]="Dinner",1,0)</f>
        <v>0</v>
      </c>
      <c r="L124" s="4">
        <f>CORREL(Table1[Sex_numeric],Table1[tip])</f>
        <v>8.5273975201494573E-2</v>
      </c>
      <c r="M124" s="2">
        <f>CORREL(Table1[Smoker2],Table1[tip])</f>
        <v>9.7627499908010239E-3</v>
      </c>
      <c r="N124" s="2">
        <f>CORREL(Table1[Day2],Table1[tip])</f>
        <v>0.13179752636389336</v>
      </c>
      <c r="O124" s="2">
        <f>CORREL(Table1[Time2],Table1[tip])</f>
        <v>0.117596390271059</v>
      </c>
      <c r="P124" s="9">
        <f>0.8861 + 0.1057*Table1[[#This Row],[total_bill]] - 0.0415*Table1[[#This Row],[size]] - 0.1302*Table1[[#This Row],[Sex_numeric]] + 0.0859*Table1[[#This Row],[Smoker2]] - 0.1885*J124</f>
        <v>1.991682</v>
      </c>
      <c r="Q124" s="2">
        <f>Table1[[#This Row],[tip]]-Table1[[#This Row],[Pridicted_Tip]]</f>
        <v>0.50831800000000005</v>
      </c>
      <c r="R124" s="2">
        <f>Table1[[#This Row],[Calculate_Error]]^2</f>
        <v>0.25838718912400005</v>
      </c>
      <c r="S124" s="2">
        <f>Table1[[#This Row],[Squad_Error]]^2</f>
        <v>6.6763939503401773E-2</v>
      </c>
    </row>
    <row r="125" spans="1:19" x14ac:dyDescent="0.3">
      <c r="A125" t="s">
        <v>5</v>
      </c>
      <c r="B125" t="s">
        <v>2</v>
      </c>
      <c r="C125" t="s">
        <v>1</v>
      </c>
      <c r="D125" t="s">
        <v>7</v>
      </c>
      <c r="E125">
        <v>2</v>
      </c>
      <c r="F125">
        <v>2</v>
      </c>
      <c r="G125">
        <v>15.95</v>
      </c>
      <c r="H125">
        <f>IF(Table1[[#This Row],[sex]]="Male",1,0)</f>
        <v>1</v>
      </c>
      <c r="I125">
        <f>IF(Table1[[#This Row],[smoker]]="Yes",1,0)</f>
        <v>0</v>
      </c>
      <c r="J125">
        <f>IF(Table1[[#This Row],[day]]="Thur",1,IF(Table1[[#This Row],[day]]="Fri",2,IF(Table1[[#This Row],[day]]="Sat",3,IF(Table1[[#This Row],[day]]="Sun",4,0))))</f>
        <v>1</v>
      </c>
      <c r="K125" s="2">
        <f>IF(Table1[[#This Row],[time]]="Dinner",1,0)</f>
        <v>0</v>
      </c>
      <c r="L125" s="4">
        <f>CORREL(Table1[Sex_numeric],Table1[tip])</f>
        <v>8.5273975201494573E-2</v>
      </c>
      <c r="M125" s="2">
        <f>CORREL(Table1[Smoker2],Table1[tip])</f>
        <v>9.7627499908010239E-3</v>
      </c>
      <c r="N125" s="2">
        <f>CORREL(Table1[Day2],Table1[tip])</f>
        <v>0.13179752636389336</v>
      </c>
      <c r="O125" s="2">
        <f>CORREL(Table1[Time2],Table1[tip])</f>
        <v>0.117596390271059</v>
      </c>
      <c r="P125" s="9">
        <f>0.8861 + 0.1057*Table1[[#This Row],[total_bill]] - 0.0415*Table1[[#This Row],[size]] - 0.1302*Table1[[#This Row],[Sex_numeric]] + 0.0859*Table1[[#This Row],[Smoker2]] - 0.1885*J125</f>
        <v>2.170315</v>
      </c>
      <c r="Q125" s="2">
        <f>Table1[[#This Row],[tip]]-Table1[[#This Row],[Pridicted_Tip]]</f>
        <v>-0.17031499999999999</v>
      </c>
      <c r="R125" s="2">
        <f>Table1[[#This Row],[Calculate_Error]]^2</f>
        <v>2.9007199224999999E-2</v>
      </c>
      <c r="S125" s="2">
        <f>Table1[[#This Row],[Squad_Error]]^2</f>
        <v>8.4141760687884049E-4</v>
      </c>
    </row>
    <row r="126" spans="1:19" x14ac:dyDescent="0.3">
      <c r="A126" t="s">
        <v>3</v>
      </c>
      <c r="B126" t="s">
        <v>2</v>
      </c>
      <c r="C126" t="s">
        <v>1</v>
      </c>
      <c r="D126" t="s">
        <v>7</v>
      </c>
      <c r="E126">
        <v>2.52</v>
      </c>
      <c r="F126">
        <v>2</v>
      </c>
      <c r="G126">
        <v>12.48</v>
      </c>
      <c r="H126">
        <f>IF(Table1[[#This Row],[sex]]="Male",1,0)</f>
        <v>0</v>
      </c>
      <c r="I126">
        <f>IF(Table1[[#This Row],[smoker]]="Yes",1,0)</f>
        <v>0</v>
      </c>
      <c r="J126">
        <f>IF(Table1[[#This Row],[day]]="Thur",1,IF(Table1[[#This Row],[day]]="Fri",2,IF(Table1[[#This Row],[day]]="Sat",3,IF(Table1[[#This Row],[day]]="Sun",4,0))))</f>
        <v>1</v>
      </c>
      <c r="K126" s="2">
        <f>IF(Table1[[#This Row],[time]]="Dinner",1,0)</f>
        <v>0</v>
      </c>
      <c r="L126" s="4">
        <f>CORREL(Table1[Sex_numeric],Table1[tip])</f>
        <v>8.5273975201494573E-2</v>
      </c>
      <c r="M126" s="2">
        <f>CORREL(Table1[Smoker2],Table1[tip])</f>
        <v>9.7627499908010239E-3</v>
      </c>
      <c r="N126" s="2">
        <f>CORREL(Table1[Day2],Table1[tip])</f>
        <v>0.13179752636389336</v>
      </c>
      <c r="O126" s="2">
        <f>CORREL(Table1[Time2],Table1[tip])</f>
        <v>0.117596390271059</v>
      </c>
      <c r="P126" s="9">
        <f>0.8861 + 0.1057*Table1[[#This Row],[total_bill]] - 0.0415*Table1[[#This Row],[size]] - 0.1302*Table1[[#This Row],[Sex_numeric]] + 0.0859*Table1[[#This Row],[Smoker2]] - 0.1885*J126</f>
        <v>1.9337360000000001</v>
      </c>
      <c r="Q126" s="2">
        <f>Table1[[#This Row],[tip]]-Table1[[#This Row],[Pridicted_Tip]]</f>
        <v>0.5862639999999999</v>
      </c>
      <c r="R126" s="2">
        <f>Table1[[#This Row],[Calculate_Error]]^2</f>
        <v>0.34370547769599991</v>
      </c>
      <c r="S126" s="2">
        <f>Table1[[#This Row],[Squad_Error]]^2</f>
        <v>0.11813345539823548</v>
      </c>
    </row>
    <row r="127" spans="1:19" x14ac:dyDescent="0.3">
      <c r="A127" t="s">
        <v>3</v>
      </c>
      <c r="B127" t="s">
        <v>2</v>
      </c>
      <c r="C127" t="s">
        <v>1</v>
      </c>
      <c r="D127" t="s">
        <v>7</v>
      </c>
      <c r="E127">
        <v>4.2</v>
      </c>
      <c r="F127">
        <v>6</v>
      </c>
      <c r="G127">
        <v>29.8</v>
      </c>
      <c r="H127">
        <f>IF(Table1[[#This Row],[sex]]="Male",1,0)</f>
        <v>0</v>
      </c>
      <c r="I127">
        <f>IF(Table1[[#This Row],[smoker]]="Yes",1,0)</f>
        <v>0</v>
      </c>
      <c r="J127">
        <f>IF(Table1[[#This Row],[day]]="Thur",1,IF(Table1[[#This Row],[day]]="Fri",2,IF(Table1[[#This Row],[day]]="Sat",3,IF(Table1[[#This Row],[day]]="Sun",4,0))))</f>
        <v>1</v>
      </c>
      <c r="K127" s="2">
        <f>IF(Table1[[#This Row],[time]]="Dinner",1,0)</f>
        <v>0</v>
      </c>
      <c r="L127" s="4">
        <f>CORREL(Table1[Sex_numeric],Table1[tip])</f>
        <v>8.5273975201494573E-2</v>
      </c>
      <c r="M127" s="2">
        <f>CORREL(Table1[Smoker2],Table1[tip])</f>
        <v>9.7627499908010239E-3</v>
      </c>
      <c r="N127" s="2">
        <f>CORREL(Table1[Day2],Table1[tip])</f>
        <v>0.13179752636389336</v>
      </c>
      <c r="O127" s="2">
        <f>CORREL(Table1[Time2],Table1[tip])</f>
        <v>0.117596390271059</v>
      </c>
      <c r="P127" s="9">
        <f>0.8861 + 0.1057*Table1[[#This Row],[total_bill]] - 0.0415*Table1[[#This Row],[size]] - 0.1302*Table1[[#This Row],[Sex_numeric]] + 0.0859*Table1[[#This Row],[Smoker2]] - 0.1885*J127</f>
        <v>3.5984600000000002</v>
      </c>
      <c r="Q127" s="2">
        <f>Table1[[#This Row],[tip]]-Table1[[#This Row],[Pridicted_Tip]]</f>
        <v>0.60153999999999996</v>
      </c>
      <c r="R127" s="2">
        <f>Table1[[#This Row],[Calculate_Error]]^2</f>
        <v>0.36185037159999994</v>
      </c>
      <c r="S127" s="2">
        <f>Table1[[#This Row],[Squad_Error]]^2</f>
        <v>0.13093569142705805</v>
      </c>
    </row>
    <row r="128" spans="1:19" x14ac:dyDescent="0.3">
      <c r="A128" t="s">
        <v>5</v>
      </c>
      <c r="B128" t="s">
        <v>2</v>
      </c>
      <c r="C128" t="s">
        <v>1</v>
      </c>
      <c r="D128" t="s">
        <v>7</v>
      </c>
      <c r="E128">
        <v>1.48</v>
      </c>
      <c r="F128">
        <v>2</v>
      </c>
      <c r="G128">
        <v>8.52</v>
      </c>
      <c r="H128">
        <f>IF(Table1[[#This Row],[sex]]="Male",1,0)</f>
        <v>1</v>
      </c>
      <c r="I128">
        <f>IF(Table1[[#This Row],[smoker]]="Yes",1,0)</f>
        <v>0</v>
      </c>
      <c r="J128">
        <f>IF(Table1[[#This Row],[day]]="Thur",1,IF(Table1[[#This Row],[day]]="Fri",2,IF(Table1[[#This Row],[day]]="Sat",3,IF(Table1[[#This Row],[day]]="Sun",4,0))))</f>
        <v>1</v>
      </c>
      <c r="K128" s="2">
        <f>IF(Table1[[#This Row],[time]]="Dinner",1,0)</f>
        <v>0</v>
      </c>
      <c r="L128" s="4">
        <f>CORREL(Table1[Sex_numeric],Table1[tip])</f>
        <v>8.5273975201494573E-2</v>
      </c>
      <c r="M128" s="2">
        <f>CORREL(Table1[Smoker2],Table1[tip])</f>
        <v>9.7627499908010239E-3</v>
      </c>
      <c r="N128" s="2">
        <f>CORREL(Table1[Day2],Table1[tip])</f>
        <v>0.13179752636389336</v>
      </c>
      <c r="O128" s="2">
        <f>CORREL(Table1[Time2],Table1[tip])</f>
        <v>0.117596390271059</v>
      </c>
      <c r="P128" s="9">
        <f>0.8861 + 0.1057*Table1[[#This Row],[total_bill]] - 0.0415*Table1[[#This Row],[size]] - 0.1302*Table1[[#This Row],[Sex_numeric]] + 0.0859*Table1[[#This Row],[Smoker2]] - 0.1885*J128</f>
        <v>1.3849640000000001</v>
      </c>
      <c r="Q128" s="2">
        <f>Table1[[#This Row],[tip]]-Table1[[#This Row],[Pridicted_Tip]]</f>
        <v>9.5035999999999898E-2</v>
      </c>
      <c r="R128" s="2">
        <f>Table1[[#This Row],[Calculate_Error]]^2</f>
        <v>9.0318412959999803E-3</v>
      </c>
      <c r="S128" s="2">
        <f>Table1[[#This Row],[Squad_Error]]^2</f>
        <v>8.1574157196130599E-5</v>
      </c>
    </row>
    <row r="129" spans="1:19" x14ac:dyDescent="0.3">
      <c r="A129" t="s">
        <v>3</v>
      </c>
      <c r="B129" t="s">
        <v>2</v>
      </c>
      <c r="C129" t="s">
        <v>1</v>
      </c>
      <c r="D129" t="s">
        <v>7</v>
      </c>
      <c r="E129">
        <v>2</v>
      </c>
      <c r="F129">
        <v>2</v>
      </c>
      <c r="G129">
        <v>14.52</v>
      </c>
      <c r="H129">
        <f>IF(Table1[[#This Row],[sex]]="Male",1,0)</f>
        <v>0</v>
      </c>
      <c r="I129">
        <f>IF(Table1[[#This Row],[smoker]]="Yes",1,0)</f>
        <v>0</v>
      </c>
      <c r="J129">
        <f>IF(Table1[[#This Row],[day]]="Thur",1,IF(Table1[[#This Row],[day]]="Fri",2,IF(Table1[[#This Row],[day]]="Sat",3,IF(Table1[[#This Row],[day]]="Sun",4,0))))</f>
        <v>1</v>
      </c>
      <c r="K129" s="2">
        <f>IF(Table1[[#This Row],[time]]="Dinner",1,0)</f>
        <v>0</v>
      </c>
      <c r="L129" s="4">
        <f>CORREL(Table1[Sex_numeric],Table1[tip])</f>
        <v>8.5273975201494573E-2</v>
      </c>
      <c r="M129" s="2">
        <f>CORREL(Table1[Smoker2],Table1[tip])</f>
        <v>9.7627499908010239E-3</v>
      </c>
      <c r="N129" s="2">
        <f>CORREL(Table1[Day2],Table1[tip])</f>
        <v>0.13179752636389336</v>
      </c>
      <c r="O129" s="2">
        <f>CORREL(Table1[Time2],Table1[tip])</f>
        <v>0.117596390271059</v>
      </c>
      <c r="P129" s="9">
        <f>0.8861 + 0.1057*Table1[[#This Row],[total_bill]] - 0.0415*Table1[[#This Row],[size]] - 0.1302*Table1[[#This Row],[Sex_numeric]] + 0.0859*Table1[[#This Row],[Smoker2]] - 0.1885*J129</f>
        <v>2.1493639999999998</v>
      </c>
      <c r="Q129" s="2">
        <f>Table1[[#This Row],[tip]]-Table1[[#This Row],[Pridicted_Tip]]</f>
        <v>-0.14936399999999983</v>
      </c>
      <c r="R129" s="2">
        <f>Table1[[#This Row],[Calculate_Error]]^2</f>
        <v>2.230960449599995E-2</v>
      </c>
      <c r="S129" s="2">
        <f>Table1[[#This Row],[Squad_Error]]^2</f>
        <v>4.9771845276794116E-4</v>
      </c>
    </row>
    <row r="130" spans="1:19" x14ac:dyDescent="0.3">
      <c r="A130" t="s">
        <v>3</v>
      </c>
      <c r="B130" t="s">
        <v>2</v>
      </c>
      <c r="C130" t="s">
        <v>1</v>
      </c>
      <c r="D130" t="s">
        <v>7</v>
      </c>
      <c r="E130">
        <v>2</v>
      </c>
      <c r="F130">
        <v>2</v>
      </c>
      <c r="G130">
        <v>11.38</v>
      </c>
      <c r="H130">
        <f>IF(Table1[[#This Row],[sex]]="Male",1,0)</f>
        <v>0</v>
      </c>
      <c r="I130">
        <f>IF(Table1[[#This Row],[smoker]]="Yes",1,0)</f>
        <v>0</v>
      </c>
      <c r="J130">
        <f>IF(Table1[[#This Row],[day]]="Thur",1,IF(Table1[[#This Row],[day]]="Fri",2,IF(Table1[[#This Row],[day]]="Sat",3,IF(Table1[[#This Row],[day]]="Sun",4,0))))</f>
        <v>1</v>
      </c>
      <c r="K130" s="2">
        <f>IF(Table1[[#This Row],[time]]="Dinner",1,0)</f>
        <v>0</v>
      </c>
      <c r="L130" s="4">
        <f>CORREL(Table1[Sex_numeric],Table1[tip])</f>
        <v>8.5273975201494573E-2</v>
      </c>
      <c r="M130" s="2">
        <f>CORREL(Table1[Smoker2],Table1[tip])</f>
        <v>9.7627499908010239E-3</v>
      </c>
      <c r="N130" s="2">
        <f>CORREL(Table1[Day2],Table1[tip])</f>
        <v>0.13179752636389336</v>
      </c>
      <c r="O130" s="2">
        <f>CORREL(Table1[Time2],Table1[tip])</f>
        <v>0.117596390271059</v>
      </c>
      <c r="P130" s="9">
        <f>0.8861 + 0.1057*Table1[[#This Row],[total_bill]] - 0.0415*Table1[[#This Row],[size]] - 0.1302*Table1[[#This Row],[Sex_numeric]] + 0.0859*Table1[[#This Row],[Smoker2]] - 0.1885*J130</f>
        <v>1.817466</v>
      </c>
      <c r="Q130" s="2">
        <f>Table1[[#This Row],[tip]]-Table1[[#This Row],[Pridicted_Tip]]</f>
        <v>0.18253399999999997</v>
      </c>
      <c r="R130" s="2">
        <f>Table1[[#This Row],[Calculate_Error]]^2</f>
        <v>3.331866115599999E-2</v>
      </c>
      <c r="S130" s="2">
        <f>Table1[[#This Row],[Squad_Error]]^2</f>
        <v>1.1101331812283426E-3</v>
      </c>
    </row>
    <row r="131" spans="1:19" x14ac:dyDescent="0.3">
      <c r="A131" t="s">
        <v>5</v>
      </c>
      <c r="B131" t="s">
        <v>2</v>
      </c>
      <c r="C131" t="s">
        <v>1</v>
      </c>
      <c r="D131" t="s">
        <v>7</v>
      </c>
      <c r="E131">
        <v>2.1800000000000002</v>
      </c>
      <c r="F131">
        <v>3</v>
      </c>
      <c r="G131">
        <v>22.82</v>
      </c>
      <c r="H131">
        <f>IF(Table1[[#This Row],[sex]]="Male",1,0)</f>
        <v>1</v>
      </c>
      <c r="I131">
        <f>IF(Table1[[#This Row],[smoker]]="Yes",1,0)</f>
        <v>0</v>
      </c>
      <c r="J131">
        <f>IF(Table1[[#This Row],[day]]="Thur",1,IF(Table1[[#This Row],[day]]="Fri",2,IF(Table1[[#This Row],[day]]="Sat",3,IF(Table1[[#This Row],[day]]="Sun",4,0))))</f>
        <v>1</v>
      </c>
      <c r="K131" s="2">
        <f>IF(Table1[[#This Row],[time]]="Dinner",1,0)</f>
        <v>0</v>
      </c>
      <c r="L131" s="4">
        <f>CORREL(Table1[Sex_numeric],Table1[tip])</f>
        <v>8.5273975201494573E-2</v>
      </c>
      <c r="M131" s="2">
        <f>CORREL(Table1[Smoker2],Table1[tip])</f>
        <v>9.7627499908010239E-3</v>
      </c>
      <c r="N131" s="2">
        <f>CORREL(Table1[Day2],Table1[tip])</f>
        <v>0.13179752636389336</v>
      </c>
      <c r="O131" s="2">
        <f>CORREL(Table1[Time2],Table1[tip])</f>
        <v>0.117596390271059</v>
      </c>
      <c r="P131" s="9">
        <f>0.8861 + 0.1057*Table1[[#This Row],[total_bill]] - 0.0415*Table1[[#This Row],[size]] - 0.1302*Table1[[#This Row],[Sex_numeric]] + 0.0859*Table1[[#This Row],[Smoker2]] - 0.1885*J131</f>
        <v>2.8549740000000003</v>
      </c>
      <c r="Q131" s="2">
        <f>Table1[[#This Row],[tip]]-Table1[[#This Row],[Pridicted_Tip]]</f>
        <v>-0.67497400000000018</v>
      </c>
      <c r="R131" s="2">
        <f>Table1[[#This Row],[Calculate_Error]]^2</f>
        <v>0.45558990067600025</v>
      </c>
      <c r="S131" s="2">
        <f>Table1[[#This Row],[Squad_Error]]^2</f>
        <v>0.20756215759796778</v>
      </c>
    </row>
    <row r="132" spans="1:19" x14ac:dyDescent="0.3">
      <c r="A132" t="s">
        <v>5</v>
      </c>
      <c r="B132" t="s">
        <v>2</v>
      </c>
      <c r="C132" t="s">
        <v>1</v>
      </c>
      <c r="D132" t="s">
        <v>7</v>
      </c>
      <c r="E132">
        <v>1.5</v>
      </c>
      <c r="F132">
        <v>2</v>
      </c>
      <c r="G132">
        <v>19.079999999999998</v>
      </c>
      <c r="H132">
        <f>IF(Table1[[#This Row],[sex]]="Male",1,0)</f>
        <v>1</v>
      </c>
      <c r="I132">
        <f>IF(Table1[[#This Row],[smoker]]="Yes",1,0)</f>
        <v>0</v>
      </c>
      <c r="J132">
        <f>IF(Table1[[#This Row],[day]]="Thur",1,IF(Table1[[#This Row],[day]]="Fri",2,IF(Table1[[#This Row],[day]]="Sat",3,IF(Table1[[#This Row],[day]]="Sun",4,0))))</f>
        <v>1</v>
      </c>
      <c r="K132" s="2">
        <f>IF(Table1[[#This Row],[time]]="Dinner",1,0)</f>
        <v>0</v>
      </c>
      <c r="L132" s="4">
        <f>CORREL(Table1[Sex_numeric],Table1[tip])</f>
        <v>8.5273975201494573E-2</v>
      </c>
      <c r="M132" s="2">
        <f>CORREL(Table1[Smoker2],Table1[tip])</f>
        <v>9.7627499908010239E-3</v>
      </c>
      <c r="N132" s="2">
        <f>CORREL(Table1[Day2],Table1[tip])</f>
        <v>0.13179752636389336</v>
      </c>
      <c r="O132" s="2">
        <f>CORREL(Table1[Time2],Table1[tip])</f>
        <v>0.117596390271059</v>
      </c>
      <c r="P132" s="9">
        <f>0.8861 + 0.1057*Table1[[#This Row],[total_bill]] - 0.0415*Table1[[#This Row],[size]] - 0.1302*Table1[[#This Row],[Sex_numeric]] + 0.0859*Table1[[#This Row],[Smoker2]] - 0.1885*J132</f>
        <v>2.5011559999999999</v>
      </c>
      <c r="Q132" s="2">
        <f>Table1[[#This Row],[tip]]-Table1[[#This Row],[Pridicted_Tip]]</f>
        <v>-1.0011559999999999</v>
      </c>
      <c r="R132" s="2">
        <f>Table1[[#This Row],[Calculate_Error]]^2</f>
        <v>1.0023133363359999</v>
      </c>
      <c r="S132" s="2">
        <f>Table1[[#This Row],[Squad_Error]]^2</f>
        <v>1.0046320241970033</v>
      </c>
    </row>
    <row r="133" spans="1:19" x14ac:dyDescent="0.3">
      <c r="A133" t="s">
        <v>3</v>
      </c>
      <c r="B133" t="s">
        <v>2</v>
      </c>
      <c r="C133" t="s">
        <v>1</v>
      </c>
      <c r="D133" t="s">
        <v>7</v>
      </c>
      <c r="E133">
        <v>2.83</v>
      </c>
      <c r="F133">
        <v>2</v>
      </c>
      <c r="G133">
        <v>20.27</v>
      </c>
      <c r="H133">
        <f>IF(Table1[[#This Row],[sex]]="Male",1,0)</f>
        <v>0</v>
      </c>
      <c r="I133">
        <f>IF(Table1[[#This Row],[smoker]]="Yes",1,0)</f>
        <v>0</v>
      </c>
      <c r="J133">
        <f>IF(Table1[[#This Row],[day]]="Thur",1,IF(Table1[[#This Row],[day]]="Fri",2,IF(Table1[[#This Row],[day]]="Sat",3,IF(Table1[[#This Row],[day]]="Sun",4,0))))</f>
        <v>1</v>
      </c>
      <c r="K133" s="2">
        <f>IF(Table1[[#This Row],[time]]="Dinner",1,0)</f>
        <v>0</v>
      </c>
      <c r="L133" s="4">
        <f>CORREL(Table1[Sex_numeric],Table1[tip])</f>
        <v>8.5273975201494573E-2</v>
      </c>
      <c r="M133" s="2">
        <f>CORREL(Table1[Smoker2],Table1[tip])</f>
        <v>9.7627499908010239E-3</v>
      </c>
      <c r="N133" s="2">
        <f>CORREL(Table1[Day2],Table1[tip])</f>
        <v>0.13179752636389336</v>
      </c>
      <c r="O133" s="2">
        <f>CORREL(Table1[Time2],Table1[tip])</f>
        <v>0.117596390271059</v>
      </c>
      <c r="P133" s="9">
        <f>0.8861 + 0.1057*Table1[[#This Row],[total_bill]] - 0.0415*Table1[[#This Row],[size]] - 0.1302*Table1[[#This Row],[Sex_numeric]] + 0.0859*Table1[[#This Row],[Smoker2]] - 0.1885*J133</f>
        <v>2.757139</v>
      </c>
      <c r="Q133" s="2">
        <f>Table1[[#This Row],[tip]]-Table1[[#This Row],[Pridicted_Tip]]</f>
        <v>7.2861000000000065E-2</v>
      </c>
      <c r="R133" s="2">
        <f>Table1[[#This Row],[Calculate_Error]]^2</f>
        <v>5.3087253210000098E-3</v>
      </c>
      <c r="S133" s="2">
        <f>Table1[[#This Row],[Squad_Error]]^2</f>
        <v>2.8182564533826657E-5</v>
      </c>
    </row>
    <row r="134" spans="1:19" x14ac:dyDescent="0.3">
      <c r="A134" t="s">
        <v>3</v>
      </c>
      <c r="B134" t="s">
        <v>2</v>
      </c>
      <c r="C134" t="s">
        <v>1</v>
      </c>
      <c r="D134" t="s">
        <v>7</v>
      </c>
      <c r="E134">
        <v>1.5</v>
      </c>
      <c r="F134">
        <v>2</v>
      </c>
      <c r="G134">
        <v>11.17</v>
      </c>
      <c r="H134">
        <f>IF(Table1[[#This Row],[sex]]="Male",1,0)</f>
        <v>0</v>
      </c>
      <c r="I134">
        <f>IF(Table1[[#This Row],[smoker]]="Yes",1,0)</f>
        <v>0</v>
      </c>
      <c r="J134">
        <f>IF(Table1[[#This Row],[day]]="Thur",1,IF(Table1[[#This Row],[day]]="Fri",2,IF(Table1[[#This Row],[day]]="Sat",3,IF(Table1[[#This Row],[day]]="Sun",4,0))))</f>
        <v>1</v>
      </c>
      <c r="K134" s="2">
        <f>IF(Table1[[#This Row],[time]]="Dinner",1,0)</f>
        <v>0</v>
      </c>
      <c r="L134" s="4">
        <f>CORREL(Table1[Sex_numeric],Table1[tip])</f>
        <v>8.5273975201494573E-2</v>
      </c>
      <c r="M134" s="2">
        <f>CORREL(Table1[Smoker2],Table1[tip])</f>
        <v>9.7627499908010239E-3</v>
      </c>
      <c r="N134" s="2">
        <f>CORREL(Table1[Day2],Table1[tip])</f>
        <v>0.13179752636389336</v>
      </c>
      <c r="O134" s="2">
        <f>CORREL(Table1[Time2],Table1[tip])</f>
        <v>0.117596390271059</v>
      </c>
      <c r="P134" s="9">
        <f>0.8861 + 0.1057*Table1[[#This Row],[total_bill]] - 0.0415*Table1[[#This Row],[size]] - 0.1302*Table1[[#This Row],[Sex_numeric]] + 0.0859*Table1[[#This Row],[Smoker2]] - 0.1885*J134</f>
        <v>1.7952689999999998</v>
      </c>
      <c r="Q134" s="2">
        <f>Table1[[#This Row],[tip]]-Table1[[#This Row],[Pridicted_Tip]]</f>
        <v>-0.29526899999999978</v>
      </c>
      <c r="R134" s="2">
        <f>Table1[[#This Row],[Calculate_Error]]^2</f>
        <v>8.718378236099987E-2</v>
      </c>
      <c r="S134" s="2">
        <f>Table1[[#This Row],[Squad_Error]]^2</f>
        <v>7.6010119067701923E-3</v>
      </c>
    </row>
    <row r="135" spans="1:19" x14ac:dyDescent="0.3">
      <c r="A135" t="s">
        <v>3</v>
      </c>
      <c r="B135" t="s">
        <v>2</v>
      </c>
      <c r="C135" t="s">
        <v>1</v>
      </c>
      <c r="D135" t="s">
        <v>7</v>
      </c>
      <c r="E135">
        <v>2</v>
      </c>
      <c r="F135">
        <v>2</v>
      </c>
      <c r="G135">
        <v>12.26</v>
      </c>
      <c r="H135">
        <f>IF(Table1[[#This Row],[sex]]="Male",1,0)</f>
        <v>0</v>
      </c>
      <c r="I135">
        <f>IF(Table1[[#This Row],[smoker]]="Yes",1,0)</f>
        <v>0</v>
      </c>
      <c r="J135">
        <f>IF(Table1[[#This Row],[day]]="Thur",1,IF(Table1[[#This Row],[day]]="Fri",2,IF(Table1[[#This Row],[day]]="Sat",3,IF(Table1[[#This Row],[day]]="Sun",4,0))))</f>
        <v>1</v>
      </c>
      <c r="K135" s="2">
        <f>IF(Table1[[#This Row],[time]]="Dinner",1,0)</f>
        <v>0</v>
      </c>
      <c r="L135" s="4">
        <f>CORREL(Table1[Sex_numeric],Table1[tip])</f>
        <v>8.5273975201494573E-2</v>
      </c>
      <c r="M135" s="2">
        <f>CORREL(Table1[Smoker2],Table1[tip])</f>
        <v>9.7627499908010239E-3</v>
      </c>
      <c r="N135" s="2">
        <f>CORREL(Table1[Day2],Table1[tip])</f>
        <v>0.13179752636389336</v>
      </c>
      <c r="O135" s="2">
        <f>CORREL(Table1[Time2],Table1[tip])</f>
        <v>0.117596390271059</v>
      </c>
      <c r="P135" s="9">
        <f>0.8861 + 0.1057*Table1[[#This Row],[total_bill]] - 0.0415*Table1[[#This Row],[size]] - 0.1302*Table1[[#This Row],[Sex_numeric]] + 0.0859*Table1[[#This Row],[Smoker2]] - 0.1885*J135</f>
        <v>1.910482</v>
      </c>
      <c r="Q135" s="2">
        <f>Table1[[#This Row],[tip]]-Table1[[#This Row],[Pridicted_Tip]]</f>
        <v>8.9517999999999986E-2</v>
      </c>
      <c r="R135" s="2">
        <f>Table1[[#This Row],[Calculate_Error]]^2</f>
        <v>8.0134723239999976E-3</v>
      </c>
      <c r="S135" s="2">
        <f>Table1[[#This Row],[Squad_Error]]^2</f>
        <v>6.4215738687513929E-5</v>
      </c>
    </row>
    <row r="136" spans="1:19" x14ac:dyDescent="0.3">
      <c r="A136" t="s">
        <v>3</v>
      </c>
      <c r="B136" t="s">
        <v>2</v>
      </c>
      <c r="C136" t="s">
        <v>1</v>
      </c>
      <c r="D136" t="s">
        <v>7</v>
      </c>
      <c r="E136">
        <v>3.25</v>
      </c>
      <c r="F136">
        <v>2</v>
      </c>
      <c r="G136">
        <v>18.260000000000002</v>
      </c>
      <c r="H136">
        <f>IF(Table1[[#This Row],[sex]]="Male",1,0)</f>
        <v>0</v>
      </c>
      <c r="I136">
        <f>IF(Table1[[#This Row],[smoker]]="Yes",1,0)</f>
        <v>0</v>
      </c>
      <c r="J136">
        <f>IF(Table1[[#This Row],[day]]="Thur",1,IF(Table1[[#This Row],[day]]="Fri",2,IF(Table1[[#This Row],[day]]="Sat",3,IF(Table1[[#This Row],[day]]="Sun",4,0))))</f>
        <v>1</v>
      </c>
      <c r="K136" s="2">
        <f>IF(Table1[[#This Row],[time]]="Dinner",1,0)</f>
        <v>0</v>
      </c>
      <c r="L136" s="4">
        <f>CORREL(Table1[Sex_numeric],Table1[tip])</f>
        <v>8.5273975201494573E-2</v>
      </c>
      <c r="M136" s="2">
        <f>CORREL(Table1[Smoker2],Table1[tip])</f>
        <v>9.7627499908010239E-3</v>
      </c>
      <c r="N136" s="2">
        <f>CORREL(Table1[Day2],Table1[tip])</f>
        <v>0.13179752636389336</v>
      </c>
      <c r="O136" s="2">
        <f>CORREL(Table1[Time2],Table1[tip])</f>
        <v>0.117596390271059</v>
      </c>
      <c r="P136" s="9">
        <f>0.8861 + 0.1057*Table1[[#This Row],[total_bill]] - 0.0415*Table1[[#This Row],[size]] - 0.1302*Table1[[#This Row],[Sex_numeric]] + 0.0859*Table1[[#This Row],[Smoker2]] - 0.1885*J136</f>
        <v>2.5446820000000003</v>
      </c>
      <c r="Q136" s="2">
        <f>Table1[[#This Row],[tip]]-Table1[[#This Row],[Pridicted_Tip]]</f>
        <v>0.70531799999999967</v>
      </c>
      <c r="R136" s="2">
        <f>Table1[[#This Row],[Calculate_Error]]^2</f>
        <v>0.49747348112399953</v>
      </c>
      <c r="S136" s="2">
        <f>Table1[[#This Row],[Squad_Error]]^2</f>
        <v>0.24747986442163031</v>
      </c>
    </row>
    <row r="137" spans="1:19" x14ac:dyDescent="0.3">
      <c r="A137" t="s">
        <v>3</v>
      </c>
      <c r="B137" t="s">
        <v>2</v>
      </c>
      <c r="C137" t="s">
        <v>1</v>
      </c>
      <c r="D137" t="s">
        <v>7</v>
      </c>
      <c r="E137">
        <v>1.25</v>
      </c>
      <c r="F137">
        <v>2</v>
      </c>
      <c r="G137">
        <v>8.51</v>
      </c>
      <c r="H137">
        <f>IF(Table1[[#This Row],[sex]]="Male",1,0)</f>
        <v>0</v>
      </c>
      <c r="I137">
        <f>IF(Table1[[#This Row],[smoker]]="Yes",1,0)</f>
        <v>0</v>
      </c>
      <c r="J137">
        <f>IF(Table1[[#This Row],[day]]="Thur",1,IF(Table1[[#This Row],[day]]="Fri",2,IF(Table1[[#This Row],[day]]="Sat",3,IF(Table1[[#This Row],[day]]="Sun",4,0))))</f>
        <v>1</v>
      </c>
      <c r="K137" s="2">
        <f>IF(Table1[[#This Row],[time]]="Dinner",1,0)</f>
        <v>0</v>
      </c>
      <c r="L137" s="4">
        <f>CORREL(Table1[Sex_numeric],Table1[tip])</f>
        <v>8.5273975201494573E-2</v>
      </c>
      <c r="M137" s="2">
        <f>CORREL(Table1[Smoker2],Table1[tip])</f>
        <v>9.7627499908010239E-3</v>
      </c>
      <c r="N137" s="2">
        <f>CORREL(Table1[Day2],Table1[tip])</f>
        <v>0.13179752636389336</v>
      </c>
      <c r="O137" s="2">
        <f>CORREL(Table1[Time2],Table1[tip])</f>
        <v>0.117596390271059</v>
      </c>
      <c r="P137" s="9">
        <f>0.8861 + 0.1057*Table1[[#This Row],[total_bill]] - 0.0415*Table1[[#This Row],[size]] - 0.1302*Table1[[#This Row],[Sex_numeric]] + 0.0859*Table1[[#This Row],[Smoker2]] - 0.1885*J137</f>
        <v>1.5141070000000001</v>
      </c>
      <c r="Q137" s="2">
        <f>Table1[[#This Row],[tip]]-Table1[[#This Row],[Pridicted_Tip]]</f>
        <v>-0.26410700000000009</v>
      </c>
      <c r="R137" s="2">
        <f>Table1[[#This Row],[Calculate_Error]]^2</f>
        <v>6.9752507449000051E-2</v>
      </c>
      <c r="S137" s="2">
        <f>Table1[[#This Row],[Squad_Error]]^2</f>
        <v>4.8654122954228073E-3</v>
      </c>
    </row>
    <row r="138" spans="1:19" x14ac:dyDescent="0.3">
      <c r="A138" t="s">
        <v>3</v>
      </c>
      <c r="B138" t="s">
        <v>2</v>
      </c>
      <c r="C138" t="s">
        <v>1</v>
      </c>
      <c r="D138" t="s">
        <v>7</v>
      </c>
      <c r="E138">
        <v>2</v>
      </c>
      <c r="F138">
        <v>2</v>
      </c>
      <c r="G138">
        <v>10.33</v>
      </c>
      <c r="H138">
        <f>IF(Table1[[#This Row],[sex]]="Male",1,0)</f>
        <v>0</v>
      </c>
      <c r="I138">
        <f>IF(Table1[[#This Row],[smoker]]="Yes",1,0)</f>
        <v>0</v>
      </c>
      <c r="J138">
        <f>IF(Table1[[#This Row],[day]]="Thur",1,IF(Table1[[#This Row],[day]]="Fri",2,IF(Table1[[#This Row],[day]]="Sat",3,IF(Table1[[#This Row],[day]]="Sun",4,0))))</f>
        <v>1</v>
      </c>
      <c r="K138" s="2">
        <f>IF(Table1[[#This Row],[time]]="Dinner",1,0)</f>
        <v>0</v>
      </c>
      <c r="L138" s="4">
        <f>CORREL(Table1[Sex_numeric],Table1[tip])</f>
        <v>8.5273975201494573E-2</v>
      </c>
      <c r="M138" s="2">
        <f>CORREL(Table1[Smoker2],Table1[tip])</f>
        <v>9.7627499908010239E-3</v>
      </c>
      <c r="N138" s="2">
        <f>CORREL(Table1[Day2],Table1[tip])</f>
        <v>0.13179752636389336</v>
      </c>
      <c r="O138" s="2">
        <f>CORREL(Table1[Time2],Table1[tip])</f>
        <v>0.117596390271059</v>
      </c>
      <c r="P138" s="9">
        <f>0.8861 + 0.1057*Table1[[#This Row],[total_bill]] - 0.0415*Table1[[#This Row],[size]] - 0.1302*Table1[[#This Row],[Sex_numeric]] + 0.0859*Table1[[#This Row],[Smoker2]] - 0.1885*J138</f>
        <v>1.7064810000000001</v>
      </c>
      <c r="Q138" s="2">
        <f>Table1[[#This Row],[tip]]-Table1[[#This Row],[Pridicted_Tip]]</f>
        <v>0.29351899999999986</v>
      </c>
      <c r="R138" s="2">
        <f>Table1[[#This Row],[Calculate_Error]]^2</f>
        <v>8.6153403360999914E-2</v>
      </c>
      <c r="S138" s="2">
        <f>Table1[[#This Row],[Squad_Error]]^2</f>
        <v>7.4224089106831514E-3</v>
      </c>
    </row>
    <row r="139" spans="1:19" x14ac:dyDescent="0.3">
      <c r="A139" t="s">
        <v>3</v>
      </c>
      <c r="B139" t="s">
        <v>2</v>
      </c>
      <c r="C139" t="s">
        <v>1</v>
      </c>
      <c r="D139" t="s">
        <v>7</v>
      </c>
      <c r="E139">
        <v>2</v>
      </c>
      <c r="F139">
        <v>2</v>
      </c>
      <c r="G139">
        <v>14.15</v>
      </c>
      <c r="H139">
        <f>IF(Table1[[#This Row],[sex]]="Male",1,0)</f>
        <v>0</v>
      </c>
      <c r="I139">
        <f>IF(Table1[[#This Row],[smoker]]="Yes",1,0)</f>
        <v>0</v>
      </c>
      <c r="J139">
        <f>IF(Table1[[#This Row],[day]]="Thur",1,IF(Table1[[#This Row],[day]]="Fri",2,IF(Table1[[#This Row],[day]]="Sat",3,IF(Table1[[#This Row],[day]]="Sun",4,0))))</f>
        <v>1</v>
      </c>
      <c r="K139" s="2">
        <f>IF(Table1[[#This Row],[time]]="Dinner",1,0)</f>
        <v>0</v>
      </c>
      <c r="L139" s="4">
        <f>CORREL(Table1[Sex_numeric],Table1[tip])</f>
        <v>8.5273975201494573E-2</v>
      </c>
      <c r="M139" s="2">
        <f>CORREL(Table1[Smoker2],Table1[tip])</f>
        <v>9.7627499908010239E-3</v>
      </c>
      <c r="N139" s="2">
        <f>CORREL(Table1[Day2],Table1[tip])</f>
        <v>0.13179752636389336</v>
      </c>
      <c r="O139" s="2">
        <f>CORREL(Table1[Time2],Table1[tip])</f>
        <v>0.117596390271059</v>
      </c>
      <c r="P139" s="9">
        <f>0.8861 + 0.1057*Table1[[#This Row],[total_bill]] - 0.0415*Table1[[#This Row],[size]] - 0.1302*Table1[[#This Row],[Sex_numeric]] + 0.0859*Table1[[#This Row],[Smoker2]] - 0.1885*J139</f>
        <v>2.110255</v>
      </c>
      <c r="Q139" s="2">
        <f>Table1[[#This Row],[tip]]-Table1[[#This Row],[Pridicted_Tip]]</f>
        <v>-0.11025499999999999</v>
      </c>
      <c r="R139" s="2">
        <f>Table1[[#This Row],[Calculate_Error]]^2</f>
        <v>1.2156165024999999E-2</v>
      </c>
      <c r="S139" s="2">
        <f>Table1[[#This Row],[Squad_Error]]^2</f>
        <v>1.4777234811503323E-4</v>
      </c>
    </row>
    <row r="140" spans="1:19" x14ac:dyDescent="0.3">
      <c r="A140" t="s">
        <v>5</v>
      </c>
      <c r="B140" t="s">
        <v>6</v>
      </c>
      <c r="C140" t="s">
        <v>1</v>
      </c>
      <c r="D140" t="s">
        <v>7</v>
      </c>
      <c r="E140">
        <v>2</v>
      </c>
      <c r="F140">
        <v>2</v>
      </c>
      <c r="G140">
        <v>16</v>
      </c>
      <c r="H140">
        <f>IF(Table1[[#This Row],[sex]]="Male",1,0)</f>
        <v>1</v>
      </c>
      <c r="I140">
        <f>IF(Table1[[#This Row],[smoker]]="Yes",1,0)</f>
        <v>1</v>
      </c>
      <c r="J140">
        <f>IF(Table1[[#This Row],[day]]="Thur",1,IF(Table1[[#This Row],[day]]="Fri",2,IF(Table1[[#This Row],[day]]="Sat",3,IF(Table1[[#This Row],[day]]="Sun",4,0))))</f>
        <v>1</v>
      </c>
      <c r="K140" s="2">
        <f>IF(Table1[[#This Row],[time]]="Dinner",1,0)</f>
        <v>0</v>
      </c>
      <c r="L140" s="4">
        <f>CORREL(Table1[Sex_numeric],Table1[tip])</f>
        <v>8.5273975201494573E-2</v>
      </c>
      <c r="M140" s="2">
        <f>CORREL(Table1[Smoker2],Table1[tip])</f>
        <v>9.7627499908010239E-3</v>
      </c>
      <c r="N140" s="2">
        <f>CORREL(Table1[Day2],Table1[tip])</f>
        <v>0.13179752636389336</v>
      </c>
      <c r="O140" s="2">
        <f>CORREL(Table1[Time2],Table1[tip])</f>
        <v>0.117596390271059</v>
      </c>
      <c r="P140" s="9">
        <f>0.8861 + 0.1057*Table1[[#This Row],[total_bill]] - 0.0415*Table1[[#This Row],[size]] - 0.1302*Table1[[#This Row],[Sex_numeric]] + 0.0859*Table1[[#This Row],[Smoker2]] - 0.1885*J140</f>
        <v>2.2615000000000003</v>
      </c>
      <c r="Q140" s="2">
        <f>Table1[[#This Row],[tip]]-Table1[[#This Row],[Pridicted_Tip]]</f>
        <v>-0.26150000000000029</v>
      </c>
      <c r="R140" s="2">
        <f>Table1[[#This Row],[Calculate_Error]]^2</f>
        <v>6.8382250000000144E-2</v>
      </c>
      <c r="S140" s="2">
        <f>Table1[[#This Row],[Squad_Error]]^2</f>
        <v>4.6761321150625198E-3</v>
      </c>
    </row>
    <row r="141" spans="1:19" x14ac:dyDescent="0.3">
      <c r="A141" t="s">
        <v>3</v>
      </c>
      <c r="B141" t="s">
        <v>2</v>
      </c>
      <c r="C141" t="s">
        <v>1</v>
      </c>
      <c r="D141" t="s">
        <v>7</v>
      </c>
      <c r="E141">
        <v>2.75</v>
      </c>
      <c r="F141">
        <v>2</v>
      </c>
      <c r="G141">
        <v>13.16</v>
      </c>
      <c r="H141">
        <f>IF(Table1[[#This Row],[sex]]="Male",1,0)</f>
        <v>0</v>
      </c>
      <c r="I141">
        <f>IF(Table1[[#This Row],[smoker]]="Yes",1,0)</f>
        <v>0</v>
      </c>
      <c r="J141">
        <f>IF(Table1[[#This Row],[day]]="Thur",1,IF(Table1[[#This Row],[day]]="Fri",2,IF(Table1[[#This Row],[day]]="Sat",3,IF(Table1[[#This Row],[day]]="Sun",4,0))))</f>
        <v>1</v>
      </c>
      <c r="K141" s="2">
        <f>IF(Table1[[#This Row],[time]]="Dinner",1,0)</f>
        <v>0</v>
      </c>
      <c r="L141" s="4">
        <f>CORREL(Table1[Sex_numeric],Table1[tip])</f>
        <v>8.5273975201494573E-2</v>
      </c>
      <c r="M141" s="2">
        <f>CORREL(Table1[Smoker2],Table1[tip])</f>
        <v>9.7627499908010239E-3</v>
      </c>
      <c r="N141" s="2">
        <f>CORREL(Table1[Day2],Table1[tip])</f>
        <v>0.13179752636389336</v>
      </c>
      <c r="O141" s="2">
        <f>CORREL(Table1[Time2],Table1[tip])</f>
        <v>0.117596390271059</v>
      </c>
      <c r="P141" s="9">
        <f>0.8861 + 0.1057*Table1[[#This Row],[total_bill]] - 0.0415*Table1[[#This Row],[size]] - 0.1302*Table1[[#This Row],[Sex_numeric]] + 0.0859*Table1[[#This Row],[Smoker2]] - 0.1885*J141</f>
        <v>2.0056120000000002</v>
      </c>
      <c r="Q141" s="2">
        <f>Table1[[#This Row],[tip]]-Table1[[#This Row],[Pridicted_Tip]]</f>
        <v>0.74438799999999983</v>
      </c>
      <c r="R141" s="2">
        <f>Table1[[#This Row],[Calculate_Error]]^2</f>
        <v>0.55411349454399972</v>
      </c>
      <c r="S141" s="2">
        <f>Table1[[#This Row],[Squad_Error]]^2</f>
        <v>0.30704176483576323</v>
      </c>
    </row>
    <row r="142" spans="1:19" x14ac:dyDescent="0.3">
      <c r="A142" t="s">
        <v>3</v>
      </c>
      <c r="B142" t="s">
        <v>2</v>
      </c>
      <c r="C142" t="s">
        <v>1</v>
      </c>
      <c r="D142" t="s">
        <v>7</v>
      </c>
      <c r="E142">
        <v>3.5</v>
      </c>
      <c r="F142">
        <v>2</v>
      </c>
      <c r="G142">
        <v>17.47</v>
      </c>
      <c r="H142">
        <f>IF(Table1[[#This Row],[sex]]="Male",1,0)</f>
        <v>0</v>
      </c>
      <c r="I142">
        <f>IF(Table1[[#This Row],[smoker]]="Yes",1,0)</f>
        <v>0</v>
      </c>
      <c r="J142">
        <f>IF(Table1[[#This Row],[day]]="Thur",1,IF(Table1[[#This Row],[day]]="Fri",2,IF(Table1[[#This Row],[day]]="Sat",3,IF(Table1[[#This Row],[day]]="Sun",4,0))))</f>
        <v>1</v>
      </c>
      <c r="K142" s="2">
        <f>IF(Table1[[#This Row],[time]]="Dinner",1,0)</f>
        <v>0</v>
      </c>
      <c r="L142" s="4">
        <f>CORREL(Table1[Sex_numeric],Table1[tip])</f>
        <v>8.5273975201494573E-2</v>
      </c>
      <c r="M142" s="2">
        <f>CORREL(Table1[Smoker2],Table1[tip])</f>
        <v>9.7627499908010239E-3</v>
      </c>
      <c r="N142" s="2">
        <f>CORREL(Table1[Day2],Table1[tip])</f>
        <v>0.13179752636389336</v>
      </c>
      <c r="O142" s="2">
        <f>CORREL(Table1[Time2],Table1[tip])</f>
        <v>0.117596390271059</v>
      </c>
      <c r="P142" s="9">
        <f>0.8861 + 0.1057*Table1[[#This Row],[total_bill]] - 0.0415*Table1[[#This Row],[size]] - 0.1302*Table1[[#This Row],[Sex_numeric]] + 0.0859*Table1[[#This Row],[Smoker2]] - 0.1885*J142</f>
        <v>2.461179</v>
      </c>
      <c r="Q142" s="2">
        <f>Table1[[#This Row],[tip]]-Table1[[#This Row],[Pridicted_Tip]]</f>
        <v>1.038821</v>
      </c>
      <c r="R142" s="2">
        <f>Table1[[#This Row],[Calculate_Error]]^2</f>
        <v>1.079149070041</v>
      </c>
      <c r="S142" s="2">
        <f>Table1[[#This Row],[Squad_Error]]^2</f>
        <v>1.1645627153703553</v>
      </c>
    </row>
    <row r="143" spans="1:19" x14ac:dyDescent="0.3">
      <c r="A143" t="s">
        <v>5</v>
      </c>
      <c r="B143" t="s">
        <v>2</v>
      </c>
      <c r="C143" t="s">
        <v>1</v>
      </c>
      <c r="D143" t="s">
        <v>7</v>
      </c>
      <c r="E143">
        <v>6.7</v>
      </c>
      <c r="F143">
        <v>6</v>
      </c>
      <c r="G143">
        <v>34.299999999999997</v>
      </c>
      <c r="H143">
        <f>IF(Table1[[#This Row],[sex]]="Male",1,0)</f>
        <v>1</v>
      </c>
      <c r="I143">
        <f>IF(Table1[[#This Row],[smoker]]="Yes",1,0)</f>
        <v>0</v>
      </c>
      <c r="J143">
        <f>IF(Table1[[#This Row],[day]]="Thur",1,IF(Table1[[#This Row],[day]]="Fri",2,IF(Table1[[#This Row],[day]]="Sat",3,IF(Table1[[#This Row],[day]]="Sun",4,0))))</f>
        <v>1</v>
      </c>
      <c r="K143" s="2">
        <f>IF(Table1[[#This Row],[time]]="Dinner",1,0)</f>
        <v>0</v>
      </c>
      <c r="L143" s="4">
        <f>CORREL(Table1[Sex_numeric],Table1[tip])</f>
        <v>8.5273975201494573E-2</v>
      </c>
      <c r="M143" s="2">
        <f>CORREL(Table1[Smoker2],Table1[tip])</f>
        <v>9.7627499908010239E-3</v>
      </c>
      <c r="N143" s="2">
        <f>CORREL(Table1[Day2],Table1[tip])</f>
        <v>0.13179752636389336</v>
      </c>
      <c r="O143" s="2">
        <f>CORREL(Table1[Time2],Table1[tip])</f>
        <v>0.117596390271059</v>
      </c>
      <c r="P143" s="9">
        <f>0.8861 + 0.1057*Table1[[#This Row],[total_bill]] - 0.0415*Table1[[#This Row],[size]] - 0.1302*Table1[[#This Row],[Sex_numeric]] + 0.0859*Table1[[#This Row],[Smoker2]] - 0.1885*J143</f>
        <v>3.9439100000000002</v>
      </c>
      <c r="Q143" s="2">
        <f>Table1[[#This Row],[tip]]-Table1[[#This Row],[Pridicted_Tip]]</f>
        <v>2.7560899999999999</v>
      </c>
      <c r="R143" s="2">
        <f>Table1[[#This Row],[Calculate_Error]]^2</f>
        <v>7.5960320880999994</v>
      </c>
      <c r="S143" s="2">
        <f>Table1[[#This Row],[Squad_Error]]^2</f>
        <v>57.699703483444836</v>
      </c>
    </row>
    <row r="144" spans="1:19" x14ac:dyDescent="0.3">
      <c r="A144" t="s">
        <v>5</v>
      </c>
      <c r="B144" t="s">
        <v>2</v>
      </c>
      <c r="C144" t="s">
        <v>1</v>
      </c>
      <c r="D144" t="s">
        <v>7</v>
      </c>
      <c r="E144">
        <v>5</v>
      </c>
      <c r="F144">
        <v>5</v>
      </c>
      <c r="G144">
        <v>41.19</v>
      </c>
      <c r="H144">
        <f>IF(Table1[[#This Row],[sex]]="Male",1,0)</f>
        <v>1</v>
      </c>
      <c r="I144">
        <f>IF(Table1[[#This Row],[smoker]]="Yes",1,0)</f>
        <v>0</v>
      </c>
      <c r="J144">
        <f>IF(Table1[[#This Row],[day]]="Thur",1,IF(Table1[[#This Row],[day]]="Fri",2,IF(Table1[[#This Row],[day]]="Sat",3,IF(Table1[[#This Row],[day]]="Sun",4,0))))</f>
        <v>1</v>
      </c>
      <c r="K144" s="2">
        <f>IF(Table1[[#This Row],[time]]="Dinner",1,0)</f>
        <v>0</v>
      </c>
      <c r="L144" s="4">
        <f>CORREL(Table1[Sex_numeric],Table1[tip])</f>
        <v>8.5273975201494573E-2</v>
      </c>
      <c r="M144" s="2">
        <f>CORREL(Table1[Smoker2],Table1[tip])</f>
        <v>9.7627499908010239E-3</v>
      </c>
      <c r="N144" s="2">
        <f>CORREL(Table1[Day2],Table1[tip])</f>
        <v>0.13179752636389336</v>
      </c>
      <c r="O144" s="2">
        <f>CORREL(Table1[Time2],Table1[tip])</f>
        <v>0.117596390271059</v>
      </c>
      <c r="P144" s="9">
        <f>0.8861 + 0.1057*Table1[[#This Row],[total_bill]] - 0.0415*Table1[[#This Row],[size]] - 0.1302*Table1[[#This Row],[Sex_numeric]] + 0.0859*Table1[[#This Row],[Smoker2]] - 0.1885*J144</f>
        <v>4.7136829999999987</v>
      </c>
      <c r="Q144" s="2">
        <f>Table1[[#This Row],[tip]]-Table1[[#This Row],[Pridicted_Tip]]</f>
        <v>0.28631700000000126</v>
      </c>
      <c r="R144" s="2">
        <f>Table1[[#This Row],[Calculate_Error]]^2</f>
        <v>8.1977424489000722E-2</v>
      </c>
      <c r="S144" s="2">
        <f>Table1[[#This Row],[Squad_Error]]^2</f>
        <v>6.7202981258498154E-3</v>
      </c>
    </row>
    <row r="145" spans="1:19" x14ac:dyDescent="0.3">
      <c r="A145" t="s">
        <v>3</v>
      </c>
      <c r="B145" t="s">
        <v>2</v>
      </c>
      <c r="C145" t="s">
        <v>1</v>
      </c>
      <c r="D145" t="s">
        <v>7</v>
      </c>
      <c r="E145">
        <v>5</v>
      </c>
      <c r="F145">
        <v>6</v>
      </c>
      <c r="G145">
        <v>27.05</v>
      </c>
      <c r="H145">
        <f>IF(Table1[[#This Row],[sex]]="Male",1,0)</f>
        <v>0</v>
      </c>
      <c r="I145">
        <f>IF(Table1[[#This Row],[smoker]]="Yes",1,0)</f>
        <v>0</v>
      </c>
      <c r="J145">
        <f>IF(Table1[[#This Row],[day]]="Thur",1,IF(Table1[[#This Row],[day]]="Fri",2,IF(Table1[[#This Row],[day]]="Sat",3,IF(Table1[[#This Row],[day]]="Sun",4,0))))</f>
        <v>1</v>
      </c>
      <c r="K145" s="2">
        <f>IF(Table1[[#This Row],[time]]="Dinner",1,0)</f>
        <v>0</v>
      </c>
      <c r="L145" s="4">
        <f>CORREL(Table1[Sex_numeric],Table1[tip])</f>
        <v>8.5273975201494573E-2</v>
      </c>
      <c r="M145" s="2">
        <f>CORREL(Table1[Smoker2],Table1[tip])</f>
        <v>9.7627499908010239E-3</v>
      </c>
      <c r="N145" s="2">
        <f>CORREL(Table1[Day2],Table1[tip])</f>
        <v>0.13179752636389336</v>
      </c>
      <c r="O145" s="2">
        <f>CORREL(Table1[Time2],Table1[tip])</f>
        <v>0.117596390271059</v>
      </c>
      <c r="P145" s="9">
        <f>0.8861 + 0.1057*Table1[[#This Row],[total_bill]] - 0.0415*Table1[[#This Row],[size]] - 0.1302*Table1[[#This Row],[Sex_numeric]] + 0.0859*Table1[[#This Row],[Smoker2]] - 0.1885*J145</f>
        <v>3.307785</v>
      </c>
      <c r="Q145" s="2">
        <f>Table1[[#This Row],[tip]]-Table1[[#This Row],[Pridicted_Tip]]</f>
        <v>1.692215</v>
      </c>
      <c r="R145" s="2">
        <f>Table1[[#This Row],[Calculate_Error]]^2</f>
        <v>2.863591606225</v>
      </c>
      <c r="S145" s="2">
        <f>Table1[[#This Row],[Squad_Error]]^2</f>
        <v>8.2001568872422759</v>
      </c>
    </row>
    <row r="146" spans="1:19" x14ac:dyDescent="0.3">
      <c r="A146" t="s">
        <v>3</v>
      </c>
      <c r="B146" t="s">
        <v>2</v>
      </c>
      <c r="C146" t="s">
        <v>1</v>
      </c>
      <c r="D146" t="s">
        <v>7</v>
      </c>
      <c r="E146">
        <v>2.2999999999999998</v>
      </c>
      <c r="F146">
        <v>2</v>
      </c>
      <c r="G146">
        <v>16.43</v>
      </c>
      <c r="H146">
        <f>IF(Table1[[#This Row],[sex]]="Male",1,0)</f>
        <v>0</v>
      </c>
      <c r="I146">
        <f>IF(Table1[[#This Row],[smoker]]="Yes",1,0)</f>
        <v>0</v>
      </c>
      <c r="J146">
        <f>IF(Table1[[#This Row],[day]]="Thur",1,IF(Table1[[#This Row],[day]]="Fri",2,IF(Table1[[#This Row],[day]]="Sat",3,IF(Table1[[#This Row],[day]]="Sun",4,0))))</f>
        <v>1</v>
      </c>
      <c r="K146" s="2">
        <f>IF(Table1[[#This Row],[time]]="Dinner",1,0)</f>
        <v>0</v>
      </c>
      <c r="L146" s="4">
        <f>CORREL(Table1[Sex_numeric],Table1[tip])</f>
        <v>8.5273975201494573E-2</v>
      </c>
      <c r="M146" s="2">
        <f>CORREL(Table1[Smoker2],Table1[tip])</f>
        <v>9.7627499908010239E-3</v>
      </c>
      <c r="N146" s="2">
        <f>CORREL(Table1[Day2],Table1[tip])</f>
        <v>0.13179752636389336</v>
      </c>
      <c r="O146" s="2">
        <f>CORREL(Table1[Time2],Table1[tip])</f>
        <v>0.117596390271059</v>
      </c>
      <c r="P146" s="9">
        <f>0.8861 + 0.1057*Table1[[#This Row],[total_bill]] - 0.0415*Table1[[#This Row],[size]] - 0.1302*Table1[[#This Row],[Sex_numeric]] + 0.0859*Table1[[#This Row],[Smoker2]] - 0.1885*J146</f>
        <v>2.351251</v>
      </c>
      <c r="Q146" s="2">
        <f>Table1[[#This Row],[tip]]-Table1[[#This Row],[Pridicted_Tip]]</f>
        <v>-5.1251000000000158E-2</v>
      </c>
      <c r="R146" s="2">
        <f>Table1[[#This Row],[Calculate_Error]]^2</f>
        <v>2.6266650010000163E-3</v>
      </c>
      <c r="S146" s="2">
        <f>Table1[[#This Row],[Squad_Error]]^2</f>
        <v>6.8993690274784152E-6</v>
      </c>
    </row>
    <row r="147" spans="1:19" x14ac:dyDescent="0.3">
      <c r="A147" t="s">
        <v>3</v>
      </c>
      <c r="B147" t="s">
        <v>2</v>
      </c>
      <c r="C147" t="s">
        <v>1</v>
      </c>
      <c r="D147" t="s">
        <v>7</v>
      </c>
      <c r="E147">
        <v>1.5</v>
      </c>
      <c r="F147">
        <v>2</v>
      </c>
      <c r="G147">
        <v>8.35</v>
      </c>
      <c r="H147">
        <f>IF(Table1[[#This Row],[sex]]="Male",1,0)</f>
        <v>0</v>
      </c>
      <c r="I147">
        <f>IF(Table1[[#This Row],[smoker]]="Yes",1,0)</f>
        <v>0</v>
      </c>
      <c r="J147">
        <f>IF(Table1[[#This Row],[day]]="Thur",1,IF(Table1[[#This Row],[day]]="Fri",2,IF(Table1[[#This Row],[day]]="Sat",3,IF(Table1[[#This Row],[day]]="Sun",4,0))))</f>
        <v>1</v>
      </c>
      <c r="K147" s="2">
        <f>IF(Table1[[#This Row],[time]]="Dinner",1,0)</f>
        <v>0</v>
      </c>
      <c r="L147" s="4">
        <f>CORREL(Table1[Sex_numeric],Table1[tip])</f>
        <v>8.5273975201494573E-2</v>
      </c>
      <c r="M147" s="2">
        <f>CORREL(Table1[Smoker2],Table1[tip])</f>
        <v>9.7627499908010239E-3</v>
      </c>
      <c r="N147" s="2">
        <f>CORREL(Table1[Day2],Table1[tip])</f>
        <v>0.13179752636389336</v>
      </c>
      <c r="O147" s="2">
        <f>CORREL(Table1[Time2],Table1[tip])</f>
        <v>0.117596390271059</v>
      </c>
      <c r="P147" s="9">
        <f>0.8861 + 0.1057*Table1[[#This Row],[total_bill]] - 0.0415*Table1[[#This Row],[size]] - 0.1302*Table1[[#This Row],[Sex_numeric]] + 0.0859*Table1[[#This Row],[Smoker2]] - 0.1885*J147</f>
        <v>1.4971950000000001</v>
      </c>
      <c r="Q147" s="2">
        <f>Table1[[#This Row],[tip]]-Table1[[#This Row],[Pridicted_Tip]]</f>
        <v>2.8049999999999464E-3</v>
      </c>
      <c r="R147" s="2">
        <f>Table1[[#This Row],[Calculate_Error]]^2</f>
        <v>7.8680249999997001E-6</v>
      </c>
      <c r="S147" s="2">
        <f>Table1[[#This Row],[Squad_Error]]^2</f>
        <v>6.1905817400620274E-11</v>
      </c>
    </row>
    <row r="148" spans="1:19" x14ac:dyDescent="0.3">
      <c r="A148" t="s">
        <v>3</v>
      </c>
      <c r="B148" t="s">
        <v>2</v>
      </c>
      <c r="C148" t="s">
        <v>1</v>
      </c>
      <c r="D148" t="s">
        <v>7</v>
      </c>
      <c r="E148">
        <v>1.36</v>
      </c>
      <c r="F148">
        <v>3</v>
      </c>
      <c r="G148">
        <v>18.64</v>
      </c>
      <c r="H148">
        <f>IF(Table1[[#This Row],[sex]]="Male",1,0)</f>
        <v>0</v>
      </c>
      <c r="I148">
        <f>IF(Table1[[#This Row],[smoker]]="Yes",1,0)</f>
        <v>0</v>
      </c>
      <c r="J148">
        <f>IF(Table1[[#This Row],[day]]="Thur",1,IF(Table1[[#This Row],[day]]="Fri",2,IF(Table1[[#This Row],[day]]="Sat",3,IF(Table1[[#This Row],[day]]="Sun",4,0))))</f>
        <v>1</v>
      </c>
      <c r="K148" s="2">
        <f>IF(Table1[[#This Row],[time]]="Dinner",1,0)</f>
        <v>0</v>
      </c>
      <c r="L148" s="4">
        <f>CORREL(Table1[Sex_numeric],Table1[tip])</f>
        <v>8.5273975201494573E-2</v>
      </c>
      <c r="M148" s="2">
        <f>CORREL(Table1[Smoker2],Table1[tip])</f>
        <v>9.7627499908010239E-3</v>
      </c>
      <c r="N148" s="2">
        <f>CORREL(Table1[Day2],Table1[tip])</f>
        <v>0.13179752636389336</v>
      </c>
      <c r="O148" s="2">
        <f>CORREL(Table1[Time2],Table1[tip])</f>
        <v>0.117596390271059</v>
      </c>
      <c r="P148" s="9">
        <f>0.8861 + 0.1057*Table1[[#This Row],[total_bill]] - 0.0415*Table1[[#This Row],[size]] - 0.1302*Table1[[#This Row],[Sex_numeric]] + 0.0859*Table1[[#This Row],[Smoker2]] - 0.1885*J148</f>
        <v>2.5433480000000004</v>
      </c>
      <c r="Q148" s="2">
        <f>Table1[[#This Row],[tip]]-Table1[[#This Row],[Pridicted_Tip]]</f>
        <v>-1.1833480000000003</v>
      </c>
      <c r="R148" s="2">
        <f>Table1[[#This Row],[Calculate_Error]]^2</f>
        <v>1.4003124891040006</v>
      </c>
      <c r="S148" s="2">
        <f>Table1[[#This Row],[Squad_Error]]^2</f>
        <v>1.9608750671406419</v>
      </c>
    </row>
    <row r="149" spans="1:19" x14ac:dyDescent="0.3">
      <c r="A149" t="s">
        <v>3</v>
      </c>
      <c r="B149" t="s">
        <v>2</v>
      </c>
      <c r="C149" t="s">
        <v>1</v>
      </c>
      <c r="D149" t="s">
        <v>7</v>
      </c>
      <c r="E149">
        <v>1.63</v>
      </c>
      <c r="F149">
        <v>2</v>
      </c>
      <c r="G149">
        <v>11.87</v>
      </c>
      <c r="H149">
        <f>IF(Table1[[#This Row],[sex]]="Male",1,0)</f>
        <v>0</v>
      </c>
      <c r="I149">
        <f>IF(Table1[[#This Row],[smoker]]="Yes",1,0)</f>
        <v>0</v>
      </c>
      <c r="J149">
        <f>IF(Table1[[#This Row],[day]]="Thur",1,IF(Table1[[#This Row],[day]]="Fri",2,IF(Table1[[#This Row],[day]]="Sat",3,IF(Table1[[#This Row],[day]]="Sun",4,0))))</f>
        <v>1</v>
      </c>
      <c r="K149" s="2">
        <f>IF(Table1[[#This Row],[time]]="Dinner",1,0)</f>
        <v>0</v>
      </c>
      <c r="L149" s="4">
        <f>CORREL(Table1[Sex_numeric],Table1[tip])</f>
        <v>8.5273975201494573E-2</v>
      </c>
      <c r="M149" s="2">
        <f>CORREL(Table1[Smoker2],Table1[tip])</f>
        <v>9.7627499908010239E-3</v>
      </c>
      <c r="N149" s="2">
        <f>CORREL(Table1[Day2],Table1[tip])</f>
        <v>0.13179752636389336</v>
      </c>
      <c r="O149" s="2">
        <f>CORREL(Table1[Time2],Table1[tip])</f>
        <v>0.117596390271059</v>
      </c>
      <c r="P149" s="9">
        <f>0.8861 + 0.1057*Table1[[#This Row],[total_bill]] - 0.0415*Table1[[#This Row],[size]] - 0.1302*Table1[[#This Row],[Sex_numeric]] + 0.0859*Table1[[#This Row],[Smoker2]] - 0.1885*J149</f>
        <v>1.869259</v>
      </c>
      <c r="Q149" s="2">
        <f>Table1[[#This Row],[tip]]-Table1[[#This Row],[Pridicted_Tip]]</f>
        <v>-0.23925900000000011</v>
      </c>
      <c r="R149" s="2">
        <f>Table1[[#This Row],[Calculate_Error]]^2</f>
        <v>5.7244869081000051E-2</v>
      </c>
      <c r="S149" s="2">
        <f>Table1[[#This Row],[Squad_Error]]^2</f>
        <v>3.2769750361008355E-3</v>
      </c>
    </row>
    <row r="150" spans="1:19" x14ac:dyDescent="0.3">
      <c r="A150" t="s">
        <v>5</v>
      </c>
      <c r="B150" t="s">
        <v>2</v>
      </c>
      <c r="C150" t="s">
        <v>1</v>
      </c>
      <c r="D150" t="s">
        <v>7</v>
      </c>
      <c r="E150">
        <v>1.73</v>
      </c>
      <c r="F150">
        <v>2</v>
      </c>
      <c r="G150">
        <v>9.7799999999999994</v>
      </c>
      <c r="H150">
        <f>IF(Table1[[#This Row],[sex]]="Male",1,0)</f>
        <v>1</v>
      </c>
      <c r="I150">
        <f>IF(Table1[[#This Row],[smoker]]="Yes",1,0)</f>
        <v>0</v>
      </c>
      <c r="J150">
        <f>IF(Table1[[#This Row],[day]]="Thur",1,IF(Table1[[#This Row],[day]]="Fri",2,IF(Table1[[#This Row],[day]]="Sat",3,IF(Table1[[#This Row],[day]]="Sun",4,0))))</f>
        <v>1</v>
      </c>
      <c r="K150" s="2">
        <f>IF(Table1[[#This Row],[time]]="Dinner",1,0)</f>
        <v>0</v>
      </c>
      <c r="L150" s="4">
        <f>CORREL(Table1[Sex_numeric],Table1[tip])</f>
        <v>8.5273975201494573E-2</v>
      </c>
      <c r="M150" s="2">
        <f>CORREL(Table1[Smoker2],Table1[tip])</f>
        <v>9.7627499908010239E-3</v>
      </c>
      <c r="N150" s="2">
        <f>CORREL(Table1[Day2],Table1[tip])</f>
        <v>0.13179752636389336</v>
      </c>
      <c r="O150" s="2">
        <f>CORREL(Table1[Time2],Table1[tip])</f>
        <v>0.117596390271059</v>
      </c>
      <c r="P150" s="9">
        <f>0.8861 + 0.1057*Table1[[#This Row],[total_bill]] - 0.0415*Table1[[#This Row],[size]] - 0.1302*Table1[[#This Row],[Sex_numeric]] + 0.0859*Table1[[#This Row],[Smoker2]] - 0.1885*J150</f>
        <v>1.5181460000000002</v>
      </c>
      <c r="Q150" s="2">
        <f>Table1[[#This Row],[tip]]-Table1[[#This Row],[Pridicted_Tip]]</f>
        <v>0.21185399999999976</v>
      </c>
      <c r="R150" s="2">
        <f>Table1[[#This Row],[Calculate_Error]]^2</f>
        <v>4.4882117315999899E-2</v>
      </c>
      <c r="S150" s="2">
        <f>Table1[[#This Row],[Squad_Error]]^2</f>
        <v>2.0144044547671779E-3</v>
      </c>
    </row>
    <row r="151" spans="1:19" x14ac:dyDescent="0.3">
      <c r="A151" t="s">
        <v>5</v>
      </c>
      <c r="B151" t="s">
        <v>2</v>
      </c>
      <c r="C151" t="s">
        <v>1</v>
      </c>
      <c r="D151" t="s">
        <v>7</v>
      </c>
      <c r="E151">
        <v>2</v>
      </c>
      <c r="F151">
        <v>2</v>
      </c>
      <c r="G151">
        <v>7.51</v>
      </c>
      <c r="H151">
        <f>IF(Table1[[#This Row],[sex]]="Male",1,0)</f>
        <v>1</v>
      </c>
      <c r="I151">
        <f>IF(Table1[[#This Row],[smoker]]="Yes",1,0)</f>
        <v>0</v>
      </c>
      <c r="J151">
        <f>IF(Table1[[#This Row],[day]]="Thur",1,IF(Table1[[#This Row],[day]]="Fri",2,IF(Table1[[#This Row],[day]]="Sat",3,IF(Table1[[#This Row],[day]]="Sun",4,0))))</f>
        <v>1</v>
      </c>
      <c r="K151" s="2">
        <f>IF(Table1[[#This Row],[time]]="Dinner",1,0)</f>
        <v>0</v>
      </c>
      <c r="L151" s="4">
        <f>CORREL(Table1[Sex_numeric],Table1[tip])</f>
        <v>8.5273975201494573E-2</v>
      </c>
      <c r="M151" s="2">
        <f>CORREL(Table1[Smoker2],Table1[tip])</f>
        <v>9.7627499908010239E-3</v>
      </c>
      <c r="N151" s="2">
        <f>CORREL(Table1[Day2],Table1[tip])</f>
        <v>0.13179752636389336</v>
      </c>
      <c r="O151" s="2">
        <f>CORREL(Table1[Time2],Table1[tip])</f>
        <v>0.117596390271059</v>
      </c>
      <c r="P151" s="9">
        <f>0.8861 + 0.1057*Table1[[#This Row],[total_bill]] - 0.0415*Table1[[#This Row],[size]] - 0.1302*Table1[[#This Row],[Sex_numeric]] + 0.0859*Table1[[#This Row],[Smoker2]] - 0.1885*J151</f>
        <v>1.2782070000000001</v>
      </c>
      <c r="Q151" s="2">
        <f>Table1[[#This Row],[tip]]-Table1[[#This Row],[Pridicted_Tip]]</f>
        <v>0.72179299999999991</v>
      </c>
      <c r="R151" s="2">
        <f>Table1[[#This Row],[Calculate_Error]]^2</f>
        <v>0.52098513484899989</v>
      </c>
      <c r="S151" s="2">
        <f>Table1[[#This Row],[Squad_Error]]^2</f>
        <v>0.27142551073363058</v>
      </c>
    </row>
    <row r="152" spans="1:19" x14ac:dyDescent="0.3">
      <c r="A152" t="s">
        <v>5</v>
      </c>
      <c r="B152" t="s">
        <v>2</v>
      </c>
      <c r="C152" t="s">
        <v>9</v>
      </c>
      <c r="D152" t="s">
        <v>0</v>
      </c>
      <c r="E152">
        <v>2.5</v>
      </c>
      <c r="F152">
        <v>2</v>
      </c>
      <c r="G152">
        <v>14.07</v>
      </c>
      <c r="H152">
        <f>IF(Table1[[#This Row],[sex]]="Male",1,0)</f>
        <v>1</v>
      </c>
      <c r="I152">
        <f>IF(Table1[[#This Row],[smoker]]="Yes",1,0)</f>
        <v>0</v>
      </c>
      <c r="J152">
        <f>IF(Table1[[#This Row],[day]]="Thur",1,IF(Table1[[#This Row],[day]]="Fri",2,IF(Table1[[#This Row],[day]]="Sat",3,IF(Table1[[#This Row],[day]]="Sun",4,0))))</f>
        <v>4</v>
      </c>
      <c r="K152" s="2">
        <f>IF(Table1[[#This Row],[time]]="Dinner",1,0)</f>
        <v>1</v>
      </c>
      <c r="L152" s="4">
        <f>CORREL(Table1[Sex_numeric],Table1[tip])</f>
        <v>8.5273975201494573E-2</v>
      </c>
      <c r="M152" s="2">
        <f>CORREL(Table1[Smoker2],Table1[tip])</f>
        <v>9.7627499908010239E-3</v>
      </c>
      <c r="N152" s="2">
        <f>CORREL(Table1[Day2],Table1[tip])</f>
        <v>0.13179752636389336</v>
      </c>
      <c r="O152" s="2">
        <f>CORREL(Table1[Time2],Table1[tip])</f>
        <v>0.117596390271059</v>
      </c>
      <c r="P152" s="9">
        <f>0.8861 + 0.1057*Table1[[#This Row],[total_bill]] - 0.0415*Table1[[#This Row],[size]] - 0.1302*Table1[[#This Row],[Sex_numeric]] + 0.0859*Table1[[#This Row],[Smoker2]] - 0.1885*J152</f>
        <v>1.4060990000000002</v>
      </c>
      <c r="Q152" s="2">
        <f>Table1[[#This Row],[tip]]-Table1[[#This Row],[Pridicted_Tip]]</f>
        <v>1.0939009999999998</v>
      </c>
      <c r="R152" s="2">
        <f>Table1[[#This Row],[Calculate_Error]]^2</f>
        <v>1.1966193978009996</v>
      </c>
      <c r="S152" s="2">
        <f>Table1[[#This Row],[Squad_Error]]^2</f>
        <v>1.4318979831936269</v>
      </c>
    </row>
    <row r="153" spans="1:19" x14ac:dyDescent="0.3">
      <c r="A153" t="s">
        <v>5</v>
      </c>
      <c r="B153" t="s">
        <v>2</v>
      </c>
      <c r="C153" t="s">
        <v>9</v>
      </c>
      <c r="D153" t="s">
        <v>0</v>
      </c>
      <c r="E153">
        <v>2</v>
      </c>
      <c r="F153">
        <v>2</v>
      </c>
      <c r="G153">
        <v>13.13</v>
      </c>
      <c r="H153">
        <f>IF(Table1[[#This Row],[sex]]="Male",1,0)</f>
        <v>1</v>
      </c>
      <c r="I153">
        <f>IF(Table1[[#This Row],[smoker]]="Yes",1,0)</f>
        <v>0</v>
      </c>
      <c r="J153">
        <f>IF(Table1[[#This Row],[day]]="Thur",1,IF(Table1[[#This Row],[day]]="Fri",2,IF(Table1[[#This Row],[day]]="Sat",3,IF(Table1[[#This Row],[day]]="Sun",4,0))))</f>
        <v>4</v>
      </c>
      <c r="K153" s="2">
        <f>IF(Table1[[#This Row],[time]]="Dinner",1,0)</f>
        <v>1</v>
      </c>
      <c r="L153" s="4">
        <f>CORREL(Table1[Sex_numeric],Table1[tip])</f>
        <v>8.5273975201494573E-2</v>
      </c>
      <c r="M153" s="2">
        <f>CORREL(Table1[Smoker2],Table1[tip])</f>
        <v>9.7627499908010239E-3</v>
      </c>
      <c r="N153" s="2">
        <f>CORREL(Table1[Day2],Table1[tip])</f>
        <v>0.13179752636389336</v>
      </c>
      <c r="O153" s="2">
        <f>CORREL(Table1[Time2],Table1[tip])</f>
        <v>0.117596390271059</v>
      </c>
      <c r="P153" s="9">
        <f>0.8861 + 0.1057*Table1[[#This Row],[total_bill]] - 0.0415*Table1[[#This Row],[size]] - 0.1302*Table1[[#This Row],[Sex_numeric]] + 0.0859*Table1[[#This Row],[Smoker2]] - 0.1885*J153</f>
        <v>1.3067410000000002</v>
      </c>
      <c r="Q153" s="2">
        <f>Table1[[#This Row],[tip]]-Table1[[#This Row],[Pridicted_Tip]]</f>
        <v>0.69325899999999985</v>
      </c>
      <c r="R153" s="2">
        <f>Table1[[#This Row],[Calculate_Error]]^2</f>
        <v>0.4806080410809998</v>
      </c>
      <c r="S153" s="2">
        <f>Table1[[#This Row],[Squad_Error]]^2</f>
        <v>0.230984089151716</v>
      </c>
    </row>
    <row r="154" spans="1:19" x14ac:dyDescent="0.3">
      <c r="A154" t="s">
        <v>5</v>
      </c>
      <c r="B154" t="s">
        <v>2</v>
      </c>
      <c r="C154" t="s">
        <v>9</v>
      </c>
      <c r="D154" t="s">
        <v>0</v>
      </c>
      <c r="E154">
        <v>2.74</v>
      </c>
      <c r="F154">
        <v>3</v>
      </c>
      <c r="G154">
        <v>17.260000000000002</v>
      </c>
      <c r="H154">
        <f>IF(Table1[[#This Row],[sex]]="Male",1,0)</f>
        <v>1</v>
      </c>
      <c r="I154">
        <f>IF(Table1[[#This Row],[smoker]]="Yes",1,0)</f>
        <v>0</v>
      </c>
      <c r="J154">
        <f>IF(Table1[[#This Row],[day]]="Thur",1,IF(Table1[[#This Row],[day]]="Fri",2,IF(Table1[[#This Row],[day]]="Sat",3,IF(Table1[[#This Row],[day]]="Sun",4,0))))</f>
        <v>4</v>
      </c>
      <c r="K154" s="2">
        <f>IF(Table1[[#This Row],[time]]="Dinner",1,0)</f>
        <v>1</v>
      </c>
      <c r="L154" s="4">
        <f>CORREL(Table1[Sex_numeric],Table1[tip])</f>
        <v>8.5273975201494573E-2</v>
      </c>
      <c r="M154" s="2">
        <f>CORREL(Table1[Smoker2],Table1[tip])</f>
        <v>9.7627499908010239E-3</v>
      </c>
      <c r="N154" s="2">
        <f>CORREL(Table1[Day2],Table1[tip])</f>
        <v>0.13179752636389336</v>
      </c>
      <c r="O154" s="2">
        <f>CORREL(Table1[Time2],Table1[tip])</f>
        <v>0.117596390271059</v>
      </c>
      <c r="P154" s="9">
        <f>0.8861 + 0.1057*Table1[[#This Row],[total_bill]] - 0.0415*Table1[[#This Row],[size]] - 0.1302*Table1[[#This Row],[Sex_numeric]] + 0.0859*Table1[[#This Row],[Smoker2]] - 0.1885*J154</f>
        <v>1.7017820000000006</v>
      </c>
      <c r="Q154" s="2">
        <f>Table1[[#This Row],[tip]]-Table1[[#This Row],[Pridicted_Tip]]</f>
        <v>1.0382179999999996</v>
      </c>
      <c r="R154" s="2">
        <f>Table1[[#This Row],[Calculate_Error]]^2</f>
        <v>1.0778966155239993</v>
      </c>
      <c r="S154" s="2">
        <f>Table1[[#This Row],[Squad_Error]]^2</f>
        <v>1.1618611137580923</v>
      </c>
    </row>
    <row r="155" spans="1:19" x14ac:dyDescent="0.3">
      <c r="A155" t="s">
        <v>5</v>
      </c>
      <c r="B155" t="s">
        <v>2</v>
      </c>
      <c r="C155" t="s">
        <v>9</v>
      </c>
      <c r="D155" t="s">
        <v>0</v>
      </c>
      <c r="E155">
        <v>2</v>
      </c>
      <c r="F155">
        <v>4</v>
      </c>
      <c r="G155">
        <v>24.55</v>
      </c>
      <c r="H155">
        <f>IF(Table1[[#This Row],[sex]]="Male",1,0)</f>
        <v>1</v>
      </c>
      <c r="I155">
        <f>IF(Table1[[#This Row],[smoker]]="Yes",1,0)</f>
        <v>0</v>
      </c>
      <c r="J155">
        <f>IF(Table1[[#This Row],[day]]="Thur",1,IF(Table1[[#This Row],[day]]="Fri",2,IF(Table1[[#This Row],[day]]="Sat",3,IF(Table1[[#This Row],[day]]="Sun",4,0))))</f>
        <v>4</v>
      </c>
      <c r="K155" s="2">
        <f>IF(Table1[[#This Row],[time]]="Dinner",1,0)</f>
        <v>1</v>
      </c>
      <c r="L155" s="4">
        <f>CORREL(Table1[Sex_numeric],Table1[tip])</f>
        <v>8.5273975201494573E-2</v>
      </c>
      <c r="M155" s="2">
        <f>CORREL(Table1[Smoker2],Table1[tip])</f>
        <v>9.7627499908010239E-3</v>
      </c>
      <c r="N155" s="2">
        <f>CORREL(Table1[Day2],Table1[tip])</f>
        <v>0.13179752636389336</v>
      </c>
      <c r="O155" s="2">
        <f>CORREL(Table1[Time2],Table1[tip])</f>
        <v>0.117596390271059</v>
      </c>
      <c r="P155" s="9">
        <f>0.8861 + 0.1057*Table1[[#This Row],[total_bill]] - 0.0415*Table1[[#This Row],[size]] - 0.1302*Table1[[#This Row],[Sex_numeric]] + 0.0859*Table1[[#This Row],[Smoker2]] - 0.1885*J155</f>
        <v>2.4308350000000001</v>
      </c>
      <c r="Q155" s="2">
        <f>Table1[[#This Row],[tip]]-Table1[[#This Row],[Pridicted_Tip]]</f>
        <v>-0.43083500000000008</v>
      </c>
      <c r="R155" s="2">
        <f>Table1[[#This Row],[Calculate_Error]]^2</f>
        <v>0.18561879722500008</v>
      </c>
      <c r="S155" s="2">
        <f>Table1[[#This Row],[Squad_Error]]^2</f>
        <v>3.4454337883255699E-2</v>
      </c>
    </row>
    <row r="156" spans="1:19" x14ac:dyDescent="0.3">
      <c r="A156" t="s">
        <v>5</v>
      </c>
      <c r="B156" t="s">
        <v>2</v>
      </c>
      <c r="C156" t="s">
        <v>9</v>
      </c>
      <c r="D156" t="s">
        <v>0</v>
      </c>
      <c r="E156">
        <v>2</v>
      </c>
      <c r="F156">
        <v>4</v>
      </c>
      <c r="G156">
        <v>19.77</v>
      </c>
      <c r="H156">
        <f>IF(Table1[[#This Row],[sex]]="Male",1,0)</f>
        <v>1</v>
      </c>
      <c r="I156">
        <f>IF(Table1[[#This Row],[smoker]]="Yes",1,0)</f>
        <v>0</v>
      </c>
      <c r="J156">
        <f>IF(Table1[[#This Row],[day]]="Thur",1,IF(Table1[[#This Row],[day]]="Fri",2,IF(Table1[[#This Row],[day]]="Sat",3,IF(Table1[[#This Row],[day]]="Sun",4,0))))</f>
        <v>4</v>
      </c>
      <c r="K156" s="2">
        <f>IF(Table1[[#This Row],[time]]="Dinner",1,0)</f>
        <v>1</v>
      </c>
      <c r="L156" s="4">
        <f>CORREL(Table1[Sex_numeric],Table1[tip])</f>
        <v>8.5273975201494573E-2</v>
      </c>
      <c r="M156" s="2">
        <f>CORREL(Table1[Smoker2],Table1[tip])</f>
        <v>9.7627499908010239E-3</v>
      </c>
      <c r="N156" s="2">
        <f>CORREL(Table1[Day2],Table1[tip])</f>
        <v>0.13179752636389336</v>
      </c>
      <c r="O156" s="2">
        <f>CORREL(Table1[Time2],Table1[tip])</f>
        <v>0.117596390271059</v>
      </c>
      <c r="P156" s="9">
        <f>0.8861 + 0.1057*Table1[[#This Row],[total_bill]] - 0.0415*Table1[[#This Row],[size]] - 0.1302*Table1[[#This Row],[Sex_numeric]] + 0.0859*Table1[[#This Row],[Smoker2]] - 0.1885*J156</f>
        <v>1.925589</v>
      </c>
      <c r="Q156" s="2">
        <f>Table1[[#This Row],[tip]]-Table1[[#This Row],[Pridicted_Tip]]</f>
        <v>7.4411000000000005E-2</v>
      </c>
      <c r="R156" s="2">
        <f>Table1[[#This Row],[Calculate_Error]]^2</f>
        <v>5.5369969210000008E-3</v>
      </c>
      <c r="S156" s="2">
        <f>Table1[[#This Row],[Squad_Error]]^2</f>
        <v>3.0658334903163487E-5</v>
      </c>
    </row>
    <row r="157" spans="1:19" x14ac:dyDescent="0.3">
      <c r="A157" t="s">
        <v>3</v>
      </c>
      <c r="B157" t="s">
        <v>2</v>
      </c>
      <c r="C157" t="s">
        <v>9</v>
      </c>
      <c r="D157" t="s">
        <v>0</v>
      </c>
      <c r="E157">
        <v>5.14</v>
      </c>
      <c r="F157">
        <v>5</v>
      </c>
      <c r="G157">
        <v>29.85</v>
      </c>
      <c r="H157">
        <f>IF(Table1[[#This Row],[sex]]="Male",1,0)</f>
        <v>0</v>
      </c>
      <c r="I157">
        <f>IF(Table1[[#This Row],[smoker]]="Yes",1,0)</f>
        <v>0</v>
      </c>
      <c r="J157">
        <f>IF(Table1[[#This Row],[day]]="Thur",1,IF(Table1[[#This Row],[day]]="Fri",2,IF(Table1[[#This Row],[day]]="Sat",3,IF(Table1[[#This Row],[day]]="Sun",4,0))))</f>
        <v>4</v>
      </c>
      <c r="K157" s="2">
        <f>IF(Table1[[#This Row],[time]]="Dinner",1,0)</f>
        <v>1</v>
      </c>
      <c r="L157" s="4">
        <f>CORREL(Table1[Sex_numeric],Table1[tip])</f>
        <v>8.5273975201494573E-2</v>
      </c>
      <c r="M157" s="2">
        <f>CORREL(Table1[Smoker2],Table1[tip])</f>
        <v>9.7627499908010239E-3</v>
      </c>
      <c r="N157" s="2">
        <f>CORREL(Table1[Day2],Table1[tip])</f>
        <v>0.13179752636389336</v>
      </c>
      <c r="O157" s="2">
        <f>CORREL(Table1[Time2],Table1[tip])</f>
        <v>0.117596390271059</v>
      </c>
      <c r="P157" s="9">
        <f>0.8861 + 0.1057*Table1[[#This Row],[total_bill]] - 0.0415*Table1[[#This Row],[size]] - 0.1302*Table1[[#This Row],[Sex_numeric]] + 0.0859*Table1[[#This Row],[Smoker2]] - 0.1885*J157</f>
        <v>3.079745</v>
      </c>
      <c r="Q157" s="2">
        <f>Table1[[#This Row],[tip]]-Table1[[#This Row],[Pridicted_Tip]]</f>
        <v>2.0602549999999997</v>
      </c>
      <c r="R157" s="2">
        <f>Table1[[#This Row],[Calculate_Error]]^2</f>
        <v>4.2446506650249987</v>
      </c>
      <c r="S157" s="2">
        <f>Table1[[#This Row],[Squad_Error]]^2</f>
        <v>18.017059268097164</v>
      </c>
    </row>
    <row r="158" spans="1:19" x14ac:dyDescent="0.3">
      <c r="A158" t="s">
        <v>5</v>
      </c>
      <c r="B158" t="s">
        <v>2</v>
      </c>
      <c r="C158" t="s">
        <v>9</v>
      </c>
      <c r="D158" t="s">
        <v>0</v>
      </c>
      <c r="E158">
        <v>5</v>
      </c>
      <c r="F158">
        <v>6</v>
      </c>
      <c r="G158">
        <v>48.17</v>
      </c>
      <c r="H158">
        <f>IF(Table1[[#This Row],[sex]]="Male",1,0)</f>
        <v>1</v>
      </c>
      <c r="I158">
        <f>IF(Table1[[#This Row],[smoker]]="Yes",1,0)</f>
        <v>0</v>
      </c>
      <c r="J158">
        <f>IF(Table1[[#This Row],[day]]="Thur",1,IF(Table1[[#This Row],[day]]="Fri",2,IF(Table1[[#This Row],[day]]="Sat",3,IF(Table1[[#This Row],[day]]="Sun",4,0))))</f>
        <v>4</v>
      </c>
      <c r="K158" s="2">
        <f>IF(Table1[[#This Row],[time]]="Dinner",1,0)</f>
        <v>1</v>
      </c>
      <c r="L158" s="4">
        <f>CORREL(Table1[Sex_numeric],Table1[tip])</f>
        <v>8.5273975201494573E-2</v>
      </c>
      <c r="M158" s="2">
        <f>CORREL(Table1[Smoker2],Table1[tip])</f>
        <v>9.7627499908010239E-3</v>
      </c>
      <c r="N158" s="2">
        <f>CORREL(Table1[Day2],Table1[tip])</f>
        <v>0.13179752636389336</v>
      </c>
      <c r="O158" s="2">
        <f>CORREL(Table1[Time2],Table1[tip])</f>
        <v>0.117596390271059</v>
      </c>
      <c r="P158" s="9">
        <f>0.8861 + 0.1057*Table1[[#This Row],[total_bill]] - 0.0415*Table1[[#This Row],[size]] - 0.1302*Table1[[#This Row],[Sex_numeric]] + 0.0859*Table1[[#This Row],[Smoker2]] - 0.1885*J158</f>
        <v>4.8444690000000001</v>
      </c>
      <c r="Q158" s="2">
        <f>Table1[[#This Row],[tip]]-Table1[[#This Row],[Pridicted_Tip]]</f>
        <v>0.15553099999999986</v>
      </c>
      <c r="R158" s="2">
        <f>Table1[[#This Row],[Calculate_Error]]^2</f>
        <v>2.4189891960999958E-2</v>
      </c>
      <c r="S158" s="2">
        <f>Table1[[#This Row],[Squad_Error]]^2</f>
        <v>5.851508730848504E-4</v>
      </c>
    </row>
    <row r="159" spans="1:19" x14ac:dyDescent="0.3">
      <c r="A159" t="s">
        <v>3</v>
      </c>
      <c r="B159" t="s">
        <v>2</v>
      </c>
      <c r="C159" t="s">
        <v>9</v>
      </c>
      <c r="D159" t="s">
        <v>0</v>
      </c>
      <c r="E159">
        <v>3.75</v>
      </c>
      <c r="F159">
        <v>4</v>
      </c>
      <c r="G159">
        <v>25</v>
      </c>
      <c r="H159">
        <f>IF(Table1[[#This Row],[sex]]="Male",1,0)</f>
        <v>0</v>
      </c>
      <c r="I159">
        <f>IF(Table1[[#This Row],[smoker]]="Yes",1,0)</f>
        <v>0</v>
      </c>
      <c r="J159">
        <f>IF(Table1[[#This Row],[day]]="Thur",1,IF(Table1[[#This Row],[day]]="Fri",2,IF(Table1[[#This Row],[day]]="Sat",3,IF(Table1[[#This Row],[day]]="Sun",4,0))))</f>
        <v>4</v>
      </c>
      <c r="K159" s="2">
        <f>IF(Table1[[#This Row],[time]]="Dinner",1,0)</f>
        <v>1</v>
      </c>
      <c r="L159" s="4">
        <f>CORREL(Table1[Sex_numeric],Table1[tip])</f>
        <v>8.5273975201494573E-2</v>
      </c>
      <c r="M159" s="2">
        <f>CORREL(Table1[Smoker2],Table1[tip])</f>
        <v>9.7627499908010239E-3</v>
      </c>
      <c r="N159" s="2">
        <f>CORREL(Table1[Day2],Table1[tip])</f>
        <v>0.13179752636389336</v>
      </c>
      <c r="O159" s="2">
        <f>CORREL(Table1[Time2],Table1[tip])</f>
        <v>0.117596390271059</v>
      </c>
      <c r="P159" s="9">
        <f>0.8861 + 0.1057*Table1[[#This Row],[total_bill]] - 0.0415*Table1[[#This Row],[size]] - 0.1302*Table1[[#This Row],[Sex_numeric]] + 0.0859*Table1[[#This Row],[Smoker2]] - 0.1885*J159</f>
        <v>2.6086</v>
      </c>
      <c r="Q159" s="2">
        <f>Table1[[#This Row],[tip]]-Table1[[#This Row],[Pridicted_Tip]]</f>
        <v>1.1414</v>
      </c>
      <c r="R159" s="2">
        <f>Table1[[#This Row],[Calculate_Error]]^2</f>
        <v>1.30279396</v>
      </c>
      <c r="S159" s="2">
        <f>Table1[[#This Row],[Squad_Error]]^2</f>
        <v>1.6972721022124817</v>
      </c>
    </row>
    <row r="160" spans="1:19" x14ac:dyDescent="0.3">
      <c r="A160" t="s">
        <v>3</v>
      </c>
      <c r="B160" t="s">
        <v>2</v>
      </c>
      <c r="C160" t="s">
        <v>9</v>
      </c>
      <c r="D160" t="s">
        <v>0</v>
      </c>
      <c r="E160">
        <v>2.61</v>
      </c>
      <c r="F160">
        <v>2</v>
      </c>
      <c r="G160">
        <v>13.39</v>
      </c>
      <c r="H160">
        <f>IF(Table1[[#This Row],[sex]]="Male",1,0)</f>
        <v>0</v>
      </c>
      <c r="I160">
        <f>IF(Table1[[#This Row],[smoker]]="Yes",1,0)</f>
        <v>0</v>
      </c>
      <c r="J160">
        <f>IF(Table1[[#This Row],[day]]="Thur",1,IF(Table1[[#This Row],[day]]="Fri",2,IF(Table1[[#This Row],[day]]="Sat",3,IF(Table1[[#This Row],[day]]="Sun",4,0))))</f>
        <v>4</v>
      </c>
      <c r="K160" s="2">
        <f>IF(Table1[[#This Row],[time]]="Dinner",1,0)</f>
        <v>1</v>
      </c>
      <c r="L160" s="4">
        <f>CORREL(Table1[Sex_numeric],Table1[tip])</f>
        <v>8.5273975201494573E-2</v>
      </c>
      <c r="M160" s="2">
        <f>CORREL(Table1[Smoker2],Table1[tip])</f>
        <v>9.7627499908010239E-3</v>
      </c>
      <c r="N160" s="2">
        <f>CORREL(Table1[Day2],Table1[tip])</f>
        <v>0.13179752636389336</v>
      </c>
      <c r="O160" s="2">
        <f>CORREL(Table1[Time2],Table1[tip])</f>
        <v>0.117596390271059</v>
      </c>
      <c r="P160" s="9">
        <f>0.8861 + 0.1057*Table1[[#This Row],[total_bill]] - 0.0415*Table1[[#This Row],[size]] - 0.1302*Table1[[#This Row],[Sex_numeric]] + 0.0859*Table1[[#This Row],[Smoker2]] - 0.1885*J160</f>
        <v>1.464423</v>
      </c>
      <c r="Q160" s="2">
        <f>Table1[[#This Row],[tip]]-Table1[[#This Row],[Pridicted_Tip]]</f>
        <v>1.1455769999999998</v>
      </c>
      <c r="R160" s="2">
        <f>Table1[[#This Row],[Calculate_Error]]^2</f>
        <v>1.3123466629289997</v>
      </c>
      <c r="S160" s="2">
        <f>Table1[[#This Row],[Squad_Error]]^2</f>
        <v>1.7222537637008817</v>
      </c>
    </row>
    <row r="161" spans="1:19" x14ac:dyDescent="0.3">
      <c r="A161" t="s">
        <v>5</v>
      </c>
      <c r="B161" t="s">
        <v>2</v>
      </c>
      <c r="C161" t="s">
        <v>9</v>
      </c>
      <c r="D161" t="s">
        <v>0</v>
      </c>
      <c r="E161">
        <v>2</v>
      </c>
      <c r="F161">
        <v>4</v>
      </c>
      <c r="G161">
        <v>16.489999999999998</v>
      </c>
      <c r="H161">
        <f>IF(Table1[[#This Row],[sex]]="Male",1,0)</f>
        <v>1</v>
      </c>
      <c r="I161">
        <f>IF(Table1[[#This Row],[smoker]]="Yes",1,0)</f>
        <v>0</v>
      </c>
      <c r="J161">
        <f>IF(Table1[[#This Row],[day]]="Thur",1,IF(Table1[[#This Row],[day]]="Fri",2,IF(Table1[[#This Row],[day]]="Sat",3,IF(Table1[[#This Row],[day]]="Sun",4,0))))</f>
        <v>4</v>
      </c>
      <c r="K161" s="2">
        <f>IF(Table1[[#This Row],[time]]="Dinner",1,0)</f>
        <v>1</v>
      </c>
      <c r="L161" s="4">
        <f>CORREL(Table1[Sex_numeric],Table1[tip])</f>
        <v>8.5273975201494573E-2</v>
      </c>
      <c r="M161" s="2">
        <f>CORREL(Table1[Smoker2],Table1[tip])</f>
        <v>9.7627499908010239E-3</v>
      </c>
      <c r="N161" s="2">
        <f>CORREL(Table1[Day2],Table1[tip])</f>
        <v>0.13179752636389336</v>
      </c>
      <c r="O161" s="2">
        <f>CORREL(Table1[Time2],Table1[tip])</f>
        <v>0.117596390271059</v>
      </c>
      <c r="P161" s="9">
        <f>0.8861 + 0.1057*Table1[[#This Row],[total_bill]] - 0.0415*Table1[[#This Row],[size]] - 0.1302*Table1[[#This Row],[Sex_numeric]] + 0.0859*Table1[[#This Row],[Smoker2]] - 0.1885*J161</f>
        <v>1.5788929999999999</v>
      </c>
      <c r="Q161" s="2">
        <f>Table1[[#This Row],[tip]]-Table1[[#This Row],[Pridicted_Tip]]</f>
        <v>0.42110700000000012</v>
      </c>
      <c r="R161" s="2">
        <f>Table1[[#This Row],[Calculate_Error]]^2</f>
        <v>0.1773311054490001</v>
      </c>
      <c r="S161" s="2">
        <f>Table1[[#This Row],[Squad_Error]]^2</f>
        <v>3.1446320959764393E-2</v>
      </c>
    </row>
    <row r="162" spans="1:19" x14ac:dyDescent="0.3">
      <c r="A162" t="s">
        <v>5</v>
      </c>
      <c r="B162" t="s">
        <v>2</v>
      </c>
      <c r="C162" t="s">
        <v>9</v>
      </c>
      <c r="D162" t="s">
        <v>0</v>
      </c>
      <c r="E162">
        <v>3.5</v>
      </c>
      <c r="F162">
        <v>4</v>
      </c>
      <c r="G162">
        <v>21.5</v>
      </c>
      <c r="H162">
        <f>IF(Table1[[#This Row],[sex]]="Male",1,0)</f>
        <v>1</v>
      </c>
      <c r="I162">
        <f>IF(Table1[[#This Row],[smoker]]="Yes",1,0)</f>
        <v>0</v>
      </c>
      <c r="J162">
        <f>IF(Table1[[#This Row],[day]]="Thur",1,IF(Table1[[#This Row],[day]]="Fri",2,IF(Table1[[#This Row],[day]]="Sat",3,IF(Table1[[#This Row],[day]]="Sun",4,0))))</f>
        <v>4</v>
      </c>
      <c r="K162" s="2">
        <f>IF(Table1[[#This Row],[time]]="Dinner",1,0)</f>
        <v>1</v>
      </c>
      <c r="L162" s="4">
        <f>CORREL(Table1[Sex_numeric],Table1[tip])</f>
        <v>8.5273975201494573E-2</v>
      </c>
      <c r="M162" s="2">
        <f>CORREL(Table1[Smoker2],Table1[tip])</f>
        <v>9.7627499908010239E-3</v>
      </c>
      <c r="N162" s="2">
        <f>CORREL(Table1[Day2],Table1[tip])</f>
        <v>0.13179752636389336</v>
      </c>
      <c r="O162" s="2">
        <f>CORREL(Table1[Time2],Table1[tip])</f>
        <v>0.117596390271059</v>
      </c>
      <c r="P162" s="9">
        <f>0.8861 + 0.1057*Table1[[#This Row],[total_bill]] - 0.0415*Table1[[#This Row],[size]] - 0.1302*Table1[[#This Row],[Sex_numeric]] + 0.0859*Table1[[#This Row],[Smoker2]] - 0.1885*J162</f>
        <v>2.1084499999999999</v>
      </c>
      <c r="Q162" s="2">
        <f>Table1[[#This Row],[tip]]-Table1[[#This Row],[Pridicted_Tip]]</f>
        <v>1.3915500000000001</v>
      </c>
      <c r="R162" s="2">
        <f>Table1[[#This Row],[Calculate_Error]]^2</f>
        <v>1.9364114025000001</v>
      </c>
      <c r="S162" s="2">
        <f>Table1[[#This Row],[Squad_Error]]^2</f>
        <v>3.7496891197320172</v>
      </c>
    </row>
    <row r="163" spans="1:19" x14ac:dyDescent="0.3">
      <c r="A163" t="s">
        <v>5</v>
      </c>
      <c r="B163" t="s">
        <v>2</v>
      </c>
      <c r="C163" t="s">
        <v>9</v>
      </c>
      <c r="D163" t="s">
        <v>0</v>
      </c>
      <c r="E163">
        <v>2.5</v>
      </c>
      <c r="F163">
        <v>2</v>
      </c>
      <c r="G163">
        <v>12.66</v>
      </c>
      <c r="H163">
        <f>IF(Table1[[#This Row],[sex]]="Male",1,0)</f>
        <v>1</v>
      </c>
      <c r="I163">
        <f>IF(Table1[[#This Row],[smoker]]="Yes",1,0)</f>
        <v>0</v>
      </c>
      <c r="J163">
        <f>IF(Table1[[#This Row],[day]]="Thur",1,IF(Table1[[#This Row],[day]]="Fri",2,IF(Table1[[#This Row],[day]]="Sat",3,IF(Table1[[#This Row],[day]]="Sun",4,0))))</f>
        <v>4</v>
      </c>
      <c r="K163" s="2">
        <f>IF(Table1[[#This Row],[time]]="Dinner",1,0)</f>
        <v>1</v>
      </c>
      <c r="L163" s="4">
        <f>CORREL(Table1[Sex_numeric],Table1[tip])</f>
        <v>8.5273975201494573E-2</v>
      </c>
      <c r="M163" s="2">
        <f>CORREL(Table1[Smoker2],Table1[tip])</f>
        <v>9.7627499908010239E-3</v>
      </c>
      <c r="N163" s="2">
        <f>CORREL(Table1[Day2],Table1[tip])</f>
        <v>0.13179752636389336</v>
      </c>
      <c r="O163" s="2">
        <f>CORREL(Table1[Time2],Table1[tip])</f>
        <v>0.117596390271059</v>
      </c>
      <c r="P163" s="9">
        <f>0.8861 + 0.1057*Table1[[#This Row],[total_bill]] - 0.0415*Table1[[#This Row],[size]] - 0.1302*Table1[[#This Row],[Sex_numeric]] + 0.0859*Table1[[#This Row],[Smoker2]] - 0.1885*J163</f>
        <v>1.2570619999999999</v>
      </c>
      <c r="Q163" s="2">
        <f>Table1[[#This Row],[tip]]-Table1[[#This Row],[Pridicted_Tip]]</f>
        <v>1.2429380000000001</v>
      </c>
      <c r="R163" s="2">
        <f>Table1[[#This Row],[Calculate_Error]]^2</f>
        <v>1.5448948718440003</v>
      </c>
      <c r="S163" s="2">
        <f>Table1[[#This Row],[Squad_Error]]^2</f>
        <v>2.38670016504989</v>
      </c>
    </row>
    <row r="164" spans="1:19" x14ac:dyDescent="0.3">
      <c r="A164" t="s">
        <v>3</v>
      </c>
      <c r="B164" t="s">
        <v>2</v>
      </c>
      <c r="C164" t="s">
        <v>9</v>
      </c>
      <c r="D164" t="s">
        <v>0</v>
      </c>
      <c r="E164">
        <v>2</v>
      </c>
      <c r="F164">
        <v>3</v>
      </c>
      <c r="G164">
        <v>16.21</v>
      </c>
      <c r="H164">
        <f>IF(Table1[[#This Row],[sex]]="Male",1,0)</f>
        <v>0</v>
      </c>
      <c r="I164">
        <f>IF(Table1[[#This Row],[smoker]]="Yes",1,0)</f>
        <v>0</v>
      </c>
      <c r="J164">
        <f>IF(Table1[[#This Row],[day]]="Thur",1,IF(Table1[[#This Row],[day]]="Fri",2,IF(Table1[[#This Row],[day]]="Sat",3,IF(Table1[[#This Row],[day]]="Sun",4,0))))</f>
        <v>4</v>
      </c>
      <c r="K164" s="2">
        <f>IF(Table1[[#This Row],[time]]="Dinner",1,0)</f>
        <v>1</v>
      </c>
      <c r="L164" s="4">
        <f>CORREL(Table1[Sex_numeric],Table1[tip])</f>
        <v>8.5273975201494573E-2</v>
      </c>
      <c r="M164" s="2">
        <f>CORREL(Table1[Smoker2],Table1[tip])</f>
        <v>9.7627499908010239E-3</v>
      </c>
      <c r="N164" s="2">
        <f>CORREL(Table1[Day2],Table1[tip])</f>
        <v>0.13179752636389336</v>
      </c>
      <c r="O164" s="2">
        <f>CORREL(Table1[Time2],Table1[tip])</f>
        <v>0.117596390271059</v>
      </c>
      <c r="P164" s="9">
        <f>0.8861 + 0.1057*Table1[[#This Row],[total_bill]] - 0.0415*Table1[[#This Row],[size]] - 0.1302*Table1[[#This Row],[Sex_numeric]] + 0.0859*Table1[[#This Row],[Smoker2]] - 0.1885*J164</f>
        <v>1.7209970000000001</v>
      </c>
      <c r="Q164" s="2">
        <f>Table1[[#This Row],[tip]]-Table1[[#This Row],[Pridicted_Tip]]</f>
        <v>0.27900299999999989</v>
      </c>
      <c r="R164" s="2">
        <f>Table1[[#This Row],[Calculate_Error]]^2</f>
        <v>7.784267400899994E-2</v>
      </c>
      <c r="S164" s="2">
        <f>Table1[[#This Row],[Squad_Error]]^2</f>
        <v>6.059481896871435E-3</v>
      </c>
    </row>
    <row r="165" spans="1:19" x14ac:dyDescent="0.3">
      <c r="A165" t="s">
        <v>5</v>
      </c>
      <c r="B165" t="s">
        <v>2</v>
      </c>
      <c r="C165" t="s">
        <v>9</v>
      </c>
      <c r="D165" t="s">
        <v>0</v>
      </c>
      <c r="E165">
        <v>2</v>
      </c>
      <c r="F165">
        <v>2</v>
      </c>
      <c r="G165">
        <v>13.81</v>
      </c>
      <c r="H165">
        <f>IF(Table1[[#This Row],[sex]]="Male",1,0)</f>
        <v>1</v>
      </c>
      <c r="I165">
        <f>IF(Table1[[#This Row],[smoker]]="Yes",1,0)</f>
        <v>0</v>
      </c>
      <c r="J165">
        <f>IF(Table1[[#This Row],[day]]="Thur",1,IF(Table1[[#This Row],[day]]="Fri",2,IF(Table1[[#This Row],[day]]="Sat",3,IF(Table1[[#This Row],[day]]="Sun",4,0))))</f>
        <v>4</v>
      </c>
      <c r="K165" s="2">
        <f>IF(Table1[[#This Row],[time]]="Dinner",1,0)</f>
        <v>1</v>
      </c>
      <c r="L165" s="4">
        <f>CORREL(Table1[Sex_numeric],Table1[tip])</f>
        <v>8.5273975201494573E-2</v>
      </c>
      <c r="M165" s="2">
        <f>CORREL(Table1[Smoker2],Table1[tip])</f>
        <v>9.7627499908010239E-3</v>
      </c>
      <c r="N165" s="2">
        <f>CORREL(Table1[Day2],Table1[tip])</f>
        <v>0.13179752636389336</v>
      </c>
      <c r="O165" s="2">
        <f>CORREL(Table1[Time2],Table1[tip])</f>
        <v>0.117596390271059</v>
      </c>
      <c r="P165" s="9">
        <f>0.8861 + 0.1057*Table1[[#This Row],[total_bill]] - 0.0415*Table1[[#This Row],[size]] - 0.1302*Table1[[#This Row],[Sex_numeric]] + 0.0859*Table1[[#This Row],[Smoker2]] - 0.1885*J165</f>
        <v>1.3786170000000002</v>
      </c>
      <c r="Q165" s="2">
        <f>Table1[[#This Row],[tip]]-Table1[[#This Row],[Pridicted_Tip]]</f>
        <v>0.6213829999999998</v>
      </c>
      <c r="R165" s="2">
        <f>Table1[[#This Row],[Calculate_Error]]^2</f>
        <v>0.38611683268899977</v>
      </c>
      <c r="S165" s="2">
        <f>Table1[[#This Row],[Squad_Error]]^2</f>
        <v>0.14908620848578505</v>
      </c>
    </row>
    <row r="166" spans="1:19" x14ac:dyDescent="0.3">
      <c r="A166" t="s">
        <v>3</v>
      </c>
      <c r="B166" t="s">
        <v>6</v>
      </c>
      <c r="C166" t="s">
        <v>9</v>
      </c>
      <c r="D166" t="s">
        <v>0</v>
      </c>
      <c r="E166">
        <v>3</v>
      </c>
      <c r="F166">
        <v>2</v>
      </c>
      <c r="G166">
        <v>17.510000000000002</v>
      </c>
      <c r="H166">
        <f>IF(Table1[[#This Row],[sex]]="Male",1,0)</f>
        <v>0</v>
      </c>
      <c r="I166">
        <f>IF(Table1[[#This Row],[smoker]]="Yes",1,0)</f>
        <v>1</v>
      </c>
      <c r="J166">
        <f>IF(Table1[[#This Row],[day]]="Thur",1,IF(Table1[[#This Row],[day]]="Fri",2,IF(Table1[[#This Row],[day]]="Sat",3,IF(Table1[[#This Row],[day]]="Sun",4,0))))</f>
        <v>4</v>
      </c>
      <c r="K166" s="2">
        <f>IF(Table1[[#This Row],[time]]="Dinner",1,0)</f>
        <v>1</v>
      </c>
      <c r="L166" s="4">
        <f>CORREL(Table1[Sex_numeric],Table1[tip])</f>
        <v>8.5273975201494573E-2</v>
      </c>
      <c r="M166" s="2">
        <f>CORREL(Table1[Smoker2],Table1[tip])</f>
        <v>9.7627499908010239E-3</v>
      </c>
      <c r="N166" s="2">
        <f>CORREL(Table1[Day2],Table1[tip])</f>
        <v>0.13179752636389336</v>
      </c>
      <c r="O166" s="2">
        <f>CORREL(Table1[Time2],Table1[tip])</f>
        <v>0.117596390271059</v>
      </c>
      <c r="P166" s="9">
        <f>0.8861 + 0.1057*Table1[[#This Row],[total_bill]] - 0.0415*Table1[[#This Row],[size]] - 0.1302*Table1[[#This Row],[Sex_numeric]] + 0.0859*Table1[[#This Row],[Smoker2]] - 0.1885*J166</f>
        <v>1.9858070000000003</v>
      </c>
      <c r="Q166" s="2">
        <f>Table1[[#This Row],[tip]]-Table1[[#This Row],[Pridicted_Tip]]</f>
        <v>1.0141929999999997</v>
      </c>
      <c r="R166" s="2">
        <f>Table1[[#This Row],[Calculate_Error]]^2</f>
        <v>1.0285874412489993</v>
      </c>
      <c r="S166" s="2">
        <f>Table1[[#This Row],[Squad_Error]]^2</f>
        <v>1.0579921242951635</v>
      </c>
    </row>
    <row r="167" spans="1:19" x14ac:dyDescent="0.3">
      <c r="A167" t="s">
        <v>5</v>
      </c>
      <c r="B167" t="s">
        <v>2</v>
      </c>
      <c r="C167" t="s">
        <v>9</v>
      </c>
      <c r="D167" t="s">
        <v>0</v>
      </c>
      <c r="E167">
        <v>3.48</v>
      </c>
      <c r="F167">
        <v>3</v>
      </c>
      <c r="G167">
        <v>24.52</v>
      </c>
      <c r="H167">
        <f>IF(Table1[[#This Row],[sex]]="Male",1,0)</f>
        <v>1</v>
      </c>
      <c r="I167">
        <f>IF(Table1[[#This Row],[smoker]]="Yes",1,0)</f>
        <v>0</v>
      </c>
      <c r="J167">
        <f>IF(Table1[[#This Row],[day]]="Thur",1,IF(Table1[[#This Row],[day]]="Fri",2,IF(Table1[[#This Row],[day]]="Sat",3,IF(Table1[[#This Row],[day]]="Sun",4,0))))</f>
        <v>4</v>
      </c>
      <c r="K167" s="2">
        <f>IF(Table1[[#This Row],[time]]="Dinner",1,0)</f>
        <v>1</v>
      </c>
      <c r="L167" s="4">
        <f>CORREL(Table1[Sex_numeric],Table1[tip])</f>
        <v>8.5273975201494573E-2</v>
      </c>
      <c r="M167" s="2">
        <f>CORREL(Table1[Smoker2],Table1[tip])</f>
        <v>9.7627499908010239E-3</v>
      </c>
      <c r="N167" s="2">
        <f>CORREL(Table1[Day2],Table1[tip])</f>
        <v>0.13179752636389336</v>
      </c>
      <c r="O167" s="2">
        <f>CORREL(Table1[Time2],Table1[tip])</f>
        <v>0.117596390271059</v>
      </c>
      <c r="P167" s="9">
        <f>0.8861 + 0.1057*Table1[[#This Row],[total_bill]] - 0.0415*Table1[[#This Row],[size]] - 0.1302*Table1[[#This Row],[Sex_numeric]] + 0.0859*Table1[[#This Row],[Smoker2]] - 0.1885*J167</f>
        <v>2.4691640000000001</v>
      </c>
      <c r="Q167" s="2">
        <f>Table1[[#This Row],[tip]]-Table1[[#This Row],[Pridicted_Tip]]</f>
        <v>1.0108359999999998</v>
      </c>
      <c r="R167" s="2">
        <f>Table1[[#This Row],[Calculate_Error]]^2</f>
        <v>1.0217894188959997</v>
      </c>
      <c r="S167" s="2">
        <f>Table1[[#This Row],[Squad_Error]]^2</f>
        <v>1.0440536165678247</v>
      </c>
    </row>
    <row r="168" spans="1:19" x14ac:dyDescent="0.3">
      <c r="A168" t="s">
        <v>5</v>
      </c>
      <c r="B168" t="s">
        <v>2</v>
      </c>
      <c r="C168" t="s">
        <v>9</v>
      </c>
      <c r="D168" t="s">
        <v>0</v>
      </c>
      <c r="E168">
        <v>2.2400000000000002</v>
      </c>
      <c r="F168">
        <v>2</v>
      </c>
      <c r="G168">
        <v>20.76</v>
      </c>
      <c r="H168">
        <f>IF(Table1[[#This Row],[sex]]="Male",1,0)</f>
        <v>1</v>
      </c>
      <c r="I168">
        <f>IF(Table1[[#This Row],[smoker]]="Yes",1,0)</f>
        <v>0</v>
      </c>
      <c r="J168">
        <f>IF(Table1[[#This Row],[day]]="Thur",1,IF(Table1[[#This Row],[day]]="Fri",2,IF(Table1[[#This Row],[day]]="Sat",3,IF(Table1[[#This Row],[day]]="Sun",4,0))))</f>
        <v>4</v>
      </c>
      <c r="K168" s="2">
        <f>IF(Table1[[#This Row],[time]]="Dinner",1,0)</f>
        <v>1</v>
      </c>
      <c r="L168" s="4">
        <f>CORREL(Table1[Sex_numeric],Table1[tip])</f>
        <v>8.5273975201494573E-2</v>
      </c>
      <c r="M168" s="2">
        <f>CORREL(Table1[Smoker2],Table1[tip])</f>
        <v>9.7627499908010239E-3</v>
      </c>
      <c r="N168" s="2">
        <f>CORREL(Table1[Day2],Table1[tip])</f>
        <v>0.13179752636389336</v>
      </c>
      <c r="O168" s="2">
        <f>CORREL(Table1[Time2],Table1[tip])</f>
        <v>0.117596390271059</v>
      </c>
      <c r="P168" s="9">
        <f>0.8861 + 0.1057*Table1[[#This Row],[total_bill]] - 0.0415*Table1[[#This Row],[size]] - 0.1302*Table1[[#This Row],[Sex_numeric]] + 0.0859*Table1[[#This Row],[Smoker2]] - 0.1885*J168</f>
        <v>2.113232</v>
      </c>
      <c r="Q168" s="2">
        <f>Table1[[#This Row],[tip]]-Table1[[#This Row],[Pridicted_Tip]]</f>
        <v>0.12676800000000021</v>
      </c>
      <c r="R168" s="2">
        <f>Table1[[#This Row],[Calculate_Error]]^2</f>
        <v>1.6070125824000053E-2</v>
      </c>
      <c r="S168" s="2">
        <f>Table1[[#This Row],[Squad_Error]]^2</f>
        <v>2.5824894399919341E-4</v>
      </c>
    </row>
    <row r="169" spans="1:19" x14ac:dyDescent="0.3">
      <c r="A169" t="s">
        <v>5</v>
      </c>
      <c r="B169" t="s">
        <v>2</v>
      </c>
      <c r="C169" t="s">
        <v>9</v>
      </c>
      <c r="D169" t="s">
        <v>0</v>
      </c>
      <c r="E169">
        <v>4.5</v>
      </c>
      <c r="F169">
        <v>4</v>
      </c>
      <c r="G169">
        <v>31.71</v>
      </c>
      <c r="H169">
        <f>IF(Table1[[#This Row],[sex]]="Male",1,0)</f>
        <v>1</v>
      </c>
      <c r="I169">
        <f>IF(Table1[[#This Row],[smoker]]="Yes",1,0)</f>
        <v>0</v>
      </c>
      <c r="J169">
        <f>IF(Table1[[#This Row],[day]]="Thur",1,IF(Table1[[#This Row],[day]]="Fri",2,IF(Table1[[#This Row],[day]]="Sat",3,IF(Table1[[#This Row],[day]]="Sun",4,0))))</f>
        <v>4</v>
      </c>
      <c r="K169" s="2">
        <f>IF(Table1[[#This Row],[time]]="Dinner",1,0)</f>
        <v>1</v>
      </c>
      <c r="L169" s="4">
        <f>CORREL(Table1[Sex_numeric],Table1[tip])</f>
        <v>8.5273975201494573E-2</v>
      </c>
      <c r="M169" s="2">
        <f>CORREL(Table1[Smoker2],Table1[tip])</f>
        <v>9.7627499908010239E-3</v>
      </c>
      <c r="N169" s="2">
        <f>CORREL(Table1[Day2],Table1[tip])</f>
        <v>0.13179752636389336</v>
      </c>
      <c r="O169" s="2">
        <f>CORREL(Table1[Time2],Table1[tip])</f>
        <v>0.117596390271059</v>
      </c>
      <c r="P169" s="9">
        <f>0.8861 + 0.1057*Table1[[#This Row],[total_bill]] - 0.0415*Table1[[#This Row],[size]] - 0.1302*Table1[[#This Row],[Sex_numeric]] + 0.0859*Table1[[#This Row],[Smoker2]] - 0.1885*J169</f>
        <v>3.1876470000000001</v>
      </c>
      <c r="Q169" s="2">
        <f>Table1[[#This Row],[tip]]-Table1[[#This Row],[Pridicted_Tip]]</f>
        <v>1.3123529999999999</v>
      </c>
      <c r="R169" s="2">
        <f>Table1[[#This Row],[Calculate_Error]]^2</f>
        <v>1.7222703966089996</v>
      </c>
      <c r="S169" s="2">
        <f>Table1[[#This Row],[Squad_Error]]^2</f>
        <v>2.966215319035721</v>
      </c>
    </row>
    <row r="170" spans="1:19" x14ac:dyDescent="0.3">
      <c r="A170" t="s">
        <v>3</v>
      </c>
      <c r="B170" t="s">
        <v>6</v>
      </c>
      <c r="C170" t="s">
        <v>4</v>
      </c>
      <c r="D170" t="s">
        <v>0</v>
      </c>
      <c r="E170">
        <v>1.61</v>
      </c>
      <c r="F170">
        <v>2</v>
      </c>
      <c r="G170">
        <v>10.59</v>
      </c>
      <c r="H170">
        <f>IF(Table1[[#This Row],[sex]]="Male",1,0)</f>
        <v>0</v>
      </c>
      <c r="I170">
        <f>IF(Table1[[#This Row],[smoker]]="Yes",1,0)</f>
        <v>1</v>
      </c>
      <c r="J170">
        <f>IF(Table1[[#This Row],[day]]="Thur",1,IF(Table1[[#This Row],[day]]="Fri",2,IF(Table1[[#This Row],[day]]="Sat",3,IF(Table1[[#This Row],[day]]="Sun",4,0))))</f>
        <v>3</v>
      </c>
      <c r="K170" s="2">
        <f>IF(Table1[[#This Row],[time]]="Dinner",1,0)</f>
        <v>1</v>
      </c>
      <c r="L170" s="4">
        <f>CORREL(Table1[Sex_numeric],Table1[tip])</f>
        <v>8.5273975201494573E-2</v>
      </c>
      <c r="M170" s="2">
        <f>CORREL(Table1[Smoker2],Table1[tip])</f>
        <v>9.7627499908010239E-3</v>
      </c>
      <c r="N170" s="2">
        <f>CORREL(Table1[Day2],Table1[tip])</f>
        <v>0.13179752636389336</v>
      </c>
      <c r="O170" s="2">
        <f>CORREL(Table1[Time2],Table1[tip])</f>
        <v>0.117596390271059</v>
      </c>
      <c r="P170" s="9">
        <f>0.8861 + 0.1057*Table1[[#This Row],[total_bill]] - 0.0415*Table1[[#This Row],[size]] - 0.1302*Table1[[#This Row],[Sex_numeric]] + 0.0859*Table1[[#This Row],[Smoker2]] - 0.1885*J170</f>
        <v>1.442863</v>
      </c>
      <c r="Q170" s="2">
        <f>Table1[[#This Row],[tip]]-Table1[[#This Row],[Pridicted_Tip]]</f>
        <v>0.16713700000000009</v>
      </c>
      <c r="R170" s="2">
        <f>Table1[[#This Row],[Calculate_Error]]^2</f>
        <v>2.7934776769000032E-2</v>
      </c>
      <c r="S170" s="2">
        <f>Table1[[#This Row],[Squad_Error]]^2</f>
        <v>7.8035175313386385E-4</v>
      </c>
    </row>
    <row r="171" spans="1:19" x14ac:dyDescent="0.3">
      <c r="A171" t="s">
        <v>3</v>
      </c>
      <c r="B171" t="s">
        <v>6</v>
      </c>
      <c r="C171" t="s">
        <v>4</v>
      </c>
      <c r="D171" t="s">
        <v>0</v>
      </c>
      <c r="E171">
        <v>2</v>
      </c>
      <c r="F171">
        <v>2</v>
      </c>
      <c r="G171">
        <v>10.63</v>
      </c>
      <c r="H171">
        <f>IF(Table1[[#This Row],[sex]]="Male",1,0)</f>
        <v>0</v>
      </c>
      <c r="I171">
        <f>IF(Table1[[#This Row],[smoker]]="Yes",1,0)</f>
        <v>1</v>
      </c>
      <c r="J171">
        <f>IF(Table1[[#This Row],[day]]="Thur",1,IF(Table1[[#This Row],[day]]="Fri",2,IF(Table1[[#This Row],[day]]="Sat",3,IF(Table1[[#This Row],[day]]="Sun",4,0))))</f>
        <v>3</v>
      </c>
      <c r="K171" s="2">
        <f>IF(Table1[[#This Row],[time]]="Dinner",1,0)</f>
        <v>1</v>
      </c>
      <c r="L171" s="4">
        <f>CORREL(Table1[Sex_numeric],Table1[tip])</f>
        <v>8.5273975201494573E-2</v>
      </c>
      <c r="M171" s="2">
        <f>CORREL(Table1[Smoker2],Table1[tip])</f>
        <v>9.7627499908010239E-3</v>
      </c>
      <c r="N171" s="2">
        <f>CORREL(Table1[Day2],Table1[tip])</f>
        <v>0.13179752636389336</v>
      </c>
      <c r="O171" s="2">
        <f>CORREL(Table1[Time2],Table1[tip])</f>
        <v>0.117596390271059</v>
      </c>
      <c r="P171" s="9">
        <f>0.8861 + 0.1057*Table1[[#This Row],[total_bill]] - 0.0415*Table1[[#This Row],[size]] - 0.1302*Table1[[#This Row],[Sex_numeric]] + 0.0859*Table1[[#This Row],[Smoker2]] - 0.1885*J171</f>
        <v>1.4470909999999999</v>
      </c>
      <c r="Q171" s="2">
        <f>Table1[[#This Row],[tip]]-Table1[[#This Row],[Pridicted_Tip]]</f>
        <v>0.55290900000000009</v>
      </c>
      <c r="R171" s="2">
        <f>Table1[[#This Row],[Calculate_Error]]^2</f>
        <v>0.30570836228100012</v>
      </c>
      <c r="S171" s="2">
        <f>Table1[[#This Row],[Squad_Error]]^2</f>
        <v>9.3457602768531226E-2</v>
      </c>
    </row>
    <row r="172" spans="1:19" x14ac:dyDescent="0.3">
      <c r="A172" t="s">
        <v>5</v>
      </c>
      <c r="B172" t="s">
        <v>6</v>
      </c>
      <c r="C172" t="s">
        <v>4</v>
      </c>
      <c r="D172" t="s">
        <v>0</v>
      </c>
      <c r="E172">
        <v>10</v>
      </c>
      <c r="F172">
        <v>3</v>
      </c>
      <c r="G172">
        <v>50.81</v>
      </c>
      <c r="H172">
        <f>IF(Table1[[#This Row],[sex]]="Male",1,0)</f>
        <v>1</v>
      </c>
      <c r="I172">
        <f>IF(Table1[[#This Row],[smoker]]="Yes",1,0)</f>
        <v>1</v>
      </c>
      <c r="J172">
        <f>IF(Table1[[#This Row],[day]]="Thur",1,IF(Table1[[#This Row],[day]]="Fri",2,IF(Table1[[#This Row],[day]]="Sat",3,IF(Table1[[#This Row],[day]]="Sun",4,0))))</f>
        <v>3</v>
      </c>
      <c r="K172" s="2">
        <f>IF(Table1[[#This Row],[time]]="Dinner",1,0)</f>
        <v>1</v>
      </c>
      <c r="L172" s="4">
        <f>CORREL(Table1[Sex_numeric],Table1[tip])</f>
        <v>8.5273975201494573E-2</v>
      </c>
      <c r="M172" s="2">
        <f>CORREL(Table1[Smoker2],Table1[tip])</f>
        <v>9.7627499908010239E-3</v>
      </c>
      <c r="N172" s="2">
        <f>CORREL(Table1[Day2],Table1[tip])</f>
        <v>0.13179752636389336</v>
      </c>
      <c r="O172" s="2">
        <f>CORREL(Table1[Time2],Table1[tip])</f>
        <v>0.117596390271059</v>
      </c>
      <c r="P172" s="9">
        <f>0.8861 + 0.1057*Table1[[#This Row],[total_bill]] - 0.0415*Table1[[#This Row],[size]] - 0.1302*Table1[[#This Row],[Sex_numeric]] + 0.0859*Table1[[#This Row],[Smoker2]] - 0.1885*J172</f>
        <v>5.522416999999999</v>
      </c>
      <c r="Q172" s="2">
        <f>Table1[[#This Row],[tip]]-Table1[[#This Row],[Pridicted_Tip]]</f>
        <v>4.477583000000001</v>
      </c>
      <c r="R172" s="2">
        <f>Table1[[#This Row],[Calculate_Error]]^2</f>
        <v>20.048749521889007</v>
      </c>
      <c r="S172" s="2">
        <f>Table1[[#This Row],[Squad_Error]]^2</f>
        <v>401.95235739144471</v>
      </c>
    </row>
    <row r="173" spans="1:19" x14ac:dyDescent="0.3">
      <c r="A173" t="s">
        <v>5</v>
      </c>
      <c r="B173" t="s">
        <v>6</v>
      </c>
      <c r="C173" t="s">
        <v>4</v>
      </c>
      <c r="D173" t="s">
        <v>0</v>
      </c>
      <c r="E173">
        <v>3.16</v>
      </c>
      <c r="F173">
        <v>2</v>
      </c>
      <c r="G173">
        <v>15.81</v>
      </c>
      <c r="H173">
        <f>IF(Table1[[#This Row],[sex]]="Male",1,0)</f>
        <v>1</v>
      </c>
      <c r="I173">
        <f>IF(Table1[[#This Row],[smoker]]="Yes",1,0)</f>
        <v>1</v>
      </c>
      <c r="J173">
        <f>IF(Table1[[#This Row],[day]]="Thur",1,IF(Table1[[#This Row],[day]]="Fri",2,IF(Table1[[#This Row],[day]]="Sat",3,IF(Table1[[#This Row],[day]]="Sun",4,0))))</f>
        <v>3</v>
      </c>
      <c r="K173" s="2">
        <f>IF(Table1[[#This Row],[time]]="Dinner",1,0)</f>
        <v>1</v>
      </c>
      <c r="L173" s="4">
        <f>CORREL(Table1[Sex_numeric],Table1[tip])</f>
        <v>8.5273975201494573E-2</v>
      </c>
      <c r="M173" s="2">
        <f>CORREL(Table1[Smoker2],Table1[tip])</f>
        <v>9.7627499908010239E-3</v>
      </c>
      <c r="N173" s="2">
        <f>CORREL(Table1[Day2],Table1[tip])</f>
        <v>0.13179752636389336</v>
      </c>
      <c r="O173" s="2">
        <f>CORREL(Table1[Time2],Table1[tip])</f>
        <v>0.117596390271059</v>
      </c>
      <c r="P173" s="9">
        <f>0.8861 + 0.1057*Table1[[#This Row],[total_bill]] - 0.0415*Table1[[#This Row],[size]] - 0.1302*Table1[[#This Row],[Sex_numeric]] + 0.0859*Table1[[#This Row],[Smoker2]] - 0.1885*J173</f>
        <v>1.864417</v>
      </c>
      <c r="Q173" s="2">
        <f>Table1[[#This Row],[tip]]-Table1[[#This Row],[Pridicted_Tip]]</f>
        <v>1.2955830000000002</v>
      </c>
      <c r="R173" s="2">
        <f>Table1[[#This Row],[Calculate_Error]]^2</f>
        <v>1.6785353098890003</v>
      </c>
      <c r="S173" s="2">
        <f>Table1[[#This Row],[Squad_Error]]^2</f>
        <v>2.8174807865441625</v>
      </c>
    </row>
    <row r="174" spans="1:19" x14ac:dyDescent="0.3">
      <c r="A174" t="s">
        <v>5</v>
      </c>
      <c r="B174" t="s">
        <v>6</v>
      </c>
      <c r="C174" t="s">
        <v>9</v>
      </c>
      <c r="D174" t="s">
        <v>0</v>
      </c>
      <c r="E174">
        <v>5.15</v>
      </c>
      <c r="F174">
        <v>2</v>
      </c>
      <c r="G174">
        <v>7.25</v>
      </c>
      <c r="H174">
        <f>IF(Table1[[#This Row],[sex]]="Male",1,0)</f>
        <v>1</v>
      </c>
      <c r="I174">
        <f>IF(Table1[[#This Row],[smoker]]="Yes",1,0)</f>
        <v>1</v>
      </c>
      <c r="J174">
        <f>IF(Table1[[#This Row],[day]]="Thur",1,IF(Table1[[#This Row],[day]]="Fri",2,IF(Table1[[#This Row],[day]]="Sat",3,IF(Table1[[#This Row],[day]]="Sun",4,0))))</f>
        <v>4</v>
      </c>
      <c r="K174" s="2">
        <f>IF(Table1[[#This Row],[time]]="Dinner",1,0)</f>
        <v>1</v>
      </c>
      <c r="L174" s="4">
        <f>CORREL(Table1[Sex_numeric],Table1[tip])</f>
        <v>8.5273975201494573E-2</v>
      </c>
      <c r="M174" s="2">
        <f>CORREL(Table1[Smoker2],Table1[tip])</f>
        <v>9.7627499908010239E-3</v>
      </c>
      <c r="N174" s="2">
        <f>CORREL(Table1[Day2],Table1[tip])</f>
        <v>0.13179752636389336</v>
      </c>
      <c r="O174" s="2">
        <f>CORREL(Table1[Time2],Table1[tip])</f>
        <v>0.117596390271059</v>
      </c>
      <c r="P174" s="9">
        <f>0.8861 + 0.1057*Table1[[#This Row],[total_bill]] - 0.0415*Table1[[#This Row],[size]] - 0.1302*Table1[[#This Row],[Sex_numeric]] + 0.0859*Table1[[#This Row],[Smoker2]] - 0.1885*J174</f>
        <v>0.77112500000000006</v>
      </c>
      <c r="Q174" s="2">
        <f>Table1[[#This Row],[tip]]-Table1[[#This Row],[Pridicted_Tip]]</f>
        <v>4.3788750000000007</v>
      </c>
      <c r="R174" s="2">
        <f>Table1[[#This Row],[Calculate_Error]]^2</f>
        <v>19.174546265625008</v>
      </c>
      <c r="S174" s="2">
        <f>Table1[[#This Row],[Squad_Error]]^2</f>
        <v>367.66322449259394</v>
      </c>
    </row>
    <row r="175" spans="1:19" x14ac:dyDescent="0.3">
      <c r="A175" t="s">
        <v>5</v>
      </c>
      <c r="B175" t="s">
        <v>6</v>
      </c>
      <c r="C175" t="s">
        <v>9</v>
      </c>
      <c r="D175" t="s">
        <v>0</v>
      </c>
      <c r="E175">
        <v>3.18</v>
      </c>
      <c r="F175">
        <v>2</v>
      </c>
      <c r="G175">
        <v>31.85</v>
      </c>
      <c r="H175">
        <f>IF(Table1[[#This Row],[sex]]="Male",1,0)</f>
        <v>1</v>
      </c>
      <c r="I175">
        <f>IF(Table1[[#This Row],[smoker]]="Yes",1,0)</f>
        <v>1</v>
      </c>
      <c r="J175">
        <f>IF(Table1[[#This Row],[day]]="Thur",1,IF(Table1[[#This Row],[day]]="Fri",2,IF(Table1[[#This Row],[day]]="Sat",3,IF(Table1[[#This Row],[day]]="Sun",4,0))))</f>
        <v>4</v>
      </c>
      <c r="K175" s="2">
        <f>IF(Table1[[#This Row],[time]]="Dinner",1,0)</f>
        <v>1</v>
      </c>
      <c r="L175" s="4">
        <f>CORREL(Table1[Sex_numeric],Table1[tip])</f>
        <v>8.5273975201494573E-2</v>
      </c>
      <c r="M175" s="2">
        <f>CORREL(Table1[Smoker2],Table1[tip])</f>
        <v>9.7627499908010239E-3</v>
      </c>
      <c r="N175" s="2">
        <f>CORREL(Table1[Day2],Table1[tip])</f>
        <v>0.13179752636389336</v>
      </c>
      <c r="O175" s="2">
        <f>CORREL(Table1[Time2],Table1[tip])</f>
        <v>0.117596390271059</v>
      </c>
      <c r="P175" s="9">
        <f>0.8861 + 0.1057*Table1[[#This Row],[total_bill]] - 0.0415*Table1[[#This Row],[size]] - 0.1302*Table1[[#This Row],[Sex_numeric]] + 0.0859*Table1[[#This Row],[Smoker2]] - 0.1885*J175</f>
        <v>3.3713449999999994</v>
      </c>
      <c r="Q175" s="2">
        <f>Table1[[#This Row],[tip]]-Table1[[#This Row],[Pridicted_Tip]]</f>
        <v>-0.19134499999999921</v>
      </c>
      <c r="R175" s="2">
        <f>Table1[[#This Row],[Calculate_Error]]^2</f>
        <v>3.6612909024999696E-2</v>
      </c>
      <c r="S175" s="2">
        <f>Table1[[#This Row],[Squad_Error]]^2</f>
        <v>1.3405051072729042E-3</v>
      </c>
    </row>
    <row r="176" spans="1:19" x14ac:dyDescent="0.3">
      <c r="A176" t="s">
        <v>5</v>
      </c>
      <c r="B176" t="s">
        <v>6</v>
      </c>
      <c r="C176" t="s">
        <v>9</v>
      </c>
      <c r="D176" t="s">
        <v>0</v>
      </c>
      <c r="E176">
        <v>4</v>
      </c>
      <c r="F176">
        <v>2</v>
      </c>
      <c r="G176">
        <v>16.82</v>
      </c>
      <c r="H176">
        <f>IF(Table1[[#This Row],[sex]]="Male",1,0)</f>
        <v>1</v>
      </c>
      <c r="I176">
        <f>IF(Table1[[#This Row],[smoker]]="Yes",1,0)</f>
        <v>1</v>
      </c>
      <c r="J176">
        <f>IF(Table1[[#This Row],[day]]="Thur",1,IF(Table1[[#This Row],[day]]="Fri",2,IF(Table1[[#This Row],[day]]="Sat",3,IF(Table1[[#This Row],[day]]="Sun",4,0))))</f>
        <v>4</v>
      </c>
      <c r="K176" s="2">
        <f>IF(Table1[[#This Row],[time]]="Dinner",1,0)</f>
        <v>1</v>
      </c>
      <c r="L176" s="4">
        <f>CORREL(Table1[Sex_numeric],Table1[tip])</f>
        <v>8.5273975201494573E-2</v>
      </c>
      <c r="M176" s="2">
        <f>CORREL(Table1[Smoker2],Table1[tip])</f>
        <v>9.7627499908010239E-3</v>
      </c>
      <c r="N176" s="2">
        <f>CORREL(Table1[Day2],Table1[tip])</f>
        <v>0.13179752636389336</v>
      </c>
      <c r="O176" s="2">
        <f>CORREL(Table1[Time2],Table1[tip])</f>
        <v>0.117596390271059</v>
      </c>
      <c r="P176" s="9">
        <f>0.8861 + 0.1057*Table1[[#This Row],[total_bill]] - 0.0415*Table1[[#This Row],[size]] - 0.1302*Table1[[#This Row],[Sex_numeric]] + 0.0859*Table1[[#This Row],[Smoker2]] - 0.1885*J176</f>
        <v>1.7826740000000001</v>
      </c>
      <c r="Q176" s="2">
        <f>Table1[[#This Row],[tip]]-Table1[[#This Row],[Pridicted_Tip]]</f>
        <v>2.2173259999999999</v>
      </c>
      <c r="R176" s="2">
        <f>Table1[[#This Row],[Calculate_Error]]^2</f>
        <v>4.9165345902759992</v>
      </c>
      <c r="S176" s="2">
        <f>Table1[[#This Row],[Squad_Error]]^2</f>
        <v>24.172312377380386</v>
      </c>
    </row>
    <row r="177" spans="1:19" x14ac:dyDescent="0.3">
      <c r="A177" t="s">
        <v>5</v>
      </c>
      <c r="B177" t="s">
        <v>6</v>
      </c>
      <c r="C177" t="s">
        <v>9</v>
      </c>
      <c r="D177" t="s">
        <v>0</v>
      </c>
      <c r="E177">
        <v>3.11</v>
      </c>
      <c r="F177">
        <v>2</v>
      </c>
      <c r="G177">
        <v>32.9</v>
      </c>
      <c r="H177">
        <f>IF(Table1[[#This Row],[sex]]="Male",1,0)</f>
        <v>1</v>
      </c>
      <c r="I177">
        <f>IF(Table1[[#This Row],[smoker]]="Yes",1,0)</f>
        <v>1</v>
      </c>
      <c r="J177">
        <f>IF(Table1[[#This Row],[day]]="Thur",1,IF(Table1[[#This Row],[day]]="Fri",2,IF(Table1[[#This Row],[day]]="Sat",3,IF(Table1[[#This Row],[day]]="Sun",4,0))))</f>
        <v>4</v>
      </c>
      <c r="K177" s="2">
        <f>IF(Table1[[#This Row],[time]]="Dinner",1,0)</f>
        <v>1</v>
      </c>
      <c r="L177" s="4">
        <f>CORREL(Table1[Sex_numeric],Table1[tip])</f>
        <v>8.5273975201494573E-2</v>
      </c>
      <c r="M177" s="2">
        <f>CORREL(Table1[Smoker2],Table1[tip])</f>
        <v>9.7627499908010239E-3</v>
      </c>
      <c r="N177" s="2">
        <f>CORREL(Table1[Day2],Table1[tip])</f>
        <v>0.13179752636389336</v>
      </c>
      <c r="O177" s="2">
        <f>CORREL(Table1[Time2],Table1[tip])</f>
        <v>0.117596390271059</v>
      </c>
      <c r="P177" s="9">
        <f>0.8861 + 0.1057*Table1[[#This Row],[total_bill]] - 0.0415*Table1[[#This Row],[size]] - 0.1302*Table1[[#This Row],[Sex_numeric]] + 0.0859*Table1[[#This Row],[Smoker2]] - 0.1885*J177</f>
        <v>3.4823299999999988</v>
      </c>
      <c r="Q177" s="2">
        <f>Table1[[#This Row],[tip]]-Table1[[#This Row],[Pridicted_Tip]]</f>
        <v>-0.37232999999999894</v>
      </c>
      <c r="R177" s="2">
        <f>Table1[[#This Row],[Calculate_Error]]^2</f>
        <v>0.13862962889999922</v>
      </c>
      <c r="S177" s="2">
        <f>Table1[[#This Row],[Squad_Error]]^2</f>
        <v>1.92181740089515E-2</v>
      </c>
    </row>
    <row r="178" spans="1:19" x14ac:dyDescent="0.3">
      <c r="A178" t="s">
        <v>5</v>
      </c>
      <c r="B178" t="s">
        <v>6</v>
      </c>
      <c r="C178" t="s">
        <v>9</v>
      </c>
      <c r="D178" t="s">
        <v>0</v>
      </c>
      <c r="E178">
        <v>2</v>
      </c>
      <c r="F178">
        <v>2</v>
      </c>
      <c r="G178">
        <v>17.89</v>
      </c>
      <c r="H178">
        <f>IF(Table1[[#This Row],[sex]]="Male",1,0)</f>
        <v>1</v>
      </c>
      <c r="I178">
        <f>IF(Table1[[#This Row],[smoker]]="Yes",1,0)</f>
        <v>1</v>
      </c>
      <c r="J178">
        <f>IF(Table1[[#This Row],[day]]="Thur",1,IF(Table1[[#This Row],[day]]="Fri",2,IF(Table1[[#This Row],[day]]="Sat",3,IF(Table1[[#This Row],[day]]="Sun",4,0))))</f>
        <v>4</v>
      </c>
      <c r="K178" s="2">
        <f>IF(Table1[[#This Row],[time]]="Dinner",1,0)</f>
        <v>1</v>
      </c>
      <c r="L178" s="4">
        <f>CORREL(Table1[Sex_numeric],Table1[tip])</f>
        <v>8.5273975201494573E-2</v>
      </c>
      <c r="M178" s="2">
        <f>CORREL(Table1[Smoker2],Table1[tip])</f>
        <v>9.7627499908010239E-3</v>
      </c>
      <c r="N178" s="2">
        <f>CORREL(Table1[Day2],Table1[tip])</f>
        <v>0.13179752636389336</v>
      </c>
      <c r="O178" s="2">
        <f>CORREL(Table1[Time2],Table1[tip])</f>
        <v>0.117596390271059</v>
      </c>
      <c r="P178" s="9">
        <f>0.8861 + 0.1057*Table1[[#This Row],[total_bill]] - 0.0415*Table1[[#This Row],[size]] - 0.1302*Table1[[#This Row],[Sex_numeric]] + 0.0859*Table1[[#This Row],[Smoker2]] - 0.1885*J178</f>
        <v>1.8957730000000002</v>
      </c>
      <c r="Q178" s="2">
        <f>Table1[[#This Row],[tip]]-Table1[[#This Row],[Pridicted_Tip]]</f>
        <v>0.10422699999999985</v>
      </c>
      <c r="R178" s="2">
        <f>Table1[[#This Row],[Calculate_Error]]^2</f>
        <v>1.0863267528999968E-2</v>
      </c>
      <c r="S178" s="2">
        <f>Table1[[#This Row],[Squad_Error]]^2</f>
        <v>1.1801058140662508E-4</v>
      </c>
    </row>
    <row r="179" spans="1:19" x14ac:dyDescent="0.3">
      <c r="A179" t="s">
        <v>5</v>
      </c>
      <c r="B179" t="s">
        <v>6</v>
      </c>
      <c r="C179" t="s">
        <v>9</v>
      </c>
      <c r="D179" t="s">
        <v>0</v>
      </c>
      <c r="E179">
        <v>2</v>
      </c>
      <c r="F179">
        <v>2</v>
      </c>
      <c r="G179">
        <v>14.48</v>
      </c>
      <c r="H179">
        <f>IF(Table1[[#This Row],[sex]]="Male",1,0)</f>
        <v>1</v>
      </c>
      <c r="I179">
        <f>IF(Table1[[#This Row],[smoker]]="Yes",1,0)</f>
        <v>1</v>
      </c>
      <c r="J179">
        <f>IF(Table1[[#This Row],[day]]="Thur",1,IF(Table1[[#This Row],[day]]="Fri",2,IF(Table1[[#This Row],[day]]="Sat",3,IF(Table1[[#This Row],[day]]="Sun",4,0))))</f>
        <v>4</v>
      </c>
      <c r="K179" s="2">
        <f>IF(Table1[[#This Row],[time]]="Dinner",1,0)</f>
        <v>1</v>
      </c>
      <c r="L179" s="4">
        <f>CORREL(Table1[Sex_numeric],Table1[tip])</f>
        <v>8.5273975201494573E-2</v>
      </c>
      <c r="M179" s="2">
        <f>CORREL(Table1[Smoker2],Table1[tip])</f>
        <v>9.7627499908010239E-3</v>
      </c>
      <c r="N179" s="2">
        <f>CORREL(Table1[Day2],Table1[tip])</f>
        <v>0.13179752636389336</v>
      </c>
      <c r="O179" s="2">
        <f>CORREL(Table1[Time2],Table1[tip])</f>
        <v>0.117596390271059</v>
      </c>
      <c r="P179" s="9">
        <f>0.8861 + 0.1057*Table1[[#This Row],[total_bill]] - 0.0415*Table1[[#This Row],[size]] - 0.1302*Table1[[#This Row],[Sex_numeric]] + 0.0859*Table1[[#This Row],[Smoker2]] - 0.1885*J179</f>
        <v>1.535336</v>
      </c>
      <c r="Q179" s="2">
        <f>Table1[[#This Row],[tip]]-Table1[[#This Row],[Pridicted_Tip]]</f>
        <v>0.46466399999999997</v>
      </c>
      <c r="R179" s="2">
        <f>Table1[[#This Row],[Calculate_Error]]^2</f>
        <v>0.21591263289599996</v>
      </c>
      <c r="S179" s="2">
        <f>Table1[[#This Row],[Squad_Error]]^2</f>
        <v>4.6618265044082847E-2</v>
      </c>
    </row>
    <row r="180" spans="1:19" x14ac:dyDescent="0.3">
      <c r="A180" t="s">
        <v>3</v>
      </c>
      <c r="B180" t="s">
        <v>6</v>
      </c>
      <c r="C180" t="s">
        <v>9</v>
      </c>
      <c r="D180" t="s">
        <v>0</v>
      </c>
      <c r="E180">
        <v>4</v>
      </c>
      <c r="F180">
        <v>2</v>
      </c>
      <c r="G180">
        <v>9.6</v>
      </c>
      <c r="H180">
        <f>IF(Table1[[#This Row],[sex]]="Male",1,0)</f>
        <v>0</v>
      </c>
      <c r="I180">
        <f>IF(Table1[[#This Row],[smoker]]="Yes",1,0)</f>
        <v>1</v>
      </c>
      <c r="J180">
        <f>IF(Table1[[#This Row],[day]]="Thur",1,IF(Table1[[#This Row],[day]]="Fri",2,IF(Table1[[#This Row],[day]]="Sat",3,IF(Table1[[#This Row],[day]]="Sun",4,0))))</f>
        <v>4</v>
      </c>
      <c r="K180" s="2">
        <f>IF(Table1[[#This Row],[time]]="Dinner",1,0)</f>
        <v>1</v>
      </c>
      <c r="L180" s="4">
        <f>CORREL(Table1[Sex_numeric],Table1[tip])</f>
        <v>8.5273975201494573E-2</v>
      </c>
      <c r="M180" s="2">
        <f>CORREL(Table1[Smoker2],Table1[tip])</f>
        <v>9.7627499908010239E-3</v>
      </c>
      <c r="N180" s="2">
        <f>CORREL(Table1[Day2],Table1[tip])</f>
        <v>0.13179752636389336</v>
      </c>
      <c r="O180" s="2">
        <f>CORREL(Table1[Time2],Table1[tip])</f>
        <v>0.117596390271059</v>
      </c>
      <c r="P180" s="9">
        <f>0.8861 + 0.1057*Table1[[#This Row],[total_bill]] - 0.0415*Table1[[#This Row],[size]] - 0.1302*Table1[[#This Row],[Sex_numeric]] + 0.0859*Table1[[#This Row],[Smoker2]] - 0.1885*J180</f>
        <v>1.1497200000000001</v>
      </c>
      <c r="Q180" s="2">
        <f>Table1[[#This Row],[tip]]-Table1[[#This Row],[Pridicted_Tip]]</f>
        <v>2.8502799999999997</v>
      </c>
      <c r="R180" s="2">
        <f>Table1[[#This Row],[Calculate_Error]]^2</f>
        <v>8.1240960783999991</v>
      </c>
      <c r="S180" s="2">
        <f>Table1[[#This Row],[Squad_Error]]^2</f>
        <v>66.000937091074249</v>
      </c>
    </row>
    <row r="181" spans="1:19" x14ac:dyDescent="0.3">
      <c r="A181" t="s">
        <v>5</v>
      </c>
      <c r="B181" t="s">
        <v>6</v>
      </c>
      <c r="C181" t="s">
        <v>9</v>
      </c>
      <c r="D181" t="s">
        <v>0</v>
      </c>
      <c r="E181">
        <v>3.55</v>
      </c>
      <c r="F181">
        <v>2</v>
      </c>
      <c r="G181">
        <v>34.630000000000003</v>
      </c>
      <c r="H181">
        <f>IF(Table1[[#This Row],[sex]]="Male",1,0)</f>
        <v>1</v>
      </c>
      <c r="I181">
        <f>IF(Table1[[#This Row],[smoker]]="Yes",1,0)</f>
        <v>1</v>
      </c>
      <c r="J181">
        <f>IF(Table1[[#This Row],[day]]="Thur",1,IF(Table1[[#This Row],[day]]="Fri",2,IF(Table1[[#This Row],[day]]="Sat",3,IF(Table1[[#This Row],[day]]="Sun",4,0))))</f>
        <v>4</v>
      </c>
      <c r="K181" s="2">
        <f>IF(Table1[[#This Row],[time]]="Dinner",1,0)</f>
        <v>1</v>
      </c>
      <c r="L181" s="4">
        <f>CORREL(Table1[Sex_numeric],Table1[tip])</f>
        <v>8.5273975201494573E-2</v>
      </c>
      <c r="M181" s="2">
        <f>CORREL(Table1[Smoker2],Table1[tip])</f>
        <v>9.7627499908010239E-3</v>
      </c>
      <c r="N181" s="2">
        <f>CORREL(Table1[Day2],Table1[tip])</f>
        <v>0.13179752636389336</v>
      </c>
      <c r="O181" s="2">
        <f>CORREL(Table1[Time2],Table1[tip])</f>
        <v>0.117596390271059</v>
      </c>
      <c r="P181" s="9">
        <f>0.8861 + 0.1057*Table1[[#This Row],[total_bill]] - 0.0415*Table1[[#This Row],[size]] - 0.1302*Table1[[#This Row],[Sex_numeric]] + 0.0859*Table1[[#This Row],[Smoker2]] - 0.1885*J181</f>
        <v>3.6651909999999996</v>
      </c>
      <c r="Q181" s="2">
        <f>Table1[[#This Row],[tip]]-Table1[[#This Row],[Pridicted_Tip]]</f>
        <v>-0.11519099999999982</v>
      </c>
      <c r="R181" s="2">
        <f>Table1[[#This Row],[Calculate_Error]]^2</f>
        <v>1.3268966480999959E-2</v>
      </c>
      <c r="S181" s="2">
        <f>Table1[[#This Row],[Squad_Error]]^2</f>
        <v>1.7606547147390044E-4</v>
      </c>
    </row>
    <row r="182" spans="1:19" x14ac:dyDescent="0.3">
      <c r="A182" t="s">
        <v>5</v>
      </c>
      <c r="B182" t="s">
        <v>6</v>
      </c>
      <c r="C182" t="s">
        <v>9</v>
      </c>
      <c r="D182" t="s">
        <v>0</v>
      </c>
      <c r="E182">
        <v>3.68</v>
      </c>
      <c r="F182">
        <v>4</v>
      </c>
      <c r="G182">
        <v>34.65</v>
      </c>
      <c r="H182">
        <f>IF(Table1[[#This Row],[sex]]="Male",1,0)</f>
        <v>1</v>
      </c>
      <c r="I182">
        <f>IF(Table1[[#This Row],[smoker]]="Yes",1,0)</f>
        <v>1</v>
      </c>
      <c r="J182">
        <f>IF(Table1[[#This Row],[day]]="Thur",1,IF(Table1[[#This Row],[day]]="Fri",2,IF(Table1[[#This Row],[day]]="Sat",3,IF(Table1[[#This Row],[day]]="Sun",4,0))))</f>
        <v>4</v>
      </c>
      <c r="K182" s="2">
        <f>IF(Table1[[#This Row],[time]]="Dinner",1,0)</f>
        <v>1</v>
      </c>
      <c r="L182" s="4">
        <f>CORREL(Table1[Sex_numeric],Table1[tip])</f>
        <v>8.5273975201494573E-2</v>
      </c>
      <c r="M182" s="2">
        <f>CORREL(Table1[Smoker2],Table1[tip])</f>
        <v>9.7627499908010239E-3</v>
      </c>
      <c r="N182" s="2">
        <f>CORREL(Table1[Day2],Table1[tip])</f>
        <v>0.13179752636389336</v>
      </c>
      <c r="O182" s="2">
        <f>CORREL(Table1[Time2],Table1[tip])</f>
        <v>0.117596390271059</v>
      </c>
      <c r="P182" s="9">
        <f>0.8861 + 0.1057*Table1[[#This Row],[total_bill]] - 0.0415*Table1[[#This Row],[size]] - 0.1302*Table1[[#This Row],[Sex_numeric]] + 0.0859*Table1[[#This Row],[Smoker2]] - 0.1885*J182</f>
        <v>3.5843049999999992</v>
      </c>
      <c r="Q182" s="2">
        <f>Table1[[#This Row],[tip]]-Table1[[#This Row],[Pridicted_Tip]]</f>
        <v>9.5695000000000974E-2</v>
      </c>
      <c r="R182" s="2">
        <f>Table1[[#This Row],[Calculate_Error]]^2</f>
        <v>9.1575330250001866E-3</v>
      </c>
      <c r="S182" s="2">
        <f>Table1[[#This Row],[Squad_Error]]^2</f>
        <v>8.3860411103969064E-5</v>
      </c>
    </row>
    <row r="183" spans="1:19" x14ac:dyDescent="0.3">
      <c r="A183" t="s">
        <v>5</v>
      </c>
      <c r="B183" t="s">
        <v>6</v>
      </c>
      <c r="C183" t="s">
        <v>9</v>
      </c>
      <c r="D183" t="s">
        <v>0</v>
      </c>
      <c r="E183">
        <v>5.65</v>
      </c>
      <c r="F183">
        <v>2</v>
      </c>
      <c r="G183">
        <v>23.33</v>
      </c>
      <c r="H183">
        <f>IF(Table1[[#This Row],[sex]]="Male",1,0)</f>
        <v>1</v>
      </c>
      <c r="I183">
        <f>IF(Table1[[#This Row],[smoker]]="Yes",1,0)</f>
        <v>1</v>
      </c>
      <c r="J183">
        <f>IF(Table1[[#This Row],[day]]="Thur",1,IF(Table1[[#This Row],[day]]="Fri",2,IF(Table1[[#This Row],[day]]="Sat",3,IF(Table1[[#This Row],[day]]="Sun",4,0))))</f>
        <v>4</v>
      </c>
      <c r="K183" s="2">
        <f>IF(Table1[[#This Row],[time]]="Dinner",1,0)</f>
        <v>1</v>
      </c>
      <c r="L183" s="4">
        <f>CORREL(Table1[Sex_numeric],Table1[tip])</f>
        <v>8.5273975201494573E-2</v>
      </c>
      <c r="M183" s="2">
        <f>CORREL(Table1[Smoker2],Table1[tip])</f>
        <v>9.7627499908010239E-3</v>
      </c>
      <c r="N183" s="2">
        <f>CORREL(Table1[Day2],Table1[tip])</f>
        <v>0.13179752636389336</v>
      </c>
      <c r="O183" s="2">
        <f>CORREL(Table1[Time2],Table1[tip])</f>
        <v>0.117596390271059</v>
      </c>
      <c r="P183" s="9">
        <f>0.8861 + 0.1057*Table1[[#This Row],[total_bill]] - 0.0415*Table1[[#This Row],[size]] - 0.1302*Table1[[#This Row],[Sex_numeric]] + 0.0859*Table1[[#This Row],[Smoker2]] - 0.1885*J183</f>
        <v>2.4707809999999997</v>
      </c>
      <c r="Q183" s="2">
        <f>Table1[[#This Row],[tip]]-Table1[[#This Row],[Pridicted_Tip]]</f>
        <v>3.1792190000000007</v>
      </c>
      <c r="R183" s="2">
        <f>Table1[[#This Row],[Calculate_Error]]^2</f>
        <v>10.107433449961004</v>
      </c>
      <c r="S183" s="2">
        <f>Table1[[#This Row],[Squad_Error]]^2</f>
        <v>102.1602109453906</v>
      </c>
    </row>
    <row r="184" spans="1:19" x14ac:dyDescent="0.3">
      <c r="A184" t="s">
        <v>5</v>
      </c>
      <c r="B184" t="s">
        <v>6</v>
      </c>
      <c r="C184" t="s">
        <v>9</v>
      </c>
      <c r="D184" t="s">
        <v>0</v>
      </c>
      <c r="E184">
        <v>3.5</v>
      </c>
      <c r="F184">
        <v>3</v>
      </c>
      <c r="G184">
        <v>45.35</v>
      </c>
      <c r="H184">
        <f>IF(Table1[[#This Row],[sex]]="Male",1,0)</f>
        <v>1</v>
      </c>
      <c r="I184">
        <f>IF(Table1[[#This Row],[smoker]]="Yes",1,0)</f>
        <v>1</v>
      </c>
      <c r="J184">
        <f>IF(Table1[[#This Row],[day]]="Thur",1,IF(Table1[[#This Row],[day]]="Fri",2,IF(Table1[[#This Row],[day]]="Sat",3,IF(Table1[[#This Row],[day]]="Sun",4,0))))</f>
        <v>4</v>
      </c>
      <c r="K184" s="2">
        <f>IF(Table1[[#This Row],[time]]="Dinner",1,0)</f>
        <v>1</v>
      </c>
      <c r="L184" s="4">
        <f>CORREL(Table1[Sex_numeric],Table1[tip])</f>
        <v>8.5273975201494573E-2</v>
      </c>
      <c r="M184" s="2">
        <f>CORREL(Table1[Smoker2],Table1[tip])</f>
        <v>9.7627499908010239E-3</v>
      </c>
      <c r="N184" s="2">
        <f>CORREL(Table1[Day2],Table1[tip])</f>
        <v>0.13179752636389336</v>
      </c>
      <c r="O184" s="2">
        <f>CORREL(Table1[Time2],Table1[tip])</f>
        <v>0.117596390271059</v>
      </c>
      <c r="P184" s="9">
        <f>0.8861 + 0.1057*Table1[[#This Row],[total_bill]] - 0.0415*Table1[[#This Row],[size]] - 0.1302*Table1[[#This Row],[Sex_numeric]] + 0.0859*Table1[[#This Row],[Smoker2]] - 0.1885*J184</f>
        <v>4.7567949999999986</v>
      </c>
      <c r="Q184" s="2">
        <f>Table1[[#This Row],[tip]]-Table1[[#This Row],[Pridicted_Tip]]</f>
        <v>-1.2567949999999986</v>
      </c>
      <c r="R184" s="2">
        <f>Table1[[#This Row],[Calculate_Error]]^2</f>
        <v>1.5795336720249964</v>
      </c>
      <c r="S184" s="2">
        <f>Table1[[#This Row],[Squad_Error]]^2</f>
        <v>2.494926621060769</v>
      </c>
    </row>
    <row r="185" spans="1:19" x14ac:dyDescent="0.3">
      <c r="A185" t="s">
        <v>5</v>
      </c>
      <c r="B185" t="s">
        <v>6</v>
      </c>
      <c r="C185" t="s">
        <v>9</v>
      </c>
      <c r="D185" t="s">
        <v>0</v>
      </c>
      <c r="E185">
        <v>6.5</v>
      </c>
      <c r="F185">
        <v>4</v>
      </c>
      <c r="G185">
        <v>23.17</v>
      </c>
      <c r="H185">
        <f>IF(Table1[[#This Row],[sex]]="Male",1,0)</f>
        <v>1</v>
      </c>
      <c r="I185">
        <f>IF(Table1[[#This Row],[smoker]]="Yes",1,0)</f>
        <v>1</v>
      </c>
      <c r="J185">
        <f>IF(Table1[[#This Row],[day]]="Thur",1,IF(Table1[[#This Row],[day]]="Fri",2,IF(Table1[[#This Row],[day]]="Sat",3,IF(Table1[[#This Row],[day]]="Sun",4,0))))</f>
        <v>4</v>
      </c>
      <c r="K185" s="2">
        <f>IF(Table1[[#This Row],[time]]="Dinner",1,0)</f>
        <v>1</v>
      </c>
      <c r="L185" s="4">
        <f>CORREL(Table1[Sex_numeric],Table1[tip])</f>
        <v>8.5273975201494573E-2</v>
      </c>
      <c r="M185" s="2">
        <f>CORREL(Table1[Smoker2],Table1[tip])</f>
        <v>9.7627499908010239E-3</v>
      </c>
      <c r="N185" s="2">
        <f>CORREL(Table1[Day2],Table1[tip])</f>
        <v>0.13179752636389336</v>
      </c>
      <c r="O185" s="2">
        <f>CORREL(Table1[Time2],Table1[tip])</f>
        <v>0.117596390271059</v>
      </c>
      <c r="P185" s="9">
        <f>0.8861 + 0.1057*Table1[[#This Row],[total_bill]] - 0.0415*Table1[[#This Row],[size]] - 0.1302*Table1[[#This Row],[Sex_numeric]] + 0.0859*Table1[[#This Row],[Smoker2]] - 0.1885*J185</f>
        <v>2.3708690000000003</v>
      </c>
      <c r="Q185" s="2">
        <f>Table1[[#This Row],[tip]]-Table1[[#This Row],[Pridicted_Tip]]</f>
        <v>4.1291309999999992</v>
      </c>
      <c r="R185" s="2">
        <f>Table1[[#This Row],[Calculate_Error]]^2</f>
        <v>17.049722815160994</v>
      </c>
      <c r="S185" s="2">
        <f>Table1[[#This Row],[Squad_Error]]^2</f>
        <v>290.69304807382133</v>
      </c>
    </row>
    <row r="186" spans="1:19" x14ac:dyDescent="0.3">
      <c r="A186" t="s">
        <v>5</v>
      </c>
      <c r="B186" t="s">
        <v>6</v>
      </c>
      <c r="C186" t="s">
        <v>9</v>
      </c>
      <c r="D186" t="s">
        <v>0</v>
      </c>
      <c r="E186">
        <v>3</v>
      </c>
      <c r="F186">
        <v>2</v>
      </c>
      <c r="G186">
        <v>40.549999999999997</v>
      </c>
      <c r="H186">
        <f>IF(Table1[[#This Row],[sex]]="Male",1,0)</f>
        <v>1</v>
      </c>
      <c r="I186">
        <f>IF(Table1[[#This Row],[smoker]]="Yes",1,0)</f>
        <v>1</v>
      </c>
      <c r="J186">
        <f>IF(Table1[[#This Row],[day]]="Thur",1,IF(Table1[[#This Row],[day]]="Fri",2,IF(Table1[[#This Row],[day]]="Sat",3,IF(Table1[[#This Row],[day]]="Sun",4,0))))</f>
        <v>4</v>
      </c>
      <c r="K186" s="2">
        <f>IF(Table1[[#This Row],[time]]="Dinner",1,0)</f>
        <v>1</v>
      </c>
      <c r="L186" s="4">
        <f>CORREL(Table1[Sex_numeric],Table1[tip])</f>
        <v>8.5273975201494573E-2</v>
      </c>
      <c r="M186" s="2">
        <f>CORREL(Table1[Smoker2],Table1[tip])</f>
        <v>9.7627499908010239E-3</v>
      </c>
      <c r="N186" s="2">
        <f>CORREL(Table1[Day2],Table1[tip])</f>
        <v>0.13179752636389336</v>
      </c>
      <c r="O186" s="2">
        <f>CORREL(Table1[Time2],Table1[tip])</f>
        <v>0.117596390271059</v>
      </c>
      <c r="P186" s="9">
        <f>0.8861 + 0.1057*Table1[[#This Row],[total_bill]] - 0.0415*Table1[[#This Row],[size]] - 0.1302*Table1[[#This Row],[Sex_numeric]] + 0.0859*Table1[[#This Row],[Smoker2]] - 0.1885*J186</f>
        <v>4.2909349999999993</v>
      </c>
      <c r="Q186" s="2">
        <f>Table1[[#This Row],[tip]]-Table1[[#This Row],[Pridicted_Tip]]</f>
        <v>-1.2909349999999993</v>
      </c>
      <c r="R186" s="2">
        <f>Table1[[#This Row],[Calculate_Error]]^2</f>
        <v>1.6665131742249981</v>
      </c>
      <c r="S186" s="2">
        <f>Table1[[#This Row],[Squad_Error]]^2</f>
        <v>2.7772661598654791</v>
      </c>
    </row>
    <row r="187" spans="1:19" x14ac:dyDescent="0.3">
      <c r="A187" t="s">
        <v>5</v>
      </c>
      <c r="B187" t="s">
        <v>2</v>
      </c>
      <c r="C187" t="s">
        <v>9</v>
      </c>
      <c r="D187" t="s">
        <v>0</v>
      </c>
      <c r="E187">
        <v>5</v>
      </c>
      <c r="F187">
        <v>5</v>
      </c>
      <c r="G187">
        <v>20.69</v>
      </c>
      <c r="H187">
        <f>IF(Table1[[#This Row],[sex]]="Male",1,0)</f>
        <v>1</v>
      </c>
      <c r="I187">
        <f>IF(Table1[[#This Row],[smoker]]="Yes",1,0)</f>
        <v>0</v>
      </c>
      <c r="J187">
        <f>IF(Table1[[#This Row],[day]]="Thur",1,IF(Table1[[#This Row],[day]]="Fri",2,IF(Table1[[#This Row],[day]]="Sat",3,IF(Table1[[#This Row],[day]]="Sun",4,0))))</f>
        <v>4</v>
      </c>
      <c r="K187" s="2">
        <f>IF(Table1[[#This Row],[time]]="Dinner",1,0)</f>
        <v>1</v>
      </c>
      <c r="L187" s="4">
        <f>CORREL(Table1[Sex_numeric],Table1[tip])</f>
        <v>8.5273975201494573E-2</v>
      </c>
      <c r="M187" s="2">
        <f>CORREL(Table1[Smoker2],Table1[tip])</f>
        <v>9.7627499908010239E-3</v>
      </c>
      <c r="N187" s="2">
        <f>CORREL(Table1[Day2],Table1[tip])</f>
        <v>0.13179752636389336</v>
      </c>
      <c r="O187" s="2">
        <f>CORREL(Table1[Time2],Table1[tip])</f>
        <v>0.117596390271059</v>
      </c>
      <c r="P187" s="9">
        <f>0.8861 + 0.1057*Table1[[#This Row],[total_bill]] - 0.0415*Table1[[#This Row],[size]] - 0.1302*Table1[[#This Row],[Sex_numeric]] + 0.0859*Table1[[#This Row],[Smoker2]] - 0.1885*J187</f>
        <v>1.9813330000000002</v>
      </c>
      <c r="Q187" s="2">
        <f>Table1[[#This Row],[tip]]-Table1[[#This Row],[Pridicted_Tip]]</f>
        <v>3.0186669999999998</v>
      </c>
      <c r="R187" s="2">
        <f>Table1[[#This Row],[Calculate_Error]]^2</f>
        <v>9.1123504568889988</v>
      </c>
      <c r="S187" s="2">
        <f>Table1[[#This Row],[Squad_Error]]^2</f>
        <v>83.03493084916515</v>
      </c>
    </row>
    <row r="188" spans="1:19" x14ac:dyDescent="0.3">
      <c r="A188" t="s">
        <v>3</v>
      </c>
      <c r="B188" t="s">
        <v>6</v>
      </c>
      <c r="C188" t="s">
        <v>9</v>
      </c>
      <c r="D188" t="s">
        <v>0</v>
      </c>
      <c r="E188">
        <v>3.5</v>
      </c>
      <c r="F188">
        <v>3</v>
      </c>
      <c r="G188">
        <v>20.9</v>
      </c>
      <c r="H188">
        <f>IF(Table1[[#This Row],[sex]]="Male",1,0)</f>
        <v>0</v>
      </c>
      <c r="I188">
        <f>IF(Table1[[#This Row],[smoker]]="Yes",1,0)</f>
        <v>1</v>
      </c>
      <c r="J188">
        <f>IF(Table1[[#This Row],[day]]="Thur",1,IF(Table1[[#This Row],[day]]="Fri",2,IF(Table1[[#This Row],[day]]="Sat",3,IF(Table1[[#This Row],[day]]="Sun",4,0))))</f>
        <v>4</v>
      </c>
      <c r="K188" s="2">
        <f>IF(Table1[[#This Row],[time]]="Dinner",1,0)</f>
        <v>1</v>
      </c>
      <c r="L188" s="4">
        <f>CORREL(Table1[Sex_numeric],Table1[tip])</f>
        <v>8.5273975201494573E-2</v>
      </c>
      <c r="M188" s="2">
        <f>CORREL(Table1[Smoker2],Table1[tip])</f>
        <v>9.7627499908010239E-3</v>
      </c>
      <c r="N188" s="2">
        <f>CORREL(Table1[Day2],Table1[tip])</f>
        <v>0.13179752636389336</v>
      </c>
      <c r="O188" s="2">
        <f>CORREL(Table1[Time2],Table1[tip])</f>
        <v>0.117596390271059</v>
      </c>
      <c r="P188" s="9">
        <f>0.8861 + 0.1057*Table1[[#This Row],[total_bill]] - 0.0415*Table1[[#This Row],[size]] - 0.1302*Table1[[#This Row],[Sex_numeric]] + 0.0859*Table1[[#This Row],[Smoker2]] - 0.1885*J188</f>
        <v>2.3026300000000002</v>
      </c>
      <c r="Q188" s="2">
        <f>Table1[[#This Row],[tip]]-Table1[[#This Row],[Pridicted_Tip]]</f>
        <v>1.1973699999999998</v>
      </c>
      <c r="R188" s="2">
        <f>Table1[[#This Row],[Calculate_Error]]^2</f>
        <v>1.4336949168999995</v>
      </c>
      <c r="S188" s="2">
        <f>Table1[[#This Row],[Squad_Error]]^2</f>
        <v>2.0554811147448966</v>
      </c>
    </row>
    <row r="189" spans="1:19" x14ac:dyDescent="0.3">
      <c r="A189" t="s">
        <v>5</v>
      </c>
      <c r="B189" t="s">
        <v>6</v>
      </c>
      <c r="C189" t="s">
        <v>9</v>
      </c>
      <c r="D189" t="s">
        <v>0</v>
      </c>
      <c r="E189">
        <v>2</v>
      </c>
      <c r="F189">
        <v>5</v>
      </c>
      <c r="G189">
        <v>30.46</v>
      </c>
      <c r="H189">
        <f>IF(Table1[[#This Row],[sex]]="Male",1,0)</f>
        <v>1</v>
      </c>
      <c r="I189">
        <f>IF(Table1[[#This Row],[smoker]]="Yes",1,0)</f>
        <v>1</v>
      </c>
      <c r="J189">
        <f>IF(Table1[[#This Row],[day]]="Thur",1,IF(Table1[[#This Row],[day]]="Fri",2,IF(Table1[[#This Row],[day]]="Sat",3,IF(Table1[[#This Row],[day]]="Sun",4,0))))</f>
        <v>4</v>
      </c>
      <c r="K189" s="2">
        <f>IF(Table1[[#This Row],[time]]="Dinner",1,0)</f>
        <v>1</v>
      </c>
      <c r="L189" s="4">
        <f>CORREL(Table1[Sex_numeric],Table1[tip])</f>
        <v>8.5273975201494573E-2</v>
      </c>
      <c r="M189" s="2">
        <f>CORREL(Table1[Smoker2],Table1[tip])</f>
        <v>9.7627499908010239E-3</v>
      </c>
      <c r="N189" s="2">
        <f>CORREL(Table1[Day2],Table1[tip])</f>
        <v>0.13179752636389336</v>
      </c>
      <c r="O189" s="2">
        <f>CORREL(Table1[Time2],Table1[tip])</f>
        <v>0.117596390271059</v>
      </c>
      <c r="P189" s="9">
        <f>0.8861 + 0.1057*Table1[[#This Row],[total_bill]] - 0.0415*Table1[[#This Row],[size]] - 0.1302*Table1[[#This Row],[Sex_numeric]] + 0.0859*Table1[[#This Row],[Smoker2]] - 0.1885*J189</f>
        <v>3.0999220000000003</v>
      </c>
      <c r="Q189" s="2">
        <f>Table1[[#This Row],[tip]]-Table1[[#This Row],[Pridicted_Tip]]</f>
        <v>-1.0999220000000003</v>
      </c>
      <c r="R189" s="2">
        <f>Table1[[#This Row],[Calculate_Error]]^2</f>
        <v>1.2098284060840006</v>
      </c>
      <c r="S189" s="2">
        <f>Table1[[#This Row],[Squad_Error]]^2</f>
        <v>1.4636847721677533</v>
      </c>
    </row>
    <row r="190" spans="1:19" x14ac:dyDescent="0.3">
      <c r="A190" t="s">
        <v>3</v>
      </c>
      <c r="B190" t="s">
        <v>6</v>
      </c>
      <c r="C190" t="s">
        <v>9</v>
      </c>
      <c r="D190" t="s">
        <v>0</v>
      </c>
      <c r="E190">
        <v>3.5</v>
      </c>
      <c r="F190">
        <v>3</v>
      </c>
      <c r="G190">
        <v>18.149999999999999</v>
      </c>
      <c r="H190">
        <f>IF(Table1[[#This Row],[sex]]="Male",1,0)</f>
        <v>0</v>
      </c>
      <c r="I190">
        <f>IF(Table1[[#This Row],[smoker]]="Yes",1,0)</f>
        <v>1</v>
      </c>
      <c r="J190">
        <f>IF(Table1[[#This Row],[day]]="Thur",1,IF(Table1[[#This Row],[day]]="Fri",2,IF(Table1[[#This Row],[day]]="Sat",3,IF(Table1[[#This Row],[day]]="Sun",4,0))))</f>
        <v>4</v>
      </c>
      <c r="K190" s="2">
        <f>IF(Table1[[#This Row],[time]]="Dinner",1,0)</f>
        <v>1</v>
      </c>
      <c r="L190" s="4">
        <f>CORREL(Table1[Sex_numeric],Table1[tip])</f>
        <v>8.5273975201494573E-2</v>
      </c>
      <c r="M190" s="2">
        <f>CORREL(Table1[Smoker2],Table1[tip])</f>
        <v>9.7627499908010239E-3</v>
      </c>
      <c r="N190" s="2">
        <f>CORREL(Table1[Day2],Table1[tip])</f>
        <v>0.13179752636389336</v>
      </c>
      <c r="O190" s="2">
        <f>CORREL(Table1[Time2],Table1[tip])</f>
        <v>0.117596390271059</v>
      </c>
      <c r="P190" s="9">
        <f>0.8861 + 0.1057*Table1[[#This Row],[total_bill]] - 0.0415*Table1[[#This Row],[size]] - 0.1302*Table1[[#This Row],[Sex_numeric]] + 0.0859*Table1[[#This Row],[Smoker2]] - 0.1885*J190</f>
        <v>2.0119549999999999</v>
      </c>
      <c r="Q190" s="2">
        <f>Table1[[#This Row],[tip]]-Table1[[#This Row],[Pridicted_Tip]]</f>
        <v>1.4880450000000001</v>
      </c>
      <c r="R190" s="2">
        <f>Table1[[#This Row],[Calculate_Error]]^2</f>
        <v>2.2142779220250004</v>
      </c>
      <c r="S190" s="2">
        <f>Table1[[#This Row],[Squad_Error]]^2</f>
        <v>4.9030267159673535</v>
      </c>
    </row>
    <row r="191" spans="1:19" x14ac:dyDescent="0.3">
      <c r="A191" t="s">
        <v>5</v>
      </c>
      <c r="B191" t="s">
        <v>6</v>
      </c>
      <c r="C191" t="s">
        <v>9</v>
      </c>
      <c r="D191" t="s">
        <v>0</v>
      </c>
      <c r="E191">
        <v>4</v>
      </c>
      <c r="F191">
        <v>3</v>
      </c>
      <c r="G191">
        <v>23.1</v>
      </c>
      <c r="H191">
        <f>IF(Table1[[#This Row],[sex]]="Male",1,0)</f>
        <v>1</v>
      </c>
      <c r="I191">
        <f>IF(Table1[[#This Row],[smoker]]="Yes",1,0)</f>
        <v>1</v>
      </c>
      <c r="J191">
        <f>IF(Table1[[#This Row],[day]]="Thur",1,IF(Table1[[#This Row],[day]]="Fri",2,IF(Table1[[#This Row],[day]]="Sat",3,IF(Table1[[#This Row],[day]]="Sun",4,0))))</f>
        <v>4</v>
      </c>
      <c r="K191" s="2">
        <f>IF(Table1[[#This Row],[time]]="Dinner",1,0)</f>
        <v>1</v>
      </c>
      <c r="L191" s="4">
        <f>CORREL(Table1[Sex_numeric],Table1[tip])</f>
        <v>8.5273975201494573E-2</v>
      </c>
      <c r="M191" s="2">
        <f>CORREL(Table1[Smoker2],Table1[tip])</f>
        <v>9.7627499908010239E-3</v>
      </c>
      <c r="N191" s="2">
        <f>CORREL(Table1[Day2],Table1[tip])</f>
        <v>0.13179752636389336</v>
      </c>
      <c r="O191" s="2">
        <f>CORREL(Table1[Time2],Table1[tip])</f>
        <v>0.117596390271059</v>
      </c>
      <c r="P191" s="9">
        <f>0.8861 + 0.1057*Table1[[#This Row],[total_bill]] - 0.0415*Table1[[#This Row],[size]] - 0.1302*Table1[[#This Row],[Sex_numeric]] + 0.0859*Table1[[#This Row],[Smoker2]] - 0.1885*J191</f>
        <v>2.4049700000000005</v>
      </c>
      <c r="Q191" s="2">
        <f>Table1[[#This Row],[tip]]-Table1[[#This Row],[Pridicted_Tip]]</f>
        <v>1.5950299999999995</v>
      </c>
      <c r="R191" s="2">
        <f>Table1[[#This Row],[Calculate_Error]]^2</f>
        <v>2.5441207008999984</v>
      </c>
      <c r="S191" s="2">
        <f>Table1[[#This Row],[Squad_Error]]^2</f>
        <v>6.4725501407478996</v>
      </c>
    </row>
    <row r="192" spans="1:19" x14ac:dyDescent="0.3">
      <c r="A192" t="s">
        <v>5</v>
      </c>
      <c r="B192" t="s">
        <v>6</v>
      </c>
      <c r="C192" t="s">
        <v>9</v>
      </c>
      <c r="D192" t="s">
        <v>0</v>
      </c>
      <c r="E192">
        <v>1.5</v>
      </c>
      <c r="F192">
        <v>2</v>
      </c>
      <c r="G192">
        <v>15.69</v>
      </c>
      <c r="H192">
        <f>IF(Table1[[#This Row],[sex]]="Male",1,0)</f>
        <v>1</v>
      </c>
      <c r="I192">
        <f>IF(Table1[[#This Row],[smoker]]="Yes",1,0)</f>
        <v>1</v>
      </c>
      <c r="J192">
        <f>IF(Table1[[#This Row],[day]]="Thur",1,IF(Table1[[#This Row],[day]]="Fri",2,IF(Table1[[#This Row],[day]]="Sat",3,IF(Table1[[#This Row],[day]]="Sun",4,0))))</f>
        <v>4</v>
      </c>
      <c r="K192" s="2">
        <f>IF(Table1[[#This Row],[time]]="Dinner",1,0)</f>
        <v>1</v>
      </c>
      <c r="L192" s="4">
        <f>CORREL(Table1[Sex_numeric],Table1[tip])</f>
        <v>8.5273975201494573E-2</v>
      </c>
      <c r="M192" s="2">
        <f>CORREL(Table1[Smoker2],Table1[tip])</f>
        <v>9.7627499908010239E-3</v>
      </c>
      <c r="N192" s="2">
        <f>CORREL(Table1[Day2],Table1[tip])</f>
        <v>0.13179752636389336</v>
      </c>
      <c r="O192" s="2">
        <f>CORREL(Table1[Time2],Table1[tip])</f>
        <v>0.117596390271059</v>
      </c>
      <c r="P192" s="9">
        <f>0.8861 + 0.1057*Table1[[#This Row],[total_bill]] - 0.0415*Table1[[#This Row],[size]] - 0.1302*Table1[[#This Row],[Sex_numeric]] + 0.0859*Table1[[#This Row],[Smoker2]] - 0.1885*J192</f>
        <v>1.663233</v>
      </c>
      <c r="Q192" s="2">
        <f>Table1[[#This Row],[tip]]-Table1[[#This Row],[Pridicted_Tip]]</f>
        <v>-0.16323299999999996</v>
      </c>
      <c r="R192" s="2">
        <f>Table1[[#This Row],[Calculate_Error]]^2</f>
        <v>2.6645012288999986E-2</v>
      </c>
      <c r="S192" s="2">
        <f>Table1[[#This Row],[Squad_Error]]^2</f>
        <v>7.0995667988096032E-4</v>
      </c>
    </row>
    <row r="193" spans="1:19" x14ac:dyDescent="0.3">
      <c r="A193" t="s">
        <v>3</v>
      </c>
      <c r="B193" t="s">
        <v>6</v>
      </c>
      <c r="C193" t="s">
        <v>1</v>
      </c>
      <c r="D193" t="s">
        <v>7</v>
      </c>
      <c r="E193">
        <v>4.1900000000000004</v>
      </c>
      <c r="F193">
        <v>2</v>
      </c>
      <c r="G193">
        <v>19.809999999999999</v>
      </c>
      <c r="H193">
        <f>IF(Table1[[#This Row],[sex]]="Male",1,0)</f>
        <v>0</v>
      </c>
      <c r="I193">
        <f>IF(Table1[[#This Row],[smoker]]="Yes",1,0)</f>
        <v>1</v>
      </c>
      <c r="J193">
        <f>IF(Table1[[#This Row],[day]]="Thur",1,IF(Table1[[#This Row],[day]]="Fri",2,IF(Table1[[#This Row],[day]]="Sat",3,IF(Table1[[#This Row],[day]]="Sun",4,0))))</f>
        <v>1</v>
      </c>
      <c r="K193" s="2">
        <f>IF(Table1[[#This Row],[time]]="Dinner",1,0)</f>
        <v>0</v>
      </c>
      <c r="L193" s="4">
        <f>CORREL(Table1[Sex_numeric],Table1[tip])</f>
        <v>8.5273975201494573E-2</v>
      </c>
      <c r="M193" s="2">
        <f>CORREL(Table1[Smoker2],Table1[tip])</f>
        <v>9.7627499908010239E-3</v>
      </c>
      <c r="N193" s="2">
        <f>CORREL(Table1[Day2],Table1[tip])</f>
        <v>0.13179752636389336</v>
      </c>
      <c r="O193" s="2">
        <f>CORREL(Table1[Time2],Table1[tip])</f>
        <v>0.117596390271059</v>
      </c>
      <c r="P193" s="9">
        <f>0.8861 + 0.1057*Table1[[#This Row],[total_bill]] - 0.0415*Table1[[#This Row],[size]] - 0.1302*Table1[[#This Row],[Sex_numeric]] + 0.0859*Table1[[#This Row],[Smoker2]] - 0.1885*J193</f>
        <v>2.7944169999999997</v>
      </c>
      <c r="Q193" s="2">
        <f>Table1[[#This Row],[tip]]-Table1[[#This Row],[Pridicted_Tip]]</f>
        <v>1.3955830000000007</v>
      </c>
      <c r="R193" s="2">
        <f>Table1[[#This Row],[Calculate_Error]]^2</f>
        <v>1.9476519098890019</v>
      </c>
      <c r="S193" s="2">
        <f>Table1[[#This Row],[Squad_Error]]^2</f>
        <v>3.7933479620942769</v>
      </c>
    </row>
    <row r="194" spans="1:19" x14ac:dyDescent="0.3">
      <c r="A194" t="s">
        <v>5</v>
      </c>
      <c r="B194" t="s">
        <v>6</v>
      </c>
      <c r="C194" t="s">
        <v>1</v>
      </c>
      <c r="D194" t="s">
        <v>7</v>
      </c>
      <c r="E194">
        <v>2.56</v>
      </c>
      <c r="F194">
        <v>2</v>
      </c>
      <c r="G194">
        <v>28.44</v>
      </c>
      <c r="H194">
        <f>IF(Table1[[#This Row],[sex]]="Male",1,0)</f>
        <v>1</v>
      </c>
      <c r="I194">
        <f>IF(Table1[[#This Row],[smoker]]="Yes",1,0)</f>
        <v>1</v>
      </c>
      <c r="J194">
        <f>IF(Table1[[#This Row],[day]]="Thur",1,IF(Table1[[#This Row],[day]]="Fri",2,IF(Table1[[#This Row],[day]]="Sat",3,IF(Table1[[#This Row],[day]]="Sun",4,0))))</f>
        <v>1</v>
      </c>
      <c r="K194" s="2">
        <f>IF(Table1[[#This Row],[time]]="Dinner",1,0)</f>
        <v>0</v>
      </c>
      <c r="L194" s="4">
        <f>CORREL(Table1[Sex_numeric],Table1[tip])</f>
        <v>8.5273975201494573E-2</v>
      </c>
      <c r="M194" s="2">
        <f>CORREL(Table1[Smoker2],Table1[tip])</f>
        <v>9.7627499908010239E-3</v>
      </c>
      <c r="N194" s="2">
        <f>CORREL(Table1[Day2],Table1[tip])</f>
        <v>0.13179752636389336</v>
      </c>
      <c r="O194" s="2">
        <f>CORREL(Table1[Time2],Table1[tip])</f>
        <v>0.117596390271059</v>
      </c>
      <c r="P194" s="9">
        <f>0.8861 + 0.1057*Table1[[#This Row],[total_bill]] - 0.0415*Table1[[#This Row],[size]] - 0.1302*Table1[[#This Row],[Sex_numeric]] + 0.0859*Table1[[#This Row],[Smoker2]] - 0.1885*J194</f>
        <v>3.5764080000000003</v>
      </c>
      <c r="Q194" s="2">
        <f>Table1[[#This Row],[tip]]-Table1[[#This Row],[Pridicted_Tip]]</f>
        <v>-1.0164080000000002</v>
      </c>
      <c r="R194" s="2">
        <f>Table1[[#This Row],[Calculate_Error]]^2</f>
        <v>1.0330852224640004</v>
      </c>
      <c r="S194" s="2">
        <f>Table1[[#This Row],[Squad_Error]]^2</f>
        <v>1.067265076873493</v>
      </c>
    </row>
    <row r="195" spans="1:19" x14ac:dyDescent="0.3">
      <c r="A195" t="s">
        <v>5</v>
      </c>
      <c r="B195" t="s">
        <v>6</v>
      </c>
      <c r="C195" t="s">
        <v>1</v>
      </c>
      <c r="D195" t="s">
        <v>7</v>
      </c>
      <c r="E195">
        <v>2.02</v>
      </c>
      <c r="F195">
        <v>2</v>
      </c>
      <c r="G195">
        <v>15.48</v>
      </c>
      <c r="H195">
        <f>IF(Table1[[#This Row],[sex]]="Male",1,0)</f>
        <v>1</v>
      </c>
      <c r="I195">
        <f>IF(Table1[[#This Row],[smoker]]="Yes",1,0)</f>
        <v>1</v>
      </c>
      <c r="J195">
        <f>IF(Table1[[#This Row],[day]]="Thur",1,IF(Table1[[#This Row],[day]]="Fri",2,IF(Table1[[#This Row],[day]]="Sat",3,IF(Table1[[#This Row],[day]]="Sun",4,0))))</f>
        <v>1</v>
      </c>
      <c r="K195" s="2">
        <f>IF(Table1[[#This Row],[time]]="Dinner",1,0)</f>
        <v>0</v>
      </c>
      <c r="L195" s="4">
        <f>CORREL(Table1[Sex_numeric],Table1[tip])</f>
        <v>8.5273975201494573E-2</v>
      </c>
      <c r="M195" s="2">
        <f>CORREL(Table1[Smoker2],Table1[tip])</f>
        <v>9.7627499908010239E-3</v>
      </c>
      <c r="N195" s="2">
        <f>CORREL(Table1[Day2],Table1[tip])</f>
        <v>0.13179752636389336</v>
      </c>
      <c r="O195" s="2">
        <f>CORREL(Table1[Time2],Table1[tip])</f>
        <v>0.117596390271059</v>
      </c>
      <c r="P195" s="9">
        <f>0.8861 + 0.1057*Table1[[#This Row],[total_bill]] - 0.0415*Table1[[#This Row],[size]] - 0.1302*Table1[[#This Row],[Sex_numeric]] + 0.0859*Table1[[#This Row],[Smoker2]] - 0.1885*J195</f>
        <v>2.2065360000000003</v>
      </c>
      <c r="Q195" s="2">
        <f>Table1[[#This Row],[tip]]-Table1[[#This Row],[Pridicted_Tip]]</f>
        <v>-0.18653600000000026</v>
      </c>
      <c r="R195" s="2">
        <f>Table1[[#This Row],[Calculate_Error]]^2</f>
        <v>3.4795679296000095E-2</v>
      </c>
      <c r="S195" s="2">
        <f>Table1[[#This Row],[Squad_Error]]^2</f>
        <v>1.2107392976700897E-3</v>
      </c>
    </row>
    <row r="196" spans="1:19" x14ac:dyDescent="0.3">
      <c r="A196" t="s">
        <v>5</v>
      </c>
      <c r="B196" t="s">
        <v>6</v>
      </c>
      <c r="C196" t="s">
        <v>1</v>
      </c>
      <c r="D196" t="s">
        <v>7</v>
      </c>
      <c r="E196">
        <v>4</v>
      </c>
      <c r="F196">
        <v>2</v>
      </c>
      <c r="G196">
        <v>16.579999999999998</v>
      </c>
      <c r="H196">
        <f>IF(Table1[[#This Row],[sex]]="Male",1,0)</f>
        <v>1</v>
      </c>
      <c r="I196">
        <f>IF(Table1[[#This Row],[smoker]]="Yes",1,0)</f>
        <v>1</v>
      </c>
      <c r="J196">
        <f>IF(Table1[[#This Row],[day]]="Thur",1,IF(Table1[[#This Row],[day]]="Fri",2,IF(Table1[[#This Row],[day]]="Sat",3,IF(Table1[[#This Row],[day]]="Sun",4,0))))</f>
        <v>1</v>
      </c>
      <c r="K196" s="2">
        <f>IF(Table1[[#This Row],[time]]="Dinner",1,0)</f>
        <v>0</v>
      </c>
      <c r="L196" s="4">
        <f>CORREL(Table1[Sex_numeric],Table1[tip])</f>
        <v>8.5273975201494573E-2</v>
      </c>
      <c r="M196" s="2">
        <f>CORREL(Table1[Smoker2],Table1[tip])</f>
        <v>9.7627499908010239E-3</v>
      </c>
      <c r="N196" s="2">
        <f>CORREL(Table1[Day2],Table1[tip])</f>
        <v>0.13179752636389336</v>
      </c>
      <c r="O196" s="2">
        <f>CORREL(Table1[Time2],Table1[tip])</f>
        <v>0.117596390271059</v>
      </c>
      <c r="P196" s="9">
        <f>0.8861 + 0.1057*Table1[[#This Row],[total_bill]] - 0.0415*Table1[[#This Row],[size]] - 0.1302*Table1[[#This Row],[Sex_numeric]] + 0.0859*Table1[[#This Row],[Smoker2]] - 0.1885*J196</f>
        <v>2.3228059999999999</v>
      </c>
      <c r="Q196" s="2">
        <f>Table1[[#This Row],[tip]]-Table1[[#This Row],[Pridicted_Tip]]</f>
        <v>1.6771940000000001</v>
      </c>
      <c r="R196" s="2">
        <f>Table1[[#This Row],[Calculate_Error]]^2</f>
        <v>2.8129797136360004</v>
      </c>
      <c r="S196" s="2">
        <f>Table1[[#This Row],[Squad_Error]]^2</f>
        <v>7.912854869327675</v>
      </c>
    </row>
    <row r="197" spans="1:19" x14ac:dyDescent="0.3">
      <c r="A197" t="s">
        <v>5</v>
      </c>
      <c r="B197" t="s">
        <v>2</v>
      </c>
      <c r="C197" t="s">
        <v>1</v>
      </c>
      <c r="D197" t="s">
        <v>7</v>
      </c>
      <c r="E197">
        <v>1.44</v>
      </c>
      <c r="F197">
        <v>2</v>
      </c>
      <c r="G197">
        <v>7.56</v>
      </c>
      <c r="H197">
        <f>IF(Table1[[#This Row],[sex]]="Male",1,0)</f>
        <v>1</v>
      </c>
      <c r="I197">
        <f>IF(Table1[[#This Row],[smoker]]="Yes",1,0)</f>
        <v>0</v>
      </c>
      <c r="J197">
        <f>IF(Table1[[#This Row],[day]]="Thur",1,IF(Table1[[#This Row],[day]]="Fri",2,IF(Table1[[#This Row],[day]]="Sat",3,IF(Table1[[#This Row],[day]]="Sun",4,0))))</f>
        <v>1</v>
      </c>
      <c r="K197" s="2">
        <f>IF(Table1[[#This Row],[time]]="Dinner",1,0)</f>
        <v>0</v>
      </c>
      <c r="L197" s="4">
        <f>CORREL(Table1[Sex_numeric],Table1[tip])</f>
        <v>8.5273975201494573E-2</v>
      </c>
      <c r="M197" s="2">
        <f>CORREL(Table1[Smoker2],Table1[tip])</f>
        <v>9.7627499908010239E-3</v>
      </c>
      <c r="N197" s="2">
        <f>CORREL(Table1[Day2],Table1[tip])</f>
        <v>0.13179752636389336</v>
      </c>
      <c r="O197" s="2">
        <f>CORREL(Table1[Time2],Table1[tip])</f>
        <v>0.117596390271059</v>
      </c>
      <c r="P197" s="9">
        <f>0.8861 + 0.1057*Table1[[#This Row],[total_bill]] - 0.0415*Table1[[#This Row],[size]] - 0.1302*Table1[[#This Row],[Sex_numeric]] + 0.0859*Table1[[#This Row],[Smoker2]] - 0.1885*J197</f>
        <v>1.2834919999999999</v>
      </c>
      <c r="Q197" s="2">
        <f>Table1[[#This Row],[tip]]-Table1[[#This Row],[Pridicted_Tip]]</f>
        <v>0.15650800000000009</v>
      </c>
      <c r="R197" s="2">
        <f>Table1[[#This Row],[Calculate_Error]]^2</f>
        <v>2.4494754064000028E-2</v>
      </c>
      <c r="S197" s="2">
        <f>Table1[[#This Row],[Squad_Error]]^2</f>
        <v>5.9999297665584586E-4</v>
      </c>
    </row>
    <row r="198" spans="1:19" x14ac:dyDescent="0.3">
      <c r="A198" t="s">
        <v>5</v>
      </c>
      <c r="B198" t="s">
        <v>6</v>
      </c>
      <c r="C198" t="s">
        <v>1</v>
      </c>
      <c r="D198" t="s">
        <v>7</v>
      </c>
      <c r="E198">
        <v>2</v>
      </c>
      <c r="F198">
        <v>2</v>
      </c>
      <c r="G198">
        <v>10.34</v>
      </c>
      <c r="H198">
        <f>IF(Table1[[#This Row],[sex]]="Male",1,0)</f>
        <v>1</v>
      </c>
      <c r="I198">
        <f>IF(Table1[[#This Row],[smoker]]="Yes",1,0)</f>
        <v>1</v>
      </c>
      <c r="J198">
        <f>IF(Table1[[#This Row],[day]]="Thur",1,IF(Table1[[#This Row],[day]]="Fri",2,IF(Table1[[#This Row],[day]]="Sat",3,IF(Table1[[#This Row],[day]]="Sun",4,0))))</f>
        <v>1</v>
      </c>
      <c r="K198" s="2">
        <f>IF(Table1[[#This Row],[time]]="Dinner",1,0)</f>
        <v>0</v>
      </c>
      <c r="L198" s="4">
        <f>CORREL(Table1[Sex_numeric],Table1[tip])</f>
        <v>8.5273975201494573E-2</v>
      </c>
      <c r="M198" s="2">
        <f>CORREL(Table1[Smoker2],Table1[tip])</f>
        <v>9.7627499908010239E-3</v>
      </c>
      <c r="N198" s="2">
        <f>CORREL(Table1[Day2],Table1[tip])</f>
        <v>0.13179752636389336</v>
      </c>
      <c r="O198" s="2">
        <f>CORREL(Table1[Time2],Table1[tip])</f>
        <v>0.117596390271059</v>
      </c>
      <c r="P198" s="9">
        <f>0.8861 + 0.1057*Table1[[#This Row],[total_bill]] - 0.0415*Table1[[#This Row],[size]] - 0.1302*Table1[[#This Row],[Sex_numeric]] + 0.0859*Table1[[#This Row],[Smoker2]] - 0.1885*J198</f>
        <v>1.6632380000000002</v>
      </c>
      <c r="Q198" s="2">
        <f>Table1[[#This Row],[tip]]-Table1[[#This Row],[Pridicted_Tip]]</f>
        <v>0.33676199999999978</v>
      </c>
      <c r="R198" s="2">
        <f>Table1[[#This Row],[Calculate_Error]]^2</f>
        <v>0.11340864464399986</v>
      </c>
      <c r="S198" s="2">
        <f>Table1[[#This Row],[Squad_Error]]^2</f>
        <v>1.2861520679989037E-2</v>
      </c>
    </row>
    <row r="199" spans="1:19" x14ac:dyDescent="0.3">
      <c r="A199" t="s">
        <v>3</v>
      </c>
      <c r="B199" t="s">
        <v>6</v>
      </c>
      <c r="C199" t="s">
        <v>1</v>
      </c>
      <c r="D199" t="s">
        <v>7</v>
      </c>
      <c r="E199">
        <v>5</v>
      </c>
      <c r="F199">
        <v>4</v>
      </c>
      <c r="G199">
        <v>43.11</v>
      </c>
      <c r="H199">
        <f>IF(Table1[[#This Row],[sex]]="Male",1,0)</f>
        <v>0</v>
      </c>
      <c r="I199">
        <f>IF(Table1[[#This Row],[smoker]]="Yes",1,0)</f>
        <v>1</v>
      </c>
      <c r="J199">
        <f>IF(Table1[[#This Row],[day]]="Thur",1,IF(Table1[[#This Row],[day]]="Fri",2,IF(Table1[[#This Row],[day]]="Sat",3,IF(Table1[[#This Row],[day]]="Sun",4,0))))</f>
        <v>1</v>
      </c>
      <c r="K199" s="2">
        <f>IF(Table1[[#This Row],[time]]="Dinner",1,0)</f>
        <v>0</v>
      </c>
      <c r="L199" s="4">
        <f>CORREL(Table1[Sex_numeric],Table1[tip])</f>
        <v>8.5273975201494573E-2</v>
      </c>
      <c r="M199" s="2">
        <f>CORREL(Table1[Smoker2],Table1[tip])</f>
        <v>9.7627499908010239E-3</v>
      </c>
      <c r="N199" s="2">
        <f>CORREL(Table1[Day2],Table1[tip])</f>
        <v>0.13179752636389336</v>
      </c>
      <c r="O199" s="2">
        <f>CORREL(Table1[Time2],Table1[tip])</f>
        <v>0.117596390271059</v>
      </c>
      <c r="P199" s="9">
        <f>0.8861 + 0.1057*Table1[[#This Row],[total_bill]] - 0.0415*Table1[[#This Row],[size]] - 0.1302*Table1[[#This Row],[Sex_numeric]] + 0.0859*Table1[[#This Row],[Smoker2]] - 0.1885*J199</f>
        <v>5.1742269999999992</v>
      </c>
      <c r="Q199" s="2">
        <f>Table1[[#This Row],[tip]]-Table1[[#This Row],[Pridicted_Tip]]</f>
        <v>-0.17422699999999924</v>
      </c>
      <c r="R199" s="2">
        <f>Table1[[#This Row],[Calculate_Error]]^2</f>
        <v>3.0355047528999736E-2</v>
      </c>
      <c r="S199" s="2">
        <f>Table1[[#This Row],[Squad_Error]]^2</f>
        <v>9.2142891048783298E-4</v>
      </c>
    </row>
    <row r="200" spans="1:19" x14ac:dyDescent="0.3">
      <c r="A200" t="s">
        <v>3</v>
      </c>
      <c r="B200" t="s">
        <v>6</v>
      </c>
      <c r="C200" t="s">
        <v>1</v>
      </c>
      <c r="D200" t="s">
        <v>7</v>
      </c>
      <c r="E200">
        <v>2</v>
      </c>
      <c r="F200">
        <v>2</v>
      </c>
      <c r="G200">
        <v>13</v>
      </c>
      <c r="H200">
        <f>IF(Table1[[#This Row],[sex]]="Male",1,0)</f>
        <v>0</v>
      </c>
      <c r="I200">
        <f>IF(Table1[[#This Row],[smoker]]="Yes",1,0)</f>
        <v>1</v>
      </c>
      <c r="J200">
        <f>IF(Table1[[#This Row],[day]]="Thur",1,IF(Table1[[#This Row],[day]]="Fri",2,IF(Table1[[#This Row],[day]]="Sat",3,IF(Table1[[#This Row],[day]]="Sun",4,0))))</f>
        <v>1</v>
      </c>
      <c r="K200" s="2">
        <f>IF(Table1[[#This Row],[time]]="Dinner",1,0)</f>
        <v>0</v>
      </c>
      <c r="L200" s="4">
        <f>CORREL(Table1[Sex_numeric],Table1[tip])</f>
        <v>8.5273975201494573E-2</v>
      </c>
      <c r="M200" s="2">
        <f>CORREL(Table1[Smoker2],Table1[tip])</f>
        <v>9.7627499908010239E-3</v>
      </c>
      <c r="N200" s="2">
        <f>CORREL(Table1[Day2],Table1[tip])</f>
        <v>0.13179752636389336</v>
      </c>
      <c r="O200" s="2">
        <f>CORREL(Table1[Time2],Table1[tip])</f>
        <v>0.117596390271059</v>
      </c>
      <c r="P200" s="9">
        <f>0.8861 + 0.1057*Table1[[#This Row],[total_bill]] - 0.0415*Table1[[#This Row],[size]] - 0.1302*Table1[[#This Row],[Sex_numeric]] + 0.0859*Table1[[#This Row],[Smoker2]] - 0.1885*J200</f>
        <v>2.0746000000000002</v>
      </c>
      <c r="Q200" s="2">
        <f>Table1[[#This Row],[tip]]-Table1[[#This Row],[Pridicted_Tip]]</f>
        <v>-7.4600000000000222E-2</v>
      </c>
      <c r="R200" s="2">
        <f>Table1[[#This Row],[Calculate_Error]]^2</f>
        <v>5.5651600000000334E-3</v>
      </c>
      <c r="S200" s="2">
        <f>Table1[[#This Row],[Squad_Error]]^2</f>
        <v>3.097100582560037E-5</v>
      </c>
    </row>
    <row r="201" spans="1:19" x14ac:dyDescent="0.3">
      <c r="A201" t="s">
        <v>5</v>
      </c>
      <c r="B201" t="s">
        <v>6</v>
      </c>
      <c r="C201" t="s">
        <v>1</v>
      </c>
      <c r="D201" t="s">
        <v>7</v>
      </c>
      <c r="E201">
        <v>2</v>
      </c>
      <c r="F201">
        <v>2</v>
      </c>
      <c r="G201">
        <v>13.51</v>
      </c>
      <c r="H201">
        <f>IF(Table1[[#This Row],[sex]]="Male",1,0)</f>
        <v>1</v>
      </c>
      <c r="I201">
        <f>IF(Table1[[#This Row],[smoker]]="Yes",1,0)</f>
        <v>1</v>
      </c>
      <c r="J201">
        <f>IF(Table1[[#This Row],[day]]="Thur",1,IF(Table1[[#This Row],[day]]="Fri",2,IF(Table1[[#This Row],[day]]="Sat",3,IF(Table1[[#This Row],[day]]="Sun",4,0))))</f>
        <v>1</v>
      </c>
      <c r="K201" s="2">
        <f>IF(Table1[[#This Row],[time]]="Dinner",1,0)</f>
        <v>0</v>
      </c>
      <c r="L201" s="4">
        <f>CORREL(Table1[Sex_numeric],Table1[tip])</f>
        <v>8.5273975201494573E-2</v>
      </c>
      <c r="M201" s="2">
        <f>CORREL(Table1[Smoker2],Table1[tip])</f>
        <v>9.7627499908010239E-3</v>
      </c>
      <c r="N201" s="2">
        <f>CORREL(Table1[Day2],Table1[tip])</f>
        <v>0.13179752636389336</v>
      </c>
      <c r="O201" s="2">
        <f>CORREL(Table1[Time2],Table1[tip])</f>
        <v>0.117596390271059</v>
      </c>
      <c r="P201" s="9">
        <f>0.8861 + 0.1057*Table1[[#This Row],[total_bill]] - 0.0415*Table1[[#This Row],[size]] - 0.1302*Table1[[#This Row],[Sex_numeric]] + 0.0859*Table1[[#This Row],[Smoker2]] - 0.1885*J201</f>
        <v>1.9983070000000001</v>
      </c>
      <c r="Q201" s="2">
        <f>Table1[[#This Row],[tip]]-Table1[[#This Row],[Pridicted_Tip]]</f>
        <v>1.6929999999999445E-3</v>
      </c>
      <c r="R201" s="2">
        <f>Table1[[#This Row],[Calculate_Error]]^2</f>
        <v>2.8662489999998124E-6</v>
      </c>
      <c r="S201" s="2">
        <f>Table1[[#This Row],[Squad_Error]]^2</f>
        <v>8.2153833299999255E-12</v>
      </c>
    </row>
    <row r="202" spans="1:19" x14ac:dyDescent="0.3">
      <c r="A202" t="s">
        <v>5</v>
      </c>
      <c r="B202" t="s">
        <v>6</v>
      </c>
      <c r="C202" t="s">
        <v>1</v>
      </c>
      <c r="D202" t="s">
        <v>7</v>
      </c>
      <c r="E202">
        <v>4</v>
      </c>
      <c r="F202">
        <v>3</v>
      </c>
      <c r="G202">
        <v>18.71</v>
      </c>
      <c r="H202">
        <f>IF(Table1[[#This Row],[sex]]="Male",1,0)</f>
        <v>1</v>
      </c>
      <c r="I202">
        <f>IF(Table1[[#This Row],[smoker]]="Yes",1,0)</f>
        <v>1</v>
      </c>
      <c r="J202">
        <f>IF(Table1[[#This Row],[day]]="Thur",1,IF(Table1[[#This Row],[day]]="Fri",2,IF(Table1[[#This Row],[day]]="Sat",3,IF(Table1[[#This Row],[day]]="Sun",4,0))))</f>
        <v>1</v>
      </c>
      <c r="K202" s="2">
        <f>IF(Table1[[#This Row],[time]]="Dinner",1,0)</f>
        <v>0</v>
      </c>
      <c r="L202" s="4">
        <f>CORREL(Table1[Sex_numeric],Table1[tip])</f>
        <v>8.5273975201494573E-2</v>
      </c>
      <c r="M202" s="2">
        <f>CORREL(Table1[Smoker2],Table1[tip])</f>
        <v>9.7627499908010239E-3</v>
      </c>
      <c r="N202" s="2">
        <f>CORREL(Table1[Day2],Table1[tip])</f>
        <v>0.13179752636389336</v>
      </c>
      <c r="O202" s="2">
        <f>CORREL(Table1[Time2],Table1[tip])</f>
        <v>0.117596390271059</v>
      </c>
      <c r="P202" s="9">
        <f>0.8861 + 0.1057*Table1[[#This Row],[total_bill]] - 0.0415*Table1[[#This Row],[size]] - 0.1302*Table1[[#This Row],[Sex_numeric]] + 0.0859*Table1[[#This Row],[Smoker2]] - 0.1885*J202</f>
        <v>2.5064470000000005</v>
      </c>
      <c r="Q202" s="2">
        <f>Table1[[#This Row],[tip]]-Table1[[#This Row],[Pridicted_Tip]]</f>
        <v>1.4935529999999995</v>
      </c>
      <c r="R202" s="2">
        <f>Table1[[#This Row],[Calculate_Error]]^2</f>
        <v>2.2307005638089983</v>
      </c>
      <c r="S202" s="2">
        <f>Table1[[#This Row],[Squad_Error]]^2</f>
        <v>4.9760250053777826</v>
      </c>
    </row>
    <row r="203" spans="1:19" x14ac:dyDescent="0.3">
      <c r="A203" t="s">
        <v>3</v>
      </c>
      <c r="B203" t="s">
        <v>6</v>
      </c>
      <c r="C203" t="s">
        <v>1</v>
      </c>
      <c r="D203" t="s">
        <v>7</v>
      </c>
      <c r="E203">
        <v>2.0099999999999998</v>
      </c>
      <c r="F203">
        <v>2</v>
      </c>
      <c r="G203">
        <v>12.74</v>
      </c>
      <c r="H203">
        <f>IF(Table1[[#This Row],[sex]]="Male",1,0)</f>
        <v>0</v>
      </c>
      <c r="I203">
        <f>IF(Table1[[#This Row],[smoker]]="Yes",1,0)</f>
        <v>1</v>
      </c>
      <c r="J203">
        <f>IF(Table1[[#This Row],[day]]="Thur",1,IF(Table1[[#This Row],[day]]="Fri",2,IF(Table1[[#This Row],[day]]="Sat",3,IF(Table1[[#This Row],[day]]="Sun",4,0))))</f>
        <v>1</v>
      </c>
      <c r="K203" s="2">
        <f>IF(Table1[[#This Row],[time]]="Dinner",1,0)</f>
        <v>0</v>
      </c>
      <c r="L203" s="4">
        <f>CORREL(Table1[Sex_numeric],Table1[tip])</f>
        <v>8.5273975201494573E-2</v>
      </c>
      <c r="M203" s="2">
        <f>CORREL(Table1[Smoker2],Table1[tip])</f>
        <v>9.7627499908010239E-3</v>
      </c>
      <c r="N203" s="2">
        <f>CORREL(Table1[Day2],Table1[tip])</f>
        <v>0.13179752636389336</v>
      </c>
      <c r="O203" s="2">
        <f>CORREL(Table1[Time2],Table1[tip])</f>
        <v>0.117596390271059</v>
      </c>
      <c r="P203" s="9">
        <f>0.8861 + 0.1057*Table1[[#This Row],[total_bill]] - 0.0415*Table1[[#This Row],[size]] - 0.1302*Table1[[#This Row],[Sex_numeric]] + 0.0859*Table1[[#This Row],[Smoker2]] - 0.1885*J203</f>
        <v>2.0471180000000002</v>
      </c>
      <c r="Q203" s="2">
        <f>Table1[[#This Row],[tip]]-Table1[[#This Row],[Pridicted_Tip]]</f>
        <v>-3.7118000000000428E-2</v>
      </c>
      <c r="R203" s="2">
        <f>Table1[[#This Row],[Calculate_Error]]^2</f>
        <v>1.3777459240000318E-3</v>
      </c>
      <c r="S203" s="2">
        <f>Table1[[#This Row],[Squad_Error]]^2</f>
        <v>1.8981838310987014E-6</v>
      </c>
    </row>
    <row r="204" spans="1:19" x14ac:dyDescent="0.3">
      <c r="A204" t="s">
        <v>3</v>
      </c>
      <c r="B204" t="s">
        <v>6</v>
      </c>
      <c r="C204" t="s">
        <v>1</v>
      </c>
      <c r="D204" t="s">
        <v>7</v>
      </c>
      <c r="E204">
        <v>2.5</v>
      </c>
      <c r="F204">
        <v>2</v>
      </c>
      <c r="G204">
        <v>16.399999999999999</v>
      </c>
      <c r="H204">
        <f>IF(Table1[[#This Row],[sex]]="Male",1,0)</f>
        <v>0</v>
      </c>
      <c r="I204">
        <f>IF(Table1[[#This Row],[smoker]]="Yes",1,0)</f>
        <v>1</v>
      </c>
      <c r="J204">
        <f>IF(Table1[[#This Row],[day]]="Thur",1,IF(Table1[[#This Row],[day]]="Fri",2,IF(Table1[[#This Row],[day]]="Sat",3,IF(Table1[[#This Row],[day]]="Sun",4,0))))</f>
        <v>1</v>
      </c>
      <c r="K204" s="2">
        <f>IF(Table1[[#This Row],[time]]="Dinner",1,0)</f>
        <v>0</v>
      </c>
      <c r="L204" s="4">
        <f>CORREL(Table1[Sex_numeric],Table1[tip])</f>
        <v>8.5273975201494573E-2</v>
      </c>
      <c r="M204" s="2">
        <f>CORREL(Table1[Smoker2],Table1[tip])</f>
        <v>9.7627499908010239E-3</v>
      </c>
      <c r="N204" s="2">
        <f>CORREL(Table1[Day2],Table1[tip])</f>
        <v>0.13179752636389336</v>
      </c>
      <c r="O204" s="2">
        <f>CORREL(Table1[Time2],Table1[tip])</f>
        <v>0.117596390271059</v>
      </c>
      <c r="P204" s="9">
        <f>0.8861 + 0.1057*Table1[[#This Row],[total_bill]] - 0.0415*Table1[[#This Row],[size]] - 0.1302*Table1[[#This Row],[Sex_numeric]] + 0.0859*Table1[[#This Row],[Smoker2]] - 0.1885*J204</f>
        <v>2.43398</v>
      </c>
      <c r="Q204" s="2">
        <f>Table1[[#This Row],[tip]]-Table1[[#This Row],[Pridicted_Tip]]</f>
        <v>6.6019999999999968E-2</v>
      </c>
      <c r="R204" s="2">
        <f>Table1[[#This Row],[Calculate_Error]]^2</f>
        <v>4.3586403999999954E-3</v>
      </c>
      <c r="S204" s="2">
        <f>Table1[[#This Row],[Squad_Error]]^2</f>
        <v>1.8997746136512121E-5</v>
      </c>
    </row>
    <row r="205" spans="1:19" x14ac:dyDescent="0.3">
      <c r="A205" t="s">
        <v>5</v>
      </c>
      <c r="B205" t="s">
        <v>6</v>
      </c>
      <c r="C205" t="s">
        <v>1</v>
      </c>
      <c r="D205" t="s">
        <v>7</v>
      </c>
      <c r="E205">
        <v>4</v>
      </c>
      <c r="F205">
        <v>4</v>
      </c>
      <c r="G205">
        <v>20.53</v>
      </c>
      <c r="H205">
        <f>IF(Table1[[#This Row],[sex]]="Male",1,0)</f>
        <v>1</v>
      </c>
      <c r="I205">
        <f>IF(Table1[[#This Row],[smoker]]="Yes",1,0)</f>
        <v>1</v>
      </c>
      <c r="J205">
        <f>IF(Table1[[#This Row],[day]]="Thur",1,IF(Table1[[#This Row],[day]]="Fri",2,IF(Table1[[#This Row],[day]]="Sat",3,IF(Table1[[#This Row],[day]]="Sun",4,0))))</f>
        <v>1</v>
      </c>
      <c r="K205" s="2">
        <f>IF(Table1[[#This Row],[time]]="Dinner",1,0)</f>
        <v>0</v>
      </c>
      <c r="L205" s="4">
        <f>CORREL(Table1[Sex_numeric],Table1[tip])</f>
        <v>8.5273975201494573E-2</v>
      </c>
      <c r="M205" s="2">
        <f>CORREL(Table1[Smoker2],Table1[tip])</f>
        <v>9.7627499908010239E-3</v>
      </c>
      <c r="N205" s="2">
        <f>CORREL(Table1[Day2],Table1[tip])</f>
        <v>0.13179752636389336</v>
      </c>
      <c r="O205" s="2">
        <f>CORREL(Table1[Time2],Table1[tip])</f>
        <v>0.117596390271059</v>
      </c>
      <c r="P205" s="9">
        <f>0.8861 + 0.1057*Table1[[#This Row],[total_bill]] - 0.0415*Table1[[#This Row],[size]] - 0.1302*Table1[[#This Row],[Sex_numeric]] + 0.0859*Table1[[#This Row],[Smoker2]] - 0.1885*J205</f>
        <v>2.6573210000000005</v>
      </c>
      <c r="Q205" s="2">
        <f>Table1[[#This Row],[tip]]-Table1[[#This Row],[Pridicted_Tip]]</f>
        <v>1.3426789999999995</v>
      </c>
      <c r="R205" s="2">
        <f>Table1[[#This Row],[Calculate_Error]]^2</f>
        <v>1.8027868970409986</v>
      </c>
      <c r="S205" s="2">
        <f>Table1[[#This Row],[Squad_Error]]^2</f>
        <v>3.2500405961427119</v>
      </c>
    </row>
    <row r="206" spans="1:19" x14ac:dyDescent="0.3">
      <c r="A206" t="s">
        <v>3</v>
      </c>
      <c r="B206" t="s">
        <v>6</v>
      </c>
      <c r="C206" t="s">
        <v>1</v>
      </c>
      <c r="D206" t="s">
        <v>7</v>
      </c>
      <c r="E206">
        <v>3.23</v>
      </c>
      <c r="F206">
        <v>3</v>
      </c>
      <c r="G206">
        <v>16.47</v>
      </c>
      <c r="H206">
        <f>IF(Table1[[#This Row],[sex]]="Male",1,0)</f>
        <v>0</v>
      </c>
      <c r="I206">
        <f>IF(Table1[[#This Row],[smoker]]="Yes",1,0)</f>
        <v>1</v>
      </c>
      <c r="J206">
        <f>IF(Table1[[#This Row],[day]]="Thur",1,IF(Table1[[#This Row],[day]]="Fri",2,IF(Table1[[#This Row],[day]]="Sat",3,IF(Table1[[#This Row],[day]]="Sun",4,0))))</f>
        <v>1</v>
      </c>
      <c r="K206" s="2">
        <f>IF(Table1[[#This Row],[time]]="Dinner",1,0)</f>
        <v>0</v>
      </c>
      <c r="L206" s="4">
        <f>CORREL(Table1[Sex_numeric],Table1[tip])</f>
        <v>8.5273975201494573E-2</v>
      </c>
      <c r="M206" s="2">
        <f>CORREL(Table1[Smoker2],Table1[tip])</f>
        <v>9.7627499908010239E-3</v>
      </c>
      <c r="N206" s="2">
        <f>CORREL(Table1[Day2],Table1[tip])</f>
        <v>0.13179752636389336</v>
      </c>
      <c r="O206" s="2">
        <f>CORREL(Table1[Time2],Table1[tip])</f>
        <v>0.117596390271059</v>
      </c>
      <c r="P206" s="9">
        <f>0.8861 + 0.1057*Table1[[#This Row],[total_bill]] - 0.0415*Table1[[#This Row],[size]] - 0.1302*Table1[[#This Row],[Sex_numeric]] + 0.0859*Table1[[#This Row],[Smoker2]] - 0.1885*J206</f>
        <v>2.3998790000000003</v>
      </c>
      <c r="Q206" s="2">
        <f>Table1[[#This Row],[tip]]-Table1[[#This Row],[Pridicted_Tip]]</f>
        <v>0.83012099999999966</v>
      </c>
      <c r="R206" s="2">
        <f>Table1[[#This Row],[Calculate_Error]]^2</f>
        <v>0.68910087464099945</v>
      </c>
      <c r="S206" s="2">
        <f>Table1[[#This Row],[Squad_Error]]^2</f>
        <v>0.47486001543099043</v>
      </c>
    </row>
    <row r="207" spans="1:19" x14ac:dyDescent="0.3">
      <c r="A207" t="s">
        <v>5</v>
      </c>
      <c r="B207" t="s">
        <v>6</v>
      </c>
      <c r="C207" t="s">
        <v>4</v>
      </c>
      <c r="D207" t="s">
        <v>0</v>
      </c>
      <c r="E207">
        <v>3.41</v>
      </c>
      <c r="F207">
        <v>3</v>
      </c>
      <c r="G207">
        <v>26.59</v>
      </c>
      <c r="H207">
        <f>IF(Table1[[#This Row],[sex]]="Male",1,0)</f>
        <v>1</v>
      </c>
      <c r="I207">
        <f>IF(Table1[[#This Row],[smoker]]="Yes",1,0)</f>
        <v>1</v>
      </c>
      <c r="J207">
        <f>IF(Table1[[#This Row],[day]]="Thur",1,IF(Table1[[#This Row],[day]]="Fri",2,IF(Table1[[#This Row],[day]]="Sat",3,IF(Table1[[#This Row],[day]]="Sun",4,0))))</f>
        <v>3</v>
      </c>
      <c r="K207" s="2">
        <f>IF(Table1[[#This Row],[time]]="Dinner",1,0)</f>
        <v>1</v>
      </c>
      <c r="L207" s="4">
        <f>CORREL(Table1[Sex_numeric],Table1[tip])</f>
        <v>8.5273975201494573E-2</v>
      </c>
      <c r="M207" s="2">
        <f>CORREL(Table1[Smoker2],Table1[tip])</f>
        <v>9.7627499908010239E-3</v>
      </c>
      <c r="N207" s="2">
        <f>CORREL(Table1[Day2],Table1[tip])</f>
        <v>0.13179752636389336</v>
      </c>
      <c r="O207" s="2">
        <f>CORREL(Table1[Time2],Table1[tip])</f>
        <v>0.117596390271059</v>
      </c>
      <c r="P207" s="9">
        <f>0.8861 + 0.1057*Table1[[#This Row],[total_bill]] - 0.0415*Table1[[#This Row],[size]] - 0.1302*Table1[[#This Row],[Sex_numeric]] + 0.0859*Table1[[#This Row],[Smoker2]] - 0.1885*J207</f>
        <v>2.9623630000000003</v>
      </c>
      <c r="Q207" s="2">
        <f>Table1[[#This Row],[tip]]-Table1[[#This Row],[Pridicted_Tip]]</f>
        <v>0.44763699999999984</v>
      </c>
      <c r="R207" s="2">
        <f>Table1[[#This Row],[Calculate_Error]]^2</f>
        <v>0.20037888376899984</v>
      </c>
      <c r="S207" s="2">
        <f>Table1[[#This Row],[Squad_Error]]^2</f>
        <v>4.0151697060510347E-2</v>
      </c>
    </row>
    <row r="208" spans="1:19" x14ac:dyDescent="0.3">
      <c r="A208" t="s">
        <v>5</v>
      </c>
      <c r="B208" t="s">
        <v>6</v>
      </c>
      <c r="C208" t="s">
        <v>4</v>
      </c>
      <c r="D208" t="s">
        <v>0</v>
      </c>
      <c r="E208">
        <v>3</v>
      </c>
      <c r="F208">
        <v>4</v>
      </c>
      <c r="G208">
        <v>38.729999999999997</v>
      </c>
      <c r="H208">
        <f>IF(Table1[[#This Row],[sex]]="Male",1,0)</f>
        <v>1</v>
      </c>
      <c r="I208">
        <f>IF(Table1[[#This Row],[smoker]]="Yes",1,0)</f>
        <v>1</v>
      </c>
      <c r="J208">
        <f>IF(Table1[[#This Row],[day]]="Thur",1,IF(Table1[[#This Row],[day]]="Fri",2,IF(Table1[[#This Row],[day]]="Sat",3,IF(Table1[[#This Row],[day]]="Sun",4,0))))</f>
        <v>3</v>
      </c>
      <c r="K208" s="2">
        <f>IF(Table1[[#This Row],[time]]="Dinner",1,0)</f>
        <v>1</v>
      </c>
      <c r="L208" s="4">
        <f>CORREL(Table1[Sex_numeric],Table1[tip])</f>
        <v>8.5273975201494573E-2</v>
      </c>
      <c r="M208" s="2">
        <f>CORREL(Table1[Smoker2],Table1[tip])</f>
        <v>9.7627499908010239E-3</v>
      </c>
      <c r="N208" s="2">
        <f>CORREL(Table1[Day2],Table1[tip])</f>
        <v>0.13179752636389336</v>
      </c>
      <c r="O208" s="2">
        <f>CORREL(Table1[Time2],Table1[tip])</f>
        <v>0.117596390271059</v>
      </c>
      <c r="P208" s="9">
        <f>0.8861 + 0.1057*Table1[[#This Row],[total_bill]] - 0.0415*Table1[[#This Row],[size]] - 0.1302*Table1[[#This Row],[Sex_numeric]] + 0.0859*Table1[[#This Row],[Smoker2]] - 0.1885*J208</f>
        <v>4.2040609999999985</v>
      </c>
      <c r="Q208" s="2">
        <f>Table1[[#This Row],[tip]]-Table1[[#This Row],[Pridicted_Tip]]</f>
        <v>-1.2040609999999985</v>
      </c>
      <c r="R208" s="2">
        <f>Table1[[#This Row],[Calculate_Error]]^2</f>
        <v>1.4497628917209964</v>
      </c>
      <c r="S208" s="2">
        <f>Table1[[#This Row],[Squad_Error]]^2</f>
        <v>2.1018124422112257</v>
      </c>
    </row>
    <row r="209" spans="1:19" x14ac:dyDescent="0.3">
      <c r="A209" t="s">
        <v>5</v>
      </c>
      <c r="B209" t="s">
        <v>6</v>
      </c>
      <c r="C209" t="s">
        <v>4</v>
      </c>
      <c r="D209" t="s">
        <v>0</v>
      </c>
      <c r="E209">
        <v>2.0299999999999998</v>
      </c>
      <c r="F209">
        <v>2</v>
      </c>
      <c r="G209">
        <v>24.27</v>
      </c>
      <c r="H209">
        <f>IF(Table1[[#This Row],[sex]]="Male",1,0)</f>
        <v>1</v>
      </c>
      <c r="I209">
        <f>IF(Table1[[#This Row],[smoker]]="Yes",1,0)</f>
        <v>1</v>
      </c>
      <c r="J209">
        <f>IF(Table1[[#This Row],[day]]="Thur",1,IF(Table1[[#This Row],[day]]="Fri",2,IF(Table1[[#This Row],[day]]="Sat",3,IF(Table1[[#This Row],[day]]="Sun",4,0))))</f>
        <v>3</v>
      </c>
      <c r="K209" s="2">
        <f>IF(Table1[[#This Row],[time]]="Dinner",1,0)</f>
        <v>1</v>
      </c>
      <c r="L209" s="4">
        <f>CORREL(Table1[Sex_numeric],Table1[tip])</f>
        <v>8.5273975201494573E-2</v>
      </c>
      <c r="M209" s="2">
        <f>CORREL(Table1[Smoker2],Table1[tip])</f>
        <v>9.7627499908010239E-3</v>
      </c>
      <c r="N209" s="2">
        <f>CORREL(Table1[Day2],Table1[tip])</f>
        <v>0.13179752636389336</v>
      </c>
      <c r="O209" s="2">
        <f>CORREL(Table1[Time2],Table1[tip])</f>
        <v>0.117596390271059</v>
      </c>
      <c r="P209" s="9">
        <f>0.8861 + 0.1057*Table1[[#This Row],[total_bill]] - 0.0415*Table1[[#This Row],[size]] - 0.1302*Table1[[#This Row],[Sex_numeric]] + 0.0859*Table1[[#This Row],[Smoker2]] - 0.1885*J209</f>
        <v>2.7586389999999996</v>
      </c>
      <c r="Q209" s="2">
        <f>Table1[[#This Row],[tip]]-Table1[[#This Row],[Pridicted_Tip]]</f>
        <v>-0.72863899999999981</v>
      </c>
      <c r="R209" s="2">
        <f>Table1[[#This Row],[Calculate_Error]]^2</f>
        <v>0.5309147923209997</v>
      </c>
      <c r="S209" s="2">
        <f>Table1[[#This Row],[Squad_Error]]^2</f>
        <v>0.28187051670525026</v>
      </c>
    </row>
    <row r="210" spans="1:19" x14ac:dyDescent="0.3">
      <c r="A210" t="s">
        <v>3</v>
      </c>
      <c r="B210" t="s">
        <v>6</v>
      </c>
      <c r="C210" t="s">
        <v>4</v>
      </c>
      <c r="D210" t="s">
        <v>0</v>
      </c>
      <c r="E210">
        <v>2.23</v>
      </c>
      <c r="F210">
        <v>2</v>
      </c>
      <c r="G210">
        <v>12.76</v>
      </c>
      <c r="H210">
        <f>IF(Table1[[#This Row],[sex]]="Male",1,0)</f>
        <v>0</v>
      </c>
      <c r="I210">
        <f>IF(Table1[[#This Row],[smoker]]="Yes",1,0)</f>
        <v>1</v>
      </c>
      <c r="J210">
        <f>IF(Table1[[#This Row],[day]]="Thur",1,IF(Table1[[#This Row],[day]]="Fri",2,IF(Table1[[#This Row],[day]]="Sat",3,IF(Table1[[#This Row],[day]]="Sun",4,0))))</f>
        <v>3</v>
      </c>
      <c r="K210" s="2">
        <f>IF(Table1[[#This Row],[time]]="Dinner",1,0)</f>
        <v>1</v>
      </c>
      <c r="L210" s="4">
        <f>CORREL(Table1[Sex_numeric],Table1[tip])</f>
        <v>8.5273975201494573E-2</v>
      </c>
      <c r="M210" s="2">
        <f>CORREL(Table1[Smoker2],Table1[tip])</f>
        <v>9.7627499908010239E-3</v>
      </c>
      <c r="N210" s="2">
        <f>CORREL(Table1[Day2],Table1[tip])</f>
        <v>0.13179752636389336</v>
      </c>
      <c r="O210" s="2">
        <f>CORREL(Table1[Time2],Table1[tip])</f>
        <v>0.117596390271059</v>
      </c>
      <c r="P210" s="9">
        <f>0.8861 + 0.1057*Table1[[#This Row],[total_bill]] - 0.0415*Table1[[#This Row],[size]] - 0.1302*Table1[[#This Row],[Sex_numeric]] + 0.0859*Table1[[#This Row],[Smoker2]] - 0.1885*J210</f>
        <v>1.6722319999999997</v>
      </c>
      <c r="Q210" s="2">
        <f>Table1[[#This Row],[tip]]-Table1[[#This Row],[Pridicted_Tip]]</f>
        <v>0.55776800000000026</v>
      </c>
      <c r="R210" s="2">
        <f>Table1[[#This Row],[Calculate_Error]]^2</f>
        <v>0.31110514182400029</v>
      </c>
      <c r="S210" s="2">
        <f>Table1[[#This Row],[Squad_Error]]^2</f>
        <v>9.6786409269331339E-2</v>
      </c>
    </row>
    <row r="211" spans="1:19" x14ac:dyDescent="0.3">
      <c r="A211" t="s">
        <v>5</v>
      </c>
      <c r="B211" t="s">
        <v>6</v>
      </c>
      <c r="C211" t="s">
        <v>4</v>
      </c>
      <c r="D211" t="s">
        <v>0</v>
      </c>
      <c r="E211">
        <v>2</v>
      </c>
      <c r="F211">
        <v>3</v>
      </c>
      <c r="G211">
        <v>30.06</v>
      </c>
      <c r="H211">
        <f>IF(Table1[[#This Row],[sex]]="Male",1,0)</f>
        <v>1</v>
      </c>
      <c r="I211">
        <f>IF(Table1[[#This Row],[smoker]]="Yes",1,0)</f>
        <v>1</v>
      </c>
      <c r="J211">
        <f>IF(Table1[[#This Row],[day]]="Thur",1,IF(Table1[[#This Row],[day]]="Fri",2,IF(Table1[[#This Row],[day]]="Sat",3,IF(Table1[[#This Row],[day]]="Sun",4,0))))</f>
        <v>3</v>
      </c>
      <c r="K211" s="2">
        <f>IF(Table1[[#This Row],[time]]="Dinner",1,0)</f>
        <v>1</v>
      </c>
      <c r="L211" s="4">
        <f>CORREL(Table1[Sex_numeric],Table1[tip])</f>
        <v>8.5273975201494573E-2</v>
      </c>
      <c r="M211" s="2">
        <f>CORREL(Table1[Smoker2],Table1[tip])</f>
        <v>9.7627499908010239E-3</v>
      </c>
      <c r="N211" s="2">
        <f>CORREL(Table1[Day2],Table1[tip])</f>
        <v>0.13179752636389336</v>
      </c>
      <c r="O211" s="2">
        <f>CORREL(Table1[Time2],Table1[tip])</f>
        <v>0.117596390271059</v>
      </c>
      <c r="P211" s="9">
        <f>0.8861 + 0.1057*Table1[[#This Row],[total_bill]] - 0.0415*Table1[[#This Row],[size]] - 0.1302*Table1[[#This Row],[Sex_numeric]] + 0.0859*Table1[[#This Row],[Smoker2]] - 0.1885*J211</f>
        <v>3.3291420000000005</v>
      </c>
      <c r="Q211" s="2">
        <f>Table1[[#This Row],[tip]]-Table1[[#This Row],[Pridicted_Tip]]</f>
        <v>-1.3291420000000005</v>
      </c>
      <c r="R211" s="2">
        <f>Table1[[#This Row],[Calculate_Error]]^2</f>
        <v>1.7666184561640013</v>
      </c>
      <c r="S211" s="2">
        <f>Table1[[#This Row],[Squad_Error]]^2</f>
        <v>3.120940769659279</v>
      </c>
    </row>
    <row r="212" spans="1:19" x14ac:dyDescent="0.3">
      <c r="A212" t="s">
        <v>5</v>
      </c>
      <c r="B212" t="s">
        <v>6</v>
      </c>
      <c r="C212" t="s">
        <v>4</v>
      </c>
      <c r="D212" t="s">
        <v>0</v>
      </c>
      <c r="E212">
        <v>5.16</v>
      </c>
      <c r="F212">
        <v>4</v>
      </c>
      <c r="G212">
        <v>25.89</v>
      </c>
      <c r="H212">
        <f>IF(Table1[[#This Row],[sex]]="Male",1,0)</f>
        <v>1</v>
      </c>
      <c r="I212">
        <f>IF(Table1[[#This Row],[smoker]]="Yes",1,0)</f>
        <v>1</v>
      </c>
      <c r="J212">
        <f>IF(Table1[[#This Row],[day]]="Thur",1,IF(Table1[[#This Row],[day]]="Fri",2,IF(Table1[[#This Row],[day]]="Sat",3,IF(Table1[[#This Row],[day]]="Sun",4,0))))</f>
        <v>3</v>
      </c>
      <c r="K212" s="2">
        <f>IF(Table1[[#This Row],[time]]="Dinner",1,0)</f>
        <v>1</v>
      </c>
      <c r="L212" s="4">
        <f>CORREL(Table1[Sex_numeric],Table1[tip])</f>
        <v>8.5273975201494573E-2</v>
      </c>
      <c r="M212" s="2">
        <f>CORREL(Table1[Smoker2],Table1[tip])</f>
        <v>9.7627499908010239E-3</v>
      </c>
      <c r="N212" s="2">
        <f>CORREL(Table1[Day2],Table1[tip])</f>
        <v>0.13179752636389336</v>
      </c>
      <c r="O212" s="2">
        <f>CORREL(Table1[Time2],Table1[tip])</f>
        <v>0.117596390271059</v>
      </c>
      <c r="P212" s="9">
        <f>0.8861 + 0.1057*Table1[[#This Row],[total_bill]] - 0.0415*Table1[[#This Row],[size]] - 0.1302*Table1[[#This Row],[Sex_numeric]] + 0.0859*Table1[[#This Row],[Smoker2]] - 0.1885*J212</f>
        <v>2.846873</v>
      </c>
      <c r="Q212" s="2">
        <f>Table1[[#This Row],[tip]]-Table1[[#This Row],[Pridicted_Tip]]</f>
        <v>2.3131270000000002</v>
      </c>
      <c r="R212" s="2">
        <f>Table1[[#This Row],[Calculate_Error]]^2</f>
        <v>5.3505565181290011</v>
      </c>
      <c r="S212" s="2">
        <f>Table1[[#This Row],[Squad_Error]]^2</f>
        <v>28.62845505369274</v>
      </c>
    </row>
    <row r="213" spans="1:19" x14ac:dyDescent="0.3">
      <c r="A213" t="s">
        <v>5</v>
      </c>
      <c r="B213" t="s">
        <v>2</v>
      </c>
      <c r="C213" t="s">
        <v>4</v>
      </c>
      <c r="D213" t="s">
        <v>0</v>
      </c>
      <c r="E213">
        <v>9</v>
      </c>
      <c r="F213">
        <v>4</v>
      </c>
      <c r="G213">
        <v>48.33</v>
      </c>
      <c r="H213">
        <f>IF(Table1[[#This Row],[sex]]="Male",1,0)</f>
        <v>1</v>
      </c>
      <c r="I213">
        <f>IF(Table1[[#This Row],[smoker]]="Yes",1,0)</f>
        <v>0</v>
      </c>
      <c r="J213">
        <f>IF(Table1[[#This Row],[day]]="Thur",1,IF(Table1[[#This Row],[day]]="Fri",2,IF(Table1[[#This Row],[day]]="Sat",3,IF(Table1[[#This Row],[day]]="Sun",4,0))))</f>
        <v>3</v>
      </c>
      <c r="K213" s="2">
        <f>IF(Table1[[#This Row],[time]]="Dinner",1,0)</f>
        <v>1</v>
      </c>
      <c r="L213" s="4">
        <f>CORREL(Table1[Sex_numeric],Table1[tip])</f>
        <v>8.5273975201494573E-2</v>
      </c>
      <c r="M213" s="2">
        <f>CORREL(Table1[Smoker2],Table1[tip])</f>
        <v>9.7627499908010239E-3</v>
      </c>
      <c r="N213" s="2">
        <f>CORREL(Table1[Day2],Table1[tip])</f>
        <v>0.13179752636389336</v>
      </c>
      <c r="O213" s="2">
        <f>CORREL(Table1[Time2],Table1[tip])</f>
        <v>0.117596390271059</v>
      </c>
      <c r="P213" s="9">
        <f>0.8861 + 0.1057*Table1[[#This Row],[total_bill]] - 0.0415*Table1[[#This Row],[size]] - 0.1302*Table1[[#This Row],[Sex_numeric]] + 0.0859*Table1[[#This Row],[Smoker2]] - 0.1885*J213</f>
        <v>5.1328809999999994</v>
      </c>
      <c r="Q213" s="2">
        <f>Table1[[#This Row],[tip]]-Table1[[#This Row],[Pridicted_Tip]]</f>
        <v>3.8671190000000006</v>
      </c>
      <c r="R213" s="2">
        <f>Table1[[#This Row],[Calculate_Error]]^2</f>
        <v>14.954609360161005</v>
      </c>
      <c r="S213" s="2">
        <f>Table1[[#This Row],[Squad_Error]]^2</f>
        <v>223.64034111501513</v>
      </c>
    </row>
    <row r="214" spans="1:19" x14ac:dyDescent="0.3">
      <c r="A214" t="s">
        <v>3</v>
      </c>
      <c r="B214" t="s">
        <v>6</v>
      </c>
      <c r="C214" t="s">
        <v>4</v>
      </c>
      <c r="D214" t="s">
        <v>0</v>
      </c>
      <c r="E214">
        <v>2.5</v>
      </c>
      <c r="F214">
        <v>2</v>
      </c>
      <c r="G214">
        <v>13.27</v>
      </c>
      <c r="H214">
        <f>IF(Table1[[#This Row],[sex]]="Male",1,0)</f>
        <v>0</v>
      </c>
      <c r="I214">
        <f>IF(Table1[[#This Row],[smoker]]="Yes",1,0)</f>
        <v>1</v>
      </c>
      <c r="J214">
        <f>IF(Table1[[#This Row],[day]]="Thur",1,IF(Table1[[#This Row],[day]]="Fri",2,IF(Table1[[#This Row],[day]]="Sat",3,IF(Table1[[#This Row],[day]]="Sun",4,0))))</f>
        <v>3</v>
      </c>
      <c r="K214" s="2">
        <f>IF(Table1[[#This Row],[time]]="Dinner",1,0)</f>
        <v>1</v>
      </c>
      <c r="L214" s="4">
        <f>CORREL(Table1[Sex_numeric],Table1[tip])</f>
        <v>8.5273975201494573E-2</v>
      </c>
      <c r="M214" s="2">
        <f>CORREL(Table1[Smoker2],Table1[tip])</f>
        <v>9.7627499908010239E-3</v>
      </c>
      <c r="N214" s="2">
        <f>CORREL(Table1[Day2],Table1[tip])</f>
        <v>0.13179752636389336</v>
      </c>
      <c r="O214" s="2">
        <f>CORREL(Table1[Time2],Table1[tip])</f>
        <v>0.117596390271059</v>
      </c>
      <c r="P214" s="9">
        <f>0.8861 + 0.1057*Table1[[#This Row],[total_bill]] - 0.0415*Table1[[#This Row],[size]] - 0.1302*Table1[[#This Row],[Sex_numeric]] + 0.0859*Table1[[#This Row],[Smoker2]] - 0.1885*J214</f>
        <v>1.7261389999999999</v>
      </c>
      <c r="Q214" s="2">
        <f>Table1[[#This Row],[tip]]-Table1[[#This Row],[Pridicted_Tip]]</f>
        <v>0.77386100000000013</v>
      </c>
      <c r="R214" s="2">
        <f>Table1[[#This Row],[Calculate_Error]]^2</f>
        <v>0.5988608473210002</v>
      </c>
      <c r="S214" s="2">
        <f>Table1[[#This Row],[Squad_Error]]^2</f>
        <v>0.35863431445402633</v>
      </c>
    </row>
    <row r="215" spans="1:19" x14ac:dyDescent="0.3">
      <c r="A215" t="s">
        <v>3</v>
      </c>
      <c r="B215" t="s">
        <v>6</v>
      </c>
      <c r="C215" t="s">
        <v>4</v>
      </c>
      <c r="D215" t="s">
        <v>0</v>
      </c>
      <c r="E215">
        <v>6.5</v>
      </c>
      <c r="F215">
        <v>3</v>
      </c>
      <c r="G215">
        <v>28.17</v>
      </c>
      <c r="H215">
        <f>IF(Table1[[#This Row],[sex]]="Male",1,0)</f>
        <v>0</v>
      </c>
      <c r="I215">
        <f>IF(Table1[[#This Row],[smoker]]="Yes",1,0)</f>
        <v>1</v>
      </c>
      <c r="J215">
        <f>IF(Table1[[#This Row],[day]]="Thur",1,IF(Table1[[#This Row],[day]]="Fri",2,IF(Table1[[#This Row],[day]]="Sat",3,IF(Table1[[#This Row],[day]]="Sun",4,0))))</f>
        <v>3</v>
      </c>
      <c r="K215" s="2">
        <f>IF(Table1[[#This Row],[time]]="Dinner",1,0)</f>
        <v>1</v>
      </c>
      <c r="L215" s="4">
        <f>CORREL(Table1[Sex_numeric],Table1[tip])</f>
        <v>8.5273975201494573E-2</v>
      </c>
      <c r="M215" s="2">
        <f>CORREL(Table1[Smoker2],Table1[tip])</f>
        <v>9.7627499908010239E-3</v>
      </c>
      <c r="N215" s="2">
        <f>CORREL(Table1[Day2],Table1[tip])</f>
        <v>0.13179752636389336</v>
      </c>
      <c r="O215" s="2">
        <f>CORREL(Table1[Time2],Table1[tip])</f>
        <v>0.117596390271059</v>
      </c>
      <c r="P215" s="9">
        <f>0.8861 + 0.1057*Table1[[#This Row],[total_bill]] - 0.0415*Table1[[#This Row],[size]] - 0.1302*Table1[[#This Row],[Sex_numeric]] + 0.0859*Table1[[#This Row],[Smoker2]] - 0.1885*J215</f>
        <v>3.2595690000000004</v>
      </c>
      <c r="Q215" s="2">
        <f>Table1[[#This Row],[tip]]-Table1[[#This Row],[Pridicted_Tip]]</f>
        <v>3.2404309999999996</v>
      </c>
      <c r="R215" s="2">
        <f>Table1[[#This Row],[Calculate_Error]]^2</f>
        <v>10.500393065760997</v>
      </c>
      <c r="S215" s="2">
        <f>Table1[[#This Row],[Squad_Error]]^2</f>
        <v>110.25825453548164</v>
      </c>
    </row>
    <row r="216" spans="1:19" x14ac:dyDescent="0.3">
      <c r="A216" t="s">
        <v>3</v>
      </c>
      <c r="B216" t="s">
        <v>6</v>
      </c>
      <c r="C216" t="s">
        <v>4</v>
      </c>
      <c r="D216" t="s">
        <v>0</v>
      </c>
      <c r="E216">
        <v>1.1000000000000001</v>
      </c>
      <c r="F216">
        <v>2</v>
      </c>
      <c r="G216">
        <v>12.9</v>
      </c>
      <c r="H216">
        <f>IF(Table1[[#This Row],[sex]]="Male",1,0)</f>
        <v>0</v>
      </c>
      <c r="I216">
        <f>IF(Table1[[#This Row],[smoker]]="Yes",1,0)</f>
        <v>1</v>
      </c>
      <c r="J216">
        <f>IF(Table1[[#This Row],[day]]="Thur",1,IF(Table1[[#This Row],[day]]="Fri",2,IF(Table1[[#This Row],[day]]="Sat",3,IF(Table1[[#This Row],[day]]="Sun",4,0))))</f>
        <v>3</v>
      </c>
      <c r="K216" s="2">
        <f>IF(Table1[[#This Row],[time]]="Dinner",1,0)</f>
        <v>1</v>
      </c>
      <c r="L216" s="4">
        <f>CORREL(Table1[Sex_numeric],Table1[tip])</f>
        <v>8.5273975201494573E-2</v>
      </c>
      <c r="M216" s="2">
        <f>CORREL(Table1[Smoker2],Table1[tip])</f>
        <v>9.7627499908010239E-3</v>
      </c>
      <c r="N216" s="2">
        <f>CORREL(Table1[Day2],Table1[tip])</f>
        <v>0.13179752636389336</v>
      </c>
      <c r="O216" s="2">
        <f>CORREL(Table1[Time2],Table1[tip])</f>
        <v>0.117596390271059</v>
      </c>
      <c r="P216" s="9">
        <f>0.8861 + 0.1057*Table1[[#This Row],[total_bill]] - 0.0415*Table1[[#This Row],[size]] - 0.1302*Table1[[#This Row],[Sex_numeric]] + 0.0859*Table1[[#This Row],[Smoker2]] - 0.1885*J216</f>
        <v>1.68703</v>
      </c>
      <c r="Q216" s="2">
        <f>Table1[[#This Row],[tip]]-Table1[[#This Row],[Pridicted_Tip]]</f>
        <v>-0.58702999999999994</v>
      </c>
      <c r="R216" s="2">
        <f>Table1[[#This Row],[Calculate_Error]]^2</f>
        <v>0.34460422089999992</v>
      </c>
      <c r="S216" s="2">
        <f>Table1[[#This Row],[Squad_Error]]^2</f>
        <v>0.11875206906209594</v>
      </c>
    </row>
    <row r="217" spans="1:19" x14ac:dyDescent="0.3">
      <c r="A217" t="s">
        <v>5</v>
      </c>
      <c r="B217" t="s">
        <v>6</v>
      </c>
      <c r="C217" t="s">
        <v>4</v>
      </c>
      <c r="D217" t="s">
        <v>0</v>
      </c>
      <c r="E217">
        <v>3</v>
      </c>
      <c r="F217">
        <v>5</v>
      </c>
      <c r="G217">
        <v>28.15</v>
      </c>
      <c r="H217">
        <f>IF(Table1[[#This Row],[sex]]="Male",1,0)</f>
        <v>1</v>
      </c>
      <c r="I217">
        <f>IF(Table1[[#This Row],[smoker]]="Yes",1,0)</f>
        <v>1</v>
      </c>
      <c r="J217">
        <f>IF(Table1[[#This Row],[day]]="Thur",1,IF(Table1[[#This Row],[day]]="Fri",2,IF(Table1[[#This Row],[day]]="Sat",3,IF(Table1[[#This Row],[day]]="Sun",4,0))))</f>
        <v>3</v>
      </c>
      <c r="K217" s="2">
        <f>IF(Table1[[#This Row],[time]]="Dinner",1,0)</f>
        <v>1</v>
      </c>
      <c r="L217" s="4">
        <f>CORREL(Table1[Sex_numeric],Table1[tip])</f>
        <v>8.5273975201494573E-2</v>
      </c>
      <c r="M217" s="2">
        <f>CORREL(Table1[Smoker2],Table1[tip])</f>
        <v>9.7627499908010239E-3</v>
      </c>
      <c r="N217" s="2">
        <f>CORREL(Table1[Day2],Table1[tip])</f>
        <v>0.13179752636389336</v>
      </c>
      <c r="O217" s="2">
        <f>CORREL(Table1[Time2],Table1[tip])</f>
        <v>0.117596390271059</v>
      </c>
      <c r="P217" s="9">
        <f>0.8861 + 0.1057*Table1[[#This Row],[total_bill]] - 0.0415*Table1[[#This Row],[size]] - 0.1302*Table1[[#This Row],[Sex_numeric]] + 0.0859*Table1[[#This Row],[Smoker2]] - 0.1885*J217</f>
        <v>3.0442549999999997</v>
      </c>
      <c r="Q217" s="2">
        <f>Table1[[#This Row],[tip]]-Table1[[#This Row],[Pridicted_Tip]]</f>
        <v>-4.4254999999999711E-2</v>
      </c>
      <c r="R217" s="2">
        <f>Table1[[#This Row],[Calculate_Error]]^2</f>
        <v>1.9585050249999745E-3</v>
      </c>
      <c r="S217" s="2">
        <f>Table1[[#This Row],[Squad_Error]]^2</f>
        <v>3.8357419329501503E-6</v>
      </c>
    </row>
    <row r="218" spans="1:19" x14ac:dyDescent="0.3">
      <c r="A218" t="s">
        <v>5</v>
      </c>
      <c r="B218" t="s">
        <v>6</v>
      </c>
      <c r="C218" t="s">
        <v>4</v>
      </c>
      <c r="D218" t="s">
        <v>0</v>
      </c>
      <c r="E218">
        <v>1.5</v>
      </c>
      <c r="F218">
        <v>2</v>
      </c>
      <c r="G218">
        <v>11.59</v>
      </c>
      <c r="H218">
        <f>IF(Table1[[#This Row],[sex]]="Male",1,0)</f>
        <v>1</v>
      </c>
      <c r="I218">
        <f>IF(Table1[[#This Row],[smoker]]="Yes",1,0)</f>
        <v>1</v>
      </c>
      <c r="J218">
        <f>IF(Table1[[#This Row],[day]]="Thur",1,IF(Table1[[#This Row],[day]]="Fri",2,IF(Table1[[#This Row],[day]]="Sat",3,IF(Table1[[#This Row],[day]]="Sun",4,0))))</f>
        <v>3</v>
      </c>
      <c r="K218" s="2">
        <f>IF(Table1[[#This Row],[time]]="Dinner",1,0)</f>
        <v>1</v>
      </c>
      <c r="L218" s="4">
        <f>CORREL(Table1[Sex_numeric],Table1[tip])</f>
        <v>8.5273975201494573E-2</v>
      </c>
      <c r="M218" s="2">
        <f>CORREL(Table1[Smoker2],Table1[tip])</f>
        <v>9.7627499908010239E-3</v>
      </c>
      <c r="N218" s="2">
        <f>CORREL(Table1[Day2],Table1[tip])</f>
        <v>0.13179752636389336</v>
      </c>
      <c r="O218" s="2">
        <f>CORREL(Table1[Time2],Table1[tip])</f>
        <v>0.117596390271059</v>
      </c>
      <c r="P218" s="9">
        <f>0.8861 + 0.1057*Table1[[#This Row],[total_bill]] - 0.0415*Table1[[#This Row],[size]] - 0.1302*Table1[[#This Row],[Sex_numeric]] + 0.0859*Table1[[#This Row],[Smoker2]] - 0.1885*J218</f>
        <v>1.4183629999999998</v>
      </c>
      <c r="Q218" s="2">
        <f>Table1[[#This Row],[tip]]-Table1[[#This Row],[Pridicted_Tip]]</f>
        <v>8.1637000000000182E-2</v>
      </c>
      <c r="R218" s="2">
        <f>Table1[[#This Row],[Calculate_Error]]^2</f>
        <v>6.6645997690000297E-3</v>
      </c>
      <c r="S218" s="2">
        <f>Table1[[#This Row],[Squad_Error]]^2</f>
        <v>4.4416890080955246E-5</v>
      </c>
    </row>
    <row r="219" spans="1:19" x14ac:dyDescent="0.3">
      <c r="A219" t="s">
        <v>5</v>
      </c>
      <c r="B219" t="s">
        <v>6</v>
      </c>
      <c r="C219" t="s">
        <v>4</v>
      </c>
      <c r="D219" t="s">
        <v>0</v>
      </c>
      <c r="E219">
        <v>1.44</v>
      </c>
      <c r="F219">
        <v>2</v>
      </c>
      <c r="G219">
        <v>7.74</v>
      </c>
      <c r="H219">
        <f>IF(Table1[[#This Row],[sex]]="Male",1,0)</f>
        <v>1</v>
      </c>
      <c r="I219">
        <f>IF(Table1[[#This Row],[smoker]]="Yes",1,0)</f>
        <v>1</v>
      </c>
      <c r="J219">
        <f>IF(Table1[[#This Row],[day]]="Thur",1,IF(Table1[[#This Row],[day]]="Fri",2,IF(Table1[[#This Row],[day]]="Sat",3,IF(Table1[[#This Row],[day]]="Sun",4,0))))</f>
        <v>3</v>
      </c>
      <c r="K219" s="2">
        <f>IF(Table1[[#This Row],[time]]="Dinner",1,0)</f>
        <v>1</v>
      </c>
      <c r="L219" s="4">
        <f>CORREL(Table1[Sex_numeric],Table1[tip])</f>
        <v>8.5273975201494573E-2</v>
      </c>
      <c r="M219" s="2">
        <f>CORREL(Table1[Smoker2],Table1[tip])</f>
        <v>9.7627499908010239E-3</v>
      </c>
      <c r="N219" s="2">
        <f>CORREL(Table1[Day2],Table1[tip])</f>
        <v>0.13179752636389336</v>
      </c>
      <c r="O219" s="2">
        <f>CORREL(Table1[Time2],Table1[tip])</f>
        <v>0.117596390271059</v>
      </c>
      <c r="P219" s="9">
        <f>0.8861 + 0.1057*Table1[[#This Row],[total_bill]] - 0.0415*Table1[[#This Row],[size]] - 0.1302*Table1[[#This Row],[Sex_numeric]] + 0.0859*Table1[[#This Row],[Smoker2]] - 0.1885*J219</f>
        <v>1.0114179999999999</v>
      </c>
      <c r="Q219" s="2">
        <f>Table1[[#This Row],[tip]]-Table1[[#This Row],[Pridicted_Tip]]</f>
        <v>0.42858200000000002</v>
      </c>
      <c r="R219" s="2">
        <f>Table1[[#This Row],[Calculate_Error]]^2</f>
        <v>0.18368253072400001</v>
      </c>
      <c r="S219" s="2">
        <f>Table1[[#This Row],[Squad_Error]]^2</f>
        <v>3.3739272093173206E-2</v>
      </c>
    </row>
    <row r="220" spans="1:19" x14ac:dyDescent="0.3">
      <c r="A220" t="s">
        <v>3</v>
      </c>
      <c r="B220" t="s">
        <v>6</v>
      </c>
      <c r="C220" t="s">
        <v>4</v>
      </c>
      <c r="D220" t="s">
        <v>0</v>
      </c>
      <c r="E220">
        <v>3.09</v>
      </c>
      <c r="F220">
        <v>4</v>
      </c>
      <c r="G220">
        <v>30.14</v>
      </c>
      <c r="H220">
        <f>IF(Table1[[#This Row],[sex]]="Male",1,0)</f>
        <v>0</v>
      </c>
      <c r="I220">
        <f>IF(Table1[[#This Row],[smoker]]="Yes",1,0)</f>
        <v>1</v>
      </c>
      <c r="J220">
        <f>IF(Table1[[#This Row],[day]]="Thur",1,IF(Table1[[#This Row],[day]]="Fri",2,IF(Table1[[#This Row],[day]]="Sat",3,IF(Table1[[#This Row],[day]]="Sun",4,0))))</f>
        <v>3</v>
      </c>
      <c r="K220" s="2">
        <f>IF(Table1[[#This Row],[time]]="Dinner",1,0)</f>
        <v>1</v>
      </c>
      <c r="L220" s="4">
        <f>CORREL(Table1[Sex_numeric],Table1[tip])</f>
        <v>8.5273975201494573E-2</v>
      </c>
      <c r="M220" s="2">
        <f>CORREL(Table1[Smoker2],Table1[tip])</f>
        <v>9.7627499908010239E-3</v>
      </c>
      <c r="N220" s="2">
        <f>CORREL(Table1[Day2],Table1[tip])</f>
        <v>0.13179752636389336</v>
      </c>
      <c r="O220" s="2">
        <f>CORREL(Table1[Time2],Table1[tip])</f>
        <v>0.117596390271059</v>
      </c>
      <c r="P220" s="9">
        <f>0.8861 + 0.1057*Table1[[#This Row],[total_bill]] - 0.0415*Table1[[#This Row],[size]] - 0.1302*Table1[[#This Row],[Sex_numeric]] + 0.0859*Table1[[#This Row],[Smoker2]] - 0.1885*J220</f>
        <v>3.4262980000000001</v>
      </c>
      <c r="Q220" s="2">
        <f>Table1[[#This Row],[tip]]-Table1[[#This Row],[Pridicted_Tip]]</f>
        <v>-0.33629800000000021</v>
      </c>
      <c r="R220" s="2">
        <f>Table1[[#This Row],[Calculate_Error]]^2</f>
        <v>0.11309634480400015</v>
      </c>
      <c r="S220" s="2">
        <f>Table1[[#This Row],[Squad_Error]]^2</f>
        <v>1.2790783208025291E-2</v>
      </c>
    </row>
    <row r="221" spans="1:19" x14ac:dyDescent="0.3">
      <c r="A221" t="s">
        <v>5</v>
      </c>
      <c r="B221" t="s">
        <v>6</v>
      </c>
      <c r="C221" t="s">
        <v>8</v>
      </c>
      <c r="D221" t="s">
        <v>7</v>
      </c>
      <c r="E221">
        <v>2.2000000000000002</v>
      </c>
      <c r="F221">
        <v>2</v>
      </c>
      <c r="G221">
        <v>12.16</v>
      </c>
      <c r="H221">
        <f>IF(Table1[[#This Row],[sex]]="Male",1,0)</f>
        <v>1</v>
      </c>
      <c r="I221">
        <f>IF(Table1[[#This Row],[smoker]]="Yes",1,0)</f>
        <v>1</v>
      </c>
      <c r="J221">
        <f>IF(Table1[[#This Row],[day]]="Thur",1,IF(Table1[[#This Row],[day]]="Fri",2,IF(Table1[[#This Row],[day]]="Sat",3,IF(Table1[[#This Row],[day]]="Sun",4,0))))</f>
        <v>2</v>
      </c>
      <c r="K221" s="2">
        <f>IF(Table1[[#This Row],[time]]="Dinner",1,0)</f>
        <v>0</v>
      </c>
      <c r="L221" s="4">
        <f>CORREL(Table1[Sex_numeric],Table1[tip])</f>
        <v>8.5273975201494573E-2</v>
      </c>
      <c r="M221" s="2">
        <f>CORREL(Table1[Smoker2],Table1[tip])</f>
        <v>9.7627499908010239E-3</v>
      </c>
      <c r="N221" s="2">
        <f>CORREL(Table1[Day2],Table1[tip])</f>
        <v>0.13179752636389336</v>
      </c>
      <c r="O221" s="2">
        <f>CORREL(Table1[Time2],Table1[tip])</f>
        <v>0.117596390271059</v>
      </c>
      <c r="P221" s="9">
        <f>0.8861 + 0.1057*Table1[[#This Row],[total_bill]] - 0.0415*Table1[[#This Row],[size]] - 0.1302*Table1[[#This Row],[Sex_numeric]] + 0.0859*Table1[[#This Row],[Smoker2]] - 0.1885*J221</f>
        <v>1.6671119999999997</v>
      </c>
      <c r="Q221" s="2">
        <f>Table1[[#This Row],[tip]]-Table1[[#This Row],[Pridicted_Tip]]</f>
        <v>0.53288800000000047</v>
      </c>
      <c r="R221" s="2">
        <f>Table1[[#This Row],[Calculate_Error]]^2</f>
        <v>0.28396962054400049</v>
      </c>
      <c r="S221" s="2">
        <f>Table1[[#This Row],[Squad_Error]]^2</f>
        <v>8.0638745391903618E-2</v>
      </c>
    </row>
    <row r="222" spans="1:19" x14ac:dyDescent="0.3">
      <c r="A222" t="s">
        <v>3</v>
      </c>
      <c r="B222" t="s">
        <v>6</v>
      </c>
      <c r="C222" t="s">
        <v>8</v>
      </c>
      <c r="D222" t="s">
        <v>7</v>
      </c>
      <c r="E222">
        <v>3.48</v>
      </c>
      <c r="F222">
        <v>2</v>
      </c>
      <c r="G222">
        <v>13.42</v>
      </c>
      <c r="H222">
        <f>IF(Table1[[#This Row],[sex]]="Male",1,0)</f>
        <v>0</v>
      </c>
      <c r="I222">
        <f>IF(Table1[[#This Row],[smoker]]="Yes",1,0)</f>
        <v>1</v>
      </c>
      <c r="J222">
        <f>IF(Table1[[#This Row],[day]]="Thur",1,IF(Table1[[#This Row],[day]]="Fri",2,IF(Table1[[#This Row],[day]]="Sat",3,IF(Table1[[#This Row],[day]]="Sun",4,0))))</f>
        <v>2</v>
      </c>
      <c r="K222" s="2">
        <f>IF(Table1[[#This Row],[time]]="Dinner",1,0)</f>
        <v>0</v>
      </c>
      <c r="L222" s="4">
        <f>CORREL(Table1[Sex_numeric],Table1[tip])</f>
        <v>8.5273975201494573E-2</v>
      </c>
      <c r="M222" s="2">
        <f>CORREL(Table1[Smoker2],Table1[tip])</f>
        <v>9.7627499908010239E-3</v>
      </c>
      <c r="N222" s="2">
        <f>CORREL(Table1[Day2],Table1[tip])</f>
        <v>0.13179752636389336</v>
      </c>
      <c r="O222" s="2">
        <f>CORREL(Table1[Time2],Table1[tip])</f>
        <v>0.117596390271059</v>
      </c>
      <c r="P222" s="9">
        <f>0.8861 + 0.1057*Table1[[#This Row],[total_bill]] - 0.0415*Table1[[#This Row],[size]] - 0.1302*Table1[[#This Row],[Sex_numeric]] + 0.0859*Table1[[#This Row],[Smoker2]] - 0.1885*J222</f>
        <v>1.9304939999999997</v>
      </c>
      <c r="Q222" s="2">
        <f>Table1[[#This Row],[tip]]-Table1[[#This Row],[Pridicted_Tip]]</f>
        <v>1.5495060000000003</v>
      </c>
      <c r="R222" s="2">
        <f>Table1[[#This Row],[Calculate_Error]]^2</f>
        <v>2.4009688440360009</v>
      </c>
      <c r="S222" s="2">
        <f>Table1[[#This Row],[Squad_Error]]^2</f>
        <v>5.7646513900315703</v>
      </c>
    </row>
    <row r="223" spans="1:19" x14ac:dyDescent="0.3">
      <c r="A223" t="s">
        <v>5</v>
      </c>
      <c r="B223" t="s">
        <v>6</v>
      </c>
      <c r="C223" t="s">
        <v>8</v>
      </c>
      <c r="D223" t="s">
        <v>7</v>
      </c>
      <c r="E223">
        <v>1.92</v>
      </c>
      <c r="F223">
        <v>1</v>
      </c>
      <c r="G223">
        <v>8.58</v>
      </c>
      <c r="H223">
        <f>IF(Table1[[#This Row],[sex]]="Male",1,0)</f>
        <v>1</v>
      </c>
      <c r="I223">
        <f>IF(Table1[[#This Row],[smoker]]="Yes",1,0)</f>
        <v>1</v>
      </c>
      <c r="J223">
        <f>IF(Table1[[#This Row],[day]]="Thur",1,IF(Table1[[#This Row],[day]]="Fri",2,IF(Table1[[#This Row],[day]]="Sat",3,IF(Table1[[#This Row],[day]]="Sun",4,0))))</f>
        <v>2</v>
      </c>
      <c r="K223" s="2">
        <f>IF(Table1[[#This Row],[time]]="Dinner",1,0)</f>
        <v>0</v>
      </c>
      <c r="L223" s="4">
        <f>CORREL(Table1[Sex_numeric],Table1[tip])</f>
        <v>8.5273975201494573E-2</v>
      </c>
      <c r="M223" s="2">
        <f>CORREL(Table1[Smoker2],Table1[tip])</f>
        <v>9.7627499908010239E-3</v>
      </c>
      <c r="N223" s="2">
        <f>CORREL(Table1[Day2],Table1[tip])</f>
        <v>0.13179752636389336</v>
      </c>
      <c r="O223" s="2">
        <f>CORREL(Table1[Time2],Table1[tip])</f>
        <v>0.117596390271059</v>
      </c>
      <c r="P223" s="9">
        <f>0.8861 + 0.1057*Table1[[#This Row],[total_bill]] - 0.0415*Table1[[#This Row],[size]] - 0.1302*Table1[[#This Row],[Sex_numeric]] + 0.0859*Table1[[#This Row],[Smoker2]] - 0.1885*J223</f>
        <v>1.330206</v>
      </c>
      <c r="Q223" s="2">
        <f>Table1[[#This Row],[tip]]-Table1[[#This Row],[Pridicted_Tip]]</f>
        <v>0.58979399999999993</v>
      </c>
      <c r="R223" s="2">
        <f>Table1[[#This Row],[Calculate_Error]]^2</f>
        <v>0.34785696243599989</v>
      </c>
      <c r="S223" s="2">
        <f>Table1[[#This Row],[Squad_Error]]^2</f>
        <v>0.12100446631520065</v>
      </c>
    </row>
    <row r="224" spans="1:19" x14ac:dyDescent="0.3">
      <c r="A224" t="s">
        <v>3</v>
      </c>
      <c r="B224" t="s">
        <v>2</v>
      </c>
      <c r="C224" t="s">
        <v>8</v>
      </c>
      <c r="D224" t="s">
        <v>7</v>
      </c>
      <c r="E224">
        <v>3</v>
      </c>
      <c r="F224">
        <v>3</v>
      </c>
      <c r="G224">
        <v>15.98</v>
      </c>
      <c r="H224">
        <f>IF(Table1[[#This Row],[sex]]="Male",1,0)</f>
        <v>0</v>
      </c>
      <c r="I224">
        <f>IF(Table1[[#This Row],[smoker]]="Yes",1,0)</f>
        <v>0</v>
      </c>
      <c r="J224">
        <f>IF(Table1[[#This Row],[day]]="Thur",1,IF(Table1[[#This Row],[day]]="Fri",2,IF(Table1[[#This Row],[day]]="Sat",3,IF(Table1[[#This Row],[day]]="Sun",4,0))))</f>
        <v>2</v>
      </c>
      <c r="K224" s="2">
        <f>IF(Table1[[#This Row],[time]]="Dinner",1,0)</f>
        <v>0</v>
      </c>
      <c r="L224" s="4">
        <f>CORREL(Table1[Sex_numeric],Table1[tip])</f>
        <v>8.5273975201494573E-2</v>
      </c>
      <c r="M224" s="2">
        <f>CORREL(Table1[Smoker2],Table1[tip])</f>
        <v>9.7627499908010239E-3</v>
      </c>
      <c r="N224" s="2">
        <f>CORREL(Table1[Day2],Table1[tip])</f>
        <v>0.13179752636389336</v>
      </c>
      <c r="O224" s="2">
        <f>CORREL(Table1[Time2],Table1[tip])</f>
        <v>0.117596390271059</v>
      </c>
      <c r="P224" s="9">
        <f>0.8861 + 0.1057*Table1[[#This Row],[total_bill]] - 0.0415*Table1[[#This Row],[size]] - 0.1302*Table1[[#This Row],[Sex_numeric]] + 0.0859*Table1[[#This Row],[Smoker2]] - 0.1885*J224</f>
        <v>2.0736860000000004</v>
      </c>
      <c r="Q224" s="2">
        <f>Table1[[#This Row],[tip]]-Table1[[#This Row],[Pridicted_Tip]]</f>
        <v>0.92631399999999964</v>
      </c>
      <c r="R224" s="2">
        <f>Table1[[#This Row],[Calculate_Error]]^2</f>
        <v>0.85805762659599938</v>
      </c>
      <c r="S224" s="2">
        <f>Table1[[#This Row],[Squad_Error]]^2</f>
        <v>0.73626289055955951</v>
      </c>
    </row>
    <row r="225" spans="1:19" x14ac:dyDescent="0.3">
      <c r="A225" t="s">
        <v>5</v>
      </c>
      <c r="B225" t="s">
        <v>6</v>
      </c>
      <c r="C225" t="s">
        <v>8</v>
      </c>
      <c r="D225" t="s">
        <v>7</v>
      </c>
      <c r="E225">
        <v>1.58</v>
      </c>
      <c r="F225">
        <v>2</v>
      </c>
      <c r="G225">
        <v>13.42</v>
      </c>
      <c r="H225">
        <f>IF(Table1[[#This Row],[sex]]="Male",1,0)</f>
        <v>1</v>
      </c>
      <c r="I225">
        <f>IF(Table1[[#This Row],[smoker]]="Yes",1,0)</f>
        <v>1</v>
      </c>
      <c r="J225">
        <f>IF(Table1[[#This Row],[day]]="Thur",1,IF(Table1[[#This Row],[day]]="Fri",2,IF(Table1[[#This Row],[day]]="Sat",3,IF(Table1[[#This Row],[day]]="Sun",4,0))))</f>
        <v>2</v>
      </c>
      <c r="K225" s="2">
        <f>IF(Table1[[#This Row],[time]]="Dinner",1,0)</f>
        <v>0</v>
      </c>
      <c r="L225" s="4">
        <f>CORREL(Table1[Sex_numeric],Table1[tip])</f>
        <v>8.5273975201494573E-2</v>
      </c>
      <c r="M225" s="2">
        <f>CORREL(Table1[Smoker2],Table1[tip])</f>
        <v>9.7627499908010239E-3</v>
      </c>
      <c r="N225" s="2">
        <f>CORREL(Table1[Day2],Table1[tip])</f>
        <v>0.13179752636389336</v>
      </c>
      <c r="O225" s="2">
        <f>CORREL(Table1[Time2],Table1[tip])</f>
        <v>0.117596390271059</v>
      </c>
      <c r="P225" s="9">
        <f>0.8861 + 0.1057*Table1[[#This Row],[total_bill]] - 0.0415*Table1[[#This Row],[size]] - 0.1302*Table1[[#This Row],[Sex_numeric]] + 0.0859*Table1[[#This Row],[Smoker2]] - 0.1885*J225</f>
        <v>1.8002939999999998</v>
      </c>
      <c r="Q225" s="2">
        <f>Table1[[#This Row],[tip]]-Table1[[#This Row],[Pridicted_Tip]]</f>
        <v>-0.22029399999999977</v>
      </c>
      <c r="R225" s="2">
        <f>Table1[[#This Row],[Calculate_Error]]^2</f>
        <v>4.85294464359999E-2</v>
      </c>
      <c r="S225" s="2">
        <f>Table1[[#This Row],[Squad_Error]]^2</f>
        <v>2.3551071713845836E-3</v>
      </c>
    </row>
    <row r="226" spans="1:19" x14ac:dyDescent="0.3">
      <c r="A226" t="s">
        <v>3</v>
      </c>
      <c r="B226" t="s">
        <v>6</v>
      </c>
      <c r="C226" t="s">
        <v>8</v>
      </c>
      <c r="D226" t="s">
        <v>7</v>
      </c>
      <c r="E226">
        <v>2.5</v>
      </c>
      <c r="F226">
        <v>2</v>
      </c>
      <c r="G226">
        <v>16.27</v>
      </c>
      <c r="H226">
        <f>IF(Table1[[#This Row],[sex]]="Male",1,0)</f>
        <v>0</v>
      </c>
      <c r="I226">
        <f>IF(Table1[[#This Row],[smoker]]="Yes",1,0)</f>
        <v>1</v>
      </c>
      <c r="J226">
        <f>IF(Table1[[#This Row],[day]]="Thur",1,IF(Table1[[#This Row],[day]]="Fri",2,IF(Table1[[#This Row],[day]]="Sat",3,IF(Table1[[#This Row],[day]]="Sun",4,0))))</f>
        <v>2</v>
      </c>
      <c r="K226" s="2">
        <f>IF(Table1[[#This Row],[time]]="Dinner",1,0)</f>
        <v>0</v>
      </c>
      <c r="L226" s="4">
        <f>CORREL(Table1[Sex_numeric],Table1[tip])</f>
        <v>8.5273975201494573E-2</v>
      </c>
      <c r="M226" s="2">
        <f>CORREL(Table1[Smoker2],Table1[tip])</f>
        <v>9.7627499908010239E-3</v>
      </c>
      <c r="N226" s="2">
        <f>CORREL(Table1[Day2],Table1[tip])</f>
        <v>0.13179752636389336</v>
      </c>
      <c r="O226" s="2">
        <f>CORREL(Table1[Time2],Table1[tip])</f>
        <v>0.117596390271059</v>
      </c>
      <c r="P226" s="9">
        <f>0.8861 + 0.1057*Table1[[#This Row],[total_bill]] - 0.0415*Table1[[#This Row],[size]] - 0.1302*Table1[[#This Row],[Sex_numeric]] + 0.0859*Table1[[#This Row],[Smoker2]] - 0.1885*J226</f>
        <v>2.2317390000000001</v>
      </c>
      <c r="Q226" s="2">
        <f>Table1[[#This Row],[tip]]-Table1[[#This Row],[Pridicted_Tip]]</f>
        <v>0.26826099999999986</v>
      </c>
      <c r="R226" s="2">
        <f>Table1[[#This Row],[Calculate_Error]]^2</f>
        <v>7.1963964120999924E-2</v>
      </c>
      <c r="S226" s="2">
        <f>Table1[[#This Row],[Squad_Error]]^2</f>
        <v>5.1788121320085643E-3</v>
      </c>
    </row>
    <row r="227" spans="1:19" x14ac:dyDescent="0.3">
      <c r="A227" t="s">
        <v>3</v>
      </c>
      <c r="B227" t="s">
        <v>6</v>
      </c>
      <c r="C227" t="s">
        <v>8</v>
      </c>
      <c r="D227" t="s">
        <v>7</v>
      </c>
      <c r="E227">
        <v>2</v>
      </c>
      <c r="F227">
        <v>2</v>
      </c>
      <c r="G227">
        <v>10.09</v>
      </c>
      <c r="H227">
        <f>IF(Table1[[#This Row],[sex]]="Male",1,0)</f>
        <v>0</v>
      </c>
      <c r="I227">
        <f>IF(Table1[[#This Row],[smoker]]="Yes",1,0)</f>
        <v>1</v>
      </c>
      <c r="J227">
        <f>IF(Table1[[#This Row],[day]]="Thur",1,IF(Table1[[#This Row],[day]]="Fri",2,IF(Table1[[#This Row],[day]]="Sat",3,IF(Table1[[#This Row],[day]]="Sun",4,0))))</f>
        <v>2</v>
      </c>
      <c r="K227" s="2">
        <f>IF(Table1[[#This Row],[time]]="Dinner",1,0)</f>
        <v>0</v>
      </c>
      <c r="L227" s="4">
        <f>CORREL(Table1[Sex_numeric],Table1[tip])</f>
        <v>8.5273975201494573E-2</v>
      </c>
      <c r="M227" s="2">
        <f>CORREL(Table1[Smoker2],Table1[tip])</f>
        <v>9.7627499908010239E-3</v>
      </c>
      <c r="N227" s="2">
        <f>CORREL(Table1[Day2],Table1[tip])</f>
        <v>0.13179752636389336</v>
      </c>
      <c r="O227" s="2">
        <f>CORREL(Table1[Time2],Table1[tip])</f>
        <v>0.117596390271059</v>
      </c>
      <c r="P227" s="9">
        <f>0.8861 + 0.1057*Table1[[#This Row],[total_bill]] - 0.0415*Table1[[#This Row],[size]] - 0.1302*Table1[[#This Row],[Sex_numeric]] + 0.0859*Table1[[#This Row],[Smoker2]] - 0.1885*J227</f>
        <v>1.5785130000000001</v>
      </c>
      <c r="Q227" s="2">
        <f>Table1[[#This Row],[tip]]-Table1[[#This Row],[Pridicted_Tip]]</f>
        <v>0.42148699999999995</v>
      </c>
      <c r="R227" s="2">
        <f>Table1[[#This Row],[Calculate_Error]]^2</f>
        <v>0.17765129116899994</v>
      </c>
      <c r="S227" s="2">
        <f>Table1[[#This Row],[Squad_Error]]^2</f>
        <v>3.1559981254012798E-2</v>
      </c>
    </row>
    <row r="228" spans="1:19" x14ac:dyDescent="0.3">
      <c r="A228" t="s">
        <v>5</v>
      </c>
      <c r="B228" t="s">
        <v>2</v>
      </c>
      <c r="C228" t="s">
        <v>4</v>
      </c>
      <c r="D228" t="s">
        <v>0</v>
      </c>
      <c r="E228">
        <v>3</v>
      </c>
      <c r="F228">
        <v>4</v>
      </c>
      <c r="G228">
        <v>20.45</v>
      </c>
      <c r="H228">
        <f>IF(Table1[[#This Row],[sex]]="Male",1,0)</f>
        <v>1</v>
      </c>
      <c r="I228">
        <f>IF(Table1[[#This Row],[smoker]]="Yes",1,0)</f>
        <v>0</v>
      </c>
      <c r="J228">
        <f>IF(Table1[[#This Row],[day]]="Thur",1,IF(Table1[[#This Row],[day]]="Fri",2,IF(Table1[[#This Row],[day]]="Sat",3,IF(Table1[[#This Row],[day]]="Sun",4,0))))</f>
        <v>3</v>
      </c>
      <c r="K228" s="2">
        <f>IF(Table1[[#This Row],[time]]="Dinner",1,0)</f>
        <v>1</v>
      </c>
      <c r="L228" s="4">
        <f>CORREL(Table1[Sex_numeric],Table1[tip])</f>
        <v>8.5273975201494573E-2</v>
      </c>
      <c r="M228" s="2">
        <f>CORREL(Table1[Smoker2],Table1[tip])</f>
        <v>9.7627499908010239E-3</v>
      </c>
      <c r="N228" s="2">
        <f>CORREL(Table1[Day2],Table1[tip])</f>
        <v>0.13179752636389336</v>
      </c>
      <c r="O228" s="2">
        <f>CORREL(Table1[Time2],Table1[tip])</f>
        <v>0.117596390271059</v>
      </c>
      <c r="P228" s="9">
        <f>0.8861 + 0.1057*Table1[[#This Row],[total_bill]] - 0.0415*Table1[[#This Row],[size]] - 0.1302*Table1[[#This Row],[Sex_numeric]] + 0.0859*Table1[[#This Row],[Smoker2]] - 0.1885*J228</f>
        <v>2.1859649999999999</v>
      </c>
      <c r="Q228" s="2">
        <f>Table1[[#This Row],[tip]]-Table1[[#This Row],[Pridicted_Tip]]</f>
        <v>0.81403500000000006</v>
      </c>
      <c r="R228" s="2">
        <f>Table1[[#This Row],[Calculate_Error]]^2</f>
        <v>0.66265298122500016</v>
      </c>
      <c r="S228" s="2">
        <f>Table1[[#This Row],[Squad_Error]]^2</f>
        <v>0.4391089735263804</v>
      </c>
    </row>
    <row r="229" spans="1:19" x14ac:dyDescent="0.3">
      <c r="A229" t="s">
        <v>5</v>
      </c>
      <c r="B229" t="s">
        <v>2</v>
      </c>
      <c r="C229" t="s">
        <v>4</v>
      </c>
      <c r="D229" t="s">
        <v>0</v>
      </c>
      <c r="E229">
        <v>2.72</v>
      </c>
      <c r="F229">
        <v>2</v>
      </c>
      <c r="G229">
        <v>13.28</v>
      </c>
      <c r="H229">
        <f>IF(Table1[[#This Row],[sex]]="Male",1,0)</f>
        <v>1</v>
      </c>
      <c r="I229">
        <f>IF(Table1[[#This Row],[smoker]]="Yes",1,0)</f>
        <v>0</v>
      </c>
      <c r="J229">
        <f>IF(Table1[[#This Row],[day]]="Thur",1,IF(Table1[[#This Row],[day]]="Fri",2,IF(Table1[[#This Row],[day]]="Sat",3,IF(Table1[[#This Row],[day]]="Sun",4,0))))</f>
        <v>3</v>
      </c>
      <c r="K229" s="2">
        <f>IF(Table1[[#This Row],[time]]="Dinner",1,0)</f>
        <v>1</v>
      </c>
      <c r="L229" s="4">
        <f>CORREL(Table1[Sex_numeric],Table1[tip])</f>
        <v>8.5273975201494573E-2</v>
      </c>
      <c r="M229" s="2">
        <f>CORREL(Table1[Smoker2],Table1[tip])</f>
        <v>9.7627499908010239E-3</v>
      </c>
      <c r="N229" s="2">
        <f>CORREL(Table1[Day2],Table1[tip])</f>
        <v>0.13179752636389336</v>
      </c>
      <c r="O229" s="2">
        <f>CORREL(Table1[Time2],Table1[tip])</f>
        <v>0.117596390271059</v>
      </c>
      <c r="P229" s="9">
        <f>0.8861 + 0.1057*Table1[[#This Row],[total_bill]] - 0.0415*Table1[[#This Row],[size]] - 0.1302*Table1[[#This Row],[Sex_numeric]] + 0.0859*Table1[[#This Row],[Smoker2]] - 0.1885*J229</f>
        <v>1.5110959999999998</v>
      </c>
      <c r="Q229" s="2">
        <f>Table1[[#This Row],[tip]]-Table1[[#This Row],[Pridicted_Tip]]</f>
        <v>1.2089040000000004</v>
      </c>
      <c r="R229" s="2">
        <f>Table1[[#This Row],[Calculate_Error]]^2</f>
        <v>1.4614488812160009</v>
      </c>
      <c r="S229" s="2">
        <f>Table1[[#This Row],[Squad_Error]]^2</f>
        <v>2.1358328324075009</v>
      </c>
    </row>
    <row r="230" spans="1:19" x14ac:dyDescent="0.3">
      <c r="A230" t="s">
        <v>3</v>
      </c>
      <c r="B230" t="s">
        <v>6</v>
      </c>
      <c r="C230" t="s">
        <v>4</v>
      </c>
      <c r="D230" t="s">
        <v>0</v>
      </c>
      <c r="E230">
        <v>2.88</v>
      </c>
      <c r="F230">
        <v>2</v>
      </c>
      <c r="G230">
        <v>22.12</v>
      </c>
      <c r="H230">
        <f>IF(Table1[[#This Row],[sex]]="Male",1,0)</f>
        <v>0</v>
      </c>
      <c r="I230">
        <f>IF(Table1[[#This Row],[smoker]]="Yes",1,0)</f>
        <v>1</v>
      </c>
      <c r="J230">
        <f>IF(Table1[[#This Row],[day]]="Thur",1,IF(Table1[[#This Row],[day]]="Fri",2,IF(Table1[[#This Row],[day]]="Sat",3,IF(Table1[[#This Row],[day]]="Sun",4,0))))</f>
        <v>3</v>
      </c>
      <c r="K230" s="2">
        <f>IF(Table1[[#This Row],[time]]="Dinner",1,0)</f>
        <v>1</v>
      </c>
      <c r="L230" s="4">
        <f>CORREL(Table1[Sex_numeric],Table1[tip])</f>
        <v>8.5273975201494573E-2</v>
      </c>
      <c r="M230" s="2">
        <f>CORREL(Table1[Smoker2],Table1[tip])</f>
        <v>9.7627499908010239E-3</v>
      </c>
      <c r="N230" s="2">
        <f>CORREL(Table1[Day2],Table1[tip])</f>
        <v>0.13179752636389336</v>
      </c>
      <c r="O230" s="2">
        <f>CORREL(Table1[Time2],Table1[tip])</f>
        <v>0.117596390271059</v>
      </c>
      <c r="P230" s="9">
        <f>0.8861 + 0.1057*Table1[[#This Row],[total_bill]] - 0.0415*Table1[[#This Row],[size]] - 0.1302*Table1[[#This Row],[Sex_numeric]] + 0.0859*Table1[[#This Row],[Smoker2]] - 0.1885*J230</f>
        <v>2.6615839999999999</v>
      </c>
      <c r="Q230" s="2">
        <f>Table1[[#This Row],[tip]]-Table1[[#This Row],[Pridicted_Tip]]</f>
        <v>0.21841599999999994</v>
      </c>
      <c r="R230" s="2">
        <f>Table1[[#This Row],[Calculate_Error]]^2</f>
        <v>4.7705549055999975E-2</v>
      </c>
      <c r="S230" s="2">
        <f>Table1[[#This Row],[Squad_Error]]^2</f>
        <v>2.2758194107344201E-3</v>
      </c>
    </row>
    <row r="231" spans="1:19" x14ac:dyDescent="0.3">
      <c r="A231" t="s">
        <v>5</v>
      </c>
      <c r="B231" t="s">
        <v>6</v>
      </c>
      <c r="C231" t="s">
        <v>4</v>
      </c>
      <c r="D231" t="s">
        <v>0</v>
      </c>
      <c r="E231">
        <v>2</v>
      </c>
      <c r="F231">
        <v>4</v>
      </c>
      <c r="G231">
        <v>24.01</v>
      </c>
      <c r="H231">
        <f>IF(Table1[[#This Row],[sex]]="Male",1,0)</f>
        <v>1</v>
      </c>
      <c r="I231">
        <f>IF(Table1[[#This Row],[smoker]]="Yes",1,0)</f>
        <v>1</v>
      </c>
      <c r="J231">
        <f>IF(Table1[[#This Row],[day]]="Thur",1,IF(Table1[[#This Row],[day]]="Fri",2,IF(Table1[[#This Row],[day]]="Sat",3,IF(Table1[[#This Row],[day]]="Sun",4,0))))</f>
        <v>3</v>
      </c>
      <c r="K231" s="2">
        <f>IF(Table1[[#This Row],[time]]="Dinner",1,0)</f>
        <v>1</v>
      </c>
      <c r="L231" s="4">
        <f>CORREL(Table1[Sex_numeric],Table1[tip])</f>
        <v>8.5273975201494573E-2</v>
      </c>
      <c r="M231" s="2">
        <f>CORREL(Table1[Smoker2],Table1[tip])</f>
        <v>9.7627499908010239E-3</v>
      </c>
      <c r="N231" s="2">
        <f>CORREL(Table1[Day2],Table1[tip])</f>
        <v>0.13179752636389336</v>
      </c>
      <c r="O231" s="2">
        <f>CORREL(Table1[Time2],Table1[tip])</f>
        <v>0.117596390271059</v>
      </c>
      <c r="P231" s="9">
        <f>0.8861 + 0.1057*Table1[[#This Row],[total_bill]] - 0.0415*Table1[[#This Row],[size]] - 0.1302*Table1[[#This Row],[Sex_numeric]] + 0.0859*Table1[[#This Row],[Smoker2]] - 0.1885*J231</f>
        <v>2.6481570000000003</v>
      </c>
      <c r="Q231" s="2">
        <f>Table1[[#This Row],[tip]]-Table1[[#This Row],[Pridicted_Tip]]</f>
        <v>-0.64815700000000032</v>
      </c>
      <c r="R231" s="2">
        <f>Table1[[#This Row],[Calculate_Error]]^2</f>
        <v>0.42010749664900043</v>
      </c>
      <c r="S231" s="2">
        <f>Table1[[#This Row],[Squad_Error]]^2</f>
        <v>0.17649030874068991</v>
      </c>
    </row>
    <row r="232" spans="1:19" x14ac:dyDescent="0.3">
      <c r="A232" t="s">
        <v>5</v>
      </c>
      <c r="B232" t="s">
        <v>6</v>
      </c>
      <c r="C232" t="s">
        <v>4</v>
      </c>
      <c r="D232" t="s">
        <v>0</v>
      </c>
      <c r="E232">
        <v>3</v>
      </c>
      <c r="F232">
        <v>3</v>
      </c>
      <c r="G232">
        <v>15.69</v>
      </c>
      <c r="H232">
        <f>IF(Table1[[#This Row],[sex]]="Male",1,0)</f>
        <v>1</v>
      </c>
      <c r="I232">
        <f>IF(Table1[[#This Row],[smoker]]="Yes",1,0)</f>
        <v>1</v>
      </c>
      <c r="J232">
        <f>IF(Table1[[#This Row],[day]]="Thur",1,IF(Table1[[#This Row],[day]]="Fri",2,IF(Table1[[#This Row],[day]]="Sat",3,IF(Table1[[#This Row],[day]]="Sun",4,0))))</f>
        <v>3</v>
      </c>
      <c r="K232" s="2">
        <f>IF(Table1[[#This Row],[time]]="Dinner",1,0)</f>
        <v>1</v>
      </c>
      <c r="L232" s="4">
        <f>CORREL(Table1[Sex_numeric],Table1[tip])</f>
        <v>8.5273975201494573E-2</v>
      </c>
      <c r="M232" s="2">
        <f>CORREL(Table1[Smoker2],Table1[tip])</f>
        <v>9.7627499908010239E-3</v>
      </c>
      <c r="N232" s="2">
        <f>CORREL(Table1[Day2],Table1[tip])</f>
        <v>0.13179752636389336</v>
      </c>
      <c r="O232" s="2">
        <f>CORREL(Table1[Time2],Table1[tip])</f>
        <v>0.117596390271059</v>
      </c>
      <c r="P232" s="9">
        <f>0.8861 + 0.1057*Table1[[#This Row],[total_bill]] - 0.0415*Table1[[#This Row],[size]] - 0.1302*Table1[[#This Row],[Sex_numeric]] + 0.0859*Table1[[#This Row],[Smoker2]] - 0.1885*J232</f>
        <v>1.8102330000000002</v>
      </c>
      <c r="Q232" s="2">
        <f>Table1[[#This Row],[tip]]-Table1[[#This Row],[Pridicted_Tip]]</f>
        <v>1.1897669999999998</v>
      </c>
      <c r="R232" s="2">
        <f>Table1[[#This Row],[Calculate_Error]]^2</f>
        <v>1.4155455142889994</v>
      </c>
      <c r="S232" s="2">
        <f>Table1[[#This Row],[Squad_Error]]^2</f>
        <v>2.0037691030237079</v>
      </c>
    </row>
    <row r="233" spans="1:19" x14ac:dyDescent="0.3">
      <c r="A233" t="s">
        <v>5</v>
      </c>
      <c r="B233" t="s">
        <v>2</v>
      </c>
      <c r="C233" t="s">
        <v>4</v>
      </c>
      <c r="D233" t="s">
        <v>0</v>
      </c>
      <c r="E233">
        <v>3.39</v>
      </c>
      <c r="F233">
        <v>2</v>
      </c>
      <c r="G233">
        <v>11.61</v>
      </c>
      <c r="H233">
        <f>IF(Table1[[#This Row],[sex]]="Male",1,0)</f>
        <v>1</v>
      </c>
      <c r="I233">
        <f>IF(Table1[[#This Row],[smoker]]="Yes",1,0)</f>
        <v>0</v>
      </c>
      <c r="J233">
        <f>IF(Table1[[#This Row],[day]]="Thur",1,IF(Table1[[#This Row],[day]]="Fri",2,IF(Table1[[#This Row],[day]]="Sat",3,IF(Table1[[#This Row],[day]]="Sun",4,0))))</f>
        <v>3</v>
      </c>
      <c r="K233" s="2">
        <f>IF(Table1[[#This Row],[time]]="Dinner",1,0)</f>
        <v>1</v>
      </c>
      <c r="L233" s="4">
        <f>CORREL(Table1[Sex_numeric],Table1[tip])</f>
        <v>8.5273975201494573E-2</v>
      </c>
      <c r="M233" s="2">
        <f>CORREL(Table1[Smoker2],Table1[tip])</f>
        <v>9.7627499908010239E-3</v>
      </c>
      <c r="N233" s="2">
        <f>CORREL(Table1[Day2],Table1[tip])</f>
        <v>0.13179752636389336</v>
      </c>
      <c r="O233" s="2">
        <f>CORREL(Table1[Time2],Table1[tip])</f>
        <v>0.117596390271059</v>
      </c>
      <c r="P233" s="9">
        <f>0.8861 + 0.1057*Table1[[#This Row],[total_bill]] - 0.0415*Table1[[#This Row],[size]] - 0.1302*Table1[[#This Row],[Sex_numeric]] + 0.0859*Table1[[#This Row],[Smoker2]] - 0.1885*J233</f>
        <v>1.3345769999999999</v>
      </c>
      <c r="Q233" s="2">
        <f>Table1[[#This Row],[tip]]-Table1[[#This Row],[Pridicted_Tip]]</f>
        <v>2.0554230000000002</v>
      </c>
      <c r="R233" s="2">
        <f>Table1[[#This Row],[Calculate_Error]]^2</f>
        <v>4.2247637089290011</v>
      </c>
      <c r="S233" s="2">
        <f>Table1[[#This Row],[Squad_Error]]^2</f>
        <v>17.84862839628353</v>
      </c>
    </row>
    <row r="234" spans="1:19" x14ac:dyDescent="0.3">
      <c r="A234" t="s">
        <v>5</v>
      </c>
      <c r="B234" t="s">
        <v>2</v>
      </c>
      <c r="C234" t="s">
        <v>4</v>
      </c>
      <c r="D234" t="s">
        <v>0</v>
      </c>
      <c r="E234">
        <v>1.47</v>
      </c>
      <c r="F234">
        <v>2</v>
      </c>
      <c r="G234">
        <v>10.77</v>
      </c>
      <c r="H234">
        <f>IF(Table1[[#This Row],[sex]]="Male",1,0)</f>
        <v>1</v>
      </c>
      <c r="I234">
        <f>IF(Table1[[#This Row],[smoker]]="Yes",1,0)</f>
        <v>0</v>
      </c>
      <c r="J234">
        <f>IF(Table1[[#This Row],[day]]="Thur",1,IF(Table1[[#This Row],[day]]="Fri",2,IF(Table1[[#This Row],[day]]="Sat",3,IF(Table1[[#This Row],[day]]="Sun",4,0))))</f>
        <v>3</v>
      </c>
      <c r="K234" s="2">
        <f>IF(Table1[[#This Row],[time]]="Dinner",1,0)</f>
        <v>1</v>
      </c>
      <c r="L234" s="4">
        <f>CORREL(Table1[Sex_numeric],Table1[tip])</f>
        <v>8.5273975201494573E-2</v>
      </c>
      <c r="M234" s="2">
        <f>CORREL(Table1[Smoker2],Table1[tip])</f>
        <v>9.7627499908010239E-3</v>
      </c>
      <c r="N234" s="2">
        <f>CORREL(Table1[Day2],Table1[tip])</f>
        <v>0.13179752636389336</v>
      </c>
      <c r="O234" s="2">
        <f>CORREL(Table1[Time2],Table1[tip])</f>
        <v>0.117596390271059</v>
      </c>
      <c r="P234" s="9">
        <f>0.8861 + 0.1057*Table1[[#This Row],[total_bill]] - 0.0415*Table1[[#This Row],[size]] - 0.1302*Table1[[#This Row],[Sex_numeric]] + 0.0859*Table1[[#This Row],[Smoker2]] - 0.1885*J234</f>
        <v>1.2457889999999998</v>
      </c>
      <c r="Q234" s="2">
        <f>Table1[[#This Row],[tip]]-Table1[[#This Row],[Pridicted_Tip]]</f>
        <v>0.22421100000000016</v>
      </c>
      <c r="R234" s="2">
        <f>Table1[[#This Row],[Calculate_Error]]^2</f>
        <v>5.0270572521000069E-2</v>
      </c>
      <c r="S234" s="2">
        <f>Table1[[#This Row],[Squad_Error]]^2</f>
        <v>2.5271304615891274E-3</v>
      </c>
    </row>
    <row r="235" spans="1:19" x14ac:dyDescent="0.3">
      <c r="A235" t="s">
        <v>5</v>
      </c>
      <c r="B235" t="s">
        <v>6</v>
      </c>
      <c r="C235" t="s">
        <v>4</v>
      </c>
      <c r="D235" t="s">
        <v>0</v>
      </c>
      <c r="E235">
        <v>3</v>
      </c>
      <c r="F235">
        <v>2</v>
      </c>
      <c r="G235">
        <v>15.53</v>
      </c>
      <c r="H235">
        <f>IF(Table1[[#This Row],[sex]]="Male",1,0)</f>
        <v>1</v>
      </c>
      <c r="I235">
        <f>IF(Table1[[#This Row],[smoker]]="Yes",1,0)</f>
        <v>1</v>
      </c>
      <c r="J235">
        <f>IF(Table1[[#This Row],[day]]="Thur",1,IF(Table1[[#This Row],[day]]="Fri",2,IF(Table1[[#This Row],[day]]="Sat",3,IF(Table1[[#This Row],[day]]="Sun",4,0))))</f>
        <v>3</v>
      </c>
      <c r="K235" s="2">
        <f>IF(Table1[[#This Row],[time]]="Dinner",1,0)</f>
        <v>1</v>
      </c>
      <c r="L235" s="4">
        <f>CORREL(Table1[Sex_numeric],Table1[tip])</f>
        <v>8.5273975201494573E-2</v>
      </c>
      <c r="M235" s="2">
        <f>CORREL(Table1[Smoker2],Table1[tip])</f>
        <v>9.7627499908010239E-3</v>
      </c>
      <c r="N235" s="2">
        <f>CORREL(Table1[Day2],Table1[tip])</f>
        <v>0.13179752636389336</v>
      </c>
      <c r="O235" s="2">
        <f>CORREL(Table1[Time2],Table1[tip])</f>
        <v>0.117596390271059</v>
      </c>
      <c r="P235" s="9">
        <f>0.8861 + 0.1057*Table1[[#This Row],[total_bill]] - 0.0415*Table1[[#This Row],[size]] - 0.1302*Table1[[#This Row],[Sex_numeric]] + 0.0859*Table1[[#This Row],[Smoker2]] - 0.1885*J235</f>
        <v>1.8348209999999998</v>
      </c>
      <c r="Q235" s="2">
        <f>Table1[[#This Row],[tip]]-Table1[[#This Row],[Pridicted_Tip]]</f>
        <v>1.1651790000000002</v>
      </c>
      <c r="R235" s="2">
        <f>Table1[[#This Row],[Calculate_Error]]^2</f>
        <v>1.3576421020410003</v>
      </c>
      <c r="S235" s="2">
        <f>Table1[[#This Row],[Squad_Error]]^2</f>
        <v>1.843192077234306</v>
      </c>
    </row>
    <row r="236" spans="1:19" x14ac:dyDescent="0.3">
      <c r="A236" t="s">
        <v>5</v>
      </c>
      <c r="B236" t="s">
        <v>2</v>
      </c>
      <c r="C236" t="s">
        <v>4</v>
      </c>
      <c r="D236" t="s">
        <v>0</v>
      </c>
      <c r="E236">
        <v>1.25</v>
      </c>
      <c r="F236">
        <v>2</v>
      </c>
      <c r="G236">
        <v>10.07</v>
      </c>
      <c r="H236">
        <f>IF(Table1[[#This Row],[sex]]="Male",1,0)</f>
        <v>1</v>
      </c>
      <c r="I236">
        <f>IF(Table1[[#This Row],[smoker]]="Yes",1,0)</f>
        <v>0</v>
      </c>
      <c r="J236">
        <f>IF(Table1[[#This Row],[day]]="Thur",1,IF(Table1[[#This Row],[day]]="Fri",2,IF(Table1[[#This Row],[day]]="Sat",3,IF(Table1[[#This Row],[day]]="Sun",4,0))))</f>
        <v>3</v>
      </c>
      <c r="K236" s="2">
        <f>IF(Table1[[#This Row],[time]]="Dinner",1,0)</f>
        <v>1</v>
      </c>
      <c r="L236" s="4">
        <f>CORREL(Table1[Sex_numeric],Table1[tip])</f>
        <v>8.5273975201494573E-2</v>
      </c>
      <c r="M236" s="2">
        <f>CORREL(Table1[Smoker2],Table1[tip])</f>
        <v>9.7627499908010239E-3</v>
      </c>
      <c r="N236" s="2">
        <f>CORREL(Table1[Day2],Table1[tip])</f>
        <v>0.13179752636389336</v>
      </c>
      <c r="O236" s="2">
        <f>CORREL(Table1[Time2],Table1[tip])</f>
        <v>0.117596390271059</v>
      </c>
      <c r="P236" s="9">
        <f>0.8861 + 0.1057*Table1[[#This Row],[total_bill]] - 0.0415*Table1[[#This Row],[size]] - 0.1302*Table1[[#This Row],[Sex_numeric]] + 0.0859*Table1[[#This Row],[Smoker2]] - 0.1885*J236</f>
        <v>1.171799</v>
      </c>
      <c r="Q236" s="2">
        <f>Table1[[#This Row],[tip]]-Table1[[#This Row],[Pridicted_Tip]]</f>
        <v>7.8200999999999965E-2</v>
      </c>
      <c r="R236" s="2">
        <f>Table1[[#This Row],[Calculate_Error]]^2</f>
        <v>6.1153964009999949E-3</v>
      </c>
      <c r="S236" s="2">
        <f>Table1[[#This Row],[Squad_Error]]^2</f>
        <v>3.739807314136369E-5</v>
      </c>
    </row>
    <row r="237" spans="1:19" x14ac:dyDescent="0.3">
      <c r="A237" t="s">
        <v>5</v>
      </c>
      <c r="B237" t="s">
        <v>6</v>
      </c>
      <c r="C237" t="s">
        <v>4</v>
      </c>
      <c r="D237" t="s">
        <v>0</v>
      </c>
      <c r="E237">
        <v>1</v>
      </c>
      <c r="F237">
        <v>2</v>
      </c>
      <c r="G237">
        <v>12.6</v>
      </c>
      <c r="H237">
        <f>IF(Table1[[#This Row],[sex]]="Male",1,0)</f>
        <v>1</v>
      </c>
      <c r="I237">
        <f>IF(Table1[[#This Row],[smoker]]="Yes",1,0)</f>
        <v>1</v>
      </c>
      <c r="J237">
        <f>IF(Table1[[#This Row],[day]]="Thur",1,IF(Table1[[#This Row],[day]]="Fri",2,IF(Table1[[#This Row],[day]]="Sat",3,IF(Table1[[#This Row],[day]]="Sun",4,0))))</f>
        <v>3</v>
      </c>
      <c r="K237" s="2">
        <f>IF(Table1[[#This Row],[time]]="Dinner",1,0)</f>
        <v>1</v>
      </c>
      <c r="L237" s="4">
        <f>CORREL(Table1[Sex_numeric],Table1[tip])</f>
        <v>8.5273975201494573E-2</v>
      </c>
      <c r="M237" s="2">
        <f>CORREL(Table1[Smoker2],Table1[tip])</f>
        <v>9.7627499908010239E-3</v>
      </c>
      <c r="N237" s="2">
        <f>CORREL(Table1[Day2],Table1[tip])</f>
        <v>0.13179752636389336</v>
      </c>
      <c r="O237" s="2">
        <f>CORREL(Table1[Time2],Table1[tip])</f>
        <v>0.117596390271059</v>
      </c>
      <c r="P237" s="9">
        <f>0.8861 + 0.1057*Table1[[#This Row],[total_bill]] - 0.0415*Table1[[#This Row],[size]] - 0.1302*Table1[[#This Row],[Sex_numeric]] + 0.0859*Table1[[#This Row],[Smoker2]] - 0.1885*J237</f>
        <v>1.5251199999999998</v>
      </c>
      <c r="Q237" s="2">
        <f>Table1[[#This Row],[tip]]-Table1[[#This Row],[Pridicted_Tip]]</f>
        <v>-0.52511999999999981</v>
      </c>
      <c r="R237" s="2">
        <f>Table1[[#This Row],[Calculate_Error]]^2</f>
        <v>0.27575101439999977</v>
      </c>
      <c r="S237" s="2">
        <f>Table1[[#This Row],[Squad_Error]]^2</f>
        <v>7.6038621942628878E-2</v>
      </c>
    </row>
    <row r="238" spans="1:19" x14ac:dyDescent="0.3">
      <c r="A238" t="s">
        <v>5</v>
      </c>
      <c r="B238" t="s">
        <v>6</v>
      </c>
      <c r="C238" t="s">
        <v>4</v>
      </c>
      <c r="D238" t="s">
        <v>0</v>
      </c>
      <c r="E238">
        <v>1.17</v>
      </c>
      <c r="F238">
        <v>2</v>
      </c>
      <c r="G238">
        <v>32.83</v>
      </c>
      <c r="H238">
        <f>IF(Table1[[#This Row],[sex]]="Male",1,0)</f>
        <v>1</v>
      </c>
      <c r="I238">
        <f>IF(Table1[[#This Row],[smoker]]="Yes",1,0)</f>
        <v>1</v>
      </c>
      <c r="J238">
        <f>IF(Table1[[#This Row],[day]]="Thur",1,IF(Table1[[#This Row],[day]]="Fri",2,IF(Table1[[#This Row],[day]]="Sat",3,IF(Table1[[#This Row],[day]]="Sun",4,0))))</f>
        <v>3</v>
      </c>
      <c r="K238" s="2">
        <f>IF(Table1[[#This Row],[time]]="Dinner",1,0)</f>
        <v>1</v>
      </c>
      <c r="L238" s="4">
        <f>CORREL(Table1[Sex_numeric],Table1[tip])</f>
        <v>8.5273975201494573E-2</v>
      </c>
      <c r="M238" s="2">
        <f>CORREL(Table1[Smoker2],Table1[tip])</f>
        <v>9.7627499908010239E-3</v>
      </c>
      <c r="N238" s="2">
        <f>CORREL(Table1[Day2],Table1[tip])</f>
        <v>0.13179752636389336</v>
      </c>
      <c r="O238" s="2">
        <f>CORREL(Table1[Time2],Table1[tip])</f>
        <v>0.117596390271059</v>
      </c>
      <c r="P238" s="9">
        <f>0.8861 + 0.1057*Table1[[#This Row],[total_bill]] - 0.0415*Table1[[#This Row],[size]] - 0.1302*Table1[[#This Row],[Sex_numeric]] + 0.0859*Table1[[#This Row],[Smoker2]] - 0.1885*J238</f>
        <v>3.6634309999999992</v>
      </c>
      <c r="Q238" s="2">
        <f>Table1[[#This Row],[tip]]-Table1[[#This Row],[Pridicted_Tip]]</f>
        <v>-2.4934309999999993</v>
      </c>
      <c r="R238" s="2">
        <f>Table1[[#This Row],[Calculate_Error]]^2</f>
        <v>6.2171981517609964</v>
      </c>
      <c r="S238" s="2">
        <f>Table1[[#This Row],[Squad_Error]]^2</f>
        <v>38.653552858260348</v>
      </c>
    </row>
    <row r="239" spans="1:19" x14ac:dyDescent="0.3">
      <c r="A239" t="s">
        <v>3</v>
      </c>
      <c r="B239" t="s">
        <v>2</v>
      </c>
      <c r="C239" t="s">
        <v>4</v>
      </c>
      <c r="D239" t="s">
        <v>0</v>
      </c>
      <c r="E239">
        <v>4.67</v>
      </c>
      <c r="F239">
        <v>3</v>
      </c>
      <c r="G239">
        <v>35.83</v>
      </c>
      <c r="H239">
        <f>IF(Table1[[#This Row],[sex]]="Male",1,0)</f>
        <v>0</v>
      </c>
      <c r="I239">
        <f>IF(Table1[[#This Row],[smoker]]="Yes",1,0)</f>
        <v>0</v>
      </c>
      <c r="J239">
        <f>IF(Table1[[#This Row],[day]]="Thur",1,IF(Table1[[#This Row],[day]]="Fri",2,IF(Table1[[#This Row],[day]]="Sat",3,IF(Table1[[#This Row],[day]]="Sun",4,0))))</f>
        <v>3</v>
      </c>
      <c r="K239" s="2">
        <f>IF(Table1[[#This Row],[time]]="Dinner",1,0)</f>
        <v>1</v>
      </c>
      <c r="L239" s="4">
        <f>CORREL(Table1[Sex_numeric],Table1[tip])</f>
        <v>8.5273975201494573E-2</v>
      </c>
      <c r="M239" s="2">
        <f>CORREL(Table1[Smoker2],Table1[tip])</f>
        <v>9.7627499908010239E-3</v>
      </c>
      <c r="N239" s="2">
        <f>CORREL(Table1[Day2],Table1[tip])</f>
        <v>0.13179752636389336</v>
      </c>
      <c r="O239" s="2">
        <f>CORREL(Table1[Time2],Table1[tip])</f>
        <v>0.117596390271059</v>
      </c>
      <c r="P239" s="9">
        <f>0.8861 + 0.1057*Table1[[#This Row],[total_bill]] - 0.0415*Table1[[#This Row],[size]] - 0.1302*Table1[[#This Row],[Sex_numeric]] + 0.0859*Table1[[#This Row],[Smoker2]] - 0.1885*J239</f>
        <v>3.9833309999999997</v>
      </c>
      <c r="Q239" s="2">
        <f>Table1[[#This Row],[tip]]-Table1[[#This Row],[Pridicted_Tip]]</f>
        <v>0.6866690000000002</v>
      </c>
      <c r="R239" s="2">
        <f>Table1[[#This Row],[Calculate_Error]]^2</f>
        <v>0.47151431556100026</v>
      </c>
      <c r="S239" s="2">
        <f>Table1[[#This Row],[Squad_Error]]^2</f>
        <v>0.22232574977895853</v>
      </c>
    </row>
    <row r="240" spans="1:19" x14ac:dyDescent="0.3">
      <c r="A240" t="s">
        <v>5</v>
      </c>
      <c r="B240" t="s">
        <v>2</v>
      </c>
      <c r="C240" t="s">
        <v>4</v>
      </c>
      <c r="D240" t="s">
        <v>0</v>
      </c>
      <c r="E240">
        <v>5.92</v>
      </c>
      <c r="F240">
        <v>3</v>
      </c>
      <c r="G240">
        <v>29.03</v>
      </c>
      <c r="H240">
        <f>IF(Table1[[#This Row],[sex]]="Male",1,0)</f>
        <v>1</v>
      </c>
      <c r="I240">
        <f>IF(Table1[[#This Row],[smoker]]="Yes",1,0)</f>
        <v>0</v>
      </c>
      <c r="J240">
        <f>IF(Table1[[#This Row],[day]]="Thur",1,IF(Table1[[#This Row],[day]]="Fri",2,IF(Table1[[#This Row],[day]]="Sat",3,IF(Table1[[#This Row],[day]]="Sun",4,0))))</f>
        <v>3</v>
      </c>
      <c r="K240" s="2">
        <f>IF(Table1[[#This Row],[time]]="Dinner",1,0)</f>
        <v>1</v>
      </c>
      <c r="L240" s="4">
        <f>CORREL(Table1[Sex_numeric],Table1[tip])</f>
        <v>8.5273975201494573E-2</v>
      </c>
      <c r="M240" s="2">
        <f>CORREL(Table1[Smoker2],Table1[tip])</f>
        <v>9.7627499908010239E-3</v>
      </c>
      <c r="N240" s="2">
        <f>CORREL(Table1[Day2],Table1[tip])</f>
        <v>0.13179752636389336</v>
      </c>
      <c r="O240" s="2">
        <f>CORREL(Table1[Time2],Table1[tip])</f>
        <v>0.117596390271059</v>
      </c>
      <c r="P240" s="9">
        <f>0.8861 + 0.1057*Table1[[#This Row],[total_bill]] - 0.0415*Table1[[#This Row],[size]] - 0.1302*Table1[[#This Row],[Sex_numeric]] + 0.0859*Table1[[#This Row],[Smoker2]] - 0.1885*J240</f>
        <v>3.1343710000000002</v>
      </c>
      <c r="Q240" s="2">
        <f>Table1[[#This Row],[tip]]-Table1[[#This Row],[Pridicted_Tip]]</f>
        <v>2.7856289999999997</v>
      </c>
      <c r="R240" s="2">
        <f>Table1[[#This Row],[Calculate_Error]]^2</f>
        <v>7.7597289256409985</v>
      </c>
      <c r="S240" s="2">
        <f>Table1[[#This Row],[Squad_Error]]^2</f>
        <v>60.213392999429601</v>
      </c>
    </row>
    <row r="241" spans="1:19" x14ac:dyDescent="0.3">
      <c r="A241" t="s">
        <v>3</v>
      </c>
      <c r="B241" t="s">
        <v>6</v>
      </c>
      <c r="C241" t="s">
        <v>4</v>
      </c>
      <c r="D241" t="s">
        <v>0</v>
      </c>
      <c r="E241">
        <v>2</v>
      </c>
      <c r="F241">
        <v>2</v>
      </c>
      <c r="G241">
        <v>27.18</v>
      </c>
      <c r="H241">
        <f>IF(Table1[[#This Row],[sex]]="Male",1,0)</f>
        <v>0</v>
      </c>
      <c r="I241">
        <f>IF(Table1[[#This Row],[smoker]]="Yes",1,0)</f>
        <v>1</v>
      </c>
      <c r="J241">
        <f>IF(Table1[[#This Row],[day]]="Thur",1,IF(Table1[[#This Row],[day]]="Fri",2,IF(Table1[[#This Row],[day]]="Sat",3,IF(Table1[[#This Row],[day]]="Sun",4,0))))</f>
        <v>3</v>
      </c>
      <c r="K241" s="2">
        <f>IF(Table1[[#This Row],[time]]="Dinner",1,0)</f>
        <v>1</v>
      </c>
      <c r="L241" s="4">
        <f>CORREL(Table1[Sex_numeric],Table1[tip])</f>
        <v>8.5273975201494573E-2</v>
      </c>
      <c r="M241" s="2">
        <f>CORREL(Table1[Smoker2],Table1[tip])</f>
        <v>9.7627499908010239E-3</v>
      </c>
      <c r="N241" s="2">
        <f>CORREL(Table1[Day2],Table1[tip])</f>
        <v>0.13179752636389336</v>
      </c>
      <c r="O241" s="2">
        <f>CORREL(Table1[Time2],Table1[tip])</f>
        <v>0.117596390271059</v>
      </c>
      <c r="P241" s="9">
        <f>0.8861 + 0.1057*Table1[[#This Row],[total_bill]] - 0.0415*Table1[[#This Row],[size]] - 0.1302*Table1[[#This Row],[Sex_numeric]] + 0.0859*Table1[[#This Row],[Smoker2]] - 0.1885*J241</f>
        <v>3.1964259999999998</v>
      </c>
      <c r="Q241" s="2">
        <f>Table1[[#This Row],[tip]]-Table1[[#This Row],[Pridicted_Tip]]</f>
        <v>-1.1964259999999998</v>
      </c>
      <c r="R241" s="2">
        <f>Table1[[#This Row],[Calculate_Error]]^2</f>
        <v>1.4314351734759994</v>
      </c>
      <c r="S241" s="2">
        <f>Table1[[#This Row],[Squad_Error]]^2</f>
        <v>2.0490066558642646</v>
      </c>
    </row>
    <row r="242" spans="1:19" x14ac:dyDescent="0.3">
      <c r="A242" t="s">
        <v>5</v>
      </c>
      <c r="B242" t="s">
        <v>6</v>
      </c>
      <c r="C242" t="s">
        <v>4</v>
      </c>
      <c r="D242" t="s">
        <v>0</v>
      </c>
      <c r="E242">
        <v>2</v>
      </c>
      <c r="F242">
        <v>2</v>
      </c>
      <c r="G242">
        <v>22.67</v>
      </c>
      <c r="H242">
        <f>IF(Table1[[#This Row],[sex]]="Male",1,0)</f>
        <v>1</v>
      </c>
      <c r="I242">
        <f>IF(Table1[[#This Row],[smoker]]="Yes",1,0)</f>
        <v>1</v>
      </c>
      <c r="J242">
        <f>IF(Table1[[#This Row],[day]]="Thur",1,IF(Table1[[#This Row],[day]]="Fri",2,IF(Table1[[#This Row],[day]]="Sat",3,IF(Table1[[#This Row],[day]]="Sun",4,0))))</f>
        <v>3</v>
      </c>
      <c r="K242" s="2">
        <f>IF(Table1[[#This Row],[time]]="Dinner",1,0)</f>
        <v>1</v>
      </c>
      <c r="L242" s="4">
        <f>CORREL(Table1[Sex_numeric],Table1[tip])</f>
        <v>8.5273975201494573E-2</v>
      </c>
      <c r="M242" s="2">
        <f>CORREL(Table1[Smoker2],Table1[tip])</f>
        <v>9.7627499908010239E-3</v>
      </c>
      <c r="N242" s="2">
        <f>CORREL(Table1[Day2],Table1[tip])</f>
        <v>0.13179752636389336</v>
      </c>
      <c r="O242" s="2">
        <f>CORREL(Table1[Time2],Table1[tip])</f>
        <v>0.117596390271059</v>
      </c>
      <c r="P242" s="9">
        <f>0.8861 + 0.1057*Table1[[#This Row],[total_bill]] - 0.0415*Table1[[#This Row],[size]] - 0.1302*Table1[[#This Row],[Sex_numeric]] + 0.0859*Table1[[#This Row],[Smoker2]] - 0.1885*J242</f>
        <v>2.5895190000000001</v>
      </c>
      <c r="Q242" s="2">
        <f>Table1[[#This Row],[tip]]-Table1[[#This Row],[Pridicted_Tip]]</f>
        <v>-0.58951900000000013</v>
      </c>
      <c r="R242" s="2">
        <f>Table1[[#This Row],[Calculate_Error]]^2</f>
        <v>0.34753265136100014</v>
      </c>
      <c r="S242" s="2">
        <f>Table1[[#This Row],[Squad_Error]]^2</f>
        <v>0.12077894376200647</v>
      </c>
    </row>
    <row r="243" spans="1:19" x14ac:dyDescent="0.3">
      <c r="A243" t="s">
        <v>5</v>
      </c>
      <c r="B243" t="s">
        <v>2</v>
      </c>
      <c r="C243" t="s">
        <v>4</v>
      </c>
      <c r="D243" t="s">
        <v>0</v>
      </c>
      <c r="E243">
        <v>1.75</v>
      </c>
      <c r="F243">
        <v>2</v>
      </c>
      <c r="G243">
        <v>17.82</v>
      </c>
      <c r="H243">
        <f>IF(Table1[[#This Row],[sex]]="Male",1,0)</f>
        <v>1</v>
      </c>
      <c r="I243">
        <f>IF(Table1[[#This Row],[smoker]]="Yes",1,0)</f>
        <v>0</v>
      </c>
      <c r="J243">
        <f>IF(Table1[[#This Row],[day]]="Thur",1,IF(Table1[[#This Row],[day]]="Fri",2,IF(Table1[[#This Row],[day]]="Sat",3,IF(Table1[[#This Row],[day]]="Sun",4,0))))</f>
        <v>3</v>
      </c>
      <c r="K243" s="2">
        <f>IF(Table1[[#This Row],[time]]="Dinner",1,0)</f>
        <v>1</v>
      </c>
      <c r="L243" s="4">
        <f>CORREL(Table1[Sex_numeric],Table1[tip])</f>
        <v>8.5273975201494573E-2</v>
      </c>
      <c r="M243" s="2">
        <f>CORREL(Table1[Smoker2],Table1[tip])</f>
        <v>9.7627499908010239E-3</v>
      </c>
      <c r="N243" s="2">
        <f>CORREL(Table1[Day2],Table1[tip])</f>
        <v>0.13179752636389336</v>
      </c>
      <c r="O243" s="2">
        <f>CORREL(Table1[Time2],Table1[tip])</f>
        <v>0.117596390271059</v>
      </c>
      <c r="P243" s="9">
        <f>0.8861 + 0.1057*Table1[[#This Row],[total_bill]] - 0.0415*Table1[[#This Row],[size]] - 0.1302*Table1[[#This Row],[Sex_numeric]] + 0.0859*Table1[[#This Row],[Smoker2]] - 0.1885*J243</f>
        <v>1.990974</v>
      </c>
      <c r="Q243" s="2">
        <f>Table1[[#This Row],[tip]]-Table1[[#This Row],[Pridicted_Tip]]</f>
        <v>-0.24097400000000002</v>
      </c>
      <c r="R243" s="2">
        <f>Table1[[#This Row],[Calculate_Error]]^2</f>
        <v>5.8068468676000011E-2</v>
      </c>
      <c r="S243" s="2">
        <f>Table1[[#This Row],[Squad_Error]]^2</f>
        <v>3.3719470543755944E-3</v>
      </c>
    </row>
    <row r="244" spans="1:19" x14ac:dyDescent="0.3">
      <c r="A244" t="s">
        <v>3</v>
      </c>
      <c r="B244" t="s">
        <v>2</v>
      </c>
      <c r="C244" t="s">
        <v>1</v>
      </c>
      <c r="D244" t="s">
        <v>0</v>
      </c>
      <c r="E244">
        <v>3</v>
      </c>
      <c r="F244">
        <v>2</v>
      </c>
      <c r="G244">
        <v>18.78</v>
      </c>
      <c r="H244">
        <f>IF(Table1[[#This Row],[sex]]="Male",1,0)</f>
        <v>0</v>
      </c>
      <c r="I244">
        <f>IF(Table1[[#This Row],[smoker]]="Yes",1,0)</f>
        <v>0</v>
      </c>
      <c r="J244">
        <f>IF(Table1[[#This Row],[day]]="Thur",1,IF(Table1[[#This Row],[day]]="Fri",2,IF(Table1[[#This Row],[day]]="Sat",3,IF(Table1[[#This Row],[day]]="Sun",4,0))))</f>
        <v>1</v>
      </c>
      <c r="K244" s="2">
        <f>IF(Table1[[#This Row],[time]]="Dinner",1,0)</f>
        <v>1</v>
      </c>
      <c r="L244" s="4">
        <f>CORREL(Table1[Sex_numeric],Table1[tip])</f>
        <v>8.5273975201494573E-2</v>
      </c>
      <c r="M244" s="2">
        <f>CORREL(Table1[Smoker2],Table1[tip])</f>
        <v>9.7627499908010239E-3</v>
      </c>
      <c r="N244" s="2">
        <f>CORREL(Table1[Day2],Table1[tip])</f>
        <v>0.13179752636389336</v>
      </c>
      <c r="O244" s="2">
        <f>CORREL(Table1[Time2],Table1[tip])</f>
        <v>0.117596390271059</v>
      </c>
      <c r="P244" s="9">
        <f>0.8861 + 0.1057*Table1[[#This Row],[total_bill]] - 0.0415*Table1[[#This Row],[size]] - 0.1302*Table1[[#This Row],[Sex_numeric]] + 0.0859*Table1[[#This Row],[Smoker2]] - 0.1885*J244</f>
        <v>2.5996459999999999</v>
      </c>
      <c r="Q244" s="2">
        <f>Table1[[#This Row],[tip]]-Table1[[#This Row],[Pridicted_Tip]]</f>
        <v>0.4003540000000001</v>
      </c>
      <c r="R244" s="2">
        <f>Table1[[#This Row],[Calculate_Error]]^2</f>
        <v>0.16028332531600009</v>
      </c>
      <c r="S244" s="2">
        <f>Table1[[#This Row],[Squad_Error]]^2</f>
        <v>2.5690744374354715E-2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N Hemanth</cp:lastModifiedBy>
  <dcterms:created xsi:type="dcterms:W3CDTF">2021-10-26T16:10:41Z</dcterms:created>
  <dcterms:modified xsi:type="dcterms:W3CDTF">2025-06-18T02:44:36Z</dcterms:modified>
</cp:coreProperties>
</file>