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thomasschijf/Documents/GitHub/infainance/public/"/>
    </mc:Choice>
  </mc:AlternateContent>
  <xr:revisionPtr revIDLastSave="0" documentId="13_ncr:1_{F73A6982-B4B5-6447-AB9D-D051363AB515}" xr6:coauthVersionLast="47" xr6:coauthVersionMax="47" xr10:uidLastSave="{00000000-0000-0000-0000-000000000000}"/>
  <bookViews>
    <workbookView xWindow="680" yWindow="1000" windowWidth="27840" windowHeight="16340" xr2:uid="{AE543090-CF86-9D4F-919A-25BC12273A2B}"/>
  </bookViews>
  <sheets>
    <sheet name="April 2025 Refres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1" l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L46" i="1"/>
  <c r="M46" i="1"/>
  <c r="N46" i="1"/>
  <c r="O46" i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L47" i="1"/>
  <c r="M47" i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L48" i="1"/>
  <c r="M48" i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L49" i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K46" i="1"/>
  <c r="K47" i="1"/>
  <c r="K48" i="1"/>
  <c r="K49" i="1"/>
  <c r="K45" i="1"/>
  <c r="J49" i="1"/>
  <c r="J46" i="1"/>
  <c r="J47" i="1"/>
  <c r="J48" i="1"/>
  <c r="J45" i="1"/>
  <c r="K31" i="1"/>
  <c r="M31" i="1" s="1"/>
  <c r="O31" i="1" s="1"/>
  <c r="Q31" i="1" s="1"/>
  <c r="S31" i="1" s="1"/>
  <c r="U31" i="1" s="1"/>
  <c r="W31" i="1" s="1"/>
  <c r="Y31" i="1" s="1"/>
  <c r="AA31" i="1" s="1"/>
  <c r="AC31" i="1" s="1"/>
  <c r="L31" i="1"/>
  <c r="N31" i="1"/>
  <c r="P31" i="1"/>
  <c r="R31" i="1" s="1"/>
  <c r="T31" i="1" s="1"/>
  <c r="V31" i="1" s="1"/>
  <c r="X31" i="1" s="1"/>
  <c r="Z31" i="1" s="1"/>
  <c r="AB31" i="1" s="1"/>
  <c r="K32" i="1"/>
  <c r="M32" i="1" s="1"/>
  <c r="O32" i="1" s="1"/>
  <c r="Q32" i="1" s="1"/>
  <c r="S32" i="1" s="1"/>
  <c r="U32" i="1" s="1"/>
  <c r="W32" i="1" s="1"/>
  <c r="Y32" i="1" s="1"/>
  <c r="AA32" i="1" s="1"/>
  <c r="AC32" i="1" s="1"/>
  <c r="L32" i="1"/>
  <c r="N32" i="1"/>
  <c r="P32" i="1" s="1"/>
  <c r="R32" i="1" s="1"/>
  <c r="T32" i="1" s="1"/>
  <c r="V32" i="1" s="1"/>
  <c r="X32" i="1" s="1"/>
  <c r="Z32" i="1" s="1"/>
  <c r="AB32" i="1" s="1"/>
  <c r="K33" i="1"/>
  <c r="M33" i="1" s="1"/>
  <c r="O33" i="1" s="1"/>
  <c r="Q33" i="1" s="1"/>
  <c r="S33" i="1" s="1"/>
  <c r="U33" i="1" s="1"/>
  <c r="W33" i="1" s="1"/>
  <c r="Y33" i="1" s="1"/>
  <c r="AA33" i="1" s="1"/>
  <c r="AC33" i="1" s="1"/>
  <c r="L33" i="1"/>
  <c r="N33" i="1" s="1"/>
  <c r="P33" i="1" s="1"/>
  <c r="R33" i="1" s="1"/>
  <c r="T33" i="1" s="1"/>
  <c r="V33" i="1" s="1"/>
  <c r="X33" i="1" s="1"/>
  <c r="Z33" i="1" s="1"/>
  <c r="AB33" i="1" s="1"/>
  <c r="K34" i="1"/>
  <c r="L34" i="1"/>
  <c r="N34" i="1" s="1"/>
  <c r="P34" i="1" s="1"/>
  <c r="R34" i="1" s="1"/>
  <c r="T34" i="1" s="1"/>
  <c r="V34" i="1" s="1"/>
  <c r="X34" i="1" s="1"/>
  <c r="Z34" i="1" s="1"/>
  <c r="AB34" i="1" s="1"/>
  <c r="M34" i="1"/>
  <c r="O34" i="1" s="1"/>
  <c r="Q34" i="1" s="1"/>
  <c r="S34" i="1" s="1"/>
  <c r="U34" i="1" s="1"/>
  <c r="W34" i="1" s="1"/>
  <c r="Y34" i="1" s="1"/>
  <c r="AA34" i="1" s="1"/>
  <c r="AC34" i="1" s="1"/>
  <c r="K35" i="1"/>
  <c r="L35" i="1"/>
  <c r="M35" i="1"/>
  <c r="O35" i="1" s="1"/>
  <c r="Q35" i="1" s="1"/>
  <c r="S35" i="1" s="1"/>
  <c r="U35" i="1" s="1"/>
  <c r="W35" i="1" s="1"/>
  <c r="Y35" i="1" s="1"/>
  <c r="AA35" i="1" s="1"/>
  <c r="AC35" i="1" s="1"/>
  <c r="N35" i="1"/>
  <c r="P35" i="1" s="1"/>
  <c r="R35" i="1" s="1"/>
  <c r="T35" i="1" s="1"/>
  <c r="V35" i="1" s="1"/>
  <c r="X35" i="1" s="1"/>
  <c r="Z35" i="1" s="1"/>
  <c r="AB35" i="1" s="1"/>
  <c r="K36" i="1"/>
  <c r="M36" i="1" s="1"/>
  <c r="O36" i="1" s="1"/>
  <c r="Q36" i="1" s="1"/>
  <c r="S36" i="1" s="1"/>
  <c r="U36" i="1" s="1"/>
  <c r="W36" i="1" s="1"/>
  <c r="Y36" i="1" s="1"/>
  <c r="AA36" i="1" s="1"/>
  <c r="AC36" i="1" s="1"/>
  <c r="L36" i="1"/>
  <c r="N36" i="1"/>
  <c r="P36" i="1" s="1"/>
  <c r="R36" i="1" s="1"/>
  <c r="T36" i="1" s="1"/>
  <c r="V36" i="1" s="1"/>
  <c r="X36" i="1" s="1"/>
  <c r="Z36" i="1" s="1"/>
  <c r="AB36" i="1" s="1"/>
  <c r="J32" i="1"/>
  <c r="J33" i="1"/>
  <c r="J37" i="1" s="1"/>
  <c r="J34" i="1"/>
  <c r="J35" i="1"/>
  <c r="J36" i="1"/>
  <c r="J31" i="1"/>
  <c r="S22" i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S23" i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S24" i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S25" i="1"/>
  <c r="T25" i="1"/>
  <c r="U25" i="1"/>
  <c r="V25" i="1" s="1"/>
  <c r="W25" i="1" s="1"/>
  <c r="X25" i="1" s="1"/>
  <c r="Y25" i="1" s="1"/>
  <c r="Z25" i="1" s="1"/>
  <c r="AA25" i="1" s="1"/>
  <c r="AB25" i="1" s="1"/>
  <c r="AC25" i="1" s="1"/>
  <c r="S26" i="1"/>
  <c r="T26" i="1"/>
  <c r="U26" i="1"/>
  <c r="V26" i="1" s="1"/>
  <c r="W26" i="1" s="1"/>
  <c r="X26" i="1" s="1"/>
  <c r="Y26" i="1" s="1"/>
  <c r="Z26" i="1" s="1"/>
  <c r="AA26" i="1" s="1"/>
  <c r="AB26" i="1" s="1"/>
  <c r="AC26" i="1" s="1"/>
  <c r="S27" i="1"/>
  <c r="T27" i="1"/>
  <c r="U27" i="1" s="1"/>
  <c r="V27" i="1" s="1"/>
  <c r="W27" i="1" s="1"/>
  <c r="X27" i="1" s="1"/>
  <c r="Y27" i="1" s="1"/>
  <c r="Z27" i="1" s="1"/>
  <c r="AA27" i="1" s="1"/>
  <c r="AB27" i="1" s="1"/>
  <c r="AC27" i="1" s="1"/>
  <c r="R23" i="1"/>
  <c r="R24" i="1"/>
  <c r="R25" i="1"/>
  <c r="R26" i="1"/>
  <c r="R27" i="1"/>
  <c r="Q23" i="1"/>
  <c r="Q24" i="1"/>
  <c r="Q25" i="1"/>
  <c r="Q26" i="1"/>
  <c r="Q27" i="1"/>
  <c r="P23" i="1"/>
  <c r="P24" i="1"/>
  <c r="P25" i="1"/>
  <c r="P26" i="1"/>
  <c r="P27" i="1"/>
  <c r="O23" i="1"/>
  <c r="O24" i="1"/>
  <c r="O25" i="1"/>
  <c r="O26" i="1"/>
  <c r="O27" i="1"/>
  <c r="N23" i="1"/>
  <c r="N24" i="1"/>
  <c r="N25" i="1"/>
  <c r="N26" i="1"/>
  <c r="N27" i="1"/>
  <c r="M23" i="1"/>
  <c r="M24" i="1"/>
  <c r="M25" i="1"/>
  <c r="M26" i="1"/>
  <c r="M27" i="1"/>
  <c r="L23" i="1"/>
  <c r="L24" i="1"/>
  <c r="L25" i="1"/>
  <c r="L26" i="1"/>
  <c r="L27" i="1"/>
  <c r="K23" i="1"/>
  <c r="K24" i="1"/>
  <c r="K25" i="1"/>
  <c r="K26" i="1"/>
  <c r="K27" i="1"/>
  <c r="J23" i="1"/>
  <c r="J24" i="1"/>
  <c r="J25" i="1"/>
  <c r="J26" i="1"/>
  <c r="J27" i="1"/>
  <c r="H23" i="1"/>
  <c r="H24" i="1"/>
  <c r="H25" i="1"/>
  <c r="H26" i="1"/>
  <c r="H27" i="1"/>
  <c r="H22" i="1"/>
  <c r="J22" i="1" s="1"/>
  <c r="K22" i="1" s="1"/>
  <c r="G31" i="1"/>
  <c r="G22" i="1"/>
  <c r="J62" i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J61" i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M60" i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K60" i="1"/>
  <c r="J59" i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K58" i="1"/>
  <c r="J58" i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J57" i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J56" i="1"/>
  <c r="K56" i="1" s="1"/>
  <c r="L56" i="1" s="1"/>
  <c r="J55" i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J54" i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G48" i="1"/>
  <c r="G47" i="1"/>
  <c r="G46" i="1"/>
  <c r="G45" i="1"/>
  <c r="H36" i="1"/>
  <c r="G36" i="1"/>
  <c r="F36" i="1"/>
  <c r="G35" i="1"/>
  <c r="F35" i="1"/>
  <c r="H34" i="1"/>
  <c r="G34" i="1"/>
  <c r="F34" i="1"/>
  <c r="G33" i="1"/>
  <c r="H33" i="1" s="1"/>
  <c r="F33" i="1"/>
  <c r="G32" i="1"/>
  <c r="F32" i="1"/>
  <c r="H32" i="1" s="1"/>
  <c r="F31" i="1"/>
  <c r="J11" i="1"/>
  <c r="K8" i="1"/>
  <c r="K11" i="1" s="1"/>
  <c r="J50" i="1" l="1"/>
  <c r="J64" i="1" s="1"/>
  <c r="L22" i="1"/>
  <c r="K28" i="1"/>
  <c r="H31" i="1"/>
  <c r="G28" i="1"/>
  <c r="J28" i="1"/>
  <c r="J39" i="1" s="1"/>
  <c r="H35" i="1"/>
  <c r="J66" i="1" l="1"/>
  <c r="L50" i="1"/>
  <c r="L64" i="1" s="1"/>
  <c r="K37" i="1"/>
  <c r="K39" i="1" s="1"/>
  <c r="L28" i="1"/>
  <c r="M22" i="1"/>
  <c r="K50" i="1"/>
  <c r="K64" i="1" s="1"/>
  <c r="M28" i="1" l="1"/>
  <c r="N22" i="1"/>
  <c r="M50" i="1"/>
  <c r="M64" i="1" s="1"/>
  <c r="K66" i="1"/>
  <c r="L11" i="1" s="1"/>
  <c r="L37" i="1"/>
  <c r="L39" i="1" s="1"/>
  <c r="L66" i="1" l="1"/>
  <c r="M11" i="1" s="1"/>
  <c r="N50" i="1"/>
  <c r="N64" i="1" s="1"/>
  <c r="M37" i="1"/>
  <c r="M39" i="1" s="1"/>
  <c r="N28" i="1"/>
  <c r="O22" i="1"/>
  <c r="O28" i="1" l="1"/>
  <c r="P22" i="1"/>
  <c r="N37" i="1"/>
  <c r="N39" i="1" s="1"/>
  <c r="O50" i="1"/>
  <c r="O64" i="1" s="1"/>
  <c r="M66" i="1"/>
  <c r="N11" i="1" s="1"/>
  <c r="N66" i="1" l="1"/>
  <c r="O11" i="1" s="1"/>
  <c r="P50" i="1"/>
  <c r="P64" i="1" s="1"/>
  <c r="O37" i="1"/>
  <c r="P28" i="1"/>
  <c r="Q22" i="1"/>
  <c r="O39" i="1"/>
  <c r="R22" i="1" l="1"/>
  <c r="Q28" i="1"/>
  <c r="P37" i="1"/>
  <c r="P39" i="1" s="1"/>
  <c r="Q50" i="1"/>
  <c r="Q64" i="1" s="1"/>
  <c r="O66" i="1"/>
  <c r="P11" i="1" s="1"/>
  <c r="P66" i="1" l="1"/>
  <c r="Q11" i="1" s="1"/>
  <c r="R50" i="1"/>
  <c r="R64" i="1" s="1"/>
  <c r="Q37" i="1"/>
  <c r="Q39" i="1"/>
  <c r="R28" i="1"/>
  <c r="S28" i="1" l="1"/>
  <c r="R37" i="1"/>
  <c r="R39" i="1" s="1"/>
  <c r="S50" i="1"/>
  <c r="S64" i="1" s="1"/>
  <c r="Q66" i="1"/>
  <c r="R11" i="1" s="1"/>
  <c r="T50" i="1" l="1"/>
  <c r="T64" i="1" s="1"/>
  <c r="R66" i="1"/>
  <c r="S11" i="1" s="1"/>
  <c r="S37" i="1"/>
  <c r="S39" i="1"/>
  <c r="T28" i="1"/>
  <c r="U28" i="1" l="1"/>
  <c r="T37" i="1"/>
  <c r="T39" i="1" s="1"/>
  <c r="S66" i="1"/>
  <c r="T11" i="1" s="1"/>
  <c r="U50" i="1"/>
  <c r="U64" i="1" s="1"/>
  <c r="V50" i="1" l="1"/>
  <c r="V64" i="1" s="1"/>
  <c r="T66" i="1"/>
  <c r="U11" i="1" s="1"/>
  <c r="U37" i="1"/>
  <c r="U39" i="1" s="1"/>
  <c r="V28" i="1"/>
  <c r="W28" i="1" l="1"/>
  <c r="V37" i="1"/>
  <c r="V39" i="1" s="1"/>
  <c r="U66" i="1"/>
  <c r="V11" i="1" s="1"/>
  <c r="W50" i="1"/>
  <c r="W64" i="1" s="1"/>
  <c r="X50" i="1" l="1"/>
  <c r="X64" i="1" s="1"/>
  <c r="V66" i="1"/>
  <c r="W11" i="1" s="1"/>
  <c r="W37" i="1"/>
  <c r="W39" i="1" s="1"/>
  <c r="X28" i="1"/>
  <c r="X37" i="1" l="1"/>
  <c r="X39" i="1" s="1"/>
  <c r="W66" i="1"/>
  <c r="X11" i="1" s="1"/>
  <c r="Y28" i="1"/>
  <c r="Y50" i="1"/>
  <c r="Y64" i="1" s="1"/>
  <c r="Z50" i="1" l="1"/>
  <c r="Z64" i="1" s="1"/>
  <c r="Z28" i="1"/>
  <c r="X66" i="1"/>
  <c r="Y11" i="1" s="1"/>
  <c r="Y37" i="1"/>
  <c r="Y39" i="1" s="1"/>
  <c r="Z37" i="1" l="1"/>
  <c r="Y66" i="1"/>
  <c r="Z11" i="1" s="1"/>
  <c r="Z39" i="1"/>
  <c r="AA28" i="1"/>
  <c r="AA50" i="1"/>
  <c r="AA64" i="1" s="1"/>
  <c r="AB50" i="1" l="1"/>
  <c r="AB64" i="1" s="1"/>
  <c r="AC50" i="1"/>
  <c r="AC64" i="1" s="1"/>
  <c r="AB28" i="1"/>
  <c r="AC28" i="1"/>
  <c r="Z66" i="1"/>
  <c r="AA11" i="1" s="1"/>
  <c r="AA37" i="1"/>
  <c r="AA39" i="1" s="1"/>
  <c r="AC37" i="1" l="1"/>
  <c r="AC39" i="1" s="1"/>
  <c r="AB37" i="1"/>
  <c r="AA66" i="1"/>
  <c r="AB11" i="1" s="1"/>
  <c r="AB39" i="1"/>
  <c r="AB66" i="1" l="1"/>
  <c r="AC11" i="1" s="1"/>
  <c r="AC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A4CA69A-E274-3D45-8DEA-1D5C9CDBE1B9}">
      <text>
        <r>
          <rPr>
            <sz val="11"/>
            <color theme="1"/>
            <rFont val="Aptos Narrow"/>
            <scheme val="minor"/>
          </rPr>
          <t>======
ID#AAABiv1aYYo
William Chomley    (2025-05-03 09:22:46)
Closer to 55% .. on the downside</t>
        </r>
      </text>
    </comment>
    <comment ref="K8" authorId="0" shapeId="0" xr:uid="{2AF379BA-BC82-1F4C-87C7-EFD8D3725392}">
      <text>
        <r>
          <rPr>
            <sz val="11"/>
            <color theme="1"/>
            <rFont val="Aptos Narrow"/>
            <scheme val="minor"/>
          </rPr>
          <t>======
ID#AAABivCiBqk
William Chomley    (2025-05-01 17:40:52)
Actual opening</t>
        </r>
      </text>
    </comment>
    <comment ref="K58" authorId="0" shapeId="0" xr:uid="{257F2C0F-3424-DA45-B28B-8B396C175D0A}">
      <text>
        <r>
          <rPr>
            <sz val="11"/>
            <color theme="1"/>
            <rFont val="Aptos Narrow"/>
            <scheme val="minor"/>
          </rPr>
          <t>======
ID#AAABiou_CSY
William Chomley    (2025-04-29 21:33:18)
27.000 for engineers 
11.000 for Website / UX etc 
13.000 Techstack
------
ID#AAABjnFcjmw
William Chomley    (2025-05-14 11:06:50)
10400 paid for website</t>
        </r>
      </text>
    </comment>
  </commentList>
</comments>
</file>

<file path=xl/sharedStrings.xml><?xml version="1.0" encoding="utf-8"?>
<sst xmlns="http://schemas.openxmlformats.org/spreadsheetml/2006/main" count="59" uniqueCount="49">
  <si>
    <t>Notes</t>
  </si>
  <si>
    <t xml:space="preserve">Forecasted with no growth </t>
  </si>
  <si>
    <t xml:space="preserve">Forecasted with less revenue from Eneco </t>
  </si>
  <si>
    <t xml:space="preserve">Margin reduced also </t>
  </si>
  <si>
    <t xml:space="preserve">No team growth </t>
  </si>
  <si>
    <t>GP Margin</t>
  </si>
  <si>
    <t>Capital raise</t>
  </si>
  <si>
    <t>Cash at bank</t>
  </si>
  <si>
    <t>Revenue</t>
  </si>
  <si>
    <t>One-off</t>
  </si>
  <si>
    <t>SaaS</t>
  </si>
  <si>
    <t>Agents</t>
  </si>
  <si>
    <t>Rev per agent</t>
  </si>
  <si>
    <t>Rev. per QM</t>
  </si>
  <si>
    <t>New customers</t>
  </si>
  <si>
    <t>Total</t>
  </si>
  <si>
    <t>COGS</t>
  </si>
  <si>
    <t>Cost per agent</t>
  </si>
  <si>
    <t>Cost per M</t>
  </si>
  <si>
    <t>Gross Profit</t>
  </si>
  <si>
    <t>Operating Exp.</t>
  </si>
  <si>
    <t>Salaries</t>
  </si>
  <si>
    <t>Base</t>
  </si>
  <si>
    <t>Add.</t>
  </si>
  <si>
    <t>Monthly</t>
  </si>
  <si>
    <t>Outbound</t>
  </si>
  <si>
    <t>Total salary</t>
  </si>
  <si>
    <t xml:space="preserve">G&amp;A </t>
  </si>
  <si>
    <t>Legal</t>
  </si>
  <si>
    <t>Accounting</t>
  </si>
  <si>
    <t>Office</t>
  </si>
  <si>
    <t>Software (Licenses)</t>
  </si>
  <si>
    <t>Contractors</t>
  </si>
  <si>
    <t>Insurances</t>
  </si>
  <si>
    <t>Travel</t>
  </si>
  <si>
    <t>Equip</t>
  </si>
  <si>
    <t>Misc.</t>
  </si>
  <si>
    <t>OPEX</t>
  </si>
  <si>
    <t>Cash at bank EOM</t>
  </si>
  <si>
    <t>Burn ratio</t>
  </si>
  <si>
    <t>Emp_1</t>
  </si>
  <si>
    <t>Emp_2</t>
  </si>
  <si>
    <t>Emp_3</t>
  </si>
  <si>
    <t>Emp_4</t>
  </si>
  <si>
    <t>Client_1</t>
  </si>
  <si>
    <t>Client_2</t>
  </si>
  <si>
    <t>Client_3</t>
  </si>
  <si>
    <t>Client_4</t>
  </si>
  <si>
    <t>Client_5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</si>
</sst>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;[Red]&quot;€&quot;\ \-#,##0"/>
    <numFmt numFmtId="165" formatCode="[$€]#,##0"/>
    <numFmt numFmtId="166" formatCode="_ &quot;€&quot;\ * #,##0_ ;_ &quot;€&quot;\ * \-#,##0_ ;_ &quot;€&quot;\ * &quot;-&quot;??_ ;_ @_ "/>
  </numFmts>
  <fonts count="11" x14ac:knownFonts="1">
    <font>
      <sz val="11"/>
      <color theme="1"/>
      <name val="Aptos Narrow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FF"/>
      <name val="Arial"/>
      <family val="2"/>
    </font>
    <font>
      <sz val="11"/>
      <color rgb="FF000000"/>
      <name val="Arial"/>
      <family val="2"/>
    </font>
    <font>
      <b/>
      <sz val="14"/>
      <color rgb="FF0F486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ptos Narrow"/>
    </font>
    <font>
      <b/>
      <sz val="11"/>
      <color rgb="FF0F4861"/>
      <name val="Arial"/>
      <family val="2"/>
    </font>
    <font>
      <i/>
      <sz val="11"/>
      <color theme="1"/>
      <name val="Arial"/>
      <family val="2"/>
    </font>
    <font>
      <sz val="8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1E4F5"/>
        <bgColor rgb="FFC1E4F5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9" fontId="3" fillId="0" borderId="0" xfId="0" applyNumberFormat="1" applyFont="1"/>
    <xf numFmtId="164" fontId="1" fillId="0" borderId="0" xfId="0" applyNumberFormat="1" applyFont="1"/>
    <xf numFmtId="0" fontId="1" fillId="2" borderId="0" xfId="0" applyFont="1" applyFill="1"/>
    <xf numFmtId="17" fontId="4" fillId="2" borderId="0" xfId="0" applyNumberFormat="1" applyFont="1" applyFill="1"/>
    <xf numFmtId="0" fontId="5" fillId="0" borderId="0" xfId="0" applyFont="1"/>
    <xf numFmtId="0" fontId="6" fillId="0" borderId="0" xfId="0" applyFont="1"/>
    <xf numFmtId="164" fontId="1" fillId="3" borderId="0" xfId="0" applyNumberFormat="1" applyFont="1" applyFill="1"/>
    <xf numFmtId="165" fontId="1" fillId="0" borderId="0" xfId="0" applyNumberFormat="1" applyFont="1"/>
    <xf numFmtId="166" fontId="1" fillId="0" borderId="0" xfId="0" applyNumberFormat="1" applyFont="1"/>
    <xf numFmtId="0" fontId="7" fillId="0" borderId="0" xfId="0" applyFont="1"/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0" borderId="1" xfId="0" applyFont="1" applyBorder="1"/>
    <xf numFmtId="0" fontId="1" fillId="0" borderId="1" xfId="0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0" fontId="8" fillId="0" borderId="0" xfId="0" applyFont="1"/>
    <xf numFmtId="0" fontId="9" fillId="0" borderId="0" xfId="0" applyFont="1"/>
    <xf numFmtId="166" fontId="2" fillId="0" borderId="0" xfId="0" applyNumberFormat="1" applyFont="1"/>
    <xf numFmtId="166" fontId="9" fillId="0" borderId="0" xfId="0" applyNumberFormat="1" applyFont="1"/>
    <xf numFmtId="9" fontId="1" fillId="0" borderId="0" xfId="0" applyNumberFormat="1" applyFont="1"/>
    <xf numFmtId="166" fontId="1" fillId="3" borderId="0" xfId="0" applyNumberFormat="1" applyFont="1" applyFill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F6BD-F48D-5A40-8D08-D0B8C2E91126}">
  <dimension ref="A1:AE1002"/>
  <sheetViews>
    <sheetView showGridLines="0" tabSelected="1" topLeftCell="B42" workbookViewId="0">
      <selection activeCell="I8" sqref="I8"/>
    </sheetView>
  </sheetViews>
  <sheetFormatPr baseColWidth="10" defaultColWidth="12.6640625" defaultRowHeight="15" customHeight="1" x14ac:dyDescent="0.2"/>
  <cols>
    <col min="1" max="2" width="8.6640625" customWidth="1"/>
    <col min="3" max="3" width="5.1640625" customWidth="1"/>
    <col min="4" max="4" width="18.6640625" customWidth="1"/>
    <col min="5" max="5" width="9.6640625" customWidth="1"/>
    <col min="6" max="6" width="7.83203125" customWidth="1"/>
    <col min="7" max="7" width="14.83203125" customWidth="1"/>
    <col min="8" max="8" width="10.83203125" customWidth="1"/>
    <col min="9" max="9" width="9.5" customWidth="1"/>
    <col min="10" max="16" width="13.5" customWidth="1"/>
    <col min="17" max="24" width="12.1640625" customWidth="1"/>
    <col min="25" max="29" width="13" customWidth="1"/>
  </cols>
  <sheetData>
    <row r="1" spans="1:31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31" ht="14.25" customHeight="1" x14ac:dyDescent="0.2">
      <c r="A2" s="1"/>
      <c r="B2" s="1"/>
      <c r="C2" s="1"/>
      <c r="D2" s="2" t="s">
        <v>0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1" ht="14.25" customHeight="1" x14ac:dyDescent="0.2">
      <c r="A3" s="1"/>
      <c r="B3" s="1"/>
      <c r="C3" s="1"/>
      <c r="D3" s="1"/>
      <c r="E3" s="1" t="s">
        <v>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31" ht="14.25" customHeight="1" x14ac:dyDescent="0.2">
      <c r="A4" s="1"/>
      <c r="B4" s="1"/>
      <c r="C4" s="1"/>
      <c r="D4" s="1"/>
      <c r="E4" s="1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1" ht="14.25" customHeight="1" x14ac:dyDescent="0.2">
      <c r="A5" s="1"/>
      <c r="B5" s="1"/>
      <c r="C5" s="1"/>
      <c r="D5" s="1"/>
      <c r="E5" s="1" t="s">
        <v>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31" ht="14.25" customHeight="1" x14ac:dyDescent="0.2">
      <c r="A6" s="1"/>
      <c r="B6" s="1"/>
      <c r="C6" s="1"/>
      <c r="D6" s="1"/>
      <c r="E6" s="3"/>
      <c r="F6" s="1"/>
      <c r="G6" s="1"/>
      <c r="H6" s="1"/>
      <c r="I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31" ht="14.25" customHeight="1" x14ac:dyDescent="0.2">
      <c r="A7" s="1"/>
      <c r="B7" s="1"/>
      <c r="C7" s="1"/>
      <c r="D7" s="1" t="s">
        <v>5</v>
      </c>
      <c r="E7" s="4">
        <v>0.4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1" ht="14.2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5">
        <f>201251+1021+4468</f>
        <v>206740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31" ht="14.25" customHeight="1" x14ac:dyDescent="0.2">
      <c r="A9" s="1"/>
      <c r="B9" s="1"/>
      <c r="C9" s="1"/>
      <c r="D9" s="6"/>
      <c r="E9" s="6"/>
      <c r="F9" s="6"/>
      <c r="G9" s="6"/>
      <c r="H9" s="6"/>
      <c r="I9" s="6"/>
      <c r="J9" s="7">
        <v>45658</v>
      </c>
      <c r="K9" s="7">
        <v>45689</v>
      </c>
      <c r="L9" s="7">
        <v>45717</v>
      </c>
      <c r="M9" s="7">
        <v>45748</v>
      </c>
      <c r="N9" s="7">
        <v>45778</v>
      </c>
      <c r="O9" s="7">
        <v>45809</v>
      </c>
      <c r="P9" s="7">
        <v>45839</v>
      </c>
      <c r="Q9" s="7">
        <v>45870</v>
      </c>
      <c r="R9" s="7">
        <v>45901</v>
      </c>
      <c r="S9" s="7">
        <v>45931</v>
      </c>
      <c r="T9" s="7">
        <v>45962</v>
      </c>
      <c r="U9" s="7">
        <v>45992</v>
      </c>
      <c r="V9" s="7">
        <v>46023</v>
      </c>
      <c r="W9" s="7">
        <v>46054</v>
      </c>
      <c r="X9" s="7">
        <v>46082</v>
      </c>
      <c r="Y9" s="7">
        <v>46113</v>
      </c>
      <c r="Z9" s="7">
        <v>46143</v>
      </c>
      <c r="AA9" s="7">
        <v>46174</v>
      </c>
      <c r="AB9" s="7">
        <v>46204</v>
      </c>
      <c r="AC9" s="7">
        <v>46235</v>
      </c>
      <c r="AD9" s="7"/>
      <c r="AE9" s="7"/>
    </row>
    <row r="10" spans="1:31" ht="14.25" customHeight="1" x14ac:dyDescent="0.2">
      <c r="A10" s="1"/>
      <c r="B10" s="1"/>
      <c r="C10" s="1"/>
      <c r="D10" s="1" t="s">
        <v>6</v>
      </c>
      <c r="E10" s="1"/>
      <c r="F10" s="1"/>
      <c r="G10" s="1"/>
      <c r="H10" s="1"/>
      <c r="I10" s="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31" ht="14.25" customHeight="1" x14ac:dyDescent="0.2">
      <c r="A11" s="1"/>
      <c r="B11" s="1"/>
      <c r="C11" s="1"/>
      <c r="D11" s="1" t="s">
        <v>7</v>
      </c>
      <c r="E11" s="1"/>
      <c r="F11" s="1"/>
      <c r="G11" s="1"/>
      <c r="H11" s="1"/>
      <c r="I11" s="1"/>
      <c r="J11" s="5">
        <f>215000+J10</f>
        <v>215000</v>
      </c>
      <c r="K11" s="5">
        <f>K8+K10</f>
        <v>206740</v>
      </c>
      <c r="L11" s="5">
        <f t="shared" ref="L11:AC11" si="0">K66+L10</f>
        <v>134653.33333333334</v>
      </c>
      <c r="M11" s="5">
        <f t="shared" si="0"/>
        <v>99378.666666666686</v>
      </c>
      <c r="N11" s="5">
        <f t="shared" si="0"/>
        <v>158292.00000000003</v>
      </c>
      <c r="O11" s="5">
        <f t="shared" si="0"/>
        <v>129517.33333333337</v>
      </c>
      <c r="P11" s="5">
        <f t="shared" si="0"/>
        <v>110930.66666666672</v>
      </c>
      <c r="Q11" s="5">
        <f t="shared" si="0"/>
        <v>82156.000000000058</v>
      </c>
      <c r="R11" s="5">
        <f t="shared" si="0"/>
        <v>63569.333333333394</v>
      </c>
      <c r="S11" s="5">
        <f t="shared" si="0"/>
        <v>34794.666666666737</v>
      </c>
      <c r="T11" s="5">
        <f t="shared" si="0"/>
        <v>16208.000000000073</v>
      </c>
      <c r="U11" s="5">
        <f t="shared" si="0"/>
        <v>-12566.666666666591</v>
      </c>
      <c r="V11" s="5">
        <f t="shared" si="0"/>
        <v>-31153.333333333256</v>
      </c>
      <c r="W11" s="5">
        <f t="shared" si="0"/>
        <v>-59927.99999999992</v>
      </c>
      <c r="X11" s="5">
        <f t="shared" si="0"/>
        <v>-78514.666666666584</v>
      </c>
      <c r="Y11" s="5">
        <f t="shared" si="0"/>
        <v>-107289.33333333326</v>
      </c>
      <c r="Z11" s="5">
        <f t="shared" si="0"/>
        <v>-125875.99999999991</v>
      </c>
      <c r="AA11" s="5">
        <f t="shared" si="0"/>
        <v>-154650.66666666657</v>
      </c>
      <c r="AB11" s="5">
        <f t="shared" si="0"/>
        <v>-173237.33333333323</v>
      </c>
      <c r="AC11" s="5">
        <f t="shared" si="0"/>
        <v>-202011.99999999988</v>
      </c>
    </row>
    <row r="12" spans="1:31" ht="14.2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5"/>
      <c r="K12" s="5"/>
      <c r="L12" s="5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31" ht="14.2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5"/>
      <c r="K13" s="5"/>
      <c r="L13" s="5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31" ht="14.25" customHeight="1" x14ac:dyDescent="0.2">
      <c r="A14" s="1"/>
      <c r="B14" s="1"/>
      <c r="C14" s="1"/>
      <c r="D14" s="8" t="s">
        <v>8</v>
      </c>
      <c r="E14" s="1"/>
      <c r="F14" s="1"/>
      <c r="G14" s="1"/>
      <c r="H14" s="1"/>
      <c r="I14" s="1"/>
      <c r="J14" s="5"/>
      <c r="K14" s="5"/>
      <c r="L14" s="5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1" ht="14.2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5"/>
      <c r="K15" s="5"/>
      <c r="L15" s="5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1" ht="14.25" customHeight="1" x14ac:dyDescent="0.2">
      <c r="A16" s="1"/>
      <c r="B16" s="1"/>
      <c r="C16" s="1"/>
      <c r="D16" s="9" t="s">
        <v>9</v>
      </c>
      <c r="E16" s="1"/>
      <c r="F16" s="1"/>
      <c r="G16" s="9"/>
      <c r="H16" s="1"/>
      <c r="I16" s="1"/>
      <c r="J16" s="5"/>
      <c r="K16" s="5"/>
      <c r="L16" s="5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4.25" customHeight="1" x14ac:dyDescent="0.2">
      <c r="A17" s="1"/>
      <c r="B17" s="1"/>
      <c r="C17" s="1"/>
      <c r="D17" s="1" t="s">
        <v>44</v>
      </c>
      <c r="E17" s="1"/>
      <c r="F17" s="1"/>
      <c r="G17" s="1"/>
      <c r="H17" s="1"/>
      <c r="I17" s="1"/>
      <c r="M17" s="10">
        <v>40000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4.25" customHeight="1" x14ac:dyDescent="0.2">
      <c r="A18" s="1"/>
      <c r="B18" s="1"/>
      <c r="C18" s="1"/>
      <c r="D18" s="1" t="s">
        <v>45</v>
      </c>
      <c r="E18" s="1"/>
      <c r="F18" s="1"/>
      <c r="G18" s="1"/>
      <c r="H18" s="1"/>
      <c r="I18" s="1"/>
      <c r="J18" s="5"/>
      <c r="M18" s="5">
        <v>37500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4.2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5"/>
      <c r="K19" s="5"/>
      <c r="L19" s="5"/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4.25" customHeight="1" x14ac:dyDescent="0.2">
      <c r="A20" s="1"/>
      <c r="B20" s="1"/>
      <c r="C20" s="1"/>
      <c r="D20" s="9" t="s">
        <v>10</v>
      </c>
      <c r="E20" s="1"/>
      <c r="F20" s="2" t="s">
        <v>11</v>
      </c>
      <c r="G20" s="2" t="s">
        <v>12</v>
      </c>
      <c r="H20" s="2" t="s">
        <v>13</v>
      </c>
      <c r="I20" s="1"/>
      <c r="J20" s="5"/>
      <c r="K20" s="5"/>
      <c r="L20" s="5"/>
      <c r="M20" s="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4.2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5"/>
      <c r="K21" s="5"/>
      <c r="L21" s="5"/>
      <c r="M21" s="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4.25" customHeight="1" x14ac:dyDescent="0.2">
      <c r="A22" s="1"/>
      <c r="B22" s="1"/>
      <c r="C22" s="1"/>
      <c r="D22" s="1" t="s">
        <v>44</v>
      </c>
      <c r="E22" s="1"/>
      <c r="F22" s="1">
        <v>45</v>
      </c>
      <c r="G22" s="11">
        <f>67</f>
        <v>67</v>
      </c>
      <c r="H22" s="5">
        <f>G22*F22</f>
        <v>3015</v>
      </c>
      <c r="I22" s="1"/>
      <c r="J22" s="12">
        <f>H22</f>
        <v>3015</v>
      </c>
      <c r="K22" s="12">
        <f t="shared" ref="K22:AC27" si="1">J22</f>
        <v>3015</v>
      </c>
      <c r="L22" s="12">
        <f t="shared" si="1"/>
        <v>3015</v>
      </c>
      <c r="M22" s="12">
        <f t="shared" si="1"/>
        <v>3015</v>
      </c>
      <c r="N22" s="12">
        <f t="shared" si="1"/>
        <v>3015</v>
      </c>
      <c r="O22" s="12">
        <f t="shared" si="1"/>
        <v>3015</v>
      </c>
      <c r="P22" s="12">
        <f t="shared" si="1"/>
        <v>3015</v>
      </c>
      <c r="Q22" s="12">
        <f t="shared" si="1"/>
        <v>3015</v>
      </c>
      <c r="R22" s="12">
        <f t="shared" si="1"/>
        <v>3015</v>
      </c>
      <c r="S22" s="12">
        <f t="shared" ref="S22:S27" si="2">R22</f>
        <v>3015</v>
      </c>
      <c r="T22" s="12">
        <f t="shared" ref="T22:T27" si="3">S22</f>
        <v>3015</v>
      </c>
      <c r="U22" s="12">
        <f t="shared" ref="U22:U27" si="4">T22</f>
        <v>3015</v>
      </c>
      <c r="V22" s="12">
        <f t="shared" ref="V22:V27" si="5">U22</f>
        <v>3015</v>
      </c>
      <c r="W22" s="12">
        <f t="shared" ref="W22:W27" si="6">V22</f>
        <v>3015</v>
      </c>
      <c r="X22" s="12">
        <f t="shared" ref="X22:X27" si="7">W22</f>
        <v>3015</v>
      </c>
      <c r="Y22" s="12">
        <f t="shared" ref="Y22:Y27" si="8">X22</f>
        <v>3015</v>
      </c>
      <c r="Z22" s="12">
        <f t="shared" ref="Z22:Z27" si="9">Y22</f>
        <v>3015</v>
      </c>
      <c r="AA22" s="12">
        <f t="shared" ref="AA22:AA27" si="10">Z22</f>
        <v>3015</v>
      </c>
      <c r="AB22" s="12">
        <f t="shared" ref="AB22:AB27" si="11">AA22</f>
        <v>3015</v>
      </c>
      <c r="AC22" s="12">
        <f t="shared" ref="AC22:AC27" si="12">AB22</f>
        <v>3015</v>
      </c>
    </row>
    <row r="23" spans="1:29" ht="14.25" customHeight="1" x14ac:dyDescent="0.2">
      <c r="A23" s="1"/>
      <c r="B23" s="1"/>
      <c r="C23" s="1"/>
      <c r="D23" s="1" t="s">
        <v>45</v>
      </c>
      <c r="E23" s="1"/>
      <c r="F23" s="1">
        <v>100</v>
      </c>
      <c r="G23" s="11">
        <v>40</v>
      </c>
      <c r="H23" s="5">
        <f t="shared" ref="H23:H27" si="13">G23*F23</f>
        <v>4000</v>
      </c>
      <c r="I23" s="1"/>
      <c r="J23" s="12">
        <f t="shared" ref="J23:J27" si="14">H23</f>
        <v>4000</v>
      </c>
      <c r="K23" s="12">
        <f t="shared" si="1"/>
        <v>4000</v>
      </c>
      <c r="L23" s="12">
        <f t="shared" si="1"/>
        <v>4000</v>
      </c>
      <c r="M23" s="12">
        <f t="shared" si="1"/>
        <v>4000</v>
      </c>
      <c r="N23" s="12">
        <f t="shared" si="1"/>
        <v>4000</v>
      </c>
      <c r="O23" s="12">
        <f t="shared" si="1"/>
        <v>4000</v>
      </c>
      <c r="P23" s="12">
        <f t="shared" si="1"/>
        <v>4000</v>
      </c>
      <c r="Q23" s="12">
        <f t="shared" si="1"/>
        <v>4000</v>
      </c>
      <c r="R23" s="12">
        <f t="shared" si="1"/>
        <v>4000</v>
      </c>
      <c r="S23" s="12">
        <f t="shared" si="2"/>
        <v>4000</v>
      </c>
      <c r="T23" s="12">
        <f t="shared" si="3"/>
        <v>4000</v>
      </c>
      <c r="U23" s="12">
        <f t="shared" si="4"/>
        <v>4000</v>
      </c>
      <c r="V23" s="12">
        <f t="shared" si="5"/>
        <v>4000</v>
      </c>
      <c r="W23" s="12">
        <f t="shared" si="6"/>
        <v>4000</v>
      </c>
      <c r="X23" s="12">
        <f t="shared" si="7"/>
        <v>4000</v>
      </c>
      <c r="Y23" s="12">
        <f t="shared" si="8"/>
        <v>4000</v>
      </c>
      <c r="Z23" s="12">
        <f t="shared" si="9"/>
        <v>4000</v>
      </c>
      <c r="AA23" s="12">
        <f t="shared" si="10"/>
        <v>4000</v>
      </c>
      <c r="AB23" s="12">
        <f t="shared" si="11"/>
        <v>4000</v>
      </c>
      <c r="AC23" s="12">
        <f t="shared" si="12"/>
        <v>4000</v>
      </c>
    </row>
    <row r="24" spans="1:29" ht="14.25" customHeight="1" x14ac:dyDescent="0.2">
      <c r="A24" s="1"/>
      <c r="B24" s="1"/>
      <c r="C24" s="1"/>
      <c r="D24" s="1" t="s">
        <v>46</v>
      </c>
      <c r="E24" s="1"/>
      <c r="F24" s="1">
        <v>78</v>
      </c>
      <c r="G24" s="11">
        <v>55</v>
      </c>
      <c r="H24" s="5">
        <f t="shared" si="13"/>
        <v>4290</v>
      </c>
      <c r="I24" s="1"/>
      <c r="J24" s="12">
        <f t="shared" si="14"/>
        <v>4290</v>
      </c>
      <c r="K24" s="12">
        <f t="shared" si="1"/>
        <v>4290</v>
      </c>
      <c r="L24" s="12">
        <f t="shared" si="1"/>
        <v>4290</v>
      </c>
      <c r="M24" s="12">
        <f t="shared" si="1"/>
        <v>4290</v>
      </c>
      <c r="N24" s="12">
        <f t="shared" si="1"/>
        <v>4290</v>
      </c>
      <c r="O24" s="12">
        <f t="shared" si="1"/>
        <v>4290</v>
      </c>
      <c r="P24" s="12">
        <f t="shared" si="1"/>
        <v>4290</v>
      </c>
      <c r="Q24" s="12">
        <f t="shared" si="1"/>
        <v>4290</v>
      </c>
      <c r="R24" s="12">
        <f t="shared" si="1"/>
        <v>4290</v>
      </c>
      <c r="S24" s="12">
        <f t="shared" si="2"/>
        <v>4290</v>
      </c>
      <c r="T24" s="12">
        <f t="shared" si="3"/>
        <v>4290</v>
      </c>
      <c r="U24" s="12">
        <f t="shared" si="4"/>
        <v>4290</v>
      </c>
      <c r="V24" s="12">
        <f t="shared" si="5"/>
        <v>4290</v>
      </c>
      <c r="W24" s="12">
        <f t="shared" si="6"/>
        <v>4290</v>
      </c>
      <c r="X24" s="12">
        <f t="shared" si="7"/>
        <v>4290</v>
      </c>
      <c r="Y24" s="12">
        <f t="shared" si="8"/>
        <v>4290</v>
      </c>
      <c r="Z24" s="12">
        <f t="shared" si="9"/>
        <v>4290</v>
      </c>
      <c r="AA24" s="12">
        <f t="shared" si="10"/>
        <v>4290</v>
      </c>
      <c r="AB24" s="12">
        <f t="shared" si="11"/>
        <v>4290</v>
      </c>
      <c r="AC24" s="12">
        <f t="shared" si="12"/>
        <v>4290</v>
      </c>
    </row>
    <row r="25" spans="1:29" ht="14.25" customHeight="1" x14ac:dyDescent="0.2">
      <c r="A25" s="1"/>
      <c r="B25" s="1"/>
      <c r="C25" s="1"/>
      <c r="D25" s="1" t="s">
        <v>47</v>
      </c>
      <c r="E25" s="13"/>
      <c r="F25" s="14">
        <v>55</v>
      </c>
      <c r="G25" s="15">
        <v>35</v>
      </c>
      <c r="H25" s="5">
        <f t="shared" si="13"/>
        <v>1925</v>
      </c>
      <c r="I25" s="1"/>
      <c r="J25" s="12">
        <f t="shared" si="14"/>
        <v>1925</v>
      </c>
      <c r="K25" s="12">
        <f t="shared" si="1"/>
        <v>1925</v>
      </c>
      <c r="L25" s="12">
        <f t="shared" si="1"/>
        <v>1925</v>
      </c>
      <c r="M25" s="12">
        <f t="shared" si="1"/>
        <v>1925</v>
      </c>
      <c r="N25" s="12">
        <f t="shared" si="1"/>
        <v>1925</v>
      </c>
      <c r="O25" s="12">
        <f t="shared" si="1"/>
        <v>1925</v>
      </c>
      <c r="P25" s="12">
        <f t="shared" si="1"/>
        <v>1925</v>
      </c>
      <c r="Q25" s="12">
        <f t="shared" si="1"/>
        <v>1925</v>
      </c>
      <c r="R25" s="12">
        <f t="shared" si="1"/>
        <v>1925</v>
      </c>
      <c r="S25" s="12">
        <f t="shared" si="2"/>
        <v>1925</v>
      </c>
      <c r="T25" s="12">
        <f t="shared" si="3"/>
        <v>1925</v>
      </c>
      <c r="U25" s="12">
        <f t="shared" si="4"/>
        <v>1925</v>
      </c>
      <c r="V25" s="12">
        <f t="shared" si="5"/>
        <v>1925</v>
      </c>
      <c r="W25" s="12">
        <f t="shared" si="6"/>
        <v>1925</v>
      </c>
      <c r="X25" s="12">
        <f t="shared" si="7"/>
        <v>1925</v>
      </c>
      <c r="Y25" s="12">
        <f t="shared" si="8"/>
        <v>1925</v>
      </c>
      <c r="Z25" s="12">
        <f t="shared" si="9"/>
        <v>1925</v>
      </c>
      <c r="AA25" s="12">
        <f t="shared" si="10"/>
        <v>1925</v>
      </c>
      <c r="AB25" s="12">
        <f t="shared" si="11"/>
        <v>1925</v>
      </c>
      <c r="AC25" s="12">
        <f t="shared" si="12"/>
        <v>1925</v>
      </c>
    </row>
    <row r="26" spans="1:29" ht="14.25" customHeight="1" x14ac:dyDescent="0.2">
      <c r="A26" s="1"/>
      <c r="B26" s="1"/>
      <c r="C26" s="1"/>
      <c r="D26" s="1" t="s">
        <v>48</v>
      </c>
      <c r="E26" s="1"/>
      <c r="F26" s="1">
        <v>125</v>
      </c>
      <c r="G26" s="11">
        <v>30</v>
      </c>
      <c r="H26" s="5">
        <f t="shared" si="13"/>
        <v>3750</v>
      </c>
      <c r="I26" s="1"/>
      <c r="J26" s="12">
        <f t="shared" si="14"/>
        <v>3750</v>
      </c>
      <c r="K26" s="12">
        <f t="shared" si="1"/>
        <v>3750</v>
      </c>
      <c r="L26" s="12">
        <f t="shared" si="1"/>
        <v>3750</v>
      </c>
      <c r="M26" s="12">
        <f t="shared" si="1"/>
        <v>3750</v>
      </c>
      <c r="N26" s="12">
        <f t="shared" si="1"/>
        <v>3750</v>
      </c>
      <c r="O26" s="12">
        <f t="shared" si="1"/>
        <v>3750</v>
      </c>
      <c r="P26" s="12">
        <f t="shared" si="1"/>
        <v>3750</v>
      </c>
      <c r="Q26" s="12">
        <f t="shared" si="1"/>
        <v>3750</v>
      </c>
      <c r="R26" s="12">
        <f t="shared" si="1"/>
        <v>3750</v>
      </c>
      <c r="S26" s="12">
        <f t="shared" si="2"/>
        <v>3750</v>
      </c>
      <c r="T26" s="12">
        <f t="shared" si="3"/>
        <v>3750</v>
      </c>
      <c r="U26" s="12">
        <f t="shared" si="4"/>
        <v>3750</v>
      </c>
      <c r="V26" s="12">
        <f t="shared" si="5"/>
        <v>3750</v>
      </c>
      <c r="W26" s="12">
        <f t="shared" si="6"/>
        <v>3750</v>
      </c>
      <c r="X26" s="12">
        <f t="shared" si="7"/>
        <v>3750</v>
      </c>
      <c r="Y26" s="12">
        <f t="shared" si="8"/>
        <v>3750</v>
      </c>
      <c r="Z26" s="12">
        <f t="shared" si="9"/>
        <v>3750</v>
      </c>
      <c r="AA26" s="12">
        <f t="shared" si="10"/>
        <v>3750</v>
      </c>
      <c r="AB26" s="12">
        <f t="shared" si="11"/>
        <v>3750</v>
      </c>
      <c r="AC26" s="12">
        <f t="shared" si="12"/>
        <v>3750</v>
      </c>
    </row>
    <row r="27" spans="1:29" ht="14.25" customHeight="1" x14ac:dyDescent="0.2">
      <c r="A27" s="1"/>
      <c r="B27" s="1"/>
      <c r="C27" s="1"/>
      <c r="D27" s="1" t="s">
        <v>14</v>
      </c>
      <c r="E27" s="1"/>
      <c r="F27" s="1">
        <v>0</v>
      </c>
      <c r="G27" s="11">
        <v>30</v>
      </c>
      <c r="H27" s="5">
        <f t="shared" si="13"/>
        <v>0</v>
      </c>
      <c r="I27" s="1"/>
      <c r="J27" s="12">
        <f t="shared" si="14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2"/>
        <v>0</v>
      </c>
      <c r="T27" s="12">
        <f t="shared" si="3"/>
        <v>0</v>
      </c>
      <c r="U27" s="12">
        <f t="shared" si="4"/>
        <v>0</v>
      </c>
      <c r="V27" s="12">
        <f t="shared" si="5"/>
        <v>0</v>
      </c>
      <c r="W27" s="12">
        <f t="shared" si="6"/>
        <v>0</v>
      </c>
      <c r="X27" s="12">
        <f t="shared" si="7"/>
        <v>0</v>
      </c>
      <c r="Y27" s="12">
        <f t="shared" si="8"/>
        <v>0</v>
      </c>
      <c r="Z27" s="12">
        <f t="shared" si="9"/>
        <v>0</v>
      </c>
      <c r="AA27" s="12">
        <f t="shared" si="10"/>
        <v>0</v>
      </c>
      <c r="AB27" s="12">
        <f t="shared" si="11"/>
        <v>0</v>
      </c>
      <c r="AC27" s="12">
        <f t="shared" si="12"/>
        <v>0</v>
      </c>
    </row>
    <row r="28" spans="1:29" ht="14.25" customHeight="1" x14ac:dyDescent="0.2">
      <c r="A28" s="1"/>
      <c r="B28" s="1"/>
      <c r="C28" s="1"/>
      <c r="D28" s="16" t="s">
        <v>15</v>
      </c>
      <c r="E28" s="17"/>
      <c r="F28" s="17"/>
      <c r="G28" s="18">
        <f>AVERAGE(G22:G27)</f>
        <v>42.833333333333336</v>
      </c>
      <c r="H28" s="17"/>
      <c r="I28" s="17"/>
      <c r="J28" s="19">
        <f t="shared" ref="J28:AC28" si="15">SUM(J22:J27)+SUM(J17:J18)</f>
        <v>16980</v>
      </c>
      <c r="K28" s="19">
        <f t="shared" si="15"/>
        <v>16980</v>
      </c>
      <c r="L28" s="19">
        <f t="shared" si="15"/>
        <v>16980</v>
      </c>
      <c r="M28" s="19">
        <f t="shared" si="15"/>
        <v>94480</v>
      </c>
      <c r="N28" s="19">
        <f t="shared" si="15"/>
        <v>16980</v>
      </c>
      <c r="O28" s="19">
        <f t="shared" si="15"/>
        <v>16980</v>
      </c>
      <c r="P28" s="19">
        <f t="shared" si="15"/>
        <v>16980</v>
      </c>
      <c r="Q28" s="19">
        <f t="shared" si="15"/>
        <v>16980</v>
      </c>
      <c r="R28" s="19">
        <f t="shared" si="15"/>
        <v>16980</v>
      </c>
      <c r="S28" s="19">
        <f t="shared" si="15"/>
        <v>16980</v>
      </c>
      <c r="T28" s="19">
        <f t="shared" si="15"/>
        <v>16980</v>
      </c>
      <c r="U28" s="19">
        <f t="shared" si="15"/>
        <v>16980</v>
      </c>
      <c r="V28" s="19">
        <f t="shared" si="15"/>
        <v>16980</v>
      </c>
      <c r="W28" s="19">
        <f t="shared" si="15"/>
        <v>16980</v>
      </c>
      <c r="X28" s="19">
        <f t="shared" si="15"/>
        <v>16980</v>
      </c>
      <c r="Y28" s="19">
        <f t="shared" si="15"/>
        <v>16980</v>
      </c>
      <c r="Z28" s="19">
        <f t="shared" si="15"/>
        <v>16980</v>
      </c>
      <c r="AA28" s="19">
        <f t="shared" si="15"/>
        <v>16980</v>
      </c>
      <c r="AB28" s="19">
        <f t="shared" si="15"/>
        <v>16980</v>
      </c>
      <c r="AC28" s="19">
        <f t="shared" si="15"/>
        <v>16980</v>
      </c>
    </row>
    <row r="29" spans="1:29" ht="14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ht="14.25" customHeight="1" x14ac:dyDescent="0.2">
      <c r="C30" s="1"/>
      <c r="D30" s="20" t="s">
        <v>16</v>
      </c>
      <c r="E30" s="1"/>
      <c r="F30" s="1" t="s">
        <v>11</v>
      </c>
      <c r="G30" s="1" t="s">
        <v>17</v>
      </c>
      <c r="H30" s="1" t="s">
        <v>18</v>
      </c>
      <c r="I30" s="2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14.25" customHeight="1" x14ac:dyDescent="0.2">
      <c r="A31" s="1"/>
      <c r="B31" s="1"/>
      <c r="C31" s="1"/>
      <c r="D31" s="1" t="s">
        <v>44</v>
      </c>
      <c r="E31" s="1"/>
      <c r="F31" s="1">
        <f t="shared" ref="F31:F36" si="16">F22</f>
        <v>45</v>
      </c>
      <c r="G31" s="11">
        <f t="shared" ref="G31:G36" si="17">G22*(1-$E$7)</f>
        <v>40.199999999999996</v>
      </c>
      <c r="H31" s="5">
        <f t="shared" ref="H31:H36" si="18">G31*F31</f>
        <v>1808.9999999999998</v>
      </c>
      <c r="I31" s="1"/>
      <c r="J31" s="26">
        <f>H31</f>
        <v>1808.9999999999998</v>
      </c>
      <c r="K31" s="26">
        <f t="shared" ref="K31:AC36" si="19">I31</f>
        <v>0</v>
      </c>
      <c r="L31" s="26">
        <f t="shared" si="19"/>
        <v>1808.9999999999998</v>
      </c>
      <c r="M31" s="26">
        <f t="shared" si="19"/>
        <v>0</v>
      </c>
      <c r="N31" s="26">
        <f t="shared" si="19"/>
        <v>1808.9999999999998</v>
      </c>
      <c r="O31" s="26">
        <f t="shared" si="19"/>
        <v>0</v>
      </c>
      <c r="P31" s="26">
        <f t="shared" si="19"/>
        <v>1808.9999999999998</v>
      </c>
      <c r="Q31" s="26">
        <f t="shared" si="19"/>
        <v>0</v>
      </c>
      <c r="R31" s="26">
        <f t="shared" si="19"/>
        <v>1808.9999999999998</v>
      </c>
      <c r="S31" s="26">
        <f t="shared" si="19"/>
        <v>0</v>
      </c>
      <c r="T31" s="26">
        <f t="shared" si="19"/>
        <v>1808.9999999999998</v>
      </c>
      <c r="U31" s="26">
        <f t="shared" si="19"/>
        <v>0</v>
      </c>
      <c r="V31" s="26">
        <f t="shared" si="19"/>
        <v>1808.9999999999998</v>
      </c>
      <c r="W31" s="26">
        <f t="shared" si="19"/>
        <v>0</v>
      </c>
      <c r="X31" s="26">
        <f t="shared" si="19"/>
        <v>1808.9999999999998</v>
      </c>
      <c r="Y31" s="26">
        <f t="shared" si="19"/>
        <v>0</v>
      </c>
      <c r="Z31" s="26">
        <f t="shared" si="19"/>
        <v>1808.9999999999998</v>
      </c>
      <c r="AA31" s="26">
        <f t="shared" si="19"/>
        <v>0</v>
      </c>
      <c r="AB31" s="26">
        <f t="shared" si="19"/>
        <v>1808.9999999999998</v>
      </c>
      <c r="AC31" s="26">
        <f t="shared" si="19"/>
        <v>0</v>
      </c>
    </row>
    <row r="32" spans="1:29" ht="14.25" customHeight="1" x14ac:dyDescent="0.2">
      <c r="A32" s="1"/>
      <c r="B32" s="1"/>
      <c r="C32" s="1"/>
      <c r="D32" s="1" t="s">
        <v>45</v>
      </c>
      <c r="E32" s="1"/>
      <c r="F32" s="1">
        <f t="shared" si="16"/>
        <v>100</v>
      </c>
      <c r="G32" s="11">
        <f t="shared" si="17"/>
        <v>24</v>
      </c>
      <c r="H32" s="5">
        <f t="shared" si="18"/>
        <v>2400</v>
      </c>
      <c r="I32" s="1"/>
      <c r="J32" s="26">
        <f t="shared" ref="J32:J36" si="20">H32</f>
        <v>2400</v>
      </c>
      <c r="K32" s="26">
        <f t="shared" si="19"/>
        <v>0</v>
      </c>
      <c r="L32" s="26">
        <f t="shared" si="19"/>
        <v>2400</v>
      </c>
      <c r="M32" s="26">
        <f t="shared" si="19"/>
        <v>0</v>
      </c>
      <c r="N32" s="26">
        <f t="shared" si="19"/>
        <v>2400</v>
      </c>
      <c r="O32" s="26">
        <f t="shared" si="19"/>
        <v>0</v>
      </c>
      <c r="P32" s="26">
        <f t="shared" si="19"/>
        <v>2400</v>
      </c>
      <c r="Q32" s="26">
        <f t="shared" si="19"/>
        <v>0</v>
      </c>
      <c r="R32" s="26">
        <f t="shared" si="19"/>
        <v>2400</v>
      </c>
      <c r="S32" s="26">
        <f t="shared" si="19"/>
        <v>0</v>
      </c>
      <c r="T32" s="26">
        <f t="shared" si="19"/>
        <v>2400</v>
      </c>
      <c r="U32" s="26">
        <f t="shared" si="19"/>
        <v>0</v>
      </c>
      <c r="V32" s="26">
        <f t="shared" si="19"/>
        <v>2400</v>
      </c>
      <c r="W32" s="26">
        <f t="shared" si="19"/>
        <v>0</v>
      </c>
      <c r="X32" s="26">
        <f t="shared" si="19"/>
        <v>2400</v>
      </c>
      <c r="Y32" s="26">
        <f t="shared" si="19"/>
        <v>0</v>
      </c>
      <c r="Z32" s="26">
        <f t="shared" si="19"/>
        <v>2400</v>
      </c>
      <c r="AA32" s="26">
        <f t="shared" si="19"/>
        <v>0</v>
      </c>
      <c r="AB32" s="26">
        <f t="shared" si="19"/>
        <v>2400</v>
      </c>
      <c r="AC32" s="26">
        <f t="shared" si="19"/>
        <v>0</v>
      </c>
    </row>
    <row r="33" spans="1:29" ht="14.25" customHeight="1" x14ac:dyDescent="0.2">
      <c r="A33" s="1"/>
      <c r="B33" s="1"/>
      <c r="C33" s="1"/>
      <c r="D33" s="1" t="s">
        <v>46</v>
      </c>
      <c r="E33" s="1"/>
      <c r="F33" s="1">
        <f t="shared" si="16"/>
        <v>78</v>
      </c>
      <c r="G33" s="11">
        <f t="shared" si="17"/>
        <v>33</v>
      </c>
      <c r="H33" s="5">
        <f t="shared" si="18"/>
        <v>2574</v>
      </c>
      <c r="I33" s="1"/>
      <c r="J33" s="26">
        <f t="shared" si="20"/>
        <v>2574</v>
      </c>
      <c r="K33" s="26">
        <f t="shared" si="19"/>
        <v>0</v>
      </c>
      <c r="L33" s="26">
        <f t="shared" si="19"/>
        <v>2574</v>
      </c>
      <c r="M33" s="26">
        <f t="shared" si="19"/>
        <v>0</v>
      </c>
      <c r="N33" s="26">
        <f t="shared" si="19"/>
        <v>2574</v>
      </c>
      <c r="O33" s="26">
        <f t="shared" si="19"/>
        <v>0</v>
      </c>
      <c r="P33" s="26">
        <f t="shared" si="19"/>
        <v>2574</v>
      </c>
      <c r="Q33" s="26">
        <f t="shared" si="19"/>
        <v>0</v>
      </c>
      <c r="R33" s="26">
        <f t="shared" si="19"/>
        <v>2574</v>
      </c>
      <c r="S33" s="26">
        <f t="shared" si="19"/>
        <v>0</v>
      </c>
      <c r="T33" s="26">
        <f t="shared" si="19"/>
        <v>2574</v>
      </c>
      <c r="U33" s="26">
        <f t="shared" si="19"/>
        <v>0</v>
      </c>
      <c r="V33" s="26">
        <f t="shared" si="19"/>
        <v>2574</v>
      </c>
      <c r="W33" s="26">
        <f t="shared" si="19"/>
        <v>0</v>
      </c>
      <c r="X33" s="26">
        <f t="shared" si="19"/>
        <v>2574</v>
      </c>
      <c r="Y33" s="26">
        <f t="shared" si="19"/>
        <v>0</v>
      </c>
      <c r="Z33" s="26">
        <f t="shared" si="19"/>
        <v>2574</v>
      </c>
      <c r="AA33" s="26">
        <f t="shared" si="19"/>
        <v>0</v>
      </c>
      <c r="AB33" s="26">
        <f t="shared" si="19"/>
        <v>2574</v>
      </c>
      <c r="AC33" s="26">
        <f t="shared" si="19"/>
        <v>0</v>
      </c>
    </row>
    <row r="34" spans="1:29" ht="14.25" customHeight="1" x14ac:dyDescent="0.2">
      <c r="A34" s="1"/>
      <c r="B34" s="1"/>
      <c r="C34" s="1"/>
      <c r="D34" s="1" t="s">
        <v>47</v>
      </c>
      <c r="E34" s="1"/>
      <c r="F34" s="1">
        <f t="shared" si="16"/>
        <v>55</v>
      </c>
      <c r="G34" s="11">
        <f t="shared" si="17"/>
        <v>21</v>
      </c>
      <c r="H34" s="5">
        <f t="shared" si="18"/>
        <v>1155</v>
      </c>
      <c r="I34" s="1"/>
      <c r="J34" s="26">
        <f t="shared" si="20"/>
        <v>1155</v>
      </c>
      <c r="K34" s="26">
        <f t="shared" si="19"/>
        <v>0</v>
      </c>
      <c r="L34" s="26">
        <f t="shared" si="19"/>
        <v>1155</v>
      </c>
      <c r="M34" s="26">
        <f t="shared" si="19"/>
        <v>0</v>
      </c>
      <c r="N34" s="26">
        <f t="shared" si="19"/>
        <v>1155</v>
      </c>
      <c r="O34" s="26">
        <f t="shared" si="19"/>
        <v>0</v>
      </c>
      <c r="P34" s="26">
        <f t="shared" si="19"/>
        <v>1155</v>
      </c>
      <c r="Q34" s="26">
        <f t="shared" si="19"/>
        <v>0</v>
      </c>
      <c r="R34" s="26">
        <f t="shared" si="19"/>
        <v>1155</v>
      </c>
      <c r="S34" s="26">
        <f t="shared" si="19"/>
        <v>0</v>
      </c>
      <c r="T34" s="26">
        <f t="shared" si="19"/>
        <v>1155</v>
      </c>
      <c r="U34" s="26">
        <f t="shared" si="19"/>
        <v>0</v>
      </c>
      <c r="V34" s="26">
        <f t="shared" si="19"/>
        <v>1155</v>
      </c>
      <c r="W34" s="26">
        <f t="shared" si="19"/>
        <v>0</v>
      </c>
      <c r="X34" s="26">
        <f t="shared" si="19"/>
        <v>1155</v>
      </c>
      <c r="Y34" s="26">
        <f t="shared" si="19"/>
        <v>0</v>
      </c>
      <c r="Z34" s="26">
        <f t="shared" si="19"/>
        <v>1155</v>
      </c>
      <c r="AA34" s="26">
        <f t="shared" si="19"/>
        <v>0</v>
      </c>
      <c r="AB34" s="26">
        <f t="shared" si="19"/>
        <v>1155</v>
      </c>
      <c r="AC34" s="26">
        <f t="shared" si="19"/>
        <v>0</v>
      </c>
    </row>
    <row r="35" spans="1:29" ht="14.25" customHeight="1" x14ac:dyDescent="0.2">
      <c r="A35" s="1"/>
      <c r="B35" s="1"/>
      <c r="C35" s="1"/>
      <c r="D35" s="1" t="s">
        <v>48</v>
      </c>
      <c r="E35" s="1"/>
      <c r="F35" s="1">
        <f t="shared" si="16"/>
        <v>125</v>
      </c>
      <c r="G35" s="11">
        <f t="shared" si="17"/>
        <v>18</v>
      </c>
      <c r="H35" s="5">
        <f t="shared" si="18"/>
        <v>2250</v>
      </c>
      <c r="I35" s="1"/>
      <c r="J35" s="26">
        <f t="shared" si="20"/>
        <v>2250</v>
      </c>
      <c r="K35" s="26">
        <f t="shared" si="19"/>
        <v>0</v>
      </c>
      <c r="L35" s="26">
        <f t="shared" si="19"/>
        <v>2250</v>
      </c>
      <c r="M35" s="26">
        <f t="shared" si="19"/>
        <v>0</v>
      </c>
      <c r="N35" s="26">
        <f t="shared" si="19"/>
        <v>2250</v>
      </c>
      <c r="O35" s="26">
        <f t="shared" si="19"/>
        <v>0</v>
      </c>
      <c r="P35" s="26">
        <f t="shared" si="19"/>
        <v>2250</v>
      </c>
      <c r="Q35" s="26">
        <f t="shared" si="19"/>
        <v>0</v>
      </c>
      <c r="R35" s="26">
        <f t="shared" si="19"/>
        <v>2250</v>
      </c>
      <c r="S35" s="26">
        <f t="shared" si="19"/>
        <v>0</v>
      </c>
      <c r="T35" s="26">
        <f t="shared" si="19"/>
        <v>2250</v>
      </c>
      <c r="U35" s="26">
        <f t="shared" si="19"/>
        <v>0</v>
      </c>
      <c r="V35" s="26">
        <f t="shared" si="19"/>
        <v>2250</v>
      </c>
      <c r="W35" s="26">
        <f t="shared" si="19"/>
        <v>0</v>
      </c>
      <c r="X35" s="26">
        <f t="shared" si="19"/>
        <v>2250</v>
      </c>
      <c r="Y35" s="26">
        <f t="shared" si="19"/>
        <v>0</v>
      </c>
      <c r="Z35" s="26">
        <f t="shared" si="19"/>
        <v>2250</v>
      </c>
      <c r="AA35" s="26">
        <f t="shared" si="19"/>
        <v>0</v>
      </c>
      <c r="AB35" s="26">
        <f t="shared" si="19"/>
        <v>2250</v>
      </c>
      <c r="AC35" s="26">
        <f t="shared" si="19"/>
        <v>0</v>
      </c>
    </row>
    <row r="36" spans="1:29" ht="14.25" customHeight="1" x14ac:dyDescent="0.2">
      <c r="A36" s="1"/>
      <c r="B36" s="1"/>
      <c r="C36" s="1"/>
      <c r="D36" s="1" t="s">
        <v>14</v>
      </c>
      <c r="E36" s="1"/>
      <c r="F36" s="1">
        <f t="shared" si="16"/>
        <v>0</v>
      </c>
      <c r="G36" s="11">
        <f t="shared" si="17"/>
        <v>18</v>
      </c>
      <c r="H36" s="5">
        <f t="shared" si="18"/>
        <v>0</v>
      </c>
      <c r="I36" s="1"/>
      <c r="J36" s="26">
        <f t="shared" si="20"/>
        <v>0</v>
      </c>
      <c r="K36" s="26">
        <f t="shared" si="19"/>
        <v>0</v>
      </c>
      <c r="L36" s="26">
        <f t="shared" si="19"/>
        <v>0</v>
      </c>
      <c r="M36" s="26">
        <f t="shared" si="19"/>
        <v>0</v>
      </c>
      <c r="N36" s="26">
        <f t="shared" si="19"/>
        <v>0</v>
      </c>
      <c r="O36" s="26">
        <f t="shared" si="19"/>
        <v>0</v>
      </c>
      <c r="P36" s="26">
        <f t="shared" si="19"/>
        <v>0</v>
      </c>
      <c r="Q36" s="26">
        <f t="shared" si="19"/>
        <v>0</v>
      </c>
      <c r="R36" s="26">
        <f t="shared" si="19"/>
        <v>0</v>
      </c>
      <c r="S36" s="26">
        <f t="shared" si="19"/>
        <v>0</v>
      </c>
      <c r="T36" s="26">
        <f t="shared" si="19"/>
        <v>0</v>
      </c>
      <c r="U36" s="26">
        <f t="shared" si="19"/>
        <v>0</v>
      </c>
      <c r="V36" s="26">
        <f t="shared" si="19"/>
        <v>0</v>
      </c>
      <c r="W36" s="26">
        <f t="shared" si="19"/>
        <v>0</v>
      </c>
      <c r="X36" s="26">
        <f t="shared" si="19"/>
        <v>0</v>
      </c>
      <c r="Y36" s="26">
        <f t="shared" si="19"/>
        <v>0</v>
      </c>
      <c r="Z36" s="26">
        <f t="shared" si="19"/>
        <v>0</v>
      </c>
      <c r="AA36" s="26">
        <f t="shared" si="19"/>
        <v>0</v>
      </c>
      <c r="AB36" s="26">
        <f t="shared" si="19"/>
        <v>0</v>
      </c>
      <c r="AC36" s="26">
        <f t="shared" si="19"/>
        <v>0</v>
      </c>
    </row>
    <row r="37" spans="1:29" ht="14.25" customHeight="1" x14ac:dyDescent="0.2">
      <c r="A37" s="1"/>
      <c r="B37" s="1"/>
      <c r="C37" s="1"/>
      <c r="D37" s="16" t="s">
        <v>15</v>
      </c>
      <c r="E37" s="17"/>
      <c r="F37" s="17"/>
      <c r="G37" s="17"/>
      <c r="H37" s="17"/>
      <c r="I37" s="17"/>
      <c r="J37" s="19">
        <f t="shared" ref="J37:AC37" si="21">SUM(J31:J36)</f>
        <v>10188</v>
      </c>
      <c r="K37" s="19">
        <f t="shared" si="21"/>
        <v>0</v>
      </c>
      <c r="L37" s="19">
        <f t="shared" si="21"/>
        <v>10188</v>
      </c>
      <c r="M37" s="19">
        <f t="shared" si="21"/>
        <v>0</v>
      </c>
      <c r="N37" s="19">
        <f t="shared" si="21"/>
        <v>10188</v>
      </c>
      <c r="O37" s="19">
        <f t="shared" si="21"/>
        <v>0</v>
      </c>
      <c r="P37" s="19">
        <f t="shared" si="21"/>
        <v>10188</v>
      </c>
      <c r="Q37" s="19">
        <f t="shared" si="21"/>
        <v>0</v>
      </c>
      <c r="R37" s="19">
        <f t="shared" si="21"/>
        <v>10188</v>
      </c>
      <c r="S37" s="19">
        <f t="shared" si="21"/>
        <v>0</v>
      </c>
      <c r="T37" s="19">
        <f t="shared" si="21"/>
        <v>10188</v>
      </c>
      <c r="U37" s="19">
        <f t="shared" si="21"/>
        <v>0</v>
      </c>
      <c r="V37" s="19">
        <f t="shared" si="21"/>
        <v>10188</v>
      </c>
      <c r="W37" s="19">
        <f t="shared" si="21"/>
        <v>0</v>
      </c>
      <c r="X37" s="19">
        <f t="shared" si="21"/>
        <v>10188</v>
      </c>
      <c r="Y37" s="19">
        <f t="shared" si="21"/>
        <v>0</v>
      </c>
      <c r="Z37" s="19">
        <f t="shared" si="21"/>
        <v>10188</v>
      </c>
      <c r="AA37" s="19">
        <f t="shared" si="21"/>
        <v>0</v>
      </c>
      <c r="AB37" s="19">
        <f t="shared" si="21"/>
        <v>10188</v>
      </c>
      <c r="AC37" s="19">
        <f t="shared" si="21"/>
        <v>0</v>
      </c>
    </row>
    <row r="38" spans="1:29" ht="14.25" customHeight="1" x14ac:dyDescent="0.2">
      <c r="A38" s="1"/>
      <c r="B38" s="1"/>
      <c r="C38" s="1"/>
      <c r="D38" s="2"/>
      <c r="E38" s="2"/>
      <c r="F38" s="2"/>
      <c r="G38" s="2"/>
      <c r="H38" s="2"/>
      <c r="I38" s="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  <row r="39" spans="1:29" ht="14.25" customHeight="1" x14ac:dyDescent="0.2">
      <c r="A39" s="1"/>
      <c r="B39" s="1"/>
      <c r="C39" s="1"/>
      <c r="D39" s="2" t="s">
        <v>19</v>
      </c>
      <c r="E39" s="2"/>
      <c r="F39" s="2"/>
      <c r="G39" s="2"/>
      <c r="H39" s="2"/>
      <c r="I39" s="2"/>
      <c r="J39" s="22">
        <f t="shared" ref="J39:AC39" si="22">J28-J37</f>
        <v>6792</v>
      </c>
      <c r="K39" s="22">
        <f t="shared" si="22"/>
        <v>16980</v>
      </c>
      <c r="L39" s="22">
        <f t="shared" si="22"/>
        <v>6792</v>
      </c>
      <c r="M39" s="22">
        <f t="shared" si="22"/>
        <v>94480</v>
      </c>
      <c r="N39" s="22">
        <f t="shared" si="22"/>
        <v>6792</v>
      </c>
      <c r="O39" s="22">
        <f t="shared" si="22"/>
        <v>16980</v>
      </c>
      <c r="P39" s="22">
        <f t="shared" si="22"/>
        <v>6792</v>
      </c>
      <c r="Q39" s="22">
        <f t="shared" si="22"/>
        <v>16980</v>
      </c>
      <c r="R39" s="22">
        <f t="shared" si="22"/>
        <v>6792</v>
      </c>
      <c r="S39" s="22">
        <f t="shared" si="22"/>
        <v>16980</v>
      </c>
      <c r="T39" s="22">
        <f t="shared" si="22"/>
        <v>6792</v>
      </c>
      <c r="U39" s="22">
        <f t="shared" si="22"/>
        <v>16980</v>
      </c>
      <c r="V39" s="22">
        <f t="shared" si="22"/>
        <v>6792</v>
      </c>
      <c r="W39" s="22">
        <f t="shared" si="22"/>
        <v>16980</v>
      </c>
      <c r="X39" s="22">
        <f t="shared" si="22"/>
        <v>6792</v>
      </c>
      <c r="Y39" s="22">
        <f t="shared" si="22"/>
        <v>16980</v>
      </c>
      <c r="Z39" s="22">
        <f t="shared" si="22"/>
        <v>6792</v>
      </c>
      <c r="AA39" s="22">
        <f t="shared" si="22"/>
        <v>16980</v>
      </c>
      <c r="AB39" s="22">
        <f t="shared" si="22"/>
        <v>6792</v>
      </c>
      <c r="AC39" s="22">
        <f t="shared" si="22"/>
        <v>16980</v>
      </c>
    </row>
    <row r="40" spans="1:29" ht="14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ht="21" customHeight="1" x14ac:dyDescent="0.2">
      <c r="A41" s="1"/>
      <c r="B41" s="1"/>
      <c r="C41" s="1"/>
      <c r="D41" s="8" t="s">
        <v>20</v>
      </c>
      <c r="E41" s="1"/>
      <c r="F41" s="1"/>
      <c r="G41" s="1"/>
      <c r="H41" s="1"/>
      <c r="I41" s="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ht="14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ht="14.25" customHeight="1" x14ac:dyDescent="0.2">
      <c r="A43" s="1"/>
      <c r="B43" s="1"/>
      <c r="C43" s="1"/>
      <c r="D43" s="2" t="s">
        <v>21</v>
      </c>
      <c r="E43" s="2" t="s">
        <v>22</v>
      </c>
      <c r="F43" s="2" t="s">
        <v>23</v>
      </c>
      <c r="G43" s="2" t="s">
        <v>24</v>
      </c>
      <c r="H43" s="1"/>
      <c r="I43" s="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ht="14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ht="14.25" customHeight="1" x14ac:dyDescent="0.2">
      <c r="A45" s="1"/>
      <c r="B45" s="1"/>
      <c r="C45" s="1"/>
      <c r="D45" s="1" t="s">
        <v>40</v>
      </c>
      <c r="E45" s="5">
        <v>60000</v>
      </c>
      <c r="F45" s="24">
        <v>0.3</v>
      </c>
      <c r="G45" s="5">
        <f t="shared" ref="G45:G48" si="23">E45*(1+F45)/12</f>
        <v>6500</v>
      </c>
      <c r="H45" s="5"/>
      <c r="I45" s="1"/>
      <c r="J45" s="12">
        <f>G45</f>
        <v>6500</v>
      </c>
      <c r="K45" s="12">
        <f>J45</f>
        <v>6500</v>
      </c>
      <c r="L45" s="12">
        <f t="shared" ref="L45:AC49" si="24">K45</f>
        <v>6500</v>
      </c>
      <c r="M45" s="12">
        <f t="shared" si="24"/>
        <v>6500</v>
      </c>
      <c r="N45" s="12">
        <f t="shared" si="24"/>
        <v>6500</v>
      </c>
      <c r="O45" s="12">
        <f t="shared" si="24"/>
        <v>6500</v>
      </c>
      <c r="P45" s="12">
        <f t="shared" si="24"/>
        <v>6500</v>
      </c>
      <c r="Q45" s="12">
        <f t="shared" si="24"/>
        <v>6500</v>
      </c>
      <c r="R45" s="12">
        <f t="shared" si="24"/>
        <v>6500</v>
      </c>
      <c r="S45" s="12">
        <f t="shared" si="24"/>
        <v>6500</v>
      </c>
      <c r="T45" s="12">
        <f t="shared" si="24"/>
        <v>6500</v>
      </c>
      <c r="U45" s="12">
        <f t="shared" si="24"/>
        <v>6500</v>
      </c>
      <c r="V45" s="12">
        <f t="shared" si="24"/>
        <v>6500</v>
      </c>
      <c r="W45" s="12">
        <f t="shared" si="24"/>
        <v>6500</v>
      </c>
      <c r="X45" s="12">
        <f t="shared" si="24"/>
        <v>6500</v>
      </c>
      <c r="Y45" s="12">
        <f t="shared" si="24"/>
        <v>6500</v>
      </c>
      <c r="Z45" s="12">
        <f t="shared" si="24"/>
        <v>6500</v>
      </c>
      <c r="AA45" s="12">
        <f t="shared" si="24"/>
        <v>6500</v>
      </c>
      <c r="AB45" s="12">
        <f t="shared" si="24"/>
        <v>6500</v>
      </c>
      <c r="AC45" s="12">
        <f t="shared" si="24"/>
        <v>6500</v>
      </c>
    </row>
    <row r="46" spans="1:29" ht="14.25" customHeight="1" x14ac:dyDescent="0.2">
      <c r="A46" s="1"/>
      <c r="B46" s="1"/>
      <c r="C46" s="1"/>
      <c r="D46" s="1" t="s">
        <v>41</v>
      </c>
      <c r="E46" s="5">
        <v>60000</v>
      </c>
      <c r="F46" s="24">
        <v>0.3</v>
      </c>
      <c r="G46" s="5">
        <f t="shared" si="23"/>
        <v>6500</v>
      </c>
      <c r="H46" s="5"/>
      <c r="I46" s="1"/>
      <c r="J46" s="12">
        <f t="shared" ref="J46:K49" si="25">G46</f>
        <v>6500</v>
      </c>
      <c r="K46" s="12">
        <f t="shared" ref="K46:Z49" si="26">J46</f>
        <v>6500</v>
      </c>
      <c r="L46" s="12">
        <f t="shared" si="26"/>
        <v>6500</v>
      </c>
      <c r="M46" s="12">
        <f t="shared" si="26"/>
        <v>6500</v>
      </c>
      <c r="N46" s="12">
        <f t="shared" si="26"/>
        <v>6500</v>
      </c>
      <c r="O46" s="12">
        <f t="shared" si="26"/>
        <v>6500</v>
      </c>
      <c r="P46" s="12">
        <f t="shared" si="26"/>
        <v>6500</v>
      </c>
      <c r="Q46" s="12">
        <f t="shared" si="26"/>
        <v>6500</v>
      </c>
      <c r="R46" s="12">
        <f t="shared" si="26"/>
        <v>6500</v>
      </c>
      <c r="S46" s="12">
        <f t="shared" si="26"/>
        <v>6500</v>
      </c>
      <c r="T46" s="12">
        <f t="shared" si="26"/>
        <v>6500</v>
      </c>
      <c r="U46" s="12">
        <f t="shared" si="26"/>
        <v>6500</v>
      </c>
      <c r="V46" s="12">
        <f t="shared" si="26"/>
        <v>6500</v>
      </c>
      <c r="W46" s="12">
        <f t="shared" si="26"/>
        <v>6500</v>
      </c>
      <c r="X46" s="12">
        <f t="shared" si="26"/>
        <v>6500</v>
      </c>
      <c r="Y46" s="12">
        <f t="shared" si="26"/>
        <v>6500</v>
      </c>
      <c r="Z46" s="12">
        <f t="shared" si="26"/>
        <v>6500</v>
      </c>
      <c r="AA46" s="12">
        <f t="shared" si="24"/>
        <v>6500</v>
      </c>
      <c r="AB46" s="12">
        <f t="shared" si="24"/>
        <v>6500</v>
      </c>
      <c r="AC46" s="12">
        <f t="shared" si="24"/>
        <v>6500</v>
      </c>
    </row>
    <row r="47" spans="1:29" ht="14.25" customHeight="1" x14ac:dyDescent="0.2">
      <c r="A47" s="1"/>
      <c r="B47" s="1"/>
      <c r="C47" s="1"/>
      <c r="D47" s="1" t="s">
        <v>42</v>
      </c>
      <c r="E47" s="5">
        <v>60000</v>
      </c>
      <c r="F47" s="24">
        <v>0.3</v>
      </c>
      <c r="G47" s="5">
        <f t="shared" si="23"/>
        <v>6500</v>
      </c>
      <c r="H47" s="5"/>
      <c r="I47" s="1"/>
      <c r="J47" s="12">
        <f t="shared" si="25"/>
        <v>6500</v>
      </c>
      <c r="K47" s="12">
        <f t="shared" si="26"/>
        <v>6500</v>
      </c>
      <c r="L47" s="12">
        <f t="shared" si="24"/>
        <v>6500</v>
      </c>
      <c r="M47" s="12">
        <f t="shared" si="24"/>
        <v>6500</v>
      </c>
      <c r="N47" s="12">
        <f t="shared" si="24"/>
        <v>6500</v>
      </c>
      <c r="O47" s="12">
        <f t="shared" si="24"/>
        <v>6500</v>
      </c>
      <c r="P47" s="12">
        <f t="shared" si="24"/>
        <v>6500</v>
      </c>
      <c r="Q47" s="12">
        <f t="shared" si="24"/>
        <v>6500</v>
      </c>
      <c r="R47" s="12">
        <f t="shared" si="24"/>
        <v>6500</v>
      </c>
      <c r="S47" s="12">
        <f t="shared" si="24"/>
        <v>6500</v>
      </c>
      <c r="T47" s="12">
        <f t="shared" si="24"/>
        <v>6500</v>
      </c>
      <c r="U47" s="12">
        <f t="shared" si="24"/>
        <v>6500</v>
      </c>
      <c r="V47" s="12">
        <f t="shared" si="24"/>
        <v>6500</v>
      </c>
      <c r="W47" s="12">
        <f t="shared" si="24"/>
        <v>6500</v>
      </c>
      <c r="X47" s="12">
        <f t="shared" si="24"/>
        <v>6500</v>
      </c>
      <c r="Y47" s="12">
        <f t="shared" si="24"/>
        <v>6500</v>
      </c>
      <c r="Z47" s="12">
        <f t="shared" si="24"/>
        <v>6500</v>
      </c>
      <c r="AA47" s="12">
        <f t="shared" si="24"/>
        <v>6500</v>
      </c>
      <c r="AB47" s="12">
        <f t="shared" si="24"/>
        <v>6500</v>
      </c>
      <c r="AC47" s="12">
        <f t="shared" si="24"/>
        <v>6500</v>
      </c>
    </row>
    <row r="48" spans="1:29" ht="14.25" customHeight="1" x14ac:dyDescent="0.2">
      <c r="A48" s="1"/>
      <c r="B48" s="1"/>
      <c r="C48" s="1"/>
      <c r="D48" s="1" t="s">
        <v>43</v>
      </c>
      <c r="E48" s="5">
        <v>80000</v>
      </c>
      <c r="F48" s="24">
        <v>0.3</v>
      </c>
      <c r="G48" s="5">
        <f t="shared" si="23"/>
        <v>8666.6666666666661</v>
      </c>
      <c r="H48" s="5"/>
      <c r="I48" s="1"/>
      <c r="J48" s="12">
        <f t="shared" si="25"/>
        <v>8666.6666666666661</v>
      </c>
      <c r="K48" s="12">
        <f t="shared" si="26"/>
        <v>8666.6666666666661</v>
      </c>
      <c r="L48" s="12">
        <f t="shared" si="24"/>
        <v>8666.6666666666661</v>
      </c>
      <c r="M48" s="12">
        <f t="shared" si="24"/>
        <v>8666.6666666666661</v>
      </c>
      <c r="N48" s="12">
        <f t="shared" si="24"/>
        <v>8666.6666666666661</v>
      </c>
      <c r="O48" s="12">
        <f t="shared" si="24"/>
        <v>8666.6666666666661</v>
      </c>
      <c r="P48" s="12">
        <f t="shared" si="24"/>
        <v>8666.6666666666661</v>
      </c>
      <c r="Q48" s="12">
        <f t="shared" si="24"/>
        <v>8666.6666666666661</v>
      </c>
      <c r="R48" s="12">
        <f t="shared" si="24"/>
        <v>8666.6666666666661</v>
      </c>
      <c r="S48" s="12">
        <f t="shared" si="24"/>
        <v>8666.6666666666661</v>
      </c>
      <c r="T48" s="12">
        <f t="shared" si="24"/>
        <v>8666.6666666666661</v>
      </c>
      <c r="U48" s="12">
        <f t="shared" si="24"/>
        <v>8666.6666666666661</v>
      </c>
      <c r="V48" s="12">
        <f t="shared" si="24"/>
        <v>8666.6666666666661</v>
      </c>
      <c r="W48" s="12">
        <f t="shared" si="24"/>
        <v>8666.6666666666661</v>
      </c>
      <c r="X48" s="12">
        <f t="shared" si="24"/>
        <v>8666.6666666666661</v>
      </c>
      <c r="Y48" s="12">
        <f t="shared" si="24"/>
        <v>8666.6666666666661</v>
      </c>
      <c r="Z48" s="12">
        <f t="shared" si="24"/>
        <v>8666.6666666666661</v>
      </c>
      <c r="AA48" s="12">
        <f t="shared" si="24"/>
        <v>8666.6666666666661</v>
      </c>
      <c r="AB48" s="12">
        <f t="shared" si="24"/>
        <v>8666.6666666666661</v>
      </c>
      <c r="AC48" s="12">
        <f t="shared" si="24"/>
        <v>8666.6666666666661</v>
      </c>
    </row>
    <row r="49" spans="1:29" ht="14.25" customHeight="1" x14ac:dyDescent="0.2">
      <c r="A49" s="1"/>
      <c r="B49" s="1"/>
      <c r="C49" s="1"/>
      <c r="D49" s="1" t="s">
        <v>25</v>
      </c>
      <c r="E49" s="5">
        <v>45000</v>
      </c>
      <c r="F49" s="24">
        <v>0.35</v>
      </c>
      <c r="G49" s="5">
        <v>1200</v>
      </c>
      <c r="H49" s="5"/>
      <c r="I49" s="1"/>
      <c r="J49" s="12">
        <f t="shared" si="25"/>
        <v>1200</v>
      </c>
      <c r="K49" s="12">
        <f t="shared" si="26"/>
        <v>1200</v>
      </c>
      <c r="L49" s="12">
        <f t="shared" si="24"/>
        <v>1200</v>
      </c>
      <c r="M49" s="12">
        <f t="shared" si="24"/>
        <v>1200</v>
      </c>
      <c r="N49" s="12">
        <f t="shared" si="24"/>
        <v>1200</v>
      </c>
      <c r="O49" s="12">
        <f t="shared" si="24"/>
        <v>1200</v>
      </c>
      <c r="P49" s="12">
        <f t="shared" si="24"/>
        <v>1200</v>
      </c>
      <c r="Q49" s="12">
        <f t="shared" si="24"/>
        <v>1200</v>
      </c>
      <c r="R49" s="12">
        <f t="shared" si="24"/>
        <v>1200</v>
      </c>
      <c r="S49" s="12">
        <f t="shared" si="24"/>
        <v>1200</v>
      </c>
      <c r="T49" s="12">
        <f t="shared" si="24"/>
        <v>1200</v>
      </c>
      <c r="U49" s="12">
        <f t="shared" si="24"/>
        <v>1200</v>
      </c>
      <c r="V49" s="12">
        <f t="shared" si="24"/>
        <v>1200</v>
      </c>
      <c r="W49" s="12">
        <f t="shared" si="24"/>
        <v>1200</v>
      </c>
      <c r="X49" s="12">
        <f t="shared" si="24"/>
        <v>1200</v>
      </c>
      <c r="Y49" s="12">
        <f t="shared" si="24"/>
        <v>1200</v>
      </c>
      <c r="Z49" s="12">
        <f t="shared" si="24"/>
        <v>1200</v>
      </c>
      <c r="AA49" s="12">
        <f t="shared" si="24"/>
        <v>1200</v>
      </c>
      <c r="AB49" s="12">
        <f t="shared" si="24"/>
        <v>1200</v>
      </c>
      <c r="AC49" s="12">
        <f t="shared" si="24"/>
        <v>1200</v>
      </c>
    </row>
    <row r="50" spans="1:29" ht="14.25" customHeight="1" x14ac:dyDescent="0.2">
      <c r="A50" s="1"/>
      <c r="B50" s="1"/>
      <c r="C50" s="1"/>
      <c r="D50" s="16" t="s">
        <v>26</v>
      </c>
      <c r="E50" s="17"/>
      <c r="F50" s="17"/>
      <c r="G50" s="17"/>
      <c r="H50" s="17"/>
      <c r="I50" s="17"/>
      <c r="J50" s="19">
        <f t="shared" ref="J50:AC50" si="27">SUM(J45:J49)</f>
        <v>29366.666666666664</v>
      </c>
      <c r="K50" s="19">
        <f t="shared" si="27"/>
        <v>29366.666666666664</v>
      </c>
      <c r="L50" s="19">
        <f t="shared" si="27"/>
        <v>29366.666666666664</v>
      </c>
      <c r="M50" s="19">
        <f t="shared" si="27"/>
        <v>29366.666666666664</v>
      </c>
      <c r="N50" s="19">
        <f t="shared" si="27"/>
        <v>29366.666666666664</v>
      </c>
      <c r="O50" s="19">
        <f t="shared" si="27"/>
        <v>29366.666666666664</v>
      </c>
      <c r="P50" s="19">
        <f t="shared" si="27"/>
        <v>29366.666666666664</v>
      </c>
      <c r="Q50" s="19">
        <f t="shared" si="27"/>
        <v>29366.666666666664</v>
      </c>
      <c r="R50" s="19">
        <f t="shared" si="27"/>
        <v>29366.666666666664</v>
      </c>
      <c r="S50" s="19">
        <f t="shared" si="27"/>
        <v>29366.666666666664</v>
      </c>
      <c r="T50" s="19">
        <f t="shared" si="27"/>
        <v>29366.666666666664</v>
      </c>
      <c r="U50" s="19">
        <f t="shared" si="27"/>
        <v>29366.666666666664</v>
      </c>
      <c r="V50" s="19">
        <f t="shared" si="27"/>
        <v>29366.666666666664</v>
      </c>
      <c r="W50" s="19">
        <f t="shared" si="27"/>
        <v>29366.666666666664</v>
      </c>
      <c r="X50" s="19">
        <f t="shared" si="27"/>
        <v>29366.666666666664</v>
      </c>
      <c r="Y50" s="19">
        <f t="shared" si="27"/>
        <v>29366.666666666664</v>
      </c>
      <c r="Z50" s="19">
        <f t="shared" si="27"/>
        <v>29366.666666666664</v>
      </c>
      <c r="AA50" s="19">
        <f t="shared" si="27"/>
        <v>29366.666666666664</v>
      </c>
      <c r="AB50" s="19">
        <f t="shared" si="27"/>
        <v>29366.666666666664</v>
      </c>
      <c r="AC50" s="19">
        <f t="shared" si="27"/>
        <v>29366.666666666664</v>
      </c>
    </row>
    <row r="51" spans="1:29" ht="14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14.25" customHeight="1" x14ac:dyDescent="0.2">
      <c r="A52" s="1"/>
      <c r="B52" s="1"/>
      <c r="C52" s="1"/>
      <c r="D52" s="9" t="s">
        <v>27</v>
      </c>
      <c r="E52" s="1"/>
      <c r="F52" s="1"/>
      <c r="G52" s="1"/>
      <c r="H52" s="1"/>
      <c r="I52" s="1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14.25" customHeight="1" x14ac:dyDescent="0.2">
      <c r="A53" s="1"/>
      <c r="B53" s="1"/>
      <c r="C53" s="1"/>
      <c r="D53" s="1"/>
      <c r="E53" s="1"/>
      <c r="F53" s="1"/>
      <c r="G53" s="5"/>
      <c r="H53" s="1"/>
      <c r="I53" s="1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14.25" customHeight="1" x14ac:dyDescent="0.2">
      <c r="A54" s="1"/>
      <c r="B54" s="1"/>
      <c r="C54" s="1"/>
      <c r="D54" s="1" t="s">
        <v>28</v>
      </c>
      <c r="E54" s="1"/>
      <c r="F54" s="1"/>
      <c r="G54" s="5">
        <v>500</v>
      </c>
      <c r="H54" s="1"/>
      <c r="I54" s="1"/>
      <c r="J54" s="12">
        <f t="shared" ref="J54:J59" si="28">G54</f>
        <v>500</v>
      </c>
      <c r="K54" s="12">
        <f t="shared" ref="K54:AC58" si="29">J54</f>
        <v>500</v>
      </c>
      <c r="L54" s="12">
        <f t="shared" si="29"/>
        <v>500</v>
      </c>
      <c r="M54" s="12">
        <f t="shared" si="29"/>
        <v>500</v>
      </c>
      <c r="N54" s="12">
        <f t="shared" si="29"/>
        <v>500</v>
      </c>
      <c r="O54" s="12">
        <f t="shared" si="29"/>
        <v>500</v>
      </c>
      <c r="P54" s="12">
        <f t="shared" si="29"/>
        <v>500</v>
      </c>
      <c r="Q54" s="12">
        <f t="shared" si="29"/>
        <v>500</v>
      </c>
      <c r="R54" s="12">
        <f t="shared" si="29"/>
        <v>500</v>
      </c>
      <c r="S54" s="12">
        <f t="shared" si="29"/>
        <v>500</v>
      </c>
      <c r="T54" s="12">
        <f t="shared" si="29"/>
        <v>500</v>
      </c>
      <c r="U54" s="12">
        <f t="shared" si="29"/>
        <v>500</v>
      </c>
      <c r="V54" s="12">
        <f t="shared" si="29"/>
        <v>500</v>
      </c>
      <c r="W54" s="12">
        <f t="shared" si="29"/>
        <v>500</v>
      </c>
      <c r="X54" s="12">
        <f t="shared" si="29"/>
        <v>500</v>
      </c>
      <c r="Y54" s="12">
        <f t="shared" si="29"/>
        <v>500</v>
      </c>
      <c r="Z54" s="12">
        <f t="shared" si="29"/>
        <v>500</v>
      </c>
      <c r="AA54" s="12">
        <f t="shared" si="29"/>
        <v>500</v>
      </c>
      <c r="AB54" s="12">
        <f t="shared" si="29"/>
        <v>500</v>
      </c>
      <c r="AC54" s="12">
        <f t="shared" si="29"/>
        <v>500</v>
      </c>
    </row>
    <row r="55" spans="1:29" ht="14.25" customHeight="1" x14ac:dyDescent="0.2">
      <c r="A55" s="5"/>
      <c r="B55" s="5"/>
      <c r="C55" s="5"/>
      <c r="D55" s="5" t="s">
        <v>29</v>
      </c>
      <c r="E55" s="5"/>
      <c r="F55" s="5"/>
      <c r="G55" s="5">
        <v>400</v>
      </c>
      <c r="H55" s="5"/>
      <c r="I55" s="5"/>
      <c r="J55" s="12">
        <f t="shared" si="28"/>
        <v>400</v>
      </c>
      <c r="K55" s="12">
        <f t="shared" si="29"/>
        <v>400</v>
      </c>
      <c r="L55" s="12">
        <f t="shared" si="29"/>
        <v>400</v>
      </c>
      <c r="M55" s="12">
        <f t="shared" si="29"/>
        <v>400</v>
      </c>
      <c r="N55" s="12">
        <f t="shared" si="29"/>
        <v>400</v>
      </c>
      <c r="O55" s="12">
        <f t="shared" si="29"/>
        <v>400</v>
      </c>
      <c r="P55" s="12">
        <f t="shared" si="29"/>
        <v>400</v>
      </c>
      <c r="Q55" s="12">
        <f t="shared" si="29"/>
        <v>400</v>
      </c>
      <c r="R55" s="12">
        <f t="shared" si="29"/>
        <v>400</v>
      </c>
      <c r="S55" s="12">
        <f t="shared" si="29"/>
        <v>400</v>
      </c>
      <c r="T55" s="12">
        <f t="shared" si="29"/>
        <v>400</v>
      </c>
      <c r="U55" s="12">
        <f t="shared" si="29"/>
        <v>400</v>
      </c>
      <c r="V55" s="12">
        <f t="shared" si="29"/>
        <v>400</v>
      </c>
      <c r="W55" s="12">
        <f t="shared" si="29"/>
        <v>400</v>
      </c>
      <c r="X55" s="12">
        <f t="shared" si="29"/>
        <v>400</v>
      </c>
      <c r="Y55" s="12">
        <f t="shared" si="29"/>
        <v>400</v>
      </c>
      <c r="Z55" s="12">
        <f t="shared" si="29"/>
        <v>400</v>
      </c>
      <c r="AA55" s="12">
        <f t="shared" si="29"/>
        <v>400</v>
      </c>
      <c r="AB55" s="12">
        <f t="shared" si="29"/>
        <v>400</v>
      </c>
      <c r="AC55" s="12">
        <f t="shared" si="29"/>
        <v>400</v>
      </c>
    </row>
    <row r="56" spans="1:29" ht="14.25" customHeight="1" x14ac:dyDescent="0.2">
      <c r="A56" s="5"/>
      <c r="B56" s="5"/>
      <c r="C56" s="5"/>
      <c r="D56" s="5" t="s">
        <v>30</v>
      </c>
      <c r="E56" s="5"/>
      <c r="F56" s="5"/>
      <c r="G56" s="5">
        <v>3000</v>
      </c>
      <c r="H56" s="5"/>
      <c r="I56" s="5"/>
      <c r="J56" s="12">
        <f t="shared" si="28"/>
        <v>3000</v>
      </c>
      <c r="K56" s="12">
        <f t="shared" si="29"/>
        <v>3000</v>
      </c>
      <c r="L56" s="12">
        <f t="shared" si="29"/>
        <v>3000</v>
      </c>
      <c r="M56" s="12">
        <v>0</v>
      </c>
      <c r="N56" s="12">
        <f t="shared" si="29"/>
        <v>0</v>
      </c>
      <c r="O56" s="12">
        <f t="shared" si="29"/>
        <v>0</v>
      </c>
      <c r="P56" s="12">
        <f t="shared" si="29"/>
        <v>0</v>
      </c>
      <c r="Q56" s="12">
        <f t="shared" si="29"/>
        <v>0</v>
      </c>
      <c r="R56" s="12">
        <f t="shared" si="29"/>
        <v>0</v>
      </c>
      <c r="S56" s="12">
        <f t="shared" si="29"/>
        <v>0</v>
      </c>
      <c r="T56" s="12">
        <f t="shared" si="29"/>
        <v>0</v>
      </c>
      <c r="U56" s="12">
        <f t="shared" si="29"/>
        <v>0</v>
      </c>
      <c r="V56" s="12">
        <f t="shared" si="29"/>
        <v>0</v>
      </c>
      <c r="W56" s="12">
        <f t="shared" si="29"/>
        <v>0</v>
      </c>
      <c r="X56" s="12">
        <f t="shared" si="29"/>
        <v>0</v>
      </c>
      <c r="Y56" s="12">
        <f t="shared" si="29"/>
        <v>0</v>
      </c>
      <c r="Z56" s="12">
        <f t="shared" si="29"/>
        <v>0</v>
      </c>
      <c r="AA56" s="12">
        <f t="shared" si="29"/>
        <v>0</v>
      </c>
      <c r="AB56" s="12">
        <f t="shared" si="29"/>
        <v>0</v>
      </c>
      <c r="AC56" s="12">
        <f t="shared" si="29"/>
        <v>0</v>
      </c>
    </row>
    <row r="57" spans="1:29" ht="14.25" customHeight="1" x14ac:dyDescent="0.2">
      <c r="A57" s="1"/>
      <c r="B57" s="1"/>
      <c r="C57" s="1"/>
      <c r="D57" s="1" t="s">
        <v>31</v>
      </c>
      <c r="E57" s="1"/>
      <c r="F57" s="1"/>
      <c r="G57" s="5">
        <v>2500</v>
      </c>
      <c r="H57" s="3"/>
      <c r="I57" s="1"/>
      <c r="J57" s="12">
        <f t="shared" si="28"/>
        <v>2500</v>
      </c>
      <c r="K57" s="12">
        <f t="shared" si="29"/>
        <v>2500</v>
      </c>
      <c r="L57" s="12">
        <f t="shared" si="29"/>
        <v>2500</v>
      </c>
      <c r="M57" s="12">
        <f t="shared" si="29"/>
        <v>2500</v>
      </c>
      <c r="N57" s="12">
        <f t="shared" si="29"/>
        <v>2500</v>
      </c>
      <c r="O57" s="12">
        <f t="shared" si="29"/>
        <v>2500</v>
      </c>
      <c r="P57" s="12">
        <f t="shared" si="29"/>
        <v>2500</v>
      </c>
      <c r="Q57" s="12">
        <f t="shared" si="29"/>
        <v>2500</v>
      </c>
      <c r="R57" s="12">
        <f t="shared" si="29"/>
        <v>2500</v>
      </c>
      <c r="S57" s="12">
        <f t="shared" si="29"/>
        <v>2500</v>
      </c>
      <c r="T57" s="12">
        <f t="shared" si="29"/>
        <v>2500</v>
      </c>
      <c r="U57" s="12">
        <f t="shared" si="29"/>
        <v>2500</v>
      </c>
      <c r="V57" s="12">
        <f t="shared" si="29"/>
        <v>2500</v>
      </c>
      <c r="W57" s="12">
        <f t="shared" si="29"/>
        <v>2500</v>
      </c>
      <c r="X57" s="12">
        <f t="shared" si="29"/>
        <v>2500</v>
      </c>
      <c r="Y57" s="12">
        <f t="shared" si="29"/>
        <v>2500</v>
      </c>
      <c r="Z57" s="12">
        <f t="shared" si="29"/>
        <v>2500</v>
      </c>
      <c r="AA57" s="12">
        <f t="shared" si="29"/>
        <v>2500</v>
      </c>
      <c r="AB57" s="12">
        <f t="shared" si="29"/>
        <v>2500</v>
      </c>
      <c r="AC57" s="12">
        <f t="shared" si="29"/>
        <v>2500</v>
      </c>
    </row>
    <row r="58" spans="1:29" ht="14.25" customHeight="1" x14ac:dyDescent="0.2">
      <c r="A58" s="1"/>
      <c r="B58" s="1"/>
      <c r="C58" s="1"/>
      <c r="D58" s="1" t="s">
        <v>32</v>
      </c>
      <c r="E58" s="1"/>
      <c r="F58" s="1"/>
      <c r="G58" s="5">
        <v>500</v>
      </c>
      <c r="H58" s="1"/>
      <c r="I58" s="1"/>
      <c r="J58" s="12">
        <f t="shared" si="28"/>
        <v>500</v>
      </c>
      <c r="K58" s="12">
        <f>27000+11000+13000</f>
        <v>51000</v>
      </c>
      <c r="L58" s="12">
        <f>J58</f>
        <v>500</v>
      </c>
      <c r="M58" s="12">
        <f t="shared" si="29"/>
        <v>500</v>
      </c>
      <c r="N58" s="12">
        <f t="shared" si="29"/>
        <v>500</v>
      </c>
      <c r="O58" s="12">
        <f t="shared" si="29"/>
        <v>500</v>
      </c>
      <c r="P58" s="12">
        <f t="shared" si="29"/>
        <v>500</v>
      </c>
      <c r="Q58" s="12">
        <f t="shared" si="29"/>
        <v>500</v>
      </c>
      <c r="R58" s="12">
        <f t="shared" si="29"/>
        <v>500</v>
      </c>
      <c r="S58" s="12">
        <f t="shared" si="29"/>
        <v>500</v>
      </c>
      <c r="T58" s="12">
        <f t="shared" si="29"/>
        <v>500</v>
      </c>
      <c r="U58" s="12">
        <f t="shared" si="29"/>
        <v>500</v>
      </c>
      <c r="V58" s="12">
        <f t="shared" si="29"/>
        <v>500</v>
      </c>
      <c r="W58" s="12">
        <f t="shared" si="29"/>
        <v>500</v>
      </c>
      <c r="X58" s="12">
        <f t="shared" si="29"/>
        <v>500</v>
      </c>
      <c r="Y58" s="12">
        <f t="shared" si="29"/>
        <v>500</v>
      </c>
      <c r="Z58" s="12">
        <f t="shared" si="29"/>
        <v>500</v>
      </c>
      <c r="AA58" s="12">
        <f t="shared" si="29"/>
        <v>500</v>
      </c>
      <c r="AB58" s="12">
        <f t="shared" si="29"/>
        <v>500</v>
      </c>
      <c r="AC58" s="12">
        <f t="shared" si="29"/>
        <v>500</v>
      </c>
    </row>
    <row r="59" spans="1:29" ht="14.25" customHeight="1" x14ac:dyDescent="0.2">
      <c r="A59" s="1"/>
      <c r="B59" s="1"/>
      <c r="C59" s="1"/>
      <c r="D59" s="1" t="s">
        <v>33</v>
      </c>
      <c r="E59" s="1"/>
      <c r="F59" s="1"/>
      <c r="G59" s="5">
        <v>400</v>
      </c>
      <c r="H59" s="1"/>
      <c r="I59" s="1"/>
      <c r="J59" s="12">
        <f t="shared" si="28"/>
        <v>400</v>
      </c>
      <c r="K59" s="12">
        <f t="shared" ref="K59:AC60" si="30">J59</f>
        <v>400</v>
      </c>
      <c r="L59" s="12">
        <f t="shared" si="30"/>
        <v>400</v>
      </c>
      <c r="M59" s="12">
        <f t="shared" si="30"/>
        <v>400</v>
      </c>
      <c r="N59" s="12">
        <f t="shared" si="30"/>
        <v>400</v>
      </c>
      <c r="O59" s="12">
        <f t="shared" si="30"/>
        <v>400</v>
      </c>
      <c r="P59" s="12">
        <f t="shared" si="30"/>
        <v>400</v>
      </c>
      <c r="Q59" s="12">
        <f t="shared" si="30"/>
        <v>400</v>
      </c>
      <c r="R59" s="12">
        <f t="shared" si="30"/>
        <v>400</v>
      </c>
      <c r="S59" s="12">
        <f t="shared" si="30"/>
        <v>400</v>
      </c>
      <c r="T59" s="12">
        <f t="shared" si="30"/>
        <v>400</v>
      </c>
      <c r="U59" s="12">
        <f t="shared" si="30"/>
        <v>400</v>
      </c>
      <c r="V59" s="12">
        <f t="shared" si="30"/>
        <v>400</v>
      </c>
      <c r="W59" s="12">
        <f t="shared" si="30"/>
        <v>400</v>
      </c>
      <c r="X59" s="12">
        <f t="shared" si="30"/>
        <v>400</v>
      </c>
      <c r="Y59" s="12">
        <f t="shared" si="30"/>
        <v>400</v>
      </c>
      <c r="Z59" s="12">
        <f t="shared" si="30"/>
        <v>400</v>
      </c>
      <c r="AA59" s="12">
        <f t="shared" si="30"/>
        <v>400</v>
      </c>
      <c r="AB59" s="12">
        <f t="shared" si="30"/>
        <v>400</v>
      </c>
      <c r="AC59" s="12">
        <f t="shared" si="30"/>
        <v>400</v>
      </c>
    </row>
    <row r="60" spans="1:29" ht="14.25" customHeight="1" x14ac:dyDescent="0.2">
      <c r="A60" s="1"/>
      <c r="B60" s="1"/>
      <c r="C60" s="1"/>
      <c r="D60" s="1" t="s">
        <v>34</v>
      </c>
      <c r="E60" s="1"/>
      <c r="F60" s="1"/>
      <c r="G60" s="5">
        <v>1500</v>
      </c>
      <c r="H60" s="1"/>
      <c r="I60" s="1"/>
      <c r="J60" s="25">
        <v>5000</v>
      </c>
      <c r="K60" s="12">
        <f>G60</f>
        <v>1500</v>
      </c>
      <c r="L60" s="25">
        <v>5000</v>
      </c>
      <c r="M60" s="12">
        <f>G60</f>
        <v>1500</v>
      </c>
      <c r="N60" s="12">
        <f t="shared" si="30"/>
        <v>1500</v>
      </c>
      <c r="O60" s="12">
        <f t="shared" si="30"/>
        <v>1500</v>
      </c>
      <c r="P60" s="12">
        <f t="shared" si="30"/>
        <v>1500</v>
      </c>
      <c r="Q60" s="12">
        <f t="shared" si="30"/>
        <v>1500</v>
      </c>
      <c r="R60" s="12">
        <f t="shared" si="30"/>
        <v>1500</v>
      </c>
      <c r="S60" s="12">
        <f t="shared" si="30"/>
        <v>1500</v>
      </c>
      <c r="T60" s="12">
        <f t="shared" si="30"/>
        <v>1500</v>
      </c>
      <c r="U60" s="12">
        <f t="shared" si="30"/>
        <v>1500</v>
      </c>
      <c r="V60" s="12">
        <f t="shared" si="30"/>
        <v>1500</v>
      </c>
      <c r="W60" s="12">
        <f t="shared" si="30"/>
        <v>1500</v>
      </c>
      <c r="X60" s="12">
        <f t="shared" si="30"/>
        <v>1500</v>
      </c>
      <c r="Y60" s="12">
        <f t="shared" si="30"/>
        <v>1500</v>
      </c>
      <c r="Z60" s="12">
        <f t="shared" si="30"/>
        <v>1500</v>
      </c>
      <c r="AA60" s="12">
        <f t="shared" si="30"/>
        <v>1500</v>
      </c>
      <c r="AB60" s="12">
        <f t="shared" si="30"/>
        <v>1500</v>
      </c>
      <c r="AC60" s="12">
        <f t="shared" si="30"/>
        <v>1500</v>
      </c>
    </row>
    <row r="61" spans="1:29" ht="14.25" customHeight="1" x14ac:dyDescent="0.2">
      <c r="A61" s="1"/>
      <c r="B61" s="1"/>
      <c r="C61" s="1"/>
      <c r="D61" s="1" t="s">
        <v>35</v>
      </c>
      <c r="E61" s="1"/>
      <c r="F61" s="1"/>
      <c r="G61" s="5">
        <v>200</v>
      </c>
      <c r="H61" s="1"/>
      <c r="I61" s="1"/>
      <c r="J61" s="12">
        <f t="shared" ref="J61:J62" si="31">G61</f>
        <v>200</v>
      </c>
      <c r="K61" s="12">
        <f t="shared" ref="K61:AC62" si="32">J61</f>
        <v>200</v>
      </c>
      <c r="L61" s="12">
        <f t="shared" si="32"/>
        <v>200</v>
      </c>
      <c r="M61" s="12">
        <f t="shared" si="32"/>
        <v>200</v>
      </c>
      <c r="N61" s="12">
        <f t="shared" si="32"/>
        <v>200</v>
      </c>
      <c r="O61" s="12">
        <f t="shared" si="32"/>
        <v>200</v>
      </c>
      <c r="P61" s="12">
        <f t="shared" si="32"/>
        <v>200</v>
      </c>
      <c r="Q61" s="12">
        <f t="shared" si="32"/>
        <v>200</v>
      </c>
      <c r="R61" s="12">
        <f t="shared" si="32"/>
        <v>200</v>
      </c>
      <c r="S61" s="12">
        <f t="shared" si="32"/>
        <v>200</v>
      </c>
      <c r="T61" s="12">
        <f t="shared" si="32"/>
        <v>200</v>
      </c>
      <c r="U61" s="12">
        <f t="shared" si="32"/>
        <v>200</v>
      </c>
      <c r="V61" s="12">
        <f t="shared" si="32"/>
        <v>200</v>
      </c>
      <c r="W61" s="12">
        <f t="shared" si="32"/>
        <v>200</v>
      </c>
      <c r="X61" s="12">
        <f t="shared" si="32"/>
        <v>200</v>
      </c>
      <c r="Y61" s="12">
        <f t="shared" si="32"/>
        <v>200</v>
      </c>
      <c r="Z61" s="12">
        <f t="shared" si="32"/>
        <v>200</v>
      </c>
      <c r="AA61" s="12">
        <f t="shared" si="32"/>
        <v>200</v>
      </c>
      <c r="AB61" s="12">
        <f t="shared" si="32"/>
        <v>200</v>
      </c>
      <c r="AC61" s="12">
        <f t="shared" si="32"/>
        <v>200</v>
      </c>
    </row>
    <row r="62" spans="1:29" ht="14.25" customHeight="1" x14ac:dyDescent="0.2">
      <c r="A62" s="1"/>
      <c r="B62" s="1"/>
      <c r="C62" s="1"/>
      <c r="D62" s="1" t="s">
        <v>36</v>
      </c>
      <c r="E62" s="1"/>
      <c r="F62" s="1"/>
      <c r="G62" s="5">
        <v>200</v>
      </c>
      <c r="H62" s="1"/>
      <c r="I62" s="1"/>
      <c r="J62" s="12">
        <f t="shared" si="31"/>
        <v>200</v>
      </c>
      <c r="K62" s="12">
        <f t="shared" si="32"/>
        <v>200</v>
      </c>
      <c r="L62" s="12">
        <f t="shared" si="32"/>
        <v>200</v>
      </c>
      <c r="M62" s="12">
        <f t="shared" si="32"/>
        <v>200</v>
      </c>
      <c r="N62" s="12">
        <f t="shared" si="32"/>
        <v>200</v>
      </c>
      <c r="O62" s="12">
        <f t="shared" si="32"/>
        <v>200</v>
      </c>
      <c r="P62" s="12">
        <f t="shared" si="32"/>
        <v>200</v>
      </c>
      <c r="Q62" s="12">
        <f t="shared" si="32"/>
        <v>200</v>
      </c>
      <c r="R62" s="12">
        <f t="shared" si="32"/>
        <v>200</v>
      </c>
      <c r="S62" s="12">
        <f t="shared" si="32"/>
        <v>200</v>
      </c>
      <c r="T62" s="12">
        <f t="shared" si="32"/>
        <v>200</v>
      </c>
      <c r="U62" s="12">
        <f t="shared" si="32"/>
        <v>200</v>
      </c>
      <c r="V62" s="12">
        <f t="shared" si="32"/>
        <v>200</v>
      </c>
      <c r="W62" s="12">
        <f t="shared" si="32"/>
        <v>200</v>
      </c>
      <c r="X62" s="12">
        <f t="shared" si="32"/>
        <v>200</v>
      </c>
      <c r="Y62" s="12">
        <f t="shared" si="32"/>
        <v>200</v>
      </c>
      <c r="Z62" s="12">
        <f t="shared" si="32"/>
        <v>200</v>
      </c>
      <c r="AA62" s="12">
        <f t="shared" si="32"/>
        <v>200</v>
      </c>
      <c r="AB62" s="12">
        <f t="shared" si="32"/>
        <v>200</v>
      </c>
      <c r="AC62" s="12">
        <f t="shared" si="32"/>
        <v>200</v>
      </c>
    </row>
    <row r="63" spans="1:29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ht="14.25" customHeight="1" x14ac:dyDescent="0.2">
      <c r="A64" s="1"/>
      <c r="B64" s="1"/>
      <c r="C64" s="1"/>
      <c r="D64" s="17" t="s">
        <v>37</v>
      </c>
      <c r="E64" s="17"/>
      <c r="F64" s="17"/>
      <c r="G64" s="17"/>
      <c r="H64" s="17"/>
      <c r="I64" s="17"/>
      <c r="J64" s="19">
        <f t="shared" ref="J64:AC64" si="33">SUM(J50:J62)</f>
        <v>42066.666666666664</v>
      </c>
      <c r="K64" s="19">
        <f t="shared" si="33"/>
        <v>89066.666666666657</v>
      </c>
      <c r="L64" s="19">
        <f t="shared" si="33"/>
        <v>42066.666666666664</v>
      </c>
      <c r="M64" s="19">
        <f t="shared" si="33"/>
        <v>35566.666666666664</v>
      </c>
      <c r="N64" s="19">
        <f t="shared" si="33"/>
        <v>35566.666666666664</v>
      </c>
      <c r="O64" s="19">
        <f t="shared" si="33"/>
        <v>35566.666666666664</v>
      </c>
      <c r="P64" s="19">
        <f t="shared" si="33"/>
        <v>35566.666666666664</v>
      </c>
      <c r="Q64" s="19">
        <f t="shared" si="33"/>
        <v>35566.666666666664</v>
      </c>
      <c r="R64" s="19">
        <f t="shared" si="33"/>
        <v>35566.666666666664</v>
      </c>
      <c r="S64" s="19">
        <f t="shared" si="33"/>
        <v>35566.666666666664</v>
      </c>
      <c r="T64" s="19">
        <f t="shared" si="33"/>
        <v>35566.666666666664</v>
      </c>
      <c r="U64" s="19">
        <f t="shared" si="33"/>
        <v>35566.666666666664</v>
      </c>
      <c r="V64" s="19">
        <f t="shared" si="33"/>
        <v>35566.666666666664</v>
      </c>
      <c r="W64" s="19">
        <f t="shared" si="33"/>
        <v>35566.666666666664</v>
      </c>
      <c r="X64" s="19">
        <f t="shared" si="33"/>
        <v>35566.666666666664</v>
      </c>
      <c r="Y64" s="19">
        <f t="shared" si="33"/>
        <v>35566.666666666664</v>
      </c>
      <c r="Z64" s="19">
        <f t="shared" si="33"/>
        <v>35566.666666666664</v>
      </c>
      <c r="AA64" s="19">
        <f t="shared" si="33"/>
        <v>35566.666666666664</v>
      </c>
      <c r="AB64" s="19">
        <f t="shared" si="33"/>
        <v>35566.666666666664</v>
      </c>
      <c r="AC64" s="19">
        <f t="shared" si="33"/>
        <v>35566.666666666664</v>
      </c>
    </row>
    <row r="65" spans="1:29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14.25" customHeight="1" x14ac:dyDescent="0.2">
      <c r="A66" s="1"/>
      <c r="B66" s="1"/>
      <c r="C66" s="1"/>
      <c r="D66" s="1" t="s">
        <v>38</v>
      </c>
      <c r="E66" s="1"/>
      <c r="F66" s="1"/>
      <c r="G66" s="1"/>
      <c r="H66" s="1"/>
      <c r="I66" s="1"/>
      <c r="J66" s="12">
        <f t="shared" ref="J66:AC66" si="34">J11+J39-J64</f>
        <v>179725.33333333334</v>
      </c>
      <c r="K66" s="12">
        <f t="shared" si="34"/>
        <v>134653.33333333334</v>
      </c>
      <c r="L66" s="12">
        <f t="shared" si="34"/>
        <v>99378.666666666686</v>
      </c>
      <c r="M66" s="12">
        <f t="shared" si="34"/>
        <v>158292.00000000003</v>
      </c>
      <c r="N66" s="12">
        <f t="shared" si="34"/>
        <v>129517.33333333337</v>
      </c>
      <c r="O66" s="12">
        <f t="shared" si="34"/>
        <v>110930.66666666672</v>
      </c>
      <c r="P66" s="12">
        <f t="shared" si="34"/>
        <v>82156.000000000058</v>
      </c>
      <c r="Q66" s="12">
        <f t="shared" si="34"/>
        <v>63569.333333333394</v>
      </c>
      <c r="R66" s="12">
        <f t="shared" si="34"/>
        <v>34794.666666666737</v>
      </c>
      <c r="S66" s="12">
        <f t="shared" si="34"/>
        <v>16208.000000000073</v>
      </c>
      <c r="T66" s="12">
        <f t="shared" si="34"/>
        <v>-12566.666666666591</v>
      </c>
      <c r="U66" s="12">
        <f t="shared" si="34"/>
        <v>-31153.333333333256</v>
      </c>
      <c r="V66" s="12">
        <f t="shared" si="34"/>
        <v>-59927.99999999992</v>
      </c>
      <c r="W66" s="12">
        <f t="shared" si="34"/>
        <v>-78514.666666666584</v>
      </c>
      <c r="X66" s="12">
        <f t="shared" si="34"/>
        <v>-107289.33333333326</v>
      </c>
      <c r="Y66" s="12">
        <f t="shared" si="34"/>
        <v>-125875.99999999991</v>
      </c>
      <c r="Z66" s="12">
        <f t="shared" si="34"/>
        <v>-154650.66666666657</v>
      </c>
      <c r="AA66" s="12">
        <f t="shared" si="34"/>
        <v>-173237.33333333323</v>
      </c>
      <c r="AB66" s="12">
        <f t="shared" si="34"/>
        <v>-202011.99999999988</v>
      </c>
      <c r="AC66" s="12">
        <f t="shared" si="34"/>
        <v>-220598.66666666654</v>
      </c>
    </row>
    <row r="67" spans="1:29" ht="14.25" customHeight="1" x14ac:dyDescent="0.2">
      <c r="A67" s="1"/>
      <c r="B67" s="1"/>
      <c r="C67" s="1"/>
      <c r="D67" s="1" t="s">
        <v>39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4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4.2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4.2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4.2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4.2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</sheetData>
  <phoneticPr fontId="10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April 2025 Refresh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Schijf</dc:creator>
  <cp:lastModifiedBy>Thomas Schijf</cp:lastModifiedBy>
  <dcterms:created xsi:type="dcterms:W3CDTF">2025-09-18T15:27:06Z</dcterms:created>
  <dcterms:modified xsi:type="dcterms:W3CDTF">2025-09-29T20:34:49Z</dcterms:modified>
</cp:coreProperties>
</file>