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homasschijf/Downloads/"/>
    </mc:Choice>
  </mc:AlternateContent>
  <xr:revisionPtr revIDLastSave="0" documentId="8_{94A727C8-AA19-4449-81E0-44B223A62AA9}" xr6:coauthVersionLast="47" xr6:coauthVersionMax="47" xr10:uidLastSave="{00000000-0000-0000-0000-000000000000}"/>
  <bookViews>
    <workbookView xWindow="680" yWindow="1000" windowWidth="27840" windowHeight="16340" xr2:uid="{AE543090-CF86-9D4F-919A-25BC12273A2B}"/>
  </bookViews>
  <sheets>
    <sheet name="April 2025 Refres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D27" i="1"/>
  <c r="C27" i="1"/>
  <c r="D26" i="1"/>
  <c r="C26" i="1"/>
  <c r="D25" i="1"/>
  <c r="C25" i="1"/>
  <c r="D24" i="1"/>
  <c r="C24" i="1"/>
  <c r="I23" i="1"/>
  <c r="D23" i="1"/>
  <c r="C23" i="1"/>
  <c r="E23" i="1" s="1"/>
  <c r="C22" i="1"/>
  <c r="E18" i="1"/>
  <c r="I18" i="1" s="1"/>
  <c r="J18" i="1" s="1"/>
  <c r="E17" i="1"/>
  <c r="E16" i="1"/>
  <c r="H16" i="1" s="1"/>
  <c r="I16" i="1" s="1"/>
  <c r="J16" i="1" s="1"/>
  <c r="E15" i="1"/>
  <c r="G15" i="1" s="1"/>
  <c r="H15" i="1" s="1"/>
  <c r="I15" i="1" s="1"/>
  <c r="J15" i="1" s="1"/>
  <c r="H14" i="1"/>
  <c r="E14" i="1"/>
  <c r="G13" i="1"/>
  <c r="H13" i="1" s="1"/>
  <c r="D13" i="1"/>
  <c r="D22" i="1" s="1"/>
  <c r="E24" i="1" l="1"/>
  <c r="E27" i="1"/>
  <c r="H25" i="1"/>
  <c r="I25" i="1" s="1"/>
  <c r="J25" i="1" s="1"/>
  <c r="E25" i="1"/>
  <c r="H26" i="1"/>
  <c r="I26" i="1" s="1"/>
  <c r="J26" i="1" s="1"/>
  <c r="H24" i="1"/>
  <c r="I24" i="1" s="1"/>
  <c r="J24" i="1" s="1"/>
  <c r="H27" i="1"/>
  <c r="I27" i="1" s="1"/>
  <c r="J27" i="1" s="1"/>
  <c r="I13" i="1"/>
  <c r="H19" i="1"/>
  <c r="E22" i="1"/>
  <c r="H22" i="1"/>
  <c r="D19" i="1"/>
  <c r="G19" i="1"/>
  <c r="G30" i="1" s="1"/>
  <c r="E26" i="1"/>
  <c r="I22" i="1" l="1"/>
  <c r="H28" i="1"/>
  <c r="H30" i="1" s="1"/>
  <c r="I19" i="1"/>
  <c r="J13" i="1"/>
  <c r="J19" i="1" l="1"/>
  <c r="J22" i="1"/>
  <c r="I28" i="1"/>
  <c r="I30" i="1" s="1"/>
  <c r="J28" i="1" l="1"/>
  <c r="J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A4CA69A-E274-3D45-8DEA-1D5C9CDBE1B9}">
      <text>
        <r>
          <rPr>
            <sz val="11"/>
            <color theme="1"/>
            <rFont val="Aptos Narrow"/>
            <scheme val="minor"/>
          </rPr>
          <t>======
ID#AAABiv1aYYo
William Chomley    (2025-05-03 09:22:46)
Closer to 55% .. on the downside</t>
        </r>
      </text>
    </comment>
    <comment ref="H2" authorId="0" shapeId="0" xr:uid="{2AF379BA-BC82-1F4C-87C7-EFD8D3725392}">
      <text>
        <r>
          <rPr>
            <sz val="11"/>
            <color rgb="FF000000"/>
            <rFont val="Aptos Narrow"/>
          </rPr>
          <t xml:space="preserve">======
</t>
        </r>
        <r>
          <rPr>
            <sz val="11"/>
            <color rgb="FF000000"/>
            <rFont val="Aptos Narrow"/>
          </rPr>
          <t xml:space="preserve">ID#AAABivCiBqk
</t>
        </r>
        <r>
          <rPr>
            <sz val="11"/>
            <color rgb="FF000000"/>
            <rFont val="Aptos Narrow"/>
          </rPr>
          <t xml:space="preserve">William Chomley    (2025-05-01 17:40:52)
</t>
        </r>
        <r>
          <rPr>
            <sz val="11"/>
            <color rgb="FF000000"/>
            <rFont val="Aptos Narrow"/>
          </rPr>
          <t>Actual opening</t>
        </r>
      </text>
    </comment>
  </commentList>
</comments>
</file>

<file path=xl/sharedStrings.xml><?xml version="1.0" encoding="utf-8"?>
<sst xmlns="http://schemas.openxmlformats.org/spreadsheetml/2006/main" count="28" uniqueCount="18">
  <si>
    <t>GP Margin</t>
  </si>
  <si>
    <t>Revenue</t>
  </si>
  <si>
    <t>One-off</t>
  </si>
  <si>
    <t>SaaS</t>
  </si>
  <si>
    <t>Agents</t>
  </si>
  <si>
    <t>Rev per agent</t>
  </si>
  <si>
    <t>Rev. per QM</t>
  </si>
  <si>
    <t>New customers</t>
  </si>
  <si>
    <t>Total</t>
  </si>
  <si>
    <t>COGS</t>
  </si>
  <si>
    <t>Cost per agent</t>
  </si>
  <si>
    <t>Cost per M</t>
  </si>
  <si>
    <t>Gross Profit</t>
  </si>
  <si>
    <t>Client_1</t>
  </si>
  <si>
    <t>Client_2</t>
  </si>
  <si>
    <t>Client_3</t>
  </si>
  <si>
    <t>Client_4</t>
  </si>
  <si>
    <t>Client_5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</si>
</sst>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;[Red]&quot;€&quot;\ \-#,##0"/>
    <numFmt numFmtId="165" formatCode="[$€]#,##0"/>
    <numFmt numFmtId="166" formatCode="_ &quot;€&quot;\ * #,##0_ ;_ &quot;€&quot;\ * \-#,##0_ ;_ &quot;€&quot;\ * &quot;-&quot;??_ ;_ @_ "/>
    <numFmt numFmtId="167" formatCode="&quot;€&quot;\ #,##0.00;[Red]&quot;€&quot;\ \-#,##0.00"/>
  </numFmts>
  <fonts count="12" x14ac:knownFonts="1">
    <font>
      <sz val="11"/>
      <color theme="1"/>
      <name val="Aptos Narrow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FF"/>
      <name val="Arial"/>
      <family val="2"/>
    </font>
    <font>
      <sz val="11"/>
      <color rgb="FF000000"/>
      <name val="Arial"/>
      <family val="2"/>
    </font>
    <font>
      <b/>
      <sz val="14"/>
      <color rgb="FF0F486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ptos Narrow"/>
    </font>
    <font>
      <b/>
      <sz val="11"/>
      <color rgb="FF0F4861"/>
      <name val="Arial"/>
      <family val="2"/>
    </font>
    <font>
      <i/>
      <sz val="11"/>
      <color theme="1"/>
      <name val="Arial"/>
      <family val="2"/>
    </font>
    <font>
      <sz val="8"/>
      <name val="Aptos Narrow"/>
      <scheme val="minor"/>
    </font>
    <font>
      <sz val="11"/>
      <color rgb="FF00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C1E4F5"/>
        <bgColor rgb="FFC1E4F5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9" fontId="3" fillId="0" borderId="0" xfId="0" applyNumberFormat="1" applyFont="1"/>
    <xf numFmtId="164" fontId="1" fillId="0" borderId="0" xfId="0" applyNumberFormat="1" applyFont="1"/>
    <xf numFmtId="0" fontId="1" fillId="2" borderId="0" xfId="0" applyFont="1" applyFill="1"/>
    <xf numFmtId="17" fontId="4" fillId="2" borderId="0" xfId="0" applyNumberFormat="1" applyFont="1" applyFill="1"/>
    <xf numFmtId="0" fontId="5" fillId="0" borderId="0" xfId="0" applyFont="1"/>
    <xf numFmtId="0" fontId="6" fillId="0" borderId="0" xfId="0" applyFont="1"/>
    <xf numFmtId="164" fontId="1" fillId="3" borderId="0" xfId="0" applyNumberFormat="1" applyFont="1" applyFill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7" fillId="0" borderId="0" xfId="0" applyFont="1"/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0" borderId="1" xfId="0" applyFont="1" applyBorder="1"/>
    <xf numFmtId="0" fontId="1" fillId="0" borderId="1" xfId="0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0" fontId="8" fillId="0" borderId="0" xfId="0" applyFont="1"/>
    <xf numFmtId="0" fontId="9" fillId="0" borderId="0" xfId="0" applyFont="1"/>
    <xf numFmtId="166" fontId="2" fillId="0" borderId="0" xfId="0" applyNumberFormat="1" applyFont="1"/>
    <xf numFmtId="166" fontId="9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F6BD-F48D-5A40-8D08-D0B8C2E91126}">
  <dimension ref="A1:L966"/>
  <sheetViews>
    <sheetView showGridLines="0" tabSelected="1" workbookViewId="0">
      <selection activeCell="M16" sqref="M16"/>
    </sheetView>
  </sheetViews>
  <sheetFormatPr baseColWidth="10" defaultColWidth="12.6640625" defaultRowHeight="15" customHeight="1" x14ac:dyDescent="0.2"/>
  <cols>
    <col min="1" max="1" width="18.6640625" customWidth="1"/>
    <col min="2" max="2" width="9.6640625" customWidth="1"/>
    <col min="3" max="3" width="7.83203125" customWidth="1"/>
    <col min="4" max="4" width="14.83203125" customWidth="1"/>
    <col min="5" max="5" width="10.83203125" customWidth="1"/>
    <col min="6" max="6" width="9.5" customWidth="1"/>
    <col min="7" max="10" width="13.5" customWidth="1"/>
  </cols>
  <sheetData>
    <row r="1" spans="1:12" ht="14.25" customHeight="1" x14ac:dyDescent="0.2">
      <c r="A1" s="1" t="s">
        <v>0</v>
      </c>
      <c r="B1" s="3">
        <v>0.4</v>
      </c>
      <c r="C1" s="1"/>
      <c r="D1" s="1"/>
      <c r="E1" s="1"/>
      <c r="F1" s="1"/>
      <c r="G1" s="1"/>
      <c r="H1" s="1"/>
      <c r="I1" s="1"/>
      <c r="J1" s="1"/>
    </row>
    <row r="2" spans="1:12" ht="14.25" customHeight="1" x14ac:dyDescent="0.2">
      <c r="A2" s="1"/>
      <c r="B2" s="1"/>
      <c r="C2" s="1"/>
      <c r="D2" s="1"/>
      <c r="E2" s="1"/>
      <c r="F2" s="1"/>
      <c r="G2" s="1"/>
      <c r="H2" s="4"/>
      <c r="I2" s="1"/>
      <c r="J2" s="1"/>
    </row>
    <row r="3" spans="1:12" ht="14.25" customHeight="1" x14ac:dyDescent="0.2">
      <c r="A3" s="5"/>
      <c r="B3" s="5"/>
      <c r="C3" s="5"/>
      <c r="D3" s="5"/>
      <c r="E3" s="5"/>
      <c r="F3" s="5"/>
      <c r="G3" s="6">
        <v>45658</v>
      </c>
      <c r="H3" s="6">
        <v>45689</v>
      </c>
      <c r="I3" s="6">
        <v>45717</v>
      </c>
      <c r="J3" s="6">
        <v>45748</v>
      </c>
      <c r="K3" s="6"/>
      <c r="L3" s="6"/>
    </row>
    <row r="4" spans="1:12" ht="14.25" customHeight="1" x14ac:dyDescent="0.2">
      <c r="A4" s="1"/>
      <c r="B4" s="1"/>
      <c r="C4" s="1"/>
      <c r="D4" s="1"/>
      <c r="E4" s="1"/>
      <c r="F4" s="1"/>
      <c r="G4" s="4"/>
      <c r="H4" s="4"/>
      <c r="I4" s="4"/>
      <c r="J4" s="4"/>
    </row>
    <row r="5" spans="1:12" ht="14.25" customHeight="1" x14ac:dyDescent="0.2">
      <c r="A5" s="7" t="s">
        <v>1</v>
      </c>
      <c r="B5" s="1"/>
      <c r="C5" s="1"/>
      <c r="D5" s="1"/>
      <c r="E5" s="1"/>
      <c r="F5" s="1"/>
      <c r="G5" s="4"/>
      <c r="H5" s="4"/>
      <c r="I5" s="4"/>
      <c r="J5" s="4"/>
    </row>
    <row r="6" spans="1:12" ht="14.25" customHeight="1" x14ac:dyDescent="0.2">
      <c r="A6" s="1"/>
      <c r="B6" s="1"/>
      <c r="C6" s="1"/>
      <c r="D6" s="1"/>
      <c r="E6" s="1"/>
      <c r="F6" s="1"/>
      <c r="G6" s="4"/>
      <c r="H6" s="4"/>
      <c r="I6" s="4"/>
      <c r="J6" s="4"/>
    </row>
    <row r="7" spans="1:12" ht="14.25" customHeight="1" x14ac:dyDescent="0.2">
      <c r="A7" s="8" t="s">
        <v>2</v>
      </c>
      <c r="B7" s="1"/>
      <c r="C7" s="1"/>
      <c r="D7" s="8"/>
      <c r="E7" s="1"/>
      <c r="F7" s="1"/>
      <c r="G7" s="4"/>
      <c r="H7" s="4"/>
      <c r="I7" s="4"/>
      <c r="J7" s="4"/>
    </row>
    <row r="8" spans="1:12" ht="14.25" customHeight="1" x14ac:dyDescent="0.2">
      <c r="A8" s="1" t="s">
        <v>13</v>
      </c>
      <c r="B8" s="1"/>
      <c r="C8" s="1"/>
      <c r="D8" s="1"/>
      <c r="E8" s="1"/>
      <c r="F8" s="1"/>
      <c r="J8" s="9">
        <v>40000</v>
      </c>
    </row>
    <row r="9" spans="1:12" ht="14.25" customHeight="1" x14ac:dyDescent="0.2">
      <c r="A9" s="1" t="s">
        <v>14</v>
      </c>
      <c r="B9" s="1"/>
      <c r="C9" s="1"/>
      <c r="D9" s="1"/>
      <c r="E9" s="1"/>
      <c r="F9" s="1"/>
      <c r="G9" s="4"/>
      <c r="J9" s="4">
        <v>37500</v>
      </c>
    </row>
    <row r="10" spans="1:12" ht="14.25" customHeight="1" x14ac:dyDescent="0.2">
      <c r="A10" s="1"/>
      <c r="B10" s="1"/>
      <c r="C10" s="1"/>
      <c r="D10" s="1"/>
      <c r="E10" s="1"/>
      <c r="F10" s="1"/>
      <c r="G10" s="4"/>
      <c r="H10" s="4"/>
      <c r="I10" s="4"/>
      <c r="J10" s="4"/>
    </row>
    <row r="11" spans="1:12" ht="14.25" customHeight="1" x14ac:dyDescent="0.2">
      <c r="A11" s="8" t="s">
        <v>3</v>
      </c>
      <c r="B11" s="1"/>
      <c r="C11" s="2" t="s">
        <v>4</v>
      </c>
      <c r="D11" s="2" t="s">
        <v>5</v>
      </c>
      <c r="E11" s="2" t="s">
        <v>6</v>
      </c>
      <c r="F11" s="1"/>
      <c r="G11" s="4"/>
      <c r="H11" s="4"/>
      <c r="I11" s="4"/>
      <c r="J11" s="4"/>
    </row>
    <row r="12" spans="1:12" ht="14.25" customHeight="1" x14ac:dyDescent="0.2">
      <c r="A12" s="1"/>
      <c r="B12" s="1"/>
      <c r="C12" s="1"/>
      <c r="D12" s="1"/>
      <c r="E12" s="1"/>
      <c r="F12" s="1"/>
      <c r="G12" s="4"/>
      <c r="H12" s="4"/>
      <c r="I12" s="4"/>
      <c r="J12" s="4"/>
    </row>
    <row r="13" spans="1:12" ht="14.25" customHeight="1" x14ac:dyDescent="0.2">
      <c r="A13" s="1" t="s">
        <v>13</v>
      </c>
      <c r="B13" s="1"/>
      <c r="C13" s="1">
        <v>45</v>
      </c>
      <c r="D13" s="10">
        <f>E13/C13</f>
        <v>66.666666666666671</v>
      </c>
      <c r="E13" s="4">
        <v>3000</v>
      </c>
      <c r="F13" s="1"/>
      <c r="G13" s="11">
        <f>E13</f>
        <v>3000</v>
      </c>
      <c r="H13" s="11">
        <f t="shared" ref="H13:J16" si="0">G13</f>
        <v>3000</v>
      </c>
      <c r="I13" s="11">
        <f t="shared" si="0"/>
        <v>3000</v>
      </c>
      <c r="J13" s="11">
        <f t="shared" si="0"/>
        <v>3000</v>
      </c>
    </row>
    <row r="14" spans="1:12" ht="14.25" customHeight="1" x14ac:dyDescent="0.2">
      <c r="A14" s="1" t="s">
        <v>14</v>
      </c>
      <c r="B14" s="1"/>
      <c r="C14" s="1">
        <v>500</v>
      </c>
      <c r="D14" s="10">
        <v>40</v>
      </c>
      <c r="E14" s="12">
        <f t="shared" ref="E14:E18" si="1">D14*C14</f>
        <v>20000</v>
      </c>
      <c r="F14" s="1"/>
      <c r="G14" s="11">
        <v>10000</v>
      </c>
      <c r="H14" s="11">
        <f t="shared" si="0"/>
        <v>10000</v>
      </c>
      <c r="I14" s="11">
        <v>10000</v>
      </c>
      <c r="J14" s="11">
        <v>20000</v>
      </c>
    </row>
    <row r="15" spans="1:12" ht="14.25" customHeight="1" x14ac:dyDescent="0.2">
      <c r="A15" s="1" t="s">
        <v>15</v>
      </c>
      <c r="B15" s="1"/>
      <c r="C15" s="1">
        <v>78</v>
      </c>
      <c r="D15" s="10">
        <v>55</v>
      </c>
      <c r="E15" s="12">
        <f t="shared" si="1"/>
        <v>4290</v>
      </c>
      <c r="F15" s="1"/>
      <c r="G15" s="11">
        <f>E15</f>
        <v>4290</v>
      </c>
      <c r="H15" s="11">
        <f t="shared" si="0"/>
        <v>4290</v>
      </c>
      <c r="I15" s="11">
        <f t="shared" si="0"/>
        <v>4290</v>
      </c>
      <c r="J15" s="11">
        <f t="shared" si="0"/>
        <v>4290</v>
      </c>
    </row>
    <row r="16" spans="1:12" ht="14.25" customHeight="1" x14ac:dyDescent="0.2">
      <c r="A16" s="1" t="s">
        <v>16</v>
      </c>
      <c r="B16" s="13"/>
      <c r="C16" s="14">
        <v>55</v>
      </c>
      <c r="D16" s="15">
        <v>35</v>
      </c>
      <c r="E16" s="12">
        <f t="shared" si="1"/>
        <v>1925</v>
      </c>
      <c r="F16" s="1"/>
      <c r="G16" s="11">
        <v>0</v>
      </c>
      <c r="H16" s="11">
        <f>E16</f>
        <v>1925</v>
      </c>
      <c r="I16" s="11">
        <f t="shared" si="0"/>
        <v>1925</v>
      </c>
      <c r="J16" s="11">
        <f t="shared" si="0"/>
        <v>1925</v>
      </c>
    </row>
    <row r="17" spans="1:10" ht="14.25" customHeight="1" x14ac:dyDescent="0.2">
      <c r="A17" s="1" t="s">
        <v>17</v>
      </c>
      <c r="B17" s="1"/>
      <c r="C17" s="1">
        <v>125</v>
      </c>
      <c r="D17" s="10">
        <v>30</v>
      </c>
      <c r="E17" s="12">
        <f t="shared" si="1"/>
        <v>3750</v>
      </c>
      <c r="F17" s="1"/>
      <c r="G17" s="11"/>
      <c r="H17" s="11"/>
      <c r="I17" s="11"/>
      <c r="J17" s="11"/>
    </row>
    <row r="18" spans="1:10" ht="14.25" customHeight="1" x14ac:dyDescent="0.2">
      <c r="A18" s="1" t="s">
        <v>7</v>
      </c>
      <c r="B18" s="1"/>
      <c r="C18" s="1">
        <v>0</v>
      </c>
      <c r="D18" s="10">
        <v>30</v>
      </c>
      <c r="E18" s="12">
        <f t="shared" si="1"/>
        <v>0</v>
      </c>
      <c r="F18" s="1"/>
      <c r="G18" s="11"/>
      <c r="H18" s="11"/>
      <c r="I18" s="11">
        <f>E18</f>
        <v>0</v>
      </c>
      <c r="J18" s="11">
        <f t="shared" ref="J18" si="2">I18</f>
        <v>0</v>
      </c>
    </row>
    <row r="19" spans="1:10" ht="14.25" customHeight="1" x14ac:dyDescent="0.2">
      <c r="A19" s="16" t="s">
        <v>8</v>
      </c>
      <c r="B19" s="17"/>
      <c r="C19" s="17"/>
      <c r="D19" s="18">
        <f>AVERAGE(D13:D18)</f>
        <v>42.777777777777779</v>
      </c>
      <c r="E19" s="17"/>
      <c r="F19" s="17"/>
      <c r="G19" s="19">
        <f t="shared" ref="G19:J19" si="3">SUM(G13:G18)+SUM(G8:G9)</f>
        <v>17290</v>
      </c>
      <c r="H19" s="19">
        <f t="shared" si="3"/>
        <v>19215</v>
      </c>
      <c r="I19" s="19">
        <f t="shared" si="3"/>
        <v>19215</v>
      </c>
      <c r="J19" s="19">
        <f t="shared" si="3"/>
        <v>106715</v>
      </c>
    </row>
    <row r="20" spans="1:10" ht="14.25" customHeight="1" x14ac:dyDescent="0.2">
      <c r="A20" s="1"/>
      <c r="B20" s="1"/>
      <c r="C20" s="1"/>
      <c r="D20" s="1"/>
      <c r="E20" s="1"/>
      <c r="F20" s="1"/>
      <c r="G20" s="11"/>
      <c r="H20" s="11"/>
      <c r="I20" s="11"/>
      <c r="J20" s="11"/>
    </row>
    <row r="21" spans="1:10" ht="14.25" customHeight="1" x14ac:dyDescent="0.2">
      <c r="A21" s="20" t="s">
        <v>9</v>
      </c>
      <c r="B21" s="1"/>
      <c r="C21" s="1" t="s">
        <v>4</v>
      </c>
      <c r="D21" s="1" t="s">
        <v>10</v>
      </c>
      <c r="E21" s="1" t="s">
        <v>11</v>
      </c>
      <c r="F21" s="21"/>
      <c r="G21" s="11"/>
      <c r="H21" s="11"/>
      <c r="I21" s="11"/>
      <c r="J21" s="11"/>
    </row>
    <row r="22" spans="1:10" ht="14.25" customHeight="1" x14ac:dyDescent="0.2">
      <c r="A22" s="1" t="s">
        <v>13</v>
      </c>
      <c r="B22" s="1"/>
      <c r="C22" s="1">
        <f t="shared" ref="C22:C27" si="4">C13</f>
        <v>45</v>
      </c>
      <c r="D22" s="10">
        <f t="shared" ref="D22:D27" si="5">D13*(1-$B$1)</f>
        <v>40</v>
      </c>
      <c r="E22" s="4">
        <f t="shared" ref="E22:E27" si="6">D22*C22</f>
        <v>1800</v>
      </c>
      <c r="F22" s="1"/>
      <c r="H22" s="11">
        <f>D22*C22</f>
        <v>1800</v>
      </c>
      <c r="I22" s="11">
        <f t="shared" ref="I22:J27" si="7">H22</f>
        <v>1800</v>
      </c>
      <c r="J22" s="11">
        <f t="shared" si="7"/>
        <v>1800</v>
      </c>
    </row>
    <row r="23" spans="1:10" ht="14.25" customHeight="1" x14ac:dyDescent="0.2">
      <c r="A23" s="1" t="s">
        <v>14</v>
      </c>
      <c r="B23" s="1"/>
      <c r="C23" s="1">
        <f t="shared" si="4"/>
        <v>500</v>
      </c>
      <c r="D23" s="10">
        <f t="shared" si="5"/>
        <v>24</v>
      </c>
      <c r="E23" s="4">
        <f t="shared" si="6"/>
        <v>12000</v>
      </c>
      <c r="F23" s="1"/>
      <c r="H23" s="11">
        <v>5000</v>
      </c>
      <c r="I23" s="11">
        <f t="shared" si="7"/>
        <v>5000</v>
      </c>
      <c r="J23" s="11">
        <v>12000</v>
      </c>
    </row>
    <row r="24" spans="1:10" ht="14.25" customHeight="1" x14ac:dyDescent="0.2">
      <c r="A24" s="1" t="s">
        <v>15</v>
      </c>
      <c r="B24" s="1"/>
      <c r="C24" s="1">
        <f t="shared" si="4"/>
        <v>78</v>
      </c>
      <c r="D24" s="10">
        <f t="shared" si="5"/>
        <v>33</v>
      </c>
      <c r="E24" s="4">
        <f t="shared" si="6"/>
        <v>2574</v>
      </c>
      <c r="F24" s="1"/>
      <c r="H24" s="11">
        <f t="shared" ref="H24:H27" si="8">D24*C24</f>
        <v>2574</v>
      </c>
      <c r="I24" s="11">
        <f t="shared" si="7"/>
        <v>2574</v>
      </c>
      <c r="J24" s="11">
        <f t="shared" si="7"/>
        <v>2574</v>
      </c>
    </row>
    <row r="25" spans="1:10" ht="14.25" customHeight="1" x14ac:dyDescent="0.2">
      <c r="A25" s="1" t="s">
        <v>16</v>
      </c>
      <c r="B25" s="1"/>
      <c r="C25" s="1">
        <f t="shared" si="4"/>
        <v>55</v>
      </c>
      <c r="D25" s="10">
        <f t="shared" si="5"/>
        <v>21</v>
      </c>
      <c r="E25" s="4">
        <f t="shared" si="6"/>
        <v>1155</v>
      </c>
      <c r="F25" s="1"/>
      <c r="G25" s="11"/>
      <c r="H25" s="11">
        <f t="shared" si="8"/>
        <v>1155</v>
      </c>
      <c r="I25" s="11">
        <f t="shared" si="7"/>
        <v>1155</v>
      </c>
      <c r="J25" s="11">
        <f t="shared" si="7"/>
        <v>1155</v>
      </c>
    </row>
    <row r="26" spans="1:10" ht="14.25" customHeight="1" x14ac:dyDescent="0.2">
      <c r="A26" s="1" t="s">
        <v>17</v>
      </c>
      <c r="B26" s="1"/>
      <c r="C26" s="1">
        <f t="shared" si="4"/>
        <v>125</v>
      </c>
      <c r="D26" s="10">
        <f t="shared" si="5"/>
        <v>18</v>
      </c>
      <c r="E26" s="4">
        <f t="shared" si="6"/>
        <v>2250</v>
      </c>
      <c r="F26" s="1"/>
      <c r="G26" s="11"/>
      <c r="H26" s="11">
        <f t="shared" si="8"/>
        <v>2250</v>
      </c>
      <c r="I26" s="11">
        <f t="shared" si="7"/>
        <v>2250</v>
      </c>
      <c r="J26" s="11">
        <f t="shared" si="7"/>
        <v>2250</v>
      </c>
    </row>
    <row r="27" spans="1:10" ht="14.25" customHeight="1" x14ac:dyDescent="0.2">
      <c r="A27" s="1" t="s">
        <v>7</v>
      </c>
      <c r="B27" s="1"/>
      <c r="C27" s="1">
        <f t="shared" si="4"/>
        <v>0</v>
      </c>
      <c r="D27" s="10">
        <f t="shared" si="5"/>
        <v>18</v>
      </c>
      <c r="E27" s="4">
        <f t="shared" si="6"/>
        <v>0</v>
      </c>
      <c r="F27" s="1"/>
      <c r="G27" s="11"/>
      <c r="H27" s="11">
        <f t="shared" si="8"/>
        <v>0</v>
      </c>
      <c r="I27" s="11">
        <f t="shared" si="7"/>
        <v>0</v>
      </c>
      <c r="J27" s="11">
        <f t="shared" si="7"/>
        <v>0</v>
      </c>
    </row>
    <row r="28" spans="1:10" ht="14.25" customHeight="1" x14ac:dyDescent="0.2">
      <c r="A28" s="16" t="s">
        <v>8</v>
      </c>
      <c r="B28" s="17"/>
      <c r="C28" s="17"/>
      <c r="D28" s="17"/>
      <c r="E28" s="17"/>
      <c r="F28" s="17"/>
      <c r="G28" s="19">
        <f t="shared" ref="G28:J28" si="9">SUM(G22:G27)</f>
        <v>0</v>
      </c>
      <c r="H28" s="19">
        <f t="shared" si="9"/>
        <v>12779</v>
      </c>
      <c r="I28" s="19">
        <f t="shared" si="9"/>
        <v>12779</v>
      </c>
      <c r="J28" s="19">
        <f t="shared" si="9"/>
        <v>19779</v>
      </c>
    </row>
    <row r="29" spans="1:10" ht="14.25" customHeight="1" x14ac:dyDescent="0.2">
      <c r="A29" s="2"/>
      <c r="B29" s="2"/>
      <c r="C29" s="2"/>
      <c r="D29" s="2"/>
      <c r="E29" s="2"/>
      <c r="F29" s="2"/>
      <c r="G29" s="22"/>
      <c r="H29" s="22"/>
      <c r="I29" s="22"/>
      <c r="J29" s="22"/>
    </row>
    <row r="30" spans="1:10" ht="14.25" customHeight="1" x14ac:dyDescent="0.2">
      <c r="A30" s="2" t="s">
        <v>12</v>
      </c>
      <c r="B30" s="2"/>
      <c r="C30" s="2"/>
      <c r="D30" s="2"/>
      <c r="E30" s="2"/>
      <c r="F30" s="2"/>
      <c r="G30" s="22">
        <f t="shared" ref="G30:J30" si="10">G19-G28</f>
        <v>17290</v>
      </c>
      <c r="H30" s="22">
        <f t="shared" si="10"/>
        <v>6436</v>
      </c>
      <c r="I30" s="22">
        <f t="shared" si="10"/>
        <v>6436</v>
      </c>
      <c r="J30" s="22">
        <f t="shared" si="10"/>
        <v>86936</v>
      </c>
    </row>
    <row r="31" spans="1:10" ht="14.25" customHeight="1" x14ac:dyDescent="0.2">
      <c r="A31" s="1"/>
      <c r="B31" s="1"/>
      <c r="C31" s="1"/>
      <c r="D31" s="1"/>
      <c r="E31" s="1"/>
      <c r="F31" s="1"/>
      <c r="G31" s="23"/>
      <c r="H31" s="23"/>
      <c r="I31" s="23"/>
      <c r="J31" s="23"/>
    </row>
    <row r="32" spans="1:10" ht="14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4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4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4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4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4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4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4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4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4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4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4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14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ht="14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4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ht="14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4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4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4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4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14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t="14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ht="14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ht="14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ht="14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ht="14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14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14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ht="14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14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ht="14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</row>
  </sheetData>
  <phoneticPr fontId="10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April 2025 Refresh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Schijf</dc:creator>
  <cp:lastModifiedBy>Thomas Schijf</cp:lastModifiedBy>
  <dcterms:created xsi:type="dcterms:W3CDTF">2025-09-18T15:27:06Z</dcterms:created>
  <dcterms:modified xsi:type="dcterms:W3CDTF">2025-09-24T12:42:41Z</dcterms:modified>
</cp:coreProperties>
</file>